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e65d6d73070849b/Desktop/Master Excel Budget Ketidakpastian/Suhu/"/>
    </mc:Choice>
  </mc:AlternateContent>
  <xr:revisionPtr revIDLastSave="495" documentId="8_{AA2E24DB-6F1E-4F16-B293-35719190764E}" xr6:coauthVersionLast="47" xr6:coauthVersionMax="47" xr10:uidLastSave="{513E645E-5439-4ABC-9ED1-11BA52B4981A}"/>
  <bookViews>
    <workbookView xWindow="-108" yWindow="-108" windowWidth="23256" windowHeight="12456" tabRatio="854" firstSheet="11" activeTab="18" xr2:uid="{00B3AADE-D5F0-4591-96A1-3575A1559D75}"/>
  </bookViews>
  <sheets>
    <sheet name="Termohygro" sheetId="3" r:id="rId1"/>
    <sheet name="Data Pembacaan Alt" sheetId="1" r:id="rId2"/>
    <sheet name="DATA REKAMAN" sheetId="85" r:id="rId3"/>
    <sheet name="DS2025" sheetId="68" r:id="rId4"/>
    <sheet name="DS2024" sheetId="4" r:id="rId5"/>
    <sheet name="Data 60 C" sheetId="86" r:id="rId6"/>
    <sheet name="Evaluasi 60 C" sheetId="87" r:id="rId7"/>
    <sheet name="Drift 60 C" sheetId="88" r:id="rId8"/>
    <sheet name="U95% 60 C" sheetId="89" r:id="rId9"/>
    <sheet name="Data 100 C" sheetId="76" r:id="rId10"/>
    <sheet name="Evaluasi 100 C" sheetId="77" r:id="rId11"/>
    <sheet name="Drift 100 C" sheetId="78" r:id="rId12"/>
    <sheet name="U95% 100 C" sheetId="79" r:id="rId13"/>
    <sheet name="Data 110 C" sheetId="72" r:id="rId14"/>
    <sheet name="Evaluasi 110 C" sheetId="73" r:id="rId15"/>
    <sheet name="Drift 110 C" sheetId="74" r:id="rId16"/>
    <sheet name="U95% 110 C" sheetId="75" r:id="rId17"/>
    <sheet name="Data Laporan Kalibrasi" sheetId="11" r:id="rId18"/>
    <sheet name="Sertifikat12" sheetId="34" r:id="rId19"/>
    <sheet name="Sertifikat3" sheetId="35" r:id="rId20"/>
    <sheet name="Sertifikat4e" sheetId="36" r:id="rId21"/>
    <sheet name="Database" sheetId="90" r:id="rId22"/>
  </sheets>
  <definedNames>
    <definedName name="m">#REF!</definedName>
    <definedName name="_xlnm.Print_Area" localSheetId="19">Sertifikat3!$A$1:$AO$36</definedName>
    <definedName name="_xlnm.Print_Area" localSheetId="20">Sertifikat4e!$A$1:$AA$146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74" l="1"/>
  <c r="AB3" i="74"/>
  <c r="AA3" i="74"/>
  <c r="Z3" i="74"/>
  <c r="Y3" i="74"/>
  <c r="X3" i="74"/>
  <c r="W3" i="74"/>
  <c r="V3" i="74"/>
  <c r="U3" i="74"/>
  <c r="T3" i="74"/>
  <c r="AB3" i="78"/>
  <c r="AA3" i="78"/>
  <c r="Z3" i="78"/>
  <c r="Y3" i="78"/>
  <c r="X3" i="78"/>
  <c r="W3" i="78"/>
  <c r="V3" i="78"/>
  <c r="U3" i="78"/>
  <c r="T3" i="78"/>
  <c r="AB3" i="88"/>
  <c r="AA3" i="88"/>
  <c r="Z3" i="88"/>
  <c r="Y3" i="88"/>
  <c r="X3" i="88"/>
  <c r="W3" i="88"/>
  <c r="V3" i="88"/>
  <c r="U3" i="88"/>
  <c r="T3" i="88"/>
  <c r="AA7" i="73"/>
  <c r="AA8" i="73"/>
  <c r="AA9" i="73"/>
  <c r="AA10" i="73"/>
  <c r="AA11" i="73"/>
  <c r="AA12" i="73"/>
  <c r="AA13" i="73"/>
  <c r="AA14" i="73"/>
  <c r="AA15" i="73"/>
  <c r="AA16" i="73"/>
  <c r="AA17" i="73"/>
  <c r="AA18" i="73"/>
  <c r="AA19" i="73"/>
  <c r="AA20" i="73"/>
  <c r="AA21" i="73"/>
  <c r="AA22" i="73"/>
  <c r="AA23" i="73"/>
  <c r="AA24" i="73"/>
  <c r="AA25" i="73"/>
  <c r="AA26" i="73"/>
  <c r="AA27" i="73"/>
  <c r="AA28" i="73"/>
  <c r="AA29" i="73"/>
  <c r="AA30" i="73"/>
  <c r="AA31" i="73"/>
  <c r="AA32" i="73"/>
  <c r="AA33" i="73"/>
  <c r="AA34" i="73"/>
  <c r="AA35" i="73"/>
  <c r="AA36" i="73"/>
  <c r="AA37" i="73"/>
  <c r="X8" i="73"/>
  <c r="X9" i="73"/>
  <c r="X10" i="73"/>
  <c r="X11" i="73"/>
  <c r="X12" i="73"/>
  <c r="X13" i="73"/>
  <c r="X14" i="73"/>
  <c r="X15" i="73"/>
  <c r="X16" i="73"/>
  <c r="X17" i="73"/>
  <c r="X18" i="73"/>
  <c r="X19" i="73"/>
  <c r="X20" i="73"/>
  <c r="X21" i="73"/>
  <c r="X22" i="73"/>
  <c r="X23" i="73"/>
  <c r="X24" i="73"/>
  <c r="X25" i="73"/>
  <c r="X26" i="73"/>
  <c r="X27" i="73"/>
  <c r="X28" i="73"/>
  <c r="X29" i="73"/>
  <c r="X30" i="73"/>
  <c r="X31" i="73"/>
  <c r="X32" i="73"/>
  <c r="X33" i="73"/>
  <c r="X34" i="73"/>
  <c r="X35" i="73"/>
  <c r="X36" i="73"/>
  <c r="X37" i="73"/>
  <c r="X7" i="73"/>
  <c r="U8" i="73"/>
  <c r="U9" i="73"/>
  <c r="U10" i="73"/>
  <c r="U11" i="73"/>
  <c r="U12" i="73"/>
  <c r="U13" i="73"/>
  <c r="U14" i="73"/>
  <c r="U15" i="73"/>
  <c r="U16" i="73"/>
  <c r="U17" i="73"/>
  <c r="U18" i="73"/>
  <c r="U19" i="73"/>
  <c r="U20" i="73"/>
  <c r="U21" i="73"/>
  <c r="U22" i="73"/>
  <c r="U23" i="73"/>
  <c r="U24" i="73"/>
  <c r="U25" i="73"/>
  <c r="U26" i="73"/>
  <c r="U27" i="73"/>
  <c r="U28" i="73"/>
  <c r="U29" i="73"/>
  <c r="U30" i="73"/>
  <c r="U31" i="73"/>
  <c r="U32" i="73"/>
  <c r="U33" i="73"/>
  <c r="U34" i="73"/>
  <c r="U35" i="73"/>
  <c r="U36" i="73"/>
  <c r="U37" i="73"/>
  <c r="U7" i="73"/>
  <c r="R8" i="73"/>
  <c r="R9" i="73"/>
  <c r="R10" i="73"/>
  <c r="R11" i="73"/>
  <c r="R12" i="73"/>
  <c r="R13" i="73"/>
  <c r="R14" i="73"/>
  <c r="R15" i="73"/>
  <c r="R16" i="73"/>
  <c r="R17" i="73"/>
  <c r="R18" i="73"/>
  <c r="R19" i="73"/>
  <c r="R20" i="73"/>
  <c r="R21" i="73"/>
  <c r="R22" i="73"/>
  <c r="R23" i="73"/>
  <c r="R24" i="73"/>
  <c r="R25" i="73"/>
  <c r="R26" i="73"/>
  <c r="R27" i="73"/>
  <c r="R28" i="73"/>
  <c r="R29" i="73"/>
  <c r="R30" i="73"/>
  <c r="R31" i="73"/>
  <c r="R32" i="73"/>
  <c r="R33" i="73"/>
  <c r="R34" i="73"/>
  <c r="R35" i="73"/>
  <c r="R36" i="73"/>
  <c r="R37" i="73"/>
  <c r="R7" i="73"/>
  <c r="O8" i="73"/>
  <c r="O9" i="73"/>
  <c r="O10" i="73"/>
  <c r="O11" i="73"/>
  <c r="O12" i="73"/>
  <c r="O13" i="73"/>
  <c r="O14" i="73"/>
  <c r="O15" i="73"/>
  <c r="O16" i="73"/>
  <c r="O17" i="73"/>
  <c r="O18" i="73"/>
  <c r="O19" i="73"/>
  <c r="O20" i="73"/>
  <c r="O21" i="73"/>
  <c r="O22" i="73"/>
  <c r="O23" i="73"/>
  <c r="O24" i="73"/>
  <c r="O25" i="73"/>
  <c r="O26" i="73"/>
  <c r="O27" i="73"/>
  <c r="O28" i="73"/>
  <c r="O29" i="73"/>
  <c r="O30" i="73"/>
  <c r="O31" i="73"/>
  <c r="O32" i="73"/>
  <c r="O33" i="73"/>
  <c r="O34" i="73"/>
  <c r="O35" i="73"/>
  <c r="O36" i="73"/>
  <c r="O37" i="73"/>
  <c r="O7" i="73"/>
  <c r="L8" i="73"/>
  <c r="L9" i="73"/>
  <c r="L10" i="73"/>
  <c r="L11" i="73"/>
  <c r="L12" i="73"/>
  <c r="L13" i="73"/>
  <c r="L14" i="73"/>
  <c r="L15" i="73"/>
  <c r="L16" i="73"/>
  <c r="L17" i="73"/>
  <c r="L18" i="73"/>
  <c r="L19" i="73"/>
  <c r="L20" i="73"/>
  <c r="L21" i="73"/>
  <c r="L22" i="73"/>
  <c r="L23" i="73"/>
  <c r="L24" i="73"/>
  <c r="L25" i="73"/>
  <c r="L26" i="73"/>
  <c r="L27" i="73"/>
  <c r="L28" i="73"/>
  <c r="L29" i="73"/>
  <c r="L30" i="73"/>
  <c r="L31" i="73"/>
  <c r="L32" i="73"/>
  <c r="L33" i="73"/>
  <c r="L34" i="73"/>
  <c r="L35" i="73"/>
  <c r="L36" i="73"/>
  <c r="L37" i="73"/>
  <c r="L7" i="73"/>
  <c r="I8" i="73"/>
  <c r="I9" i="73"/>
  <c r="I10" i="73"/>
  <c r="I11" i="73"/>
  <c r="I12" i="73"/>
  <c r="I13" i="73"/>
  <c r="I14" i="73"/>
  <c r="I15" i="73"/>
  <c r="I16" i="73"/>
  <c r="I17" i="73"/>
  <c r="I18" i="73"/>
  <c r="I19" i="73"/>
  <c r="I20" i="73"/>
  <c r="I21" i="73"/>
  <c r="I22" i="73"/>
  <c r="I23" i="73"/>
  <c r="I24" i="73"/>
  <c r="I25" i="73"/>
  <c r="I26" i="73"/>
  <c r="I27" i="73"/>
  <c r="I28" i="73"/>
  <c r="I29" i="73"/>
  <c r="I30" i="73"/>
  <c r="I31" i="73"/>
  <c r="I32" i="73"/>
  <c r="I33" i="73"/>
  <c r="I34" i="73"/>
  <c r="I35" i="73"/>
  <c r="I36" i="73"/>
  <c r="I37" i="73"/>
  <c r="I7" i="73"/>
  <c r="F8" i="73"/>
  <c r="F9" i="73"/>
  <c r="F10" i="73"/>
  <c r="F11" i="73"/>
  <c r="F12" i="73"/>
  <c r="F13" i="73"/>
  <c r="F14" i="73"/>
  <c r="F15" i="73"/>
  <c r="F16" i="73"/>
  <c r="F17" i="73"/>
  <c r="F18" i="73"/>
  <c r="F19" i="73"/>
  <c r="F20" i="73"/>
  <c r="F21" i="73"/>
  <c r="F22" i="73"/>
  <c r="F23" i="73"/>
  <c r="F24" i="73"/>
  <c r="F25" i="73"/>
  <c r="F26" i="73"/>
  <c r="F27" i="73"/>
  <c r="F28" i="73"/>
  <c r="F29" i="73"/>
  <c r="F30" i="73"/>
  <c r="F31" i="73"/>
  <c r="F32" i="73"/>
  <c r="F33" i="73"/>
  <c r="F34" i="73"/>
  <c r="F35" i="73"/>
  <c r="F36" i="73"/>
  <c r="F37" i="73"/>
  <c r="F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7" i="73"/>
  <c r="AA8" i="77"/>
  <c r="AA9" i="77"/>
  <c r="AA10" i="77"/>
  <c r="AA11" i="77"/>
  <c r="AA12" i="77"/>
  <c r="AA13" i="77"/>
  <c r="AA14" i="77"/>
  <c r="AA15" i="77"/>
  <c r="AA16" i="77"/>
  <c r="AA17" i="77"/>
  <c r="AA18" i="77"/>
  <c r="AA19" i="77"/>
  <c r="AA20" i="77"/>
  <c r="AA21" i="77"/>
  <c r="AA22" i="77"/>
  <c r="AA23" i="77"/>
  <c r="AA24" i="77"/>
  <c r="AA25" i="77"/>
  <c r="AA26" i="77"/>
  <c r="AA27" i="77"/>
  <c r="AA28" i="77"/>
  <c r="AA29" i="77"/>
  <c r="AA30" i="77"/>
  <c r="AA31" i="77"/>
  <c r="AA32" i="77"/>
  <c r="AA33" i="77"/>
  <c r="AA34" i="77"/>
  <c r="AA35" i="77"/>
  <c r="AA36" i="77"/>
  <c r="AA37" i="77"/>
  <c r="AA7" i="77"/>
  <c r="X8" i="77"/>
  <c r="X9" i="77"/>
  <c r="X10" i="77"/>
  <c r="X11" i="77"/>
  <c r="X12" i="77"/>
  <c r="X13" i="77"/>
  <c r="X14" i="77"/>
  <c r="X15" i="77"/>
  <c r="X16" i="77"/>
  <c r="X17" i="77"/>
  <c r="X18" i="77"/>
  <c r="X19" i="77"/>
  <c r="X20" i="77"/>
  <c r="X21" i="77"/>
  <c r="X22" i="77"/>
  <c r="X23" i="77"/>
  <c r="X24" i="77"/>
  <c r="X25" i="77"/>
  <c r="X26" i="77"/>
  <c r="X27" i="77"/>
  <c r="X28" i="77"/>
  <c r="X29" i="77"/>
  <c r="X30" i="77"/>
  <c r="X31" i="77"/>
  <c r="X32" i="77"/>
  <c r="X33" i="77"/>
  <c r="X34" i="77"/>
  <c r="X35" i="77"/>
  <c r="X36" i="77"/>
  <c r="X37" i="77"/>
  <c r="X7" i="77"/>
  <c r="U8" i="77"/>
  <c r="U9" i="77"/>
  <c r="U10" i="77"/>
  <c r="U11" i="77"/>
  <c r="U12" i="77"/>
  <c r="U13" i="77"/>
  <c r="U14" i="77"/>
  <c r="U15" i="77"/>
  <c r="U16" i="77"/>
  <c r="U17" i="77"/>
  <c r="U18" i="77"/>
  <c r="U19" i="77"/>
  <c r="U20" i="77"/>
  <c r="U21" i="77"/>
  <c r="U22" i="77"/>
  <c r="U23" i="77"/>
  <c r="U24" i="77"/>
  <c r="U25" i="77"/>
  <c r="U26" i="77"/>
  <c r="U27" i="77"/>
  <c r="U28" i="77"/>
  <c r="U29" i="77"/>
  <c r="U30" i="77"/>
  <c r="U31" i="77"/>
  <c r="U32" i="77"/>
  <c r="U33" i="77"/>
  <c r="U34" i="77"/>
  <c r="U35" i="77"/>
  <c r="U36" i="77"/>
  <c r="U37" i="77"/>
  <c r="U7" i="77"/>
  <c r="R8" i="77"/>
  <c r="R9" i="77"/>
  <c r="R10" i="77"/>
  <c r="R11" i="77"/>
  <c r="R12" i="77"/>
  <c r="R13" i="77"/>
  <c r="R14" i="77"/>
  <c r="R15" i="77"/>
  <c r="R16" i="77"/>
  <c r="R17" i="77"/>
  <c r="R18" i="77"/>
  <c r="R19" i="77"/>
  <c r="R20" i="77"/>
  <c r="R21" i="77"/>
  <c r="R22" i="77"/>
  <c r="R23" i="77"/>
  <c r="R24" i="77"/>
  <c r="R25" i="77"/>
  <c r="R26" i="77"/>
  <c r="R27" i="77"/>
  <c r="R28" i="77"/>
  <c r="R29" i="77"/>
  <c r="R30" i="77"/>
  <c r="R31" i="77"/>
  <c r="R32" i="77"/>
  <c r="R33" i="77"/>
  <c r="R34" i="77"/>
  <c r="R35" i="77"/>
  <c r="R36" i="77"/>
  <c r="R37" i="77"/>
  <c r="R7" i="77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7" i="77"/>
  <c r="L8" i="77"/>
  <c r="L9" i="77"/>
  <c r="L10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L33" i="77"/>
  <c r="L34" i="77"/>
  <c r="L35" i="77"/>
  <c r="L36" i="77"/>
  <c r="L37" i="77"/>
  <c r="L7" i="77"/>
  <c r="I8" i="77"/>
  <c r="I9" i="77"/>
  <c r="I10" i="77"/>
  <c r="I11" i="77"/>
  <c r="I12" i="77"/>
  <c r="I13" i="77"/>
  <c r="I14" i="77"/>
  <c r="I15" i="77"/>
  <c r="I16" i="77"/>
  <c r="I17" i="77"/>
  <c r="I18" i="77"/>
  <c r="I19" i="77"/>
  <c r="I20" i="77"/>
  <c r="I21" i="77"/>
  <c r="I22" i="77"/>
  <c r="I23" i="77"/>
  <c r="I24" i="77"/>
  <c r="I25" i="77"/>
  <c r="I26" i="77"/>
  <c r="I27" i="77"/>
  <c r="I28" i="77"/>
  <c r="I29" i="77"/>
  <c r="I30" i="77"/>
  <c r="I31" i="77"/>
  <c r="I32" i="77"/>
  <c r="I33" i="77"/>
  <c r="I34" i="77"/>
  <c r="I35" i="77"/>
  <c r="I36" i="77"/>
  <c r="I37" i="77"/>
  <c r="I7" i="77"/>
  <c r="F8" i="77"/>
  <c r="F9" i="77"/>
  <c r="F10" i="77"/>
  <c r="F11" i="77"/>
  <c r="F12" i="77"/>
  <c r="F13" i="77"/>
  <c r="F14" i="77"/>
  <c r="F15" i="77"/>
  <c r="F16" i="77"/>
  <c r="F17" i="77"/>
  <c r="F18" i="77"/>
  <c r="F19" i="77"/>
  <c r="F20" i="77"/>
  <c r="F21" i="77"/>
  <c r="F22" i="77"/>
  <c r="F23" i="77"/>
  <c r="F24" i="77"/>
  <c r="F25" i="77"/>
  <c r="F26" i="77"/>
  <c r="F27" i="77"/>
  <c r="F28" i="77"/>
  <c r="F29" i="77"/>
  <c r="F30" i="77"/>
  <c r="F31" i="77"/>
  <c r="F32" i="77"/>
  <c r="F33" i="77"/>
  <c r="F34" i="77"/>
  <c r="F35" i="77"/>
  <c r="F36" i="77"/>
  <c r="F37" i="77"/>
  <c r="F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7" i="77"/>
  <c r="AA8" i="87"/>
  <c r="AA9" i="87"/>
  <c r="AA10" i="87"/>
  <c r="AA11" i="87"/>
  <c r="AA12" i="87"/>
  <c r="AA13" i="87"/>
  <c r="AA14" i="87"/>
  <c r="AA15" i="87"/>
  <c r="AA16" i="87"/>
  <c r="AA17" i="87"/>
  <c r="AA18" i="87"/>
  <c r="AA19" i="87"/>
  <c r="AA20" i="87"/>
  <c r="AA21" i="87"/>
  <c r="AA22" i="87"/>
  <c r="AA23" i="87"/>
  <c r="AA24" i="87"/>
  <c r="AA25" i="87"/>
  <c r="AA26" i="87"/>
  <c r="AA27" i="87"/>
  <c r="AA28" i="87"/>
  <c r="AA29" i="87"/>
  <c r="AA30" i="87"/>
  <c r="AA31" i="87"/>
  <c r="AA32" i="87"/>
  <c r="AA33" i="87"/>
  <c r="AA34" i="87"/>
  <c r="AA35" i="87"/>
  <c r="AA36" i="87"/>
  <c r="AA37" i="87"/>
  <c r="AA7" i="87"/>
  <c r="X8" i="87"/>
  <c r="X9" i="87"/>
  <c r="X10" i="87"/>
  <c r="X11" i="87"/>
  <c r="X12" i="87"/>
  <c r="X13" i="87"/>
  <c r="X14" i="87"/>
  <c r="X15" i="87"/>
  <c r="X16" i="87"/>
  <c r="X17" i="87"/>
  <c r="X18" i="87"/>
  <c r="X19" i="87"/>
  <c r="X20" i="87"/>
  <c r="X21" i="87"/>
  <c r="X22" i="87"/>
  <c r="X23" i="87"/>
  <c r="X24" i="87"/>
  <c r="X25" i="87"/>
  <c r="X26" i="87"/>
  <c r="X27" i="87"/>
  <c r="X28" i="87"/>
  <c r="X29" i="87"/>
  <c r="X30" i="87"/>
  <c r="X31" i="87"/>
  <c r="X32" i="87"/>
  <c r="X33" i="87"/>
  <c r="X34" i="87"/>
  <c r="X35" i="87"/>
  <c r="X36" i="87"/>
  <c r="X37" i="87"/>
  <c r="X7" i="87"/>
  <c r="U8" i="87"/>
  <c r="U9" i="87"/>
  <c r="U10" i="87"/>
  <c r="U11" i="87"/>
  <c r="U12" i="87"/>
  <c r="U13" i="87"/>
  <c r="U14" i="87"/>
  <c r="U15" i="87"/>
  <c r="U16" i="87"/>
  <c r="U17" i="87"/>
  <c r="U18" i="87"/>
  <c r="U19" i="87"/>
  <c r="U20" i="87"/>
  <c r="U21" i="87"/>
  <c r="U22" i="87"/>
  <c r="U23" i="87"/>
  <c r="U24" i="87"/>
  <c r="U25" i="87"/>
  <c r="U26" i="87"/>
  <c r="U27" i="87"/>
  <c r="U28" i="87"/>
  <c r="U29" i="87"/>
  <c r="U30" i="87"/>
  <c r="U31" i="87"/>
  <c r="U32" i="87"/>
  <c r="U33" i="87"/>
  <c r="U34" i="87"/>
  <c r="U35" i="87"/>
  <c r="U36" i="87"/>
  <c r="U37" i="87"/>
  <c r="U7" i="87"/>
  <c r="R8" i="87"/>
  <c r="R9" i="87"/>
  <c r="R10" i="87"/>
  <c r="R11" i="87"/>
  <c r="R12" i="87"/>
  <c r="R13" i="87"/>
  <c r="R14" i="87"/>
  <c r="R15" i="87"/>
  <c r="R16" i="87"/>
  <c r="R17" i="87"/>
  <c r="R18" i="87"/>
  <c r="R19" i="87"/>
  <c r="R20" i="87"/>
  <c r="R21" i="87"/>
  <c r="R22" i="87"/>
  <c r="R23" i="87"/>
  <c r="R24" i="87"/>
  <c r="R25" i="87"/>
  <c r="R26" i="87"/>
  <c r="R27" i="87"/>
  <c r="R28" i="87"/>
  <c r="R29" i="87"/>
  <c r="R30" i="87"/>
  <c r="R31" i="87"/>
  <c r="R32" i="87"/>
  <c r="R33" i="87"/>
  <c r="R34" i="87"/>
  <c r="R35" i="87"/>
  <c r="R36" i="87"/>
  <c r="R37" i="87"/>
  <c r="R7" i="87"/>
  <c r="O8" i="87"/>
  <c r="O9" i="87"/>
  <c r="O10" i="87"/>
  <c r="O11" i="87"/>
  <c r="O12" i="87"/>
  <c r="O13" i="87"/>
  <c r="O14" i="87"/>
  <c r="O15" i="87"/>
  <c r="O16" i="87"/>
  <c r="O17" i="87"/>
  <c r="O18" i="87"/>
  <c r="O19" i="87"/>
  <c r="O20" i="87"/>
  <c r="O21" i="87"/>
  <c r="O22" i="87"/>
  <c r="O23" i="87"/>
  <c r="O24" i="87"/>
  <c r="O25" i="87"/>
  <c r="O26" i="87"/>
  <c r="O27" i="87"/>
  <c r="O28" i="87"/>
  <c r="O29" i="87"/>
  <c r="O30" i="87"/>
  <c r="O31" i="87"/>
  <c r="O32" i="87"/>
  <c r="O33" i="87"/>
  <c r="O34" i="87"/>
  <c r="O35" i="87"/>
  <c r="O36" i="87"/>
  <c r="O37" i="87"/>
  <c r="O7" i="87"/>
  <c r="L8" i="87"/>
  <c r="L9" i="87"/>
  <c r="L10" i="87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7" i="87"/>
  <c r="I8" i="87"/>
  <c r="I9" i="87"/>
  <c r="I10" i="87"/>
  <c r="I11" i="87"/>
  <c r="I12" i="87"/>
  <c r="I13" i="87"/>
  <c r="I14" i="87"/>
  <c r="I15" i="87"/>
  <c r="I16" i="87"/>
  <c r="I17" i="87"/>
  <c r="I18" i="87"/>
  <c r="I19" i="87"/>
  <c r="I20" i="87"/>
  <c r="I21" i="87"/>
  <c r="I22" i="87"/>
  <c r="I23" i="87"/>
  <c r="I24" i="87"/>
  <c r="I25" i="87"/>
  <c r="I26" i="87"/>
  <c r="I27" i="87"/>
  <c r="I28" i="87"/>
  <c r="I29" i="87"/>
  <c r="I30" i="87"/>
  <c r="I31" i="87"/>
  <c r="I32" i="87"/>
  <c r="I33" i="87"/>
  <c r="I34" i="87"/>
  <c r="I35" i="87"/>
  <c r="I36" i="87"/>
  <c r="I37" i="87"/>
  <c r="I7" i="87"/>
  <c r="F8" i="87"/>
  <c r="F9" i="87"/>
  <c r="F10" i="87"/>
  <c r="F11" i="87"/>
  <c r="F12" i="87"/>
  <c r="F13" i="87"/>
  <c r="F14" i="87"/>
  <c r="F15" i="87"/>
  <c r="F16" i="87"/>
  <c r="F17" i="87"/>
  <c r="F18" i="87"/>
  <c r="F19" i="87"/>
  <c r="F20" i="87"/>
  <c r="F21" i="87"/>
  <c r="F22" i="87"/>
  <c r="F23" i="87"/>
  <c r="F24" i="87"/>
  <c r="F25" i="87"/>
  <c r="F26" i="87"/>
  <c r="F27" i="87"/>
  <c r="F28" i="87"/>
  <c r="F29" i="87"/>
  <c r="F30" i="87"/>
  <c r="F31" i="87"/>
  <c r="F32" i="87"/>
  <c r="F33" i="87"/>
  <c r="F34" i="87"/>
  <c r="F35" i="87"/>
  <c r="F36" i="87"/>
  <c r="F37" i="87"/>
  <c r="F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7" i="87"/>
  <c r="AB36" i="74" l="1"/>
  <c r="AA36" i="74"/>
  <c r="Z36" i="74"/>
  <c r="Y36" i="74"/>
  <c r="X36" i="74"/>
  <c r="W36" i="74"/>
  <c r="V36" i="74"/>
  <c r="U36" i="74"/>
  <c r="T36" i="74"/>
  <c r="AB35" i="74"/>
  <c r="AA35" i="74"/>
  <c r="Z35" i="74"/>
  <c r="Y35" i="74"/>
  <c r="X35" i="74"/>
  <c r="W35" i="74"/>
  <c r="V35" i="74"/>
  <c r="U35" i="74"/>
  <c r="T35" i="74"/>
  <c r="AB34" i="74"/>
  <c r="AA34" i="74"/>
  <c r="Z34" i="74"/>
  <c r="Y34" i="74"/>
  <c r="X34" i="74"/>
  <c r="W34" i="74"/>
  <c r="V34" i="74"/>
  <c r="U34" i="74"/>
  <c r="T34" i="74"/>
  <c r="AB33" i="74"/>
  <c r="AA33" i="74"/>
  <c r="Z33" i="74"/>
  <c r="Y33" i="74"/>
  <c r="X33" i="74"/>
  <c r="W33" i="74"/>
  <c r="V33" i="74"/>
  <c r="U33" i="74"/>
  <c r="T33" i="74"/>
  <c r="AB32" i="74"/>
  <c r="AA32" i="74"/>
  <c r="Z32" i="74"/>
  <c r="Y32" i="74"/>
  <c r="X32" i="74"/>
  <c r="W32" i="74"/>
  <c r="V32" i="74"/>
  <c r="U32" i="74"/>
  <c r="T32" i="74"/>
  <c r="AB31" i="74"/>
  <c r="AA31" i="74"/>
  <c r="Z31" i="74"/>
  <c r="Y31" i="74"/>
  <c r="X31" i="74"/>
  <c r="W31" i="74"/>
  <c r="V31" i="74"/>
  <c r="U31" i="74"/>
  <c r="T31" i="74"/>
  <c r="AB30" i="74"/>
  <c r="AA30" i="74"/>
  <c r="Z30" i="74"/>
  <c r="Y30" i="74"/>
  <c r="X30" i="74"/>
  <c r="W30" i="74"/>
  <c r="V30" i="74"/>
  <c r="U30" i="74"/>
  <c r="T30" i="74"/>
  <c r="AB29" i="74"/>
  <c r="AA29" i="74"/>
  <c r="Z29" i="74"/>
  <c r="Y29" i="74"/>
  <c r="X29" i="74"/>
  <c r="W29" i="74"/>
  <c r="V29" i="74"/>
  <c r="U29" i="74"/>
  <c r="T29" i="74"/>
  <c r="AB28" i="74"/>
  <c r="AA28" i="74"/>
  <c r="Z28" i="74"/>
  <c r="Y28" i="74"/>
  <c r="X28" i="74"/>
  <c r="W28" i="74"/>
  <c r="V28" i="74"/>
  <c r="U28" i="74"/>
  <c r="T28" i="74"/>
  <c r="AB27" i="74"/>
  <c r="AA27" i="74"/>
  <c r="Z27" i="74"/>
  <c r="Y27" i="74"/>
  <c r="X27" i="74"/>
  <c r="W27" i="74"/>
  <c r="V27" i="74"/>
  <c r="U27" i="74"/>
  <c r="T27" i="74"/>
  <c r="AB26" i="74"/>
  <c r="AA26" i="74"/>
  <c r="Z26" i="74"/>
  <c r="Y26" i="74"/>
  <c r="X26" i="74"/>
  <c r="W26" i="74"/>
  <c r="V26" i="74"/>
  <c r="U26" i="74"/>
  <c r="T26" i="74"/>
  <c r="AB25" i="74"/>
  <c r="AA25" i="74"/>
  <c r="Z25" i="74"/>
  <c r="Y25" i="74"/>
  <c r="X25" i="74"/>
  <c r="W25" i="74"/>
  <c r="V25" i="74"/>
  <c r="U25" i="74"/>
  <c r="T25" i="74"/>
  <c r="AB24" i="74"/>
  <c r="AA24" i="74"/>
  <c r="Z24" i="74"/>
  <c r="Y24" i="74"/>
  <c r="X24" i="74"/>
  <c r="W24" i="74"/>
  <c r="V24" i="74"/>
  <c r="U24" i="74"/>
  <c r="T24" i="74"/>
  <c r="AB23" i="74"/>
  <c r="AA23" i="74"/>
  <c r="Z23" i="74"/>
  <c r="Y23" i="74"/>
  <c r="X23" i="74"/>
  <c r="W23" i="74"/>
  <c r="V23" i="74"/>
  <c r="U23" i="74"/>
  <c r="T23" i="74"/>
  <c r="AB22" i="74"/>
  <c r="AA22" i="74"/>
  <c r="Z22" i="74"/>
  <c r="Y22" i="74"/>
  <c r="X22" i="74"/>
  <c r="W22" i="74"/>
  <c r="V22" i="74"/>
  <c r="U22" i="74"/>
  <c r="T22" i="74"/>
  <c r="AB21" i="74"/>
  <c r="AA21" i="74"/>
  <c r="Z21" i="74"/>
  <c r="Y21" i="74"/>
  <c r="X21" i="74"/>
  <c r="W21" i="74"/>
  <c r="V21" i="74"/>
  <c r="U21" i="74"/>
  <c r="T21" i="74"/>
  <c r="AB20" i="74"/>
  <c r="AA20" i="74"/>
  <c r="Z20" i="74"/>
  <c r="Y20" i="74"/>
  <c r="X20" i="74"/>
  <c r="W20" i="74"/>
  <c r="V20" i="74"/>
  <c r="U20" i="74"/>
  <c r="T20" i="74"/>
  <c r="AB19" i="74"/>
  <c r="AA19" i="74"/>
  <c r="Z19" i="74"/>
  <c r="Y19" i="74"/>
  <c r="X19" i="74"/>
  <c r="W19" i="74"/>
  <c r="V19" i="74"/>
  <c r="U19" i="74"/>
  <c r="T19" i="74"/>
  <c r="AB18" i="74"/>
  <c r="AA18" i="74"/>
  <c r="Z18" i="74"/>
  <c r="Y18" i="74"/>
  <c r="X18" i="74"/>
  <c r="W18" i="74"/>
  <c r="V18" i="74"/>
  <c r="U18" i="74"/>
  <c r="T18" i="74"/>
  <c r="AB17" i="74"/>
  <c r="AA17" i="74"/>
  <c r="Z17" i="74"/>
  <c r="Y17" i="74"/>
  <c r="X17" i="74"/>
  <c r="W17" i="74"/>
  <c r="V17" i="74"/>
  <c r="U17" i="74"/>
  <c r="T17" i="74"/>
  <c r="AB16" i="74"/>
  <c r="AA16" i="74"/>
  <c r="Z16" i="74"/>
  <c r="Y16" i="74"/>
  <c r="X16" i="74"/>
  <c r="W16" i="74"/>
  <c r="V16" i="74"/>
  <c r="U16" i="74"/>
  <c r="T16" i="74"/>
  <c r="AB15" i="74"/>
  <c r="AA15" i="74"/>
  <c r="Z15" i="74"/>
  <c r="Y15" i="74"/>
  <c r="X15" i="74"/>
  <c r="W15" i="74"/>
  <c r="V15" i="74"/>
  <c r="U15" i="74"/>
  <c r="T15" i="74"/>
  <c r="AB14" i="74"/>
  <c r="AA14" i="74"/>
  <c r="Z14" i="74"/>
  <c r="Y14" i="74"/>
  <c r="X14" i="74"/>
  <c r="W14" i="74"/>
  <c r="V14" i="74"/>
  <c r="U14" i="74"/>
  <c r="T14" i="74"/>
  <c r="AB13" i="74"/>
  <c r="AA13" i="74"/>
  <c r="Z13" i="74"/>
  <c r="Y13" i="74"/>
  <c r="X13" i="74"/>
  <c r="W13" i="74"/>
  <c r="V13" i="74"/>
  <c r="U13" i="74"/>
  <c r="T13" i="74"/>
  <c r="AB12" i="74"/>
  <c r="AA12" i="74"/>
  <c r="Z12" i="74"/>
  <c r="Y12" i="74"/>
  <c r="X12" i="74"/>
  <c r="W12" i="74"/>
  <c r="V12" i="74"/>
  <c r="U12" i="74"/>
  <c r="T12" i="74"/>
  <c r="AB11" i="74"/>
  <c r="AA11" i="74"/>
  <c r="Z11" i="74"/>
  <c r="Y11" i="74"/>
  <c r="X11" i="74"/>
  <c r="W11" i="74"/>
  <c r="V11" i="74"/>
  <c r="U11" i="74"/>
  <c r="T11" i="74"/>
  <c r="AB10" i="74"/>
  <c r="AA10" i="74"/>
  <c r="Z10" i="74"/>
  <c r="Y10" i="74"/>
  <c r="X10" i="74"/>
  <c r="W10" i="74"/>
  <c r="V10" i="74"/>
  <c r="U10" i="74"/>
  <c r="T10" i="74"/>
  <c r="AB9" i="74"/>
  <c r="AA9" i="74"/>
  <c r="Z9" i="74"/>
  <c r="Y9" i="74"/>
  <c r="X9" i="74"/>
  <c r="W9" i="74"/>
  <c r="V9" i="74"/>
  <c r="U9" i="74"/>
  <c r="T9" i="74"/>
  <c r="AB8" i="74"/>
  <c r="AA8" i="74"/>
  <c r="Z8" i="74"/>
  <c r="Y8" i="74"/>
  <c r="X8" i="74"/>
  <c r="W8" i="74"/>
  <c r="V8" i="74"/>
  <c r="U8" i="74"/>
  <c r="T8" i="74"/>
  <c r="AB7" i="74"/>
  <c r="AA7" i="74"/>
  <c r="Y7" i="74"/>
  <c r="X7" i="74"/>
  <c r="W7" i="74"/>
  <c r="V7" i="74"/>
  <c r="U7" i="74"/>
  <c r="T7" i="74"/>
  <c r="AB36" i="78"/>
  <c r="AA36" i="78"/>
  <c r="Z36" i="78"/>
  <c r="Y36" i="78"/>
  <c r="X36" i="78"/>
  <c r="W36" i="78"/>
  <c r="V36" i="78"/>
  <c r="U36" i="78"/>
  <c r="T36" i="78"/>
  <c r="AB35" i="78"/>
  <c r="AA35" i="78"/>
  <c r="Z35" i="78"/>
  <c r="Y35" i="78"/>
  <c r="X35" i="78"/>
  <c r="W35" i="78"/>
  <c r="V35" i="78"/>
  <c r="U35" i="78"/>
  <c r="T35" i="78"/>
  <c r="AB34" i="78"/>
  <c r="AA34" i="78"/>
  <c r="Z34" i="78"/>
  <c r="Y34" i="78"/>
  <c r="X34" i="78"/>
  <c r="W34" i="78"/>
  <c r="V34" i="78"/>
  <c r="U34" i="78"/>
  <c r="T34" i="78"/>
  <c r="AB33" i="78"/>
  <c r="AA33" i="78"/>
  <c r="Z33" i="78"/>
  <c r="Y33" i="78"/>
  <c r="X33" i="78"/>
  <c r="W33" i="78"/>
  <c r="V33" i="78"/>
  <c r="U33" i="78"/>
  <c r="T33" i="78"/>
  <c r="AB32" i="78"/>
  <c r="AA32" i="78"/>
  <c r="Z32" i="78"/>
  <c r="Y32" i="78"/>
  <c r="X32" i="78"/>
  <c r="W32" i="78"/>
  <c r="V32" i="78"/>
  <c r="U32" i="78"/>
  <c r="T32" i="78"/>
  <c r="AB31" i="78"/>
  <c r="AA31" i="78"/>
  <c r="Z31" i="78"/>
  <c r="Y31" i="78"/>
  <c r="X31" i="78"/>
  <c r="W31" i="78"/>
  <c r="V31" i="78"/>
  <c r="U31" i="78"/>
  <c r="T31" i="78"/>
  <c r="AB30" i="78"/>
  <c r="AA30" i="78"/>
  <c r="Z30" i="78"/>
  <c r="Y30" i="78"/>
  <c r="X30" i="78"/>
  <c r="W30" i="78"/>
  <c r="V30" i="78"/>
  <c r="U30" i="78"/>
  <c r="T30" i="78"/>
  <c r="AB29" i="78"/>
  <c r="AA29" i="78"/>
  <c r="Z29" i="78"/>
  <c r="Y29" i="78"/>
  <c r="X29" i="78"/>
  <c r="W29" i="78"/>
  <c r="V29" i="78"/>
  <c r="U29" i="78"/>
  <c r="T29" i="78"/>
  <c r="AB28" i="78"/>
  <c r="AA28" i="78"/>
  <c r="Z28" i="78"/>
  <c r="Y28" i="78"/>
  <c r="X28" i="78"/>
  <c r="W28" i="78"/>
  <c r="V28" i="78"/>
  <c r="U28" i="78"/>
  <c r="T28" i="78"/>
  <c r="AB27" i="78"/>
  <c r="AA27" i="78"/>
  <c r="Z27" i="78"/>
  <c r="Y27" i="78"/>
  <c r="X27" i="78"/>
  <c r="W27" i="78"/>
  <c r="V27" i="78"/>
  <c r="U27" i="78"/>
  <c r="T27" i="78"/>
  <c r="AB26" i="78"/>
  <c r="AA26" i="78"/>
  <c r="Z26" i="78"/>
  <c r="Y26" i="78"/>
  <c r="X26" i="78"/>
  <c r="W26" i="78"/>
  <c r="V26" i="78"/>
  <c r="U26" i="78"/>
  <c r="T26" i="78"/>
  <c r="AB25" i="78"/>
  <c r="AA25" i="78"/>
  <c r="Z25" i="78"/>
  <c r="Y25" i="78"/>
  <c r="X25" i="78"/>
  <c r="W25" i="78"/>
  <c r="V25" i="78"/>
  <c r="U25" i="78"/>
  <c r="T25" i="78"/>
  <c r="AB24" i="78"/>
  <c r="AA24" i="78"/>
  <c r="Z24" i="78"/>
  <c r="Y24" i="78"/>
  <c r="X24" i="78"/>
  <c r="W24" i="78"/>
  <c r="V24" i="78"/>
  <c r="U24" i="78"/>
  <c r="T24" i="78"/>
  <c r="AB23" i="78"/>
  <c r="AA23" i="78"/>
  <c r="Z23" i="78"/>
  <c r="Y23" i="78"/>
  <c r="X23" i="78"/>
  <c r="W23" i="78"/>
  <c r="V23" i="78"/>
  <c r="U23" i="78"/>
  <c r="T23" i="78"/>
  <c r="AB22" i="78"/>
  <c r="AA22" i="78"/>
  <c r="Z22" i="78"/>
  <c r="Y22" i="78"/>
  <c r="X22" i="78"/>
  <c r="W22" i="78"/>
  <c r="V22" i="78"/>
  <c r="U22" i="78"/>
  <c r="T22" i="78"/>
  <c r="AB21" i="78"/>
  <c r="AA21" i="78"/>
  <c r="Z21" i="78"/>
  <c r="Y21" i="78"/>
  <c r="X21" i="78"/>
  <c r="W21" i="78"/>
  <c r="V21" i="78"/>
  <c r="U21" i="78"/>
  <c r="T21" i="78"/>
  <c r="AB20" i="78"/>
  <c r="AA20" i="78"/>
  <c r="Z20" i="78"/>
  <c r="Y20" i="78"/>
  <c r="X20" i="78"/>
  <c r="W20" i="78"/>
  <c r="V20" i="78"/>
  <c r="U20" i="78"/>
  <c r="T20" i="78"/>
  <c r="AB19" i="78"/>
  <c r="AA19" i="78"/>
  <c r="Z19" i="78"/>
  <c r="Y19" i="78"/>
  <c r="X19" i="78"/>
  <c r="W19" i="78"/>
  <c r="V19" i="78"/>
  <c r="U19" i="78"/>
  <c r="T19" i="78"/>
  <c r="AB18" i="78"/>
  <c r="AA18" i="78"/>
  <c r="Z18" i="78"/>
  <c r="Y18" i="78"/>
  <c r="X18" i="78"/>
  <c r="W18" i="78"/>
  <c r="V18" i="78"/>
  <c r="U18" i="78"/>
  <c r="T18" i="78"/>
  <c r="AB17" i="78"/>
  <c r="AA17" i="78"/>
  <c r="Z17" i="78"/>
  <c r="Y17" i="78"/>
  <c r="X17" i="78"/>
  <c r="W17" i="78"/>
  <c r="V17" i="78"/>
  <c r="U17" i="78"/>
  <c r="T17" i="78"/>
  <c r="AB16" i="78"/>
  <c r="AA16" i="78"/>
  <c r="Z16" i="78"/>
  <c r="Y16" i="78"/>
  <c r="X16" i="78"/>
  <c r="W16" i="78"/>
  <c r="V16" i="78"/>
  <c r="U16" i="78"/>
  <c r="T16" i="78"/>
  <c r="AB15" i="78"/>
  <c r="AA15" i="78"/>
  <c r="Z15" i="78"/>
  <c r="Y15" i="78"/>
  <c r="X15" i="78"/>
  <c r="W15" i="78"/>
  <c r="V15" i="78"/>
  <c r="U15" i="78"/>
  <c r="T15" i="78"/>
  <c r="AB14" i="78"/>
  <c r="AA14" i="78"/>
  <c r="Z14" i="78"/>
  <c r="Y14" i="78"/>
  <c r="X14" i="78"/>
  <c r="W14" i="78"/>
  <c r="V14" i="78"/>
  <c r="U14" i="78"/>
  <c r="T14" i="78"/>
  <c r="AB13" i="78"/>
  <c r="AA13" i="78"/>
  <c r="Z13" i="78"/>
  <c r="Y13" i="78"/>
  <c r="X13" i="78"/>
  <c r="W13" i="78"/>
  <c r="V13" i="78"/>
  <c r="U13" i="78"/>
  <c r="T13" i="78"/>
  <c r="AB12" i="78"/>
  <c r="AA12" i="78"/>
  <c r="Z12" i="78"/>
  <c r="Y12" i="78"/>
  <c r="X12" i="78"/>
  <c r="W12" i="78"/>
  <c r="V12" i="78"/>
  <c r="U12" i="78"/>
  <c r="T12" i="78"/>
  <c r="AB11" i="78"/>
  <c r="AA11" i="78"/>
  <c r="Z11" i="78"/>
  <c r="Y11" i="78"/>
  <c r="X11" i="78"/>
  <c r="W11" i="78"/>
  <c r="V11" i="78"/>
  <c r="U11" i="78"/>
  <c r="T11" i="78"/>
  <c r="AB10" i="78"/>
  <c r="AA10" i="78"/>
  <c r="Z10" i="78"/>
  <c r="Y10" i="78"/>
  <c r="X10" i="78"/>
  <c r="W10" i="78"/>
  <c r="V10" i="78"/>
  <c r="U10" i="78"/>
  <c r="T10" i="78"/>
  <c r="AB9" i="78"/>
  <c r="AA9" i="78"/>
  <c r="Z9" i="78"/>
  <c r="Y9" i="78"/>
  <c r="X9" i="78"/>
  <c r="W9" i="78"/>
  <c r="V9" i="78"/>
  <c r="U9" i="78"/>
  <c r="T9" i="78"/>
  <c r="AB8" i="78"/>
  <c r="AA8" i="78"/>
  <c r="Z8" i="78"/>
  <c r="Y8" i="78"/>
  <c r="X8" i="78"/>
  <c r="W8" i="78"/>
  <c r="V8" i="78"/>
  <c r="U8" i="78"/>
  <c r="T8" i="78"/>
  <c r="AB7" i="78"/>
  <c r="AA7" i="78"/>
  <c r="Z7" i="78"/>
  <c r="Y7" i="78"/>
  <c r="X7" i="78"/>
  <c r="W7" i="78"/>
  <c r="V7" i="78"/>
  <c r="U7" i="78"/>
  <c r="T7" i="78"/>
  <c r="AB8" i="88" l="1"/>
  <c r="AB9" i="88"/>
  <c r="AB10" i="88"/>
  <c r="AB11" i="88"/>
  <c r="AB12" i="88"/>
  <c r="AB13" i="88"/>
  <c r="AB14" i="88"/>
  <c r="AB15" i="88"/>
  <c r="AB16" i="88"/>
  <c r="AB17" i="88"/>
  <c r="AB18" i="88"/>
  <c r="AB19" i="88"/>
  <c r="AB20" i="88"/>
  <c r="AB21" i="88"/>
  <c r="AB22" i="88"/>
  <c r="AB23" i="88"/>
  <c r="AB24" i="88"/>
  <c r="AB25" i="88"/>
  <c r="AB26" i="88"/>
  <c r="AB27" i="88"/>
  <c r="AB28" i="88"/>
  <c r="AB29" i="88"/>
  <c r="AB30" i="88"/>
  <c r="AB31" i="88"/>
  <c r="AB32" i="88"/>
  <c r="AB33" i="88"/>
  <c r="AB34" i="88"/>
  <c r="AB35" i="88"/>
  <c r="AB36" i="88"/>
  <c r="AB7" i="88"/>
  <c r="AA8" i="88"/>
  <c r="AA9" i="88"/>
  <c r="AA10" i="88"/>
  <c r="AA11" i="88"/>
  <c r="AA12" i="88"/>
  <c r="AA13" i="88"/>
  <c r="AA14" i="88"/>
  <c r="AA15" i="88"/>
  <c r="AA16" i="88"/>
  <c r="AA17" i="88"/>
  <c r="AA18" i="88"/>
  <c r="AA19" i="88"/>
  <c r="AA20" i="88"/>
  <c r="AA21" i="88"/>
  <c r="AA22" i="88"/>
  <c r="AA23" i="88"/>
  <c r="AA24" i="88"/>
  <c r="AA25" i="88"/>
  <c r="AA26" i="88"/>
  <c r="AA27" i="88"/>
  <c r="AA28" i="88"/>
  <c r="AA29" i="88"/>
  <c r="AA30" i="88"/>
  <c r="AA31" i="88"/>
  <c r="AA32" i="88"/>
  <c r="AA33" i="88"/>
  <c r="AA34" i="88"/>
  <c r="AA35" i="88"/>
  <c r="AA36" i="88"/>
  <c r="AA7" i="88"/>
  <c r="Z8" i="88"/>
  <c r="Z9" i="88"/>
  <c r="Z10" i="88"/>
  <c r="Z11" i="88"/>
  <c r="Z12" i="88"/>
  <c r="Z13" i="88"/>
  <c r="Z14" i="88"/>
  <c r="Z15" i="88"/>
  <c r="Z16" i="88"/>
  <c r="Z17" i="88"/>
  <c r="Z18" i="88"/>
  <c r="Z19" i="88"/>
  <c r="Z20" i="88"/>
  <c r="Z21" i="88"/>
  <c r="Z22" i="88"/>
  <c r="Z23" i="88"/>
  <c r="Z24" i="88"/>
  <c r="Z25" i="88"/>
  <c r="Z26" i="88"/>
  <c r="Z27" i="88"/>
  <c r="Z28" i="88"/>
  <c r="Z29" i="88"/>
  <c r="Z30" i="88"/>
  <c r="Z31" i="88"/>
  <c r="Z32" i="88"/>
  <c r="Z33" i="88"/>
  <c r="Z34" i="88"/>
  <c r="Z35" i="88"/>
  <c r="Z36" i="88"/>
  <c r="Z7" i="88"/>
  <c r="Y8" i="88"/>
  <c r="Y9" i="88"/>
  <c r="Y10" i="88"/>
  <c r="Y11" i="88"/>
  <c r="Y12" i="88"/>
  <c r="Y13" i="88"/>
  <c r="Y14" i="88"/>
  <c r="Y15" i="88"/>
  <c r="Y16" i="88"/>
  <c r="Y17" i="88"/>
  <c r="Y18" i="88"/>
  <c r="Y19" i="88"/>
  <c r="Y20" i="88"/>
  <c r="Y21" i="88"/>
  <c r="Y22" i="88"/>
  <c r="Y23" i="88"/>
  <c r="Y24" i="88"/>
  <c r="Y25" i="88"/>
  <c r="Y26" i="88"/>
  <c r="Y27" i="88"/>
  <c r="Y28" i="88"/>
  <c r="Y29" i="88"/>
  <c r="Y30" i="88"/>
  <c r="Y31" i="88"/>
  <c r="Y32" i="88"/>
  <c r="Y33" i="88"/>
  <c r="Y34" i="88"/>
  <c r="Y35" i="88"/>
  <c r="Y36" i="88"/>
  <c r="Y7" i="88"/>
  <c r="X7" i="88"/>
  <c r="X8" i="88"/>
  <c r="X9" i="88"/>
  <c r="X10" i="88"/>
  <c r="X11" i="88"/>
  <c r="X12" i="88"/>
  <c r="X13" i="88"/>
  <c r="X14" i="88"/>
  <c r="X15" i="88"/>
  <c r="X16" i="88"/>
  <c r="X17" i="88"/>
  <c r="X18" i="88"/>
  <c r="X19" i="88"/>
  <c r="X20" i="88"/>
  <c r="X21" i="88"/>
  <c r="X22" i="88"/>
  <c r="X23" i="88"/>
  <c r="X24" i="88"/>
  <c r="X25" i="88"/>
  <c r="X26" i="88"/>
  <c r="X27" i="88"/>
  <c r="X28" i="88"/>
  <c r="X29" i="88"/>
  <c r="X30" i="88"/>
  <c r="X31" i="88"/>
  <c r="X32" i="88"/>
  <c r="X33" i="88"/>
  <c r="X34" i="88"/>
  <c r="X35" i="88"/>
  <c r="X36" i="88"/>
  <c r="W7" i="88"/>
  <c r="W8" i="88"/>
  <c r="W9" i="88"/>
  <c r="W10" i="88"/>
  <c r="W11" i="88"/>
  <c r="W12" i="88"/>
  <c r="W13" i="88"/>
  <c r="W14" i="88"/>
  <c r="W15" i="88"/>
  <c r="W16" i="88"/>
  <c r="W17" i="88"/>
  <c r="W18" i="88"/>
  <c r="W19" i="88"/>
  <c r="W20" i="88"/>
  <c r="W21" i="88"/>
  <c r="W22" i="88"/>
  <c r="W23" i="88"/>
  <c r="W24" i="88"/>
  <c r="W25" i="88"/>
  <c r="W26" i="88"/>
  <c r="W27" i="88"/>
  <c r="W28" i="88"/>
  <c r="W29" i="88"/>
  <c r="W30" i="88"/>
  <c r="W31" i="88"/>
  <c r="W32" i="88"/>
  <c r="W33" i="88"/>
  <c r="W34" i="88"/>
  <c r="W35" i="88"/>
  <c r="W36" i="88"/>
  <c r="V8" i="88"/>
  <c r="V9" i="88"/>
  <c r="V10" i="88"/>
  <c r="V11" i="88"/>
  <c r="V12" i="88"/>
  <c r="V13" i="88"/>
  <c r="V14" i="88"/>
  <c r="V15" i="88"/>
  <c r="V16" i="88"/>
  <c r="V17" i="88"/>
  <c r="V18" i="88"/>
  <c r="V19" i="88"/>
  <c r="V20" i="88"/>
  <c r="V21" i="88"/>
  <c r="V22" i="88"/>
  <c r="V23" i="88"/>
  <c r="V24" i="88"/>
  <c r="V25" i="88"/>
  <c r="V26" i="88"/>
  <c r="V27" i="88"/>
  <c r="V28" i="88"/>
  <c r="V29" i="88"/>
  <c r="V30" i="88"/>
  <c r="V31" i="88"/>
  <c r="V32" i="88"/>
  <c r="V33" i="88"/>
  <c r="V34" i="88"/>
  <c r="V35" i="88"/>
  <c r="V36" i="88"/>
  <c r="V7" i="88"/>
  <c r="U8" i="88"/>
  <c r="U9" i="88"/>
  <c r="U10" i="88"/>
  <c r="U11" i="88"/>
  <c r="U12" i="88"/>
  <c r="U13" i="88"/>
  <c r="U14" i="88"/>
  <c r="U15" i="88"/>
  <c r="U16" i="88"/>
  <c r="U17" i="88"/>
  <c r="U18" i="88"/>
  <c r="U19" i="88"/>
  <c r="U20" i="88"/>
  <c r="U21" i="88"/>
  <c r="U22" i="88"/>
  <c r="U23" i="88"/>
  <c r="U24" i="88"/>
  <c r="U25" i="88"/>
  <c r="U26" i="88"/>
  <c r="U27" i="88"/>
  <c r="U28" i="88"/>
  <c r="U29" i="88"/>
  <c r="U30" i="88"/>
  <c r="U31" i="88"/>
  <c r="U32" i="88"/>
  <c r="U33" i="88"/>
  <c r="U34" i="88"/>
  <c r="U35" i="88"/>
  <c r="U36" i="88"/>
  <c r="U7" i="88"/>
  <c r="B10" i="87"/>
  <c r="B9" i="87"/>
  <c r="B7" i="87"/>
  <c r="A22" i="11" l="1"/>
  <c r="A20" i="11"/>
  <c r="F12" i="75"/>
  <c r="E4" i="75"/>
  <c r="F12" i="79"/>
  <c r="E4" i="79"/>
  <c r="F12" i="89"/>
  <c r="E4" i="89"/>
  <c r="G14" i="1"/>
  <c r="G12" i="1"/>
  <c r="A2" i="89" l="1"/>
  <c r="A2" i="75"/>
  <c r="G15" i="1" l="1"/>
  <c r="G11" i="1"/>
  <c r="B9" i="72" l="1"/>
  <c r="C9" i="72"/>
  <c r="D9" i="72"/>
  <c r="E9" i="72"/>
  <c r="F9" i="72"/>
  <c r="G9" i="72"/>
  <c r="H9" i="72"/>
  <c r="I9" i="72"/>
  <c r="J9" i="72"/>
  <c r="B10" i="72"/>
  <c r="C10" i="72"/>
  <c r="D10" i="72"/>
  <c r="E10" i="72"/>
  <c r="F10" i="72"/>
  <c r="G10" i="72"/>
  <c r="H10" i="72"/>
  <c r="I10" i="72"/>
  <c r="J10" i="72"/>
  <c r="B11" i="72"/>
  <c r="C11" i="72"/>
  <c r="D11" i="72"/>
  <c r="E11" i="72"/>
  <c r="F11" i="72"/>
  <c r="G11" i="72"/>
  <c r="H11" i="72"/>
  <c r="I11" i="72"/>
  <c r="J11" i="72"/>
  <c r="B12" i="72"/>
  <c r="C12" i="72"/>
  <c r="D12" i="72"/>
  <c r="E12" i="72"/>
  <c r="F12" i="72"/>
  <c r="G12" i="72"/>
  <c r="H12" i="72"/>
  <c r="I12" i="72"/>
  <c r="J12" i="72"/>
  <c r="B13" i="72"/>
  <c r="C13" i="72"/>
  <c r="D13" i="72"/>
  <c r="E13" i="72"/>
  <c r="F13" i="72"/>
  <c r="G13" i="72"/>
  <c r="H13" i="72"/>
  <c r="I13" i="72"/>
  <c r="J13" i="72"/>
  <c r="B14" i="72"/>
  <c r="C14" i="72"/>
  <c r="D14" i="72"/>
  <c r="E14" i="72"/>
  <c r="F14" i="72"/>
  <c r="G14" i="72"/>
  <c r="H14" i="72"/>
  <c r="I14" i="72"/>
  <c r="J14" i="72"/>
  <c r="B15" i="72"/>
  <c r="C15" i="72"/>
  <c r="D15" i="72"/>
  <c r="E15" i="72"/>
  <c r="F15" i="72"/>
  <c r="G15" i="72"/>
  <c r="H15" i="72"/>
  <c r="I15" i="72"/>
  <c r="J15" i="72"/>
  <c r="B16" i="72"/>
  <c r="C16" i="72"/>
  <c r="D16" i="72"/>
  <c r="E16" i="72"/>
  <c r="F16" i="72"/>
  <c r="G16" i="72"/>
  <c r="H16" i="72"/>
  <c r="I16" i="72"/>
  <c r="J16" i="72"/>
  <c r="B17" i="72"/>
  <c r="C17" i="72"/>
  <c r="D17" i="72"/>
  <c r="E17" i="72"/>
  <c r="F17" i="72"/>
  <c r="G17" i="72"/>
  <c r="H17" i="72"/>
  <c r="I17" i="72"/>
  <c r="J17" i="72"/>
  <c r="B18" i="72"/>
  <c r="C18" i="72"/>
  <c r="D18" i="72"/>
  <c r="E18" i="72"/>
  <c r="F18" i="72"/>
  <c r="G18" i="72"/>
  <c r="H18" i="72"/>
  <c r="I18" i="72"/>
  <c r="J18" i="72"/>
  <c r="B19" i="72"/>
  <c r="C19" i="72"/>
  <c r="D19" i="72"/>
  <c r="E19" i="72"/>
  <c r="F19" i="72"/>
  <c r="G19" i="72"/>
  <c r="H19" i="72"/>
  <c r="I19" i="72"/>
  <c r="J19" i="72"/>
  <c r="B20" i="72"/>
  <c r="C20" i="72"/>
  <c r="D20" i="72"/>
  <c r="E20" i="72"/>
  <c r="F20" i="72"/>
  <c r="G20" i="72"/>
  <c r="H20" i="72"/>
  <c r="I20" i="72"/>
  <c r="J20" i="72"/>
  <c r="B21" i="72"/>
  <c r="C21" i="72"/>
  <c r="D21" i="72"/>
  <c r="E21" i="72"/>
  <c r="F21" i="72"/>
  <c r="G21" i="72"/>
  <c r="H21" i="72"/>
  <c r="I21" i="72"/>
  <c r="J21" i="72"/>
  <c r="B22" i="72"/>
  <c r="C22" i="72"/>
  <c r="D22" i="72"/>
  <c r="E22" i="72"/>
  <c r="F22" i="72"/>
  <c r="G22" i="72"/>
  <c r="H22" i="72"/>
  <c r="I22" i="72"/>
  <c r="J22" i="72"/>
  <c r="B23" i="72"/>
  <c r="C23" i="72"/>
  <c r="D23" i="72"/>
  <c r="E23" i="72"/>
  <c r="F23" i="72"/>
  <c r="G23" i="72"/>
  <c r="H23" i="72"/>
  <c r="I23" i="72"/>
  <c r="J23" i="72"/>
  <c r="B24" i="72"/>
  <c r="C24" i="72"/>
  <c r="D24" i="72"/>
  <c r="E24" i="72"/>
  <c r="F24" i="72"/>
  <c r="G24" i="72"/>
  <c r="H24" i="72"/>
  <c r="I24" i="72"/>
  <c r="J24" i="72"/>
  <c r="B25" i="72"/>
  <c r="C25" i="72"/>
  <c r="D25" i="72"/>
  <c r="E25" i="72"/>
  <c r="F25" i="72"/>
  <c r="G25" i="72"/>
  <c r="H25" i="72"/>
  <c r="I25" i="72"/>
  <c r="J25" i="72"/>
  <c r="B26" i="72"/>
  <c r="C26" i="72"/>
  <c r="D26" i="72"/>
  <c r="E26" i="72"/>
  <c r="F26" i="72"/>
  <c r="G26" i="72"/>
  <c r="H26" i="72"/>
  <c r="I26" i="72"/>
  <c r="J26" i="72"/>
  <c r="B27" i="72"/>
  <c r="C27" i="72"/>
  <c r="D27" i="72"/>
  <c r="E27" i="72"/>
  <c r="F27" i="72"/>
  <c r="G27" i="72"/>
  <c r="H27" i="72"/>
  <c r="I27" i="72"/>
  <c r="J27" i="72"/>
  <c r="B28" i="72"/>
  <c r="C28" i="72"/>
  <c r="D28" i="72"/>
  <c r="E28" i="72"/>
  <c r="F28" i="72"/>
  <c r="G28" i="72"/>
  <c r="H28" i="72"/>
  <c r="I28" i="72"/>
  <c r="J28" i="72"/>
  <c r="B29" i="72"/>
  <c r="C29" i="72"/>
  <c r="D29" i="72"/>
  <c r="E29" i="72"/>
  <c r="F29" i="72"/>
  <c r="G29" i="72"/>
  <c r="H29" i="72"/>
  <c r="I29" i="72"/>
  <c r="J29" i="72"/>
  <c r="B30" i="72"/>
  <c r="C30" i="72"/>
  <c r="D30" i="72"/>
  <c r="E30" i="72"/>
  <c r="F30" i="72"/>
  <c r="G30" i="72"/>
  <c r="H30" i="72"/>
  <c r="I30" i="72"/>
  <c r="J30" i="72"/>
  <c r="B31" i="72"/>
  <c r="C31" i="72"/>
  <c r="D31" i="72"/>
  <c r="E31" i="72"/>
  <c r="F31" i="72"/>
  <c r="G31" i="72"/>
  <c r="H31" i="72"/>
  <c r="I31" i="72"/>
  <c r="J31" i="72"/>
  <c r="B32" i="72"/>
  <c r="C32" i="72"/>
  <c r="D32" i="72"/>
  <c r="E32" i="72"/>
  <c r="F32" i="72"/>
  <c r="G32" i="72"/>
  <c r="H32" i="72"/>
  <c r="I32" i="72"/>
  <c r="J32" i="72"/>
  <c r="B33" i="72"/>
  <c r="C33" i="72"/>
  <c r="D33" i="72"/>
  <c r="E33" i="72"/>
  <c r="F33" i="72"/>
  <c r="G33" i="72"/>
  <c r="H33" i="72"/>
  <c r="I33" i="72"/>
  <c r="J33" i="72"/>
  <c r="B34" i="72"/>
  <c r="C34" i="72"/>
  <c r="D34" i="72"/>
  <c r="E34" i="72"/>
  <c r="F34" i="72"/>
  <c r="G34" i="72"/>
  <c r="H34" i="72"/>
  <c r="I34" i="72"/>
  <c r="J34" i="72"/>
  <c r="B35" i="72"/>
  <c r="C35" i="72"/>
  <c r="D35" i="72"/>
  <c r="E35" i="72"/>
  <c r="F35" i="72"/>
  <c r="G35" i="72"/>
  <c r="H35" i="72"/>
  <c r="I35" i="72"/>
  <c r="J35" i="72"/>
  <c r="B36" i="72"/>
  <c r="C36" i="72"/>
  <c r="D36" i="72"/>
  <c r="E36" i="72"/>
  <c r="F36" i="72"/>
  <c r="G36" i="72"/>
  <c r="H36" i="72"/>
  <c r="I36" i="72"/>
  <c r="J36" i="72"/>
  <c r="B37" i="72"/>
  <c r="C37" i="72"/>
  <c r="D37" i="72"/>
  <c r="E37" i="72"/>
  <c r="F37" i="72"/>
  <c r="G37" i="72"/>
  <c r="H37" i="72"/>
  <c r="I37" i="72"/>
  <c r="J37" i="72"/>
  <c r="C8" i="72"/>
  <c r="D8" i="72"/>
  <c r="H7" i="73" s="1"/>
  <c r="E8" i="72"/>
  <c r="K7" i="73" s="1"/>
  <c r="F8" i="72"/>
  <c r="N7" i="73" s="1"/>
  <c r="G8" i="72"/>
  <c r="Q7" i="73" s="1"/>
  <c r="H8" i="72"/>
  <c r="T7" i="73" s="1"/>
  <c r="I8" i="72"/>
  <c r="W7" i="73" s="1"/>
  <c r="J8" i="72"/>
  <c r="Z7" i="73" s="1"/>
  <c r="B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8" i="72"/>
  <c r="B9" i="76"/>
  <c r="C9" i="76"/>
  <c r="D9" i="76"/>
  <c r="E9" i="76"/>
  <c r="F9" i="76"/>
  <c r="G9" i="76"/>
  <c r="H9" i="76"/>
  <c r="I9" i="76"/>
  <c r="J9" i="76"/>
  <c r="B10" i="76"/>
  <c r="C10" i="76"/>
  <c r="D10" i="76"/>
  <c r="E10" i="76"/>
  <c r="F10" i="76"/>
  <c r="G10" i="76"/>
  <c r="H10" i="76"/>
  <c r="I10" i="76"/>
  <c r="J10" i="76"/>
  <c r="B11" i="76"/>
  <c r="C11" i="76"/>
  <c r="D11" i="76"/>
  <c r="E11" i="76"/>
  <c r="F11" i="76"/>
  <c r="G11" i="76"/>
  <c r="H11" i="76"/>
  <c r="I11" i="76"/>
  <c r="J11" i="76"/>
  <c r="B12" i="76"/>
  <c r="C12" i="76"/>
  <c r="D12" i="76"/>
  <c r="E12" i="76"/>
  <c r="F12" i="76"/>
  <c r="G12" i="76"/>
  <c r="H12" i="76"/>
  <c r="I12" i="76"/>
  <c r="J12" i="76"/>
  <c r="B13" i="76"/>
  <c r="C13" i="76"/>
  <c r="D13" i="76"/>
  <c r="E13" i="76"/>
  <c r="F13" i="76"/>
  <c r="G13" i="76"/>
  <c r="H13" i="76"/>
  <c r="I13" i="76"/>
  <c r="J13" i="76"/>
  <c r="B14" i="76"/>
  <c r="C14" i="76"/>
  <c r="D14" i="76"/>
  <c r="E14" i="76"/>
  <c r="F14" i="76"/>
  <c r="G14" i="76"/>
  <c r="H14" i="76"/>
  <c r="I14" i="76"/>
  <c r="J14" i="76"/>
  <c r="B15" i="76"/>
  <c r="C15" i="76"/>
  <c r="D15" i="76"/>
  <c r="E15" i="76"/>
  <c r="F15" i="76"/>
  <c r="G15" i="76"/>
  <c r="H15" i="76"/>
  <c r="I15" i="76"/>
  <c r="J15" i="76"/>
  <c r="B16" i="76"/>
  <c r="C16" i="76"/>
  <c r="D16" i="76"/>
  <c r="E16" i="76"/>
  <c r="F16" i="76"/>
  <c r="G16" i="76"/>
  <c r="H16" i="76"/>
  <c r="I16" i="76"/>
  <c r="J16" i="76"/>
  <c r="B17" i="76"/>
  <c r="C17" i="76"/>
  <c r="D17" i="76"/>
  <c r="E17" i="76"/>
  <c r="F17" i="76"/>
  <c r="G17" i="76"/>
  <c r="H17" i="76"/>
  <c r="I17" i="76"/>
  <c r="J17" i="76"/>
  <c r="B18" i="76"/>
  <c r="C18" i="76"/>
  <c r="D18" i="76"/>
  <c r="E18" i="76"/>
  <c r="F18" i="76"/>
  <c r="G18" i="76"/>
  <c r="H18" i="76"/>
  <c r="I18" i="76"/>
  <c r="J18" i="76"/>
  <c r="B19" i="76"/>
  <c r="C19" i="76"/>
  <c r="D19" i="76"/>
  <c r="E19" i="76"/>
  <c r="F19" i="76"/>
  <c r="G19" i="76"/>
  <c r="H19" i="76"/>
  <c r="I19" i="76"/>
  <c r="J19" i="76"/>
  <c r="B20" i="76"/>
  <c r="C20" i="76"/>
  <c r="D20" i="76"/>
  <c r="E20" i="76"/>
  <c r="F20" i="76"/>
  <c r="G20" i="76"/>
  <c r="H20" i="76"/>
  <c r="I20" i="76"/>
  <c r="J20" i="76"/>
  <c r="B21" i="76"/>
  <c r="C21" i="76"/>
  <c r="D21" i="76"/>
  <c r="E21" i="76"/>
  <c r="F21" i="76"/>
  <c r="G21" i="76"/>
  <c r="H21" i="76"/>
  <c r="I21" i="76"/>
  <c r="J21" i="76"/>
  <c r="B22" i="76"/>
  <c r="C22" i="76"/>
  <c r="D22" i="76"/>
  <c r="E22" i="76"/>
  <c r="F22" i="76"/>
  <c r="G22" i="76"/>
  <c r="H22" i="76"/>
  <c r="I22" i="76"/>
  <c r="J22" i="76"/>
  <c r="B23" i="76"/>
  <c r="C23" i="76"/>
  <c r="D23" i="76"/>
  <c r="E23" i="76"/>
  <c r="F23" i="76"/>
  <c r="G23" i="76"/>
  <c r="H23" i="76"/>
  <c r="I23" i="76"/>
  <c r="J23" i="76"/>
  <c r="B24" i="76"/>
  <c r="C24" i="76"/>
  <c r="D24" i="76"/>
  <c r="E24" i="76"/>
  <c r="F24" i="76"/>
  <c r="G24" i="76"/>
  <c r="H24" i="76"/>
  <c r="I24" i="76"/>
  <c r="J24" i="76"/>
  <c r="B25" i="76"/>
  <c r="C25" i="76"/>
  <c r="D25" i="76"/>
  <c r="E25" i="76"/>
  <c r="F25" i="76"/>
  <c r="G25" i="76"/>
  <c r="H25" i="76"/>
  <c r="I25" i="76"/>
  <c r="J25" i="76"/>
  <c r="B26" i="76"/>
  <c r="C26" i="76"/>
  <c r="D26" i="76"/>
  <c r="E26" i="76"/>
  <c r="F26" i="76"/>
  <c r="G26" i="76"/>
  <c r="H26" i="76"/>
  <c r="I26" i="76"/>
  <c r="J26" i="76"/>
  <c r="B27" i="76"/>
  <c r="C27" i="76"/>
  <c r="D27" i="76"/>
  <c r="E27" i="76"/>
  <c r="F27" i="76"/>
  <c r="G27" i="76"/>
  <c r="H27" i="76"/>
  <c r="I27" i="76"/>
  <c r="J27" i="76"/>
  <c r="B28" i="76"/>
  <c r="C28" i="76"/>
  <c r="D28" i="76"/>
  <c r="E28" i="76"/>
  <c r="F28" i="76"/>
  <c r="G28" i="76"/>
  <c r="H28" i="76"/>
  <c r="I28" i="76"/>
  <c r="J28" i="76"/>
  <c r="B29" i="76"/>
  <c r="C29" i="76"/>
  <c r="D29" i="76"/>
  <c r="E29" i="76"/>
  <c r="F29" i="76"/>
  <c r="G29" i="76"/>
  <c r="H29" i="76"/>
  <c r="I29" i="76"/>
  <c r="J29" i="76"/>
  <c r="B30" i="76"/>
  <c r="C30" i="76"/>
  <c r="D30" i="76"/>
  <c r="E30" i="76"/>
  <c r="F30" i="76"/>
  <c r="G30" i="76"/>
  <c r="H30" i="76"/>
  <c r="I30" i="76"/>
  <c r="J30" i="76"/>
  <c r="B31" i="76"/>
  <c r="C31" i="76"/>
  <c r="D31" i="76"/>
  <c r="E31" i="76"/>
  <c r="F31" i="76"/>
  <c r="G31" i="76"/>
  <c r="H31" i="76"/>
  <c r="I31" i="76"/>
  <c r="J31" i="76"/>
  <c r="B32" i="76"/>
  <c r="C32" i="76"/>
  <c r="D32" i="76"/>
  <c r="E32" i="76"/>
  <c r="F32" i="76"/>
  <c r="G32" i="76"/>
  <c r="H32" i="76"/>
  <c r="I32" i="76"/>
  <c r="J32" i="76"/>
  <c r="B33" i="76"/>
  <c r="C33" i="76"/>
  <c r="D33" i="76"/>
  <c r="E33" i="76"/>
  <c r="F33" i="76"/>
  <c r="G33" i="76"/>
  <c r="H33" i="76"/>
  <c r="I33" i="76"/>
  <c r="J33" i="76"/>
  <c r="B34" i="76"/>
  <c r="C34" i="76"/>
  <c r="D34" i="76"/>
  <c r="E34" i="76"/>
  <c r="F34" i="76"/>
  <c r="G34" i="76"/>
  <c r="H34" i="76"/>
  <c r="I34" i="76"/>
  <c r="J34" i="76"/>
  <c r="B35" i="76"/>
  <c r="C35" i="76"/>
  <c r="D35" i="76"/>
  <c r="E35" i="76"/>
  <c r="F35" i="76"/>
  <c r="G35" i="76"/>
  <c r="H35" i="76"/>
  <c r="I35" i="76"/>
  <c r="J35" i="76"/>
  <c r="B36" i="76"/>
  <c r="C36" i="76"/>
  <c r="D36" i="76"/>
  <c r="E36" i="76"/>
  <c r="F36" i="76"/>
  <c r="G36" i="76"/>
  <c r="H36" i="76"/>
  <c r="I36" i="76"/>
  <c r="J36" i="76"/>
  <c r="B37" i="76"/>
  <c r="C37" i="76"/>
  <c r="D37" i="76"/>
  <c r="E37" i="76"/>
  <c r="F37" i="76"/>
  <c r="G37" i="76"/>
  <c r="H37" i="76"/>
  <c r="I37" i="76"/>
  <c r="J37" i="76"/>
  <c r="C8" i="76"/>
  <c r="D8" i="76"/>
  <c r="E8" i="76"/>
  <c r="F8" i="76"/>
  <c r="G8" i="76"/>
  <c r="H8" i="76"/>
  <c r="I8" i="76"/>
  <c r="J8" i="76"/>
  <c r="B8" i="76"/>
  <c r="K9" i="86"/>
  <c r="K10" i="86"/>
  <c r="K11" i="86"/>
  <c r="K12" i="86"/>
  <c r="AC11" i="87" s="1"/>
  <c r="K13" i="86"/>
  <c r="K14" i="86"/>
  <c r="AC13" i="87" s="1"/>
  <c r="K15" i="86"/>
  <c r="AC14" i="87" s="1"/>
  <c r="K16" i="86"/>
  <c r="AC15" i="87" s="1"/>
  <c r="K17" i="86"/>
  <c r="K18" i="86"/>
  <c r="K19" i="86"/>
  <c r="K20" i="86"/>
  <c r="AC19" i="87" s="1"/>
  <c r="K21" i="86"/>
  <c r="K22" i="86"/>
  <c r="K23" i="86"/>
  <c r="K24" i="86"/>
  <c r="AC23" i="87" s="1"/>
  <c r="K25" i="86"/>
  <c r="K26" i="86"/>
  <c r="K27" i="86"/>
  <c r="AC26" i="87" s="1"/>
  <c r="K28" i="86"/>
  <c r="AC27" i="87" s="1"/>
  <c r="K29" i="86"/>
  <c r="K30" i="86"/>
  <c r="AC29" i="87" s="1"/>
  <c r="K31" i="86"/>
  <c r="AC30" i="87" s="1"/>
  <c r="K32" i="86"/>
  <c r="AC31" i="87" s="1"/>
  <c r="K33" i="86"/>
  <c r="K34" i="86"/>
  <c r="K35" i="86"/>
  <c r="AC34" i="87" s="1"/>
  <c r="K36" i="86"/>
  <c r="AC35" i="87" s="1"/>
  <c r="K37" i="86"/>
  <c r="K8" i="86"/>
  <c r="AC7" i="87" s="1"/>
  <c r="B9" i="86"/>
  <c r="B8" i="87" s="1"/>
  <c r="C9" i="86"/>
  <c r="D9" i="86"/>
  <c r="E9" i="86"/>
  <c r="F9" i="86"/>
  <c r="G9" i="86"/>
  <c r="H9" i="86"/>
  <c r="T8" i="87" s="1"/>
  <c r="I9" i="86"/>
  <c r="W8" i="87" s="1"/>
  <c r="J9" i="86"/>
  <c r="B10" i="86"/>
  <c r="C10" i="86"/>
  <c r="D10" i="86"/>
  <c r="E10" i="86"/>
  <c r="K9" i="87" s="1"/>
  <c r="F10" i="86"/>
  <c r="N9" i="87" s="1"/>
  <c r="G10" i="86"/>
  <c r="H10" i="86"/>
  <c r="T9" i="87" s="1"/>
  <c r="I10" i="86"/>
  <c r="J10" i="86"/>
  <c r="B11" i="86"/>
  <c r="C11" i="86"/>
  <c r="D11" i="86"/>
  <c r="H10" i="87" s="1"/>
  <c r="E11" i="86"/>
  <c r="F11" i="86"/>
  <c r="N10" i="87" s="1"/>
  <c r="G11" i="86"/>
  <c r="Q10" i="87" s="1"/>
  <c r="H11" i="86"/>
  <c r="I11" i="86"/>
  <c r="W10" i="87" s="1"/>
  <c r="J11" i="86"/>
  <c r="B12" i="86"/>
  <c r="C12" i="86"/>
  <c r="D12" i="86"/>
  <c r="H11" i="87" s="1"/>
  <c r="E12" i="86"/>
  <c r="K11" i="87" s="1"/>
  <c r="F12" i="86"/>
  <c r="N11" i="87" s="1"/>
  <c r="G12" i="86"/>
  <c r="H12" i="86"/>
  <c r="I12" i="86"/>
  <c r="J12" i="86"/>
  <c r="B13" i="86"/>
  <c r="B12" i="87" s="1"/>
  <c r="C13" i="86"/>
  <c r="D13" i="86"/>
  <c r="H12" i="87" s="1"/>
  <c r="E13" i="86"/>
  <c r="K12" i="87" s="1"/>
  <c r="F13" i="86"/>
  <c r="G13" i="86"/>
  <c r="H13" i="86"/>
  <c r="I13" i="86"/>
  <c r="J13" i="86"/>
  <c r="Z12" i="87" s="1"/>
  <c r="B14" i="86"/>
  <c r="B13" i="87" s="1"/>
  <c r="C14" i="86"/>
  <c r="D14" i="86"/>
  <c r="H13" i="87" s="1"/>
  <c r="E14" i="86"/>
  <c r="F14" i="86"/>
  <c r="G14" i="86"/>
  <c r="H14" i="86"/>
  <c r="T13" i="87" s="1"/>
  <c r="I14" i="86"/>
  <c r="J14" i="86"/>
  <c r="B15" i="86"/>
  <c r="C15" i="86"/>
  <c r="E14" i="87" s="1"/>
  <c r="D15" i="86"/>
  <c r="E15" i="86"/>
  <c r="F15" i="86"/>
  <c r="G15" i="86"/>
  <c r="H15" i="86"/>
  <c r="I15" i="86"/>
  <c r="W14" i="87" s="1"/>
  <c r="J15" i="86"/>
  <c r="Z14" i="87" s="1"/>
  <c r="B16" i="86"/>
  <c r="B15" i="87" s="1"/>
  <c r="C16" i="86"/>
  <c r="E15" i="87" s="1"/>
  <c r="D16" i="86"/>
  <c r="E16" i="86"/>
  <c r="F16" i="86"/>
  <c r="N15" i="87" s="1"/>
  <c r="G16" i="86"/>
  <c r="Q15" i="87" s="1"/>
  <c r="H16" i="86"/>
  <c r="I16" i="86"/>
  <c r="J16" i="86"/>
  <c r="Z15" i="87" s="1"/>
  <c r="B17" i="86"/>
  <c r="C17" i="86"/>
  <c r="E16" i="87" s="1"/>
  <c r="D17" i="86"/>
  <c r="E17" i="86"/>
  <c r="F17" i="86"/>
  <c r="G17" i="86"/>
  <c r="Q16" i="87" s="1"/>
  <c r="H17" i="86"/>
  <c r="T16" i="87" s="1"/>
  <c r="I17" i="86"/>
  <c r="W16" i="87" s="1"/>
  <c r="J17" i="86"/>
  <c r="B18" i="86"/>
  <c r="C18" i="86"/>
  <c r="D18" i="86"/>
  <c r="E18" i="86"/>
  <c r="F18" i="86"/>
  <c r="G18" i="86"/>
  <c r="Q17" i="87" s="1"/>
  <c r="H18" i="86"/>
  <c r="T17" i="87" s="1"/>
  <c r="I18" i="86"/>
  <c r="J18" i="86"/>
  <c r="B19" i="86"/>
  <c r="C19" i="86"/>
  <c r="D19" i="86"/>
  <c r="E19" i="86"/>
  <c r="K18" i="87" s="1"/>
  <c r="F19" i="86"/>
  <c r="N18" i="87" s="1"/>
  <c r="G19" i="86"/>
  <c r="Q18" i="87" s="1"/>
  <c r="H19" i="86"/>
  <c r="I19" i="86"/>
  <c r="J19" i="86"/>
  <c r="B20" i="86"/>
  <c r="B19" i="87" s="1"/>
  <c r="C20" i="86"/>
  <c r="D20" i="86"/>
  <c r="E20" i="86"/>
  <c r="K19" i="87" s="1"/>
  <c r="F20" i="86"/>
  <c r="N19" i="87" s="1"/>
  <c r="G20" i="86"/>
  <c r="H20" i="86"/>
  <c r="I20" i="86"/>
  <c r="J20" i="86"/>
  <c r="B21" i="86"/>
  <c r="C21" i="86"/>
  <c r="E20" i="87" s="1"/>
  <c r="D21" i="86"/>
  <c r="E21" i="86"/>
  <c r="K20" i="87" s="1"/>
  <c r="F21" i="86"/>
  <c r="N20" i="87" s="1"/>
  <c r="G21" i="86"/>
  <c r="Q20" i="87" s="1"/>
  <c r="H21" i="86"/>
  <c r="I21" i="86"/>
  <c r="J21" i="86"/>
  <c r="B22" i="86"/>
  <c r="C22" i="86"/>
  <c r="E21" i="87" s="1"/>
  <c r="D22" i="86"/>
  <c r="H21" i="87" s="1"/>
  <c r="E22" i="86"/>
  <c r="F22" i="86"/>
  <c r="G22" i="86"/>
  <c r="H22" i="86"/>
  <c r="I22" i="86"/>
  <c r="J22" i="86"/>
  <c r="Z21" i="87" s="1"/>
  <c r="B23" i="86"/>
  <c r="C23" i="86"/>
  <c r="E22" i="87" s="1"/>
  <c r="D23" i="86"/>
  <c r="H22" i="87" s="1"/>
  <c r="E23" i="86"/>
  <c r="K22" i="87" s="1"/>
  <c r="F23" i="86"/>
  <c r="G23" i="86"/>
  <c r="Q22" i="87" s="1"/>
  <c r="H23" i="86"/>
  <c r="I23" i="86"/>
  <c r="J23" i="86"/>
  <c r="Z22" i="87" s="1"/>
  <c r="B24" i="86"/>
  <c r="B23" i="87" s="1"/>
  <c r="C24" i="86"/>
  <c r="D24" i="86"/>
  <c r="E24" i="86"/>
  <c r="F24" i="86"/>
  <c r="G24" i="86"/>
  <c r="H24" i="86"/>
  <c r="T23" i="87" s="1"/>
  <c r="I24" i="86"/>
  <c r="W23" i="87" s="1"/>
  <c r="J24" i="86"/>
  <c r="Z23" i="87" s="1"/>
  <c r="B25" i="86"/>
  <c r="C25" i="86"/>
  <c r="D25" i="86"/>
  <c r="E25" i="86"/>
  <c r="K24" i="87" s="1"/>
  <c r="F25" i="86"/>
  <c r="N24" i="87" s="1"/>
  <c r="G25" i="86"/>
  <c r="H25" i="86"/>
  <c r="T24" i="87" s="1"/>
  <c r="I25" i="86"/>
  <c r="W24" i="87" s="1"/>
  <c r="J25" i="86"/>
  <c r="B26" i="86"/>
  <c r="B25" i="87" s="1"/>
  <c r="C26" i="86"/>
  <c r="D26" i="86"/>
  <c r="E26" i="86"/>
  <c r="F26" i="86"/>
  <c r="G26" i="86"/>
  <c r="Q25" i="87" s="1"/>
  <c r="H26" i="86"/>
  <c r="T25" i="87" s="1"/>
  <c r="I26" i="86"/>
  <c r="J26" i="86"/>
  <c r="B27" i="86"/>
  <c r="C27" i="86"/>
  <c r="D27" i="86"/>
  <c r="H26" i="87" s="1"/>
  <c r="E27" i="86"/>
  <c r="F27" i="86"/>
  <c r="G27" i="86"/>
  <c r="Q26" i="87" s="1"/>
  <c r="H27" i="86"/>
  <c r="T26" i="87" s="1"/>
  <c r="I27" i="86"/>
  <c r="J27" i="86"/>
  <c r="B28" i="86"/>
  <c r="C28" i="86"/>
  <c r="D28" i="86"/>
  <c r="H27" i="87" s="1"/>
  <c r="E28" i="86"/>
  <c r="K27" i="87" s="1"/>
  <c r="F28" i="86"/>
  <c r="N27" i="87" s="1"/>
  <c r="G28" i="86"/>
  <c r="Q27" i="87" s="1"/>
  <c r="H28" i="86"/>
  <c r="I28" i="86"/>
  <c r="J28" i="86"/>
  <c r="Z27" i="87" s="1"/>
  <c r="B29" i="86"/>
  <c r="B28" i="87" s="1"/>
  <c r="C29" i="86"/>
  <c r="D29" i="86"/>
  <c r="H28" i="87" s="1"/>
  <c r="E29" i="86"/>
  <c r="K28" i="87" s="1"/>
  <c r="F29" i="86"/>
  <c r="G29" i="86"/>
  <c r="H29" i="86"/>
  <c r="I29" i="86"/>
  <c r="J29" i="86"/>
  <c r="B30" i="86"/>
  <c r="B29" i="87" s="1"/>
  <c r="C30" i="86"/>
  <c r="E29" i="87" s="1"/>
  <c r="D30" i="86"/>
  <c r="H29" i="87" s="1"/>
  <c r="E30" i="86"/>
  <c r="F30" i="86"/>
  <c r="G30" i="86"/>
  <c r="H30" i="86"/>
  <c r="T29" i="87" s="1"/>
  <c r="I30" i="86"/>
  <c r="J30" i="86"/>
  <c r="B31" i="86"/>
  <c r="B30" i="87" s="1"/>
  <c r="C31" i="86"/>
  <c r="E30" i="87" s="1"/>
  <c r="D31" i="86"/>
  <c r="E31" i="86"/>
  <c r="F31" i="86"/>
  <c r="G31" i="86"/>
  <c r="H31" i="86"/>
  <c r="I31" i="86"/>
  <c r="W30" i="87" s="1"/>
  <c r="J31" i="86"/>
  <c r="B32" i="86"/>
  <c r="B31" i="87" s="1"/>
  <c r="C32" i="86"/>
  <c r="D32" i="86"/>
  <c r="H31" i="87" s="1"/>
  <c r="E32" i="86"/>
  <c r="F32" i="86"/>
  <c r="N31" i="87" s="1"/>
  <c r="G32" i="86"/>
  <c r="Q31" i="87" s="1"/>
  <c r="H32" i="86"/>
  <c r="I32" i="86"/>
  <c r="J32" i="86"/>
  <c r="Z31" i="87" s="1"/>
  <c r="B33" i="86"/>
  <c r="C33" i="86"/>
  <c r="E32" i="87" s="1"/>
  <c r="D33" i="86"/>
  <c r="E33" i="86"/>
  <c r="F33" i="86"/>
  <c r="G33" i="86"/>
  <c r="Q32" i="87" s="1"/>
  <c r="H33" i="86"/>
  <c r="I33" i="86"/>
  <c r="W32" i="87" s="1"/>
  <c r="J33" i="86"/>
  <c r="B34" i="86"/>
  <c r="C34" i="86"/>
  <c r="D34" i="86"/>
  <c r="E34" i="86"/>
  <c r="K33" i="87" s="1"/>
  <c r="F34" i="86"/>
  <c r="G34" i="86"/>
  <c r="Q33" i="87" s="1"/>
  <c r="H34" i="86"/>
  <c r="T33" i="87" s="1"/>
  <c r="I34" i="86"/>
  <c r="J34" i="86"/>
  <c r="Z33" i="87" s="1"/>
  <c r="B35" i="86"/>
  <c r="C35" i="86"/>
  <c r="D35" i="86"/>
  <c r="E35" i="86"/>
  <c r="F35" i="86"/>
  <c r="N34" i="87" s="1"/>
  <c r="G35" i="86"/>
  <c r="Q34" i="87" s="1"/>
  <c r="H35" i="86"/>
  <c r="I35" i="86"/>
  <c r="J35" i="86"/>
  <c r="B36" i="86"/>
  <c r="C36" i="86"/>
  <c r="D36" i="86"/>
  <c r="E36" i="86"/>
  <c r="K35" i="87" s="1"/>
  <c r="F36" i="86"/>
  <c r="N35" i="87" s="1"/>
  <c r="G36" i="86"/>
  <c r="Q35" i="87" s="1"/>
  <c r="H36" i="86"/>
  <c r="T35" i="87" s="1"/>
  <c r="I36" i="86"/>
  <c r="J36" i="86"/>
  <c r="B37" i="86"/>
  <c r="C37" i="86"/>
  <c r="E36" i="87" s="1"/>
  <c r="D37" i="86"/>
  <c r="E37" i="86"/>
  <c r="K36" i="87" s="1"/>
  <c r="F37" i="86"/>
  <c r="G37" i="86"/>
  <c r="Q36" i="87" s="1"/>
  <c r="H37" i="86"/>
  <c r="I37" i="86"/>
  <c r="W36" i="87" s="1"/>
  <c r="J37" i="86"/>
  <c r="C8" i="86"/>
  <c r="D8" i="86"/>
  <c r="H7" i="87" s="1"/>
  <c r="E8" i="86"/>
  <c r="K7" i="87" s="1"/>
  <c r="F8" i="86"/>
  <c r="N7" i="87" s="1"/>
  <c r="G8" i="86"/>
  <c r="Q7" i="87" s="1"/>
  <c r="H8" i="86"/>
  <c r="I8" i="86"/>
  <c r="W7" i="87" s="1"/>
  <c r="J8" i="86"/>
  <c r="B8" i="86"/>
  <c r="A2" i="79"/>
  <c r="E12" i="89"/>
  <c r="AC12" i="87"/>
  <c r="AC20" i="87"/>
  <c r="AC21" i="87"/>
  <c r="AC22" i="87"/>
  <c r="AC28" i="87"/>
  <c r="E8" i="87"/>
  <c r="H9" i="87"/>
  <c r="W9" i="87"/>
  <c r="Q11" i="87"/>
  <c r="W12" i="87"/>
  <c r="K13" i="87"/>
  <c r="N13" i="87"/>
  <c r="K16" i="87"/>
  <c r="N16" i="87"/>
  <c r="H17" i="87"/>
  <c r="W17" i="87"/>
  <c r="E18" i="87"/>
  <c r="T18" i="87"/>
  <c r="W18" i="87"/>
  <c r="E19" i="87"/>
  <c r="Q19" i="87"/>
  <c r="Z19" i="87"/>
  <c r="B20" i="87"/>
  <c r="T21" i="87"/>
  <c r="T22" i="87"/>
  <c r="N23" i="87"/>
  <c r="Q23" i="87"/>
  <c r="H25" i="87"/>
  <c r="K25" i="87"/>
  <c r="E26" i="87"/>
  <c r="B27" i="87"/>
  <c r="E27" i="87"/>
  <c r="Q28" i="87"/>
  <c r="W28" i="87"/>
  <c r="Z28" i="87"/>
  <c r="K29" i="87"/>
  <c r="N29" i="87"/>
  <c r="W29" i="87"/>
  <c r="H30" i="87"/>
  <c r="K30" i="87"/>
  <c r="Q30" i="87"/>
  <c r="T30" i="87"/>
  <c r="K32" i="87"/>
  <c r="Z32" i="87"/>
  <c r="W33" i="87"/>
  <c r="E34" i="87"/>
  <c r="H34" i="87"/>
  <c r="T34" i="87"/>
  <c r="B35" i="87"/>
  <c r="E35" i="87"/>
  <c r="Z35" i="87"/>
  <c r="B36" i="87"/>
  <c r="E7" i="87"/>
  <c r="F10" i="89"/>
  <c r="F9" i="89"/>
  <c r="H9" i="89" s="1"/>
  <c r="J9" i="89" s="1"/>
  <c r="K9" i="89" s="1"/>
  <c r="F8" i="89"/>
  <c r="H8" i="89" s="1"/>
  <c r="J8" i="89" s="1"/>
  <c r="K8" i="89" s="1"/>
  <c r="F7" i="89"/>
  <c r="F6" i="89"/>
  <c r="H6" i="89" s="1"/>
  <c r="J6" i="89" s="1"/>
  <c r="K6" i="89" s="1"/>
  <c r="F5" i="89"/>
  <c r="H4" i="89"/>
  <c r="J4" i="89" s="1"/>
  <c r="BL36" i="88"/>
  <c r="BK36" i="88"/>
  <c r="BJ36" i="88"/>
  <c r="BI36" i="88"/>
  <c r="BH36" i="88"/>
  <c r="BG36" i="88"/>
  <c r="BF36" i="88"/>
  <c r="BE36" i="88"/>
  <c r="BD36" i="88"/>
  <c r="BL35" i="88"/>
  <c r="BK35" i="88"/>
  <c r="BJ35" i="88"/>
  <c r="BI35" i="88"/>
  <c r="BH35" i="88"/>
  <c r="BG35" i="88"/>
  <c r="BF35" i="88"/>
  <c r="BE35" i="88"/>
  <c r="BD35" i="88"/>
  <c r="BL34" i="88"/>
  <c r="BK34" i="88"/>
  <c r="BJ34" i="88"/>
  <c r="BI34" i="88"/>
  <c r="BH34" i="88"/>
  <c r="BG34" i="88"/>
  <c r="BF34" i="88"/>
  <c r="BE34" i="88"/>
  <c r="BD34" i="88"/>
  <c r="BL33" i="88"/>
  <c r="BK33" i="88"/>
  <c r="BJ33" i="88"/>
  <c r="BI33" i="88"/>
  <c r="BH33" i="88"/>
  <c r="BG33" i="88"/>
  <c r="BF33" i="88"/>
  <c r="BE33" i="88"/>
  <c r="BD33" i="88"/>
  <c r="BL32" i="88"/>
  <c r="BK32" i="88"/>
  <c r="BJ32" i="88"/>
  <c r="BI32" i="88"/>
  <c r="BH32" i="88"/>
  <c r="BG32" i="88"/>
  <c r="BF32" i="88"/>
  <c r="BE32" i="88"/>
  <c r="BD32" i="88"/>
  <c r="BL31" i="88"/>
  <c r="BK31" i="88"/>
  <c r="BJ31" i="88"/>
  <c r="BI31" i="88"/>
  <c r="BH31" i="88"/>
  <c r="BG31" i="88"/>
  <c r="BF31" i="88"/>
  <c r="BE31" i="88"/>
  <c r="BD31" i="88"/>
  <c r="BL30" i="88"/>
  <c r="BK30" i="88"/>
  <c r="BJ30" i="88"/>
  <c r="BI30" i="88"/>
  <c r="BH30" i="88"/>
  <c r="BG30" i="88"/>
  <c r="BF30" i="88"/>
  <c r="BE30" i="88"/>
  <c r="BD30" i="88"/>
  <c r="BL29" i="88"/>
  <c r="BK29" i="88"/>
  <c r="BJ29" i="88"/>
  <c r="BI29" i="88"/>
  <c r="BH29" i="88"/>
  <c r="BG29" i="88"/>
  <c r="BF29" i="88"/>
  <c r="BE29" i="88"/>
  <c r="BD29" i="88"/>
  <c r="BL28" i="88"/>
  <c r="BK28" i="88"/>
  <c r="BJ28" i="88"/>
  <c r="BI28" i="88"/>
  <c r="BH28" i="88"/>
  <c r="BG28" i="88"/>
  <c r="BF28" i="88"/>
  <c r="BE28" i="88"/>
  <c r="BD28" i="88"/>
  <c r="BL27" i="88"/>
  <c r="BK27" i="88"/>
  <c r="BJ27" i="88"/>
  <c r="BI27" i="88"/>
  <c r="BH27" i="88"/>
  <c r="BG27" i="88"/>
  <c r="BF27" i="88"/>
  <c r="BE27" i="88"/>
  <c r="BD27" i="88"/>
  <c r="BL26" i="88"/>
  <c r="BK26" i="88"/>
  <c r="BJ26" i="88"/>
  <c r="BI26" i="88"/>
  <c r="BH26" i="88"/>
  <c r="BG26" i="88"/>
  <c r="BF26" i="88"/>
  <c r="BE26" i="88"/>
  <c r="BD26" i="88"/>
  <c r="BL25" i="88"/>
  <c r="BK25" i="88"/>
  <c r="BJ25" i="88"/>
  <c r="BI25" i="88"/>
  <c r="BH25" i="88"/>
  <c r="BG25" i="88"/>
  <c r="BF25" i="88"/>
  <c r="BE25" i="88"/>
  <c r="BD25" i="88"/>
  <c r="BL24" i="88"/>
  <c r="BK24" i="88"/>
  <c r="BJ24" i="88"/>
  <c r="BI24" i="88"/>
  <c r="BH24" i="88"/>
  <c r="BG24" i="88"/>
  <c r="BF24" i="88"/>
  <c r="BE24" i="88"/>
  <c r="BD24" i="88"/>
  <c r="BL23" i="88"/>
  <c r="BK23" i="88"/>
  <c r="BJ23" i="88"/>
  <c r="BI23" i="88"/>
  <c r="BH23" i="88"/>
  <c r="BG23" i="88"/>
  <c r="BF23" i="88"/>
  <c r="BE23" i="88"/>
  <c r="BD23" i="88"/>
  <c r="BL22" i="88"/>
  <c r="BK22" i="88"/>
  <c r="BJ22" i="88"/>
  <c r="BI22" i="88"/>
  <c r="BH22" i="88"/>
  <c r="BG22" i="88"/>
  <c r="BF22" i="88"/>
  <c r="BE22" i="88"/>
  <c r="BD22" i="88"/>
  <c r="BL21" i="88"/>
  <c r="BK21" i="88"/>
  <c r="BJ21" i="88"/>
  <c r="BI21" i="88"/>
  <c r="BH21" i="88"/>
  <c r="BG21" i="88"/>
  <c r="BF21" i="88"/>
  <c r="BE21" i="88"/>
  <c r="BD21" i="88"/>
  <c r="BL20" i="88"/>
  <c r="BK20" i="88"/>
  <c r="BJ20" i="88"/>
  <c r="BI20" i="88"/>
  <c r="BH20" i="88"/>
  <c r="BG20" i="88"/>
  <c r="BF20" i="88"/>
  <c r="BE20" i="88"/>
  <c r="BD20" i="88"/>
  <c r="BL19" i="88"/>
  <c r="BK19" i="88"/>
  <c r="BJ19" i="88"/>
  <c r="BI19" i="88"/>
  <c r="BH19" i="88"/>
  <c r="BG19" i="88"/>
  <c r="BF19" i="88"/>
  <c r="BE19" i="88"/>
  <c r="BD19" i="88"/>
  <c r="BL18" i="88"/>
  <c r="BK18" i="88"/>
  <c r="BJ18" i="88"/>
  <c r="BI18" i="88"/>
  <c r="BH18" i="88"/>
  <c r="BG18" i="88"/>
  <c r="BF18" i="88"/>
  <c r="BE18" i="88"/>
  <c r="BD18" i="88"/>
  <c r="BL17" i="88"/>
  <c r="BK17" i="88"/>
  <c r="BJ17" i="88"/>
  <c r="BI17" i="88"/>
  <c r="BH17" i="88"/>
  <c r="BG17" i="88"/>
  <c r="BF17" i="88"/>
  <c r="BE17" i="88"/>
  <c r="BD17" i="88"/>
  <c r="BL16" i="88"/>
  <c r="BK16" i="88"/>
  <c r="BJ16" i="88"/>
  <c r="BI16" i="88"/>
  <c r="BH16" i="88"/>
  <c r="BG16" i="88"/>
  <c r="BF16" i="88"/>
  <c r="BE16" i="88"/>
  <c r="BD16" i="88"/>
  <c r="BL15" i="88"/>
  <c r="BK15" i="88"/>
  <c r="BJ15" i="88"/>
  <c r="BI15" i="88"/>
  <c r="BH15" i="88"/>
  <c r="BG15" i="88"/>
  <c r="BF15" i="88"/>
  <c r="BE15" i="88"/>
  <c r="BD15" i="88"/>
  <c r="BL14" i="88"/>
  <c r="BK14" i="88"/>
  <c r="BJ14" i="88"/>
  <c r="BI14" i="88"/>
  <c r="BH14" i="88"/>
  <c r="BG14" i="88"/>
  <c r="BF14" i="88"/>
  <c r="BE14" i="88"/>
  <c r="BD14" i="88"/>
  <c r="BL13" i="88"/>
  <c r="BK13" i="88"/>
  <c r="BJ13" i="88"/>
  <c r="BI13" i="88"/>
  <c r="BH13" i="88"/>
  <c r="BG13" i="88"/>
  <c r="BF13" i="88"/>
  <c r="BE13" i="88"/>
  <c r="BD13" i="88"/>
  <c r="BL12" i="88"/>
  <c r="BK12" i="88"/>
  <c r="BJ12" i="88"/>
  <c r="BI12" i="88"/>
  <c r="BH12" i="88"/>
  <c r="BG12" i="88"/>
  <c r="BF12" i="88"/>
  <c r="BE12" i="88"/>
  <c r="BD12" i="88"/>
  <c r="BL11" i="88"/>
  <c r="BK11" i="88"/>
  <c r="BJ11" i="88"/>
  <c r="BI11" i="88"/>
  <c r="BH11" i="88"/>
  <c r="BG11" i="88"/>
  <c r="BF11" i="88"/>
  <c r="BE11" i="88"/>
  <c r="BD11" i="88"/>
  <c r="BL10" i="88"/>
  <c r="BK10" i="88"/>
  <c r="BJ10" i="88"/>
  <c r="BI10" i="88"/>
  <c r="BH10" i="88"/>
  <c r="BG10" i="88"/>
  <c r="BF10" i="88"/>
  <c r="BE10" i="88"/>
  <c r="BD10" i="88"/>
  <c r="BL9" i="88"/>
  <c r="BK9" i="88"/>
  <c r="BJ9" i="88"/>
  <c r="BI9" i="88"/>
  <c r="BH9" i="88"/>
  <c r="BG9" i="88"/>
  <c r="BF9" i="88"/>
  <c r="BE9" i="88"/>
  <c r="BD9" i="88"/>
  <c r="BL8" i="88"/>
  <c r="BK8" i="88"/>
  <c r="BJ8" i="88"/>
  <c r="BI8" i="88"/>
  <c r="BH8" i="88"/>
  <c r="BG8" i="88"/>
  <c r="BF8" i="88"/>
  <c r="BE8" i="88"/>
  <c r="BD8" i="88"/>
  <c r="BL7" i="88"/>
  <c r="BK7" i="88"/>
  <c r="BJ7" i="88"/>
  <c r="BI7" i="88"/>
  <c r="BG7" i="88"/>
  <c r="BF7" i="88"/>
  <c r="BE7" i="88"/>
  <c r="BD7" i="88"/>
  <c r="W34" i="87"/>
  <c r="W31" i="87"/>
  <c r="W27" i="87"/>
  <c r="W26" i="87"/>
  <c r="W22" i="87"/>
  <c r="K21" i="87"/>
  <c r="W19" i="87"/>
  <c r="H18" i="87"/>
  <c r="K17" i="87"/>
  <c r="W11" i="87"/>
  <c r="T11" i="87"/>
  <c r="AC10" i="87"/>
  <c r="T10" i="87"/>
  <c r="E10" i="87"/>
  <c r="N8" i="87"/>
  <c r="K8" i="87"/>
  <c r="AC36" i="87"/>
  <c r="Z36" i="87"/>
  <c r="T36" i="87"/>
  <c r="N36" i="87"/>
  <c r="H36" i="87"/>
  <c r="W35" i="87"/>
  <c r="H35" i="87"/>
  <c r="Z34" i="87"/>
  <c r="K34" i="87"/>
  <c r="B34" i="87"/>
  <c r="AC33" i="87"/>
  <c r="N33" i="87"/>
  <c r="H33" i="87"/>
  <c r="E33" i="87"/>
  <c r="B33" i="87"/>
  <c r="AC32" i="87"/>
  <c r="T32" i="87"/>
  <c r="N32" i="87"/>
  <c r="H32" i="87"/>
  <c r="B32" i="87"/>
  <c r="T31" i="87"/>
  <c r="K31" i="87"/>
  <c r="E31" i="87"/>
  <c r="Z30" i="87"/>
  <c r="N30" i="87"/>
  <c r="Z29" i="87"/>
  <c r="Q29" i="87"/>
  <c r="T28" i="87"/>
  <c r="N28" i="87"/>
  <c r="E28" i="87"/>
  <c r="T27" i="87"/>
  <c r="Z26" i="87"/>
  <c r="N26" i="87"/>
  <c r="K26" i="87"/>
  <c r="B26" i="87"/>
  <c r="AC25" i="87"/>
  <c r="Z25" i="87"/>
  <c r="W25" i="87"/>
  <c r="N25" i="87"/>
  <c r="E25" i="87"/>
  <c r="AC24" i="87"/>
  <c r="Z24" i="87"/>
  <c r="Q24" i="87"/>
  <c r="H24" i="87"/>
  <c r="E24" i="87"/>
  <c r="B24" i="87"/>
  <c r="K23" i="87"/>
  <c r="H23" i="87"/>
  <c r="E23" i="87"/>
  <c r="N22" i="87"/>
  <c r="B22" i="87"/>
  <c r="W21" i="87"/>
  <c r="Q21" i="87"/>
  <c r="N21" i="87"/>
  <c r="B21" i="87"/>
  <c r="Z20" i="87"/>
  <c r="W20" i="87"/>
  <c r="T20" i="87"/>
  <c r="H20" i="87"/>
  <c r="T19" i="87"/>
  <c r="H19" i="87"/>
  <c r="AC18" i="87"/>
  <c r="Z18" i="87"/>
  <c r="B18" i="87"/>
  <c r="AC17" i="87"/>
  <c r="Z17" i="87"/>
  <c r="N17" i="87"/>
  <c r="E17" i="87"/>
  <c r="B17" i="87"/>
  <c r="AC16" i="87"/>
  <c r="Z16" i="87"/>
  <c r="H16" i="87"/>
  <c r="B16" i="87"/>
  <c r="W15" i="87"/>
  <c r="T15" i="87"/>
  <c r="K15" i="87"/>
  <c r="H15" i="87"/>
  <c r="T14" i="87"/>
  <c r="Q14" i="87"/>
  <c r="N14" i="87"/>
  <c r="K14" i="87"/>
  <c r="H14" i="87"/>
  <c r="B14" i="87"/>
  <c r="Z13" i="87"/>
  <c r="W13" i="87"/>
  <c r="Q13" i="87"/>
  <c r="E13" i="87"/>
  <c r="T12" i="87"/>
  <c r="Q12" i="87"/>
  <c r="N12" i="87"/>
  <c r="E12" i="87"/>
  <c r="Z11" i="87"/>
  <c r="E11" i="87"/>
  <c r="B11" i="87"/>
  <c r="Z10" i="87"/>
  <c r="K10" i="87"/>
  <c r="AC9" i="87"/>
  <c r="Z9" i="87"/>
  <c r="Q9" i="87"/>
  <c r="E9" i="87"/>
  <c r="AC8" i="87"/>
  <c r="Z8" i="87"/>
  <c r="Q8" i="87"/>
  <c r="H8" i="87"/>
  <c r="Z7" i="87"/>
  <c r="T7" i="87"/>
  <c r="E5" i="86"/>
  <c r="C5" i="86"/>
  <c r="D4" i="86"/>
  <c r="C4" i="86"/>
  <c r="I3" i="86"/>
  <c r="C3" i="86"/>
  <c r="J2" i="86"/>
  <c r="I2" i="86"/>
  <c r="E2" i="86"/>
  <c r="C2" i="86"/>
  <c r="I1" i="86"/>
  <c r="C1" i="86"/>
  <c r="J33" i="88" l="1"/>
  <c r="J31" i="88"/>
  <c r="B30" i="88"/>
  <c r="T30" i="88" s="1"/>
  <c r="P23" i="88"/>
  <c r="Q23" i="88"/>
  <c r="R22" i="88"/>
  <c r="J18" i="88"/>
  <c r="R14" i="88"/>
  <c r="G9" i="88"/>
  <c r="J12" i="87"/>
  <c r="E49" i="87" s="1"/>
  <c r="J10" i="88"/>
  <c r="L8" i="88"/>
  <c r="J13" i="87"/>
  <c r="E50" i="87" s="1"/>
  <c r="J17" i="88"/>
  <c r="J25" i="88"/>
  <c r="P25" i="87"/>
  <c r="G62" i="87" s="1"/>
  <c r="H24" i="88"/>
  <c r="J15" i="88"/>
  <c r="K15" i="88"/>
  <c r="J19" i="88"/>
  <c r="K19" i="88"/>
  <c r="B9" i="88"/>
  <c r="T9" i="88" s="1"/>
  <c r="B11" i="88"/>
  <c r="T11" i="88" s="1"/>
  <c r="B13" i="88"/>
  <c r="T13" i="88" s="1"/>
  <c r="J14" i="88"/>
  <c r="B16" i="88"/>
  <c r="T16" i="88" s="1"/>
  <c r="R30" i="88"/>
  <c r="R12" i="88"/>
  <c r="S12" i="88"/>
  <c r="AK12" i="88" s="1"/>
  <c r="B14" i="88"/>
  <c r="T14" i="88" s="1"/>
  <c r="C14" i="88"/>
  <c r="B15" i="88"/>
  <c r="T15" i="88" s="1"/>
  <c r="J11" i="88"/>
  <c r="D9" i="88"/>
  <c r="D11" i="88"/>
  <c r="D13" i="88"/>
  <c r="P11" i="88"/>
  <c r="Y11" i="87"/>
  <c r="J48" i="87" s="1"/>
  <c r="J23" i="88"/>
  <c r="K23" i="88"/>
  <c r="B20" i="88"/>
  <c r="T20" i="88" s="1"/>
  <c r="C20" i="88"/>
  <c r="P17" i="88"/>
  <c r="J12" i="88"/>
  <c r="B17" i="88"/>
  <c r="T17" i="88" s="1"/>
  <c r="D17" i="87"/>
  <c r="C54" i="87" s="1"/>
  <c r="L10" i="88"/>
  <c r="M10" i="88"/>
  <c r="L12" i="88"/>
  <c r="M12" i="88"/>
  <c r="B18" i="88"/>
  <c r="T18" i="88" s="1"/>
  <c r="D18" i="87"/>
  <c r="C55" i="87" s="1"/>
  <c r="B22" i="88"/>
  <c r="T22" i="88" s="1"/>
  <c r="C22" i="88"/>
  <c r="P28" i="87"/>
  <c r="G65" i="87" s="1"/>
  <c r="H8" i="88"/>
  <c r="P31" i="88"/>
  <c r="G17" i="88"/>
  <c r="R9" i="88"/>
  <c r="S9" i="88"/>
  <c r="AK9" i="88" s="1"/>
  <c r="R11" i="88"/>
  <c r="S11" i="88"/>
  <c r="R16" i="88"/>
  <c r="J8" i="88"/>
  <c r="P8" i="87"/>
  <c r="G45" i="87" s="1"/>
  <c r="H32" i="88"/>
  <c r="I32" i="88"/>
  <c r="B28" i="88"/>
  <c r="T28" i="88" s="1"/>
  <c r="C28" i="88"/>
  <c r="R13" i="88"/>
  <c r="R18" i="88"/>
  <c r="AB18" i="87"/>
  <c r="K55" i="87" s="1"/>
  <c r="R20" i="88"/>
  <c r="S20" i="88"/>
  <c r="AK20" i="88" s="1"/>
  <c r="D36" i="88"/>
  <c r="J9" i="88"/>
  <c r="K9" i="88"/>
  <c r="P19" i="88"/>
  <c r="Y19" i="87"/>
  <c r="J56" i="87" s="1"/>
  <c r="H12" i="89"/>
  <c r="J12" i="89" s="1"/>
  <c r="K12" i="89" s="1"/>
  <c r="J21" i="88"/>
  <c r="B32" i="88"/>
  <c r="T32" i="88" s="1"/>
  <c r="B34" i="88"/>
  <c r="T34" i="88" s="1"/>
  <c r="C34" i="88"/>
  <c r="P27" i="88"/>
  <c r="H28" i="88"/>
  <c r="J27" i="88"/>
  <c r="K27" i="88"/>
  <c r="AG27" i="88" s="1"/>
  <c r="H20" i="88"/>
  <c r="M18" i="88"/>
  <c r="K12" i="88"/>
  <c r="C16" i="88"/>
  <c r="S16" i="88"/>
  <c r="R32" i="88"/>
  <c r="S32" i="88"/>
  <c r="R24" i="88"/>
  <c r="S24" i="88"/>
  <c r="B24" i="88"/>
  <c r="T24" i="88" s="1"/>
  <c r="Q35" i="88"/>
  <c r="O8" i="88"/>
  <c r="C9" i="88"/>
  <c r="J29" i="88"/>
  <c r="B26" i="88"/>
  <c r="T26" i="88" s="1"/>
  <c r="C26" i="88"/>
  <c r="R34" i="88"/>
  <c r="AB34" i="87"/>
  <c r="K71" i="87" s="1"/>
  <c r="E9" i="88"/>
  <c r="Q11" i="88"/>
  <c r="AJ11" i="88" s="1"/>
  <c r="M24" i="87"/>
  <c r="F61" i="87" s="1"/>
  <c r="S27" i="88"/>
  <c r="I11" i="88"/>
  <c r="R26" i="88"/>
  <c r="S26" i="88"/>
  <c r="I8" i="88"/>
  <c r="C11" i="88"/>
  <c r="S19" i="88"/>
  <c r="G11" i="87"/>
  <c r="D48" i="87" s="1"/>
  <c r="K33" i="88"/>
  <c r="AG33" i="88" s="1"/>
  <c r="P17" i="87"/>
  <c r="G54" i="87" s="1"/>
  <c r="C30" i="88"/>
  <c r="AC30" i="88" s="1"/>
  <c r="K32" i="88"/>
  <c r="I13" i="88"/>
  <c r="O18" i="88"/>
  <c r="K24" i="88"/>
  <c r="K20" i="88"/>
  <c r="C33" i="88"/>
  <c r="S31" i="88"/>
  <c r="S23" i="88"/>
  <c r="I36" i="88"/>
  <c r="C29" i="88"/>
  <c r="C21" i="88"/>
  <c r="C25" i="88"/>
  <c r="R15" i="88"/>
  <c r="S15" i="88"/>
  <c r="J16" i="88"/>
  <c r="K16" i="88"/>
  <c r="E22" i="88"/>
  <c r="G22" i="87"/>
  <c r="D59" i="87" s="1"/>
  <c r="R28" i="88"/>
  <c r="S28" i="88"/>
  <c r="K21" i="88"/>
  <c r="K29" i="88"/>
  <c r="N12" i="88"/>
  <c r="O12" i="88"/>
  <c r="N24" i="88"/>
  <c r="O24" i="88"/>
  <c r="N28" i="88"/>
  <c r="O28" i="88"/>
  <c r="N32" i="88"/>
  <c r="O32" i="88"/>
  <c r="D7" i="88"/>
  <c r="E37" i="87"/>
  <c r="E7" i="88"/>
  <c r="E38" i="87"/>
  <c r="L9" i="88"/>
  <c r="M9" i="88"/>
  <c r="L13" i="88"/>
  <c r="M13" i="88"/>
  <c r="S13" i="87"/>
  <c r="H50" i="87" s="1"/>
  <c r="L17" i="88"/>
  <c r="M17" i="88"/>
  <c r="L21" i="88"/>
  <c r="M21" i="88"/>
  <c r="P24" i="88"/>
  <c r="Q24" i="88"/>
  <c r="L33" i="88"/>
  <c r="M33" i="88"/>
  <c r="S33" i="87"/>
  <c r="H70" i="87" s="1"/>
  <c r="G7" i="88"/>
  <c r="H38" i="87"/>
  <c r="H37" i="87"/>
  <c r="F7" i="88"/>
  <c r="R8" i="88"/>
  <c r="S8" i="88"/>
  <c r="N9" i="88"/>
  <c r="O9" i="88"/>
  <c r="F11" i="88"/>
  <c r="G11" i="88"/>
  <c r="B12" i="88"/>
  <c r="T12" i="88" s="1"/>
  <c r="C12" i="88"/>
  <c r="D12" i="87"/>
  <c r="C49" i="87" s="1"/>
  <c r="O13" i="88"/>
  <c r="N13" i="88"/>
  <c r="F15" i="88"/>
  <c r="G15" i="88"/>
  <c r="N17" i="88"/>
  <c r="O17" i="88"/>
  <c r="F19" i="88"/>
  <c r="G19" i="88"/>
  <c r="F23" i="88"/>
  <c r="G23" i="88"/>
  <c r="F27" i="88"/>
  <c r="G27" i="88"/>
  <c r="F31" i="88"/>
  <c r="G31" i="88"/>
  <c r="F35" i="88"/>
  <c r="G35" i="88"/>
  <c r="Z38" i="87"/>
  <c r="R7" i="88"/>
  <c r="Z37" i="87"/>
  <c r="S7" i="88"/>
  <c r="F10" i="88"/>
  <c r="G10" i="88"/>
  <c r="F14" i="88"/>
  <c r="G14" i="88"/>
  <c r="N16" i="88"/>
  <c r="O16" i="88"/>
  <c r="N20" i="88"/>
  <c r="V20" i="87"/>
  <c r="I57" i="87" s="1"/>
  <c r="O20" i="88"/>
  <c r="P8" i="88"/>
  <c r="Q8" i="88"/>
  <c r="H14" i="88"/>
  <c r="I14" i="88"/>
  <c r="AF14" i="88" s="1"/>
  <c r="H18" i="88"/>
  <c r="I18" i="88"/>
  <c r="H22" i="88"/>
  <c r="I22" i="88"/>
  <c r="L25" i="88"/>
  <c r="M25" i="88"/>
  <c r="H26" i="88"/>
  <c r="I26" i="88"/>
  <c r="P28" i="88"/>
  <c r="Y28" i="87"/>
  <c r="J65" i="87" s="1"/>
  <c r="Q28" i="88"/>
  <c r="L29" i="88"/>
  <c r="M29" i="88"/>
  <c r="S29" i="87"/>
  <c r="H66" i="87" s="1"/>
  <c r="H30" i="88"/>
  <c r="I30" i="88"/>
  <c r="AF30" i="88" s="1"/>
  <c r="P32" i="88"/>
  <c r="Y32" i="87"/>
  <c r="J69" i="87" s="1"/>
  <c r="Q32" i="88"/>
  <c r="H34" i="88"/>
  <c r="I34" i="88"/>
  <c r="P36" i="88"/>
  <c r="Q36" i="88"/>
  <c r="B8" i="88"/>
  <c r="T8" i="88" s="1"/>
  <c r="C8" i="88"/>
  <c r="H7" i="88"/>
  <c r="K38" i="87"/>
  <c r="I7" i="88"/>
  <c r="K37" i="87"/>
  <c r="D8" i="88"/>
  <c r="E8" i="88"/>
  <c r="P9" i="88"/>
  <c r="Q9" i="88"/>
  <c r="D12" i="88"/>
  <c r="E12" i="88"/>
  <c r="P13" i="88"/>
  <c r="Q13" i="88"/>
  <c r="H15" i="88"/>
  <c r="I15" i="88"/>
  <c r="D16" i="88"/>
  <c r="E16" i="88"/>
  <c r="H19" i="88"/>
  <c r="I19" i="88"/>
  <c r="D20" i="88"/>
  <c r="E20" i="88"/>
  <c r="P21" i="88"/>
  <c r="Q21" i="88"/>
  <c r="H23" i="88"/>
  <c r="M23" i="87"/>
  <c r="F60" i="87" s="1"/>
  <c r="I23" i="88"/>
  <c r="D24" i="88"/>
  <c r="E24" i="88"/>
  <c r="P25" i="88"/>
  <c r="Q25" i="88"/>
  <c r="H27" i="88"/>
  <c r="I27" i="88"/>
  <c r="D28" i="88"/>
  <c r="E28" i="88"/>
  <c r="P29" i="88"/>
  <c r="Q29" i="88"/>
  <c r="H31" i="88"/>
  <c r="M31" i="87"/>
  <c r="F68" i="87" s="1"/>
  <c r="I31" i="88"/>
  <c r="D32" i="88"/>
  <c r="E32" i="88"/>
  <c r="P33" i="88"/>
  <c r="Q33" i="88"/>
  <c r="H35" i="88"/>
  <c r="I35" i="88"/>
  <c r="E11" i="89"/>
  <c r="H11" i="89" s="1"/>
  <c r="J11" i="89" s="1"/>
  <c r="K11" i="89" s="1"/>
  <c r="AC37" i="87"/>
  <c r="AC38" i="87"/>
  <c r="H10" i="88"/>
  <c r="I10" i="88"/>
  <c r="P12" i="88"/>
  <c r="Y12" i="87"/>
  <c r="J49" i="87" s="1"/>
  <c r="Q12" i="88"/>
  <c r="P16" i="88"/>
  <c r="Q16" i="88"/>
  <c r="P20" i="88"/>
  <c r="Q20" i="88"/>
  <c r="N37" i="87"/>
  <c r="J7" i="88"/>
  <c r="N38" i="87"/>
  <c r="K7" i="88"/>
  <c r="F8" i="88"/>
  <c r="G8" i="88"/>
  <c r="F12" i="88"/>
  <c r="N14" i="88"/>
  <c r="V14" i="87"/>
  <c r="I51" i="87" s="1"/>
  <c r="O14" i="88"/>
  <c r="F16" i="88"/>
  <c r="G16" i="88"/>
  <c r="N26" i="88"/>
  <c r="O26" i="88"/>
  <c r="B10" i="88"/>
  <c r="T10" i="88" s="1"/>
  <c r="C10" i="88"/>
  <c r="B38" i="87"/>
  <c r="B7" i="88"/>
  <c r="T7" i="88" s="1"/>
  <c r="B37" i="87"/>
  <c r="C7" i="88"/>
  <c r="J13" i="88"/>
  <c r="P13" i="87"/>
  <c r="G50" i="87" s="1"/>
  <c r="K13" i="88"/>
  <c r="P10" i="88"/>
  <c r="Q10" i="88"/>
  <c r="L11" i="88"/>
  <c r="M11" i="88"/>
  <c r="S11" i="87"/>
  <c r="H48" i="87" s="1"/>
  <c r="H12" i="88"/>
  <c r="M12" i="87"/>
  <c r="F49" i="87" s="1"/>
  <c r="I12" i="88"/>
  <c r="P14" i="88"/>
  <c r="Q14" i="88"/>
  <c r="AJ14" i="88" s="1"/>
  <c r="H16" i="88"/>
  <c r="I16" i="88"/>
  <c r="P18" i="88"/>
  <c r="Q18" i="88"/>
  <c r="L19" i="88"/>
  <c r="M19" i="88"/>
  <c r="L23" i="88"/>
  <c r="M23" i="88"/>
  <c r="S23" i="87"/>
  <c r="H60" i="87" s="1"/>
  <c r="L27" i="88"/>
  <c r="M27" i="88"/>
  <c r="S27" i="87"/>
  <c r="H64" i="87" s="1"/>
  <c r="L31" i="88"/>
  <c r="M31" i="88"/>
  <c r="L35" i="88"/>
  <c r="M35" i="88"/>
  <c r="T38" i="87"/>
  <c r="T37" i="87"/>
  <c r="N7" i="88"/>
  <c r="O7" i="88"/>
  <c r="F9" i="88"/>
  <c r="R10" i="88"/>
  <c r="S10" i="88"/>
  <c r="AB10" i="87"/>
  <c r="K47" i="87" s="1"/>
  <c r="N15" i="88"/>
  <c r="V15" i="87"/>
  <c r="I52" i="87" s="1"/>
  <c r="O15" i="88"/>
  <c r="F21" i="88"/>
  <c r="G21" i="88"/>
  <c r="F25" i="88"/>
  <c r="G25" i="88"/>
  <c r="AE25" i="88" s="1"/>
  <c r="F29" i="88"/>
  <c r="G29" i="88"/>
  <c r="F33" i="88"/>
  <c r="G33" i="88"/>
  <c r="H9" i="88"/>
  <c r="I9" i="88"/>
  <c r="P15" i="88"/>
  <c r="Q15" i="88"/>
  <c r="N36" i="88"/>
  <c r="O36" i="88"/>
  <c r="V36" i="87"/>
  <c r="I73" i="87" s="1"/>
  <c r="D19" i="88"/>
  <c r="E19" i="88"/>
  <c r="D23" i="88"/>
  <c r="E23" i="88"/>
  <c r="N21" i="88"/>
  <c r="O21" i="88"/>
  <c r="J22" i="88"/>
  <c r="N25" i="88"/>
  <c r="O25" i="88"/>
  <c r="J26" i="88"/>
  <c r="N29" i="88"/>
  <c r="O29" i="88"/>
  <c r="J30" i="88"/>
  <c r="O33" i="88"/>
  <c r="J34" i="88"/>
  <c r="B36" i="88"/>
  <c r="T36" i="88" s="1"/>
  <c r="R36" i="88"/>
  <c r="S36" i="88"/>
  <c r="Q7" i="88"/>
  <c r="D14" i="88"/>
  <c r="E14" i="88"/>
  <c r="C15" i="88"/>
  <c r="AB15" i="87"/>
  <c r="K52" i="87" s="1"/>
  <c r="H17" i="88"/>
  <c r="Q17" i="88"/>
  <c r="F18" i="88"/>
  <c r="G18" i="88"/>
  <c r="I20" i="88"/>
  <c r="AB20" i="87"/>
  <c r="K57" i="87" s="1"/>
  <c r="P21" i="87"/>
  <c r="G58" i="87" s="1"/>
  <c r="D22" i="87"/>
  <c r="C59" i="87" s="1"/>
  <c r="N22" i="88"/>
  <c r="Q27" i="88"/>
  <c r="I28" i="88"/>
  <c r="AB28" i="87"/>
  <c r="K65" i="87" s="1"/>
  <c r="P29" i="87"/>
  <c r="G66" i="87" s="1"/>
  <c r="N30" i="88"/>
  <c r="V30" i="87"/>
  <c r="I67" i="87" s="1"/>
  <c r="Q31" i="88"/>
  <c r="AJ31" i="88" s="1"/>
  <c r="AB32" i="87"/>
  <c r="K69" i="87" s="1"/>
  <c r="N34" i="88"/>
  <c r="E36" i="88"/>
  <c r="R17" i="88"/>
  <c r="D15" i="88"/>
  <c r="E15" i="88"/>
  <c r="F13" i="88"/>
  <c r="N18" i="88"/>
  <c r="V18" i="87"/>
  <c r="I55" i="87" s="1"/>
  <c r="G19" i="87"/>
  <c r="D56" i="87" s="1"/>
  <c r="D15" i="87"/>
  <c r="C52" i="87" s="1"/>
  <c r="L15" i="88"/>
  <c r="I17" i="88"/>
  <c r="O22" i="88"/>
  <c r="D26" i="88"/>
  <c r="D30" i="88"/>
  <c r="O30" i="88"/>
  <c r="D34" i="88"/>
  <c r="O34" i="88"/>
  <c r="D22" i="88"/>
  <c r="L26" i="88"/>
  <c r="L30" i="88"/>
  <c r="L34" i="88"/>
  <c r="L7" i="88"/>
  <c r="Q37" i="87"/>
  <c r="N10" i="88"/>
  <c r="F28" i="88"/>
  <c r="G28" i="88"/>
  <c r="R29" i="88"/>
  <c r="F32" i="88"/>
  <c r="G32" i="88"/>
  <c r="J35" i="88"/>
  <c r="K35" i="88"/>
  <c r="G9" i="87"/>
  <c r="D46" i="87" s="1"/>
  <c r="O10" i="88"/>
  <c r="D11" i="87"/>
  <c r="C48" i="87" s="1"/>
  <c r="S17" i="88"/>
  <c r="P22" i="88"/>
  <c r="Q22" i="88"/>
  <c r="P26" i="88"/>
  <c r="Q26" i="88"/>
  <c r="P30" i="88"/>
  <c r="Q30" i="88"/>
  <c r="P34" i="88"/>
  <c r="Q34" i="88"/>
  <c r="L18" i="88"/>
  <c r="K4" i="89"/>
  <c r="D21" i="88"/>
  <c r="E21" i="88"/>
  <c r="D25" i="88"/>
  <c r="E25" i="88"/>
  <c r="D29" i="88"/>
  <c r="E29" i="88"/>
  <c r="D33" i="88"/>
  <c r="E33" i="88"/>
  <c r="H36" i="88"/>
  <c r="M36" i="87"/>
  <c r="F73" i="87" s="1"/>
  <c r="C13" i="88"/>
  <c r="G21" i="87"/>
  <c r="D58" i="87" s="1"/>
  <c r="S22" i="88"/>
  <c r="C24" i="88"/>
  <c r="S30" i="88"/>
  <c r="AK30" i="88" s="1"/>
  <c r="K31" i="88"/>
  <c r="AG31" i="88" s="1"/>
  <c r="C32" i="88"/>
  <c r="AC32" i="88" s="1"/>
  <c r="S34" i="88"/>
  <c r="N33" i="88"/>
  <c r="W38" i="87"/>
  <c r="P7" i="88"/>
  <c r="W37" i="87"/>
  <c r="N8" i="88"/>
  <c r="V8" i="87"/>
  <c r="I45" i="87" s="1"/>
  <c r="H11" i="88"/>
  <c r="M11" i="87"/>
  <c r="F48" i="87" s="1"/>
  <c r="L22" i="88"/>
  <c r="P9" i="87"/>
  <c r="G46" i="87" s="1"/>
  <c r="F20" i="88"/>
  <c r="G20" i="88"/>
  <c r="B21" i="88"/>
  <c r="T21" i="88" s="1"/>
  <c r="D21" i="87"/>
  <c r="C58" i="87" s="1"/>
  <c r="R21" i="88"/>
  <c r="F24" i="88"/>
  <c r="G24" i="88"/>
  <c r="B25" i="88"/>
  <c r="T25" i="88" s="1"/>
  <c r="D25" i="87"/>
  <c r="C62" i="87" s="1"/>
  <c r="R25" i="88"/>
  <c r="R33" i="88"/>
  <c r="M7" i="88"/>
  <c r="K11" i="88"/>
  <c r="N19" i="88"/>
  <c r="V19" i="87"/>
  <c r="I56" i="87" s="1"/>
  <c r="O19" i="88"/>
  <c r="J20" i="88"/>
  <c r="P20" i="87"/>
  <c r="G57" i="87" s="1"/>
  <c r="N23" i="88"/>
  <c r="O23" i="88"/>
  <c r="J24" i="88"/>
  <c r="P24" i="87"/>
  <c r="G61" i="87" s="1"/>
  <c r="N27" i="88"/>
  <c r="O27" i="88"/>
  <c r="J28" i="88"/>
  <c r="N31" i="88"/>
  <c r="O31" i="88"/>
  <c r="J32" i="88"/>
  <c r="P32" i="87"/>
  <c r="G69" i="87" s="1"/>
  <c r="N35" i="88"/>
  <c r="O35" i="88"/>
  <c r="J36" i="88"/>
  <c r="K36" i="88"/>
  <c r="S13" i="88"/>
  <c r="C18" i="88"/>
  <c r="K18" i="88"/>
  <c r="AG18" i="88" s="1"/>
  <c r="D24" i="87"/>
  <c r="C61" i="87" s="1"/>
  <c r="P27" i="87"/>
  <c r="G64" i="87" s="1"/>
  <c r="D32" i="87"/>
  <c r="C69" i="87" s="1"/>
  <c r="D27" i="88"/>
  <c r="E27" i="88"/>
  <c r="L14" i="88"/>
  <c r="M14" i="88"/>
  <c r="H13" i="88"/>
  <c r="M13" i="87"/>
  <c r="F50" i="87" s="1"/>
  <c r="B29" i="88"/>
  <c r="T29" i="88" s="1"/>
  <c r="D29" i="87"/>
  <c r="C66" i="87" s="1"/>
  <c r="B33" i="88"/>
  <c r="T33" i="88" s="1"/>
  <c r="D33" i="87"/>
  <c r="C70" i="87" s="1"/>
  <c r="G36" i="88"/>
  <c r="F36" i="88"/>
  <c r="D17" i="88"/>
  <c r="E17" i="88"/>
  <c r="L16" i="88"/>
  <c r="M16" i="88"/>
  <c r="L20" i="88"/>
  <c r="M20" i="88"/>
  <c r="L24" i="88"/>
  <c r="M24" i="88"/>
  <c r="L28" i="88"/>
  <c r="M28" i="88"/>
  <c r="L32" i="88"/>
  <c r="M32" i="88"/>
  <c r="P35" i="88"/>
  <c r="Y35" i="87"/>
  <c r="J72" i="87" s="1"/>
  <c r="L36" i="88"/>
  <c r="M36" i="88"/>
  <c r="K10" i="88"/>
  <c r="G17" i="87"/>
  <c r="D54" i="87" s="1"/>
  <c r="Q38" i="87"/>
  <c r="D31" i="88"/>
  <c r="E31" i="88"/>
  <c r="D35" i="88"/>
  <c r="E35" i="88"/>
  <c r="B19" i="88"/>
  <c r="T19" i="88" s="1"/>
  <c r="D19" i="87"/>
  <c r="C56" i="87" s="1"/>
  <c r="R19" i="88"/>
  <c r="AB19" i="87"/>
  <c r="K56" i="87" s="1"/>
  <c r="F22" i="88"/>
  <c r="J22" i="87"/>
  <c r="E59" i="87" s="1"/>
  <c r="G22" i="88"/>
  <c r="B23" i="88"/>
  <c r="T23" i="88" s="1"/>
  <c r="R23" i="88"/>
  <c r="AB23" i="87"/>
  <c r="K60" i="87" s="1"/>
  <c r="F26" i="88"/>
  <c r="G26" i="88"/>
  <c r="B27" i="88"/>
  <c r="T27" i="88" s="1"/>
  <c r="R27" i="88"/>
  <c r="AB27" i="87"/>
  <c r="K64" i="87" s="1"/>
  <c r="F30" i="88"/>
  <c r="G30" i="88"/>
  <c r="B31" i="88"/>
  <c r="T31" i="88" s="1"/>
  <c r="R31" i="88"/>
  <c r="AB31" i="87"/>
  <c r="K68" i="87" s="1"/>
  <c r="F34" i="88"/>
  <c r="G34" i="88"/>
  <c r="B35" i="88"/>
  <c r="T35" i="88" s="1"/>
  <c r="R35" i="88"/>
  <c r="AB35" i="87"/>
  <c r="K72" i="87" s="1"/>
  <c r="S35" i="88"/>
  <c r="D10" i="88"/>
  <c r="N11" i="88"/>
  <c r="F17" i="88"/>
  <c r="J17" i="87"/>
  <c r="E54" i="87" s="1"/>
  <c r="D18" i="88"/>
  <c r="S18" i="87"/>
  <c r="H55" i="87" s="1"/>
  <c r="C19" i="88"/>
  <c r="H21" i="88"/>
  <c r="I21" i="88"/>
  <c r="S21" i="88"/>
  <c r="K22" i="88"/>
  <c r="C23" i="88"/>
  <c r="H25" i="88"/>
  <c r="I25" i="88"/>
  <c r="S25" i="88"/>
  <c r="K26" i="88"/>
  <c r="C27" i="88"/>
  <c r="H29" i="88"/>
  <c r="I29" i="88"/>
  <c r="S29" i="88"/>
  <c r="K30" i="88"/>
  <c r="C31" i="88"/>
  <c r="H33" i="88"/>
  <c r="I33" i="88"/>
  <c r="S33" i="88"/>
  <c r="K34" i="88"/>
  <c r="C35" i="88"/>
  <c r="D57" i="1"/>
  <c r="AC20" i="88" l="1"/>
  <c r="AC13" i="88"/>
  <c r="AC28" i="88"/>
  <c r="AK13" i="88"/>
  <c r="AG15" i="88"/>
  <c r="AC18" i="88"/>
  <c r="AH20" i="88"/>
  <c r="AJ10" i="88"/>
  <c r="AF32" i="88"/>
  <c r="AC22" i="88"/>
  <c r="AG23" i="88"/>
  <c r="AG9" i="88"/>
  <c r="AH12" i="88"/>
  <c r="AI34" i="88"/>
  <c r="AG22" i="88"/>
  <c r="AG30" i="88"/>
  <c r="AG10" i="88"/>
  <c r="AF20" i="88"/>
  <c r="AD36" i="88"/>
  <c r="AF28" i="88"/>
  <c r="AC11" i="88"/>
  <c r="AG11" i="88"/>
  <c r="AG29" i="88"/>
  <c r="AC16" i="88"/>
  <c r="AD9" i="88"/>
  <c r="AG12" i="88"/>
  <c r="AK11" i="88"/>
  <c r="AH10" i="88"/>
  <c r="G13" i="88"/>
  <c r="AE13" i="88" s="1"/>
  <c r="AG34" i="88"/>
  <c r="AK22" i="88"/>
  <c r="Q19" i="88"/>
  <c r="AJ19" i="88" s="1"/>
  <c r="Y23" i="87"/>
  <c r="J60" i="87" s="1"/>
  <c r="AK16" i="88"/>
  <c r="K28" i="88"/>
  <c r="AG28" i="88" s="1"/>
  <c r="K8" i="88"/>
  <c r="P15" i="87"/>
  <c r="G52" i="87" s="1"/>
  <c r="AC15" i="88"/>
  <c r="AG21" i="88"/>
  <c r="AJ17" i="88"/>
  <c r="G12" i="88"/>
  <c r="AE12" i="88" s="1"/>
  <c r="K25" i="88"/>
  <c r="AG25" i="88" s="1"/>
  <c r="AC9" i="88"/>
  <c r="AC24" i="88"/>
  <c r="A11" i="11"/>
  <c r="N39" i="88"/>
  <c r="AI8" i="88"/>
  <c r="AI31" i="88"/>
  <c r="AI23" i="88"/>
  <c r="R38" i="88"/>
  <c r="AK7" i="88"/>
  <c r="D38" i="88"/>
  <c r="AD7" i="88"/>
  <c r="R39" i="88"/>
  <c r="T39" i="88" s="1"/>
  <c r="AK8" i="88"/>
  <c r="B39" i="88"/>
  <c r="P38" i="88"/>
  <c r="AJ7" i="88"/>
  <c r="L38" i="88"/>
  <c r="AH7" i="88"/>
  <c r="AE8" i="88"/>
  <c r="F39" i="88"/>
  <c r="AD8" i="88"/>
  <c r="D39" i="88"/>
  <c r="AE7" i="88"/>
  <c r="F38" i="88"/>
  <c r="AC14" i="88"/>
  <c r="AC26" i="88"/>
  <c r="J39" i="88"/>
  <c r="B38" i="88"/>
  <c r="P39" i="88"/>
  <c r="AJ8" i="88"/>
  <c r="L39" i="88"/>
  <c r="N38" i="88"/>
  <c r="AI7" i="88"/>
  <c r="AG19" i="88"/>
  <c r="AJ23" i="88"/>
  <c r="J38" i="88"/>
  <c r="AG7" i="88"/>
  <c r="AK24" i="88"/>
  <c r="AK25" i="88"/>
  <c r="AF7" i="88"/>
  <c r="H38" i="88"/>
  <c r="AF8" i="88"/>
  <c r="H39" i="88"/>
  <c r="AC29" i="88"/>
  <c r="AK34" i="88"/>
  <c r="AJ25" i="88"/>
  <c r="AH25" i="88"/>
  <c r="AK32" i="88"/>
  <c r="I24" i="88"/>
  <c r="AF24" i="88" s="1"/>
  <c r="D30" i="87"/>
  <c r="C67" i="87" s="1"/>
  <c r="AH32" i="88"/>
  <c r="AH16" i="88"/>
  <c r="C17" i="88"/>
  <c r="AC17" i="88" s="1"/>
  <c r="AK17" i="88"/>
  <c r="D9" i="87"/>
  <c r="C46" i="87" s="1"/>
  <c r="AJ35" i="88"/>
  <c r="P33" i="87"/>
  <c r="G70" i="87" s="1"/>
  <c r="AE21" i="88"/>
  <c r="AE9" i="88"/>
  <c r="AD25" i="88"/>
  <c r="AJ30" i="88"/>
  <c r="K17" i="88"/>
  <c r="AG17" i="88" s="1"/>
  <c r="AE32" i="88"/>
  <c r="AB24" i="87"/>
  <c r="K61" i="87" s="1"/>
  <c r="AK26" i="88"/>
  <c r="AC34" i="88"/>
  <c r="E11" i="88"/>
  <c r="AD11" i="88" s="1"/>
  <c r="S12" i="87"/>
  <c r="H49" i="87" s="1"/>
  <c r="D16" i="87"/>
  <c r="C53" i="87" s="1"/>
  <c r="AH27" i="88"/>
  <c r="AK15" i="88"/>
  <c r="AF21" i="88"/>
  <c r="AI10" i="88"/>
  <c r="AF33" i="88"/>
  <c r="AH28" i="88"/>
  <c r="AD17" i="88"/>
  <c r="S18" i="88"/>
  <c r="AK18" i="88" s="1"/>
  <c r="AJ27" i="88"/>
  <c r="AJ15" i="88"/>
  <c r="AE30" i="88"/>
  <c r="D26" i="87"/>
  <c r="C63" i="87" s="1"/>
  <c r="AE17" i="88"/>
  <c r="AH18" i="88"/>
  <c r="AE27" i="88"/>
  <c r="AH17" i="88"/>
  <c r="AC35" i="88"/>
  <c r="AC27" i="88"/>
  <c r="AK19" i="88"/>
  <c r="AF11" i="88"/>
  <c r="AK27" i="88"/>
  <c r="AG32" i="88"/>
  <c r="AK23" i="88"/>
  <c r="AF13" i="88"/>
  <c r="AC21" i="88"/>
  <c r="AD21" i="88"/>
  <c r="AI18" i="88"/>
  <c r="D34" i="87"/>
  <c r="C71" i="87" s="1"/>
  <c r="AI25" i="88"/>
  <c r="AI35" i="88"/>
  <c r="AI13" i="88"/>
  <c r="AJ22" i="88"/>
  <c r="P12" i="87"/>
  <c r="G49" i="87" s="1"/>
  <c r="AI36" i="88"/>
  <c r="AF16" i="88"/>
  <c r="AF15" i="88"/>
  <c r="AJ36" i="88"/>
  <c r="AJ24" i="88"/>
  <c r="AF36" i="88"/>
  <c r="AK31" i="88"/>
  <c r="AG20" i="88"/>
  <c r="AC33" i="88"/>
  <c r="AG24" i="88"/>
  <c r="AD22" i="88"/>
  <c r="AC25" i="88"/>
  <c r="J36" i="87"/>
  <c r="E73" i="87" s="1"/>
  <c r="AK29" i="88"/>
  <c r="AK35" i="88"/>
  <c r="AE26" i="88"/>
  <c r="AH36" i="88"/>
  <c r="AH24" i="88"/>
  <c r="D28" i="87"/>
  <c r="C65" i="87" s="1"/>
  <c r="AE20" i="88"/>
  <c r="P11" i="87"/>
  <c r="G48" i="87" s="1"/>
  <c r="AB29" i="87"/>
  <c r="K66" i="87" s="1"/>
  <c r="M28" i="87"/>
  <c r="F65" i="87" s="1"/>
  <c r="AK36" i="88"/>
  <c r="AI29" i="88"/>
  <c r="S28" i="87"/>
  <c r="H65" i="87" s="1"/>
  <c r="AF31" i="88"/>
  <c r="AJ9" i="88"/>
  <c r="AC8" i="88"/>
  <c r="AI20" i="88"/>
  <c r="J10" i="87"/>
  <c r="E47" i="87" s="1"/>
  <c r="V9" i="87"/>
  <c r="I46" i="87" s="1"/>
  <c r="AH21" i="88"/>
  <c r="D35" i="87"/>
  <c r="C72" i="87" s="1"/>
  <c r="P19" i="87"/>
  <c r="G56" i="87" s="1"/>
  <c r="AG36" i="88"/>
  <c r="AB9" i="87"/>
  <c r="K46" i="87" s="1"/>
  <c r="S10" i="87"/>
  <c r="H47" i="87" s="1"/>
  <c r="J25" i="87"/>
  <c r="E62" i="87" s="1"/>
  <c r="AJ20" i="88"/>
  <c r="Y33" i="87"/>
  <c r="J70" i="87" s="1"/>
  <c r="AJ29" i="88"/>
  <c r="G24" i="87"/>
  <c r="D61" i="87" s="1"/>
  <c r="AD20" i="88"/>
  <c r="M26" i="87"/>
  <c r="F63" i="87" s="1"/>
  <c r="AI16" i="88"/>
  <c r="V17" i="87"/>
  <c r="I54" i="87" s="1"/>
  <c r="AC12" i="88"/>
  <c r="V24" i="87"/>
  <c r="I61" i="87" s="1"/>
  <c r="AG16" i="88"/>
  <c r="AB12" i="87"/>
  <c r="K49" i="87" s="1"/>
  <c r="V25" i="87"/>
  <c r="I62" i="87" s="1"/>
  <c r="S35" i="87"/>
  <c r="H72" i="87" s="1"/>
  <c r="P16" i="87"/>
  <c r="G53" i="87" s="1"/>
  <c r="M18" i="87"/>
  <c r="F55" i="87" s="1"/>
  <c r="AG26" i="88"/>
  <c r="D23" i="87"/>
  <c r="C60" i="87" s="1"/>
  <c r="AD35" i="88"/>
  <c r="AB33" i="87"/>
  <c r="K70" i="87" s="1"/>
  <c r="AD33" i="88"/>
  <c r="G23" i="87"/>
  <c r="D60" i="87" s="1"/>
  <c r="G15" i="87"/>
  <c r="D52" i="87" s="1"/>
  <c r="V10" i="87"/>
  <c r="I47" i="87" s="1"/>
  <c r="AI22" i="88"/>
  <c r="AE16" i="88"/>
  <c r="G32" i="87"/>
  <c r="D69" i="87" s="1"/>
  <c r="AD28" i="88"/>
  <c r="AF19" i="88"/>
  <c r="AD12" i="88"/>
  <c r="M34" i="87"/>
  <c r="F71" i="87" s="1"/>
  <c r="Y24" i="87"/>
  <c r="J61" i="87" s="1"/>
  <c r="D14" i="87"/>
  <c r="C51" i="87" s="1"/>
  <c r="J31" i="87"/>
  <c r="E68" i="87" s="1"/>
  <c r="AF25" i="88"/>
  <c r="D27" i="87"/>
  <c r="C64" i="87" s="1"/>
  <c r="V27" i="87"/>
  <c r="I64" i="87" s="1"/>
  <c r="AI19" i="88"/>
  <c r="J32" i="87"/>
  <c r="E69" i="87" s="1"/>
  <c r="M20" i="87"/>
  <c r="F57" i="87" s="1"/>
  <c r="P30" i="87"/>
  <c r="G67" i="87" s="1"/>
  <c r="J33" i="87"/>
  <c r="E70" i="87" s="1"/>
  <c r="S31" i="87"/>
  <c r="H68" i="87" s="1"/>
  <c r="AC10" i="88"/>
  <c r="J14" i="87"/>
  <c r="E51" i="87" s="1"/>
  <c r="AE23" i="88"/>
  <c r="J15" i="87"/>
  <c r="E52" i="87" s="1"/>
  <c r="J11" i="87"/>
  <c r="E48" i="87" s="1"/>
  <c r="AI32" i="88"/>
  <c r="V12" i="87"/>
  <c r="I49" i="87" s="1"/>
  <c r="AD31" i="88"/>
  <c r="AB30" i="87"/>
  <c r="K67" i="87" s="1"/>
  <c r="AB25" i="87"/>
  <c r="K62" i="87" s="1"/>
  <c r="AD29" i="88"/>
  <c r="J18" i="87"/>
  <c r="E55" i="87" s="1"/>
  <c r="AH19" i="88"/>
  <c r="AG13" i="88"/>
  <c r="D10" i="87"/>
  <c r="C47" i="87" s="1"/>
  <c r="AF27" i="88"/>
  <c r="AD16" i="88"/>
  <c r="Y9" i="87"/>
  <c r="J46" i="87" s="1"/>
  <c r="AJ32" i="88"/>
  <c r="AF22" i="88"/>
  <c r="AE35" i="88"/>
  <c r="S21" i="87"/>
  <c r="H58" i="87" s="1"/>
  <c r="S9" i="87"/>
  <c r="H46" i="87" s="1"/>
  <c r="AK28" i="88"/>
  <c r="S7" i="87"/>
  <c r="H44" i="87" s="1"/>
  <c r="J7" i="87"/>
  <c r="E44" i="87" s="1"/>
  <c r="M7" i="87"/>
  <c r="F44" i="87" s="1"/>
  <c r="AC7" i="88"/>
  <c r="G29" i="87"/>
  <c r="D66" i="87" s="1"/>
  <c r="M37" i="87"/>
  <c r="AB36" i="87"/>
  <c r="K73" i="87" s="1"/>
  <c r="AC31" i="88"/>
  <c r="M21" i="87"/>
  <c r="F58" i="87" s="1"/>
  <c r="K14" i="88"/>
  <c r="AG14" i="88" s="1"/>
  <c r="P14" i="87"/>
  <c r="G51" i="87" s="1"/>
  <c r="D31" i="87"/>
  <c r="C68" i="87" s="1"/>
  <c r="AE22" i="88"/>
  <c r="AB13" i="87"/>
  <c r="K50" i="87" s="1"/>
  <c r="AD27" i="88"/>
  <c r="AB26" i="87"/>
  <c r="K63" i="87" s="1"/>
  <c r="P36" i="87"/>
  <c r="G73" i="87" s="1"/>
  <c r="V31" i="87"/>
  <c r="I68" i="87" s="1"/>
  <c r="Y30" i="87"/>
  <c r="J67" i="87" s="1"/>
  <c r="Y22" i="87"/>
  <c r="J59" i="87" s="1"/>
  <c r="E34" i="88"/>
  <c r="AD34" i="88" s="1"/>
  <c r="G34" i="87"/>
  <c r="D71" i="87" s="1"/>
  <c r="Y27" i="87"/>
  <c r="J64" i="87" s="1"/>
  <c r="G14" i="87"/>
  <c r="D51" i="87" s="1"/>
  <c r="M17" i="87"/>
  <c r="F54" i="87" s="1"/>
  <c r="AD19" i="88"/>
  <c r="S20" i="87"/>
  <c r="H57" i="87" s="1"/>
  <c r="AE33" i="88"/>
  <c r="AK10" i="88"/>
  <c r="V37" i="87"/>
  <c r="AH31" i="88"/>
  <c r="S19" i="87"/>
  <c r="H56" i="87" s="1"/>
  <c r="AH11" i="88"/>
  <c r="AB17" i="87"/>
  <c r="K54" i="87" s="1"/>
  <c r="AJ12" i="88"/>
  <c r="AJ33" i="88"/>
  <c r="M27" i="87"/>
  <c r="F64" i="87" s="1"/>
  <c r="AF23" i="88"/>
  <c r="M15" i="87"/>
  <c r="F52" i="87" s="1"/>
  <c r="Y36" i="87"/>
  <c r="J73" i="87" s="1"/>
  <c r="AJ28" i="88"/>
  <c r="M14" i="87"/>
  <c r="F51" i="87" s="1"/>
  <c r="AE10" i="88"/>
  <c r="J27" i="87"/>
  <c r="E64" i="87" s="1"/>
  <c r="AI17" i="88"/>
  <c r="V13" i="87"/>
  <c r="I50" i="87" s="1"/>
  <c r="AI9" i="88"/>
  <c r="AH13" i="88"/>
  <c r="G37" i="87"/>
  <c r="AI24" i="88"/>
  <c r="E13" i="88"/>
  <c r="AD13" i="88" s="1"/>
  <c r="G13" i="87"/>
  <c r="D50" i="87" s="1"/>
  <c r="M26" i="88"/>
  <c r="AH26" i="88" s="1"/>
  <c r="S26" i="87"/>
  <c r="H63" i="87" s="1"/>
  <c r="C36" i="88"/>
  <c r="AC36" i="88" s="1"/>
  <c r="D36" i="87"/>
  <c r="C73" i="87" s="1"/>
  <c r="P22" i="87"/>
  <c r="G59" i="87" s="1"/>
  <c r="P37" i="87"/>
  <c r="G31" i="87"/>
  <c r="D68" i="87" s="1"/>
  <c r="S14" i="88"/>
  <c r="AK14" i="88" s="1"/>
  <c r="AB14" i="87"/>
  <c r="K51" i="87" s="1"/>
  <c r="E26" i="88"/>
  <c r="AD26" i="88" s="1"/>
  <c r="G26" i="87"/>
  <c r="D63" i="87" s="1"/>
  <c r="J26" i="87"/>
  <c r="E63" i="87" s="1"/>
  <c r="M32" i="87"/>
  <c r="F69" i="87" s="1"/>
  <c r="Y14" i="87"/>
  <c r="J51" i="87" s="1"/>
  <c r="D7" i="87"/>
  <c r="C44" i="87" s="1"/>
  <c r="J16" i="87"/>
  <c r="E53" i="87" s="1"/>
  <c r="Y29" i="87"/>
  <c r="J66" i="87" s="1"/>
  <c r="M19" i="87"/>
  <c r="F56" i="87" s="1"/>
  <c r="S14" i="87"/>
  <c r="H51" i="87" s="1"/>
  <c r="G35" i="87"/>
  <c r="D72" i="87" s="1"/>
  <c r="M22" i="87"/>
  <c r="F59" i="87" s="1"/>
  <c r="V16" i="87"/>
  <c r="I53" i="87" s="1"/>
  <c r="J35" i="87"/>
  <c r="E72" i="87" s="1"/>
  <c r="Y17" i="87"/>
  <c r="J54" i="87" s="1"/>
  <c r="S16" i="87"/>
  <c r="H53" i="87" s="1"/>
  <c r="M25" i="87"/>
  <c r="F62" i="87" s="1"/>
  <c r="P23" i="87"/>
  <c r="G60" i="87" s="1"/>
  <c r="M8" i="87"/>
  <c r="F45" i="87" s="1"/>
  <c r="V29" i="87"/>
  <c r="I66" i="87" s="1"/>
  <c r="J21" i="87"/>
  <c r="E58" i="87" s="1"/>
  <c r="P10" i="87"/>
  <c r="G47" i="87" s="1"/>
  <c r="J30" i="87"/>
  <c r="E67" i="87" s="1"/>
  <c r="M8" i="88"/>
  <c r="S8" i="87"/>
  <c r="H45" i="87" s="1"/>
  <c r="AB22" i="87"/>
  <c r="K59" i="87" s="1"/>
  <c r="V35" i="87"/>
  <c r="I72" i="87" s="1"/>
  <c r="AE24" i="88"/>
  <c r="J20" i="87"/>
  <c r="E57" i="87" s="1"/>
  <c r="G33" i="87"/>
  <c r="D70" i="87" s="1"/>
  <c r="G25" i="87"/>
  <c r="D62" i="87" s="1"/>
  <c r="AJ34" i="88"/>
  <c r="AJ26" i="88"/>
  <c r="AG35" i="88"/>
  <c r="AE28" i="88"/>
  <c r="S37" i="87"/>
  <c r="Y31" i="87"/>
  <c r="J68" i="87" s="1"/>
  <c r="AB16" i="87"/>
  <c r="K53" i="87" s="1"/>
  <c r="P34" i="87"/>
  <c r="G71" i="87" s="1"/>
  <c r="AI21" i="88"/>
  <c r="Y15" i="87"/>
  <c r="J52" i="87" s="1"/>
  <c r="AE29" i="88"/>
  <c r="J9" i="87"/>
  <c r="E46" i="87" s="1"/>
  <c r="Y7" i="87"/>
  <c r="J44" i="87" s="1"/>
  <c r="AJ18" i="88"/>
  <c r="Y10" i="87"/>
  <c r="J47" i="87" s="1"/>
  <c r="D37" i="87"/>
  <c r="AI26" i="88"/>
  <c r="J8" i="87"/>
  <c r="E45" i="87" s="1"/>
  <c r="Y20" i="87"/>
  <c r="J57" i="87" s="1"/>
  <c r="AF10" i="88"/>
  <c r="Y25" i="87"/>
  <c r="J62" i="87" s="1"/>
  <c r="AJ21" i="88"/>
  <c r="AJ13" i="88"/>
  <c r="AF34" i="88"/>
  <c r="M30" i="87"/>
  <c r="F67" i="87" s="1"/>
  <c r="AF26" i="88"/>
  <c r="AB7" i="87"/>
  <c r="J23" i="87"/>
  <c r="E60" i="87" s="1"/>
  <c r="AE15" i="88"/>
  <c r="AB8" i="87"/>
  <c r="K45" i="87" s="1"/>
  <c r="AH33" i="88"/>
  <c r="AH9" i="88"/>
  <c r="V32" i="87"/>
  <c r="I69" i="87" s="1"/>
  <c r="M30" i="88"/>
  <c r="AH30" i="88" s="1"/>
  <c r="S30" i="87"/>
  <c r="H67" i="87" s="1"/>
  <c r="S24" i="87"/>
  <c r="H61" i="87" s="1"/>
  <c r="O11" i="88"/>
  <c r="AI11" i="88" s="1"/>
  <c r="V11" i="87"/>
  <c r="I48" i="87" s="1"/>
  <c r="AC19" i="88"/>
  <c r="V23" i="87"/>
  <c r="I60" i="87" s="1"/>
  <c r="AF17" i="88"/>
  <c r="V34" i="87"/>
  <c r="I71" i="87" s="1"/>
  <c r="AF29" i="88"/>
  <c r="AE34" i="88"/>
  <c r="D13" i="87"/>
  <c r="C50" i="87" s="1"/>
  <c r="AK33" i="88"/>
  <c r="M29" i="87"/>
  <c r="F66" i="87" s="1"/>
  <c r="AC23" i="88"/>
  <c r="E18" i="88"/>
  <c r="AD18" i="88" s="1"/>
  <c r="G18" i="87"/>
  <c r="D55" i="87" s="1"/>
  <c r="E10" i="88"/>
  <c r="AD10" i="88" s="1"/>
  <c r="G10" i="87"/>
  <c r="D47" i="87" s="1"/>
  <c r="J34" i="87"/>
  <c r="E71" i="87" s="1"/>
  <c r="P18" i="87"/>
  <c r="G55" i="87" s="1"/>
  <c r="S36" i="87"/>
  <c r="H73" i="87" s="1"/>
  <c r="P31" i="87"/>
  <c r="G68" i="87" s="1"/>
  <c r="D20" i="87"/>
  <c r="C57" i="87" s="1"/>
  <c r="AB11" i="87"/>
  <c r="K48" i="87" s="1"/>
  <c r="AI27" i="88"/>
  <c r="J24" i="87"/>
  <c r="E61" i="87" s="1"/>
  <c r="Y34" i="87"/>
  <c r="J71" i="87" s="1"/>
  <c r="Y26" i="87"/>
  <c r="J63" i="87" s="1"/>
  <c r="P35" i="87"/>
  <c r="G72" i="87" s="1"/>
  <c r="J28" i="87"/>
  <c r="E65" i="87" s="1"/>
  <c r="AI30" i="88"/>
  <c r="AE18" i="88"/>
  <c r="P26" i="87"/>
  <c r="G63" i="87" s="1"/>
  <c r="V21" i="87"/>
  <c r="I58" i="87" s="1"/>
  <c r="J29" i="87"/>
  <c r="E66" i="87" s="1"/>
  <c r="AI15" i="88"/>
  <c r="AH35" i="88"/>
  <c r="Y18" i="87"/>
  <c r="J55" i="87" s="1"/>
  <c r="AF12" i="88"/>
  <c r="V26" i="87"/>
  <c r="I63" i="87" s="1"/>
  <c r="AI14" i="88"/>
  <c r="M10" i="87"/>
  <c r="F47" i="87" s="1"/>
  <c r="AD32" i="88"/>
  <c r="G28" i="87"/>
  <c r="D65" i="87" s="1"/>
  <c r="Y21" i="87"/>
  <c r="J58" i="87" s="1"/>
  <c r="G16" i="87"/>
  <c r="D53" i="87" s="1"/>
  <c r="Y13" i="87"/>
  <c r="J50" i="87" s="1"/>
  <c r="G8" i="87"/>
  <c r="D45" i="87" s="1"/>
  <c r="D8" i="87"/>
  <c r="C45" i="87" s="1"/>
  <c r="AF18" i="88"/>
  <c r="Y8" i="87"/>
  <c r="J45" i="87" s="1"/>
  <c r="AE14" i="88"/>
  <c r="AE31" i="88"/>
  <c r="AE11" i="88"/>
  <c r="S17" i="87"/>
  <c r="H54" i="87" s="1"/>
  <c r="AI12" i="88"/>
  <c r="M34" i="88"/>
  <c r="AH34" i="88" s="1"/>
  <c r="S34" i="87"/>
  <c r="H71" i="87" s="1"/>
  <c r="E30" i="88"/>
  <c r="AD30" i="88" s="1"/>
  <c r="G30" i="87"/>
  <c r="D67" i="87" s="1"/>
  <c r="M15" i="88"/>
  <c r="AH15" i="88" s="1"/>
  <c r="S15" i="87"/>
  <c r="H52" i="87" s="1"/>
  <c r="V22" i="87"/>
  <c r="I59" i="87" s="1"/>
  <c r="AI33" i="88"/>
  <c r="S32" i="87"/>
  <c r="H69" i="87" s="1"/>
  <c r="AF9" i="88"/>
  <c r="P41" i="87"/>
  <c r="AJ16" i="88"/>
  <c r="AF35" i="88"/>
  <c r="AE19" i="88"/>
  <c r="G27" i="87"/>
  <c r="D64" i="87" s="1"/>
  <c r="AI28" i="88"/>
  <c r="M33" i="87"/>
  <c r="F70" i="87" s="1"/>
  <c r="AK21" i="88"/>
  <c r="AE36" i="88"/>
  <c r="AH14" i="88"/>
  <c r="AB21" i="87"/>
  <c r="K58" i="87" s="1"/>
  <c r="M22" i="88"/>
  <c r="AH22" i="88" s="1"/>
  <c r="S22" i="87"/>
  <c r="H59" i="87" s="1"/>
  <c r="Y37" i="87"/>
  <c r="G36" i="87"/>
  <c r="D73" i="87" s="1"/>
  <c r="AD15" i="88"/>
  <c r="AD14" i="88"/>
  <c r="V33" i="87"/>
  <c r="I70" i="87" s="1"/>
  <c r="AD23" i="88"/>
  <c r="M9" i="87"/>
  <c r="F46" i="87" s="1"/>
  <c r="V7" i="87"/>
  <c r="I44" i="87" s="1"/>
  <c r="AH23" i="88"/>
  <c r="M16" i="87"/>
  <c r="F53" i="87" s="1"/>
  <c r="P7" i="87"/>
  <c r="G44" i="87" s="1"/>
  <c r="Y16" i="87"/>
  <c r="J53" i="87" s="1"/>
  <c r="M35" i="87"/>
  <c r="F72" i="87" s="1"/>
  <c r="AD24" i="88"/>
  <c r="G20" i="87"/>
  <c r="D57" i="87" s="1"/>
  <c r="G12" i="87"/>
  <c r="D49" i="87" s="1"/>
  <c r="AH29" i="88"/>
  <c r="S25" i="87"/>
  <c r="H62" i="87" s="1"/>
  <c r="J19" i="87"/>
  <c r="E56" i="87" s="1"/>
  <c r="J37" i="87"/>
  <c r="G7" i="87"/>
  <c r="D44" i="87" s="1"/>
  <c r="V28" i="87"/>
  <c r="I65" i="87" s="1"/>
  <c r="Q106" i="36"/>
  <c r="Q105" i="36"/>
  <c r="Q55" i="36"/>
  <c r="Q4" i="36"/>
  <c r="M48" i="87" l="1"/>
  <c r="M45" i="87"/>
  <c r="M49" i="87"/>
  <c r="M47" i="87"/>
  <c r="M46" i="87"/>
  <c r="T38" i="88"/>
  <c r="C75" i="87"/>
  <c r="C74" i="87"/>
  <c r="C11" i="11" s="1"/>
  <c r="AG8" i="88"/>
  <c r="AH8" i="88"/>
  <c r="M55" i="87"/>
  <c r="M56" i="87"/>
  <c r="M62" i="87"/>
  <c r="M67" i="87"/>
  <c r="M58" i="87"/>
  <c r="M61" i="87"/>
  <c r="M52" i="87"/>
  <c r="M63" i="87"/>
  <c r="M66" i="87"/>
  <c r="M53" i="87"/>
  <c r="M70" i="87"/>
  <c r="M59" i="87"/>
  <c r="M73" i="87"/>
  <c r="M54" i="87"/>
  <c r="M69" i="87"/>
  <c r="M57" i="87"/>
  <c r="M64" i="87"/>
  <c r="M71" i="87"/>
  <c r="M65" i="87"/>
  <c r="M68" i="87"/>
  <c r="M51" i="87"/>
  <c r="M60" i="87"/>
  <c r="M72" i="87"/>
  <c r="M50" i="87"/>
  <c r="F74" i="87"/>
  <c r="F11" i="11" s="1"/>
  <c r="F75" i="87"/>
  <c r="E74" i="87"/>
  <c r="E11" i="11" s="1"/>
  <c r="H75" i="87"/>
  <c r="AB37" i="87"/>
  <c r="K44" i="87"/>
  <c r="E78" i="87" s="1"/>
  <c r="J75" i="87"/>
  <c r="J74" i="87"/>
  <c r="J11" i="11" s="1"/>
  <c r="H74" i="87"/>
  <c r="H11" i="11" s="1"/>
  <c r="E75" i="87"/>
  <c r="I75" i="87"/>
  <c r="I74" i="87"/>
  <c r="I11" i="11" s="1"/>
  <c r="D74" i="87"/>
  <c r="D11" i="11" s="1"/>
  <c r="D75" i="87"/>
  <c r="G75" i="87"/>
  <c r="G74" i="87"/>
  <c r="G11" i="11" s="1"/>
  <c r="Z11" i="77"/>
  <c r="Z14" i="77"/>
  <c r="Z15" i="77"/>
  <c r="Z19" i="77"/>
  <c r="Z23" i="77"/>
  <c r="Z30" i="77"/>
  <c r="Z34" i="77"/>
  <c r="Z35" i="77"/>
  <c r="W10" i="77"/>
  <c r="W11" i="77"/>
  <c r="W15" i="77"/>
  <c r="W19" i="77"/>
  <c r="W22" i="77"/>
  <c r="W23" i="77"/>
  <c r="W27" i="77"/>
  <c r="W30" i="77"/>
  <c r="W31" i="77"/>
  <c r="T11" i="77"/>
  <c r="T14" i="77"/>
  <c r="T15" i="77"/>
  <c r="T18" i="77"/>
  <c r="T23" i="77"/>
  <c r="T26" i="77"/>
  <c r="T27" i="77"/>
  <c r="T30" i="77"/>
  <c r="T31" i="77"/>
  <c r="T35" i="77"/>
  <c r="Q10" i="77"/>
  <c r="Q11" i="77"/>
  <c r="Q15" i="77"/>
  <c r="Q18" i="77"/>
  <c r="Q19" i="77"/>
  <c r="Q23" i="77"/>
  <c r="Q26" i="77"/>
  <c r="Q27" i="77"/>
  <c r="Q30" i="77"/>
  <c r="Q31" i="77"/>
  <c r="Q35" i="77"/>
  <c r="N11" i="77"/>
  <c r="N14" i="77"/>
  <c r="N19" i="77"/>
  <c r="N23" i="77"/>
  <c r="N30" i="77"/>
  <c r="N31" i="77"/>
  <c r="N35" i="77"/>
  <c r="K11" i="77"/>
  <c r="K15" i="77"/>
  <c r="K19" i="77"/>
  <c r="K23" i="77"/>
  <c r="K31" i="77"/>
  <c r="K35" i="77"/>
  <c r="K8" i="77"/>
  <c r="K12" i="77"/>
  <c r="K20" i="77"/>
  <c r="K27" i="77"/>
  <c r="K28" i="77"/>
  <c r="K36" i="77"/>
  <c r="H11" i="77"/>
  <c r="H14" i="77"/>
  <c r="H15" i="77"/>
  <c r="H18" i="77"/>
  <c r="H19" i="77"/>
  <c r="H22" i="77"/>
  <c r="H23" i="77"/>
  <c r="H27" i="77"/>
  <c r="H30" i="77"/>
  <c r="H31" i="77"/>
  <c r="H34" i="77"/>
  <c r="H35" i="77"/>
  <c r="E11" i="77"/>
  <c r="E15" i="77"/>
  <c r="E18" i="77"/>
  <c r="E19" i="77"/>
  <c r="E23" i="77"/>
  <c r="E26" i="77"/>
  <c r="E30" i="77"/>
  <c r="E31" i="77"/>
  <c r="E34" i="77"/>
  <c r="E35" i="77"/>
  <c r="B11" i="77"/>
  <c r="B14" i="77"/>
  <c r="B19" i="77"/>
  <c r="B22" i="77"/>
  <c r="B23" i="77"/>
  <c r="B26" i="77"/>
  <c r="B30" i="77"/>
  <c r="B31" i="77"/>
  <c r="B35" i="77"/>
  <c r="K9" i="76"/>
  <c r="AC8" i="77" s="1"/>
  <c r="K10" i="76"/>
  <c r="AC9" i="77" s="1"/>
  <c r="K11" i="76"/>
  <c r="AC10" i="77" s="1"/>
  <c r="K12" i="76"/>
  <c r="AC11" i="77" s="1"/>
  <c r="K13" i="76"/>
  <c r="AC12" i="77" s="1"/>
  <c r="K14" i="76"/>
  <c r="AC13" i="77" s="1"/>
  <c r="K15" i="76"/>
  <c r="AC14" i="77" s="1"/>
  <c r="K16" i="76"/>
  <c r="AC15" i="77" s="1"/>
  <c r="K17" i="76"/>
  <c r="AC16" i="77" s="1"/>
  <c r="K18" i="76"/>
  <c r="K19" i="76"/>
  <c r="AC18" i="77" s="1"/>
  <c r="K20" i="76"/>
  <c r="AC19" i="77" s="1"/>
  <c r="K21" i="76"/>
  <c r="AC20" i="77" s="1"/>
  <c r="K22" i="76"/>
  <c r="AC21" i="77" s="1"/>
  <c r="K23" i="76"/>
  <c r="AC22" i="77" s="1"/>
  <c r="K24" i="76"/>
  <c r="AC23" i="77" s="1"/>
  <c r="K25" i="76"/>
  <c r="AC24" i="77" s="1"/>
  <c r="K26" i="76"/>
  <c r="K27" i="76"/>
  <c r="AC26" i="77" s="1"/>
  <c r="K28" i="76"/>
  <c r="AC27" i="77" s="1"/>
  <c r="K29" i="76"/>
  <c r="AC28" i="77" s="1"/>
  <c r="K30" i="76"/>
  <c r="AC29" i="77" s="1"/>
  <c r="K31" i="76"/>
  <c r="AC30" i="77" s="1"/>
  <c r="K32" i="76"/>
  <c r="AC31" i="77" s="1"/>
  <c r="K33" i="76"/>
  <c r="AC32" i="77" s="1"/>
  <c r="K34" i="76"/>
  <c r="K35" i="76"/>
  <c r="AC34" i="77" s="1"/>
  <c r="K36" i="76"/>
  <c r="AC35" i="77" s="1"/>
  <c r="K37" i="76"/>
  <c r="AC36" i="77" s="1"/>
  <c r="K8" i="76"/>
  <c r="AC7" i="77" s="1"/>
  <c r="E12" i="79"/>
  <c r="F10" i="79"/>
  <c r="F9" i="79"/>
  <c r="H9" i="79" s="1"/>
  <c r="J9" i="79" s="1"/>
  <c r="K9" i="79" s="1"/>
  <c r="F8" i="79"/>
  <c r="H8" i="79" s="1"/>
  <c r="J8" i="79" s="1"/>
  <c r="K8" i="79" s="1"/>
  <c r="F7" i="79"/>
  <c r="F6" i="79"/>
  <c r="H6" i="79" s="1"/>
  <c r="J6" i="79" s="1"/>
  <c r="K6" i="79" s="1"/>
  <c r="F5" i="79"/>
  <c r="H4" i="79"/>
  <c r="J4" i="79" s="1"/>
  <c r="BL36" i="78"/>
  <c r="BK36" i="78"/>
  <c r="BJ36" i="78"/>
  <c r="BI36" i="78"/>
  <c r="BH36" i="78"/>
  <c r="BG36" i="78"/>
  <c r="BF36" i="78"/>
  <c r="BE36" i="78"/>
  <c r="BD36" i="78"/>
  <c r="BL35" i="78"/>
  <c r="BK35" i="78"/>
  <c r="BJ35" i="78"/>
  <c r="BI35" i="78"/>
  <c r="BH35" i="78"/>
  <c r="BG35" i="78"/>
  <c r="BF35" i="78"/>
  <c r="BE35" i="78"/>
  <c r="BD35" i="78"/>
  <c r="BL34" i="78"/>
  <c r="BK34" i="78"/>
  <c r="BJ34" i="78"/>
  <c r="BI34" i="78"/>
  <c r="BH34" i="78"/>
  <c r="BG34" i="78"/>
  <c r="BF34" i="78"/>
  <c r="BE34" i="78"/>
  <c r="BD34" i="78"/>
  <c r="BL33" i="78"/>
  <c r="BK33" i="78"/>
  <c r="BJ33" i="78"/>
  <c r="BI33" i="78"/>
  <c r="BH33" i="78"/>
  <c r="BG33" i="78"/>
  <c r="BF33" i="78"/>
  <c r="BE33" i="78"/>
  <c r="BD33" i="78"/>
  <c r="BL32" i="78"/>
  <c r="BK32" i="78"/>
  <c r="BJ32" i="78"/>
  <c r="BI32" i="78"/>
  <c r="BH32" i="78"/>
  <c r="BG32" i="78"/>
  <c r="BF32" i="78"/>
  <c r="BE32" i="78"/>
  <c r="BD32" i="78"/>
  <c r="BL31" i="78"/>
  <c r="BK31" i="78"/>
  <c r="BJ31" i="78"/>
  <c r="BI31" i="78"/>
  <c r="BH31" i="78"/>
  <c r="BG31" i="78"/>
  <c r="BF31" i="78"/>
  <c r="BE31" i="78"/>
  <c r="BD31" i="78"/>
  <c r="BL30" i="78"/>
  <c r="BK30" i="78"/>
  <c r="BJ30" i="78"/>
  <c r="BI30" i="78"/>
  <c r="BH30" i="78"/>
  <c r="BG30" i="78"/>
  <c r="BF30" i="78"/>
  <c r="BE30" i="78"/>
  <c r="BD30" i="78"/>
  <c r="BL29" i="78"/>
  <c r="BK29" i="78"/>
  <c r="BJ29" i="78"/>
  <c r="BI29" i="78"/>
  <c r="BH29" i="78"/>
  <c r="BG29" i="78"/>
  <c r="BF29" i="78"/>
  <c r="BE29" i="78"/>
  <c r="BD29" i="78"/>
  <c r="BL28" i="78"/>
  <c r="BK28" i="78"/>
  <c r="BJ28" i="78"/>
  <c r="BI28" i="78"/>
  <c r="BH28" i="78"/>
  <c r="BG28" i="78"/>
  <c r="BF28" i="78"/>
  <c r="BE28" i="78"/>
  <c r="BD28" i="78"/>
  <c r="BL27" i="78"/>
  <c r="BK27" i="78"/>
  <c r="BJ27" i="78"/>
  <c r="BI27" i="78"/>
  <c r="BH27" i="78"/>
  <c r="BG27" i="78"/>
  <c r="BF27" i="78"/>
  <c r="BE27" i="78"/>
  <c r="BD27" i="78"/>
  <c r="BL26" i="78"/>
  <c r="BK26" i="78"/>
  <c r="BJ26" i="78"/>
  <c r="BI26" i="78"/>
  <c r="BH26" i="78"/>
  <c r="BG26" i="78"/>
  <c r="BF26" i="78"/>
  <c r="BE26" i="78"/>
  <c r="BD26" i="78"/>
  <c r="BL25" i="78"/>
  <c r="BK25" i="78"/>
  <c r="BJ25" i="78"/>
  <c r="BI25" i="78"/>
  <c r="BH25" i="78"/>
  <c r="BG25" i="78"/>
  <c r="BF25" i="78"/>
  <c r="BE25" i="78"/>
  <c r="BD25" i="78"/>
  <c r="BL24" i="78"/>
  <c r="BK24" i="78"/>
  <c r="BJ24" i="78"/>
  <c r="BI24" i="78"/>
  <c r="BH24" i="78"/>
  <c r="BG24" i="78"/>
  <c r="BF24" i="78"/>
  <c r="BE24" i="78"/>
  <c r="BD24" i="78"/>
  <c r="BL23" i="78"/>
  <c r="BK23" i="78"/>
  <c r="BJ23" i="78"/>
  <c r="BI23" i="78"/>
  <c r="BH23" i="78"/>
  <c r="BG23" i="78"/>
  <c r="BF23" i="78"/>
  <c r="BE23" i="78"/>
  <c r="BD23" i="78"/>
  <c r="BL22" i="78"/>
  <c r="BK22" i="78"/>
  <c r="BJ22" i="78"/>
  <c r="BI22" i="78"/>
  <c r="BH22" i="78"/>
  <c r="BG22" i="78"/>
  <c r="BF22" i="78"/>
  <c r="BE22" i="78"/>
  <c r="BD22" i="78"/>
  <c r="BL21" i="78"/>
  <c r="BK21" i="78"/>
  <c r="BJ21" i="78"/>
  <c r="BI21" i="78"/>
  <c r="BH21" i="78"/>
  <c r="BG21" i="78"/>
  <c r="BF21" i="78"/>
  <c r="BE21" i="78"/>
  <c r="BD21" i="78"/>
  <c r="BL20" i="78"/>
  <c r="BK20" i="78"/>
  <c r="BJ20" i="78"/>
  <c r="BI20" i="78"/>
  <c r="BH20" i="78"/>
  <c r="BG20" i="78"/>
  <c r="BF20" i="78"/>
  <c r="BE20" i="78"/>
  <c r="BD20" i="78"/>
  <c r="BL19" i="78"/>
  <c r="BK19" i="78"/>
  <c r="BJ19" i="78"/>
  <c r="BI19" i="78"/>
  <c r="BH19" i="78"/>
  <c r="BG19" i="78"/>
  <c r="BF19" i="78"/>
  <c r="BE19" i="78"/>
  <c r="BD19" i="78"/>
  <c r="BL18" i="78"/>
  <c r="BK18" i="78"/>
  <c r="BJ18" i="78"/>
  <c r="BI18" i="78"/>
  <c r="BH18" i="78"/>
  <c r="BG18" i="78"/>
  <c r="BF18" i="78"/>
  <c r="BE18" i="78"/>
  <c r="BD18" i="78"/>
  <c r="BL17" i="78"/>
  <c r="BK17" i="78"/>
  <c r="BJ17" i="78"/>
  <c r="BI17" i="78"/>
  <c r="BH17" i="78"/>
  <c r="BG17" i="78"/>
  <c r="BF17" i="78"/>
  <c r="BE17" i="78"/>
  <c r="BD17" i="78"/>
  <c r="BL16" i="78"/>
  <c r="BK16" i="78"/>
  <c r="BJ16" i="78"/>
  <c r="BI16" i="78"/>
  <c r="BH16" i="78"/>
  <c r="BG16" i="78"/>
  <c r="BF16" i="78"/>
  <c r="BE16" i="78"/>
  <c r="BD16" i="78"/>
  <c r="BL15" i="78"/>
  <c r="BK15" i="78"/>
  <c r="BJ15" i="78"/>
  <c r="BI15" i="78"/>
  <c r="BH15" i="78"/>
  <c r="BG15" i="78"/>
  <c r="BF15" i="78"/>
  <c r="BE15" i="78"/>
  <c r="BD15" i="78"/>
  <c r="BL14" i="78"/>
  <c r="BK14" i="78"/>
  <c r="BJ14" i="78"/>
  <c r="BI14" i="78"/>
  <c r="BH14" i="78"/>
  <c r="BG14" i="78"/>
  <c r="BF14" i="78"/>
  <c r="BE14" i="78"/>
  <c r="BD14" i="78"/>
  <c r="BL13" i="78"/>
  <c r="BK13" i="78"/>
  <c r="BJ13" i="78"/>
  <c r="BI13" i="78"/>
  <c r="BH13" i="78"/>
  <c r="BG13" i="78"/>
  <c r="BF13" i="78"/>
  <c r="BE13" i="78"/>
  <c r="BD13" i="78"/>
  <c r="BL12" i="78"/>
  <c r="BK12" i="78"/>
  <c r="BJ12" i="78"/>
  <c r="BI12" i="78"/>
  <c r="BH12" i="78"/>
  <c r="BG12" i="78"/>
  <c r="BF12" i="78"/>
  <c r="BE12" i="78"/>
  <c r="BD12" i="78"/>
  <c r="BL11" i="78"/>
  <c r="BK11" i="78"/>
  <c r="BJ11" i="78"/>
  <c r="BI11" i="78"/>
  <c r="BH11" i="78"/>
  <c r="BG11" i="78"/>
  <c r="BF11" i="78"/>
  <c r="BE11" i="78"/>
  <c r="BD11" i="78"/>
  <c r="BL10" i="78"/>
  <c r="BK10" i="78"/>
  <c r="BJ10" i="78"/>
  <c r="BI10" i="78"/>
  <c r="BH10" i="78"/>
  <c r="BG10" i="78"/>
  <c r="BF10" i="78"/>
  <c r="BE10" i="78"/>
  <c r="BD10" i="78"/>
  <c r="BL9" i="78"/>
  <c r="BK9" i="78"/>
  <c r="BJ9" i="78"/>
  <c r="BI9" i="78"/>
  <c r="BH9" i="78"/>
  <c r="BG9" i="78"/>
  <c r="BF9" i="78"/>
  <c r="BE9" i="78"/>
  <c r="BD9" i="78"/>
  <c r="BL8" i="78"/>
  <c r="BK8" i="78"/>
  <c r="BJ8" i="78"/>
  <c r="BI8" i="78"/>
  <c r="BH8" i="78"/>
  <c r="BG8" i="78"/>
  <c r="BF8" i="78"/>
  <c r="BE8" i="78"/>
  <c r="BD8" i="78"/>
  <c r="BL7" i="78"/>
  <c r="BK7" i="78"/>
  <c r="BJ7" i="78"/>
  <c r="BI7" i="78"/>
  <c r="BG7" i="78"/>
  <c r="BF7" i="78"/>
  <c r="BE7" i="78"/>
  <c r="BD7" i="78"/>
  <c r="T36" i="77"/>
  <c r="H36" i="77"/>
  <c r="B36" i="77"/>
  <c r="T34" i="77"/>
  <c r="N34" i="77"/>
  <c r="Z33" i="77"/>
  <c r="Q33" i="77"/>
  <c r="E33" i="77"/>
  <c r="B33" i="77"/>
  <c r="T32" i="77"/>
  <c r="H32" i="77"/>
  <c r="Z31" i="77"/>
  <c r="Z29" i="77"/>
  <c r="Q29" i="77"/>
  <c r="B29" i="77"/>
  <c r="T28" i="77"/>
  <c r="H28" i="77"/>
  <c r="B28" i="77"/>
  <c r="Z27" i="77"/>
  <c r="N27" i="77"/>
  <c r="K26" i="77"/>
  <c r="H26" i="77"/>
  <c r="H25" i="77"/>
  <c r="T24" i="77"/>
  <c r="K24" i="77"/>
  <c r="H24" i="77"/>
  <c r="T22" i="77"/>
  <c r="K22" i="77"/>
  <c r="E21" i="77"/>
  <c r="W20" i="77"/>
  <c r="T20" i="77"/>
  <c r="H20" i="77"/>
  <c r="T19" i="77"/>
  <c r="T17" i="77"/>
  <c r="E17" i="77"/>
  <c r="W16" i="77"/>
  <c r="T16" i="77"/>
  <c r="K16" i="77"/>
  <c r="H16" i="77"/>
  <c r="T13" i="77"/>
  <c r="E13" i="77"/>
  <c r="W12" i="77"/>
  <c r="T12" i="77"/>
  <c r="H12" i="77"/>
  <c r="T10" i="77"/>
  <c r="H10" i="77"/>
  <c r="T9" i="77"/>
  <c r="E9" i="77"/>
  <c r="W8" i="77"/>
  <c r="T8" i="77"/>
  <c r="H8" i="77"/>
  <c r="T7" i="77"/>
  <c r="Q7" i="77"/>
  <c r="H7" i="77"/>
  <c r="Z36" i="77"/>
  <c r="W36" i="77"/>
  <c r="Q36" i="77"/>
  <c r="N36" i="77"/>
  <c r="E36" i="77"/>
  <c r="W35" i="77"/>
  <c r="W34" i="77"/>
  <c r="Q34" i="77"/>
  <c r="K34" i="77"/>
  <c r="B34" i="77"/>
  <c r="AC33" i="77"/>
  <c r="W33" i="77"/>
  <c r="T33" i="77"/>
  <c r="N33" i="77"/>
  <c r="K33" i="77"/>
  <c r="H33" i="77"/>
  <c r="Z32" i="77"/>
  <c r="W32" i="77"/>
  <c r="Q32" i="77"/>
  <c r="N32" i="77"/>
  <c r="K32" i="77"/>
  <c r="E32" i="77"/>
  <c r="B32" i="77"/>
  <c r="K30" i="77"/>
  <c r="W29" i="77"/>
  <c r="T29" i="77"/>
  <c r="N29" i="77"/>
  <c r="K29" i="77"/>
  <c r="H29" i="77"/>
  <c r="E29" i="77"/>
  <c r="Z28" i="77"/>
  <c r="W28" i="77"/>
  <c r="Q28" i="77"/>
  <c r="N28" i="77"/>
  <c r="E28" i="77"/>
  <c r="E27" i="77"/>
  <c r="B27" i="77"/>
  <c r="Z26" i="77"/>
  <c r="W26" i="77"/>
  <c r="N26" i="77"/>
  <c r="AC25" i="77"/>
  <c r="Z25" i="77"/>
  <c r="W25" i="77"/>
  <c r="T25" i="77"/>
  <c r="Q25" i="77"/>
  <c r="N25" i="77"/>
  <c r="K25" i="77"/>
  <c r="E25" i="77"/>
  <c r="B25" i="77"/>
  <c r="Z24" i="77"/>
  <c r="W24" i="77"/>
  <c r="Q24" i="77"/>
  <c r="N24" i="77"/>
  <c r="E24" i="77"/>
  <c r="B24" i="77"/>
  <c r="Z22" i="77"/>
  <c r="Q22" i="77"/>
  <c r="N22" i="77"/>
  <c r="E22" i="77"/>
  <c r="Z21" i="77"/>
  <c r="W21" i="77"/>
  <c r="T21" i="77"/>
  <c r="Q21" i="77"/>
  <c r="N21" i="77"/>
  <c r="K21" i="77"/>
  <c r="H21" i="77"/>
  <c r="B21" i="77"/>
  <c r="Z20" i="77"/>
  <c r="Q20" i="77"/>
  <c r="N20" i="77"/>
  <c r="E20" i="77"/>
  <c r="B20" i="77"/>
  <c r="Z18" i="77"/>
  <c r="W18" i="77"/>
  <c r="N18" i="77"/>
  <c r="K18" i="77"/>
  <c r="B18" i="77"/>
  <c r="AC17" i="77"/>
  <c r="Z17" i="77"/>
  <c r="W17" i="77"/>
  <c r="Q17" i="77"/>
  <c r="N17" i="77"/>
  <c r="K17" i="77"/>
  <c r="H17" i="77"/>
  <c r="B17" i="77"/>
  <c r="Z16" i="77"/>
  <c r="Q16" i="77"/>
  <c r="N16" i="77"/>
  <c r="E16" i="77"/>
  <c r="B16" i="77"/>
  <c r="N15" i="77"/>
  <c r="B15" i="77"/>
  <c r="W14" i="77"/>
  <c r="Q14" i="77"/>
  <c r="K14" i="77"/>
  <c r="E14" i="77"/>
  <c r="Z13" i="77"/>
  <c r="W13" i="77"/>
  <c r="Q13" i="77"/>
  <c r="N13" i="77"/>
  <c r="K13" i="77"/>
  <c r="H13" i="77"/>
  <c r="B13" i="77"/>
  <c r="Z12" i="77"/>
  <c r="Q12" i="77"/>
  <c r="N12" i="77"/>
  <c r="E12" i="77"/>
  <c r="B12" i="77"/>
  <c r="Z10" i="77"/>
  <c r="N10" i="77"/>
  <c r="K10" i="77"/>
  <c r="E10" i="77"/>
  <c r="B10" i="77"/>
  <c r="Z9" i="77"/>
  <c r="W9" i="77"/>
  <c r="Q9" i="77"/>
  <c r="N9" i="77"/>
  <c r="K9" i="77"/>
  <c r="H9" i="77"/>
  <c r="B9" i="77"/>
  <c r="Z8" i="77"/>
  <c r="Q8" i="77"/>
  <c r="N8" i="77"/>
  <c r="E8" i="77"/>
  <c r="B8" i="77"/>
  <c r="Z7" i="77"/>
  <c r="W7" i="77"/>
  <c r="N7" i="77"/>
  <c r="K7" i="77"/>
  <c r="E7" i="77"/>
  <c r="B7" i="77"/>
  <c r="E5" i="76"/>
  <c r="C5" i="76"/>
  <c r="D4" i="76"/>
  <c r="C4" i="76"/>
  <c r="I3" i="76"/>
  <c r="C3" i="76"/>
  <c r="J2" i="76"/>
  <c r="I2" i="76"/>
  <c r="E2" i="76"/>
  <c r="C2" i="76"/>
  <c r="I1" i="76"/>
  <c r="C1" i="76"/>
  <c r="M44" i="87" l="1"/>
  <c r="AL7" i="88"/>
  <c r="BH7" i="88" s="1"/>
  <c r="AD38" i="88"/>
  <c r="E5" i="89" s="1"/>
  <c r="H5" i="89" s="1"/>
  <c r="J5" i="89" s="1"/>
  <c r="K5" i="89" s="1"/>
  <c r="H12" i="79"/>
  <c r="J12" i="79" s="1"/>
  <c r="K12" i="79" s="1"/>
  <c r="K76" i="87"/>
  <c r="E20" i="11"/>
  <c r="K75" i="87"/>
  <c r="E77" i="87" s="1"/>
  <c r="D20" i="11" s="1"/>
  <c r="K74" i="87"/>
  <c r="K11" i="11" s="1"/>
  <c r="J26" i="78"/>
  <c r="K26" i="78"/>
  <c r="R28" i="78"/>
  <c r="G33" i="78"/>
  <c r="P20" i="78"/>
  <c r="J20" i="78"/>
  <c r="K25" i="78"/>
  <c r="D31" i="78"/>
  <c r="M31" i="78"/>
  <c r="R23" i="78"/>
  <c r="S23" i="78"/>
  <c r="F16" i="78"/>
  <c r="O16" i="78"/>
  <c r="P9" i="77"/>
  <c r="G46" i="77" s="1"/>
  <c r="S10" i="78"/>
  <c r="J24" i="78"/>
  <c r="P16" i="78"/>
  <c r="Q16" i="78"/>
  <c r="R19" i="78"/>
  <c r="S22" i="78"/>
  <c r="O20" i="78"/>
  <c r="K13" i="78"/>
  <c r="V33" i="77"/>
  <c r="I70" i="77" s="1"/>
  <c r="M27" i="78"/>
  <c r="R15" i="78"/>
  <c r="S26" i="78"/>
  <c r="J18" i="78"/>
  <c r="K18" i="78"/>
  <c r="O8" i="78"/>
  <c r="F30" i="78"/>
  <c r="K23" i="78"/>
  <c r="S14" i="78"/>
  <c r="R12" i="78"/>
  <c r="S12" i="78"/>
  <c r="J16" i="78"/>
  <c r="K21" i="78"/>
  <c r="K17" i="78"/>
  <c r="J22" i="78"/>
  <c r="K22" i="78"/>
  <c r="O30" i="78"/>
  <c r="R9" i="78"/>
  <c r="AB9" i="77"/>
  <c r="K46" i="77" s="1"/>
  <c r="R8" i="78"/>
  <c r="S8" i="78"/>
  <c r="S18" i="78"/>
  <c r="Q32" i="78"/>
  <c r="Q36" i="78"/>
  <c r="F20" i="78"/>
  <c r="G20" i="78"/>
  <c r="F24" i="78"/>
  <c r="F7" i="78"/>
  <c r="G7" i="78"/>
  <c r="J12" i="78"/>
  <c r="B20" i="78"/>
  <c r="C20" i="78"/>
  <c r="H32" i="78"/>
  <c r="I32" i="78"/>
  <c r="C33" i="78"/>
  <c r="B11" i="78"/>
  <c r="M28" i="77"/>
  <c r="F65" i="77" s="1"/>
  <c r="B12" i="78"/>
  <c r="C12" i="78"/>
  <c r="B25" i="78"/>
  <c r="C29" i="78"/>
  <c r="J33" i="77"/>
  <c r="E70" i="77" s="1"/>
  <c r="M27" i="77"/>
  <c r="F64" i="77" s="1"/>
  <c r="B15" i="78"/>
  <c r="B17" i="78"/>
  <c r="B18" i="78"/>
  <c r="D18" i="77"/>
  <c r="C55" i="77" s="1"/>
  <c r="B24" i="78"/>
  <c r="D24" i="77"/>
  <c r="C61" i="77" s="1"/>
  <c r="S16" i="78"/>
  <c r="J8" i="78"/>
  <c r="R21" i="78"/>
  <c r="B9" i="78"/>
  <c r="B10" i="78"/>
  <c r="D10" i="77"/>
  <c r="C47" i="77" s="1"/>
  <c r="B16" i="78"/>
  <c r="C16" i="78"/>
  <c r="B21" i="78"/>
  <c r="B23" i="78"/>
  <c r="B27" i="78"/>
  <c r="C27" i="78"/>
  <c r="B8" i="78"/>
  <c r="C8" i="78"/>
  <c r="B13" i="78"/>
  <c r="B19" i="78"/>
  <c r="E11" i="79"/>
  <c r="H11" i="79" s="1"/>
  <c r="J11" i="79" s="1"/>
  <c r="K11" i="79" s="1"/>
  <c r="S20" i="78"/>
  <c r="S24" i="78"/>
  <c r="R17" i="78"/>
  <c r="R20" i="78"/>
  <c r="R24" i="78"/>
  <c r="R13" i="78"/>
  <c r="R16" i="78"/>
  <c r="R25" i="78"/>
  <c r="N29" i="78"/>
  <c r="O12" i="78"/>
  <c r="O29" i="78"/>
  <c r="J14" i="78"/>
  <c r="K14" i="78"/>
  <c r="P10" i="77"/>
  <c r="G47" i="77" s="1"/>
  <c r="K24" i="78"/>
  <c r="J10" i="78"/>
  <c r="F34" i="78"/>
  <c r="G34" i="78"/>
  <c r="F33" i="78"/>
  <c r="B26" i="78"/>
  <c r="C26" i="78"/>
  <c r="B22" i="78"/>
  <c r="C22" i="78"/>
  <c r="C14" i="78"/>
  <c r="B14" i="78"/>
  <c r="B33" i="78"/>
  <c r="C10" i="78"/>
  <c r="B29" i="78"/>
  <c r="E38" i="77"/>
  <c r="D7" i="78"/>
  <c r="E7" i="78"/>
  <c r="E37" i="77"/>
  <c r="M9" i="78"/>
  <c r="L9" i="78"/>
  <c r="H10" i="78"/>
  <c r="I10" i="78"/>
  <c r="P10" i="78"/>
  <c r="Q10" i="78"/>
  <c r="L13" i="78"/>
  <c r="M13" i="78"/>
  <c r="S13" i="77"/>
  <c r="H50" i="77" s="1"/>
  <c r="H14" i="78"/>
  <c r="I14" i="78"/>
  <c r="D15" i="78"/>
  <c r="E15" i="78"/>
  <c r="P18" i="78"/>
  <c r="Q18" i="78"/>
  <c r="P22" i="78"/>
  <c r="Q22" i="78"/>
  <c r="P26" i="78"/>
  <c r="Q26" i="78"/>
  <c r="D29" i="78"/>
  <c r="E29" i="78"/>
  <c r="F17" i="78"/>
  <c r="G17" i="78"/>
  <c r="F21" i="78"/>
  <c r="G21" i="78"/>
  <c r="N23" i="78"/>
  <c r="O23" i="78"/>
  <c r="R34" i="78"/>
  <c r="S34" i="78"/>
  <c r="K37" i="77"/>
  <c r="H7" i="78"/>
  <c r="K38" i="77"/>
  <c r="I7" i="78"/>
  <c r="W37" i="77"/>
  <c r="Q7" i="78"/>
  <c r="P7" i="78"/>
  <c r="W38" i="77"/>
  <c r="D8" i="78"/>
  <c r="E8" i="78"/>
  <c r="M8" i="78"/>
  <c r="L8" i="78"/>
  <c r="H9" i="78"/>
  <c r="I9" i="78"/>
  <c r="Q9" i="78"/>
  <c r="P9" i="78"/>
  <c r="E10" i="78"/>
  <c r="D10" i="78"/>
  <c r="M10" i="78"/>
  <c r="L10" i="78"/>
  <c r="H11" i="78"/>
  <c r="I11" i="78"/>
  <c r="P11" i="78"/>
  <c r="Q11" i="78"/>
  <c r="D12" i="78"/>
  <c r="E12" i="78"/>
  <c r="M12" i="78"/>
  <c r="L12" i="78"/>
  <c r="H13" i="78"/>
  <c r="I13" i="78"/>
  <c r="P13" i="78"/>
  <c r="Q13" i="78"/>
  <c r="E14" i="78"/>
  <c r="D14" i="78"/>
  <c r="M14" i="78"/>
  <c r="L14" i="78"/>
  <c r="H15" i="78"/>
  <c r="I15" i="78"/>
  <c r="P15" i="78"/>
  <c r="Q15" i="78"/>
  <c r="D16" i="78"/>
  <c r="E16" i="78"/>
  <c r="M16" i="78"/>
  <c r="L16" i="78"/>
  <c r="H17" i="78"/>
  <c r="I17" i="78"/>
  <c r="P17" i="78"/>
  <c r="Q17" i="78"/>
  <c r="Y17" i="77"/>
  <c r="J54" i="77" s="1"/>
  <c r="E18" i="78"/>
  <c r="D18" i="78"/>
  <c r="M18" i="78"/>
  <c r="L18" i="78"/>
  <c r="H19" i="78"/>
  <c r="I19" i="78"/>
  <c r="P19" i="78"/>
  <c r="Q19" i="78"/>
  <c r="D20" i="78"/>
  <c r="E20" i="78"/>
  <c r="M20" i="78"/>
  <c r="L20" i="78"/>
  <c r="H21" i="78"/>
  <c r="I21" i="78"/>
  <c r="P21" i="78"/>
  <c r="Q21" i="78"/>
  <c r="I23" i="78"/>
  <c r="H23" i="78"/>
  <c r="P23" i="78"/>
  <c r="Q23" i="78"/>
  <c r="H25" i="78"/>
  <c r="I25" i="78"/>
  <c r="P25" i="78"/>
  <c r="Q25" i="78"/>
  <c r="L28" i="78"/>
  <c r="M28" i="78"/>
  <c r="D30" i="78"/>
  <c r="E30" i="78"/>
  <c r="L32" i="78"/>
  <c r="M32" i="78"/>
  <c r="AH32" i="78" s="1"/>
  <c r="D34" i="78"/>
  <c r="E34" i="78"/>
  <c r="L36" i="78"/>
  <c r="M36" i="78"/>
  <c r="D11" i="78"/>
  <c r="E11" i="78"/>
  <c r="G11" i="77"/>
  <c r="D48" i="77" s="1"/>
  <c r="P14" i="78"/>
  <c r="Q14" i="78"/>
  <c r="L17" i="78"/>
  <c r="M17" i="78"/>
  <c r="H18" i="78"/>
  <c r="I18" i="78"/>
  <c r="M18" i="77"/>
  <c r="F55" i="77" s="1"/>
  <c r="D19" i="78"/>
  <c r="E19" i="78"/>
  <c r="P24" i="78"/>
  <c r="Q24" i="78"/>
  <c r="F9" i="78"/>
  <c r="G9" i="78"/>
  <c r="F13" i="78"/>
  <c r="G13" i="78"/>
  <c r="N21" i="78"/>
  <c r="O21" i="78"/>
  <c r="N25" i="78"/>
  <c r="O25" i="78"/>
  <c r="B32" i="78"/>
  <c r="C32" i="78"/>
  <c r="N35" i="78"/>
  <c r="O35" i="78"/>
  <c r="S7" i="78"/>
  <c r="AB7" i="77"/>
  <c r="E22" i="78"/>
  <c r="D22" i="78"/>
  <c r="M22" i="78"/>
  <c r="L22" i="78"/>
  <c r="D24" i="78"/>
  <c r="E24" i="78"/>
  <c r="M24" i="78"/>
  <c r="E26" i="78"/>
  <c r="D26" i="78"/>
  <c r="M26" i="78"/>
  <c r="L26" i="78"/>
  <c r="P27" i="78"/>
  <c r="D28" i="78"/>
  <c r="H29" i="78"/>
  <c r="Q29" i="78"/>
  <c r="L30" i="78"/>
  <c r="M30" i="78"/>
  <c r="H31" i="78"/>
  <c r="I31" i="78"/>
  <c r="P31" i="78"/>
  <c r="D32" i="78"/>
  <c r="H33" i="78"/>
  <c r="P33" i="78"/>
  <c r="Q33" i="78"/>
  <c r="L34" i="78"/>
  <c r="M34" i="78"/>
  <c r="I35" i="78"/>
  <c r="P35" i="78"/>
  <c r="D36" i="78"/>
  <c r="Q38" i="77"/>
  <c r="M7" i="78"/>
  <c r="H8" i="78"/>
  <c r="N9" i="78"/>
  <c r="L11" i="78"/>
  <c r="M11" i="78"/>
  <c r="H12" i="78"/>
  <c r="N13" i="78"/>
  <c r="F14" i="78"/>
  <c r="L15" i="78"/>
  <c r="M15" i="78"/>
  <c r="H16" i="78"/>
  <c r="N17" i="78"/>
  <c r="F18" i="78"/>
  <c r="L19" i="78"/>
  <c r="M19" i="78"/>
  <c r="H20" i="78"/>
  <c r="H24" i="78"/>
  <c r="S24" i="77"/>
  <c r="H61" i="77" s="1"/>
  <c r="F27" i="78"/>
  <c r="G28" i="78"/>
  <c r="L29" i="78"/>
  <c r="M29" i="78"/>
  <c r="J31" i="78"/>
  <c r="K31" i="78"/>
  <c r="E32" i="78"/>
  <c r="D33" i="78"/>
  <c r="S33" i="78"/>
  <c r="R33" i="78"/>
  <c r="N34" i="78"/>
  <c r="B35" i="78"/>
  <c r="C35" i="78"/>
  <c r="Q35" i="78"/>
  <c r="B36" i="78"/>
  <c r="C36" i="78"/>
  <c r="Z37" i="77"/>
  <c r="B38" i="77"/>
  <c r="B37" i="77"/>
  <c r="J7" i="78"/>
  <c r="N37" i="77"/>
  <c r="N38" i="77"/>
  <c r="J9" i="78"/>
  <c r="R11" i="78"/>
  <c r="J13" i="78"/>
  <c r="J15" i="78"/>
  <c r="J17" i="78"/>
  <c r="J19" i="78"/>
  <c r="J21" i="78"/>
  <c r="J23" i="78"/>
  <c r="J25" i="78"/>
  <c r="J29" i="78"/>
  <c r="K29" i="78"/>
  <c r="J33" i="78"/>
  <c r="C7" i="78"/>
  <c r="H37" i="77"/>
  <c r="AC38" i="77"/>
  <c r="AC37" i="77"/>
  <c r="I8" i="78"/>
  <c r="D9" i="78"/>
  <c r="E9" i="78"/>
  <c r="O9" i="78"/>
  <c r="S9" i="78"/>
  <c r="G10" i="78"/>
  <c r="N10" i="78"/>
  <c r="C11" i="78"/>
  <c r="AC11" i="78" s="1"/>
  <c r="I12" i="78"/>
  <c r="D13" i="78"/>
  <c r="E13" i="78"/>
  <c r="P13" i="77"/>
  <c r="G50" i="77" s="1"/>
  <c r="O13" i="78"/>
  <c r="S13" i="78"/>
  <c r="D14" i="77"/>
  <c r="C51" i="77" s="1"/>
  <c r="G14" i="78"/>
  <c r="C15" i="78"/>
  <c r="F15" i="78"/>
  <c r="I16" i="78"/>
  <c r="AB16" i="77"/>
  <c r="K53" i="77" s="1"/>
  <c r="D17" i="78"/>
  <c r="E17" i="78"/>
  <c r="O17" i="78"/>
  <c r="S17" i="78"/>
  <c r="AK17" i="78" s="1"/>
  <c r="G18" i="78"/>
  <c r="C19" i="78"/>
  <c r="F19" i="78"/>
  <c r="I20" i="78"/>
  <c r="D21" i="78"/>
  <c r="E21" i="78"/>
  <c r="P21" i="77"/>
  <c r="G58" i="77" s="1"/>
  <c r="I22" i="78"/>
  <c r="O22" i="78"/>
  <c r="F23" i="78"/>
  <c r="G23" i="78"/>
  <c r="I24" i="78"/>
  <c r="V24" i="77"/>
  <c r="I61" i="77" s="1"/>
  <c r="N24" i="78"/>
  <c r="O24" i="78"/>
  <c r="F25" i="78"/>
  <c r="G25" i="78"/>
  <c r="D26" i="77"/>
  <c r="C63" i="77" s="1"/>
  <c r="I26" i="78"/>
  <c r="O26" i="78"/>
  <c r="G27" i="78"/>
  <c r="N27" i="78"/>
  <c r="O27" i="78"/>
  <c r="J30" i="78"/>
  <c r="K30" i="78"/>
  <c r="F31" i="78"/>
  <c r="F32" i="78"/>
  <c r="G32" i="78"/>
  <c r="E33" i="78"/>
  <c r="L33" i="78"/>
  <c r="M33" i="78"/>
  <c r="O34" i="78"/>
  <c r="J35" i="78"/>
  <c r="K35" i="78"/>
  <c r="E36" i="78"/>
  <c r="Q37" i="77"/>
  <c r="Z38" i="77"/>
  <c r="R7" i="78"/>
  <c r="K10" i="78"/>
  <c r="AG10" i="78" s="1"/>
  <c r="F11" i="78"/>
  <c r="N14" i="78"/>
  <c r="N18" i="78"/>
  <c r="N22" i="78"/>
  <c r="N26" i="78"/>
  <c r="F28" i="78"/>
  <c r="L21" i="78"/>
  <c r="M21" i="78"/>
  <c r="D23" i="78"/>
  <c r="L23" i="78"/>
  <c r="M23" i="78"/>
  <c r="D25" i="78"/>
  <c r="L25" i="78"/>
  <c r="M25" i="78"/>
  <c r="D27" i="78"/>
  <c r="E27" i="78"/>
  <c r="S27" i="77"/>
  <c r="H64" i="77" s="1"/>
  <c r="L27" i="78"/>
  <c r="H28" i="78"/>
  <c r="P28" i="78"/>
  <c r="H30" i="78"/>
  <c r="I30" i="78"/>
  <c r="P30" i="78"/>
  <c r="E31" i="78"/>
  <c r="L31" i="78"/>
  <c r="S31" i="77"/>
  <c r="H68" i="77" s="1"/>
  <c r="P32" i="78"/>
  <c r="Y32" i="77"/>
  <c r="J69" i="77" s="1"/>
  <c r="H34" i="78"/>
  <c r="M34" i="77"/>
  <c r="F71" i="77" s="1"/>
  <c r="I34" i="78"/>
  <c r="P34" i="78"/>
  <c r="Q34" i="78"/>
  <c r="E35" i="78"/>
  <c r="L35" i="78"/>
  <c r="H36" i="78"/>
  <c r="P36" i="78"/>
  <c r="D7" i="77"/>
  <c r="C44" i="77" s="1"/>
  <c r="K7" i="78"/>
  <c r="T38" i="77"/>
  <c r="T37" i="77"/>
  <c r="N7" i="78"/>
  <c r="M8" i="77"/>
  <c r="F45" i="77" s="1"/>
  <c r="Q8" i="78"/>
  <c r="O10" i="78"/>
  <c r="G11" i="78"/>
  <c r="K11" i="78"/>
  <c r="N11" i="78"/>
  <c r="Q12" i="78"/>
  <c r="O14" i="78"/>
  <c r="G15" i="78"/>
  <c r="K15" i="78"/>
  <c r="N15" i="78"/>
  <c r="J16" i="77"/>
  <c r="E53" i="77" s="1"/>
  <c r="M16" i="77"/>
  <c r="F53" i="77" s="1"/>
  <c r="O18" i="78"/>
  <c r="G19" i="78"/>
  <c r="K19" i="78"/>
  <c r="N19" i="78"/>
  <c r="Q20" i="78"/>
  <c r="S21" i="78"/>
  <c r="AK21" i="78" s="1"/>
  <c r="G22" i="77"/>
  <c r="D59" i="77" s="1"/>
  <c r="C23" i="78"/>
  <c r="AC23" i="78" s="1"/>
  <c r="C25" i="78"/>
  <c r="S25" i="78"/>
  <c r="G26" i="77"/>
  <c r="D63" i="77" s="1"/>
  <c r="Q27" i="78"/>
  <c r="C28" i="78"/>
  <c r="B28" i="78"/>
  <c r="I29" i="78"/>
  <c r="R30" i="78"/>
  <c r="S30" i="78"/>
  <c r="AB30" i="77"/>
  <c r="K67" i="77" s="1"/>
  <c r="G31" i="78"/>
  <c r="N31" i="78"/>
  <c r="O31" i="78"/>
  <c r="J34" i="78"/>
  <c r="K34" i="78"/>
  <c r="F35" i="78"/>
  <c r="M35" i="78"/>
  <c r="F36" i="78"/>
  <c r="G36" i="78"/>
  <c r="H38" i="77"/>
  <c r="P8" i="78"/>
  <c r="J11" i="78"/>
  <c r="P12" i="78"/>
  <c r="H27" i="78"/>
  <c r="D35" i="78"/>
  <c r="R10" i="78"/>
  <c r="R14" i="78"/>
  <c r="R18" i="78"/>
  <c r="R22" i="78"/>
  <c r="R26" i="78"/>
  <c r="J28" i="78"/>
  <c r="K28" i="78"/>
  <c r="P28" i="77"/>
  <c r="G65" i="77" s="1"/>
  <c r="F29" i="78"/>
  <c r="B30" i="78"/>
  <c r="J32" i="78"/>
  <c r="K32" i="78"/>
  <c r="P32" i="77"/>
  <c r="G69" i="77" s="1"/>
  <c r="R32" i="78"/>
  <c r="N33" i="78"/>
  <c r="B34" i="78"/>
  <c r="J36" i="78"/>
  <c r="K36" i="78"/>
  <c r="R36" i="78"/>
  <c r="O7" i="78"/>
  <c r="G8" i="78"/>
  <c r="N8" i="78"/>
  <c r="Y8" i="77"/>
  <c r="J45" i="77" s="1"/>
  <c r="AB10" i="77"/>
  <c r="K47" i="77" s="1"/>
  <c r="O11" i="78"/>
  <c r="G12" i="78"/>
  <c r="N12" i="78"/>
  <c r="V12" i="77"/>
  <c r="I49" i="77" s="1"/>
  <c r="O15" i="78"/>
  <c r="G16" i="78"/>
  <c r="AE16" i="78" s="1"/>
  <c r="N16" i="78"/>
  <c r="AB18" i="77"/>
  <c r="K55" i="77" s="1"/>
  <c r="O19" i="78"/>
  <c r="D20" i="77"/>
  <c r="C57" i="77" s="1"/>
  <c r="V20" i="77"/>
  <c r="I57" i="77" s="1"/>
  <c r="N20" i="78"/>
  <c r="AB21" i="77"/>
  <c r="K58" i="77" s="1"/>
  <c r="F22" i="78"/>
  <c r="G22" i="78"/>
  <c r="G24" i="78"/>
  <c r="AB25" i="77"/>
  <c r="K62" i="77" s="1"/>
  <c r="F26" i="78"/>
  <c r="G26" i="78"/>
  <c r="D27" i="77"/>
  <c r="C64" i="77" s="1"/>
  <c r="J27" i="78"/>
  <c r="K27" i="78"/>
  <c r="E28" i="78"/>
  <c r="Q28" i="78"/>
  <c r="P29" i="77"/>
  <c r="G66" i="77" s="1"/>
  <c r="R29" i="78"/>
  <c r="N30" i="78"/>
  <c r="B31" i="78"/>
  <c r="Q31" i="78"/>
  <c r="I33" i="78"/>
  <c r="P34" i="77"/>
  <c r="G71" i="77" s="1"/>
  <c r="G35" i="78"/>
  <c r="B7" i="78"/>
  <c r="L7" i="78"/>
  <c r="F8" i="78"/>
  <c r="F10" i="78"/>
  <c r="F12" i="78"/>
  <c r="H22" i="78"/>
  <c r="L24" i="78"/>
  <c r="H26" i="78"/>
  <c r="P29" i="78"/>
  <c r="H35" i="78"/>
  <c r="R27" i="78"/>
  <c r="S27" i="78"/>
  <c r="R31" i="78"/>
  <c r="S31" i="78"/>
  <c r="N32" i="78"/>
  <c r="R35" i="78"/>
  <c r="S35" i="78"/>
  <c r="N36" i="78"/>
  <c r="N28" i="78"/>
  <c r="D29" i="77"/>
  <c r="C66" i="77" s="1"/>
  <c r="D33" i="77"/>
  <c r="C70" i="77" s="1"/>
  <c r="K4" i="79"/>
  <c r="BM6" i="88" l="1"/>
  <c r="AC15" i="78"/>
  <c r="AD28" i="78"/>
  <c r="AI11" i="78"/>
  <c r="AK25" i="78"/>
  <c r="A13" i="11"/>
  <c r="B15" i="35" s="1"/>
  <c r="B38" i="78"/>
  <c r="R38" i="78"/>
  <c r="T38" i="78" s="1"/>
  <c r="AG7" i="78"/>
  <c r="J38" i="78"/>
  <c r="AD8" i="78"/>
  <c r="D39" i="78"/>
  <c r="AD7" i="78"/>
  <c r="D38" i="78"/>
  <c r="H38" i="78"/>
  <c r="AK27" i="78"/>
  <c r="P39" i="78"/>
  <c r="AJ8" i="78"/>
  <c r="AI8" i="78"/>
  <c r="N39" i="78"/>
  <c r="H39" i="78"/>
  <c r="P38" i="78"/>
  <c r="AC8" i="78"/>
  <c r="B39" i="78"/>
  <c r="AI16" i="78"/>
  <c r="AE8" i="78"/>
  <c r="F39" i="78"/>
  <c r="L38" i="78"/>
  <c r="N38" i="78"/>
  <c r="AE7" i="78"/>
  <c r="F38" i="78"/>
  <c r="R39" i="78"/>
  <c r="AK8" i="78"/>
  <c r="AI34" i="78"/>
  <c r="AD31" i="78"/>
  <c r="L39" i="78"/>
  <c r="J39" i="78"/>
  <c r="P25" i="77"/>
  <c r="G62" i="77" s="1"/>
  <c r="AK30" i="78"/>
  <c r="AD27" i="78"/>
  <c r="AE25" i="78"/>
  <c r="AB26" i="77"/>
  <c r="K63" i="77" s="1"/>
  <c r="AK13" i="78"/>
  <c r="AG18" i="78"/>
  <c r="V16" i="77"/>
  <c r="I53" i="77" s="1"/>
  <c r="V30" i="77"/>
  <c r="I67" i="77" s="1"/>
  <c r="AE20" i="78"/>
  <c r="AD13" i="78"/>
  <c r="AJ15" i="78"/>
  <c r="AJ11" i="78"/>
  <c r="AD29" i="78"/>
  <c r="AC26" i="78"/>
  <c r="AG14" i="78"/>
  <c r="AC20" i="78"/>
  <c r="AJ36" i="78"/>
  <c r="AK14" i="78"/>
  <c r="AG25" i="78"/>
  <c r="AG26" i="78"/>
  <c r="AJ12" i="78"/>
  <c r="AF10" i="78"/>
  <c r="AC12" i="78"/>
  <c r="AJ32" i="78"/>
  <c r="AG23" i="78"/>
  <c r="AF12" i="78"/>
  <c r="AI29" i="78"/>
  <c r="AK18" i="78"/>
  <c r="AG17" i="78"/>
  <c r="AH27" i="78"/>
  <c r="AD30" i="78"/>
  <c r="AJ23" i="78"/>
  <c r="AG32" i="78"/>
  <c r="AC25" i="78"/>
  <c r="AD24" i="78"/>
  <c r="AE34" i="78"/>
  <c r="AC27" i="78"/>
  <c r="AG21" i="78"/>
  <c r="AB14" i="77"/>
  <c r="K51" i="77" s="1"/>
  <c r="AD21" i="78"/>
  <c r="P17" i="77"/>
  <c r="G54" i="77" s="1"/>
  <c r="AK20" i="78"/>
  <c r="AG13" i="78"/>
  <c r="E7" i="89"/>
  <c r="H7" i="89" s="1"/>
  <c r="J7" i="89" s="1"/>
  <c r="K7" i="89" s="1"/>
  <c r="AI20" i="78"/>
  <c r="AK10" i="78"/>
  <c r="AH31" i="78"/>
  <c r="AE33" i="78"/>
  <c r="Y16" i="77"/>
  <c r="J53" i="77" s="1"/>
  <c r="AK16" i="78"/>
  <c r="AK22" i="78"/>
  <c r="AG36" i="78"/>
  <c r="AI9" i="78"/>
  <c r="AJ21" i="78"/>
  <c r="AJ19" i="78"/>
  <c r="AJ10" i="78"/>
  <c r="AC29" i="78"/>
  <c r="AI30" i="78"/>
  <c r="AK26" i="78"/>
  <c r="E76" i="87"/>
  <c r="C20" i="11" s="1"/>
  <c r="AG11" i="78"/>
  <c r="AE31" i="78"/>
  <c r="Y36" i="77"/>
  <c r="J73" i="77" s="1"/>
  <c r="P23" i="77"/>
  <c r="G60" i="77" s="1"/>
  <c r="AD12" i="78"/>
  <c r="AJ18" i="78"/>
  <c r="AI12" i="78"/>
  <c r="AK24" i="78"/>
  <c r="O33" i="78"/>
  <c r="AI33" i="78" s="1"/>
  <c r="K9" i="78"/>
  <c r="AG9" i="78" s="1"/>
  <c r="AK33" i="78"/>
  <c r="AB22" i="77"/>
  <c r="K59" i="77" s="1"/>
  <c r="AC19" i="78"/>
  <c r="AJ28" i="78"/>
  <c r="AE24" i="78"/>
  <c r="V8" i="77"/>
  <c r="I45" i="77" s="1"/>
  <c r="AI22" i="78"/>
  <c r="AD9" i="78"/>
  <c r="AC10" i="78"/>
  <c r="AE14" i="78"/>
  <c r="AC35" i="78"/>
  <c r="AJ22" i="78"/>
  <c r="AC16" i="78"/>
  <c r="AK23" i="78"/>
  <c r="AE11" i="78"/>
  <c r="AI27" i="78"/>
  <c r="AK34" i="78"/>
  <c r="AC22" i="78"/>
  <c r="AC33" i="78"/>
  <c r="AF32" i="78"/>
  <c r="S28" i="77"/>
  <c r="H65" i="77" s="1"/>
  <c r="AF33" i="78"/>
  <c r="Y20" i="77"/>
  <c r="J57" i="77" s="1"/>
  <c r="AB17" i="77"/>
  <c r="K54" i="77" s="1"/>
  <c r="AI14" i="78"/>
  <c r="AB12" i="77"/>
  <c r="K49" i="77" s="1"/>
  <c r="AI35" i="78"/>
  <c r="AI21" i="78"/>
  <c r="AJ24" i="78"/>
  <c r="AD11" i="78"/>
  <c r="AJ25" i="78"/>
  <c r="AH12" i="78"/>
  <c r="G8" i="77"/>
  <c r="D45" i="77" s="1"/>
  <c r="AI23" i="78"/>
  <c r="AG22" i="78"/>
  <c r="AH30" i="78"/>
  <c r="AK35" i="78"/>
  <c r="AJ31" i="78"/>
  <c r="S21" i="77"/>
  <c r="H58" i="77" s="1"/>
  <c r="AB13" i="77"/>
  <c r="K50" i="77" s="1"/>
  <c r="AJ34" i="78"/>
  <c r="AJ35" i="78"/>
  <c r="AJ29" i="78"/>
  <c r="AF15" i="78"/>
  <c r="AJ13" i="78"/>
  <c r="AB31" i="77"/>
  <c r="K68" i="77" s="1"/>
  <c r="P36" i="77"/>
  <c r="G73" i="77" s="1"/>
  <c r="V18" i="77"/>
  <c r="I55" i="77" s="1"/>
  <c r="P31" i="77"/>
  <c r="G68" i="77" s="1"/>
  <c r="AJ33" i="78"/>
  <c r="AC32" i="78"/>
  <c r="AH10" i="78"/>
  <c r="AE21" i="78"/>
  <c r="Y34" i="77"/>
  <c r="J71" i="77" s="1"/>
  <c r="AF13" i="78"/>
  <c r="AJ27" i="78"/>
  <c r="Y11" i="77"/>
  <c r="J48" i="77" s="1"/>
  <c r="P26" i="77"/>
  <c r="G63" i="77" s="1"/>
  <c r="Y29" i="77"/>
  <c r="J66" i="77" s="1"/>
  <c r="I28" i="78"/>
  <c r="AF28" i="78" s="1"/>
  <c r="D12" i="77"/>
  <c r="C49" i="77" s="1"/>
  <c r="AG15" i="78"/>
  <c r="AG24" i="78"/>
  <c r="AB33" i="77"/>
  <c r="K70" i="77" s="1"/>
  <c r="J31" i="77"/>
  <c r="E68" i="77" s="1"/>
  <c r="G17" i="77"/>
  <c r="D54" i="77" s="1"/>
  <c r="AD36" i="78"/>
  <c r="AB24" i="77"/>
  <c r="K61" i="77" s="1"/>
  <c r="AF20" i="78"/>
  <c r="AI17" i="78"/>
  <c r="AK9" i="78"/>
  <c r="AJ9" i="78"/>
  <c r="AJ26" i="78"/>
  <c r="AH13" i="78"/>
  <c r="AK12" i="78"/>
  <c r="AC28" i="78"/>
  <c r="I27" i="78"/>
  <c r="AF27" i="78" s="1"/>
  <c r="Y23" i="77"/>
  <c r="J60" i="77" s="1"/>
  <c r="C18" i="78"/>
  <c r="AC18" i="78" s="1"/>
  <c r="AI19" i="78"/>
  <c r="D16" i="77"/>
  <c r="C53" i="77" s="1"/>
  <c r="AI18" i="78"/>
  <c r="J34" i="77"/>
  <c r="E71" i="77" s="1"/>
  <c r="S15" i="77"/>
  <c r="H52" i="77" s="1"/>
  <c r="AI13" i="78"/>
  <c r="AH26" i="78"/>
  <c r="Y24" i="77"/>
  <c r="J61" i="77" s="1"/>
  <c r="AI10" i="78"/>
  <c r="G27" i="77"/>
  <c r="D64" i="77" s="1"/>
  <c r="AE27" i="78"/>
  <c r="AI15" i="78"/>
  <c r="AI31" i="78"/>
  <c r="G21" i="77"/>
  <c r="D58" i="77" s="1"/>
  <c r="AK31" i="78"/>
  <c r="AE35" i="78"/>
  <c r="P24" i="77"/>
  <c r="G61" i="77" s="1"/>
  <c r="AH35" i="78"/>
  <c r="AJ20" i="78"/>
  <c r="AJ16" i="78"/>
  <c r="P14" i="77"/>
  <c r="G51" i="77" s="1"/>
  <c r="Y35" i="77"/>
  <c r="J72" i="77" s="1"/>
  <c r="S33" i="77"/>
  <c r="H70" i="77" s="1"/>
  <c r="AI26" i="78"/>
  <c r="AI24" i="78"/>
  <c r="AI25" i="78"/>
  <c r="AJ14" i="78"/>
  <c r="AF25" i="78"/>
  <c r="AH20" i="78"/>
  <c r="AJ17" i="78"/>
  <c r="AD15" i="78"/>
  <c r="AJ7" i="78"/>
  <c r="AI7" i="78"/>
  <c r="AK7" i="78"/>
  <c r="AB20" i="77"/>
  <c r="K57" i="77" s="1"/>
  <c r="AB27" i="77"/>
  <c r="K64" i="77" s="1"/>
  <c r="AB8" i="77"/>
  <c r="K45" i="77" s="1"/>
  <c r="AB34" i="77"/>
  <c r="K71" i="77" s="1"/>
  <c r="AB23" i="77"/>
  <c r="K60" i="77" s="1"/>
  <c r="Y25" i="77"/>
  <c r="J62" i="77" s="1"/>
  <c r="Y10" i="77"/>
  <c r="J47" i="77" s="1"/>
  <c r="Y21" i="77"/>
  <c r="J58" i="77" s="1"/>
  <c r="Y7" i="77"/>
  <c r="J44" i="77" s="1"/>
  <c r="V19" i="77"/>
  <c r="I56" i="77" s="1"/>
  <c r="V25" i="77"/>
  <c r="I62" i="77" s="1"/>
  <c r="V21" i="77"/>
  <c r="I58" i="77" s="1"/>
  <c r="V29" i="77"/>
  <c r="I66" i="77" s="1"/>
  <c r="V9" i="77"/>
  <c r="I46" i="77" s="1"/>
  <c r="AH25" i="78"/>
  <c r="AH23" i="78"/>
  <c r="S29" i="77"/>
  <c r="H66" i="77" s="1"/>
  <c r="AH19" i="78"/>
  <c r="AH11" i="78"/>
  <c r="S16" i="77"/>
  <c r="H53" i="77" s="1"/>
  <c r="S14" i="77"/>
  <c r="H51" i="77" s="1"/>
  <c r="S17" i="77"/>
  <c r="H54" i="77" s="1"/>
  <c r="S12" i="77"/>
  <c r="H49" i="77" s="1"/>
  <c r="S8" i="77"/>
  <c r="H45" i="77" s="1"/>
  <c r="AH9" i="78"/>
  <c r="AH7" i="78"/>
  <c r="P18" i="77"/>
  <c r="G55" i="77" s="1"/>
  <c r="P27" i="77"/>
  <c r="G64" i="77" s="1"/>
  <c r="P22" i="77"/>
  <c r="G59" i="77" s="1"/>
  <c r="AG34" i="78"/>
  <c r="P30" i="77"/>
  <c r="G67" i="77" s="1"/>
  <c r="AG19" i="78"/>
  <c r="P7" i="77"/>
  <c r="G44" i="77" s="1"/>
  <c r="AF16" i="78"/>
  <c r="AF35" i="78"/>
  <c r="M33" i="77"/>
  <c r="F70" i="77" s="1"/>
  <c r="M32" i="77"/>
  <c r="F69" i="77" s="1"/>
  <c r="M12" i="77"/>
  <c r="F49" i="77" s="1"/>
  <c r="M26" i="77"/>
  <c r="F63" i="77" s="1"/>
  <c r="AF21" i="78"/>
  <c r="AF29" i="78"/>
  <c r="AF31" i="78"/>
  <c r="AF14" i="78"/>
  <c r="M22" i="77"/>
  <c r="F59" i="77" s="1"/>
  <c r="AF9" i="78"/>
  <c r="J20" i="77"/>
  <c r="E57" i="77" s="1"/>
  <c r="J28" i="77"/>
  <c r="E65" i="77" s="1"/>
  <c r="J27" i="77"/>
  <c r="E64" i="77" s="1"/>
  <c r="J21" i="77"/>
  <c r="E58" i="77" s="1"/>
  <c r="AE22" i="78"/>
  <c r="AE32" i="78"/>
  <c r="J25" i="77"/>
  <c r="E62" i="77" s="1"/>
  <c r="AE23" i="78"/>
  <c r="J13" i="77"/>
  <c r="E50" i="77" s="1"/>
  <c r="AE17" i="78"/>
  <c r="P41" i="77"/>
  <c r="G36" i="77"/>
  <c r="D73" i="77" s="1"/>
  <c r="G24" i="77"/>
  <c r="D61" i="77" s="1"/>
  <c r="G33" i="77"/>
  <c r="D70" i="77" s="1"/>
  <c r="G28" i="77"/>
  <c r="D65" i="77" s="1"/>
  <c r="G19" i="77"/>
  <c r="D56" i="77" s="1"/>
  <c r="AD20" i="78"/>
  <c r="AD18" i="78"/>
  <c r="G16" i="77"/>
  <c r="D53" i="77" s="1"/>
  <c r="AD10" i="78"/>
  <c r="AD17" i="78"/>
  <c r="G32" i="77"/>
  <c r="D69" i="77" s="1"/>
  <c r="AD34" i="78"/>
  <c r="AD16" i="78"/>
  <c r="G14" i="77"/>
  <c r="D51" i="77" s="1"/>
  <c r="G15" i="77"/>
  <c r="D52" i="77" s="1"/>
  <c r="D8" i="77"/>
  <c r="C45" i="77" s="1"/>
  <c r="D22" i="77"/>
  <c r="C59" i="77" s="1"/>
  <c r="C24" i="78"/>
  <c r="AC24" i="78" s="1"/>
  <c r="D32" i="77"/>
  <c r="C69" i="77" s="1"/>
  <c r="AC36" i="78"/>
  <c r="AC14" i="78"/>
  <c r="O28" i="78"/>
  <c r="AI28" i="78" s="1"/>
  <c r="V28" i="77"/>
  <c r="I65" i="77" s="1"/>
  <c r="S11" i="78"/>
  <c r="AK11" i="78" s="1"/>
  <c r="AB11" i="77"/>
  <c r="K48" i="77" s="1"/>
  <c r="V37" i="77"/>
  <c r="E23" i="78"/>
  <c r="AD23" i="78" s="1"/>
  <c r="G23" i="77"/>
  <c r="D60" i="77" s="1"/>
  <c r="S37" i="77"/>
  <c r="V32" i="77"/>
  <c r="I69" i="77" s="1"/>
  <c r="O32" i="78"/>
  <c r="AI32" i="78" s="1"/>
  <c r="J24" i="77"/>
  <c r="E61" i="77" s="1"/>
  <c r="C21" i="78"/>
  <c r="AC21" i="78" s="1"/>
  <c r="D21" i="77"/>
  <c r="C58" i="77" s="1"/>
  <c r="S19" i="78"/>
  <c r="AK19" i="78" s="1"/>
  <c r="AB19" i="77"/>
  <c r="K56" i="77" s="1"/>
  <c r="S15" i="78"/>
  <c r="AK15" i="78" s="1"/>
  <c r="AB15" i="77"/>
  <c r="K52" i="77" s="1"/>
  <c r="S36" i="78"/>
  <c r="AK36" i="78" s="1"/>
  <c r="AB36" i="77"/>
  <c r="K73" i="77" s="1"/>
  <c r="G30" i="78"/>
  <c r="AE30" i="78" s="1"/>
  <c r="J30" i="77"/>
  <c r="E67" i="77" s="1"/>
  <c r="K8" i="78"/>
  <c r="AG8" i="78" s="1"/>
  <c r="P8" i="77"/>
  <c r="G45" i="77" s="1"/>
  <c r="C34" i="78"/>
  <c r="AC34" i="78" s="1"/>
  <c r="D34" i="77"/>
  <c r="C71" i="77" s="1"/>
  <c r="S28" i="78"/>
  <c r="AK28" i="78" s="1"/>
  <c r="AB28" i="77"/>
  <c r="K65" i="77" s="1"/>
  <c r="J37" i="77"/>
  <c r="G37" i="77"/>
  <c r="K12" i="78"/>
  <c r="AG12" i="78" s="1"/>
  <c r="P12" i="77"/>
  <c r="G49" i="77" s="1"/>
  <c r="S32" i="78"/>
  <c r="AK32" i="78" s="1"/>
  <c r="AB32" i="77"/>
  <c r="K69" i="77" s="1"/>
  <c r="J32" i="77"/>
  <c r="E69" i="77" s="1"/>
  <c r="V26" i="77"/>
  <c r="I63" i="77" s="1"/>
  <c r="V22" i="77"/>
  <c r="I59" i="77" s="1"/>
  <c r="AE18" i="78"/>
  <c r="J7" i="77"/>
  <c r="E44" i="77" s="1"/>
  <c r="P37" i="77"/>
  <c r="AG31" i="78"/>
  <c r="V17" i="77"/>
  <c r="I54" i="77" s="1"/>
  <c r="S30" i="77"/>
  <c r="H67" i="77" s="1"/>
  <c r="AH22" i="78"/>
  <c r="K44" i="77"/>
  <c r="V35" i="77"/>
  <c r="I72" i="77" s="1"/>
  <c r="V34" i="77"/>
  <c r="I71" i="77" s="1"/>
  <c r="AD32" i="78"/>
  <c r="AH15" i="78"/>
  <c r="AH34" i="78"/>
  <c r="Y33" i="77"/>
  <c r="J70" i="77" s="1"/>
  <c r="M29" i="77"/>
  <c r="F66" i="77" s="1"/>
  <c r="AD26" i="78"/>
  <c r="AE9" i="78"/>
  <c r="AF18" i="78"/>
  <c r="Y14" i="77"/>
  <c r="J51" i="77" s="1"/>
  <c r="S36" i="77"/>
  <c r="H73" i="77" s="1"/>
  <c r="G34" i="77"/>
  <c r="D71" i="77" s="1"/>
  <c r="M23" i="77"/>
  <c r="F60" i="77" s="1"/>
  <c r="AF19" i="78"/>
  <c r="S18" i="77"/>
  <c r="H55" i="77" s="1"/>
  <c r="G18" i="77"/>
  <c r="D55" i="77" s="1"/>
  <c r="AF17" i="78"/>
  <c r="AD14" i="78"/>
  <c r="AF11" i="78"/>
  <c r="S10" i="77"/>
  <c r="H47" i="77" s="1"/>
  <c r="M9" i="77"/>
  <c r="F46" i="77" s="1"/>
  <c r="AF7" i="78"/>
  <c r="G29" i="77"/>
  <c r="D66" i="77" s="1"/>
  <c r="C9" i="78"/>
  <c r="AC9" i="78" s="1"/>
  <c r="D9" i="77"/>
  <c r="C46" i="77" s="1"/>
  <c r="C30" i="78"/>
  <c r="AC30" i="78" s="1"/>
  <c r="D30" i="77"/>
  <c r="C67" i="77" s="1"/>
  <c r="C17" i="78"/>
  <c r="AC17" i="78" s="1"/>
  <c r="D17" i="77"/>
  <c r="C54" i="77" s="1"/>
  <c r="C13" i="78"/>
  <c r="AC13" i="78" s="1"/>
  <c r="D13" i="77"/>
  <c r="C50" i="77" s="1"/>
  <c r="AE19" i="78"/>
  <c r="J8" i="77"/>
  <c r="E45" i="77" s="1"/>
  <c r="AG35" i="78"/>
  <c r="J23" i="77"/>
  <c r="E60" i="77" s="1"/>
  <c r="V10" i="77"/>
  <c r="I47" i="77" s="1"/>
  <c r="J14" i="77"/>
  <c r="E51" i="77" s="1"/>
  <c r="AH36" i="78"/>
  <c r="S32" i="77"/>
  <c r="H69" i="77" s="1"/>
  <c r="G30" i="77"/>
  <c r="D67" i="77" s="1"/>
  <c r="M25" i="77"/>
  <c r="F62" i="77" s="1"/>
  <c r="AF23" i="78"/>
  <c r="M21" i="77"/>
  <c r="F58" i="77" s="1"/>
  <c r="AH18" i="78"/>
  <c r="Y15" i="77"/>
  <c r="J52" i="77" s="1"/>
  <c r="M15" i="77"/>
  <c r="F52" i="77" s="1"/>
  <c r="M13" i="77"/>
  <c r="F50" i="77" s="1"/>
  <c r="Y9" i="77"/>
  <c r="J46" i="77" s="1"/>
  <c r="Y37" i="77"/>
  <c r="Y26" i="77"/>
  <c r="J63" i="77" s="1"/>
  <c r="Y22" i="77"/>
  <c r="J59" i="77" s="1"/>
  <c r="Y18" i="77"/>
  <c r="J55" i="77" s="1"/>
  <c r="O36" i="78"/>
  <c r="AI36" i="78" s="1"/>
  <c r="V36" i="77"/>
  <c r="I73" i="77" s="1"/>
  <c r="M31" i="77"/>
  <c r="F68" i="77" s="1"/>
  <c r="S29" i="78"/>
  <c r="AK29" i="78" s="1"/>
  <c r="AB29" i="77"/>
  <c r="K66" i="77" s="1"/>
  <c r="AG27" i="78"/>
  <c r="AE26" i="78"/>
  <c r="D25" i="77"/>
  <c r="C62" i="77" s="1"/>
  <c r="J22" i="77"/>
  <c r="E59" i="77" s="1"/>
  <c r="K20" i="78"/>
  <c r="AG20" i="78" s="1"/>
  <c r="P20" i="77"/>
  <c r="G57" i="77" s="1"/>
  <c r="K16" i="78"/>
  <c r="AG16" i="78" s="1"/>
  <c r="P16" i="77"/>
  <c r="G53" i="77" s="1"/>
  <c r="Y12" i="77"/>
  <c r="J49" i="77" s="1"/>
  <c r="AE12" i="78"/>
  <c r="P11" i="77"/>
  <c r="G48" i="77" s="1"/>
  <c r="AE36" i="78"/>
  <c r="J35" i="77"/>
  <c r="E72" i="77" s="1"/>
  <c r="V31" i="77"/>
  <c r="I68" i="77" s="1"/>
  <c r="D28" i="77"/>
  <c r="C65" i="77" s="1"/>
  <c r="D19" i="77"/>
  <c r="C56" i="77" s="1"/>
  <c r="V15" i="77"/>
  <c r="I52" i="77" s="1"/>
  <c r="AE15" i="78"/>
  <c r="J12" i="77"/>
  <c r="E49" i="77" s="1"/>
  <c r="G9" i="77"/>
  <c r="D46" i="77" s="1"/>
  <c r="AD35" i="78"/>
  <c r="G31" i="77"/>
  <c r="D68" i="77" s="1"/>
  <c r="AF30" i="78"/>
  <c r="Y28" i="77"/>
  <c r="J65" i="77" s="1"/>
  <c r="AH21" i="78"/>
  <c r="AG30" i="78"/>
  <c r="AF24" i="78"/>
  <c r="S19" i="77"/>
  <c r="H56" i="77" s="1"/>
  <c r="V14" i="77"/>
  <c r="I51" i="77" s="1"/>
  <c r="S11" i="77"/>
  <c r="H48" i="77" s="1"/>
  <c r="AC7" i="78"/>
  <c r="AB35" i="77"/>
  <c r="K72" i="77" s="1"/>
  <c r="I36" i="78"/>
  <c r="AF36" i="78" s="1"/>
  <c r="M36" i="77"/>
  <c r="F73" i="77" s="1"/>
  <c r="C31" i="78"/>
  <c r="AC31" i="78" s="1"/>
  <c r="D31" i="77"/>
  <c r="C68" i="77" s="1"/>
  <c r="Y27" i="77"/>
  <c r="J64" i="77" s="1"/>
  <c r="J26" i="77"/>
  <c r="E63" i="77" s="1"/>
  <c r="D23" i="77"/>
  <c r="C60" i="77" s="1"/>
  <c r="P19" i="77"/>
  <c r="G56" i="77" s="1"/>
  <c r="P15" i="77"/>
  <c r="G52" i="77" s="1"/>
  <c r="G29" i="78"/>
  <c r="AE29" i="78" s="1"/>
  <c r="J29" i="77"/>
  <c r="E66" i="77" s="1"/>
  <c r="AG28" i="78"/>
  <c r="J36" i="77"/>
  <c r="E73" i="77" s="1"/>
  <c r="S25" i="77"/>
  <c r="H62" i="77" s="1"/>
  <c r="S23" i="77"/>
  <c r="H60" i="77" s="1"/>
  <c r="M20" i="77"/>
  <c r="F57" i="77" s="1"/>
  <c r="D15" i="77"/>
  <c r="C52" i="77" s="1"/>
  <c r="G13" i="77"/>
  <c r="D50" i="77" s="1"/>
  <c r="V11" i="77"/>
  <c r="I48" i="77" s="1"/>
  <c r="D11" i="77"/>
  <c r="C48" i="77" s="1"/>
  <c r="V7" i="77"/>
  <c r="I44" i="77" s="1"/>
  <c r="S35" i="77"/>
  <c r="H72" i="77" s="1"/>
  <c r="G35" i="77"/>
  <c r="D72" i="77" s="1"/>
  <c r="AF34" i="78"/>
  <c r="Q30" i="78"/>
  <c r="AJ30" i="78" s="1"/>
  <c r="Y30" i="77"/>
  <c r="J67" i="77" s="1"/>
  <c r="M30" i="77"/>
  <c r="F67" i="77" s="1"/>
  <c r="E25" i="78"/>
  <c r="AD25" i="78" s="1"/>
  <c r="G25" i="77"/>
  <c r="D62" i="77" s="1"/>
  <c r="P35" i="77"/>
  <c r="G72" i="77" s="1"/>
  <c r="D35" i="77"/>
  <c r="C72" i="77" s="1"/>
  <c r="AH33" i="78"/>
  <c r="AD33" i="78"/>
  <c r="V27" i="77"/>
  <c r="I64" i="77" s="1"/>
  <c r="AF26" i="78"/>
  <c r="AF22" i="78"/>
  <c r="J19" i="77"/>
  <c r="E56" i="77" s="1"/>
  <c r="J15" i="77"/>
  <c r="E52" i="77" s="1"/>
  <c r="J11" i="77"/>
  <c r="E48" i="77" s="1"/>
  <c r="AE10" i="78"/>
  <c r="AF8" i="78"/>
  <c r="S7" i="77"/>
  <c r="H44" i="77" s="1"/>
  <c r="K33" i="78"/>
  <c r="AG33" i="78" s="1"/>
  <c r="P33" i="77"/>
  <c r="G70" i="77" s="1"/>
  <c r="AG29" i="78"/>
  <c r="D37" i="77"/>
  <c r="D36" i="77"/>
  <c r="C73" i="77" s="1"/>
  <c r="M35" i="77"/>
  <c r="F72" i="77" s="1"/>
  <c r="Y31" i="77"/>
  <c r="J68" i="77" s="1"/>
  <c r="AH29" i="78"/>
  <c r="AE28" i="78"/>
  <c r="S26" i="77"/>
  <c r="H63" i="77" s="1"/>
  <c r="M24" i="77"/>
  <c r="F61" i="77" s="1"/>
  <c r="S22" i="77"/>
  <c r="H59" i="77" s="1"/>
  <c r="J18" i="77"/>
  <c r="E55" i="77" s="1"/>
  <c r="V13" i="77"/>
  <c r="I50" i="77" s="1"/>
  <c r="J10" i="77"/>
  <c r="E47" i="77" s="1"/>
  <c r="S34" i="77"/>
  <c r="H71" i="77" s="1"/>
  <c r="AH24" i="78"/>
  <c r="AD22" i="78"/>
  <c r="AE13" i="78"/>
  <c r="J9" i="77"/>
  <c r="E46" i="77" s="1"/>
  <c r="AD19" i="78"/>
  <c r="AH17" i="78"/>
  <c r="AH28" i="78"/>
  <c r="S20" i="77"/>
  <c r="H57" i="77" s="1"/>
  <c r="G20" i="77"/>
  <c r="D57" i="77" s="1"/>
  <c r="Y19" i="77"/>
  <c r="J56" i="77" s="1"/>
  <c r="M19" i="77"/>
  <c r="F56" i="77" s="1"/>
  <c r="M17" i="77"/>
  <c r="F54" i="77" s="1"/>
  <c r="AH16" i="78"/>
  <c r="AH14" i="78"/>
  <c r="Y13" i="77"/>
  <c r="J50" i="77" s="1"/>
  <c r="G12" i="77"/>
  <c r="D49" i="77" s="1"/>
  <c r="M11" i="77"/>
  <c r="F48" i="77" s="1"/>
  <c r="G10" i="77"/>
  <c r="D47" i="77" s="1"/>
  <c r="AH8" i="78"/>
  <c r="M7" i="77"/>
  <c r="F44" i="77" s="1"/>
  <c r="M37" i="77"/>
  <c r="V23" i="77"/>
  <c r="I60" i="77" s="1"/>
  <c r="J17" i="77"/>
  <c r="E54" i="77" s="1"/>
  <c r="M14" i="77"/>
  <c r="F51" i="77" s="1"/>
  <c r="M10" i="77"/>
  <c r="F47" i="77" s="1"/>
  <c r="S9" i="77"/>
  <c r="H46" i="77" s="1"/>
  <c r="G7" i="77"/>
  <c r="D44" i="77" s="1"/>
  <c r="T39" i="78" l="1"/>
  <c r="M62" i="77"/>
  <c r="M55" i="77"/>
  <c r="M70" i="77"/>
  <c r="M63" i="77"/>
  <c r="M64" i="77"/>
  <c r="M47" i="77"/>
  <c r="M57" i="77"/>
  <c r="M61" i="77"/>
  <c r="M68" i="77"/>
  <c r="M66" i="77"/>
  <c r="M45" i="77"/>
  <c r="M51" i="77"/>
  <c r="M44" i="77"/>
  <c r="M54" i="77"/>
  <c r="M71" i="77"/>
  <c r="M53" i="77"/>
  <c r="M48" i="77"/>
  <c r="M52" i="77"/>
  <c r="M67" i="77"/>
  <c r="M73" i="77"/>
  <c r="M72" i="77"/>
  <c r="M56" i="77"/>
  <c r="M60" i="77"/>
  <c r="M65" i="77"/>
  <c r="M46" i="77"/>
  <c r="M69" i="77"/>
  <c r="M58" i="77"/>
  <c r="M49" i="77"/>
  <c r="M50" i="77"/>
  <c r="M59" i="77"/>
  <c r="E10" i="89"/>
  <c r="H10" i="89" s="1"/>
  <c r="J10" i="89" s="1"/>
  <c r="K10" i="89" s="1"/>
  <c r="K13" i="89" s="1"/>
  <c r="AL7" i="78"/>
  <c r="BH7" i="78" s="1"/>
  <c r="AD38" i="78"/>
  <c r="J74" i="77"/>
  <c r="J13" i="11" s="1"/>
  <c r="G75" i="77"/>
  <c r="G74" i="77"/>
  <c r="G13" i="11" s="1"/>
  <c r="H75" i="77"/>
  <c r="H74" i="77"/>
  <c r="H13" i="11" s="1"/>
  <c r="C75" i="77"/>
  <c r="AB37" i="77"/>
  <c r="E74" i="77"/>
  <c r="E13" i="11" s="1"/>
  <c r="E75" i="77"/>
  <c r="D75" i="77"/>
  <c r="D74" i="77"/>
  <c r="C74" i="77"/>
  <c r="C13" i="11" s="1"/>
  <c r="K74" i="77"/>
  <c r="K13" i="11" s="1"/>
  <c r="K75" i="77"/>
  <c r="J75" i="77"/>
  <c r="F74" i="77"/>
  <c r="F13" i="11" s="1"/>
  <c r="F75" i="77"/>
  <c r="I74" i="77"/>
  <c r="I13" i="11" s="1"/>
  <c r="I75" i="77"/>
  <c r="E78" i="77"/>
  <c r="E21" i="11" s="1"/>
  <c r="E5" i="79" l="1"/>
  <c r="H5" i="79" s="1"/>
  <c r="J5" i="79" s="1"/>
  <c r="K5" i="79" s="1"/>
  <c r="J14" i="89"/>
  <c r="J15" i="89" s="1"/>
  <c r="J16" i="89" s="1"/>
  <c r="J17" i="89" s="1"/>
  <c r="L11" i="11" s="1"/>
  <c r="J13" i="89"/>
  <c r="K76" i="77"/>
  <c r="D13" i="11"/>
  <c r="BM6" i="78"/>
  <c r="E77" i="77"/>
  <c r="E76" i="77"/>
  <c r="E10" i="79" l="1"/>
  <c r="H10" i="79" s="1"/>
  <c r="J10" i="79" s="1"/>
  <c r="K10" i="79" s="1"/>
  <c r="C21" i="11"/>
  <c r="E7" i="79"/>
  <c r="H7" i="79" s="1"/>
  <c r="J7" i="79" s="1"/>
  <c r="K7" i="79" s="1"/>
  <c r="D21" i="11"/>
  <c r="K13" i="79" l="1"/>
  <c r="J14" i="79"/>
  <c r="J15" i="79" s="1"/>
  <c r="J16" i="79" s="1"/>
  <c r="J17" i="79" s="1"/>
  <c r="L13" i="11" s="1"/>
  <c r="J13" i="79"/>
  <c r="H11" i="73" l="1"/>
  <c r="H15" i="73"/>
  <c r="H23" i="73"/>
  <c r="H27" i="73"/>
  <c r="H31" i="73"/>
  <c r="H35" i="73"/>
  <c r="E10" i="73"/>
  <c r="E15" i="73"/>
  <c r="E18" i="73"/>
  <c r="E23" i="73"/>
  <c r="E27" i="73"/>
  <c r="E30" i="73"/>
  <c r="E34" i="73"/>
  <c r="E35" i="73"/>
  <c r="B7" i="73"/>
  <c r="B11" i="73"/>
  <c r="B15" i="73"/>
  <c r="B19" i="73"/>
  <c r="B23" i="73"/>
  <c r="B27" i="73"/>
  <c r="B31" i="73"/>
  <c r="B35" i="73"/>
  <c r="E12" i="75"/>
  <c r="F10" i="75"/>
  <c r="F9" i="75"/>
  <c r="H9" i="75" s="1"/>
  <c r="J9" i="75" s="1"/>
  <c r="K9" i="75" s="1"/>
  <c r="F8" i="75"/>
  <c r="H8" i="75" s="1"/>
  <c r="J8" i="75" s="1"/>
  <c r="K8" i="75" s="1"/>
  <c r="F7" i="75"/>
  <c r="F6" i="75"/>
  <c r="H6" i="75" s="1"/>
  <c r="J6" i="75" s="1"/>
  <c r="K6" i="75" s="1"/>
  <c r="F5" i="75"/>
  <c r="H4" i="75"/>
  <c r="J4" i="75" s="1"/>
  <c r="BL36" i="74"/>
  <c r="BK36" i="74"/>
  <c r="BJ36" i="74"/>
  <c r="BI36" i="74"/>
  <c r="BH36" i="74"/>
  <c r="BG36" i="74"/>
  <c r="BF36" i="74"/>
  <c r="BE36" i="74"/>
  <c r="BD36" i="74"/>
  <c r="BL35" i="74"/>
  <c r="BK35" i="74"/>
  <c r="BJ35" i="74"/>
  <c r="BI35" i="74"/>
  <c r="BH35" i="74"/>
  <c r="BG35" i="74"/>
  <c r="BF35" i="74"/>
  <c r="BE35" i="74"/>
  <c r="BD35" i="74"/>
  <c r="BL34" i="74"/>
  <c r="BK34" i="74"/>
  <c r="BJ34" i="74"/>
  <c r="BI34" i="74"/>
  <c r="BH34" i="74"/>
  <c r="BG34" i="74"/>
  <c r="BF34" i="74"/>
  <c r="BE34" i="74"/>
  <c r="BD34" i="74"/>
  <c r="BL33" i="74"/>
  <c r="BK33" i="74"/>
  <c r="BJ33" i="74"/>
  <c r="BI33" i="74"/>
  <c r="BH33" i="74"/>
  <c r="BG33" i="74"/>
  <c r="BF33" i="74"/>
  <c r="BE33" i="74"/>
  <c r="BD33" i="74"/>
  <c r="BL32" i="74"/>
  <c r="BK32" i="74"/>
  <c r="BJ32" i="74"/>
  <c r="BI32" i="74"/>
  <c r="BH32" i="74"/>
  <c r="BG32" i="74"/>
  <c r="BF32" i="74"/>
  <c r="BE32" i="74"/>
  <c r="BD32" i="74"/>
  <c r="BL31" i="74"/>
  <c r="BK31" i="74"/>
  <c r="BJ31" i="74"/>
  <c r="BI31" i="74"/>
  <c r="BH31" i="74"/>
  <c r="BG31" i="74"/>
  <c r="BF31" i="74"/>
  <c r="BE31" i="74"/>
  <c r="BD31" i="74"/>
  <c r="BL30" i="74"/>
  <c r="BK30" i="74"/>
  <c r="BJ30" i="74"/>
  <c r="BI30" i="74"/>
  <c r="BH30" i="74"/>
  <c r="BG30" i="74"/>
  <c r="BF30" i="74"/>
  <c r="BE30" i="74"/>
  <c r="BD30" i="74"/>
  <c r="BL29" i="74"/>
  <c r="BK29" i="74"/>
  <c r="BJ29" i="74"/>
  <c r="BI29" i="74"/>
  <c r="BH29" i="74"/>
  <c r="BG29" i="74"/>
  <c r="BF29" i="74"/>
  <c r="BE29" i="74"/>
  <c r="BD29" i="74"/>
  <c r="BL28" i="74"/>
  <c r="BK28" i="74"/>
  <c r="BJ28" i="74"/>
  <c r="BI28" i="74"/>
  <c r="BH28" i="74"/>
  <c r="BG28" i="74"/>
  <c r="BF28" i="74"/>
  <c r="BE28" i="74"/>
  <c r="BD28" i="74"/>
  <c r="BL27" i="74"/>
  <c r="BK27" i="74"/>
  <c r="BJ27" i="74"/>
  <c r="BI27" i="74"/>
  <c r="BH27" i="74"/>
  <c r="BG27" i="74"/>
  <c r="BF27" i="74"/>
  <c r="BE27" i="74"/>
  <c r="BD27" i="74"/>
  <c r="BL26" i="74"/>
  <c r="BK26" i="74"/>
  <c r="BJ26" i="74"/>
  <c r="BI26" i="74"/>
  <c r="BH26" i="74"/>
  <c r="BG26" i="74"/>
  <c r="BF26" i="74"/>
  <c r="BE26" i="74"/>
  <c r="BD26" i="74"/>
  <c r="BL25" i="74"/>
  <c r="BK25" i="74"/>
  <c r="BJ25" i="74"/>
  <c r="BI25" i="74"/>
  <c r="BH25" i="74"/>
  <c r="BG25" i="74"/>
  <c r="BF25" i="74"/>
  <c r="BE25" i="74"/>
  <c r="BD25" i="74"/>
  <c r="BL24" i="74"/>
  <c r="BK24" i="74"/>
  <c r="BJ24" i="74"/>
  <c r="BI24" i="74"/>
  <c r="BH24" i="74"/>
  <c r="BG24" i="74"/>
  <c r="BF24" i="74"/>
  <c r="BE24" i="74"/>
  <c r="BD24" i="74"/>
  <c r="BL23" i="74"/>
  <c r="BK23" i="74"/>
  <c r="BJ23" i="74"/>
  <c r="BI23" i="74"/>
  <c r="BH23" i="74"/>
  <c r="BG23" i="74"/>
  <c r="BF23" i="74"/>
  <c r="BE23" i="74"/>
  <c r="BD23" i="74"/>
  <c r="BL22" i="74"/>
  <c r="BK22" i="74"/>
  <c r="BJ22" i="74"/>
  <c r="BI22" i="74"/>
  <c r="BH22" i="74"/>
  <c r="BG22" i="74"/>
  <c r="BF22" i="74"/>
  <c r="BE22" i="74"/>
  <c r="BD22" i="74"/>
  <c r="BL21" i="74"/>
  <c r="BK21" i="74"/>
  <c r="BJ21" i="74"/>
  <c r="BI21" i="74"/>
  <c r="BH21" i="74"/>
  <c r="BG21" i="74"/>
  <c r="BF21" i="74"/>
  <c r="BE21" i="74"/>
  <c r="BD21" i="74"/>
  <c r="BL20" i="74"/>
  <c r="BK20" i="74"/>
  <c r="BJ20" i="74"/>
  <c r="BI20" i="74"/>
  <c r="BH20" i="74"/>
  <c r="BG20" i="74"/>
  <c r="BF20" i="74"/>
  <c r="BE20" i="74"/>
  <c r="BD20" i="74"/>
  <c r="BL19" i="74"/>
  <c r="BK19" i="74"/>
  <c r="BJ19" i="74"/>
  <c r="BI19" i="74"/>
  <c r="BH19" i="74"/>
  <c r="BG19" i="74"/>
  <c r="BF19" i="74"/>
  <c r="BE19" i="74"/>
  <c r="BD19" i="74"/>
  <c r="BL18" i="74"/>
  <c r="BK18" i="74"/>
  <c r="BJ18" i="74"/>
  <c r="BI18" i="74"/>
  <c r="BH18" i="74"/>
  <c r="BG18" i="74"/>
  <c r="BF18" i="74"/>
  <c r="BE18" i="74"/>
  <c r="BD18" i="74"/>
  <c r="BL17" i="74"/>
  <c r="BK17" i="74"/>
  <c r="BJ17" i="74"/>
  <c r="BI17" i="74"/>
  <c r="BH17" i="74"/>
  <c r="BG17" i="74"/>
  <c r="BF17" i="74"/>
  <c r="BE17" i="74"/>
  <c r="BD17" i="74"/>
  <c r="BL16" i="74"/>
  <c r="BK16" i="74"/>
  <c r="BJ16" i="74"/>
  <c r="BI16" i="74"/>
  <c r="BH16" i="74"/>
  <c r="BG16" i="74"/>
  <c r="BF16" i="74"/>
  <c r="BE16" i="74"/>
  <c r="BD16" i="74"/>
  <c r="BL15" i="74"/>
  <c r="BK15" i="74"/>
  <c r="BJ15" i="74"/>
  <c r="BI15" i="74"/>
  <c r="BH15" i="74"/>
  <c r="BG15" i="74"/>
  <c r="BF15" i="74"/>
  <c r="BE15" i="74"/>
  <c r="BD15" i="74"/>
  <c r="BL14" i="74"/>
  <c r="BK14" i="74"/>
  <c r="BJ14" i="74"/>
  <c r="BI14" i="74"/>
  <c r="BH14" i="74"/>
  <c r="BG14" i="74"/>
  <c r="BF14" i="74"/>
  <c r="BE14" i="74"/>
  <c r="BD14" i="74"/>
  <c r="BL13" i="74"/>
  <c r="BK13" i="74"/>
  <c r="BJ13" i="74"/>
  <c r="BI13" i="74"/>
  <c r="BH13" i="74"/>
  <c r="BG13" i="74"/>
  <c r="BF13" i="74"/>
  <c r="BE13" i="74"/>
  <c r="BD13" i="74"/>
  <c r="BL12" i="74"/>
  <c r="BK12" i="74"/>
  <c r="BJ12" i="74"/>
  <c r="BI12" i="74"/>
  <c r="BH12" i="74"/>
  <c r="BG12" i="74"/>
  <c r="BF12" i="74"/>
  <c r="BE12" i="74"/>
  <c r="BD12" i="74"/>
  <c r="BL11" i="74"/>
  <c r="BK11" i="74"/>
  <c r="BJ11" i="74"/>
  <c r="BI11" i="74"/>
  <c r="BH11" i="74"/>
  <c r="BG11" i="74"/>
  <c r="BF11" i="74"/>
  <c r="BE11" i="74"/>
  <c r="BD11" i="74"/>
  <c r="BL10" i="74"/>
  <c r="BK10" i="74"/>
  <c r="BJ10" i="74"/>
  <c r="BI10" i="74"/>
  <c r="BH10" i="74"/>
  <c r="BG10" i="74"/>
  <c r="BF10" i="74"/>
  <c r="BE10" i="74"/>
  <c r="BD10" i="74"/>
  <c r="BL9" i="74"/>
  <c r="BK9" i="74"/>
  <c r="BJ9" i="74"/>
  <c r="BI9" i="74"/>
  <c r="BH9" i="74"/>
  <c r="BG9" i="74"/>
  <c r="BF9" i="74"/>
  <c r="BE9" i="74"/>
  <c r="BD9" i="74"/>
  <c r="BL8" i="74"/>
  <c r="BK8" i="74"/>
  <c r="BJ8" i="74"/>
  <c r="BI8" i="74"/>
  <c r="BH8" i="74"/>
  <c r="BG8" i="74"/>
  <c r="BF8" i="74"/>
  <c r="BE8" i="74"/>
  <c r="BD8" i="74"/>
  <c r="BL7" i="74"/>
  <c r="BK7" i="74"/>
  <c r="BJ7" i="74"/>
  <c r="BI7" i="74"/>
  <c r="BG7" i="74"/>
  <c r="BF7" i="74"/>
  <c r="BE7" i="74"/>
  <c r="BD7" i="74"/>
  <c r="E36" i="73"/>
  <c r="Q35" i="73"/>
  <c r="Q31" i="73"/>
  <c r="Q27" i="73"/>
  <c r="Q24" i="73"/>
  <c r="E21" i="73"/>
  <c r="Q20" i="73"/>
  <c r="E17" i="73"/>
  <c r="Q16" i="73"/>
  <c r="E13" i="73"/>
  <c r="Q12" i="73"/>
  <c r="E9" i="73"/>
  <c r="Q8" i="73"/>
  <c r="AC36" i="73"/>
  <c r="Z36" i="73"/>
  <c r="W36" i="73"/>
  <c r="T36" i="73"/>
  <c r="Q36" i="73"/>
  <c r="N36" i="73"/>
  <c r="K36" i="73"/>
  <c r="H36" i="73"/>
  <c r="B36" i="73"/>
  <c r="AC35" i="73"/>
  <c r="Z35" i="73"/>
  <c r="W35" i="73"/>
  <c r="T35" i="73"/>
  <c r="N35" i="73"/>
  <c r="K35" i="73"/>
  <c r="AC34" i="73"/>
  <c r="Z34" i="73"/>
  <c r="W34" i="73"/>
  <c r="T34" i="73"/>
  <c r="Q34" i="73"/>
  <c r="N34" i="73"/>
  <c r="K34" i="73"/>
  <c r="H34" i="73"/>
  <c r="B34" i="73"/>
  <c r="AC33" i="73"/>
  <c r="Z33" i="73"/>
  <c r="W33" i="73"/>
  <c r="T33" i="73"/>
  <c r="Q33" i="73"/>
  <c r="N33" i="73"/>
  <c r="K33" i="73"/>
  <c r="H33" i="73"/>
  <c r="E33" i="73"/>
  <c r="B33" i="73"/>
  <c r="AC32" i="73"/>
  <c r="Z32" i="73"/>
  <c r="W32" i="73"/>
  <c r="T32" i="73"/>
  <c r="Q32" i="73"/>
  <c r="N32" i="73"/>
  <c r="K32" i="73"/>
  <c r="H32" i="73"/>
  <c r="E32" i="73"/>
  <c r="B32" i="73"/>
  <c r="AC31" i="73"/>
  <c r="Z31" i="73"/>
  <c r="W31" i="73"/>
  <c r="T31" i="73"/>
  <c r="N31" i="73"/>
  <c r="K31" i="73"/>
  <c r="E31" i="73"/>
  <c r="AC30" i="73"/>
  <c r="Z30" i="73"/>
  <c r="W30" i="73"/>
  <c r="T30" i="73"/>
  <c r="Q30" i="73"/>
  <c r="N30" i="73"/>
  <c r="K30" i="73"/>
  <c r="H30" i="73"/>
  <c r="B30" i="73"/>
  <c r="AC29" i="73"/>
  <c r="Z29" i="73"/>
  <c r="W29" i="73"/>
  <c r="T29" i="73"/>
  <c r="Q29" i="73"/>
  <c r="N29" i="73"/>
  <c r="K29" i="73"/>
  <c r="H29" i="73"/>
  <c r="E29" i="73"/>
  <c r="B29" i="73"/>
  <c r="AC28" i="73"/>
  <c r="Z28" i="73"/>
  <c r="W28" i="73"/>
  <c r="T28" i="73"/>
  <c r="Q28" i="73"/>
  <c r="N28" i="73"/>
  <c r="K28" i="73"/>
  <c r="H28" i="73"/>
  <c r="E28" i="73"/>
  <c r="B28" i="73"/>
  <c r="AC27" i="73"/>
  <c r="Z27" i="73"/>
  <c r="W27" i="73"/>
  <c r="T27" i="73"/>
  <c r="N27" i="73"/>
  <c r="K27" i="73"/>
  <c r="AC26" i="73"/>
  <c r="Z26" i="73"/>
  <c r="W26" i="73"/>
  <c r="T26" i="73"/>
  <c r="Q26" i="73"/>
  <c r="N26" i="73"/>
  <c r="K26" i="73"/>
  <c r="H26" i="73"/>
  <c r="E26" i="73"/>
  <c r="B26" i="73"/>
  <c r="AC25" i="73"/>
  <c r="Z25" i="73"/>
  <c r="W25" i="73"/>
  <c r="T25" i="73"/>
  <c r="Q25" i="73"/>
  <c r="N25" i="73"/>
  <c r="K25" i="73"/>
  <c r="H25" i="73"/>
  <c r="E25" i="73"/>
  <c r="B25" i="73"/>
  <c r="AC24" i="73"/>
  <c r="Z24" i="73"/>
  <c r="W24" i="73"/>
  <c r="T24" i="73"/>
  <c r="N24" i="73"/>
  <c r="K24" i="73"/>
  <c r="H24" i="73"/>
  <c r="E24" i="73"/>
  <c r="B24" i="73"/>
  <c r="AC23" i="73"/>
  <c r="Z23" i="73"/>
  <c r="W23" i="73"/>
  <c r="T23" i="73"/>
  <c r="Q23" i="73"/>
  <c r="N23" i="73"/>
  <c r="K23" i="73"/>
  <c r="AC22" i="73"/>
  <c r="Z22" i="73"/>
  <c r="W22" i="73"/>
  <c r="T22" i="73"/>
  <c r="Q22" i="73"/>
  <c r="N22" i="73"/>
  <c r="K22" i="73"/>
  <c r="H22" i="73"/>
  <c r="E22" i="73"/>
  <c r="B22" i="73"/>
  <c r="AC21" i="73"/>
  <c r="Z21" i="73"/>
  <c r="W21" i="73"/>
  <c r="T21" i="73"/>
  <c r="Q21" i="73"/>
  <c r="N21" i="73"/>
  <c r="K21" i="73"/>
  <c r="H21" i="73"/>
  <c r="B21" i="73"/>
  <c r="AC20" i="73"/>
  <c r="Z20" i="73"/>
  <c r="W20" i="73"/>
  <c r="T20" i="73"/>
  <c r="N20" i="73"/>
  <c r="K20" i="73"/>
  <c r="H20" i="73"/>
  <c r="E20" i="73"/>
  <c r="B20" i="73"/>
  <c r="AC19" i="73"/>
  <c r="Z19" i="73"/>
  <c r="W19" i="73"/>
  <c r="T19" i="73"/>
  <c r="Q19" i="73"/>
  <c r="N19" i="73"/>
  <c r="K19" i="73"/>
  <c r="H19" i="73"/>
  <c r="E19" i="73"/>
  <c r="AC18" i="73"/>
  <c r="Z18" i="73"/>
  <c r="W18" i="73"/>
  <c r="T18" i="73"/>
  <c r="Q18" i="73"/>
  <c r="N18" i="73"/>
  <c r="K18" i="73"/>
  <c r="H18" i="73"/>
  <c r="B18" i="73"/>
  <c r="AC17" i="73"/>
  <c r="Z17" i="73"/>
  <c r="W17" i="73"/>
  <c r="T17" i="73"/>
  <c r="Q17" i="73"/>
  <c r="N17" i="73"/>
  <c r="K17" i="73"/>
  <c r="H17" i="73"/>
  <c r="B17" i="73"/>
  <c r="AC16" i="73"/>
  <c r="Z16" i="73"/>
  <c r="W16" i="73"/>
  <c r="T16" i="73"/>
  <c r="N16" i="73"/>
  <c r="K16" i="73"/>
  <c r="H16" i="73"/>
  <c r="E16" i="73"/>
  <c r="B16" i="73"/>
  <c r="AC15" i="73"/>
  <c r="Z15" i="73"/>
  <c r="W15" i="73"/>
  <c r="T15" i="73"/>
  <c r="Q15" i="73"/>
  <c r="N15" i="73"/>
  <c r="K15" i="73"/>
  <c r="AC14" i="73"/>
  <c r="Z14" i="73"/>
  <c r="W14" i="73"/>
  <c r="T14" i="73"/>
  <c r="Q14" i="73"/>
  <c r="N14" i="73"/>
  <c r="K14" i="73"/>
  <c r="H14" i="73"/>
  <c r="E14" i="73"/>
  <c r="B14" i="73"/>
  <c r="AC13" i="73"/>
  <c r="Z13" i="73"/>
  <c r="W13" i="73"/>
  <c r="T13" i="73"/>
  <c r="Q13" i="73"/>
  <c r="N13" i="73"/>
  <c r="K13" i="73"/>
  <c r="H13" i="73"/>
  <c r="B13" i="73"/>
  <c r="AC12" i="73"/>
  <c r="Z12" i="73"/>
  <c r="W12" i="73"/>
  <c r="T12" i="73"/>
  <c r="N12" i="73"/>
  <c r="K12" i="73"/>
  <c r="H12" i="73"/>
  <c r="E12" i="73"/>
  <c r="B12" i="73"/>
  <c r="AC11" i="73"/>
  <c r="Z11" i="73"/>
  <c r="W11" i="73"/>
  <c r="T11" i="73"/>
  <c r="Q11" i="73"/>
  <c r="N11" i="73"/>
  <c r="K11" i="73"/>
  <c r="E11" i="73"/>
  <c r="AC10" i="73"/>
  <c r="Z10" i="73"/>
  <c r="W10" i="73"/>
  <c r="T10" i="73"/>
  <c r="Q10" i="73"/>
  <c r="N10" i="73"/>
  <c r="K10" i="73"/>
  <c r="H10" i="73"/>
  <c r="B10" i="73"/>
  <c r="AC9" i="73"/>
  <c r="Z9" i="73"/>
  <c r="W9" i="73"/>
  <c r="T9" i="73"/>
  <c r="Q9" i="73"/>
  <c r="N9" i="73"/>
  <c r="K9" i="73"/>
  <c r="H9" i="73"/>
  <c r="B9" i="73"/>
  <c r="AC8" i="73"/>
  <c r="Z8" i="73"/>
  <c r="W8" i="73"/>
  <c r="T8" i="73"/>
  <c r="N8" i="73"/>
  <c r="K8" i="73"/>
  <c r="H8" i="73"/>
  <c r="E8" i="73"/>
  <c r="B8" i="73"/>
  <c r="AC7" i="73"/>
  <c r="E7" i="73"/>
  <c r="E5" i="72"/>
  <c r="C5" i="72"/>
  <c r="D4" i="72"/>
  <c r="C4" i="72"/>
  <c r="I3" i="72"/>
  <c r="C3" i="72"/>
  <c r="J2" i="72"/>
  <c r="I2" i="72"/>
  <c r="E2" i="72"/>
  <c r="C2" i="72"/>
  <c r="I1" i="72"/>
  <c r="C1" i="72"/>
  <c r="H12" i="75" l="1"/>
  <c r="J12" i="75" s="1"/>
  <c r="K12" i="75" s="1"/>
  <c r="G17" i="74"/>
  <c r="G25" i="74"/>
  <c r="G9" i="74"/>
  <c r="J20" i="73"/>
  <c r="E57" i="73" s="1"/>
  <c r="G21" i="74"/>
  <c r="G13" i="74"/>
  <c r="E11" i="75"/>
  <c r="H11" i="75" s="1"/>
  <c r="J11" i="75" s="1"/>
  <c r="K11" i="75" s="1"/>
  <c r="S15" i="74"/>
  <c r="AB32" i="73"/>
  <c r="K69" i="73" s="1"/>
  <c r="S16" i="74"/>
  <c r="S17" i="74"/>
  <c r="AB25" i="73"/>
  <c r="K62" i="73" s="1"/>
  <c r="S27" i="74"/>
  <c r="S36" i="74"/>
  <c r="S8" i="74"/>
  <c r="S34" i="74"/>
  <c r="S9" i="74"/>
  <c r="AB26" i="73"/>
  <c r="K63" i="73" s="1"/>
  <c r="S28" i="74"/>
  <c r="S11" i="74"/>
  <c r="S20" i="74"/>
  <c r="S21" i="74"/>
  <c r="AB29" i="73"/>
  <c r="K66" i="73" s="1"/>
  <c r="S31" i="74"/>
  <c r="S24" i="74"/>
  <c r="AB14" i="73"/>
  <c r="K51" i="73" s="1"/>
  <c r="AB35" i="73"/>
  <c r="K72" i="73" s="1"/>
  <c r="AB33" i="73"/>
  <c r="K70" i="73" s="1"/>
  <c r="S18" i="74"/>
  <c r="S19" i="74"/>
  <c r="AB10" i="73"/>
  <c r="K47" i="73" s="1"/>
  <c r="S13" i="74"/>
  <c r="AB23" i="73"/>
  <c r="K60" i="73" s="1"/>
  <c r="S30" i="74"/>
  <c r="Q25" i="74"/>
  <c r="Q36" i="74"/>
  <c r="Q34" i="74"/>
  <c r="Q9" i="74"/>
  <c r="Q26" i="74"/>
  <c r="Q11" i="74"/>
  <c r="Q12" i="74"/>
  <c r="Q31" i="74"/>
  <c r="Y16" i="73"/>
  <c r="J53" i="73" s="1"/>
  <c r="Q35" i="74"/>
  <c r="Q27" i="74"/>
  <c r="Y8" i="73"/>
  <c r="J45" i="73" s="1"/>
  <c r="Q19" i="74"/>
  <c r="Q20" i="74"/>
  <c r="Q23" i="74"/>
  <c r="Q30" i="74"/>
  <c r="Q15" i="74"/>
  <c r="Y24" i="73"/>
  <c r="J61" i="73" s="1"/>
  <c r="Q32" i="74"/>
  <c r="O17" i="74"/>
  <c r="O25" i="74"/>
  <c r="O33" i="74"/>
  <c r="O8" i="74"/>
  <c r="O34" i="74"/>
  <c r="O19" i="74"/>
  <c r="O26" i="74"/>
  <c r="O11" i="74"/>
  <c r="V21" i="73"/>
  <c r="I58" i="73" s="1"/>
  <c r="O29" i="74"/>
  <c r="O13" i="74"/>
  <c r="O23" i="74"/>
  <c r="O30" i="74"/>
  <c r="O27" i="74"/>
  <c r="V36" i="73"/>
  <c r="I73" i="73" s="1"/>
  <c r="O18" i="74"/>
  <c r="V9" i="73"/>
  <c r="I46" i="73" s="1"/>
  <c r="O28" i="74"/>
  <c r="O10" i="74"/>
  <c r="O20" i="74"/>
  <c r="O12" i="74"/>
  <c r="O31" i="74"/>
  <c r="O15" i="74"/>
  <c r="O22" i="74"/>
  <c r="V24" i="73"/>
  <c r="I61" i="73" s="1"/>
  <c r="O32" i="74"/>
  <c r="O14" i="74"/>
  <c r="V16" i="73"/>
  <c r="I53" i="73" s="1"/>
  <c r="O35" i="74"/>
  <c r="M19" i="74"/>
  <c r="M26" i="74"/>
  <c r="S10" i="73"/>
  <c r="H47" i="73" s="1"/>
  <c r="S27" i="73"/>
  <c r="H64" i="73" s="1"/>
  <c r="M29" i="74"/>
  <c r="S16" i="73"/>
  <c r="H53" i="73" s="1"/>
  <c r="M13" i="74"/>
  <c r="S30" i="73"/>
  <c r="H67" i="73" s="1"/>
  <c r="M15" i="74"/>
  <c r="S22" i="73"/>
  <c r="H59" i="73" s="1"/>
  <c r="S32" i="73"/>
  <c r="H69" i="73" s="1"/>
  <c r="M8" i="74"/>
  <c r="S18" i="73"/>
  <c r="H55" i="73" s="1"/>
  <c r="S12" i="73"/>
  <c r="H49" i="73" s="1"/>
  <c r="M28" i="74"/>
  <c r="M11" i="74"/>
  <c r="M21" i="74"/>
  <c r="S31" i="73"/>
  <c r="H68" i="73" s="1"/>
  <c r="M23" i="74"/>
  <c r="M35" i="74"/>
  <c r="S14" i="73"/>
  <c r="H51" i="73" s="1"/>
  <c r="M20" i="74"/>
  <c r="S17" i="73"/>
  <c r="H54" i="73" s="1"/>
  <c r="M25" i="74"/>
  <c r="M33" i="74"/>
  <c r="M36" i="74"/>
  <c r="K26" i="74"/>
  <c r="K10" i="74"/>
  <c r="P21" i="73"/>
  <c r="G58" i="73" s="1"/>
  <c r="K13" i="74"/>
  <c r="K31" i="74"/>
  <c r="P22" i="73"/>
  <c r="G59" i="73" s="1"/>
  <c r="P14" i="73"/>
  <c r="G51" i="73" s="1"/>
  <c r="P24" i="73"/>
  <c r="G61" i="73" s="1"/>
  <c r="K8" i="74"/>
  <c r="K19" i="74"/>
  <c r="P28" i="73"/>
  <c r="G65" i="73" s="1"/>
  <c r="K11" i="74"/>
  <c r="K29" i="74"/>
  <c r="K12" i="74"/>
  <c r="P30" i="73"/>
  <c r="G67" i="73" s="1"/>
  <c r="K15" i="74"/>
  <c r="P32" i="73"/>
  <c r="G69" i="73" s="1"/>
  <c r="P16" i="73"/>
  <c r="G53" i="73" s="1"/>
  <c r="K17" i="74"/>
  <c r="K25" i="74"/>
  <c r="P33" i="73"/>
  <c r="G70" i="73" s="1"/>
  <c r="K35" i="74"/>
  <c r="K36" i="74"/>
  <c r="P23" i="73"/>
  <c r="G60" i="73" s="1"/>
  <c r="P18" i="73"/>
  <c r="G55" i="73" s="1"/>
  <c r="K27" i="74"/>
  <c r="P34" i="73"/>
  <c r="G71" i="73" s="1"/>
  <c r="I21" i="74"/>
  <c r="I12" i="74"/>
  <c r="I30" i="74"/>
  <c r="I16" i="74"/>
  <c r="I33" i="74"/>
  <c r="I20" i="74"/>
  <c r="I29" i="74"/>
  <c r="I31" i="74"/>
  <c r="I22" i="74"/>
  <c r="I17" i="74"/>
  <c r="I35" i="74"/>
  <c r="I18" i="74"/>
  <c r="R7" i="74"/>
  <c r="Q7" i="74"/>
  <c r="O7" i="74"/>
  <c r="S7" i="73"/>
  <c r="H44" i="73" s="1"/>
  <c r="K7" i="74"/>
  <c r="M7" i="73"/>
  <c r="F44" i="73" s="1"/>
  <c r="L9" i="74"/>
  <c r="M9" i="74"/>
  <c r="D7" i="74"/>
  <c r="E38" i="73"/>
  <c r="E37" i="73"/>
  <c r="E7" i="74"/>
  <c r="L7" i="74"/>
  <c r="Q38" i="73"/>
  <c r="Q37" i="73"/>
  <c r="AC38" i="73"/>
  <c r="AC37" i="73"/>
  <c r="D11" i="74"/>
  <c r="E11" i="74"/>
  <c r="AD11" i="74" s="1"/>
  <c r="L13" i="74"/>
  <c r="L15" i="74"/>
  <c r="L19" i="74"/>
  <c r="L21" i="74"/>
  <c r="D23" i="74"/>
  <c r="E23" i="74"/>
  <c r="L25" i="74"/>
  <c r="H38" i="73"/>
  <c r="H37" i="73"/>
  <c r="F7" i="74"/>
  <c r="J7" i="73"/>
  <c r="E44" i="73" s="1"/>
  <c r="G7" i="74"/>
  <c r="D8" i="74"/>
  <c r="E8" i="74"/>
  <c r="D10" i="74"/>
  <c r="E10" i="74"/>
  <c r="L10" i="74"/>
  <c r="M10" i="74"/>
  <c r="D12" i="74"/>
  <c r="E12" i="74"/>
  <c r="D14" i="74"/>
  <c r="E14" i="74"/>
  <c r="L14" i="74"/>
  <c r="D16" i="74"/>
  <c r="E16" i="74"/>
  <c r="D18" i="74"/>
  <c r="G18" i="73"/>
  <c r="D55" i="73" s="1"/>
  <c r="E18" i="74"/>
  <c r="L18" i="74"/>
  <c r="D20" i="74"/>
  <c r="E20" i="74"/>
  <c r="D22" i="74"/>
  <c r="E22" i="74"/>
  <c r="L22" i="74"/>
  <c r="D24" i="74"/>
  <c r="E24" i="74"/>
  <c r="D26" i="74"/>
  <c r="E26" i="74"/>
  <c r="D28" i="74"/>
  <c r="E28" i="74"/>
  <c r="D30" i="74"/>
  <c r="E30" i="74"/>
  <c r="D32" i="74"/>
  <c r="G32" i="73"/>
  <c r="D69" i="73" s="1"/>
  <c r="E32" i="74"/>
  <c r="L11" i="74"/>
  <c r="S11" i="73"/>
  <c r="H48" i="73" s="1"/>
  <c r="D15" i="74"/>
  <c r="G15" i="73"/>
  <c r="D52" i="73" s="1"/>
  <c r="E15" i="74"/>
  <c r="L17" i="74"/>
  <c r="M17" i="74"/>
  <c r="D19" i="74"/>
  <c r="E19" i="74"/>
  <c r="L23" i="74"/>
  <c r="L29" i="74"/>
  <c r="F8" i="74"/>
  <c r="G8" i="74"/>
  <c r="N8" i="74"/>
  <c r="R9" i="74"/>
  <c r="N10" i="74"/>
  <c r="J11" i="74"/>
  <c r="F12" i="74"/>
  <c r="J13" i="74"/>
  <c r="N14" i="74"/>
  <c r="R15" i="74"/>
  <c r="F16" i="74"/>
  <c r="J17" i="74"/>
  <c r="N18" i="74"/>
  <c r="J19" i="74"/>
  <c r="N20" i="74"/>
  <c r="R21" i="74"/>
  <c r="B23" i="74"/>
  <c r="C23" i="74"/>
  <c r="F24" i="74"/>
  <c r="J25" i="74"/>
  <c r="F26" i="74"/>
  <c r="G26" i="74"/>
  <c r="J27" i="74"/>
  <c r="N28" i="74"/>
  <c r="J29" i="74"/>
  <c r="N30" i="74"/>
  <c r="R31" i="74"/>
  <c r="N32" i="74"/>
  <c r="R33" i="74"/>
  <c r="I7" i="74"/>
  <c r="N7" i="74"/>
  <c r="T38" i="73"/>
  <c r="T37" i="73"/>
  <c r="L8" i="74"/>
  <c r="D9" i="74"/>
  <c r="E9" i="74"/>
  <c r="D21" i="74"/>
  <c r="G21" i="73"/>
  <c r="D58" i="73" s="1"/>
  <c r="E21" i="74"/>
  <c r="L27" i="74"/>
  <c r="D36" i="74"/>
  <c r="G36" i="73"/>
  <c r="D73" i="73" s="1"/>
  <c r="E36" i="74"/>
  <c r="B38" i="73"/>
  <c r="B37" i="73"/>
  <c r="B7" i="74"/>
  <c r="J7" i="74"/>
  <c r="N38" i="73"/>
  <c r="N37" i="73"/>
  <c r="H8" i="74"/>
  <c r="P8" i="74"/>
  <c r="H10" i="74"/>
  <c r="I10" i="74"/>
  <c r="P10" i="74"/>
  <c r="H12" i="74"/>
  <c r="P12" i="74"/>
  <c r="H14" i="74"/>
  <c r="I14" i="74"/>
  <c r="P14" i="74"/>
  <c r="H16" i="74"/>
  <c r="P16" i="74"/>
  <c r="H18" i="74"/>
  <c r="P18" i="74"/>
  <c r="H20" i="74"/>
  <c r="P20" i="74"/>
  <c r="H22" i="74"/>
  <c r="P22" i="74"/>
  <c r="H24" i="74"/>
  <c r="I24" i="74"/>
  <c r="P24" i="74"/>
  <c r="D25" i="74"/>
  <c r="G25" i="73"/>
  <c r="D62" i="73" s="1"/>
  <c r="E25" i="74"/>
  <c r="H26" i="74"/>
  <c r="P26" i="74"/>
  <c r="D27" i="74"/>
  <c r="G27" i="73"/>
  <c r="D64" i="73" s="1"/>
  <c r="E27" i="74"/>
  <c r="H28" i="74"/>
  <c r="I28" i="74"/>
  <c r="P28" i="74"/>
  <c r="Q28" i="74"/>
  <c r="D29" i="74"/>
  <c r="G29" i="73"/>
  <c r="D66" i="73" s="1"/>
  <c r="E29" i="74"/>
  <c r="H30" i="74"/>
  <c r="P30" i="74"/>
  <c r="D31" i="74"/>
  <c r="E31" i="74"/>
  <c r="H32" i="74"/>
  <c r="I32" i="74"/>
  <c r="P32" i="74"/>
  <c r="D33" i="74"/>
  <c r="G33" i="73"/>
  <c r="D70" i="73" s="1"/>
  <c r="E33" i="74"/>
  <c r="L33" i="74"/>
  <c r="D35" i="74"/>
  <c r="G35" i="73"/>
  <c r="D72" i="73" s="1"/>
  <c r="E35" i="74"/>
  <c r="M14" i="73"/>
  <c r="F51" i="73" s="1"/>
  <c r="H7" i="74"/>
  <c r="K37" i="73"/>
  <c r="K38" i="73"/>
  <c r="J9" i="74"/>
  <c r="K9" i="74"/>
  <c r="F10" i="74"/>
  <c r="R11" i="74"/>
  <c r="B13" i="74"/>
  <c r="C13" i="74"/>
  <c r="F14" i="74"/>
  <c r="B15" i="74"/>
  <c r="C15" i="74"/>
  <c r="B17" i="74"/>
  <c r="D17" i="73"/>
  <c r="C54" i="73" s="1"/>
  <c r="C17" i="74"/>
  <c r="R17" i="74"/>
  <c r="B19" i="74"/>
  <c r="C19" i="74"/>
  <c r="R19" i="74"/>
  <c r="B21" i="74"/>
  <c r="D21" i="73"/>
  <c r="C58" i="73" s="1"/>
  <c r="C21" i="74"/>
  <c r="F22" i="74"/>
  <c r="J23" i="74"/>
  <c r="B25" i="74"/>
  <c r="D25" i="73"/>
  <c r="C62" i="73" s="1"/>
  <c r="C25" i="74"/>
  <c r="R25" i="74"/>
  <c r="S25" i="74"/>
  <c r="B27" i="74"/>
  <c r="C27" i="74"/>
  <c r="F28" i="74"/>
  <c r="J28" i="73"/>
  <c r="E65" i="73" s="1"/>
  <c r="G28" i="74"/>
  <c r="B29" i="74"/>
  <c r="C29" i="74"/>
  <c r="F30" i="74"/>
  <c r="J30" i="73"/>
  <c r="E67" i="73" s="1"/>
  <c r="G30" i="74"/>
  <c r="B31" i="74"/>
  <c r="C31" i="74"/>
  <c r="F32" i="74"/>
  <c r="G32" i="74"/>
  <c r="B33" i="74"/>
  <c r="C33" i="74"/>
  <c r="F34" i="74"/>
  <c r="J34" i="73"/>
  <c r="E71" i="73" s="1"/>
  <c r="G34" i="74"/>
  <c r="G10" i="74"/>
  <c r="L12" i="74"/>
  <c r="M12" i="74"/>
  <c r="D13" i="74"/>
  <c r="E13" i="74"/>
  <c r="G14" i="74"/>
  <c r="D17" i="74"/>
  <c r="E17" i="74"/>
  <c r="G22" i="74"/>
  <c r="L24" i="74"/>
  <c r="S24" i="73"/>
  <c r="H61" i="73" s="1"/>
  <c r="M24" i="74"/>
  <c r="L31" i="74"/>
  <c r="B8" i="74"/>
  <c r="C8" i="74"/>
  <c r="J8" i="74"/>
  <c r="R8" i="74"/>
  <c r="F9" i="74"/>
  <c r="N9" i="74"/>
  <c r="B10" i="74"/>
  <c r="C10" i="74"/>
  <c r="J10" i="74"/>
  <c r="R10" i="74"/>
  <c r="F11" i="74"/>
  <c r="J11" i="73"/>
  <c r="E48" i="73" s="1"/>
  <c r="N11" i="74"/>
  <c r="B12" i="74"/>
  <c r="C12" i="74"/>
  <c r="J12" i="74"/>
  <c r="R12" i="74"/>
  <c r="S12" i="74"/>
  <c r="F13" i="74"/>
  <c r="J13" i="73"/>
  <c r="E50" i="73" s="1"/>
  <c r="N13" i="74"/>
  <c r="B14" i="74"/>
  <c r="D14" i="73"/>
  <c r="C51" i="73" s="1"/>
  <c r="C14" i="74"/>
  <c r="J14" i="74"/>
  <c r="R14" i="74"/>
  <c r="F15" i="74"/>
  <c r="N15" i="74"/>
  <c r="B16" i="74"/>
  <c r="D16" i="73"/>
  <c r="C53" i="73" s="1"/>
  <c r="C16" i="74"/>
  <c r="J16" i="74"/>
  <c r="R16" i="74"/>
  <c r="F17" i="74"/>
  <c r="N17" i="74"/>
  <c r="B18" i="74"/>
  <c r="C18" i="74"/>
  <c r="J18" i="74"/>
  <c r="R18" i="74"/>
  <c r="F19" i="74"/>
  <c r="N19" i="74"/>
  <c r="B20" i="74"/>
  <c r="C20" i="74"/>
  <c r="J20" i="74"/>
  <c r="K20" i="74"/>
  <c r="R20" i="74"/>
  <c r="F21" i="74"/>
  <c r="J21" i="73"/>
  <c r="E58" i="73" s="1"/>
  <c r="N21" i="74"/>
  <c r="B22" i="74"/>
  <c r="D22" i="73"/>
  <c r="C59" i="73" s="1"/>
  <c r="C22" i="74"/>
  <c r="J22" i="74"/>
  <c r="R22" i="74"/>
  <c r="S22" i="74"/>
  <c r="F23" i="74"/>
  <c r="N23" i="74"/>
  <c r="B24" i="74"/>
  <c r="D24" i="73"/>
  <c r="C61" i="73" s="1"/>
  <c r="C24" i="74"/>
  <c r="J24" i="74"/>
  <c r="K24" i="74"/>
  <c r="R24" i="74"/>
  <c r="F25" i="74"/>
  <c r="N25" i="74"/>
  <c r="B26" i="74"/>
  <c r="C26" i="74"/>
  <c r="J26" i="74"/>
  <c r="R26" i="74"/>
  <c r="F27" i="74"/>
  <c r="N27" i="74"/>
  <c r="B28" i="74"/>
  <c r="C28" i="74"/>
  <c r="J28" i="74"/>
  <c r="R28" i="74"/>
  <c r="F29" i="74"/>
  <c r="N29" i="74"/>
  <c r="B30" i="74"/>
  <c r="D30" i="73"/>
  <c r="C67" i="73" s="1"/>
  <c r="C30" i="74"/>
  <c r="J30" i="74"/>
  <c r="R30" i="74"/>
  <c r="AB30" i="73"/>
  <c r="K67" i="73" s="1"/>
  <c r="F31" i="74"/>
  <c r="G31" i="74"/>
  <c r="N31" i="74"/>
  <c r="B32" i="74"/>
  <c r="C32" i="74"/>
  <c r="J32" i="74"/>
  <c r="R32" i="74"/>
  <c r="F33" i="74"/>
  <c r="N33" i="74"/>
  <c r="B34" i="74"/>
  <c r="D34" i="73"/>
  <c r="C71" i="73" s="1"/>
  <c r="C34" i="74"/>
  <c r="J34" i="74"/>
  <c r="R34" i="74"/>
  <c r="F35" i="74"/>
  <c r="J35" i="73"/>
  <c r="E72" i="73" s="1"/>
  <c r="G35" i="74"/>
  <c r="N35" i="74"/>
  <c r="B36" i="74"/>
  <c r="D36" i="73"/>
  <c r="C73" i="73" s="1"/>
  <c r="C36" i="74"/>
  <c r="J36" i="74"/>
  <c r="R36" i="74"/>
  <c r="D8" i="73"/>
  <c r="C45" i="73" s="1"/>
  <c r="I8" i="74"/>
  <c r="G12" i="74"/>
  <c r="G16" i="74"/>
  <c r="G24" i="74"/>
  <c r="G29" i="74"/>
  <c r="M30" i="73"/>
  <c r="F67" i="73" s="1"/>
  <c r="Z38" i="73"/>
  <c r="Z37" i="73"/>
  <c r="S7" i="74"/>
  <c r="B9" i="74"/>
  <c r="C9" i="74"/>
  <c r="B11" i="74"/>
  <c r="C11" i="74"/>
  <c r="N12" i="74"/>
  <c r="R13" i="74"/>
  <c r="J15" i="74"/>
  <c r="N16" i="74"/>
  <c r="F18" i="74"/>
  <c r="J18" i="73"/>
  <c r="E55" i="73" s="1"/>
  <c r="F20" i="74"/>
  <c r="J21" i="74"/>
  <c r="N22" i="74"/>
  <c r="R23" i="74"/>
  <c r="N24" i="74"/>
  <c r="N26" i="74"/>
  <c r="R27" i="74"/>
  <c r="R29" i="74"/>
  <c r="J31" i="74"/>
  <c r="J33" i="74"/>
  <c r="L16" i="74"/>
  <c r="G18" i="74"/>
  <c r="L20" i="74"/>
  <c r="P7" i="74"/>
  <c r="W37" i="73"/>
  <c r="W38" i="73"/>
  <c r="H9" i="74"/>
  <c r="I9" i="74"/>
  <c r="P9" i="74"/>
  <c r="H11" i="74"/>
  <c r="P11" i="74"/>
  <c r="H13" i="74"/>
  <c r="I13" i="74"/>
  <c r="P13" i="74"/>
  <c r="Q13" i="74"/>
  <c r="H15" i="74"/>
  <c r="P15" i="74"/>
  <c r="H17" i="74"/>
  <c r="P17" i="74"/>
  <c r="Q17" i="74"/>
  <c r="H19" i="74"/>
  <c r="P19" i="74"/>
  <c r="H21" i="74"/>
  <c r="P21" i="74"/>
  <c r="Q21" i="74"/>
  <c r="H23" i="74"/>
  <c r="P23" i="74"/>
  <c r="H25" i="74"/>
  <c r="I25" i="74"/>
  <c r="P25" i="74"/>
  <c r="L26" i="74"/>
  <c r="H27" i="74"/>
  <c r="I27" i="74"/>
  <c r="P27" i="74"/>
  <c r="L28" i="74"/>
  <c r="H29" i="74"/>
  <c r="P29" i="74"/>
  <c r="L30" i="74"/>
  <c r="H31" i="74"/>
  <c r="P31" i="74"/>
  <c r="L32" i="74"/>
  <c r="H33" i="74"/>
  <c r="P33" i="74"/>
  <c r="D34" i="74"/>
  <c r="G34" i="73"/>
  <c r="D71" i="73" s="1"/>
  <c r="E34" i="74"/>
  <c r="L34" i="74"/>
  <c r="M34" i="74"/>
  <c r="H35" i="74"/>
  <c r="P35" i="74"/>
  <c r="L36" i="74"/>
  <c r="G11" i="74"/>
  <c r="M12" i="73"/>
  <c r="F49" i="73" s="1"/>
  <c r="G15" i="74"/>
  <c r="M16" i="73"/>
  <c r="F53" i="73" s="1"/>
  <c r="G19" i="74"/>
  <c r="Y19" i="73"/>
  <c r="J56" i="73" s="1"/>
  <c r="G23" i="74"/>
  <c r="M24" i="73"/>
  <c r="F61" i="73" s="1"/>
  <c r="G27" i="74"/>
  <c r="M28" i="73"/>
  <c r="F65" i="73" s="1"/>
  <c r="G33" i="74"/>
  <c r="L35" i="74"/>
  <c r="B35" i="74"/>
  <c r="C35" i="74"/>
  <c r="J35" i="74"/>
  <c r="R35" i="74"/>
  <c r="S35" i="74"/>
  <c r="F36" i="74"/>
  <c r="N36" i="74"/>
  <c r="G36" i="74"/>
  <c r="N34" i="74"/>
  <c r="H34" i="74"/>
  <c r="P34" i="74"/>
  <c r="H36" i="74"/>
  <c r="I36" i="74"/>
  <c r="P36" i="74"/>
  <c r="K4" i="75"/>
  <c r="B13" i="35" l="1"/>
  <c r="A15" i="11"/>
  <c r="B17" i="35" s="1"/>
  <c r="F39" i="74"/>
  <c r="AH24" i="74"/>
  <c r="B38" i="74"/>
  <c r="D38" i="74"/>
  <c r="AD7" i="74"/>
  <c r="R39" i="74"/>
  <c r="AK8" i="74"/>
  <c r="AD8" i="74"/>
  <c r="D39" i="74"/>
  <c r="AG8" i="74"/>
  <c r="J39" i="74"/>
  <c r="P39" i="74"/>
  <c r="N39" i="74"/>
  <c r="B39" i="74"/>
  <c r="H39" i="74"/>
  <c r="L39" i="74"/>
  <c r="AH8" i="74"/>
  <c r="F38" i="74"/>
  <c r="AE7" i="74"/>
  <c r="R38" i="74"/>
  <c r="AJ7" i="74"/>
  <c r="P38" i="74"/>
  <c r="N38" i="74"/>
  <c r="AI7" i="74"/>
  <c r="L38" i="74"/>
  <c r="J38" i="74"/>
  <c r="AF7" i="74"/>
  <c r="H38" i="74"/>
  <c r="AC12" i="74"/>
  <c r="AC20" i="74"/>
  <c r="AD17" i="74"/>
  <c r="AD20" i="74"/>
  <c r="AI18" i="74"/>
  <c r="AK7" i="74"/>
  <c r="AH17" i="74"/>
  <c r="AD24" i="74"/>
  <c r="AI35" i="74"/>
  <c r="AI34" i="74"/>
  <c r="AH13" i="74"/>
  <c r="AJ28" i="74"/>
  <c r="AG11" i="74"/>
  <c r="AG13" i="74"/>
  <c r="AI14" i="74"/>
  <c r="AK31" i="74"/>
  <c r="AK13" i="74"/>
  <c r="AF9" i="74"/>
  <c r="AG9" i="74"/>
  <c r="AD16" i="74"/>
  <c r="AH29" i="74"/>
  <c r="AI28" i="74"/>
  <c r="AI25" i="74"/>
  <c r="AJ26" i="74"/>
  <c r="AF29" i="74"/>
  <c r="AI17" i="74"/>
  <c r="AI22" i="74"/>
  <c r="AK20" i="74"/>
  <c r="AI15" i="74"/>
  <c r="AJ35" i="74"/>
  <c r="AK35" i="74"/>
  <c r="AE27" i="74"/>
  <c r="AJ17" i="74"/>
  <c r="AE22" i="74"/>
  <c r="AC13" i="74"/>
  <c r="AH9" i="74"/>
  <c r="AF18" i="74"/>
  <c r="AG36" i="74"/>
  <c r="AH33" i="74"/>
  <c r="AH15" i="74"/>
  <c r="AH19" i="74"/>
  <c r="AI31" i="74"/>
  <c r="AI27" i="74"/>
  <c r="AJ25" i="74"/>
  <c r="AI12" i="74"/>
  <c r="AI30" i="74"/>
  <c r="AH28" i="74"/>
  <c r="AI20" i="74"/>
  <c r="AI23" i="74"/>
  <c r="AK9" i="74"/>
  <c r="P41" i="73"/>
  <c r="AG7" i="74"/>
  <c r="S29" i="74"/>
  <c r="AK29" i="74" s="1"/>
  <c r="AG20" i="74"/>
  <c r="O36" i="74"/>
  <c r="AI36" i="74" s="1"/>
  <c r="AK19" i="74"/>
  <c r="AK21" i="74"/>
  <c r="AE36" i="74"/>
  <c r="AF25" i="74"/>
  <c r="K30" i="74"/>
  <c r="AG30" i="74" s="1"/>
  <c r="AC26" i="74"/>
  <c r="AD10" i="74"/>
  <c r="AI29" i="74"/>
  <c r="AI19" i="74"/>
  <c r="AK24" i="74"/>
  <c r="M32" i="74"/>
  <c r="AH32" i="74" s="1"/>
  <c r="Y20" i="73"/>
  <c r="J57" i="73" s="1"/>
  <c r="J17" i="73"/>
  <c r="E54" i="73" s="1"/>
  <c r="AE34" i="74"/>
  <c r="P17" i="73"/>
  <c r="G54" i="73" s="1"/>
  <c r="AD19" i="74"/>
  <c r="AD26" i="74"/>
  <c r="AD14" i="74"/>
  <c r="J25" i="73"/>
  <c r="E62" i="73" s="1"/>
  <c r="AJ15" i="74"/>
  <c r="AJ19" i="74"/>
  <c r="AK12" i="74"/>
  <c r="AJ23" i="74"/>
  <c r="AJ31" i="74"/>
  <c r="S36" i="73"/>
  <c r="H73" i="73" s="1"/>
  <c r="M31" i="74"/>
  <c r="AH31" i="74" s="1"/>
  <c r="S33" i="74"/>
  <c r="AK33" i="74" s="1"/>
  <c r="M22" i="74"/>
  <c r="AH22" i="74" s="1"/>
  <c r="AG25" i="74"/>
  <c r="AE33" i="74"/>
  <c r="S20" i="73"/>
  <c r="H57" i="73" s="1"/>
  <c r="V17" i="73"/>
  <c r="I54" i="73" s="1"/>
  <c r="AE14" i="74"/>
  <c r="AI8" i="74"/>
  <c r="AJ32" i="74"/>
  <c r="AJ20" i="74"/>
  <c r="AK11" i="74"/>
  <c r="AK34" i="74"/>
  <c r="M16" i="74"/>
  <c r="AH16" i="74" s="1"/>
  <c r="AE23" i="74"/>
  <c r="K14" i="74"/>
  <c r="AG14" i="74" s="1"/>
  <c r="AB19" i="73"/>
  <c r="K56" i="73" s="1"/>
  <c r="AJ27" i="74"/>
  <c r="V12" i="73"/>
  <c r="I49" i="73" s="1"/>
  <c r="AE16" i="74"/>
  <c r="J9" i="73"/>
  <c r="E46" i="73" s="1"/>
  <c r="AD13" i="74"/>
  <c r="AD28" i="74"/>
  <c r="AI10" i="74"/>
  <c r="AI13" i="74"/>
  <c r="AI26" i="74"/>
  <c r="AI33" i="74"/>
  <c r="AJ34" i="74"/>
  <c r="AK30" i="74"/>
  <c r="AK28" i="74"/>
  <c r="AK17" i="74"/>
  <c r="AK15" i="74"/>
  <c r="M7" i="74"/>
  <c r="P7" i="73"/>
  <c r="G44" i="73" s="1"/>
  <c r="AE13" i="74"/>
  <c r="Q8" i="74"/>
  <c r="AJ8" i="74" s="1"/>
  <c r="AH21" i="74"/>
  <c r="S10" i="74"/>
  <c r="AK10" i="74" s="1"/>
  <c r="AE11" i="74"/>
  <c r="AE12" i="74"/>
  <c r="AB28" i="73"/>
  <c r="K65" i="73" s="1"/>
  <c r="O24" i="74"/>
  <c r="AI24" i="74" s="1"/>
  <c r="AJ9" i="74"/>
  <c r="O16" i="74"/>
  <c r="AI16" i="74" s="1"/>
  <c r="AJ36" i="74"/>
  <c r="AK36" i="74"/>
  <c r="AG24" i="74"/>
  <c r="AK22" i="74"/>
  <c r="AE21" i="74"/>
  <c r="AK25" i="74"/>
  <c r="S35" i="73"/>
  <c r="H72" i="73" s="1"/>
  <c r="AJ13" i="74"/>
  <c r="P31" i="73"/>
  <c r="G68" i="73" s="1"/>
  <c r="K34" i="74"/>
  <c r="AG34" i="74" s="1"/>
  <c r="AE17" i="74"/>
  <c r="S14" i="74"/>
  <c r="AK14" i="74" s="1"/>
  <c r="V13" i="73"/>
  <c r="I50" i="73" s="1"/>
  <c r="AK27" i="74"/>
  <c r="AE10" i="74"/>
  <c r="G20" i="74"/>
  <c r="AE20" i="74" s="1"/>
  <c r="AJ21" i="74"/>
  <c r="K33" i="74"/>
  <c r="AG33" i="74" s="1"/>
  <c r="AE9" i="74"/>
  <c r="AJ30" i="74"/>
  <c r="AJ12" i="74"/>
  <c r="AI32" i="74"/>
  <c r="AE25" i="74"/>
  <c r="AI11" i="74"/>
  <c r="AJ11" i="74"/>
  <c r="AK18" i="74"/>
  <c r="AK16" i="74"/>
  <c r="AE29" i="74"/>
  <c r="AE19" i="74"/>
  <c r="AF36" i="74"/>
  <c r="K18" i="74"/>
  <c r="AG18" i="74" s="1"/>
  <c r="AF10" i="74"/>
  <c r="AD23" i="74"/>
  <c r="AF17" i="74"/>
  <c r="AG12" i="74"/>
  <c r="Y7" i="73"/>
  <c r="J44" i="73" s="1"/>
  <c r="AB18" i="73"/>
  <c r="K55" i="73" s="1"/>
  <c r="S26" i="74"/>
  <c r="AK26" i="74" s="1"/>
  <c r="S23" i="74"/>
  <c r="AK23" i="74" s="1"/>
  <c r="S32" i="74"/>
  <c r="AK32" i="74" s="1"/>
  <c r="Q16" i="74"/>
  <c r="AJ16" i="74" s="1"/>
  <c r="Y11" i="73"/>
  <c r="J48" i="73" s="1"/>
  <c r="Q24" i="74"/>
  <c r="AJ24" i="74" s="1"/>
  <c r="O9" i="74"/>
  <c r="AI9" i="74" s="1"/>
  <c r="O21" i="74"/>
  <c r="AI21" i="74" s="1"/>
  <c r="V26" i="73"/>
  <c r="I63" i="73" s="1"/>
  <c r="M27" i="74"/>
  <c r="AH27" i="74" s="1"/>
  <c r="AH10" i="74"/>
  <c r="M30" i="74"/>
  <c r="AH30" i="74" s="1"/>
  <c r="M18" i="74"/>
  <c r="AH18" i="74" s="1"/>
  <c r="M14" i="74"/>
  <c r="AH14" i="74" s="1"/>
  <c r="K22" i="74"/>
  <c r="AG22" i="74" s="1"/>
  <c r="K16" i="74"/>
  <c r="AG16" i="74" s="1"/>
  <c r="K21" i="74"/>
  <c r="AG21" i="74" s="1"/>
  <c r="K32" i="74"/>
  <c r="AG32" i="74" s="1"/>
  <c r="K28" i="74"/>
  <c r="AG28" i="74" s="1"/>
  <c r="K23" i="74"/>
  <c r="AG23" i="74" s="1"/>
  <c r="M20" i="73"/>
  <c r="F57" i="73" s="1"/>
  <c r="AB27" i="73"/>
  <c r="K64" i="73" s="1"/>
  <c r="AB11" i="73"/>
  <c r="K48" i="73" s="1"/>
  <c r="AB22" i="73"/>
  <c r="K59" i="73" s="1"/>
  <c r="AB15" i="73"/>
  <c r="K52" i="73" s="1"/>
  <c r="AB9" i="73"/>
  <c r="K46" i="73" s="1"/>
  <c r="Y28" i="73"/>
  <c r="J65" i="73" s="1"/>
  <c r="Y34" i="73"/>
  <c r="J71" i="73" s="1"/>
  <c r="V33" i="73"/>
  <c r="I70" i="73" s="1"/>
  <c r="V29" i="73"/>
  <c r="I66" i="73" s="1"/>
  <c r="V25" i="73"/>
  <c r="I62" i="73" s="1"/>
  <c r="V30" i="73"/>
  <c r="I67" i="73" s="1"/>
  <c r="V35" i="73"/>
  <c r="I72" i="73" s="1"/>
  <c r="V31" i="73"/>
  <c r="I68" i="73" s="1"/>
  <c r="V34" i="73"/>
  <c r="I71" i="73" s="1"/>
  <c r="S26" i="73"/>
  <c r="H63" i="73" s="1"/>
  <c r="AH23" i="74"/>
  <c r="S34" i="73"/>
  <c r="H71" i="73" s="1"/>
  <c r="AH25" i="74"/>
  <c r="AH36" i="74"/>
  <c r="S28" i="73"/>
  <c r="H65" i="73" s="1"/>
  <c r="AH20" i="74"/>
  <c r="AH12" i="74"/>
  <c r="S33" i="73"/>
  <c r="H70" i="73" s="1"/>
  <c r="S8" i="73"/>
  <c r="H45" i="73" s="1"/>
  <c r="S21" i="73"/>
  <c r="H58" i="73" s="1"/>
  <c r="S19" i="73"/>
  <c r="H56" i="73" s="1"/>
  <c r="S15" i="73"/>
  <c r="H52" i="73" s="1"/>
  <c r="S13" i="73"/>
  <c r="H50" i="73" s="1"/>
  <c r="P36" i="73"/>
  <c r="G73" i="73" s="1"/>
  <c r="AG26" i="74"/>
  <c r="P9" i="73"/>
  <c r="G46" i="73" s="1"/>
  <c r="P29" i="73"/>
  <c r="G66" i="73" s="1"/>
  <c r="AG27" i="74"/>
  <c r="P19" i="73"/>
  <c r="G56" i="73" s="1"/>
  <c r="AG17" i="74"/>
  <c r="P35" i="73"/>
  <c r="G72" i="73" s="1"/>
  <c r="AG31" i="74"/>
  <c r="AG15" i="74"/>
  <c r="P20" i="73"/>
  <c r="G57" i="73" s="1"/>
  <c r="P12" i="73"/>
  <c r="G49" i="73" s="1"/>
  <c r="P10" i="73"/>
  <c r="G47" i="73" s="1"/>
  <c r="P8" i="73"/>
  <c r="G45" i="73" s="1"/>
  <c r="P25" i="73"/>
  <c r="G62" i="73" s="1"/>
  <c r="P13" i="73"/>
  <c r="G50" i="73" s="1"/>
  <c r="M8" i="73"/>
  <c r="F45" i="73" s="1"/>
  <c r="AF33" i="74"/>
  <c r="M22" i="73"/>
  <c r="F59" i="73" s="1"/>
  <c r="AF14" i="74"/>
  <c r="M32" i="73"/>
  <c r="F69" i="73" s="1"/>
  <c r="AF24" i="74"/>
  <c r="AF16" i="74"/>
  <c r="J23" i="73"/>
  <c r="E60" i="73" s="1"/>
  <c r="J32" i="73"/>
  <c r="E69" i="73" s="1"/>
  <c r="AE30" i="74"/>
  <c r="AE8" i="74"/>
  <c r="AE15" i="74"/>
  <c r="AE18" i="74"/>
  <c r="AE31" i="74"/>
  <c r="J19" i="73"/>
  <c r="E56" i="73" s="1"/>
  <c r="AE26" i="74"/>
  <c r="J36" i="73"/>
  <c r="E73" i="73" s="1"/>
  <c r="J15" i="73"/>
  <c r="E52" i="73" s="1"/>
  <c r="G14" i="73"/>
  <c r="D51" i="73" s="1"/>
  <c r="G11" i="73"/>
  <c r="D48" i="73" s="1"/>
  <c r="G17" i="73"/>
  <c r="D54" i="73" s="1"/>
  <c r="G13" i="73"/>
  <c r="D50" i="73" s="1"/>
  <c r="AD21" i="74"/>
  <c r="G9" i="73"/>
  <c r="D46" i="73" s="1"/>
  <c r="G30" i="73"/>
  <c r="D67" i="73" s="1"/>
  <c r="AD22" i="74"/>
  <c r="G10" i="73"/>
  <c r="D47" i="73" s="1"/>
  <c r="AD35" i="74"/>
  <c r="AD31" i="74"/>
  <c r="AD25" i="74"/>
  <c r="AD36" i="74"/>
  <c r="AD15" i="74"/>
  <c r="G22" i="73"/>
  <c r="D59" i="73" s="1"/>
  <c r="AD18" i="74"/>
  <c r="AD12" i="74"/>
  <c r="G7" i="73"/>
  <c r="D44" i="73" s="1"/>
  <c r="D20" i="73"/>
  <c r="C57" i="73" s="1"/>
  <c r="D12" i="73"/>
  <c r="C49" i="73" s="1"/>
  <c r="D29" i="73"/>
  <c r="C66" i="73" s="1"/>
  <c r="D11" i="73"/>
  <c r="C48" i="73" s="1"/>
  <c r="D32" i="73"/>
  <c r="C69" i="73" s="1"/>
  <c r="D35" i="73"/>
  <c r="C72" i="73" s="1"/>
  <c r="AC34" i="74"/>
  <c r="D28" i="73"/>
  <c r="C65" i="73" s="1"/>
  <c r="AC24" i="74"/>
  <c r="D18" i="73"/>
  <c r="C55" i="73" s="1"/>
  <c r="AC16" i="74"/>
  <c r="D10" i="73"/>
  <c r="C47" i="73" s="1"/>
  <c r="D33" i="73"/>
  <c r="C70" i="73" s="1"/>
  <c r="AC27" i="74"/>
  <c r="D19" i="73"/>
  <c r="C56" i="73" s="1"/>
  <c r="AC17" i="74"/>
  <c r="D15" i="73"/>
  <c r="C52" i="73" s="1"/>
  <c r="D13" i="73"/>
  <c r="C50" i="73" s="1"/>
  <c r="AC9" i="74"/>
  <c r="AC36" i="74"/>
  <c r="AC31" i="74"/>
  <c r="AC21" i="74"/>
  <c r="D23" i="73"/>
  <c r="C60" i="73" s="1"/>
  <c r="M36" i="73"/>
  <c r="F73" i="73" s="1"/>
  <c r="M37" i="73"/>
  <c r="I26" i="74"/>
  <c r="AF26" i="74" s="1"/>
  <c r="M26" i="73"/>
  <c r="F63" i="73" s="1"/>
  <c r="V14" i="73"/>
  <c r="I51" i="73" s="1"/>
  <c r="V10" i="73"/>
  <c r="I47" i="73" s="1"/>
  <c r="I34" i="74"/>
  <c r="AF34" i="74" s="1"/>
  <c r="M34" i="73"/>
  <c r="F71" i="73" s="1"/>
  <c r="AG35" i="74"/>
  <c r="AC35" i="74"/>
  <c r="AH35" i="74"/>
  <c r="Y23" i="73"/>
  <c r="J60" i="73" s="1"/>
  <c r="Y15" i="73"/>
  <c r="J52" i="73" s="1"/>
  <c r="M35" i="73"/>
  <c r="F72" i="73" s="1"/>
  <c r="AH34" i="74"/>
  <c r="AD34" i="74"/>
  <c r="M31" i="73"/>
  <c r="F68" i="73" s="1"/>
  <c r="Q29" i="74"/>
  <c r="AJ29" i="74" s="1"/>
  <c r="Y29" i="73"/>
  <c r="J66" i="73" s="1"/>
  <c r="M27" i="73"/>
  <c r="F64" i="73" s="1"/>
  <c r="AH26" i="74"/>
  <c r="I23" i="74"/>
  <c r="AF23" i="74" s="1"/>
  <c r="M23" i="73"/>
  <c r="F60" i="73" s="1"/>
  <c r="I15" i="74"/>
  <c r="AF15" i="74" s="1"/>
  <c r="M15" i="73"/>
  <c r="F52" i="73" s="1"/>
  <c r="P15" i="73"/>
  <c r="G52" i="73" s="1"/>
  <c r="AB13" i="73"/>
  <c r="K50" i="73" s="1"/>
  <c r="AC11" i="74"/>
  <c r="D9" i="73"/>
  <c r="C46" i="73" s="1"/>
  <c r="Y12" i="73"/>
  <c r="J49" i="73" s="1"/>
  <c r="AF8" i="74"/>
  <c r="AB36" i="73"/>
  <c r="K73" i="73" s="1"/>
  <c r="AE35" i="74"/>
  <c r="AB34" i="73"/>
  <c r="K71" i="73" s="1"/>
  <c r="J33" i="73"/>
  <c r="E70" i="73" s="1"/>
  <c r="J31" i="73"/>
  <c r="E68" i="73" s="1"/>
  <c r="AC28" i="74"/>
  <c r="V27" i="73"/>
  <c r="I64" i="73" s="1"/>
  <c r="P26" i="73"/>
  <c r="G63" i="73" s="1"/>
  <c r="D26" i="73"/>
  <c r="C63" i="73" s="1"/>
  <c r="AB24" i="73"/>
  <c r="K61" i="73" s="1"/>
  <c r="AC22" i="74"/>
  <c r="AB20" i="73"/>
  <c r="K57" i="73" s="1"/>
  <c r="AC18" i="74"/>
  <c r="AB16" i="73"/>
  <c r="K53" i="73" s="1"/>
  <c r="AC14" i="74"/>
  <c r="AB12" i="73"/>
  <c r="K49" i="73" s="1"/>
  <c r="AG10" i="74"/>
  <c r="AC10" i="74"/>
  <c r="AB8" i="73"/>
  <c r="K45" i="73" s="1"/>
  <c r="AE32" i="74"/>
  <c r="D31" i="73"/>
  <c r="C68" i="73" s="1"/>
  <c r="AE28" i="74"/>
  <c r="D27" i="73"/>
  <c r="C64" i="73" s="1"/>
  <c r="J22" i="73"/>
  <c r="E59" i="73" s="1"/>
  <c r="AC19" i="74"/>
  <c r="AB17" i="73"/>
  <c r="K54" i="73" s="1"/>
  <c r="J14" i="73"/>
  <c r="E51" i="73" s="1"/>
  <c r="J10" i="73"/>
  <c r="E47" i="73" s="1"/>
  <c r="M18" i="73"/>
  <c r="F55" i="73" s="1"/>
  <c r="Y32" i="73"/>
  <c r="J69" i="73" s="1"/>
  <c r="AF32" i="74"/>
  <c r="G31" i="73"/>
  <c r="D68" i="73" s="1"/>
  <c r="AD29" i="74"/>
  <c r="Y26" i="73"/>
  <c r="J63" i="73" s="1"/>
  <c r="AF22" i="74"/>
  <c r="Q18" i="74"/>
  <c r="AJ18" i="74" s="1"/>
  <c r="Y18" i="73"/>
  <c r="J55" i="73" s="1"/>
  <c r="Q10" i="74"/>
  <c r="AJ10" i="74" s="1"/>
  <c r="Y10" i="73"/>
  <c r="J47" i="73" s="1"/>
  <c r="D37" i="73"/>
  <c r="AB7" i="73"/>
  <c r="K44" i="73" s="1"/>
  <c r="AB31" i="73"/>
  <c r="K68" i="73" s="1"/>
  <c r="P27" i="73"/>
  <c r="G64" i="73" s="1"/>
  <c r="J26" i="73"/>
  <c r="E63" i="73" s="1"/>
  <c r="AC23" i="74"/>
  <c r="AB21" i="73"/>
  <c r="K58" i="73" s="1"/>
  <c r="AG19" i="74"/>
  <c r="V18" i="73"/>
  <c r="I55" i="73" s="1"/>
  <c r="P11" i="73"/>
  <c r="G48" i="73" s="1"/>
  <c r="V8" i="73"/>
  <c r="I45" i="73" s="1"/>
  <c r="J8" i="73"/>
  <c r="E45" i="73" s="1"/>
  <c r="S29" i="73"/>
  <c r="H66" i="73" s="1"/>
  <c r="S23" i="73"/>
  <c r="H60" i="73" s="1"/>
  <c r="G19" i="73"/>
  <c r="D56" i="73" s="1"/>
  <c r="AD30" i="74"/>
  <c r="G28" i="73"/>
  <c r="D65" i="73" s="1"/>
  <c r="G26" i="73"/>
  <c r="D63" i="73" s="1"/>
  <c r="G24" i="73"/>
  <c r="D61" i="73" s="1"/>
  <c r="G20" i="73"/>
  <c r="D57" i="73" s="1"/>
  <c r="G16" i="73"/>
  <c r="D53" i="73" s="1"/>
  <c r="G12" i="73"/>
  <c r="D49" i="73" s="1"/>
  <c r="G8" i="73"/>
  <c r="D45" i="73" s="1"/>
  <c r="S25" i="73"/>
  <c r="H62" i="73" s="1"/>
  <c r="G23" i="73"/>
  <c r="D60" i="73" s="1"/>
  <c r="G37" i="73"/>
  <c r="S9" i="73"/>
  <c r="H46" i="73" s="1"/>
  <c r="Q33" i="74"/>
  <c r="AJ33" i="74" s="1"/>
  <c r="Y33" i="73"/>
  <c r="J70" i="73" s="1"/>
  <c r="Y37" i="73"/>
  <c r="V22" i="73"/>
  <c r="I59" i="73" s="1"/>
  <c r="J29" i="73"/>
  <c r="E66" i="73" s="1"/>
  <c r="Y35" i="73"/>
  <c r="J72" i="73" s="1"/>
  <c r="AF35" i="74"/>
  <c r="M33" i="73"/>
  <c r="F70" i="73" s="1"/>
  <c r="Y31" i="73"/>
  <c r="J68" i="73" s="1"/>
  <c r="AF31" i="74"/>
  <c r="AF27" i="74"/>
  <c r="AF21" i="74"/>
  <c r="AF13" i="74"/>
  <c r="AE24" i="74"/>
  <c r="AC32" i="74"/>
  <c r="AC30" i="74"/>
  <c r="V23" i="73"/>
  <c r="I60" i="73" s="1"/>
  <c r="V19" i="73"/>
  <c r="I56" i="73" s="1"/>
  <c r="V15" i="73"/>
  <c r="I52" i="73" s="1"/>
  <c r="V11" i="73"/>
  <c r="I48" i="73" s="1"/>
  <c r="AC33" i="74"/>
  <c r="AC29" i="74"/>
  <c r="AC25" i="74"/>
  <c r="AC15" i="74"/>
  <c r="Y36" i="73"/>
  <c r="J73" i="73" s="1"/>
  <c r="AD33" i="74"/>
  <c r="AF30" i="74"/>
  <c r="AD27" i="74"/>
  <c r="AF20" i="74"/>
  <c r="AF12" i="74"/>
  <c r="AD9" i="74"/>
  <c r="V7" i="73"/>
  <c r="I44" i="73" s="1"/>
  <c r="V32" i="73"/>
  <c r="I69" i="73" s="1"/>
  <c r="AG29" i="74"/>
  <c r="V28" i="73"/>
  <c r="I65" i="73" s="1"/>
  <c r="J12" i="73"/>
  <c r="E49" i="73" s="1"/>
  <c r="AH11" i="74"/>
  <c r="AD32" i="74"/>
  <c r="Y21" i="73"/>
  <c r="J58" i="73" s="1"/>
  <c r="Y17" i="73"/>
  <c r="J54" i="73" s="1"/>
  <c r="Y13" i="73"/>
  <c r="J50" i="73" s="1"/>
  <c r="Y9" i="73"/>
  <c r="J46" i="73" s="1"/>
  <c r="J37" i="73"/>
  <c r="M29" i="73"/>
  <c r="F66" i="73" s="1"/>
  <c r="M25" i="73"/>
  <c r="F62" i="73" s="1"/>
  <c r="I19" i="74"/>
  <c r="AF19" i="74" s="1"/>
  <c r="M19" i="73"/>
  <c r="F56" i="73" s="1"/>
  <c r="I11" i="74"/>
  <c r="AF11" i="74" s="1"/>
  <c r="M11" i="73"/>
  <c r="F48" i="73" s="1"/>
  <c r="J27" i="73"/>
  <c r="E64" i="73" s="1"/>
  <c r="AC8" i="74"/>
  <c r="M10" i="73"/>
  <c r="F47" i="73" s="1"/>
  <c r="Y30" i="73"/>
  <c r="J67" i="73" s="1"/>
  <c r="AF28" i="74"/>
  <c r="Q22" i="74"/>
  <c r="AJ22" i="74" s="1"/>
  <c r="Y22" i="73"/>
  <c r="J59" i="73" s="1"/>
  <c r="Q14" i="74"/>
  <c r="AJ14" i="74" s="1"/>
  <c r="Y14" i="73"/>
  <c r="J51" i="73" s="1"/>
  <c r="P37" i="73"/>
  <c r="C7" i="74"/>
  <c r="AC7" i="74" s="1"/>
  <c r="D7" i="73"/>
  <c r="C44" i="73" s="1"/>
  <c r="V37" i="73"/>
  <c r="J24" i="73"/>
  <c r="E61" i="73" s="1"/>
  <c r="V20" i="73"/>
  <c r="I57" i="73" s="1"/>
  <c r="J16" i="73"/>
  <c r="E53" i="73" s="1"/>
  <c r="Y27" i="73"/>
  <c r="J64" i="73" s="1"/>
  <c r="Y25" i="73"/>
  <c r="J62" i="73" s="1"/>
  <c r="M21" i="73"/>
  <c r="F58" i="73" s="1"/>
  <c r="M17" i="73"/>
  <c r="F54" i="73" s="1"/>
  <c r="M13" i="73"/>
  <c r="F50" i="73" s="1"/>
  <c r="M9" i="73"/>
  <c r="F46" i="73" s="1"/>
  <c r="S37" i="73"/>
  <c r="T39" i="74" l="1"/>
  <c r="AH7" i="74"/>
  <c r="AD38" i="74" s="1"/>
  <c r="E5" i="75" s="1"/>
  <c r="H5" i="75" s="1"/>
  <c r="J5" i="75" s="1"/>
  <c r="T38" i="74"/>
  <c r="M44" i="73"/>
  <c r="M49" i="73"/>
  <c r="M71" i="73"/>
  <c r="M54" i="73"/>
  <c r="M62" i="73"/>
  <c r="M73" i="73"/>
  <c r="M55" i="73"/>
  <c r="M51" i="73"/>
  <c r="M58" i="73"/>
  <c r="M45" i="73"/>
  <c r="M61" i="73"/>
  <c r="M59" i="73"/>
  <c r="M53" i="73"/>
  <c r="M67" i="73"/>
  <c r="M52" i="73"/>
  <c r="M57" i="73"/>
  <c r="M50" i="73"/>
  <c r="M65" i="73"/>
  <c r="M63" i="73"/>
  <c r="M60" i="73"/>
  <c r="M56" i="73"/>
  <c r="M72" i="73"/>
  <c r="M64" i="73"/>
  <c r="M70" i="73"/>
  <c r="M69" i="73"/>
  <c r="M46" i="73"/>
  <c r="M47" i="73"/>
  <c r="M48" i="73"/>
  <c r="M68" i="73"/>
  <c r="M66" i="73"/>
  <c r="J74" i="73"/>
  <c r="J15" i="11" s="1"/>
  <c r="J75" i="73"/>
  <c r="K75" i="73"/>
  <c r="K74" i="73"/>
  <c r="K15" i="11" s="1"/>
  <c r="I74" i="73"/>
  <c r="I15" i="11" s="1"/>
  <c r="I75" i="73"/>
  <c r="AB37" i="73"/>
  <c r="H75" i="73"/>
  <c r="G75" i="73"/>
  <c r="D75" i="73"/>
  <c r="D74" i="73"/>
  <c r="D15" i="11" s="1"/>
  <c r="F74" i="73"/>
  <c r="F15" i="11" s="1"/>
  <c r="G74" i="73"/>
  <c r="G15" i="11" s="1"/>
  <c r="H74" i="73"/>
  <c r="H15" i="11" s="1"/>
  <c r="E75" i="73"/>
  <c r="F75" i="73"/>
  <c r="E74" i="73"/>
  <c r="E15" i="11" s="1"/>
  <c r="E78" i="73"/>
  <c r="E22" i="11" s="1"/>
  <c r="C75" i="73"/>
  <c r="C74" i="73"/>
  <c r="C15" i="11" s="1"/>
  <c r="Q54" i="36"/>
  <c r="AL7" i="74" l="1"/>
  <c r="BH7" i="74" s="1"/>
  <c r="K76" i="73"/>
  <c r="E77" i="73"/>
  <c r="D22" i="11" s="1"/>
  <c r="E76" i="73"/>
  <c r="C22" i="11" s="1"/>
  <c r="K5" i="75"/>
  <c r="BM6" i="74" l="1"/>
  <c r="D13" i="1"/>
  <c r="F13" i="1" s="1"/>
  <c r="E10" i="75"/>
  <c r="H10" i="75" s="1"/>
  <c r="J10" i="75" s="1"/>
  <c r="K10" i="75" s="1"/>
  <c r="E7" i="75"/>
  <c r="H7" i="75" s="1"/>
  <c r="J7" i="75" s="1"/>
  <c r="K7" i="75" l="1"/>
  <c r="J13" i="75"/>
  <c r="J14" i="75"/>
  <c r="J15" i="75" s="1"/>
  <c r="J16" i="75" s="1"/>
  <c r="J17" i="75" s="1"/>
  <c r="L15" i="11" s="1"/>
  <c r="K4" i="86"/>
  <c r="I4" i="86"/>
  <c r="I4" i="76"/>
  <c r="I4" i="72"/>
  <c r="K13" i="75"/>
  <c r="B29" i="35"/>
  <c r="A21" i="11"/>
  <c r="B28" i="35" s="1"/>
  <c r="B27" i="35"/>
  <c r="D16" i="1"/>
  <c r="I5" i="86" l="1"/>
  <c r="F16" i="1"/>
  <c r="K5" i="86" s="1"/>
  <c r="K4" i="72"/>
  <c r="K4" i="76"/>
  <c r="I5" i="76"/>
  <c r="I5" i="72"/>
  <c r="U17" i="35"/>
  <c r="R17" i="35"/>
  <c r="AD17" i="35"/>
  <c r="S29" i="35"/>
  <c r="I17" i="35"/>
  <c r="O17" i="35"/>
  <c r="X17" i="35"/>
  <c r="O15" i="35"/>
  <c r="E144" i="36"/>
  <c r="Q3" i="36"/>
  <c r="AD3" i="35"/>
  <c r="K5" i="76" l="1"/>
  <c r="K5" i="72"/>
  <c r="L15" i="35"/>
  <c r="AG17" i="35"/>
  <c r="AA17" i="35"/>
  <c r="L17" i="35"/>
  <c r="Q52" i="34"/>
  <c r="AD4" i="35"/>
  <c r="Q53" i="34"/>
  <c r="O4" i="34"/>
  <c r="Q104" i="36" s="1"/>
  <c r="C6" i="11"/>
  <c r="J65" i="34" s="1"/>
  <c r="E5" i="11"/>
  <c r="H16" i="34" s="1"/>
  <c r="C5" i="11"/>
  <c r="H18" i="34" s="1"/>
  <c r="D4" i="11"/>
  <c r="C4" i="11"/>
  <c r="I3" i="11"/>
  <c r="J62" i="34" s="1"/>
  <c r="C3" i="11"/>
  <c r="J60" i="34" s="1"/>
  <c r="I2" i="11"/>
  <c r="J64" i="34" s="1"/>
  <c r="E2" i="11"/>
  <c r="H14" i="34" s="1"/>
  <c r="C2" i="11"/>
  <c r="I1" i="11"/>
  <c r="J63" i="34" s="1"/>
  <c r="C1" i="11"/>
  <c r="J57" i="34" s="1"/>
  <c r="B51" i="1"/>
  <c r="Q53" i="36" l="1"/>
  <c r="J29" i="35"/>
  <c r="O29" i="35"/>
  <c r="B22" i="11"/>
  <c r="F29" i="35" s="1"/>
  <c r="J58" i="34"/>
  <c r="J59" i="34"/>
  <c r="J61" i="34"/>
  <c r="M20" i="34"/>
  <c r="M21" i="34"/>
  <c r="H12" i="34"/>
  <c r="H10" i="34"/>
  <c r="Q51" i="34"/>
  <c r="Q2" i="36"/>
  <c r="AD2" i="35"/>
  <c r="AJ17" i="35" l="1"/>
  <c r="E16" i="11"/>
  <c r="O18" i="35" s="1"/>
  <c r="C16" i="11"/>
  <c r="G16" i="11"/>
  <c r="U18" i="35" s="1"/>
  <c r="I16" i="11"/>
  <c r="F16" i="11"/>
  <c r="J16" i="11"/>
  <c r="AD18" i="35" s="1"/>
  <c r="I5" i="11"/>
  <c r="I4" i="11"/>
  <c r="AA18" i="35" l="1"/>
  <c r="R18" i="35"/>
  <c r="I18" i="35"/>
  <c r="D16" i="11"/>
  <c r="L18" i="35" s="1"/>
  <c r="H16" i="11"/>
  <c r="X18" i="35" s="1"/>
  <c r="K4" i="11"/>
  <c r="W64" i="34" s="1"/>
  <c r="K5" i="11"/>
  <c r="W65" i="34" s="1"/>
  <c r="K16" i="11" l="1"/>
  <c r="AG18" i="35" s="1"/>
  <c r="C12" i="11" l="1"/>
  <c r="D12" i="11"/>
  <c r="L14" i="35" s="1"/>
  <c r="B21" i="11" l="1"/>
  <c r="F28" i="35" s="1"/>
  <c r="B20" i="11"/>
  <c r="F27" i="35" s="1"/>
  <c r="AD13" i="35" l="1"/>
  <c r="X13" i="35"/>
  <c r="U13" i="35"/>
  <c r="D14" i="11"/>
  <c r="L16" i="35" s="1"/>
  <c r="AA13" i="35"/>
  <c r="K14" i="11"/>
  <c r="AG16" i="35" s="1"/>
  <c r="AG15" i="35"/>
  <c r="O13" i="35"/>
  <c r="S27" i="35"/>
  <c r="S28" i="35"/>
  <c r="R13" i="35"/>
  <c r="I13" i="35"/>
  <c r="O27" i="35"/>
  <c r="L13" i="35"/>
  <c r="I12" i="11"/>
  <c r="AA14" i="35" s="1"/>
  <c r="G12" i="11"/>
  <c r="U14" i="35" s="1"/>
  <c r="F12" i="11"/>
  <c r="R14" i="35" s="1"/>
  <c r="O28" i="35" l="1"/>
  <c r="R15" i="35"/>
  <c r="F14" i="11"/>
  <c r="R16" i="35" s="1"/>
  <c r="E14" i="11"/>
  <c r="O16" i="35" s="1"/>
  <c r="AA15" i="35"/>
  <c r="I14" i="11"/>
  <c r="AA16" i="35" s="1"/>
  <c r="U15" i="35"/>
  <c r="G14" i="11"/>
  <c r="U16" i="35" s="1"/>
  <c r="AD15" i="35"/>
  <c r="J14" i="11"/>
  <c r="AD16" i="35" s="1"/>
  <c r="I15" i="35"/>
  <c r="C14" i="11"/>
  <c r="I16" i="35" s="1"/>
  <c r="X15" i="35"/>
  <c r="H14" i="11"/>
  <c r="X16" i="35" s="1"/>
  <c r="J27" i="35"/>
  <c r="J28" i="35"/>
  <c r="K12" i="11"/>
  <c r="AG14" i="35" s="1"/>
  <c r="AG13" i="35"/>
  <c r="J12" i="11"/>
  <c r="AD14" i="35" s="1"/>
  <c r="I14" i="35"/>
  <c r="H12" i="11"/>
  <c r="X14" i="35" s="1"/>
  <c r="E12" i="11"/>
  <c r="O14" i="35" s="1"/>
  <c r="AJ13" i="35" l="1"/>
  <c r="AJ15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B42" authorId="0" shapeId="0" xr:uid="{126C11C9-B4BD-4575-92F7-64BDB194C37B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Tgl terima adalah tgl terima barang, bukan tgl terima order</t>
        </r>
      </text>
    </comment>
    <comment ref="B46" authorId="0" shapeId="0" xr:uid="{C6F7CA5E-54B9-48FC-BCEC-82E769153C3F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CH111 sd CH120 tipe TC IEC, bkn ANSI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E4" authorId="0" shapeId="0" xr:uid="{8EEB95DA-3C68-4E9D-AE22-5B1ADB9BAC86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Sesuaikan dg titik ukur/set point/yg dipake utk ngitung koreksi dan TC yg dipake</t>
        </r>
      </text>
    </comment>
    <comment ref="F12" authorId="0" shapeId="0" xr:uid="{ECEC883E-8C6D-4C41-8052-84F150E37C82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analog sqrt(6)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A11" authorId="0" shapeId="0" xr:uid="{2C49A5E0-91D4-4395-943C-2D333A12352D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Tolong jgn terlalu kreatif, samain dg sertifikat biasanya, dr nilai rendah ke tinggi, usahakan bisakan konsisten, bkn chiller yg msh "ok" dr tinggi ke rendah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Islami Dewi Hasyim</author>
  </authors>
  <commentList>
    <comment ref="Z78" authorId="0" shapeId="0" xr:uid="{CDFAB59D-23B4-400B-8206-FB0B554D9D1E}">
      <text>
        <r>
          <rPr>
            <b/>
            <sz val="9"/>
            <color indexed="81"/>
            <rFont val="Tahoma"/>
            <family val="2"/>
          </rPr>
          <t>Nur Islami Dewi Hasyim:</t>
        </r>
        <r>
          <rPr>
            <sz val="9"/>
            <color indexed="81"/>
            <rFont val="Tahoma"/>
            <family val="2"/>
          </rPr>
          <t xml:space="preserve">
Skala Y disesuaikan biar pola per TC keliatan</t>
        </r>
      </text>
    </comment>
  </commentList>
</comments>
</file>

<file path=xl/sharedStrings.xml><?xml version="1.0" encoding="utf-8"?>
<sst xmlns="http://schemas.openxmlformats.org/spreadsheetml/2006/main" count="1529" uniqueCount="609">
  <si>
    <t>BALAI BESAR LOGAM DAN MESIN</t>
  </si>
  <si>
    <t>BANDUNG</t>
  </si>
  <si>
    <t>Merk</t>
  </si>
  <si>
    <t>Kapasitas/Graduasi</t>
  </si>
  <si>
    <t>°C</t>
  </si>
  <si>
    <t>No. Seri</t>
  </si>
  <si>
    <t>Standar Acuan</t>
  </si>
  <si>
    <t>Temperatur Ruangan (T)</t>
  </si>
  <si>
    <t>No. Order</t>
  </si>
  <si>
    <t>Dikalibrasi</t>
  </si>
  <si>
    <t>Diperiksa</t>
  </si>
  <si>
    <t>Nur ID</t>
  </si>
  <si>
    <t>Paraf</t>
  </si>
  <si>
    <t>Disetujui</t>
  </si>
  <si>
    <t>Kalibrator yang digunakan :</t>
  </si>
  <si>
    <t>:</t>
  </si>
  <si>
    <t>Pembacaan Indikator Enclosure</t>
  </si>
  <si>
    <t>Data ke-</t>
  </si>
  <si>
    <t>Menit ke-n</t>
  </si>
  <si>
    <t>Name:</t>
  </si>
  <si>
    <t>Owner:</t>
  </si>
  <si>
    <t>Comments:</t>
  </si>
  <si>
    <t>Acquisition Date:</t>
  </si>
  <si>
    <t>&amp;Instrument:</t>
  </si>
  <si>
    <t>34970A</t>
  </si>
  <si>
    <t>Address:</t>
  </si>
  <si>
    <t>Modules:</t>
  </si>
  <si>
    <t>Slot1:</t>
  </si>
  <si>
    <t>34901A</t>
  </si>
  <si>
    <t>Total Channels:</t>
  </si>
  <si>
    <t>Channel</t>
  </si>
  <si>
    <t>Name</t>
  </si>
  <si>
    <t>Function</t>
  </si>
  <si>
    <t>Range</t>
  </si>
  <si>
    <t>Resolution</t>
  </si>
  <si>
    <t>AdvSettings</t>
  </si>
  <si>
    <t>Scale</t>
  </si>
  <si>
    <t>Gain</t>
  </si>
  <si>
    <t>Offset</t>
  </si>
  <si>
    <t>Label</t>
  </si>
  <si>
    <t>Test</t>
  </si>
  <si>
    <t>Low</t>
  </si>
  <si>
    <t>High</t>
  </si>
  <si>
    <t>HWAlarm</t>
  </si>
  <si>
    <t>Temp (Type T)</t>
  </si>
  <si>
    <t>None</t>
  </si>
  <si>
    <t>C</t>
  </si>
  <si>
    <t>Temp (Type T)#1#0,016#Auto#0,001#C#Internal#0#false</t>
  </si>
  <si>
    <t>Off</t>
  </si>
  <si>
    <t>Alarm 1</t>
  </si>
  <si>
    <t>Scan  Control:</t>
  </si>
  <si>
    <t>Start Action:</t>
  </si>
  <si>
    <t>Immediately</t>
  </si>
  <si>
    <t>Stop Action:</t>
  </si>
  <si>
    <t>User Terminated</t>
  </si>
  <si>
    <t>Scan</t>
  </si>
  <si>
    <t>Time</t>
  </si>
  <si>
    <t>101 (C)</t>
  </si>
  <si>
    <t>102 (C)</t>
  </si>
  <si>
    <t>103 (C)</t>
  </si>
  <si>
    <t>104 (C)</t>
  </si>
  <si>
    <t>105 (C)</t>
  </si>
  <si>
    <t>106 (C)</t>
  </si>
  <si>
    <t>Temperatur  (°C)</t>
  </si>
  <si>
    <t>Kelembaban Relatif(%RH)</t>
  </si>
  <si>
    <t>Alat</t>
  </si>
  <si>
    <t>Koreksi</t>
  </si>
  <si>
    <t>U95%</t>
  </si>
  <si>
    <t>ch101</t>
  </si>
  <si>
    <t>ch102</t>
  </si>
  <si>
    <t>ch103</t>
  </si>
  <si>
    <t>C104</t>
  </si>
  <si>
    <t>ch105</t>
  </si>
  <si>
    <t>ch106</t>
  </si>
  <si>
    <t>ch107</t>
  </si>
  <si>
    <t>ch108</t>
  </si>
  <si>
    <t>ch109</t>
  </si>
  <si>
    <t>CH110</t>
  </si>
  <si>
    <t>Nama alat</t>
  </si>
  <si>
    <t>Tanggal terima</t>
  </si>
  <si>
    <t>Merek/Tipe</t>
  </si>
  <si>
    <t>Tanggal kalibrasi</t>
  </si>
  <si>
    <t>Kapasitas</t>
  </si>
  <si>
    <t>Kecermatan</t>
  </si>
  <si>
    <t>Posisi Termokopel</t>
  </si>
  <si>
    <t>Menit Ke-</t>
  </si>
  <si>
    <t>Tind(°C)</t>
  </si>
  <si>
    <t>Resolusi</t>
  </si>
  <si>
    <r>
      <rPr>
        <sz val="11"/>
        <color rgb="FF000000"/>
        <rFont val="Symbol"/>
        <family val="1"/>
        <charset val="2"/>
      </rPr>
      <t>°</t>
    </r>
    <r>
      <rPr>
        <sz val="11"/>
        <color rgb="FF000000"/>
        <rFont val="Liberation Sans"/>
      </rPr>
      <t>C</t>
    </r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</si>
  <si>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</si>
  <si>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</si>
  <si>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</si>
  <si>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</si>
  <si>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</si>
  <si>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</si>
  <si>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</si>
  <si>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</si>
  <si>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</si>
  <si>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 xml:space="preserve">Indikator </t>
  </si>
  <si>
    <t>T10</t>
  </si>
  <si>
    <t xml:space="preserve"> T</t>
  </si>
  <si>
    <t xml:space="preserve"> Terkoreksi</t>
  </si>
  <si>
    <t>sd</t>
  </si>
  <si>
    <t>Suhu/Temperatur</t>
  </si>
  <si>
    <t>Rata-rata</t>
  </si>
  <si>
    <t>KS</t>
  </si>
  <si>
    <t>Keseragaman suhu</t>
  </si>
  <si>
    <t>SS</t>
  </si>
  <si>
    <t>Stabilitas suhu</t>
  </si>
  <si>
    <t>VK</t>
  </si>
  <si>
    <t>Variasi Keseluruhan</t>
  </si>
  <si>
    <t>drift max</t>
  </si>
  <si>
    <r>
      <rPr>
        <sz val="11"/>
        <color rgb="FF000000"/>
        <rFont val="Symbol"/>
        <family val="1"/>
        <charset val="2"/>
      </rPr>
      <t>°</t>
    </r>
    <r>
      <rPr>
        <sz val="11"/>
        <color rgb="FF000000"/>
        <rFont val="Calibri Light"/>
        <family val="2"/>
      </rPr>
      <t>C</t>
    </r>
  </si>
  <si>
    <t>No.</t>
  </si>
  <si>
    <t>Komponen</t>
  </si>
  <si>
    <t>Satuan</t>
  </si>
  <si>
    <t>Distribusi</t>
  </si>
  <si>
    <r>
      <rPr>
        <b/>
        <sz val="11"/>
        <color rgb="FF000000"/>
        <rFont val="Calibri"/>
        <family val="2"/>
      </rPr>
      <t>U</t>
    </r>
    <r>
      <rPr>
        <b/>
        <vertAlign val="subscript"/>
        <sz val="11"/>
        <color rgb="FF000000"/>
        <rFont val="Calibri Light"/>
        <family val="2"/>
      </rPr>
      <t>i</t>
    </r>
  </si>
  <si>
    <t>Pembagi</t>
  </si>
  <si>
    <r>
      <rPr>
        <b/>
        <sz val="11"/>
        <color rgb="FF000000"/>
        <rFont val="Calibri"/>
        <family val="2"/>
      </rPr>
      <t>υ</t>
    </r>
    <r>
      <rPr>
        <b/>
        <vertAlign val="subscript"/>
        <sz val="11"/>
        <color rgb="FF000000"/>
        <rFont val="Calibri Light"/>
        <family val="2"/>
      </rPr>
      <t>i</t>
    </r>
  </si>
  <si>
    <r>
      <rPr>
        <b/>
        <sz val="11"/>
        <color rgb="FF000000"/>
        <rFont val="Calibri"/>
        <family val="2"/>
      </rPr>
      <t>u</t>
    </r>
    <r>
      <rPr>
        <b/>
        <vertAlign val="subscript"/>
        <sz val="11"/>
        <color rgb="FF000000"/>
        <rFont val="Calibri Light"/>
        <family val="2"/>
      </rPr>
      <t>i</t>
    </r>
  </si>
  <si>
    <r>
      <rPr>
        <b/>
        <sz val="11"/>
        <color rgb="FF000000"/>
        <rFont val="Calibri"/>
        <family val="2"/>
      </rPr>
      <t>c</t>
    </r>
    <r>
      <rPr>
        <b/>
        <vertAlign val="subscript"/>
        <sz val="11"/>
        <color rgb="FF000000"/>
        <rFont val="Calibri Light"/>
        <family val="2"/>
      </rPr>
      <t>i</t>
    </r>
  </si>
  <si>
    <r>
      <rPr>
        <b/>
        <sz val="11"/>
        <color rgb="FF000000"/>
        <rFont val="Calibri"/>
        <family val="2"/>
      </rPr>
      <t>(c</t>
    </r>
    <r>
      <rPr>
        <b/>
        <vertAlign val="subscript"/>
        <sz val="11"/>
        <color rgb="FF000000"/>
        <rFont val="Calibri Light"/>
        <family val="2"/>
      </rPr>
      <t>i</t>
    </r>
    <r>
      <rPr>
        <b/>
        <sz val="11"/>
        <color rgb="FF000000"/>
        <rFont val="Calibri Light"/>
        <family val="2"/>
      </rPr>
      <t>u</t>
    </r>
    <r>
      <rPr>
        <b/>
        <vertAlign val="subscript"/>
        <sz val="11"/>
        <color rgb="FF000000"/>
        <rFont val="Calibri Light"/>
        <family val="2"/>
      </rPr>
      <t>i</t>
    </r>
    <r>
      <rPr>
        <b/>
        <sz val="11"/>
        <color rgb="FF000000"/>
        <rFont val="Calibri Light"/>
        <family val="2"/>
      </rPr>
      <t>)</t>
    </r>
    <r>
      <rPr>
        <b/>
        <vertAlign val="superscript"/>
        <sz val="11"/>
        <color rgb="FF000000"/>
        <rFont val="Calibri Light"/>
        <family val="2"/>
      </rPr>
      <t>2</t>
    </r>
  </si>
  <si>
    <r>
      <rPr>
        <b/>
        <sz val="11"/>
        <color rgb="FF000000"/>
        <rFont val="Calibri"/>
        <family val="2"/>
      </rPr>
      <t>(c</t>
    </r>
    <r>
      <rPr>
        <b/>
        <vertAlign val="subscript"/>
        <sz val="11"/>
        <color rgb="FF000000"/>
        <rFont val="Calibri Light"/>
        <family val="2"/>
      </rPr>
      <t>i</t>
    </r>
    <r>
      <rPr>
        <b/>
        <sz val="11"/>
        <color rgb="FF000000"/>
        <rFont val="Calibri Light"/>
        <family val="2"/>
      </rPr>
      <t>u</t>
    </r>
    <r>
      <rPr>
        <b/>
        <vertAlign val="subscript"/>
        <sz val="11"/>
        <color rgb="FF000000"/>
        <rFont val="Calibri Light"/>
        <family val="2"/>
      </rPr>
      <t>i</t>
    </r>
    <r>
      <rPr>
        <b/>
        <sz val="11"/>
        <color rgb="FF000000"/>
        <rFont val="Calibri Light"/>
        <family val="2"/>
      </rPr>
      <t>)</t>
    </r>
    <r>
      <rPr>
        <b/>
        <vertAlign val="superscript"/>
        <sz val="11"/>
        <color rgb="FF000000"/>
        <rFont val="Calibri Light"/>
        <family val="2"/>
      </rPr>
      <t>4</t>
    </r>
    <r>
      <rPr>
        <b/>
        <sz val="11"/>
        <color rgb="FF000000"/>
        <rFont val="Calibri Light"/>
        <family val="2"/>
      </rPr>
      <t>/v</t>
    </r>
    <r>
      <rPr>
        <b/>
        <vertAlign val="subscript"/>
        <sz val="11"/>
        <color rgb="FF000000"/>
        <rFont val="Calibri Light"/>
        <family val="2"/>
      </rPr>
      <t>i</t>
    </r>
  </si>
  <si>
    <t>Standar</t>
  </si>
  <si>
    <t>Norm.</t>
  </si>
  <si>
    <t>Drift Standar</t>
  </si>
  <si>
    <t>Rect.</t>
  </si>
  <si>
    <t>Resolusi Standar</t>
  </si>
  <si>
    <t>Repeatability Standar</t>
  </si>
  <si>
    <t>Konduksi Panas standar</t>
  </si>
  <si>
    <t>Efek Radiasi</t>
  </si>
  <si>
    <t>Efek pembebanan</t>
  </si>
  <si>
    <t>Daya ulang indikator</t>
  </si>
  <si>
    <t>Resolusi indikator</t>
  </si>
  <si>
    <t>Jumlah</t>
  </si>
  <si>
    <r>
      <rPr>
        <sz val="11"/>
        <color rgb="FF000000"/>
        <rFont val="Calibri"/>
        <family val="2"/>
      </rPr>
      <t>Ketidakpastian Gabungan, U</t>
    </r>
    <r>
      <rPr>
        <vertAlign val="subscript"/>
        <sz val="11"/>
        <color rgb="FF000000"/>
        <rFont val="Calibri Light"/>
        <family val="2"/>
      </rPr>
      <t>c</t>
    </r>
  </si>
  <si>
    <r>
      <rPr>
        <sz val="11"/>
        <color rgb="FF000000"/>
        <rFont val="Calibri"/>
        <family val="2"/>
      </rPr>
      <t>Derajat Kebebasan, V</t>
    </r>
    <r>
      <rPr>
        <vertAlign val="subscript"/>
        <sz val="11"/>
        <color rgb="FF000000"/>
        <rFont val="Calibri Light"/>
        <family val="2"/>
      </rPr>
      <t>eff</t>
    </r>
  </si>
  <si>
    <t>Faktor Cakupan, k=student's for Veffand CL 95%</t>
  </si>
  <si>
    <r>
      <rPr>
        <sz val="11"/>
        <color rgb="FF000000"/>
        <rFont val="Calibri"/>
        <family val="2"/>
      </rPr>
      <t>Ketidakpastian Bentangan,U=k*U</t>
    </r>
    <r>
      <rPr>
        <vertAlign val="subscript"/>
        <sz val="11"/>
        <color rgb="FF000000"/>
        <rFont val="Calibri Light"/>
        <family val="2"/>
      </rPr>
      <t>c</t>
    </r>
  </si>
  <si>
    <t xml:space="preserve">% RH  </t>
  </si>
  <si>
    <t>SEBARAN SUHU</t>
  </si>
  <si>
    <t>Standar dan Koreksi Enklosur</t>
  </si>
  <si>
    <t>Sensor No</t>
  </si>
  <si>
    <t>Ketidakpastian Pengukuran (°C), k=2</t>
  </si>
  <si>
    <t>Terukur  (°C)</t>
  </si>
  <si>
    <t>Koreksi  (°C)</t>
  </si>
  <si>
    <t>KINERJA ENKLOSUR</t>
  </si>
  <si>
    <t>Suhu Setting  (°C)</t>
  </si>
  <si>
    <t>Suhu yang diukur indikator enklosur  (°C)</t>
  </si>
  <si>
    <t>Keseragaman  Suhu  (°C)</t>
  </si>
  <si>
    <t>Stabilitas Suhu (°C)</t>
  </si>
  <si>
    <t>Variasi Keseluruhan (°C)</t>
  </si>
  <si>
    <t>GRAFIK KESERAGAMAN SUHU ENKLOSUR</t>
  </si>
  <si>
    <t>GRAFIK VARIASI SUHU SECARA KESELURUHAN</t>
  </si>
  <si>
    <t>Drift</t>
  </si>
  <si>
    <r>
      <t>Pembacaan Indikator Enklosur (</t>
    </r>
    <r>
      <rPr>
        <sz val="11"/>
        <color rgb="FF000000"/>
        <rFont val="Times New Roman"/>
        <family val="1"/>
      </rPr>
      <t>°C)</t>
    </r>
  </si>
  <si>
    <t>Suhu (°C)</t>
  </si>
  <si>
    <t>Alat rata-rata</t>
  </si>
  <si>
    <t>Koreksi Alat</t>
  </si>
  <si>
    <t>U95% (k=2)</t>
  </si>
  <si>
    <t>Kelembapan Relatif (%RH)</t>
  </si>
  <si>
    <t>% RH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</si>
  <si>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</si>
  <si>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</si>
  <si>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</si>
  <si>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</si>
  <si>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</si>
  <si>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</si>
  <si>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</si>
  <si>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</si>
  <si>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</si>
  <si>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</si>
  <si>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T11</t>
  </si>
  <si>
    <t>T12</t>
  </si>
  <si>
    <t>T13</t>
  </si>
  <si>
    <t>T14</t>
  </si>
  <si>
    <t>T15</t>
  </si>
  <si>
    <t>T16</t>
  </si>
  <si>
    <t>T17</t>
  </si>
  <si>
    <t>T18</t>
  </si>
  <si>
    <t>Inkubator</t>
  </si>
  <si>
    <t>ref T9</t>
  </si>
  <si>
    <t>drift</t>
  </si>
  <si>
    <t>LABORATORIUM KALIBRASI DAN PENGUJI</t>
  </si>
  <si>
    <t>Tipe</t>
  </si>
  <si>
    <t>°C                 /</t>
  </si>
  <si>
    <t>No. ID</t>
  </si>
  <si>
    <t>-</t>
  </si>
  <si>
    <r>
      <t>T</t>
    </r>
    <r>
      <rPr>
        <vertAlign val="subscript"/>
        <sz val="11"/>
        <color rgb="FF000000"/>
        <rFont val="Times New Roman"/>
        <family val="1"/>
      </rPr>
      <t xml:space="preserve">awal            </t>
    </r>
    <r>
      <rPr>
        <sz val="11"/>
        <color rgb="FF000000"/>
        <rFont val="Times New Roman"/>
        <family val="1"/>
      </rPr>
      <t>:</t>
    </r>
  </si>
  <si>
    <r>
      <t>T</t>
    </r>
    <r>
      <rPr>
        <vertAlign val="subscript"/>
        <sz val="11"/>
        <color rgb="FF000000"/>
        <rFont val="Times New Roman"/>
        <family val="1"/>
      </rPr>
      <t>akhir</t>
    </r>
    <r>
      <rPr>
        <sz val="11"/>
        <color rgb="FF000000"/>
        <rFont val="Times New Roman"/>
        <family val="1"/>
      </rPr>
      <t xml:space="preserve">        :</t>
    </r>
  </si>
  <si>
    <r>
      <t>T</t>
    </r>
    <r>
      <rPr>
        <vertAlign val="subscript"/>
        <sz val="11"/>
        <color rgb="FF000000"/>
        <rFont val="Times New Roman"/>
        <family val="1"/>
      </rPr>
      <t>rata-rata terkoreksi</t>
    </r>
    <r>
      <rPr>
        <sz val="11"/>
        <color rgb="FF000000"/>
        <rFont val="Times New Roman"/>
        <family val="1"/>
      </rPr>
      <t xml:space="preserve">       :</t>
    </r>
  </si>
  <si>
    <t>°C          ±</t>
  </si>
  <si>
    <t>Kelembapan ruangan (RH)</t>
  </si>
  <si>
    <r>
      <t>RH</t>
    </r>
    <r>
      <rPr>
        <vertAlign val="subscript"/>
        <sz val="11"/>
        <color rgb="FF000000"/>
        <rFont val="Times New Roman"/>
        <family val="1"/>
      </rPr>
      <t xml:space="preserve">awal </t>
    </r>
    <r>
      <rPr>
        <sz val="11"/>
        <color rgb="FF000000"/>
        <rFont val="Times New Roman"/>
        <family val="1"/>
      </rPr>
      <t xml:space="preserve">     :</t>
    </r>
  </si>
  <si>
    <r>
      <t>RH</t>
    </r>
    <r>
      <rPr>
        <vertAlign val="subscript"/>
        <sz val="11"/>
        <color rgb="FF000000"/>
        <rFont val="Times New Roman"/>
        <family val="1"/>
      </rPr>
      <t>akhir</t>
    </r>
    <r>
      <rPr>
        <sz val="11"/>
        <color rgb="FF000000"/>
        <rFont val="Times New Roman"/>
        <family val="1"/>
      </rPr>
      <t xml:space="preserve">     :</t>
    </r>
  </si>
  <si>
    <r>
      <t>RH</t>
    </r>
    <r>
      <rPr>
        <vertAlign val="subscript"/>
        <sz val="11"/>
        <color rgb="FF000000"/>
        <rFont val="Times New Roman"/>
        <family val="1"/>
      </rPr>
      <t>rata-rata terkoreksi</t>
    </r>
    <r>
      <rPr>
        <sz val="11"/>
        <color rgb="FF000000"/>
        <rFont val="Times New Roman"/>
        <family val="1"/>
      </rPr>
      <t xml:space="preserve">     :</t>
    </r>
  </si>
  <si>
    <t>% RH     ±</t>
  </si>
  <si>
    <t>Lokasi Kalibrasi</t>
  </si>
  <si>
    <t>Tgl terima</t>
  </si>
  <si>
    <t>Tgl kalibrasi</t>
  </si>
  <si>
    <t>F-IK-K-04-KT-02</t>
  </si>
  <si>
    <t>Halaman</t>
  </si>
  <si>
    <t>Setting Alat</t>
  </si>
  <si>
    <t>/</t>
  </si>
  <si>
    <t>Prosedur</t>
  </si>
  <si>
    <t>Temperatur</t>
  </si>
  <si>
    <t>No. Seri/No. ID</t>
  </si>
  <si>
    <t>Kelembaban relatif</t>
  </si>
  <si>
    <t>% RH    ±</t>
  </si>
  <si>
    <t>S E R T I F I K A T    K A L I B R A S I</t>
  </si>
  <si>
    <t>C A L I B R A T I O N     C E R T I F I C A T E</t>
  </si>
  <si>
    <t>Nomor /</t>
  </si>
  <si>
    <t>Number</t>
  </si>
  <si>
    <t>IDENTITAS  ALAT</t>
  </si>
  <si>
    <t>INSTRUMENT DETAILS</t>
  </si>
  <si>
    <t>Nama Alat</t>
  </si>
  <si>
    <r>
      <t>Instrument</t>
    </r>
    <r>
      <rPr>
        <vertAlign val="superscript"/>
        <sz val="11"/>
        <color rgb="FF000000"/>
        <rFont val="Bookman Old Style"/>
        <family val="1"/>
      </rPr>
      <t xml:space="preserve"> </t>
    </r>
    <r>
      <rPr>
        <i/>
        <vertAlign val="superscript"/>
        <sz val="11"/>
        <color rgb="FF000000"/>
        <rFont val="Bookman Old Style"/>
        <family val="1"/>
      </rPr>
      <t>Name</t>
    </r>
  </si>
  <si>
    <t>Merek</t>
  </si>
  <si>
    <t>Brand</t>
  </si>
  <si>
    <t>Type</t>
  </si>
  <si>
    <t>Nomor Identitas</t>
  </si>
  <si>
    <t>Identity Number</t>
  </si>
  <si>
    <t>Nomor Seri</t>
  </si>
  <si>
    <t>Serial Number</t>
  </si>
  <si>
    <t>Lain-lain</t>
  </si>
  <si>
    <t>Others</t>
  </si>
  <si>
    <t>IDENTITAS PEMILIK</t>
  </si>
  <si>
    <t>OWNER'S IDENTIFICATION</t>
  </si>
  <si>
    <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</si>
  <si>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</si>
  <si>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</si>
  <si>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</si>
  <si>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dari</t>
  </si>
  <si>
    <t>halaman</t>
  </si>
  <si>
    <t>Page</t>
  </si>
  <si>
    <t>of</t>
  </si>
  <si>
    <t>pages</t>
  </si>
  <si>
    <t>Diterbitkan Tanggal</t>
  </si>
  <si>
    <t>Date of Issue</t>
  </si>
  <si>
    <t>Nomor</t>
  </si>
  <si>
    <t xml:space="preserve">Halaman </t>
  </si>
  <si>
    <t>SPESIFIKASI ALAT</t>
  </si>
  <si>
    <t>Nama</t>
  </si>
  <si>
    <t>No. Identitas / No. Seri</t>
  </si>
  <si>
    <t xml:space="preserve">Kapasitas </t>
  </si>
  <si>
    <t>Prosedur Kalibrasi</t>
  </si>
  <si>
    <t>Tanggal Terima</t>
  </si>
  <si>
    <t>Kondisi ruang</t>
  </si>
  <si>
    <t>Tanggal Kalibrasi</t>
  </si>
  <si>
    <t>Suhu ruang</t>
  </si>
  <si>
    <t>Kelembapan</t>
  </si>
  <si>
    <t>HASIL KALIBRASI</t>
  </si>
  <si>
    <t>Sisi</t>
  </si>
  <si>
    <t>Enklosur</t>
  </si>
  <si>
    <r>
      <t>Pembacaan Indikator Enklosur
(</t>
    </r>
    <r>
      <rPr>
        <sz val="11"/>
        <color rgb="FF000000"/>
        <rFont val="Calibri"/>
        <family val="2"/>
      </rPr>
      <t>°</t>
    </r>
    <r>
      <rPr>
        <sz val="11"/>
        <color rgb="FF000000"/>
        <rFont val="Bookman Old Style"/>
        <family val="1"/>
      </rPr>
      <t>C)</t>
    </r>
  </si>
  <si>
    <t>Standar dan Koreksi Enklosur
(°C)</t>
  </si>
  <si>
    <t>Sensor No.</t>
  </si>
  <si>
    <t>Ketidakpastian U95% (°C) 
(k=2)</t>
  </si>
  <si>
    <t>Terukur</t>
  </si>
  <si>
    <t>Suhu Setting
(°C)</t>
  </si>
  <si>
    <t>Suhu yang Diukur Indikator Enklosur
(°C)</t>
  </si>
  <si>
    <t>Keseragaman Suhu
(°C)</t>
  </si>
  <si>
    <t>Stabilitas Suhu
(°C)</t>
  </si>
  <si>
    <t>Variasi Keseluruhan
(°C)</t>
  </si>
  <si>
    <t>Catatan</t>
  </si>
  <si>
    <t>Merek / Tipe</t>
  </si>
  <si>
    <r>
      <t xml:space="preserve">Posisi termokopel untuk enklosur rektangular </t>
    </r>
    <r>
      <rPr>
        <sz val="11"/>
        <color theme="1"/>
        <rFont val="Cambria"/>
        <family val="1"/>
      </rPr>
      <t>≤</t>
    </r>
    <r>
      <rPr>
        <sz val="11"/>
        <color theme="1"/>
        <rFont val="Bookman Old Style"/>
        <family val="1"/>
      </rPr>
      <t xml:space="preserve"> 1 m</t>
    </r>
    <r>
      <rPr>
        <vertAlign val="superscript"/>
        <sz val="11"/>
        <color theme="1"/>
        <rFont val="Bookman Old Style"/>
        <family val="1"/>
      </rPr>
      <t>3</t>
    </r>
  </si>
  <si>
    <t>U95% 
°C (k=2)</t>
  </si>
  <si>
    <t>Koreksi Alat (°C)</t>
  </si>
  <si>
    <t>Rata-rata Alat (°C)</t>
  </si>
  <si>
    <t>ch104</t>
  </si>
  <si>
    <t>max drift</t>
  </si>
  <si>
    <t>2024 Suhu Rotronic</t>
  </si>
  <si>
    <t>%RH</t>
  </si>
  <si>
    <t>Testo</t>
  </si>
  <si>
    <t>Spesifikasi Dimensi Enclosure</t>
  </si>
  <si>
    <t>Panjang</t>
  </si>
  <si>
    <t>mm</t>
  </si>
  <si>
    <t>Lebar</t>
  </si>
  <si>
    <t>Tinggi</t>
  </si>
  <si>
    <t>Volume</t>
  </si>
  <si>
    <t>m3</t>
  </si>
  <si>
    <t>107 (C)</t>
  </si>
  <si>
    <t>108 (C)</t>
  </si>
  <si>
    <t>109 (C)</t>
  </si>
  <si>
    <t>Data Acquisition Hewlett Packard 34970A No. Seri US37020738</t>
  </si>
  <si>
    <t>KALIBRASI OVEN</t>
  </si>
  <si>
    <t>110 (C)</t>
  </si>
  <si>
    <t>111 (C)</t>
  </si>
  <si>
    <t>112 (C)</t>
  </si>
  <si>
    <t>113 (C)</t>
  </si>
  <si>
    <t>114 (C)</t>
  </si>
  <si>
    <t>115 (C)</t>
  </si>
  <si>
    <t>116 (C)</t>
  </si>
  <si>
    <t>117 (C)</t>
  </si>
  <si>
    <t>118 (C)</t>
  </si>
  <si>
    <t>119 (C)</t>
  </si>
  <si>
    <t>120 (C)</t>
  </si>
  <si>
    <t>STDEV</t>
  </si>
  <si>
    <t>Suhu/Temperatur Terkoreksi</t>
  </si>
  <si>
    <t>lanjut di bawah</t>
  </si>
  <si>
    <t>ASRL3::INSTR</t>
  </si>
  <si>
    <t>Memmert</t>
  </si>
  <si>
    <t>IK-K-KT-02 (KAN Pd-02.04)</t>
  </si>
  <si>
    <t>Elis S</t>
  </si>
  <si>
    <t>B 40</t>
  </si>
  <si>
    <t>(30 ~ 120)</t>
  </si>
  <si>
    <t>801356</t>
  </si>
  <si>
    <t>Firman/Nikita</t>
  </si>
  <si>
    <t>K671-2</t>
  </si>
  <si>
    <t xml:space="preserve"> </t>
  </si>
  <si>
    <t>Data Instr INSTR 12/3/2025 09:23:47</t>
  </si>
  <si>
    <t>Admin</t>
  </si>
  <si>
    <t>03/12/2025 09.23.47</t>
  </si>
  <si>
    <t>03/12/2025 09:23:47:735</t>
  </si>
  <si>
    <t>03/12/2025 09:24:47:719</t>
  </si>
  <si>
    <t>03/12/2025 09:25:47:719</t>
  </si>
  <si>
    <t>03/12/2025 09:26:47:719</t>
  </si>
  <si>
    <t>03/12/2025 09:27:47:719</t>
  </si>
  <si>
    <t>03/12/2025 09:28:47:719</t>
  </si>
  <si>
    <t>03/12/2025 09:29:47:719</t>
  </si>
  <si>
    <t>03/12/2025 09:30:47:719</t>
  </si>
  <si>
    <t>03/12/2025 09:31:47:719</t>
  </si>
  <si>
    <t>03/12/2025 09:32:47:719</t>
  </si>
  <si>
    <t>03/12/2025 09:33:47:719</t>
  </si>
  <si>
    <t>03/12/2025 09:34:47:719</t>
  </si>
  <si>
    <t>03/12/2025 09:35:47:719</t>
  </si>
  <si>
    <t>03/12/2025 09:36:47:719</t>
  </si>
  <si>
    <t>03/12/2025 09:37:47:719</t>
  </si>
  <si>
    <t>03/12/2025 09:38:47:719</t>
  </si>
  <si>
    <t>03/12/2025 09:39:47:719</t>
  </si>
  <si>
    <t>03/12/2025 09:40:47:719</t>
  </si>
  <si>
    <t>03/12/2025 09:41:47:719</t>
  </si>
  <si>
    <t>03/12/2025 09:42:47:719</t>
  </si>
  <si>
    <t>03/12/2025 09:43:47:719</t>
  </si>
  <si>
    <t>03/12/2025 09:44:47:719</t>
  </si>
  <si>
    <t>03/12/2025 09:45:47:719</t>
  </si>
  <si>
    <t>03/12/2025 09:46:47:719</t>
  </si>
  <si>
    <t>03/12/2025 09:47:47:719</t>
  </si>
  <si>
    <t>03/12/2025 09:48:47:719</t>
  </si>
  <si>
    <t>03/12/2025 09:49:47:719</t>
  </si>
  <si>
    <t>03/12/2025 09:50:47:719</t>
  </si>
  <si>
    <t>03/12/2025 09:51:47:719</t>
  </si>
  <si>
    <t>03/12/2025 09:52:47:719</t>
  </si>
  <si>
    <t>03/12/2025 09:53:47:719</t>
  </si>
  <si>
    <t>03/12/2025 09:54:47:719</t>
  </si>
  <si>
    <t>03/12/2025 09:55:47:719</t>
  </si>
  <si>
    <t>03/12/2025 09:56:47:719</t>
  </si>
  <si>
    <t>03/12/2025 09:57:47:719</t>
  </si>
  <si>
    <t>03/12/2025 09:58:47:719</t>
  </si>
  <si>
    <t>03/12/2025 09:59:47:719</t>
  </si>
  <si>
    <t>03/12/2025 10:00:47:719</t>
  </si>
  <si>
    <t>03/12/2025 10:01:47:719</t>
  </si>
  <si>
    <t>03/12/2025 10:02:47:719</t>
  </si>
  <si>
    <t>03/12/2025 10:03:47:719</t>
  </si>
  <si>
    <t>03/12/2025 10:04:47:719</t>
  </si>
  <si>
    <t>03/12/2025 10:05:47:719</t>
  </si>
  <si>
    <t>03/12/2025 10:06:47:719</t>
  </si>
  <si>
    <t>03/12/2025 10:07:47:719</t>
  </si>
  <si>
    <t>03/12/2025 10:08:47:719</t>
  </si>
  <si>
    <t>03/12/2025 10:09:47:719</t>
  </si>
  <si>
    <t>03/12/2025 10:10:47:719</t>
  </si>
  <si>
    <t>03/12/2025 10:11:47:719</t>
  </si>
  <si>
    <t>03/12/2025 10:12:47:719</t>
  </si>
  <si>
    <t>03/12/2025 10:13:47:719</t>
  </si>
  <si>
    <t>03/12/2025 10:14:47:719</t>
  </si>
  <si>
    <t>03/12/2025 10:15:47:719</t>
  </si>
  <si>
    <t>03/12/2025 10:16:47:719</t>
  </si>
  <si>
    <t>03/12/2025 10:17:47:719</t>
  </si>
  <si>
    <t>03/12/2025 10:18:47:719</t>
  </si>
  <si>
    <t>03/12/2025 10:19:47:719</t>
  </si>
  <si>
    <t>03/12/2025 10:20:47:719</t>
  </si>
  <si>
    <t>03/12/2025 10:21:47:719</t>
  </si>
  <si>
    <t>03/12/2025 10:22:47:719</t>
  </si>
  <si>
    <t>03/12/2025 10:23:47:719</t>
  </si>
  <si>
    <t>03/12/2025 10:24:47:719</t>
  </si>
  <si>
    <t>03/12/2025 10:25:47:719</t>
  </si>
  <si>
    <t>03/12/2025 10:26:47:719</t>
  </si>
  <si>
    <t>03/12/2025 10:27:47:719</t>
  </si>
  <si>
    <t>03/12/2025 10:28:47:719</t>
  </si>
  <si>
    <t>03/12/2025 10:29:47:719</t>
  </si>
  <si>
    <t>03/12/2025 10:30:47:719</t>
  </si>
  <si>
    <t>03/12/2025 10:31:47:719</t>
  </si>
  <si>
    <t>03/12/2025 10:32:47:719</t>
  </si>
  <si>
    <t>03/12/2025 10:33:47:719</t>
  </si>
  <si>
    <t>03/12/2025 10:34:47:719</t>
  </si>
  <si>
    <t>03/12/2025 10:35:47:719</t>
  </si>
  <si>
    <t>03/12/2025 10:36:47:719</t>
  </si>
  <si>
    <t>03/12/2025 10:37:47:719</t>
  </si>
  <si>
    <t>03/12/2025 10:38:47:719</t>
  </si>
  <si>
    <t>03/12/2025 10:39:47:719</t>
  </si>
  <si>
    <t>03/12/2025 10:40:47:719</t>
  </si>
  <si>
    <t>03/12/2025 10:41:47:719</t>
  </si>
  <si>
    <t>03/12/2025 10:42:47:719</t>
  </si>
  <si>
    <t>03/12/2025 10:43:47:719</t>
  </si>
  <si>
    <t>03/12/2025 10:44:47:719</t>
  </si>
  <si>
    <t>03/12/2025 10:45:47:719</t>
  </si>
  <si>
    <t>03/12/2025 10:46:47:719</t>
  </si>
  <si>
    <t>03/12/2025 10:47:47:719</t>
  </si>
  <si>
    <t>03/12/2025 10:48:47:719</t>
  </si>
  <si>
    <t>03/12/2025 10:49:47:719</t>
  </si>
  <si>
    <t>03/12/2025 10:50:47:719</t>
  </si>
  <si>
    <t>03/12/2025 10:51:47:719</t>
  </si>
  <si>
    <t>03/12/2025 10:52:47:719</t>
  </si>
  <si>
    <t>03/12/2025 10:53:47:719</t>
  </si>
  <si>
    <t>03/12/2025 10:54:47:719</t>
  </si>
  <si>
    <t>03/12/2025 10:55:47:719</t>
  </si>
  <si>
    <t>03/12/2025 10:56:47:719</t>
  </si>
  <si>
    <t>03/12/2025 10:57:47:719</t>
  </si>
  <si>
    <t>03/12/2025 10:58:47:719</t>
  </si>
  <si>
    <t>03/12/2025 10:59:47:719</t>
  </si>
  <si>
    <t>03/12/2025 11:00:47:719</t>
  </si>
  <si>
    <t>03/12/2025 11:01:47:719</t>
  </si>
  <si>
    <t>03/12/2025 11:02:47:719</t>
  </si>
  <si>
    <t>03/12/2025 11:03:47:719</t>
  </si>
  <si>
    <t>03/12/2025 11:04:47:719</t>
  </si>
  <si>
    <t>03/12/2025 11:05:47:719</t>
  </si>
  <si>
    <t>03/12/2025 11:06:47:719</t>
  </si>
  <si>
    <t>03/12/2025 11:07:47:719</t>
  </si>
  <si>
    <t>03/12/2025 11:08:47:719</t>
  </si>
  <si>
    <t>03/12/2025 11:09:47:719</t>
  </si>
  <si>
    <t>03/12/2025 11:10:47:719</t>
  </si>
  <si>
    <t>03/12/2025 11:11:47:719</t>
  </si>
  <si>
    <t>03/12/2025 11:12:47:719</t>
  </si>
  <si>
    <t>03/12/2025 11:13:47:719</t>
  </si>
  <si>
    <t>03/12/2025 11:14:47:719</t>
  </si>
  <si>
    <t>03/12/2025 11:15:47:719</t>
  </si>
  <si>
    <t>03/12/2025 11:16:47:719</t>
  </si>
  <si>
    <t>03/12/2025 11:17:47:719</t>
  </si>
  <si>
    <t>03/12/2025 11:18:47:719</t>
  </si>
  <si>
    <t>03/12/2025 11:19:47:719</t>
  </si>
  <si>
    <t>03/12/2025 11:20:47:719</t>
  </si>
  <si>
    <t>03/12/2025 11:21:47:719</t>
  </si>
  <si>
    <t>03/12/2025 11:22:47:719</t>
  </si>
  <si>
    <t>03/12/2025 11:23:47:719</t>
  </si>
  <si>
    <t>03/12/2025 11:24:47:719</t>
  </si>
  <si>
    <t>03/12/2025 11:25:47:719</t>
  </si>
  <si>
    <t>03/12/2025 11:26:47:719</t>
  </si>
  <si>
    <t>03/12/2025 11:27:47:719</t>
  </si>
  <si>
    <t>03/12/2025 11:28:47:719</t>
  </si>
  <si>
    <t>03/12/2025 11:29:47:719</t>
  </si>
  <si>
    <t>03/12/2025 11:30:47:719</t>
  </si>
  <si>
    <t>03/12/2025 11:31:47:719</t>
  </si>
  <si>
    <t>03/12/2025 11:32:47:719</t>
  </si>
  <si>
    <t>03/12/2025 11:33:47:719</t>
  </si>
  <si>
    <t>03/12/2025 11:34:47:719</t>
  </si>
  <si>
    <t>03/12/2025 11:35:47:719</t>
  </si>
  <si>
    <t>03/12/2025 11:36:47:719</t>
  </si>
  <si>
    <t>03/12/2025 11:37:47:719</t>
  </si>
  <si>
    <t>03/12/2025 11:38:47:719</t>
  </si>
  <si>
    <t>03/12/2025 11:39:47:719</t>
  </si>
  <si>
    <t>03/12/2025 11:40:47:719</t>
  </si>
  <si>
    <t>03/12/2025 11:41:47:719</t>
  </si>
  <si>
    <t>03/12/2025 11:42:47:719</t>
  </si>
  <si>
    <t>03/12/2025 11:43:47:719</t>
  </si>
  <si>
    <t>03/12/2025 11:44:47:719</t>
  </si>
  <si>
    <t>03/12/2025 11:45:47:719</t>
  </si>
  <si>
    <t>03/12/2025 11:46:47:719</t>
  </si>
  <si>
    <t>03/12/2025 11:47:47:719</t>
  </si>
  <si>
    <t>03/12/2025 11:48:47:719</t>
  </si>
  <si>
    <t>03/12/2025 11:49:47:719</t>
  </si>
  <si>
    <t>03/12/2025 11:50:47:719</t>
  </si>
  <si>
    <t>03/12/2025 11:51:47:719</t>
  </si>
  <si>
    <t>03/12/2025 11:52:47:719</t>
  </si>
  <si>
    <t>03/12/2025 11:53:47:719</t>
  </si>
  <si>
    <t>03/12/2025 11:54:47:719</t>
  </si>
  <si>
    <t>03/12/2025 11:55:47:719</t>
  </si>
  <si>
    <t>03/12/2025 11:56:47:719</t>
  </si>
  <si>
    <t>03/12/2025 11:57:47:719</t>
  </si>
  <si>
    <t>03/12/2025 11:58:47:719</t>
  </si>
  <si>
    <t>03/12/2025 11:59:47:719</t>
  </si>
  <si>
    <t>03/12/2025 12:00:47:719</t>
  </si>
  <si>
    <t>03/12/2025 12:01:47:719</t>
  </si>
  <si>
    <t>03/12/2025 12:02:47:719</t>
  </si>
  <si>
    <t>03/12/2025 12:03:47:719</t>
  </si>
  <si>
    <t>03/12/2025 12:04:47:719</t>
  </si>
  <si>
    <t>03/12/2025 12:05:47:719</t>
  </si>
  <si>
    <t>03/12/2025 12:06:47:719</t>
  </si>
  <si>
    <t>03/12/2025 12:07:47:719</t>
  </si>
  <si>
    <t>03/12/2025 12:08:47:719</t>
  </si>
  <si>
    <t>03/12/2025 12:09:47:719</t>
  </si>
  <si>
    <t>03/12/2025 12:10:47:719</t>
  </si>
  <si>
    <t>03/12/2025 12:11:47:719</t>
  </si>
  <si>
    <t>03/12/2025 12:12:47:719</t>
  </si>
  <si>
    <t>03/12/2025 12:13:47:719</t>
  </si>
  <si>
    <t>03/12/2025 12:14:47:719</t>
  </si>
  <si>
    <t>03/12/2025 12:15:47:719</t>
  </si>
  <si>
    <t>03/12/2025 12:16:47:719</t>
  </si>
  <si>
    <t>03/12/2025 12:17:47:719</t>
  </si>
  <si>
    <t>03/12/2025 12:18:47:719</t>
  </si>
  <si>
    <t>03/12/2025 12:19:47:719</t>
  </si>
  <si>
    <t>03/12/2025 12:20:47:719</t>
  </si>
  <si>
    <t>03/12/2025 12:21:47:719</t>
  </si>
  <si>
    <t>03/12/2025 12:22:47:719</t>
  </si>
  <si>
    <t>03/12/2025 12:23:47:719</t>
  </si>
  <si>
    <t>03/12/2025 12:24:47:719</t>
  </si>
  <si>
    <t>03/12/2025 12:25:47:719</t>
  </si>
  <si>
    <t>03/12/2025 12:26:47:719</t>
  </si>
  <si>
    <t>03/12/2025 12:27:47:719</t>
  </si>
  <si>
    <t>03/12/2025 12:28:47:719</t>
  </si>
  <si>
    <t>03/12/2025 12:29:47:719</t>
  </si>
  <si>
    <t>03/12/2025 12:30:47:719</t>
  </si>
  <si>
    <t>03/12/2025 12:31:47:719</t>
  </si>
  <si>
    <t>03/12/2025 12:32:47:719</t>
  </si>
  <si>
    <t>03/12/2025 12:33:47:719</t>
  </si>
  <si>
    <t>03/12/2025 12:34:47:719</t>
  </si>
  <si>
    <t>03/12/2025 12:35:47:719</t>
  </si>
  <si>
    <t>03/12/2025 12:36:47:719</t>
  </si>
  <si>
    <t>03/12/2025 12:37:47:719</t>
  </si>
  <si>
    <t>03/12/2025 12:38:47:719</t>
  </si>
  <si>
    <t>03/12/2025 12:39:47:719</t>
  </si>
  <si>
    <t>03/12/2025 12:40:47:719</t>
  </si>
  <si>
    <t>03/12/2025 12:41:47:719</t>
  </si>
  <si>
    <t>03/12/2025 12:42:47:719</t>
  </si>
  <si>
    <t>03/12/2025 12:43:47:719</t>
  </si>
  <si>
    <t>03/12/2025 12:44:47:719</t>
  </si>
  <si>
    <t>03/12/2025 12:45:47:719</t>
  </si>
  <si>
    <t>03/12/2025 12:46:47:719</t>
  </si>
  <si>
    <t>03/12/2025 12:47:47:719</t>
  </si>
  <si>
    <t>03/12/2025 12:48:47:719</t>
  </si>
  <si>
    <t>03/12/2025 12:49:47:719</t>
  </si>
  <si>
    <t>03/12/2025 12:50:47:719</t>
  </si>
  <si>
    <t>03/12/2025 12:51:47:719</t>
  </si>
  <si>
    <t>03/12/2025 12:52:47:719</t>
  </si>
  <si>
    <t>03/12/2025 12:53:47:719</t>
  </si>
  <si>
    <t>03/12/2025 12:54:47:719</t>
  </si>
  <si>
    <t>03/12/2025 12:55:47:719</t>
  </si>
  <si>
    <t>03/12/2025 12:56:47:719</t>
  </si>
  <si>
    <t>03/12/2025 12:57:47:719</t>
  </si>
  <si>
    <t>03/12/2025 12:58:47:719</t>
  </si>
  <si>
    <t>03/12/2025 12:59:47:719</t>
  </si>
  <si>
    <t>03/12/2025 13:00:47:719</t>
  </si>
  <si>
    <t>03/12/2025 13:01:47:719</t>
  </si>
  <si>
    <t>03/12/2025 13:02:47:719</t>
  </si>
  <si>
    <t>03/12/2025 13:03:47:719</t>
  </si>
  <si>
    <t>03/12/2025 13:04:47:719</t>
  </si>
  <si>
    <t>03/12/2025 13:05:47:719</t>
  </si>
  <si>
    <t>03/12/2025 13:06:47:719</t>
  </si>
  <si>
    <t>03/12/2025 13:07:47:719</t>
  </si>
  <si>
    <t>03/12/2025 13:08:47:719</t>
  </si>
  <si>
    <t>03/12/2025 13:09:47:719</t>
  </si>
  <si>
    <t>03/12/2025 13:10:47:719</t>
  </si>
  <si>
    <t>03/12/2025 13:11:47:719</t>
  </si>
  <si>
    <t>03/12/2025 13:12:47:719</t>
  </si>
  <si>
    <t>03/12/2025 13:13:47:719</t>
  </si>
  <si>
    <t>03/12/2025 13:14:47:719</t>
  </si>
  <si>
    <t>03/12/2025 13:15:47:719</t>
  </si>
  <si>
    <t>03/12/2025 13:16:47:719</t>
  </si>
  <si>
    <t>03/12/2025 13:17:47:719</t>
  </si>
  <si>
    <t>03/12/2025 13:18:47:719</t>
  </si>
  <si>
    <t>03/12/2025 13:19:47:719</t>
  </si>
  <si>
    <t>03/12/2025 13:20:47:719</t>
  </si>
  <si>
    <t>03/12/2025 13:21:47:719</t>
  </si>
  <si>
    <t>03/12/2025 13:22:47:719</t>
  </si>
  <si>
    <t>03/12/2025 13:23:47:719</t>
  </si>
  <si>
    <t>03/12/2025 13:24:47:719</t>
  </si>
  <si>
    <t>03/12/2025 13:25:47:719</t>
  </si>
  <si>
    <t>03/12/2025 13:26:47:719</t>
  </si>
  <si>
    <t>03/12/2025 13:27:47:719</t>
  </si>
  <si>
    <t>03/12/2025 13:28:47:719</t>
  </si>
  <si>
    <t>03/12/2025 13:29:47:719</t>
  </si>
  <si>
    <t>03/12/2025 13:30:47:719</t>
  </si>
  <si>
    <t>03/12/2025 13:31:47:719</t>
  </si>
  <si>
    <t>03/12/2025 13:32:47:719</t>
  </si>
  <si>
    <t>03/12/2025 13:33:47:719</t>
  </si>
  <si>
    <t>03/12/2025 13:34:47:719</t>
  </si>
  <si>
    <t>03/12/2025 13:35:47:719</t>
  </si>
  <si>
    <t>03/12/2025 13:36:47:719</t>
  </si>
  <si>
    <t>03/12/2025 13:37:47:719</t>
  </si>
  <si>
    <t>03/12/2025 13:38:47:719</t>
  </si>
  <si>
    <t>03/12/2025 13:39:47:719</t>
  </si>
  <si>
    <t>03/12/2025 13:40:47:719</t>
  </si>
  <si>
    <t>03/12/2025 13:41:47:719</t>
  </si>
  <si>
    <t>03/12/2025 13:42:47:719</t>
  </si>
  <si>
    <t>03/12/2025 13:43:47:719</t>
  </si>
  <si>
    <t>03/12/2025 13:44:47:719</t>
  </si>
  <si>
    <t>03/12/2025 13:45:47:719</t>
  </si>
  <si>
    <t>03/12/2025 13:46:47:719</t>
  </si>
  <si>
    <t>03/12/2025 13:47:47:719</t>
  </si>
  <si>
    <t>03/12/2025 13:48:47:719</t>
  </si>
  <si>
    <t>03/12/2025 13:49:47:719</t>
  </si>
  <si>
    <t>03/12/2025 13:50:47:719</t>
  </si>
  <si>
    <t>03/12/2025 13:51:47:719</t>
  </si>
  <si>
    <t>03/12/2025 13:52:47:719</t>
  </si>
  <si>
    <t>03/12/2025 13:53:47:719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</si>
  <si>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</si>
  <si>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</si>
  <si>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</si>
  <si>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</si>
  <si>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</si>
  <si>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</si>
  <si>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</si>
  <si>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</si>
  <si>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</si>
  <si>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rata rata</t>
  </si>
  <si>
    <t>Alat °C</t>
  </si>
  <si>
    <t>°C (k=2)</t>
  </si>
  <si>
    <t>max</t>
  </si>
  <si>
    <t>min</t>
  </si>
  <si>
    <t>0234-1.6</t>
  </si>
  <si>
    <t>Penguji Mutu Barang Ahli Madya,</t>
  </si>
  <si>
    <t>Elis Sofianti</t>
  </si>
  <si>
    <t>NIP. 197109301994032002</t>
  </si>
  <si>
    <t>Lab. Teknik Struktur</t>
  </si>
  <si>
    <t>Laboratorium Teknik Struktur,
Universitas Katolik Parahyangan</t>
  </si>
  <si>
    <t>Jl. Ciumbuleuit No. 94, Bandung 40141</t>
  </si>
  <si>
    <t>dengan Termokopel Tipe T (IEC) yang tertelusur ke SI melalui LK-001-IDN.</t>
  </si>
  <si>
    <t xml:space="preserve">Channel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</si>
</sst>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"/>
    <numFmt numFmtId="166" formatCode="#,##0.000"/>
    <numFmt numFmtId="167" formatCode="#,##0.0"/>
    <numFmt numFmtId="168" formatCode="0.0000"/>
    <numFmt numFmtId="169" formatCode="[$-421]dd\ mmmm\ yyyy;@"/>
    <numFmt numFmtId="170" formatCode="@* &quot;:&quot;"/>
    <numFmt numFmtId="171" formatCode="@\ * &quot;:&quot;"/>
    <numFmt numFmtId="172" formatCode="[$-421]dd\ mmmm;@"/>
  </numFmts>
  <fonts count="60">
    <font>
      <sz val="11"/>
      <color theme="1"/>
      <name val="Liberation sans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Liberation sans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1"/>
      <color theme="1"/>
      <name val="Liberation sans"/>
    </font>
    <font>
      <sz val="11"/>
      <color theme="1"/>
      <name val="Cambria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C00000"/>
      <name val="Calibri"/>
      <family val="2"/>
    </font>
    <font>
      <sz val="11"/>
      <color rgb="FFFF0000"/>
      <name val="Calibri"/>
      <family val="2"/>
    </font>
    <font>
      <vertAlign val="subscript"/>
      <sz val="11"/>
      <color rgb="FF000000"/>
      <name val="Times New Roman"/>
      <family val="1"/>
    </font>
    <font>
      <sz val="11"/>
      <color rgb="FF000000"/>
      <name val="Symbol"/>
      <family val="1"/>
      <charset val="2"/>
    </font>
    <font>
      <sz val="11"/>
      <color rgb="FF000000"/>
      <name val="Liberation Sans"/>
    </font>
    <font>
      <sz val="11"/>
      <color rgb="FF000000"/>
      <name val="Calibri Light"/>
      <family val="2"/>
    </font>
    <font>
      <b/>
      <vertAlign val="subscript"/>
      <sz val="11"/>
      <color rgb="FF000000"/>
      <name val="Calibri Light"/>
      <family val="2"/>
    </font>
    <font>
      <b/>
      <sz val="11"/>
      <color rgb="FF000000"/>
      <name val="Calibri Light"/>
      <family val="2"/>
    </font>
    <font>
      <b/>
      <vertAlign val="superscript"/>
      <sz val="11"/>
      <color rgb="FF000000"/>
      <name val="Calibri Light"/>
      <family val="2"/>
    </font>
    <font>
      <vertAlign val="subscript"/>
      <sz val="11"/>
      <color rgb="FF000000"/>
      <name val="Calibri Light"/>
      <family val="2"/>
    </font>
    <font>
      <sz val="11"/>
      <color theme="1"/>
      <name val="Liberation sans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</font>
    <font>
      <sz val="8"/>
      <name val="Liberation sans"/>
      <scheme val="minor"/>
    </font>
    <font>
      <sz val="12"/>
      <color rgb="FFFFFFFF"/>
      <name val="Calibri"/>
      <family val="2"/>
    </font>
    <font>
      <sz val="9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1"/>
      <color rgb="FF000000"/>
      <name val="Cambria"/>
      <family val="1"/>
    </font>
    <font>
      <sz val="11"/>
      <color theme="1"/>
      <name val="Liberation sans"/>
      <family val="2"/>
      <scheme val="minor"/>
    </font>
    <font>
      <b/>
      <sz val="20"/>
      <color theme="1"/>
      <name val="Bookman Old Style"/>
      <family val="1"/>
    </font>
    <font>
      <sz val="11"/>
      <color theme="1"/>
      <name val="Bookman Old Style"/>
      <family val="1"/>
    </font>
    <font>
      <b/>
      <i/>
      <sz val="16"/>
      <color theme="1"/>
      <name val="Bookman Old Style"/>
      <family val="1"/>
    </font>
    <font>
      <i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i/>
      <vertAlign val="superscript"/>
      <sz val="11"/>
      <color rgb="FF000000"/>
      <name val="Bookman Old Style"/>
      <family val="1"/>
    </font>
    <font>
      <vertAlign val="superscript"/>
      <sz val="11"/>
      <color rgb="FF000000"/>
      <name val="Bookman Old Style"/>
      <family val="1"/>
    </font>
    <font>
      <i/>
      <sz val="8"/>
      <color rgb="FF000000"/>
      <name val="Bookman Old Style"/>
      <family val="1"/>
    </font>
    <font>
      <i/>
      <vertAlign val="superscript"/>
      <sz val="11"/>
      <color theme="1"/>
      <name val="Bookman Old Style"/>
      <family val="1"/>
    </font>
    <font>
      <vertAlign val="superscript"/>
      <sz val="11"/>
      <color theme="1"/>
      <name val="Bookman Old Style"/>
      <family val="1"/>
    </font>
    <font>
      <sz val="11"/>
      <color rgb="FF0C0D0E"/>
      <name val="Bookman Old Style"/>
      <family val="1"/>
    </font>
    <font>
      <b/>
      <u/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1"/>
      <color rgb="FFFF0000"/>
      <name val="Bookman Old Style"/>
      <family val="1"/>
    </font>
    <font>
      <sz val="11"/>
      <name val="Calibri"/>
      <family val="2"/>
    </font>
    <font>
      <sz val="11"/>
      <name val="Liberation sans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00CCFF"/>
      </patternFill>
    </fill>
    <fill>
      <patternFill patternType="solid">
        <fgColor rgb="FFD99594"/>
        <bgColor rgb="FFD99594"/>
      </patternFill>
    </fill>
    <fill>
      <patternFill patternType="solid">
        <fgColor rgb="FFC5E0B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rgb="FF000000"/>
      </left>
      <right/>
      <top style="double">
        <color auto="1"/>
      </top>
      <bottom style="thin">
        <color rgb="FF000000"/>
      </bottom>
      <diagonal/>
    </border>
    <border>
      <left/>
      <right/>
      <top style="double">
        <color auto="1"/>
      </top>
      <bottom style="thin">
        <color rgb="FF000000"/>
      </bottom>
      <diagonal/>
    </border>
    <border>
      <left/>
      <right style="thin">
        <color rgb="FF000000"/>
      </right>
      <top style="double">
        <color auto="1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/>
      <bottom style="thin">
        <color rgb="FF000000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 tint="-0.34998626667073579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theme="0" tint="-0.34998626667073579"/>
      </bottom>
      <diagonal/>
    </border>
    <border>
      <left/>
      <right style="thin">
        <color rgb="FF000000"/>
      </right>
      <top style="thin">
        <color rgb="FF000000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 style="thin">
        <color theme="0" tint="-0.34998626667073579"/>
      </bottom>
      <diagonal/>
    </border>
    <border>
      <left style="thick">
        <color rgb="FF000000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thick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000000"/>
      </left>
      <right style="thin">
        <color rgb="FF000000"/>
      </right>
      <top style="thin">
        <color theme="0" tint="-0.34998626667073579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34998626667073579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theme="0" tint="-0.34998626667073579"/>
      </top>
      <bottom style="thick">
        <color rgb="FF000000"/>
      </bottom>
      <diagonal/>
    </border>
    <border>
      <left/>
      <right style="thin">
        <color rgb="FF000000"/>
      </right>
      <top style="thin">
        <color theme="0" tint="-0.34998626667073579"/>
      </top>
      <bottom style="thick">
        <color rgb="FF000000"/>
      </bottom>
      <diagonal/>
    </border>
    <border>
      <left style="thin">
        <color rgb="FF000000"/>
      </left>
      <right/>
      <top style="thin">
        <color theme="0" tint="-0.34998626667073579"/>
      </top>
      <bottom style="thick">
        <color rgb="FF000000"/>
      </bottom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000000"/>
      </left>
      <right style="thick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23" fillId="0" borderId="14"/>
    <xf numFmtId="0" fontId="36" fillId="0" borderId="14"/>
    <xf numFmtId="0" fontId="36" fillId="0" borderId="14"/>
    <xf numFmtId="0" fontId="23" fillId="0" borderId="14"/>
  </cellStyleXfs>
  <cellXfs count="552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0" fontId="1" fillId="0" borderId="4" xfId="0" applyFont="1" applyBorder="1"/>
    <xf numFmtId="0" fontId="4" fillId="0" borderId="4" xfId="0" applyFont="1" applyBorder="1"/>
    <xf numFmtId="0" fontId="1" fillId="0" borderId="6" xfId="0" applyFont="1" applyBorder="1"/>
    <xf numFmtId="0" fontId="4" fillId="0" borderId="5" xfId="0" applyFont="1" applyBorder="1"/>
    <xf numFmtId="0" fontId="4" fillId="0" borderId="2" xfId="0" applyFont="1" applyBorder="1"/>
    <xf numFmtId="164" fontId="1" fillId="0" borderId="4" xfId="0" applyNumberFormat="1" applyFont="1" applyBorder="1"/>
    <xf numFmtId="0" fontId="4" fillId="0" borderId="7" xfId="0" applyFont="1" applyBorder="1"/>
    <xf numFmtId="0" fontId="4" fillId="0" borderId="6" xfId="0" applyFont="1" applyBorder="1"/>
    <xf numFmtId="0" fontId="1" fillId="0" borderId="5" xfId="0" applyFont="1" applyBorder="1"/>
    <xf numFmtId="0" fontId="8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7" fillId="0" borderId="0" xfId="0" applyNumberFormat="1" applyFont="1"/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/>
    <xf numFmtId="166" fontId="8" fillId="3" borderId="10" xfId="0" applyNumberFormat="1" applyFont="1" applyFill="1" applyBorder="1"/>
    <xf numFmtId="0" fontId="1" fillId="0" borderId="15" xfId="0" applyFont="1" applyBorder="1"/>
    <xf numFmtId="0" fontId="6" fillId="0" borderId="0" xfId="0" applyFont="1" applyAlignment="1">
      <alignment horizontal="right"/>
    </xf>
    <xf numFmtId="0" fontId="4" fillId="2" borderId="14" xfId="0" applyFont="1" applyFill="1" applyBorder="1"/>
    <xf numFmtId="0" fontId="4" fillId="2" borderId="15" xfId="0" applyFont="1" applyFill="1" applyBorder="1"/>
    <xf numFmtId="0" fontId="23" fillId="0" borderId="14" xfId="1"/>
    <xf numFmtId="0" fontId="8" fillId="0" borderId="14" xfId="1" applyFont="1"/>
    <xf numFmtId="167" fontId="8" fillId="0" borderId="14" xfId="1" applyNumberFormat="1" applyFont="1"/>
    <xf numFmtId="0" fontId="8" fillId="3" borderId="14" xfId="1" applyFont="1" applyFill="1"/>
    <xf numFmtId="2" fontId="8" fillId="0" borderId="18" xfId="1" applyNumberFormat="1" applyFont="1" applyBorder="1"/>
    <xf numFmtId="0" fontId="8" fillId="0" borderId="6" xfId="1" applyFont="1" applyBorder="1"/>
    <xf numFmtId="0" fontId="8" fillId="0" borderId="7" xfId="1" applyFont="1" applyBorder="1"/>
    <xf numFmtId="2" fontId="8" fillId="0" borderId="10" xfId="1" applyNumberFormat="1" applyFont="1" applyBorder="1"/>
    <xf numFmtId="0" fontId="8" fillId="0" borderId="4" xfId="1" applyFont="1" applyBorder="1"/>
    <xf numFmtId="0" fontId="8" fillId="0" borderId="5" xfId="1" applyFont="1" applyBorder="1"/>
    <xf numFmtId="0" fontId="8" fillId="0" borderId="2" xfId="1" applyFont="1" applyBorder="1"/>
    <xf numFmtId="0" fontId="8" fillId="0" borderId="1" xfId="1" applyFont="1" applyBorder="1"/>
    <xf numFmtId="166" fontId="8" fillId="0" borderId="14" xfId="1" applyNumberFormat="1" applyFont="1"/>
    <xf numFmtId="0" fontId="8" fillId="0" borderId="10" xfId="1" applyFont="1" applyBorder="1"/>
    <xf numFmtId="2" fontId="8" fillId="3" borderId="14" xfId="1" applyNumberFormat="1" applyFont="1" applyFill="1"/>
    <xf numFmtId="0" fontId="11" fillId="0" borderId="14" xfId="1" applyFont="1" applyAlignment="1">
      <alignment vertical="center"/>
    </xf>
    <xf numFmtId="166" fontId="8" fillId="3" borderId="14" xfId="1" applyNumberFormat="1" applyFont="1" applyFill="1"/>
    <xf numFmtId="166" fontId="8" fillId="4" borderId="14" xfId="1" applyNumberFormat="1" applyFont="1" applyFill="1"/>
    <xf numFmtId="0" fontId="8" fillId="0" borderId="10" xfId="1" applyFont="1" applyBorder="1" applyAlignment="1">
      <alignment horizontal="center"/>
    </xf>
    <xf numFmtId="15" fontId="8" fillId="0" borderId="14" xfId="1" applyNumberFormat="1" applyFont="1"/>
    <xf numFmtId="168" fontId="8" fillId="0" borderId="14" xfId="1" applyNumberFormat="1" applyFont="1"/>
    <xf numFmtId="0" fontId="11" fillId="0" borderId="14" xfId="1" applyFont="1"/>
    <xf numFmtId="0" fontId="12" fillId="0" borderId="10" xfId="1" applyFont="1" applyBorder="1" applyAlignment="1">
      <alignment horizontal="center"/>
    </xf>
    <xf numFmtId="0" fontId="10" fillId="0" borderId="10" xfId="1" applyFont="1" applyBorder="1"/>
    <xf numFmtId="0" fontId="10" fillId="0" borderId="10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0" fillId="0" borderId="10" xfId="1" applyFont="1" applyBorder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11" fillId="0" borderId="15" xfId="1" applyFont="1" applyBorder="1" applyAlignment="1">
      <alignment horizontal="left"/>
    </xf>
    <xf numFmtId="0" fontId="11" fillId="0" borderId="10" xfId="1" applyFont="1" applyBorder="1"/>
    <xf numFmtId="0" fontId="14" fillId="0" borderId="10" xfId="1" applyFont="1" applyBorder="1" applyAlignment="1">
      <alignment horizontal="center"/>
    </xf>
    <xf numFmtId="0" fontId="11" fillId="3" borderId="10" xfId="1" applyFont="1" applyFill="1" applyBorder="1"/>
    <xf numFmtId="0" fontId="10" fillId="0" borderId="1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0" fillId="0" borderId="5" xfId="1" applyFont="1" applyBorder="1"/>
    <xf numFmtId="0" fontId="10" fillId="0" borderId="4" xfId="1" applyFont="1" applyBorder="1"/>
    <xf numFmtId="0" fontId="11" fillId="0" borderId="4" xfId="1" applyFont="1" applyBorder="1"/>
    <xf numFmtId="0" fontId="11" fillId="0" borderId="15" xfId="1" applyFont="1" applyBorder="1"/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164" fontId="25" fillId="7" borderId="19" xfId="0" applyNumberFormat="1" applyFont="1" applyFill="1" applyBorder="1" applyAlignment="1">
      <alignment horizontal="right" wrapText="1"/>
    </xf>
    <xf numFmtId="0" fontId="24" fillId="0" borderId="0" xfId="0" applyFont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5" fontId="24" fillId="0" borderId="10" xfId="0" applyNumberFormat="1" applyFont="1" applyBorder="1" applyAlignment="1">
      <alignment horizontal="center" vertical="center"/>
    </xf>
    <xf numFmtId="165" fontId="24" fillId="0" borderId="5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5" fontId="8" fillId="3" borderId="14" xfId="1" applyNumberFormat="1" applyFont="1" applyFill="1"/>
    <xf numFmtId="165" fontId="8" fillId="4" borderId="14" xfId="1" applyNumberFormat="1" applyFont="1" applyFill="1"/>
    <xf numFmtId="165" fontId="23" fillId="0" borderId="14" xfId="1" applyNumberFormat="1"/>
    <xf numFmtId="168" fontId="8" fillId="3" borderId="14" xfId="1" applyNumberFormat="1" applyFont="1" applyFill="1"/>
    <xf numFmtId="168" fontId="23" fillId="0" borderId="14" xfId="1" applyNumberFormat="1"/>
    <xf numFmtId="0" fontId="2" fillId="0" borderId="14" xfId="0" applyFont="1" applyBorder="1"/>
    <xf numFmtId="164" fontId="4" fillId="9" borderId="4" xfId="0" applyNumberFormat="1" applyFont="1" applyFill="1" applyBorder="1"/>
    <xf numFmtId="164" fontId="4" fillId="9" borderId="2" xfId="0" applyNumberFormat="1" applyFont="1" applyFill="1" applyBorder="1"/>
    <xf numFmtId="0" fontId="1" fillId="0" borderId="14" xfId="0" applyFont="1" applyBorder="1"/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8" fillId="0" borderId="14" xfId="1" applyFont="1" applyAlignment="1">
      <alignment horizontal="center"/>
    </xf>
    <xf numFmtId="0" fontId="8" fillId="9" borderId="14" xfId="1" applyFont="1" applyFill="1" applyAlignment="1">
      <alignment horizontal="center"/>
    </xf>
    <xf numFmtId="0" fontId="23" fillId="9" borderId="14" xfId="1" applyFill="1"/>
    <xf numFmtId="166" fontId="8" fillId="10" borderId="14" xfId="1" applyNumberFormat="1" applyFont="1" applyFill="1"/>
    <xf numFmtId="0" fontId="8" fillId="0" borderId="11" xfId="1" applyFont="1" applyBorder="1"/>
    <xf numFmtId="165" fontId="23" fillId="0" borderId="24" xfId="1" applyNumberFormat="1" applyBorder="1"/>
    <xf numFmtId="166" fontId="8" fillId="0" borderId="24" xfId="1" applyNumberFormat="1" applyFont="1" applyBorder="1"/>
    <xf numFmtId="165" fontId="8" fillId="0" borderId="24" xfId="1" applyNumberFormat="1" applyFont="1" applyBorder="1"/>
    <xf numFmtId="0" fontId="8" fillId="0" borderId="11" xfId="1" applyFont="1" applyBorder="1" applyAlignment="1">
      <alignment horizontal="center"/>
    </xf>
    <xf numFmtId="0" fontId="8" fillId="0" borderId="3" xfId="1" applyFont="1" applyBorder="1"/>
    <xf numFmtId="2" fontId="8" fillId="11" borderId="11" xfId="1" applyNumberFormat="1" applyFont="1" applyFill="1" applyBorder="1"/>
    <xf numFmtId="2" fontId="24" fillId="0" borderId="24" xfId="0" applyNumberFormat="1" applyFont="1" applyBorder="1" applyAlignment="1">
      <alignment horizontal="center"/>
    </xf>
    <xf numFmtId="0" fontId="1" fillId="0" borderId="26" xfId="0" applyFont="1" applyBorder="1"/>
    <xf numFmtId="0" fontId="1" fillId="0" borderId="23" xfId="0" applyFont="1" applyBorder="1"/>
    <xf numFmtId="0" fontId="1" fillId="0" borderId="27" xfId="0" applyFont="1" applyBorder="1"/>
    <xf numFmtId="0" fontId="1" fillId="0" borderId="28" xfId="0" applyFont="1" applyBorder="1"/>
    <xf numFmtId="0" fontId="2" fillId="0" borderId="14" xfId="0" applyFont="1" applyBorder="1" applyAlignment="1">
      <alignment horizontal="center"/>
    </xf>
    <xf numFmtId="0" fontId="2" fillId="0" borderId="28" xfId="0" applyFont="1" applyBorder="1"/>
    <xf numFmtId="0" fontId="2" fillId="0" borderId="30" xfId="0" applyFont="1" applyBorder="1"/>
    <xf numFmtId="0" fontId="2" fillId="0" borderId="31" xfId="0" applyFont="1" applyBorder="1"/>
    <xf numFmtId="0" fontId="1" fillId="0" borderId="31" xfId="0" applyFont="1" applyBorder="1"/>
    <xf numFmtId="0" fontId="1" fillId="0" borderId="32" xfId="0" applyFont="1" applyBorder="1"/>
    <xf numFmtId="170" fontId="4" fillId="0" borderId="34" xfId="0" applyNumberFormat="1" applyFont="1" applyBorder="1" applyAlignment="1">
      <alignment horizontal="left"/>
    </xf>
    <xf numFmtId="0" fontId="4" fillId="0" borderId="34" xfId="0" applyFont="1" applyBorder="1"/>
    <xf numFmtId="0" fontId="1" fillId="0" borderId="34" xfId="0" applyFont="1" applyBorder="1"/>
    <xf numFmtId="0" fontId="4" fillId="3" borderId="34" xfId="0" applyFont="1" applyFill="1" applyBorder="1" applyAlignment="1">
      <alignment horizontal="left"/>
    </xf>
    <xf numFmtId="0" fontId="1" fillId="0" borderId="35" xfId="0" applyFont="1" applyBorder="1"/>
    <xf numFmtId="0" fontId="4" fillId="0" borderId="4" xfId="0" quotePrefix="1" applyFont="1" applyBorder="1"/>
    <xf numFmtId="170" fontId="4" fillId="0" borderId="4" xfId="0" applyNumberFormat="1" applyFont="1" applyBorder="1"/>
    <xf numFmtId="170" fontId="1" fillId="0" borderId="4" xfId="0" applyNumberFormat="1" applyFont="1" applyBorder="1"/>
    <xf numFmtId="170" fontId="1" fillId="0" borderId="2" xfId="0" applyNumberFormat="1" applyFont="1" applyBorder="1"/>
    <xf numFmtId="164" fontId="4" fillId="0" borderId="4" xfId="0" applyNumberFormat="1" applyFont="1" applyBorder="1"/>
    <xf numFmtId="0" fontId="1" fillId="0" borderId="8" xfId="0" applyFont="1" applyBorder="1"/>
    <xf numFmtId="0" fontId="5" fillId="0" borderId="14" xfId="0" applyFont="1" applyBorder="1"/>
    <xf numFmtId="0" fontId="4" fillId="0" borderId="10" xfId="0" applyFont="1" applyBorder="1"/>
    <xf numFmtId="0" fontId="27" fillId="0" borderId="4" xfId="0" applyFont="1" applyBorder="1"/>
    <xf numFmtId="0" fontId="4" fillId="0" borderId="11" xfId="0" applyFont="1" applyBorder="1"/>
    <xf numFmtId="15" fontId="4" fillId="0" borderId="4" xfId="0" applyNumberFormat="1" applyFont="1" applyBorder="1"/>
    <xf numFmtId="0" fontId="4" fillId="0" borderId="12" xfId="0" applyFont="1" applyBorder="1" applyAlignment="1">
      <alignment horizontal="center"/>
    </xf>
    <xf numFmtId="0" fontId="4" fillId="0" borderId="18" xfId="0" applyFont="1" applyBorder="1"/>
    <xf numFmtId="0" fontId="4" fillId="0" borderId="3" xfId="0" applyFont="1" applyBorder="1"/>
    <xf numFmtId="0" fontId="4" fillId="0" borderId="14" xfId="0" applyFont="1" applyBorder="1"/>
    <xf numFmtId="0" fontId="4" fillId="0" borderId="1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9" xfId="0" applyFont="1" applyBorder="1"/>
    <xf numFmtId="0" fontId="31" fillId="0" borderId="0" xfId="0" applyFont="1" applyAlignment="1">
      <alignment horizontal="right"/>
    </xf>
    <xf numFmtId="170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3" borderId="4" xfId="0" applyFont="1" applyFill="1" applyBorder="1" applyAlignment="1">
      <alignment horizontal="right" vertical="center" wrapText="1"/>
    </xf>
    <xf numFmtId="0" fontId="4" fillId="0" borderId="15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170" fontId="4" fillId="0" borderId="1" xfId="0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25" fillId="0" borderId="14" xfId="0" applyFont="1" applyBorder="1" applyAlignment="1">
      <alignment vertical="center" wrapText="1"/>
    </xf>
    <xf numFmtId="0" fontId="0" fillId="0" borderId="14" xfId="0" applyBorder="1"/>
    <xf numFmtId="0" fontId="25" fillId="7" borderId="19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vertical="center" wrapText="1"/>
    </xf>
    <xf numFmtId="0" fontId="25" fillId="7" borderId="19" xfId="0" applyFont="1" applyFill="1" applyBorder="1" applyAlignment="1">
      <alignment horizontal="right" wrapText="1"/>
    </xf>
    <xf numFmtId="0" fontId="8" fillId="0" borderId="14" xfId="0" applyFont="1" applyBorder="1"/>
    <xf numFmtId="0" fontId="2" fillId="0" borderId="14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15" fontId="33" fillId="0" borderId="0" xfId="0" applyNumberFormat="1" applyFont="1" applyAlignment="1">
      <alignment vertical="center"/>
    </xf>
    <xf numFmtId="0" fontId="34" fillId="0" borderId="0" xfId="0" quotePrefix="1" applyFont="1" applyAlignment="1">
      <alignment horizontal="center" vertical="center"/>
    </xf>
    <xf numFmtId="15" fontId="35" fillId="0" borderId="0" xfId="0" applyNumberFormat="1" applyFont="1" applyAlignment="1">
      <alignment horizontal="left" vertical="center"/>
    </xf>
    <xf numFmtId="0" fontId="34" fillId="0" borderId="14" xfId="0" applyFont="1" applyBorder="1" applyAlignment="1">
      <alignment vertical="center"/>
    </xf>
    <xf numFmtId="164" fontId="33" fillId="0" borderId="0" xfId="0" applyNumberFormat="1" applyFont="1" applyAlignment="1">
      <alignment vertical="center"/>
    </xf>
    <xf numFmtId="164" fontId="33" fillId="0" borderId="0" xfId="0" applyNumberFormat="1" applyFont="1" applyAlignment="1">
      <alignment horizontal="left" vertical="center"/>
    </xf>
    <xf numFmtId="0" fontId="35" fillId="0" borderId="0" xfId="0" applyFont="1" applyAlignment="1">
      <alignment vertical="center"/>
    </xf>
    <xf numFmtId="0" fontId="33" fillId="0" borderId="6" xfId="0" applyFont="1" applyBorder="1" applyAlignment="1">
      <alignment vertical="center"/>
    </xf>
    <xf numFmtId="164" fontId="33" fillId="0" borderId="14" xfId="0" applyNumberFormat="1" applyFont="1" applyBorder="1" applyAlignment="1">
      <alignment horizontal="left" vertical="center"/>
    </xf>
    <xf numFmtId="0" fontId="11" fillId="3" borderId="14" xfId="1" applyFont="1" applyFill="1" applyAlignment="1">
      <alignment horizontal="center"/>
    </xf>
    <xf numFmtId="0" fontId="11" fillId="5" borderId="10" xfId="1" applyFont="1" applyFill="1" applyBorder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3" fillId="3" borderId="10" xfId="1" applyFont="1" applyFill="1" applyBorder="1" applyAlignment="1">
      <alignment horizontal="center"/>
    </xf>
    <xf numFmtId="0" fontId="11" fillId="3" borderId="10" xfId="1" applyFont="1" applyFill="1" applyBorder="1" applyAlignment="1">
      <alignment horizontal="center"/>
    </xf>
    <xf numFmtId="0" fontId="33" fillId="0" borderId="14" xfId="0" applyFont="1" applyBorder="1" applyAlignment="1">
      <alignment vertical="center"/>
    </xf>
    <xf numFmtId="15" fontId="33" fillId="0" borderId="14" xfId="0" applyNumberFormat="1" applyFont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34" fillId="0" borderId="14" xfId="0" quotePrefix="1" applyFont="1" applyBorder="1" applyAlignment="1">
      <alignment horizontal="center" vertical="center"/>
    </xf>
    <xf numFmtId="15" fontId="35" fillId="0" borderId="14" xfId="0" applyNumberFormat="1" applyFont="1" applyBorder="1" applyAlignment="1">
      <alignment horizontal="left" vertical="center"/>
    </xf>
    <xf numFmtId="164" fontId="33" fillId="0" borderId="14" xfId="0" applyNumberFormat="1" applyFont="1" applyBorder="1" applyAlignment="1">
      <alignment vertical="center"/>
    </xf>
    <xf numFmtId="0" fontId="26" fillId="0" borderId="14" xfId="0" applyFont="1" applyBorder="1" applyAlignment="1">
      <alignment horizontal="left" vertical="center"/>
    </xf>
    <xf numFmtId="0" fontId="35" fillId="0" borderId="14" xfId="0" applyFont="1" applyBorder="1" applyAlignment="1">
      <alignment vertical="center"/>
    </xf>
    <xf numFmtId="170" fontId="35" fillId="0" borderId="14" xfId="0" applyNumberFormat="1" applyFont="1" applyBorder="1" applyAlignment="1">
      <alignment horizontal="left" vertical="center"/>
    </xf>
    <xf numFmtId="0" fontId="37" fillId="0" borderId="14" xfId="2" applyFont="1"/>
    <xf numFmtId="0" fontId="38" fillId="0" borderId="14" xfId="2" applyFont="1"/>
    <xf numFmtId="0" fontId="38" fillId="0" borderId="14" xfId="3" applyFont="1"/>
    <xf numFmtId="0" fontId="38" fillId="0" borderId="14" xfId="3" applyFont="1" applyAlignment="1">
      <alignment horizontal="right"/>
    </xf>
    <xf numFmtId="0" fontId="40" fillId="0" borderId="14" xfId="3" applyFont="1" applyAlignment="1">
      <alignment horizontal="left"/>
    </xf>
    <xf numFmtId="0" fontId="38" fillId="0" borderId="14" xfId="3" quotePrefix="1" applyFont="1" applyAlignment="1">
      <alignment horizontal="right"/>
    </xf>
    <xf numFmtId="0" fontId="38" fillId="0" borderId="14" xfId="2" applyFont="1" applyAlignment="1">
      <alignment horizontal="left"/>
    </xf>
    <xf numFmtId="0" fontId="38" fillId="0" borderId="14" xfId="2" quotePrefix="1" applyFont="1"/>
    <xf numFmtId="0" fontId="41" fillId="0" borderId="14" xfId="2" applyFont="1" applyAlignment="1">
      <alignment vertical="center"/>
    </xf>
    <xf numFmtId="0" fontId="42" fillId="0" borderId="14" xfId="2" applyFont="1" applyAlignment="1">
      <alignment vertical="center"/>
    </xf>
    <xf numFmtId="0" fontId="43" fillId="0" borderId="14" xfId="2" applyFont="1" applyAlignment="1">
      <alignment vertical="center" wrapText="1"/>
    </xf>
    <xf numFmtId="0" fontId="44" fillId="0" borderId="14" xfId="2" applyFont="1" applyAlignment="1">
      <alignment vertical="top"/>
    </xf>
    <xf numFmtId="0" fontId="45" fillId="0" borderId="14" xfId="2" applyFont="1" applyAlignment="1">
      <alignment vertical="top"/>
    </xf>
    <xf numFmtId="0" fontId="47" fillId="0" borderId="14" xfId="2" applyFont="1" applyAlignment="1">
      <alignment vertical="top"/>
    </xf>
    <xf numFmtId="0" fontId="43" fillId="0" borderId="14" xfId="2" applyFont="1" applyAlignment="1">
      <alignment horizontal="left" vertical="center"/>
    </xf>
    <xf numFmtId="0" fontId="43" fillId="0" borderId="14" xfId="2" applyFont="1" applyAlignment="1">
      <alignment horizontal="left" vertical="center" wrapText="1"/>
    </xf>
    <xf numFmtId="170" fontId="38" fillId="0" borderId="14" xfId="2" applyNumberFormat="1" applyFont="1" applyAlignment="1">
      <alignment horizontal="left"/>
    </xf>
    <xf numFmtId="0" fontId="38" fillId="0" borderId="14" xfId="2" applyFont="1" applyAlignment="1">
      <alignment vertical="top" wrapText="1"/>
    </xf>
    <xf numFmtId="0" fontId="42" fillId="0" borderId="14" xfId="2" applyFont="1" applyAlignment="1">
      <alignment vertical="center" wrapText="1"/>
    </xf>
    <xf numFmtId="0" fontId="44" fillId="0" borderId="14" xfId="2" applyFont="1" applyAlignment="1">
      <alignment vertical="center" wrapText="1"/>
    </xf>
    <xf numFmtId="0" fontId="43" fillId="0" borderId="14" xfId="2" applyFont="1" applyAlignment="1">
      <alignment vertical="top" wrapText="1"/>
    </xf>
    <xf numFmtId="0" fontId="43" fillId="0" borderId="14" xfId="2" applyFont="1" applyAlignment="1">
      <alignment horizontal="right" vertical="center"/>
    </xf>
    <xf numFmtId="0" fontId="43" fillId="0" borderId="14" xfId="2" applyFont="1" applyAlignment="1">
      <alignment horizontal="center" vertical="center"/>
    </xf>
    <xf numFmtId="0" fontId="43" fillId="0" borderId="14" xfId="2" applyFont="1" applyAlignment="1">
      <alignment vertical="center"/>
    </xf>
    <xf numFmtId="0" fontId="48" fillId="0" borderId="14" xfId="2" applyFont="1" applyAlignment="1">
      <alignment horizontal="right" vertical="top"/>
    </xf>
    <xf numFmtId="0" fontId="49" fillId="0" borderId="14" xfId="2" applyFont="1"/>
    <xf numFmtId="0" fontId="45" fillId="0" borderId="14" xfId="2" applyFont="1" applyAlignment="1">
      <alignment horizontal="left" vertical="top"/>
    </xf>
    <xf numFmtId="0" fontId="47" fillId="0" borderId="14" xfId="2" applyFont="1" applyAlignment="1">
      <alignment horizontal="left" vertical="top" indent="2"/>
    </xf>
    <xf numFmtId="0" fontId="47" fillId="0" borderId="14" xfId="2" applyFont="1" applyAlignment="1">
      <alignment vertical="center"/>
    </xf>
    <xf numFmtId="0" fontId="36" fillId="0" borderId="14" xfId="2"/>
    <xf numFmtId="0" fontId="41" fillId="0" borderId="14" xfId="2" applyFont="1" applyAlignment="1">
      <alignment vertical="center" wrapText="1"/>
    </xf>
    <xf numFmtId="0" fontId="42" fillId="0" borderId="14" xfId="2" applyFont="1" applyAlignment="1">
      <alignment horizontal="center" vertical="center"/>
    </xf>
    <xf numFmtId="170" fontId="43" fillId="0" borderId="14" xfId="2" applyNumberFormat="1" applyFont="1" applyAlignment="1">
      <alignment horizontal="center" vertical="center"/>
    </xf>
    <xf numFmtId="0" fontId="38" fillId="0" borderId="14" xfId="2" applyFont="1" applyAlignment="1">
      <alignment vertical="center"/>
    </xf>
    <xf numFmtId="0" fontId="50" fillId="0" borderId="14" xfId="2" applyFont="1" applyAlignment="1">
      <alignment horizontal="left"/>
    </xf>
    <xf numFmtId="170" fontId="43" fillId="0" borderId="14" xfId="2" applyNumberFormat="1" applyFont="1" applyAlignment="1">
      <alignment horizontal="left" vertical="center"/>
    </xf>
    <xf numFmtId="170" fontId="43" fillId="0" borderId="14" xfId="2" applyNumberFormat="1" applyFont="1" applyAlignment="1">
      <alignment vertical="center"/>
    </xf>
    <xf numFmtId="172" fontId="43" fillId="0" borderId="14" xfId="2" applyNumberFormat="1" applyFont="1" applyAlignment="1">
      <alignment horizontal="left" vertical="top" wrapText="1"/>
    </xf>
    <xf numFmtId="0" fontId="51" fillId="0" borderId="14" xfId="2" applyFont="1" applyAlignment="1">
      <alignment horizontal="center"/>
    </xf>
    <xf numFmtId="0" fontId="51" fillId="0" borderId="14" xfId="2" applyFont="1"/>
    <xf numFmtId="0" fontId="52" fillId="0" borderId="14" xfId="2" applyFont="1" applyAlignment="1">
      <alignment vertical="center"/>
    </xf>
    <xf numFmtId="0" fontId="38" fillId="0" borderId="14" xfId="2" applyFont="1" applyAlignment="1">
      <alignment vertical="center" wrapText="1"/>
    </xf>
    <xf numFmtId="1" fontId="38" fillId="0" borderId="14" xfId="2" applyNumberFormat="1" applyFont="1"/>
    <xf numFmtId="164" fontId="38" fillId="0" borderId="14" xfId="2" applyNumberFormat="1" applyFont="1"/>
    <xf numFmtId="1" fontId="38" fillId="0" borderId="14" xfId="2" applyNumberFormat="1" applyFont="1" applyAlignment="1">
      <alignment horizontal="right"/>
    </xf>
    <xf numFmtId="164" fontId="38" fillId="0" borderId="14" xfId="2" applyNumberFormat="1" applyFont="1" applyAlignment="1">
      <alignment horizontal="right"/>
    </xf>
    <xf numFmtId="2" fontId="38" fillId="0" borderId="14" xfId="2" applyNumberFormat="1" applyFont="1"/>
    <xf numFmtId="0" fontId="38" fillId="0" borderId="14" xfId="2" applyFont="1" applyAlignment="1">
      <alignment horizontal="right"/>
    </xf>
    <xf numFmtId="2" fontId="38" fillId="0" borderId="14" xfId="2" applyNumberFormat="1" applyFont="1" applyAlignment="1">
      <alignment horizontal="right"/>
    </xf>
    <xf numFmtId="0" fontId="43" fillId="0" borderId="41" xfId="2" applyFont="1" applyBorder="1" applyAlignment="1">
      <alignment vertical="center"/>
    </xf>
    <xf numFmtId="0" fontId="43" fillId="0" borderId="42" xfId="2" applyFont="1" applyBorder="1" applyAlignment="1">
      <alignment vertical="center"/>
    </xf>
    <xf numFmtId="0" fontId="43" fillId="0" borderId="43" xfId="2" applyFont="1" applyBorder="1" applyAlignment="1">
      <alignment vertical="center"/>
    </xf>
    <xf numFmtId="0" fontId="43" fillId="0" borderId="44" xfId="2" applyFont="1" applyBorder="1" applyAlignment="1">
      <alignment vertical="center"/>
    </xf>
    <xf numFmtId="0" fontId="43" fillId="0" borderId="45" xfId="2" applyFont="1" applyBorder="1" applyAlignment="1">
      <alignment vertical="center"/>
    </xf>
    <xf numFmtId="0" fontId="43" fillId="0" borderId="46" xfId="2" applyFont="1" applyBorder="1" applyAlignment="1">
      <alignment vertical="center"/>
    </xf>
    <xf numFmtId="0" fontId="52" fillId="0" borderId="14" xfId="2" applyFont="1"/>
    <xf numFmtId="164" fontId="38" fillId="0" borderId="14" xfId="2" applyNumberFormat="1" applyFont="1" applyAlignment="1">
      <alignment vertical="center"/>
    </xf>
    <xf numFmtId="0" fontId="38" fillId="0" borderId="14" xfId="2" applyFont="1" applyAlignment="1">
      <alignment horizontal="center"/>
    </xf>
    <xf numFmtId="164" fontId="38" fillId="0" borderId="14" xfId="2" applyNumberFormat="1" applyFont="1" applyAlignment="1">
      <alignment horizontal="center"/>
    </xf>
    <xf numFmtId="20" fontId="1" fillId="0" borderId="0" xfId="0" applyNumberFormat="1" applyFont="1"/>
    <xf numFmtId="1" fontId="4" fillId="12" borderId="2" xfId="0" applyNumberFormat="1" applyFont="1" applyFill="1" applyBorder="1" applyAlignment="1">
      <alignment vertical="center"/>
    </xf>
    <xf numFmtId="1" fontId="4" fillId="12" borderId="4" xfId="0" applyNumberFormat="1" applyFont="1" applyFill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4" fillId="0" borderId="23" xfId="0" applyFont="1" applyBorder="1"/>
    <xf numFmtId="0" fontId="1" fillId="0" borderId="23" xfId="0" applyFont="1" applyBorder="1" applyAlignment="1">
      <alignment horizontal="center"/>
    </xf>
    <xf numFmtId="0" fontId="4" fillId="9" borderId="18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2" borderId="48" xfId="0" applyFont="1" applyFill="1" applyBorder="1"/>
    <xf numFmtId="164" fontId="1" fillId="9" borderId="4" xfId="0" applyNumberFormat="1" applyFont="1" applyFill="1" applyBorder="1" applyAlignment="1">
      <alignment horizontal="left"/>
    </xf>
    <xf numFmtId="165" fontId="24" fillId="0" borderId="11" xfId="0" applyNumberFormat="1" applyFont="1" applyBorder="1" applyAlignment="1">
      <alignment horizontal="center" vertical="center"/>
    </xf>
    <xf numFmtId="165" fontId="24" fillId="0" borderId="24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164" fontId="43" fillId="0" borderId="14" xfId="2" applyNumberFormat="1" applyFont="1" applyAlignment="1">
      <alignment vertical="center"/>
    </xf>
    <xf numFmtId="165" fontId="38" fillId="0" borderId="14" xfId="2" applyNumberFormat="1" applyFont="1"/>
    <xf numFmtId="0" fontId="45" fillId="0" borderId="14" xfId="2" applyFont="1" applyAlignment="1">
      <alignment horizontal="right" vertical="top"/>
    </xf>
    <xf numFmtId="1" fontId="43" fillId="0" borderId="14" xfId="2" applyNumberFormat="1" applyFont="1" applyAlignment="1">
      <alignment horizontal="center" vertical="center"/>
    </xf>
    <xf numFmtId="165" fontId="38" fillId="0" borderId="14" xfId="2" applyNumberFormat="1" applyFont="1" applyAlignment="1">
      <alignment horizontal="center"/>
    </xf>
    <xf numFmtId="1" fontId="38" fillId="0" borderId="14" xfId="2" applyNumberFormat="1" applyFont="1" applyAlignment="1">
      <alignment horizontal="center" vertical="center"/>
    </xf>
    <xf numFmtId="1" fontId="11" fillId="0" borderId="14" xfId="1" applyNumberFormat="1" applyFont="1"/>
    <xf numFmtId="0" fontId="1" fillId="0" borderId="14" xfId="0" applyFont="1" applyBorder="1" applyAlignment="1">
      <alignment vertical="center"/>
    </xf>
    <xf numFmtId="169" fontId="43" fillId="0" borderId="14" xfId="2" applyNumberFormat="1" applyFont="1" applyAlignment="1">
      <alignment horizontal="left" vertical="top" wrapText="1"/>
    </xf>
    <xf numFmtId="0" fontId="2" fillId="0" borderId="4" xfId="4" quotePrefix="1" applyFont="1" applyBorder="1"/>
    <xf numFmtId="167" fontId="24" fillId="0" borderId="24" xfId="0" applyNumberFormat="1" applyFont="1" applyBorder="1" applyAlignment="1">
      <alignment horizontal="center"/>
    </xf>
    <xf numFmtId="0" fontId="38" fillId="0" borderId="14" xfId="2" quotePrefix="1" applyFont="1" applyAlignment="1">
      <alignment horizontal="right" vertical="top"/>
    </xf>
    <xf numFmtId="1" fontId="1" fillId="0" borderId="24" xfId="0" applyNumberFormat="1" applyFont="1" applyBorder="1"/>
    <xf numFmtId="3" fontId="8" fillId="4" borderId="14" xfId="1" applyNumberFormat="1" applyFont="1" applyFill="1"/>
    <xf numFmtId="0" fontId="9" fillId="0" borderId="14" xfId="1" applyFont="1"/>
    <xf numFmtId="0" fontId="27" fillId="0" borderId="15" xfId="0" applyFont="1" applyBorder="1"/>
    <xf numFmtId="0" fontId="11" fillId="0" borderId="0" xfId="0" applyFont="1"/>
    <xf numFmtId="0" fontId="5" fillId="14" borderId="19" xfId="0" applyFont="1" applyFill="1" applyBorder="1" applyAlignment="1">
      <alignment horizontal="center" vertical="center" wrapText="1"/>
    </xf>
    <xf numFmtId="0" fontId="5" fillId="14" borderId="54" xfId="0" applyFont="1" applyFill="1" applyBorder="1" applyAlignment="1">
      <alignment horizontal="center" vertical="center" wrapText="1"/>
    </xf>
    <xf numFmtId="0" fontId="5" fillId="14" borderId="54" xfId="0" applyFont="1" applyFill="1" applyBorder="1" applyAlignment="1">
      <alignment vertical="center" wrapText="1"/>
    </xf>
    <xf numFmtId="0" fontId="5" fillId="14" borderId="55" xfId="0" applyFont="1" applyFill="1" applyBorder="1" applyAlignment="1">
      <alignment vertical="center" wrapText="1"/>
    </xf>
    <xf numFmtId="0" fontId="5" fillId="14" borderId="16" xfId="0" applyFont="1" applyFill="1" applyBorder="1" applyAlignment="1">
      <alignment horizontal="right" wrapText="1"/>
    </xf>
    <xf numFmtId="0" fontId="5" fillId="14" borderId="17" xfId="0" applyFont="1" applyFill="1" applyBorder="1" applyAlignment="1">
      <alignment horizontal="right" wrapText="1"/>
    </xf>
    <xf numFmtId="164" fontId="4" fillId="12" borderId="2" xfId="0" applyNumberFormat="1" applyFont="1" applyFill="1" applyBorder="1" applyAlignment="1">
      <alignment vertical="center"/>
    </xf>
    <xf numFmtId="164" fontId="1" fillId="0" borderId="24" xfId="0" applyNumberFormat="1" applyFont="1" applyBorder="1"/>
    <xf numFmtId="164" fontId="4" fillId="0" borderId="18" xfId="0" applyNumberFormat="1" applyFont="1" applyBorder="1" applyAlignment="1">
      <alignment horizontal="center" vertical="center"/>
    </xf>
    <xf numFmtId="164" fontId="4" fillId="12" borderId="4" xfId="0" applyNumberFormat="1" applyFont="1" applyFill="1" applyBorder="1" applyAlignment="1">
      <alignment vertical="center"/>
    </xf>
    <xf numFmtId="164" fontId="8" fillId="3" borderId="18" xfId="0" applyNumberFormat="1" applyFont="1" applyFill="1" applyBorder="1"/>
    <xf numFmtId="164" fontId="11" fillId="6" borderId="10" xfId="1" applyNumberFormat="1" applyFont="1" applyFill="1" applyBorder="1"/>
    <xf numFmtId="164" fontId="24" fillId="0" borderId="24" xfId="0" applyNumberFormat="1" applyFont="1" applyBorder="1" applyAlignment="1">
      <alignment horizontal="center"/>
    </xf>
    <xf numFmtId="0" fontId="55" fillId="0" borderId="14" xfId="2" applyFont="1"/>
    <xf numFmtId="0" fontId="56" fillId="0" borderId="14" xfId="2" applyFont="1"/>
    <xf numFmtId="0" fontId="40" fillId="0" borderId="14" xfId="2" applyFont="1"/>
    <xf numFmtId="0" fontId="40" fillId="0" borderId="14" xfId="2" applyFont="1" applyAlignment="1">
      <alignment horizontal="left"/>
    </xf>
    <xf numFmtId="0" fontId="57" fillId="0" borderId="14" xfId="2" applyFont="1"/>
    <xf numFmtId="0" fontId="4" fillId="0" borderId="14" xfId="0" applyFont="1" applyBorder="1" applyAlignment="1">
      <alignment horizontal="center" vertical="center"/>
    </xf>
    <xf numFmtId="165" fontId="9" fillId="13" borderId="61" xfId="1" applyNumberFormat="1" applyFont="1" applyFill="1" applyBorder="1" applyAlignment="1">
      <alignment horizontal="right" wrapText="1"/>
    </xf>
    <xf numFmtId="165" fontId="9" fillId="13" borderId="24" xfId="1" applyNumberFormat="1" applyFont="1" applyFill="1" applyBorder="1" applyAlignment="1">
      <alignment horizontal="right" wrapText="1"/>
    </xf>
    <xf numFmtId="165" fontId="9" fillId="13" borderId="62" xfId="1" applyNumberFormat="1" applyFont="1" applyFill="1" applyBorder="1" applyAlignment="1">
      <alignment horizontal="right" wrapText="1"/>
    </xf>
    <xf numFmtId="165" fontId="9" fillId="13" borderId="61" xfId="1" applyNumberFormat="1" applyFont="1" applyFill="1" applyBorder="1" applyAlignment="1">
      <alignment horizontal="right"/>
    </xf>
    <xf numFmtId="165" fontId="9" fillId="13" borderId="24" xfId="1" applyNumberFormat="1" applyFont="1" applyFill="1" applyBorder="1" applyAlignment="1">
      <alignment horizontal="right"/>
    </xf>
    <xf numFmtId="165" fontId="9" fillId="13" borderId="62" xfId="1" applyNumberFormat="1" applyFont="1" applyFill="1" applyBorder="1" applyAlignment="1">
      <alignment horizontal="right"/>
    </xf>
    <xf numFmtId="165" fontId="9" fillId="12" borderId="61" xfId="1" applyNumberFormat="1" applyFont="1" applyFill="1" applyBorder="1"/>
    <xf numFmtId="165" fontId="9" fillId="12" borderId="24" xfId="1" applyNumberFormat="1" applyFont="1" applyFill="1" applyBorder="1"/>
    <xf numFmtId="165" fontId="9" fillId="12" borderId="62" xfId="1" applyNumberFormat="1" applyFont="1" applyFill="1" applyBorder="1"/>
    <xf numFmtId="165" fontId="9" fillId="2" borderId="61" xfId="1" applyNumberFormat="1" applyFont="1" applyFill="1" applyBorder="1" applyAlignment="1">
      <alignment horizontal="right" wrapText="1"/>
    </xf>
    <xf numFmtId="165" fontId="9" fillId="2" borderId="24" xfId="1" applyNumberFormat="1" applyFont="1" applyFill="1" applyBorder="1" applyAlignment="1">
      <alignment horizontal="right" wrapText="1"/>
    </xf>
    <xf numFmtId="165" fontId="9" fillId="2" borderId="62" xfId="1" applyNumberFormat="1" applyFont="1" applyFill="1" applyBorder="1" applyAlignment="1">
      <alignment horizontal="right" wrapText="1"/>
    </xf>
    <xf numFmtId="165" fontId="9" fillId="0" borderId="61" xfId="1" applyNumberFormat="1" applyFont="1" applyBorder="1"/>
    <xf numFmtId="165" fontId="9" fillId="0" borderId="24" xfId="1" applyNumberFormat="1" applyFont="1" applyBorder="1"/>
    <xf numFmtId="165" fontId="9" fillId="0" borderId="62" xfId="1" applyNumberFormat="1" applyFont="1" applyBorder="1"/>
    <xf numFmtId="165" fontId="35" fillId="12" borderId="61" xfId="1" applyNumberFormat="1" applyFont="1" applyFill="1" applyBorder="1"/>
    <xf numFmtId="165" fontId="35" fillId="12" borderId="24" xfId="1" applyNumberFormat="1" applyFont="1" applyFill="1" applyBorder="1"/>
    <xf numFmtId="165" fontId="35" fillId="12" borderId="62" xfId="1" applyNumberFormat="1" applyFont="1" applyFill="1" applyBorder="1"/>
    <xf numFmtId="165" fontId="35" fillId="15" borderId="61" xfId="1" applyNumberFormat="1" applyFont="1" applyFill="1" applyBorder="1"/>
    <xf numFmtId="165" fontId="35" fillId="15" borderId="24" xfId="1" applyNumberFormat="1" applyFont="1" applyFill="1" applyBorder="1"/>
    <xf numFmtId="0" fontId="8" fillId="0" borderId="24" xfId="1" applyFont="1" applyBorder="1"/>
    <xf numFmtId="0" fontId="23" fillId="0" borderId="24" xfId="1" applyBorder="1"/>
    <xf numFmtId="164" fontId="8" fillId="0" borderId="24" xfId="1" applyNumberFormat="1" applyFont="1" applyBorder="1"/>
    <xf numFmtId="0" fontId="28" fillId="0" borderId="65" xfId="0" applyFont="1" applyBorder="1" applyAlignment="1">
      <alignment wrapText="1"/>
    </xf>
    <xf numFmtId="0" fontId="28" fillId="0" borderId="66" xfId="0" applyFont="1" applyBorder="1" applyAlignment="1">
      <alignment wrapText="1"/>
    </xf>
    <xf numFmtId="0" fontId="28" fillId="0" borderId="67" xfId="0" applyFont="1" applyBorder="1" applyAlignment="1">
      <alignment wrapText="1"/>
    </xf>
    <xf numFmtId="0" fontId="28" fillId="0" borderId="68" xfId="0" applyFont="1" applyBorder="1" applyAlignment="1">
      <alignment wrapText="1"/>
    </xf>
    <xf numFmtId="0" fontId="28" fillId="0" borderId="69" xfId="0" applyFont="1" applyBorder="1" applyAlignment="1">
      <alignment wrapText="1"/>
    </xf>
    <xf numFmtId="0" fontId="28" fillId="0" borderId="70" xfId="0" applyFont="1" applyBorder="1" applyAlignment="1">
      <alignment wrapText="1"/>
    </xf>
    <xf numFmtId="0" fontId="28" fillId="0" borderId="71" xfId="0" applyFont="1" applyBorder="1" applyAlignment="1">
      <alignment wrapText="1"/>
    </xf>
    <xf numFmtId="0" fontId="28" fillId="0" borderId="72" xfId="0" applyFont="1" applyBorder="1" applyAlignment="1">
      <alignment wrapText="1"/>
    </xf>
    <xf numFmtId="0" fontId="28" fillId="0" borderId="73" xfId="0" applyFont="1" applyBorder="1" applyAlignment="1">
      <alignment wrapText="1"/>
    </xf>
    <xf numFmtId="0" fontId="28" fillId="0" borderId="74" xfId="0" applyFont="1" applyBorder="1" applyAlignment="1">
      <alignment wrapText="1"/>
    </xf>
    <xf numFmtId="0" fontId="28" fillId="0" borderId="75" xfId="0" applyFont="1" applyBorder="1" applyAlignment="1">
      <alignment wrapText="1"/>
    </xf>
    <xf numFmtId="0" fontId="28" fillId="0" borderId="76" xfId="0" applyFont="1" applyBorder="1" applyAlignment="1">
      <alignment wrapText="1"/>
    </xf>
    <xf numFmtId="0" fontId="28" fillId="0" borderId="77" xfId="0" applyFont="1" applyBorder="1" applyAlignment="1">
      <alignment wrapText="1"/>
    </xf>
    <xf numFmtId="0" fontId="28" fillId="0" borderId="78" xfId="0" applyFont="1" applyBorder="1" applyAlignment="1">
      <alignment wrapText="1"/>
    </xf>
    <xf numFmtId="0" fontId="28" fillId="0" borderId="79" xfId="0" applyFont="1" applyBorder="1" applyAlignment="1">
      <alignment wrapText="1"/>
    </xf>
    <xf numFmtId="165" fontId="28" fillId="0" borderId="67" xfId="0" applyNumberFormat="1" applyFont="1" applyBorder="1" applyAlignment="1">
      <alignment wrapText="1"/>
    </xf>
    <xf numFmtId="165" fontId="28" fillId="0" borderId="72" xfId="0" applyNumberFormat="1" applyFont="1" applyBorder="1" applyAlignment="1">
      <alignment wrapText="1"/>
    </xf>
    <xf numFmtId="0" fontId="30" fillId="0" borderId="71" xfId="0" applyFont="1" applyBorder="1" applyAlignment="1">
      <alignment wrapText="1"/>
    </xf>
    <xf numFmtId="0" fontId="30" fillId="0" borderId="72" xfId="0" applyFont="1" applyBorder="1" applyAlignment="1">
      <alignment wrapText="1"/>
    </xf>
    <xf numFmtId="165" fontId="28" fillId="0" borderId="77" xfId="0" applyNumberFormat="1" applyFont="1" applyBorder="1" applyAlignment="1">
      <alignment wrapText="1"/>
    </xf>
    <xf numFmtId="11" fontId="0" fillId="0" borderId="0" xfId="0" applyNumberFormat="1"/>
    <xf numFmtId="0" fontId="8" fillId="0" borderId="86" xfId="1" applyFont="1" applyBorder="1" applyAlignment="1">
      <alignment vertical="center"/>
    </xf>
    <xf numFmtId="0" fontId="8" fillId="0" borderId="87" xfId="1" applyFont="1" applyBorder="1"/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64" fontId="4" fillId="0" borderId="10" xfId="0" applyNumberFormat="1" applyFont="1" applyBorder="1"/>
    <xf numFmtId="164" fontId="4" fillId="0" borderId="11" xfId="0" applyNumberFormat="1" applyFont="1" applyBorder="1"/>
    <xf numFmtId="164" fontId="4" fillId="0" borderId="18" xfId="0" applyNumberFormat="1" applyFont="1" applyBorder="1"/>
    <xf numFmtId="164" fontId="4" fillId="0" borderId="12" xfId="0" applyNumberFormat="1" applyFont="1" applyBorder="1"/>
    <xf numFmtId="164" fontId="4" fillId="9" borderId="18" xfId="0" applyNumberFormat="1" applyFont="1" applyFill="1" applyBorder="1" applyAlignment="1">
      <alignment horizontal="center" vertical="center"/>
    </xf>
    <xf numFmtId="164" fontId="4" fillId="9" borderId="10" xfId="0" applyNumberFormat="1" applyFont="1" applyFill="1" applyBorder="1" applyAlignment="1">
      <alignment horizontal="center" vertical="center"/>
    </xf>
    <xf numFmtId="0" fontId="38" fillId="0" borderId="14" xfId="2" quotePrefix="1" applyFont="1" applyAlignment="1">
      <alignment horizontal="right"/>
    </xf>
    <xf numFmtId="0" fontId="5" fillId="0" borderId="4" xfId="0" quotePrefix="1" applyFont="1" applyBorder="1" applyAlignment="1">
      <alignment wrapText="1"/>
    </xf>
    <xf numFmtId="0" fontId="0" fillId="11" borderId="0" xfId="0" applyFill="1"/>
    <xf numFmtId="11" fontId="0" fillId="11" borderId="0" xfId="0" applyNumberFormat="1" applyFill="1"/>
    <xf numFmtId="0" fontId="5" fillId="0" borderId="17" xfId="0" applyFont="1" applyBorder="1" applyAlignment="1">
      <alignment horizontal="center" wrapText="1"/>
    </xf>
    <xf numFmtId="0" fontId="5" fillId="0" borderId="91" xfId="0" applyFont="1" applyBorder="1" applyAlignment="1">
      <alignment horizontal="center" wrapText="1"/>
    </xf>
    <xf numFmtId="0" fontId="28" fillId="0" borderId="93" xfId="0" applyFont="1" applyBorder="1" applyAlignment="1">
      <alignment horizontal="center" wrapText="1"/>
    </xf>
    <xf numFmtId="0" fontId="28" fillId="0" borderId="94" xfId="0" applyFont="1" applyBorder="1" applyAlignment="1">
      <alignment horizontal="right" wrapText="1"/>
    </xf>
    <xf numFmtId="0" fontId="28" fillId="0" borderId="17" xfId="0" applyFont="1" applyBorder="1" applyAlignment="1">
      <alignment horizontal="center" wrapText="1"/>
    </xf>
    <xf numFmtId="0" fontId="28" fillId="0" borderId="96" xfId="0" applyFont="1" applyBorder="1" applyAlignment="1">
      <alignment horizontal="right" wrapText="1"/>
    </xf>
    <xf numFmtId="0" fontId="5" fillId="16" borderId="16" xfId="0" applyFont="1" applyFill="1" applyBorder="1" applyAlignment="1">
      <alignment horizontal="center" wrapText="1"/>
    </xf>
    <xf numFmtId="0" fontId="5" fillId="16" borderId="17" xfId="0" applyFont="1" applyFill="1" applyBorder="1" applyAlignment="1">
      <alignment horizontal="center" wrapText="1"/>
    </xf>
    <xf numFmtId="0" fontId="28" fillId="16" borderId="92" xfId="0" applyFont="1" applyFill="1" applyBorder="1" applyAlignment="1">
      <alignment horizontal="right" wrapText="1"/>
    </xf>
    <xf numFmtId="0" fontId="28" fillId="16" borderId="93" xfId="0" applyFont="1" applyFill="1" applyBorder="1" applyAlignment="1">
      <alignment horizontal="center" wrapText="1"/>
    </xf>
    <xf numFmtId="0" fontId="28" fillId="16" borderId="95" xfId="0" applyFont="1" applyFill="1" applyBorder="1" applyAlignment="1">
      <alignment horizontal="right" wrapText="1"/>
    </xf>
    <xf numFmtId="0" fontId="28" fillId="16" borderId="17" xfId="0" applyFont="1" applyFill="1" applyBorder="1" applyAlignment="1">
      <alignment horizontal="center" wrapText="1"/>
    </xf>
    <xf numFmtId="0" fontId="5" fillId="16" borderId="91" xfId="0" applyFont="1" applyFill="1" applyBorder="1" applyAlignment="1">
      <alignment horizontal="center" wrapText="1"/>
    </xf>
    <xf numFmtId="0" fontId="28" fillId="16" borderId="94" xfId="0" applyFont="1" applyFill="1" applyBorder="1" applyAlignment="1">
      <alignment horizontal="right" wrapText="1"/>
    </xf>
    <xf numFmtId="0" fontId="28" fillId="16" borderId="96" xfId="0" applyFont="1" applyFill="1" applyBorder="1" applyAlignment="1">
      <alignment horizontal="right" wrapText="1"/>
    </xf>
    <xf numFmtId="0" fontId="59" fillId="0" borderId="24" xfId="1" applyFont="1" applyBorder="1"/>
    <xf numFmtId="165" fontId="3" fillId="0" borderId="24" xfId="1" applyNumberFormat="1" applyFont="1" applyBorder="1"/>
    <xf numFmtId="165" fontId="59" fillId="0" borderId="24" xfId="1" applyNumberFormat="1" applyFont="1" applyBorder="1"/>
    <xf numFmtId="165" fontId="3" fillId="4" borderId="14" xfId="1" applyNumberFormat="1" applyFont="1" applyFill="1"/>
    <xf numFmtId="165" fontId="3" fillId="3" borderId="14" xfId="1" applyNumberFormat="1" applyFont="1" applyFill="1"/>
    <xf numFmtId="0" fontId="8" fillId="11" borderId="14" xfId="1" applyFont="1" applyFill="1"/>
    <xf numFmtId="166" fontId="8" fillId="11" borderId="14" xfId="1" applyNumberFormat="1" applyFont="1" applyFill="1"/>
    <xf numFmtId="0" fontId="41" fillId="0" borderId="14" xfId="1" applyFont="1" applyAlignment="1">
      <alignment vertical="center"/>
    </xf>
    <xf numFmtId="0" fontId="42" fillId="0" borderId="14" xfId="1" applyFont="1" applyAlignment="1">
      <alignment vertical="center"/>
    </xf>
    <xf numFmtId="0" fontId="43" fillId="0" borderId="14" xfId="1" applyFont="1" applyAlignment="1">
      <alignment vertical="center"/>
    </xf>
    <xf numFmtId="0" fontId="38" fillId="0" borderId="14" xfId="2" applyFont="1" applyAlignment="1">
      <alignment vertical="top"/>
    </xf>
    <xf numFmtId="0" fontId="8" fillId="17" borderId="14" xfId="1" applyFont="1" applyFill="1"/>
    <xf numFmtId="171" fontId="43" fillId="0" borderId="14" xfId="2" applyNumberFormat="1" applyFont="1" applyAlignment="1">
      <alignment horizontal="left"/>
    </xf>
    <xf numFmtId="0" fontId="37" fillId="0" borderId="14" xfId="2" applyFont="1" applyAlignment="1">
      <alignment horizontal="center"/>
    </xf>
    <xf numFmtId="0" fontId="39" fillId="0" borderId="14" xfId="2" applyFont="1" applyAlignment="1">
      <alignment horizontal="center"/>
    </xf>
    <xf numFmtId="170" fontId="38" fillId="0" borderId="14" xfId="2" applyNumberFormat="1" applyFont="1" applyAlignment="1">
      <alignment horizontal="left"/>
    </xf>
    <xf numFmtId="0" fontId="38" fillId="0" borderId="0" xfId="0" applyFont="1" applyAlignment="1">
      <alignment horizontal="justify" vertical="top" wrapText="1"/>
    </xf>
    <xf numFmtId="0" fontId="43" fillId="0" borderId="0" xfId="0" applyFont="1" applyAlignment="1">
      <alignment horizontal="left" vertical="top" wrapText="1"/>
    </xf>
    <xf numFmtId="0" fontId="43" fillId="0" borderId="14" xfId="2" applyFont="1" applyAlignment="1">
      <alignment horizontal="center" vertical="center"/>
    </xf>
    <xf numFmtId="0" fontId="45" fillId="0" borderId="14" xfId="2" applyFont="1" applyAlignment="1">
      <alignment horizontal="center" vertical="top"/>
    </xf>
    <xf numFmtId="169" fontId="43" fillId="0" borderId="14" xfId="2" applyNumberFormat="1" applyFont="1" applyAlignment="1">
      <alignment horizontal="left" vertical="center"/>
    </xf>
    <xf numFmtId="170" fontId="43" fillId="0" borderId="14" xfId="2" applyNumberFormat="1" applyFont="1" applyAlignment="1">
      <alignment horizontal="left" vertical="center"/>
    </xf>
    <xf numFmtId="0" fontId="51" fillId="0" borderId="14" xfId="2" applyFont="1" applyAlignment="1">
      <alignment horizontal="center"/>
    </xf>
    <xf numFmtId="169" fontId="43" fillId="0" borderId="14" xfId="2" applyNumberFormat="1" applyFont="1" applyAlignment="1">
      <alignment horizontal="left" vertical="top"/>
    </xf>
    <xf numFmtId="169" fontId="43" fillId="0" borderId="14" xfId="2" applyNumberFormat="1" applyFont="1" applyAlignment="1">
      <alignment horizontal="left" vertical="top" wrapText="1"/>
    </xf>
    <xf numFmtId="0" fontId="9" fillId="0" borderId="0" xfId="0" applyFont="1" applyAlignment="1">
      <alignment horizontal="center"/>
    </xf>
    <xf numFmtId="0" fontId="0" fillId="0" borderId="0" xfId="0"/>
    <xf numFmtId="0" fontId="25" fillId="7" borderId="19" xfId="0" applyFont="1" applyFill="1" applyBorder="1" applyAlignment="1">
      <alignment horizontal="center" vertical="center" wrapText="1"/>
    </xf>
    <xf numFmtId="0" fontId="25" fillId="8" borderId="19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27" fillId="0" borderId="25" xfId="0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7" fillId="0" borderId="18" xfId="0" applyFont="1" applyBorder="1"/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170" fontId="4" fillId="0" borderId="33" xfId="0" applyNumberFormat="1" applyFont="1" applyBorder="1" applyAlignment="1">
      <alignment horizontal="left"/>
    </xf>
    <xf numFmtId="170" fontId="4" fillId="0" borderId="34" xfId="0" applyNumberFormat="1" applyFont="1" applyBorder="1" applyAlignment="1">
      <alignment horizontal="left"/>
    </xf>
    <xf numFmtId="170" fontId="4" fillId="0" borderId="5" xfId="0" applyNumberFormat="1" applyFont="1" applyBorder="1" applyAlignment="1">
      <alignment horizontal="left"/>
    </xf>
    <xf numFmtId="170" fontId="4" fillId="0" borderId="4" xfId="0" applyNumberFormat="1" applyFont="1" applyBorder="1" applyAlignment="1">
      <alignment horizontal="left"/>
    </xf>
    <xf numFmtId="170" fontId="6" fillId="0" borderId="5" xfId="0" applyNumberFormat="1" applyFont="1" applyBorder="1" applyAlignment="1">
      <alignment horizontal="left"/>
    </xf>
    <xf numFmtId="170" fontId="6" fillId="0" borderId="4" xfId="0" applyNumberFormat="1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27" fillId="0" borderId="4" xfId="0" applyFont="1" applyBorder="1"/>
    <xf numFmtId="0" fontId="27" fillId="0" borderId="15" xfId="0" applyFont="1" applyBorder="1"/>
    <xf numFmtId="0" fontId="9" fillId="12" borderId="61" xfId="1" applyFont="1" applyFill="1" applyBorder="1" applyAlignment="1">
      <alignment horizontal="center" vertical="center" wrapText="1"/>
    </xf>
    <xf numFmtId="0" fontId="9" fillId="12" borderId="24" xfId="1" applyFont="1" applyFill="1" applyBorder="1" applyAlignment="1">
      <alignment horizontal="center" vertical="center" wrapText="1"/>
    </xf>
    <xf numFmtId="0" fontId="9" fillId="12" borderId="62" xfId="1" applyFont="1" applyFill="1" applyBorder="1" applyAlignment="1">
      <alignment horizontal="center" vertical="center" wrapText="1"/>
    </xf>
    <xf numFmtId="0" fontId="9" fillId="0" borderId="61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62" xfId="1" applyFont="1" applyBorder="1" applyAlignment="1">
      <alignment horizontal="center" vertical="center" wrapText="1"/>
    </xf>
    <xf numFmtId="0" fontId="9" fillId="12" borderId="59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9" fillId="12" borderId="60" xfId="1" applyFont="1" applyFill="1" applyBorder="1" applyAlignment="1">
      <alignment horizontal="center"/>
    </xf>
    <xf numFmtId="0" fontId="9" fillId="0" borderId="59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9" fillId="0" borderId="60" xfId="1" applyFont="1" applyBorder="1" applyAlignment="1">
      <alignment horizontal="center"/>
    </xf>
    <xf numFmtId="0" fontId="9" fillId="12" borderId="21" xfId="1" applyFont="1" applyFill="1" applyBorder="1"/>
    <xf numFmtId="0" fontId="9" fillId="12" borderId="60" xfId="1" applyFont="1" applyFill="1" applyBorder="1"/>
    <xf numFmtId="0" fontId="9" fillId="0" borderId="21" xfId="1" applyFont="1" applyBorder="1"/>
    <xf numFmtId="0" fontId="9" fillId="0" borderId="60" xfId="1" applyFont="1" applyBorder="1"/>
    <xf numFmtId="0" fontId="0" fillId="16" borderId="88" xfId="0" applyFill="1" applyBorder="1" applyAlignment="1">
      <alignment horizontal="center" wrapText="1"/>
    </xf>
    <xf numFmtId="0" fontId="0" fillId="16" borderId="89" xfId="0" applyFill="1" applyBorder="1" applyAlignment="1">
      <alignment horizontal="center" wrapText="1"/>
    </xf>
    <xf numFmtId="0" fontId="0" fillId="16" borderId="90" xfId="0" applyFill="1" applyBorder="1" applyAlignment="1">
      <alignment horizontal="center" wrapText="1"/>
    </xf>
    <xf numFmtId="0" fontId="0" fillId="0" borderId="88" xfId="0" applyBorder="1" applyAlignment="1">
      <alignment horizontal="center" wrapText="1"/>
    </xf>
    <xf numFmtId="0" fontId="0" fillId="0" borderId="89" xfId="0" applyBorder="1" applyAlignment="1">
      <alignment horizontal="center" wrapText="1"/>
    </xf>
    <xf numFmtId="0" fontId="0" fillId="0" borderId="90" xfId="0" applyBorder="1" applyAlignment="1">
      <alignment horizontal="center" wrapText="1"/>
    </xf>
    <xf numFmtId="0" fontId="11" fillId="0" borderId="84" xfId="0" applyFont="1" applyBorder="1" applyAlignment="1">
      <alignment horizontal="center"/>
    </xf>
    <xf numFmtId="0" fontId="58" fillId="0" borderId="82" xfId="0" applyFont="1" applyBorder="1"/>
    <xf numFmtId="0" fontId="58" fillId="0" borderId="85" xfId="0" applyFont="1" applyBorder="1"/>
    <xf numFmtId="0" fontId="11" fillId="0" borderId="81" xfId="0" applyFont="1" applyBorder="1" applyAlignment="1">
      <alignment horizontal="center"/>
    </xf>
    <xf numFmtId="0" fontId="58" fillId="0" borderId="83" xfId="0" applyFont="1" applyBorder="1"/>
    <xf numFmtId="0" fontId="11" fillId="0" borderId="58" xfId="1" applyFont="1" applyBorder="1" applyAlignment="1">
      <alignment horizontal="center" vertical="center" wrapText="1"/>
    </xf>
    <xf numFmtId="0" fontId="11" fillId="0" borderId="57" xfId="1" applyFont="1" applyBorder="1" applyAlignment="1">
      <alignment horizontal="center" vertical="center" wrapText="1"/>
    </xf>
    <xf numFmtId="0" fontId="11" fillId="0" borderId="80" xfId="1" applyFont="1" applyBorder="1" applyAlignment="1">
      <alignment horizontal="center" vertical="center" wrapText="1"/>
    </xf>
    <xf numFmtId="0" fontId="11" fillId="0" borderId="56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63" xfId="1" applyFont="1" applyBorder="1" applyAlignment="1">
      <alignment horizontal="center" vertical="center" wrapText="1"/>
    </xf>
    <xf numFmtId="0" fontId="11" fillId="0" borderId="53" xfId="1" applyFont="1" applyBorder="1" applyAlignment="1">
      <alignment horizontal="center" vertical="center" wrapText="1"/>
    </xf>
    <xf numFmtId="0" fontId="11" fillId="0" borderId="64" xfId="1" applyFont="1" applyBorder="1" applyAlignment="1">
      <alignment horizontal="center" vertical="center" wrapText="1"/>
    </xf>
    <xf numFmtId="0" fontId="11" fillId="0" borderId="52" xfId="1" applyFont="1" applyBorder="1" applyAlignment="1">
      <alignment horizontal="center" vertical="center" wrapText="1"/>
    </xf>
    <xf numFmtId="170" fontId="33" fillId="0" borderId="0" xfId="0" applyNumberFormat="1" applyFont="1" applyAlignment="1">
      <alignment horizontal="center" vertical="center"/>
    </xf>
    <xf numFmtId="170" fontId="33" fillId="0" borderId="0" xfId="0" applyNumberFormat="1" applyFont="1" applyAlignment="1">
      <alignment horizontal="left" vertical="center"/>
    </xf>
    <xf numFmtId="170" fontId="34" fillId="0" borderId="6" xfId="0" applyNumberFormat="1" applyFont="1" applyBorder="1" applyAlignment="1">
      <alignment horizontal="center" vertical="center"/>
    </xf>
    <xf numFmtId="170" fontId="35" fillId="0" borderId="6" xfId="0" applyNumberFormat="1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5" fontId="33" fillId="0" borderId="0" xfId="0" applyNumberFormat="1" applyFont="1" applyAlignment="1">
      <alignment horizontal="left" vertical="center"/>
    </xf>
    <xf numFmtId="0" fontId="8" fillId="9" borderId="14" xfId="1" applyFont="1" applyFill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5" xfId="1" applyFont="1" applyBorder="1" applyAlignment="1">
      <alignment horizontal="center" vertical="center"/>
    </xf>
    <xf numFmtId="0" fontId="3" fillId="0" borderId="4" xfId="1" applyFont="1" applyBorder="1"/>
    <xf numFmtId="0" fontId="3" fillId="0" borderId="15" xfId="1" applyFont="1" applyBorder="1"/>
    <xf numFmtId="0" fontId="8" fillId="0" borderId="15" xfId="1" applyFont="1" applyBorder="1" applyAlignment="1">
      <alignment horizontal="center" vertical="center"/>
    </xf>
    <xf numFmtId="170" fontId="33" fillId="0" borderId="14" xfId="0" applyNumberFormat="1" applyFont="1" applyBorder="1" applyAlignment="1">
      <alignment horizontal="center" vertical="center"/>
    </xf>
    <xf numFmtId="170" fontId="33" fillId="0" borderId="14" xfId="0" applyNumberFormat="1" applyFont="1" applyBorder="1" applyAlignment="1">
      <alignment horizontal="left" vertical="center"/>
    </xf>
    <xf numFmtId="15" fontId="33" fillId="0" borderId="14" xfId="0" applyNumberFormat="1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164" fontId="26" fillId="0" borderId="20" xfId="0" applyNumberFormat="1" applyFont="1" applyBorder="1" applyAlignment="1">
      <alignment horizontal="center" vertical="center"/>
    </xf>
    <xf numFmtId="164" fontId="26" fillId="0" borderId="21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70" fontId="34" fillId="0" borderId="14" xfId="0" applyNumberFormat="1" applyFont="1" applyBorder="1" applyAlignment="1">
      <alignment horizontal="center" vertical="center"/>
    </xf>
    <xf numFmtId="170" fontId="35" fillId="0" borderId="14" xfId="0" applyNumberFormat="1" applyFont="1" applyBorder="1" applyAlignment="1">
      <alignment horizontal="left" vertical="center"/>
    </xf>
    <xf numFmtId="167" fontId="27" fillId="0" borderId="23" xfId="0" applyNumberFormat="1" applyFont="1" applyBorder="1" applyAlignment="1">
      <alignment horizontal="center" vertical="center"/>
    </xf>
    <xf numFmtId="167" fontId="27" fillId="0" borderId="39" xfId="0" applyNumberFormat="1" applyFont="1" applyBorder="1" applyAlignment="1">
      <alignment horizontal="center" vertical="center"/>
    </xf>
    <xf numFmtId="167" fontId="27" fillId="0" borderId="49" xfId="0" applyNumberFormat="1" applyFont="1" applyBorder="1" applyAlignment="1">
      <alignment horizontal="center" vertical="center"/>
    </xf>
    <xf numFmtId="167" fontId="27" fillId="0" borderId="25" xfId="0" applyNumberFormat="1" applyFont="1" applyBorder="1" applyAlignment="1">
      <alignment horizontal="center" vertical="center"/>
    </xf>
    <xf numFmtId="167" fontId="27" fillId="0" borderId="11" xfId="0" applyNumberFormat="1" applyFont="1" applyBorder="1" applyAlignment="1">
      <alignment horizontal="center" vertical="center"/>
    </xf>
    <xf numFmtId="164" fontId="26" fillId="0" borderId="24" xfId="0" applyNumberFormat="1" applyFont="1" applyBorder="1" applyAlignment="1">
      <alignment horizontal="center" vertical="center"/>
    </xf>
    <xf numFmtId="164" fontId="26" fillId="0" borderId="47" xfId="0" applyNumberFormat="1" applyFont="1" applyBorder="1" applyAlignment="1">
      <alignment horizontal="center" vertical="center"/>
    </xf>
    <xf numFmtId="0" fontId="38" fillId="0" borderId="24" xfId="2" applyFont="1" applyBorder="1" applyAlignment="1">
      <alignment horizontal="center" vertical="center"/>
    </xf>
    <xf numFmtId="1" fontId="43" fillId="0" borderId="26" xfId="2" applyNumberFormat="1" applyFont="1" applyBorder="1" applyAlignment="1">
      <alignment horizontal="center" vertical="center"/>
    </xf>
    <xf numFmtId="1" fontId="43" fillId="0" borderId="23" xfId="2" applyNumberFormat="1" applyFont="1" applyBorder="1" applyAlignment="1">
      <alignment horizontal="center" vertical="center"/>
    </xf>
    <xf numFmtId="1" fontId="43" fillId="0" borderId="27" xfId="2" applyNumberFormat="1" applyFont="1" applyBorder="1" applyAlignment="1">
      <alignment horizontal="center" vertical="center"/>
    </xf>
    <xf numFmtId="1" fontId="43" fillId="0" borderId="38" xfId="2" applyNumberFormat="1" applyFont="1" applyBorder="1" applyAlignment="1">
      <alignment horizontal="center" vertical="center"/>
    </xf>
    <xf numFmtId="1" fontId="43" fillId="0" borderId="39" xfId="2" applyNumberFormat="1" applyFont="1" applyBorder="1" applyAlignment="1">
      <alignment horizontal="center" vertical="center"/>
    </xf>
    <xf numFmtId="1" fontId="43" fillId="0" borderId="40" xfId="2" applyNumberFormat="1" applyFont="1" applyBorder="1" applyAlignment="1">
      <alignment horizontal="center" vertical="center"/>
    </xf>
    <xf numFmtId="0" fontId="43" fillId="0" borderId="26" xfId="2" applyFont="1" applyBorder="1" applyAlignment="1">
      <alignment horizontal="center" vertical="center" wrapText="1"/>
    </xf>
    <xf numFmtId="0" fontId="43" fillId="0" borderId="23" xfId="2" applyFont="1" applyBorder="1" applyAlignment="1">
      <alignment horizontal="center" vertical="center" wrapText="1"/>
    </xf>
    <xf numFmtId="0" fontId="43" fillId="0" borderId="27" xfId="2" applyFont="1" applyBorder="1" applyAlignment="1">
      <alignment horizontal="center" vertical="center" wrapText="1"/>
    </xf>
    <xf numFmtId="0" fontId="43" fillId="0" borderId="28" xfId="2" applyFont="1" applyBorder="1" applyAlignment="1">
      <alignment horizontal="center" vertical="center" wrapText="1"/>
    </xf>
    <xf numFmtId="0" fontId="43" fillId="0" borderId="14" xfId="2" applyFont="1" applyAlignment="1">
      <alignment horizontal="center" vertical="center" wrapText="1"/>
    </xf>
    <xf numFmtId="0" fontId="43" fillId="0" borderId="29" xfId="2" applyFont="1" applyBorder="1" applyAlignment="1">
      <alignment horizontal="center" vertical="center" wrapText="1"/>
    </xf>
    <xf numFmtId="0" fontId="43" fillId="0" borderId="38" xfId="2" applyFont="1" applyBorder="1" applyAlignment="1">
      <alignment horizontal="center" vertical="center" wrapText="1"/>
    </xf>
    <xf numFmtId="0" fontId="43" fillId="0" borderId="39" xfId="2" applyFont="1" applyBorder="1" applyAlignment="1">
      <alignment horizontal="center" vertical="center" wrapText="1"/>
    </xf>
    <xf numFmtId="0" fontId="43" fillId="0" borderId="40" xfId="2" applyFont="1" applyBorder="1" applyAlignment="1">
      <alignment horizontal="center" vertical="center" wrapText="1"/>
    </xf>
    <xf numFmtId="0" fontId="43" fillId="0" borderId="26" xfId="2" applyFont="1" applyBorder="1" applyAlignment="1">
      <alignment horizontal="center" vertical="center"/>
    </xf>
    <xf numFmtId="0" fontId="43" fillId="0" borderId="23" xfId="2" applyFont="1" applyBorder="1" applyAlignment="1">
      <alignment horizontal="center" vertical="center"/>
    </xf>
    <xf numFmtId="0" fontId="43" fillId="0" borderId="27" xfId="2" applyFont="1" applyBorder="1" applyAlignment="1">
      <alignment horizontal="center" vertical="center"/>
    </xf>
    <xf numFmtId="0" fontId="43" fillId="0" borderId="28" xfId="2" applyFont="1" applyBorder="1" applyAlignment="1">
      <alignment horizontal="center" vertical="center"/>
    </xf>
    <xf numFmtId="0" fontId="43" fillId="0" borderId="29" xfId="2" applyFont="1" applyBorder="1" applyAlignment="1">
      <alignment horizontal="center" vertical="center"/>
    </xf>
    <xf numFmtId="0" fontId="43" fillId="0" borderId="38" xfId="2" applyFont="1" applyBorder="1" applyAlignment="1">
      <alignment horizontal="center" vertical="center"/>
    </xf>
    <xf numFmtId="0" fontId="43" fillId="0" borderId="39" xfId="2" applyFont="1" applyBorder="1" applyAlignment="1">
      <alignment horizontal="center" vertical="center"/>
    </xf>
    <xf numFmtId="0" fontId="43" fillId="0" borderId="40" xfId="2" applyFont="1" applyBorder="1" applyAlignment="1">
      <alignment horizontal="center" vertical="center"/>
    </xf>
    <xf numFmtId="165" fontId="38" fillId="0" borderId="41" xfId="2" applyNumberFormat="1" applyFont="1" applyBorder="1" applyAlignment="1">
      <alignment horizontal="center"/>
    </xf>
    <xf numFmtId="165" fontId="38" fillId="0" borderId="42" xfId="2" applyNumberFormat="1" applyFont="1" applyBorder="1" applyAlignment="1">
      <alignment horizontal="center"/>
    </xf>
    <xf numFmtId="165" fontId="38" fillId="0" borderId="43" xfId="2" applyNumberFormat="1" applyFont="1" applyBorder="1" applyAlignment="1">
      <alignment horizontal="center"/>
    </xf>
    <xf numFmtId="165" fontId="38" fillId="0" borderId="44" xfId="2" applyNumberFormat="1" applyFont="1" applyBorder="1" applyAlignment="1">
      <alignment horizontal="center"/>
    </xf>
    <xf numFmtId="165" fontId="38" fillId="0" borderId="45" xfId="2" applyNumberFormat="1" applyFont="1" applyBorder="1" applyAlignment="1">
      <alignment horizontal="center"/>
    </xf>
    <xf numFmtId="165" fontId="38" fillId="0" borderId="46" xfId="2" applyNumberFormat="1" applyFont="1" applyBorder="1" applyAlignment="1">
      <alignment horizontal="center"/>
    </xf>
    <xf numFmtId="0" fontId="43" fillId="0" borderId="24" xfId="2" applyFont="1" applyBorder="1" applyAlignment="1">
      <alignment horizontal="center" vertical="center"/>
    </xf>
    <xf numFmtId="164" fontId="38" fillId="0" borderId="26" xfId="2" applyNumberFormat="1" applyFont="1" applyBorder="1" applyAlignment="1">
      <alignment horizontal="center" vertical="center"/>
    </xf>
    <xf numFmtId="164" fontId="38" fillId="0" borderId="23" xfId="2" applyNumberFormat="1" applyFont="1" applyBorder="1" applyAlignment="1">
      <alignment horizontal="center" vertical="center"/>
    </xf>
    <xf numFmtId="164" fontId="38" fillId="0" borderId="27" xfId="2" applyNumberFormat="1" applyFont="1" applyBorder="1" applyAlignment="1">
      <alignment horizontal="center" vertical="center"/>
    </xf>
    <xf numFmtId="164" fontId="38" fillId="0" borderId="38" xfId="2" applyNumberFormat="1" applyFont="1" applyBorder="1" applyAlignment="1">
      <alignment horizontal="center" vertical="center"/>
    </xf>
    <xf numFmtId="164" fontId="38" fillId="0" borderId="39" xfId="2" applyNumberFormat="1" applyFont="1" applyBorder="1" applyAlignment="1">
      <alignment horizontal="center" vertical="center"/>
    </xf>
    <xf numFmtId="164" fontId="38" fillId="0" borderId="40" xfId="2" applyNumberFormat="1" applyFont="1" applyBorder="1" applyAlignment="1">
      <alignment horizontal="center" vertical="center"/>
    </xf>
    <xf numFmtId="164" fontId="38" fillId="0" borderId="36" xfId="2" applyNumberFormat="1" applyFont="1" applyBorder="1" applyAlignment="1">
      <alignment horizontal="center" vertical="center"/>
    </xf>
    <xf numFmtId="164" fontId="38" fillId="0" borderId="22" xfId="2" applyNumberFormat="1" applyFont="1" applyBorder="1" applyAlignment="1">
      <alignment horizontal="center" vertical="center"/>
    </xf>
    <xf numFmtId="164" fontId="38" fillId="0" borderId="37" xfId="2" applyNumberFormat="1" applyFont="1" applyBorder="1" applyAlignment="1">
      <alignment horizontal="center" vertical="center"/>
    </xf>
    <xf numFmtId="165" fontId="38" fillId="0" borderId="50" xfId="2" applyNumberFormat="1" applyFont="1" applyBorder="1" applyAlignment="1">
      <alignment horizontal="center"/>
    </xf>
    <xf numFmtId="165" fontId="38" fillId="0" borderId="51" xfId="2" applyNumberFormat="1" applyFont="1" applyBorder="1" applyAlignment="1">
      <alignment horizontal="center"/>
    </xf>
    <xf numFmtId="0" fontId="38" fillId="0" borderId="36" xfId="2" applyFont="1" applyBorder="1" applyAlignment="1">
      <alignment horizontal="center" vertical="center" wrapText="1"/>
    </xf>
    <xf numFmtId="0" fontId="38" fillId="0" borderId="22" xfId="2" applyFont="1" applyBorder="1" applyAlignment="1">
      <alignment horizontal="center" vertical="center" wrapText="1"/>
    </xf>
    <xf numFmtId="0" fontId="38" fillId="0" borderId="37" xfId="2" applyFont="1" applyBorder="1" applyAlignment="1">
      <alignment horizontal="center" vertical="center" wrapText="1"/>
    </xf>
    <xf numFmtId="1" fontId="38" fillId="0" borderId="36" xfId="2" applyNumberFormat="1" applyFont="1" applyBorder="1" applyAlignment="1">
      <alignment horizontal="center" vertical="center"/>
    </xf>
    <xf numFmtId="1" fontId="38" fillId="0" borderId="22" xfId="2" applyNumberFormat="1" applyFont="1" applyBorder="1" applyAlignment="1">
      <alignment horizontal="center" vertical="center"/>
    </xf>
    <xf numFmtId="1" fontId="38" fillId="0" borderId="37" xfId="2" applyNumberFormat="1" applyFont="1" applyBorder="1" applyAlignment="1">
      <alignment horizontal="center" vertical="center"/>
    </xf>
    <xf numFmtId="2" fontId="38" fillId="0" borderId="24" xfId="2" applyNumberFormat="1" applyFont="1" applyBorder="1" applyAlignment="1">
      <alignment horizontal="center" vertical="center"/>
    </xf>
    <xf numFmtId="2" fontId="38" fillId="0" borderId="36" xfId="2" applyNumberFormat="1" applyFont="1" applyBorder="1" applyAlignment="1">
      <alignment horizontal="center" vertical="center"/>
    </xf>
    <xf numFmtId="2" fontId="38" fillId="0" borderId="22" xfId="2" applyNumberFormat="1" applyFont="1" applyBorder="1" applyAlignment="1">
      <alignment horizontal="center" vertical="center"/>
    </xf>
    <xf numFmtId="2" fontId="38" fillId="0" borderId="37" xfId="2" applyNumberFormat="1" applyFont="1" applyBorder="1" applyAlignment="1">
      <alignment horizontal="center" vertical="center"/>
    </xf>
    <xf numFmtId="0" fontId="38" fillId="0" borderId="26" xfId="2" applyFont="1" applyBorder="1" applyAlignment="1">
      <alignment horizontal="center" vertical="center" wrapText="1"/>
    </xf>
    <xf numFmtId="0" fontId="38" fillId="0" borderId="23" xfId="2" applyFont="1" applyBorder="1" applyAlignment="1">
      <alignment horizontal="center" vertical="center" wrapText="1"/>
    </xf>
    <xf numFmtId="0" fontId="38" fillId="0" borderId="27" xfId="2" applyFont="1" applyBorder="1" applyAlignment="1">
      <alignment horizontal="center" vertical="center" wrapText="1"/>
    </xf>
    <xf numFmtId="0" fontId="38" fillId="0" borderId="28" xfId="2" applyFont="1" applyBorder="1" applyAlignment="1">
      <alignment horizontal="center" vertical="center" wrapText="1"/>
    </xf>
    <xf numFmtId="0" fontId="38" fillId="0" borderId="14" xfId="2" applyFont="1" applyAlignment="1">
      <alignment horizontal="center" vertical="center" wrapText="1"/>
    </xf>
    <xf numFmtId="0" fontId="38" fillId="0" borderId="29" xfId="2" applyFont="1" applyBorder="1" applyAlignment="1">
      <alignment horizontal="center" vertical="center" wrapText="1"/>
    </xf>
    <xf numFmtId="0" fontId="38" fillId="0" borderId="20" xfId="2" applyFont="1" applyBorder="1" applyAlignment="1">
      <alignment horizontal="center" vertical="center" wrapText="1"/>
    </xf>
    <xf numFmtId="0" fontId="38" fillId="0" borderId="47" xfId="2" applyFont="1" applyBorder="1" applyAlignment="1">
      <alignment horizontal="center" vertical="center" wrapText="1"/>
    </xf>
    <xf numFmtId="1" fontId="38" fillId="0" borderId="36" xfId="2" applyNumberFormat="1" applyFont="1" applyBorder="1" applyAlignment="1">
      <alignment horizontal="center"/>
    </xf>
    <xf numFmtId="1" fontId="38" fillId="0" borderId="22" xfId="2" applyNumberFormat="1" applyFont="1" applyBorder="1" applyAlignment="1">
      <alignment horizontal="center"/>
    </xf>
    <xf numFmtId="1" fontId="38" fillId="0" borderId="37" xfId="2" applyNumberFormat="1" applyFont="1" applyBorder="1" applyAlignment="1">
      <alignment horizontal="center"/>
    </xf>
    <xf numFmtId="164" fontId="38" fillId="0" borderId="24" xfId="2" applyNumberFormat="1" applyFont="1" applyBorder="1" applyAlignment="1">
      <alignment horizontal="center"/>
    </xf>
    <xf numFmtId="0" fontId="38" fillId="0" borderId="14" xfId="2" applyFont="1" applyAlignment="1">
      <alignment horizontal="justify" vertical="top" wrapText="1"/>
    </xf>
  </cellXfs>
  <cellStyles count="5">
    <cellStyle name="Normal" xfId="0" builtinId="0"/>
    <cellStyle name="Normal 2" xfId="1" xr:uid="{0CAF34AD-0F37-48A1-AB41-040DC8FB6E6B}"/>
    <cellStyle name="Normal 2 2" xfId="2" xr:uid="{A7DC54C4-1674-4353-8999-23674F428C9A}"/>
    <cellStyle name="Normal 3" xfId="4" xr:uid="{EC5B566C-91AC-4E85-8AC0-1282A01612AF}"/>
    <cellStyle name="Normal 6" xfId="3" xr:uid="{D7ACF251-790F-46D8-97C1-E2979C10F9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ID" sz="1000"/>
              <a:t>Keseragaman Suhu Enklosur pada 60 °C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7"/>
            <c:spPr>
              <a:solidFill>
                <a:srgbClr val="33CCCC"/>
              </a:solidFill>
              <a:ln cmpd="sng">
                <a:solidFill>
                  <a:srgbClr val="33CCCC"/>
                </a:solidFill>
              </a:ln>
            </c:spPr>
          </c:marker>
          <c:yVal>
            <c:numRef>
              <c:f>'Data Laporan Kalibrasi'!$C$11:$K$11</c:f>
              <c:numCache>
                <c:formatCode>0.000</c:formatCode>
                <c:ptCount val="9"/>
                <c:pt idx="0">
                  <c:v>65.145307265570992</c:v>
                </c:pt>
                <c:pt idx="1">
                  <c:v>65.755803140794214</c:v>
                </c:pt>
                <c:pt idx="2">
                  <c:v>65.065630084235863</c:v>
                </c:pt>
                <c:pt idx="3">
                  <c:v>65.110709698952192</c:v>
                </c:pt>
                <c:pt idx="4">
                  <c:v>64.756957058135214</c:v>
                </c:pt>
                <c:pt idx="5">
                  <c:v>65.513217988404875</c:v>
                </c:pt>
                <c:pt idx="6">
                  <c:v>64.37292739215998</c:v>
                </c:pt>
                <c:pt idx="7">
                  <c:v>64.579017219828714</c:v>
                </c:pt>
                <c:pt idx="8">
                  <c:v>65.146271078666032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7E-4B16-8023-5401ECA96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235093"/>
        <c:axId val="1112001366"/>
      </c:scatterChart>
      <c:valAx>
        <c:axId val="1434235093"/>
        <c:scaling>
          <c:orientation val="minMax"/>
          <c:max val="9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Sensor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12001366"/>
        <c:crosses val="autoZero"/>
        <c:crossBetween val="midCat"/>
        <c:majorUnit val="1"/>
        <c:minorUnit val="1"/>
      </c:valAx>
      <c:valAx>
        <c:axId val="11120013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Suhu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crossAx val="1434235093"/>
        <c:crosses val="autoZero"/>
        <c:crossBetween val="midCat"/>
      </c:valAx>
      <c:spPr>
        <a:noFill/>
      </c:spPr>
    </c:plotArea>
    <c:plotVisOnly val="1"/>
    <c:dispBlanksAs val="zero"/>
    <c:showDLblsOverMax val="1"/>
  </c:chart>
  <c:spPr>
    <a:noFill/>
  </c:spPr>
  <c:txPr>
    <a:bodyPr/>
    <a:lstStyle/>
    <a:p>
      <a:pPr>
        <a:defRPr>
          <a:latin typeface="Bookman Old Style" panose="0205060405050502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000" b="1" i="0">
                <a:solidFill>
                  <a:srgbClr val="333333"/>
                </a:solidFill>
                <a:latin typeface="Bookman Old Style" panose="02050604050505020204" pitchFamily="18" charset="0"/>
              </a:defRPr>
            </a:pPr>
            <a:r>
              <a:rPr lang="en-ID" sz="1000" b="1" i="0">
                <a:solidFill>
                  <a:srgbClr val="333333"/>
                </a:solidFill>
                <a:latin typeface="Bookman Old Style" panose="02050604050505020204" pitchFamily="18" charset="0"/>
              </a:rPr>
              <a:t>Keseragaman Suhu Enklosur pada 100 °C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7"/>
            <c:spPr>
              <a:solidFill>
                <a:srgbClr val="33CCCC"/>
              </a:solidFill>
              <a:ln cmpd="sng">
                <a:solidFill>
                  <a:srgbClr val="33CCCC"/>
                </a:solidFill>
              </a:ln>
            </c:spPr>
          </c:marker>
          <c:yVal>
            <c:numRef>
              <c:f>'Data Laporan Kalibrasi'!$C$13:$K$13</c:f>
              <c:numCache>
                <c:formatCode>0.000</c:formatCode>
                <c:ptCount val="9"/>
                <c:pt idx="0">
                  <c:v>107.62625170965808</c:v>
                </c:pt>
                <c:pt idx="1">
                  <c:v>108.73988475104976</c:v>
                </c:pt>
                <c:pt idx="2">
                  <c:v>107.53803278688524</c:v>
                </c:pt>
                <c:pt idx="3">
                  <c:v>107.790665314937</c:v>
                </c:pt>
                <c:pt idx="4">
                  <c:v>106.12386531493699</c:v>
                </c:pt>
                <c:pt idx="5">
                  <c:v>107.82617720517739</c:v>
                </c:pt>
                <c:pt idx="6">
                  <c:v>105.44304700659866</c:v>
                </c:pt>
                <c:pt idx="7">
                  <c:v>106.11513302939412</c:v>
                </c:pt>
                <c:pt idx="8">
                  <c:v>107.64461617276547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56-4373-9677-39A5422CB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235093"/>
        <c:axId val="1112001366"/>
      </c:scatterChart>
      <c:valAx>
        <c:axId val="1434235093"/>
        <c:scaling>
          <c:orientation val="minMax"/>
          <c:max val="9"/>
          <c:min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Sensor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1112001366"/>
        <c:crosses val="autoZero"/>
        <c:crossBetween val="midCat"/>
        <c:majorUnit val="1"/>
        <c:minorUnit val="1"/>
      </c:valAx>
      <c:valAx>
        <c:axId val="11120013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sz="1000" b="1" i="0" u="none" strike="noStrike" kern="1200" baseline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Suhu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1434235093"/>
        <c:crosses val="autoZero"/>
        <c:crossBetween val="midCat"/>
      </c:valAx>
      <c:spPr>
        <a:noFill/>
      </c:spPr>
    </c:plotArea>
    <c:plotVisOnly val="1"/>
    <c:dispBlanksAs val="zero"/>
    <c:showDLblsOverMax val="1"/>
  </c:chart>
  <c:spPr>
    <a:noFill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000" b="1" i="0">
                <a:solidFill>
                  <a:srgbClr val="333333"/>
                </a:solidFill>
                <a:latin typeface="Bookman Old Style" panose="02050604050505020204" pitchFamily="18" charset="0"/>
              </a:defRPr>
            </a:pPr>
            <a:r>
              <a:rPr lang="en-ID" sz="1000" b="1" i="0">
                <a:solidFill>
                  <a:srgbClr val="333333"/>
                </a:solidFill>
                <a:latin typeface="Bookman Old Style" panose="02050604050505020204" pitchFamily="18" charset="0"/>
              </a:rPr>
              <a:t>Keseragaman Suhu Enklosur pada 110 °C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7"/>
            <c:spPr>
              <a:solidFill>
                <a:srgbClr val="33CCCC"/>
              </a:solidFill>
              <a:ln cmpd="sng">
                <a:solidFill>
                  <a:srgbClr val="33CCCC"/>
                </a:solidFill>
              </a:ln>
            </c:spPr>
          </c:marker>
          <c:yVal>
            <c:numRef>
              <c:f>'Data Laporan Kalibrasi'!$C$15:$K$15</c:f>
              <c:numCache>
                <c:formatCode>0.000</c:formatCode>
                <c:ptCount val="9"/>
                <c:pt idx="0">
                  <c:v>119.38617396520699</c:v>
                </c:pt>
                <c:pt idx="1">
                  <c:v>120.62535860827832</c:v>
                </c:pt>
                <c:pt idx="2">
                  <c:v>119.15048498264927</c:v>
                </c:pt>
                <c:pt idx="3">
                  <c:v>119.5690853509298</c:v>
                </c:pt>
                <c:pt idx="4">
                  <c:v>117.27152770245948</c:v>
                </c:pt>
                <c:pt idx="5">
                  <c:v>118.93166183563287</c:v>
                </c:pt>
                <c:pt idx="6">
                  <c:v>116.56637898020395</c:v>
                </c:pt>
                <c:pt idx="7">
                  <c:v>117.72947275344929</c:v>
                </c:pt>
                <c:pt idx="8">
                  <c:v>119.49896043191363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1-4DDE-888E-3B6D9A4F4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235093"/>
        <c:axId val="1112001366"/>
      </c:scatterChart>
      <c:valAx>
        <c:axId val="1434235093"/>
        <c:scaling>
          <c:orientation val="minMax"/>
          <c:max val="9"/>
          <c:min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Sensor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1112001366"/>
        <c:crosses val="autoZero"/>
        <c:crossBetween val="midCat"/>
        <c:majorUnit val="1"/>
        <c:minorUnit val="1"/>
      </c:valAx>
      <c:valAx>
        <c:axId val="11120013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Suhu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1434235093"/>
        <c:crosses val="autoZero"/>
        <c:crossBetween val="midCat"/>
      </c:valAx>
      <c:spPr>
        <a:noFill/>
      </c:spPr>
    </c:plotArea>
    <c:plotVisOnly val="1"/>
    <c:dispBlanksAs val="zero"/>
    <c:showDLblsOverMax val="1"/>
  </c:chart>
  <c:spPr>
    <a:noFill/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000" b="1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r>
              <a:rPr lang="en-ID" sz="1000" b="1" i="0">
                <a:solidFill>
                  <a:srgbClr val="000000"/>
                </a:solidFill>
                <a:latin typeface="Bookman Old Style" panose="02050604050505020204" pitchFamily="18" charset="0"/>
              </a:rPr>
              <a:t>Grafik Variasi Suhu Secara Keseluruhan pada 100</a:t>
            </a:r>
            <a:r>
              <a:rPr lang="en-ID" sz="1000" b="1" i="0" baseline="0">
                <a:solidFill>
                  <a:srgbClr val="000000"/>
                </a:solidFill>
                <a:latin typeface="Bookman Old Style" panose="02050604050505020204" pitchFamily="18" charset="0"/>
              </a:rPr>
              <a:t> </a:t>
            </a:r>
            <a:r>
              <a:rPr lang="en-ID" sz="1000" b="1" i="0">
                <a:solidFill>
                  <a:srgbClr val="000000"/>
                </a:solidFill>
                <a:latin typeface="Bookman Old Style" panose="02050604050505020204" pitchFamily="18" charset="0"/>
              </a:rPr>
              <a:t>°C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'Evaluasi 100 C'!$C$43</c:f>
              <c:strCache>
                <c:ptCount val="1"/>
                <c:pt idx="0">
                  <c:v>T1</c:v>
                </c:pt>
              </c:strCache>
            </c:strRef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C'!$C$44:$C$73</c:f>
              <c:numCache>
                <c:formatCode>0.000</c:formatCode>
                <c:ptCount val="30"/>
                <c:pt idx="0">
                  <c:v>106.5032197960408</c:v>
                </c:pt>
                <c:pt idx="1">
                  <c:v>106.38923347330534</c:v>
                </c:pt>
                <c:pt idx="2">
                  <c:v>106.666200239952</c:v>
                </c:pt>
                <c:pt idx="3">
                  <c:v>106.6052075584883</c:v>
                </c:pt>
                <c:pt idx="4">
                  <c:v>106.89317300539892</c:v>
                </c:pt>
                <c:pt idx="5">
                  <c:v>106.8341800839832</c:v>
                </c:pt>
                <c:pt idx="6">
                  <c:v>107.05815320935814</c:v>
                </c:pt>
                <c:pt idx="7">
                  <c:v>107.01415848830233</c:v>
                </c:pt>
                <c:pt idx="8">
                  <c:v>107.25312981403719</c:v>
                </c:pt>
                <c:pt idx="9">
                  <c:v>107.24913029394121</c:v>
                </c:pt>
                <c:pt idx="10">
                  <c:v>107.36811601679663</c:v>
                </c:pt>
                <c:pt idx="11">
                  <c:v>107.44110725854829</c:v>
                </c:pt>
                <c:pt idx="12">
                  <c:v>107.53509598080383</c:v>
                </c:pt>
                <c:pt idx="13">
                  <c:v>107.64308302339532</c:v>
                </c:pt>
                <c:pt idx="14">
                  <c:v>107.67707894421116</c:v>
                </c:pt>
                <c:pt idx="15">
                  <c:v>107.75706934613078</c:v>
                </c:pt>
                <c:pt idx="16">
                  <c:v>107.77906670665867</c:v>
                </c:pt>
                <c:pt idx="17">
                  <c:v>107.90405170965806</c:v>
                </c:pt>
                <c:pt idx="18">
                  <c:v>107.90005218956209</c:v>
                </c:pt>
                <c:pt idx="19">
                  <c:v>108.08502999400119</c:v>
                </c:pt>
                <c:pt idx="20">
                  <c:v>108.0000401919616</c:v>
                </c:pt>
                <c:pt idx="21">
                  <c:v>108.21901391721656</c:v>
                </c:pt>
                <c:pt idx="22">
                  <c:v>108.07903071385722</c:v>
                </c:pt>
                <c:pt idx="23">
                  <c:v>108.35899712057588</c:v>
                </c:pt>
                <c:pt idx="24">
                  <c:v>108.19501679664067</c:v>
                </c:pt>
                <c:pt idx="25">
                  <c:v>108.47298344331134</c:v>
                </c:pt>
                <c:pt idx="26">
                  <c:v>108.28700575884824</c:v>
                </c:pt>
                <c:pt idx="27">
                  <c:v>108.56197276544691</c:v>
                </c:pt>
                <c:pt idx="28">
                  <c:v>108.3749952009598</c:v>
                </c:pt>
                <c:pt idx="29">
                  <c:v>108.68295824835033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A9-482D-98A8-8877107118CF}"/>
            </c:ext>
          </c:extLst>
        </c:ser>
        <c:ser>
          <c:idx val="1"/>
          <c:order val="1"/>
          <c:tx>
            <c:strRef>
              <c:f>'Evaluasi 100 C'!$D$43</c:f>
              <c:strCache>
                <c:ptCount val="1"/>
                <c:pt idx="0">
                  <c:v>T2</c:v>
                </c:pt>
              </c:strCache>
            </c:strRef>
          </c:tx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C'!$D$44:$D$73</c:f>
              <c:numCache>
                <c:formatCode>#,##0.000</c:formatCode>
                <c:ptCount val="30"/>
                <c:pt idx="0">
                  <c:v>107.68407810437913</c:v>
                </c:pt>
                <c:pt idx="1">
                  <c:v>107.55409370125975</c:v>
                </c:pt>
                <c:pt idx="2">
                  <c:v>107.85705734853029</c:v>
                </c:pt>
                <c:pt idx="3">
                  <c:v>107.80206394721057</c:v>
                </c:pt>
                <c:pt idx="4">
                  <c:v>107.99304103179364</c:v>
                </c:pt>
                <c:pt idx="5">
                  <c:v>107.96704415116976</c:v>
                </c:pt>
                <c:pt idx="6">
                  <c:v>108.16002099580083</c:v>
                </c:pt>
                <c:pt idx="7">
                  <c:v>108.1910172765447</c:v>
                </c:pt>
                <c:pt idx="8">
                  <c:v>108.31900191961608</c:v>
                </c:pt>
                <c:pt idx="9">
                  <c:v>108.37899472105579</c:v>
                </c:pt>
                <c:pt idx="10">
                  <c:v>108.52897672465507</c:v>
                </c:pt>
                <c:pt idx="11">
                  <c:v>108.5039797240552</c:v>
                </c:pt>
                <c:pt idx="12">
                  <c:v>108.63496400719856</c:v>
                </c:pt>
                <c:pt idx="13">
                  <c:v>108.72495320935812</c:v>
                </c:pt>
                <c:pt idx="14">
                  <c:v>108.76394853029393</c:v>
                </c:pt>
                <c:pt idx="15">
                  <c:v>108.83993941211757</c:v>
                </c:pt>
                <c:pt idx="16">
                  <c:v>108.87393533293341</c:v>
                </c:pt>
                <c:pt idx="17">
                  <c:v>109.04791445710858</c:v>
                </c:pt>
                <c:pt idx="18">
                  <c:v>109.02991661667666</c:v>
                </c:pt>
                <c:pt idx="19">
                  <c:v>109.12890473905219</c:v>
                </c:pt>
                <c:pt idx="20">
                  <c:v>109.15490161967607</c:v>
                </c:pt>
                <c:pt idx="21">
                  <c:v>109.2728874625075</c:v>
                </c:pt>
                <c:pt idx="22">
                  <c:v>109.2118947810438</c:v>
                </c:pt>
                <c:pt idx="23">
                  <c:v>109.37087570485902</c:v>
                </c:pt>
                <c:pt idx="24">
                  <c:v>109.40887114577085</c:v>
                </c:pt>
                <c:pt idx="25">
                  <c:v>109.47586310737853</c:v>
                </c:pt>
                <c:pt idx="26">
                  <c:v>109.48786166766646</c:v>
                </c:pt>
                <c:pt idx="27">
                  <c:v>109.57785086982604</c:v>
                </c:pt>
                <c:pt idx="28">
                  <c:v>109.58884955008998</c:v>
                </c:pt>
                <c:pt idx="29">
                  <c:v>109.66284067186562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A9-482D-98A8-8877107118CF}"/>
            </c:ext>
          </c:extLst>
        </c:ser>
        <c:ser>
          <c:idx val="2"/>
          <c:order val="2"/>
          <c:tx>
            <c:strRef>
              <c:f>'Evaluasi 100 C'!$E$43</c:f>
              <c:strCache>
                <c:ptCount val="1"/>
                <c:pt idx="0">
                  <c:v>T3</c:v>
                </c:pt>
              </c:strCache>
            </c:strRef>
          </c:tx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C'!$E$44:$E$73</c:f>
              <c:numCache>
                <c:formatCode>0.000</c:formatCode>
                <c:ptCount val="30"/>
                <c:pt idx="0">
                  <c:v>106.4232759363408</c:v>
                </c:pt>
                <c:pt idx="1">
                  <c:v>106.36743005863347</c:v>
                </c:pt>
                <c:pt idx="2">
                  <c:v>106.57685210003589</c:v>
                </c:pt>
                <c:pt idx="3">
                  <c:v>106.59579980854373</c:v>
                </c:pt>
                <c:pt idx="4">
                  <c:v>106.8311502931674</c:v>
                </c:pt>
                <c:pt idx="5">
                  <c:v>106.82516680627019</c:v>
                </c:pt>
                <c:pt idx="6">
                  <c:v>106.9827319612301</c:v>
                </c:pt>
                <c:pt idx="7">
                  <c:v>107.01364664353237</c:v>
                </c:pt>
                <c:pt idx="8">
                  <c:v>107.1293273902118</c:v>
                </c:pt>
                <c:pt idx="9">
                  <c:v>107.25298611942084</c:v>
                </c:pt>
                <c:pt idx="10">
                  <c:v>107.32777970563599</c:v>
                </c:pt>
                <c:pt idx="11">
                  <c:v>107.35769714012206</c:v>
                </c:pt>
                <c:pt idx="12">
                  <c:v>107.42650723944</c:v>
                </c:pt>
                <c:pt idx="13">
                  <c:v>107.54318523393562</c:v>
                </c:pt>
                <c:pt idx="14">
                  <c:v>107.54119073830321</c:v>
                </c:pt>
                <c:pt idx="15">
                  <c:v>107.68778616728491</c:v>
                </c:pt>
                <c:pt idx="16">
                  <c:v>107.70773112360895</c:v>
                </c:pt>
                <c:pt idx="17">
                  <c:v>107.836376091899</c:v>
                </c:pt>
                <c:pt idx="18">
                  <c:v>107.76158250568386</c:v>
                </c:pt>
                <c:pt idx="19">
                  <c:v>107.96901005145388</c:v>
                </c:pt>
                <c:pt idx="20">
                  <c:v>107.89920270431973</c:v>
                </c:pt>
                <c:pt idx="21">
                  <c:v>108.09466327629532</c:v>
                </c:pt>
                <c:pt idx="22">
                  <c:v>107.98097702524829</c:v>
                </c:pt>
                <c:pt idx="23">
                  <c:v>108.21034402297474</c:v>
                </c:pt>
                <c:pt idx="24">
                  <c:v>108.07172657652268</c:v>
                </c:pt>
                <c:pt idx="25">
                  <c:v>108.27815687447649</c:v>
                </c:pt>
                <c:pt idx="26">
                  <c:v>108.18641007538591</c:v>
                </c:pt>
                <c:pt idx="27">
                  <c:v>108.47162295081966</c:v>
                </c:pt>
                <c:pt idx="28">
                  <c:v>108.24125870527702</c:v>
                </c:pt>
                <c:pt idx="29">
                  <c:v>108.54940828048342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A9-482D-98A8-8877107118CF}"/>
            </c:ext>
          </c:extLst>
        </c:ser>
        <c:ser>
          <c:idx val="3"/>
          <c:order val="3"/>
          <c:tx>
            <c:strRef>
              <c:f>'Evaluasi 100 C'!$F$43</c:f>
              <c:strCache>
                <c:ptCount val="1"/>
                <c:pt idx="0">
                  <c:v>T4</c:v>
                </c:pt>
              </c:strCache>
            </c:strRef>
          </c:tx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C'!$F$44:$F$73</c:f>
              <c:numCache>
                <c:formatCode>0.000</c:formatCode>
                <c:ptCount val="30"/>
                <c:pt idx="0">
                  <c:v>106.60820719856029</c:v>
                </c:pt>
                <c:pt idx="1">
                  <c:v>106.59620863827234</c:v>
                </c:pt>
                <c:pt idx="2">
                  <c:v>106.77518716256749</c:v>
                </c:pt>
                <c:pt idx="3">
                  <c:v>106.79518476304739</c:v>
                </c:pt>
                <c:pt idx="4">
                  <c:v>107.03615584883023</c:v>
                </c:pt>
                <c:pt idx="5">
                  <c:v>107.04515476904619</c:v>
                </c:pt>
                <c:pt idx="6">
                  <c:v>107.21213473305339</c:v>
                </c:pt>
                <c:pt idx="7">
                  <c:v>107.20513557288542</c:v>
                </c:pt>
                <c:pt idx="8">
                  <c:v>107.39211313737252</c:v>
                </c:pt>
                <c:pt idx="9">
                  <c:v>107.46210473905219</c:v>
                </c:pt>
                <c:pt idx="10">
                  <c:v>107.501100059988</c:v>
                </c:pt>
                <c:pt idx="11">
                  <c:v>107.65108206358728</c:v>
                </c:pt>
                <c:pt idx="12">
                  <c:v>107.63008458308337</c:v>
                </c:pt>
                <c:pt idx="13">
                  <c:v>107.84205914817036</c:v>
                </c:pt>
                <c:pt idx="14">
                  <c:v>107.81006298740252</c:v>
                </c:pt>
                <c:pt idx="15">
                  <c:v>107.96904391121775</c:v>
                </c:pt>
                <c:pt idx="16">
                  <c:v>107.92904871025794</c:v>
                </c:pt>
                <c:pt idx="17">
                  <c:v>108.10802723455309</c:v>
                </c:pt>
                <c:pt idx="18">
                  <c:v>108.01003899220156</c:v>
                </c:pt>
                <c:pt idx="19">
                  <c:v>108.27500719856029</c:v>
                </c:pt>
                <c:pt idx="20">
                  <c:v>108.12802483503299</c:v>
                </c:pt>
                <c:pt idx="21">
                  <c:v>108.38599388122375</c:v>
                </c:pt>
                <c:pt idx="22">
                  <c:v>108.23801163767247</c:v>
                </c:pt>
                <c:pt idx="23">
                  <c:v>108.56497240551889</c:v>
                </c:pt>
                <c:pt idx="24">
                  <c:v>108.32400131973606</c:v>
                </c:pt>
                <c:pt idx="25">
                  <c:v>108.64296304739052</c:v>
                </c:pt>
                <c:pt idx="26">
                  <c:v>108.44498680263948</c:v>
                </c:pt>
                <c:pt idx="27">
                  <c:v>108.76994781043791</c:v>
                </c:pt>
                <c:pt idx="28">
                  <c:v>108.50098008398321</c:v>
                </c:pt>
                <c:pt idx="29">
                  <c:v>108.86693617276545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A9-482D-98A8-8877107118CF}"/>
            </c:ext>
          </c:extLst>
        </c:ser>
        <c:ser>
          <c:idx val="4"/>
          <c:order val="4"/>
          <c:tx>
            <c:strRef>
              <c:f>'Evaluasi 100 C'!$G$43</c:f>
              <c:strCache>
                <c:ptCount val="1"/>
                <c:pt idx="0">
                  <c:v>T5</c:v>
                </c:pt>
              </c:strCache>
            </c:strRef>
          </c:tx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C'!$G$44:$G$73</c:f>
              <c:numCache>
                <c:formatCode>0.000</c:formatCode>
                <c:ptCount val="30"/>
                <c:pt idx="0">
                  <c:v>105.70031613677264</c:v>
                </c:pt>
                <c:pt idx="1">
                  <c:v>104.83741967606478</c:v>
                </c:pt>
                <c:pt idx="2">
                  <c:v>105.76130881823634</c:v>
                </c:pt>
                <c:pt idx="3">
                  <c:v>104.96440443911217</c:v>
                </c:pt>
                <c:pt idx="4">
                  <c:v>105.89729250149971</c:v>
                </c:pt>
                <c:pt idx="5">
                  <c:v>105.15438164367126</c:v>
                </c:pt>
                <c:pt idx="6">
                  <c:v>106.01727810437912</c:v>
                </c:pt>
                <c:pt idx="7">
                  <c:v>105.29536472705459</c:v>
                </c:pt>
                <c:pt idx="8">
                  <c:v>106.10926706658668</c:v>
                </c:pt>
                <c:pt idx="9">
                  <c:v>105.61932585482903</c:v>
                </c:pt>
                <c:pt idx="10">
                  <c:v>106.23625182963407</c:v>
                </c:pt>
                <c:pt idx="11">
                  <c:v>105.78230629874025</c:v>
                </c:pt>
                <c:pt idx="12">
                  <c:v>106.25724931013798</c:v>
                </c:pt>
                <c:pt idx="13">
                  <c:v>105.97428326334733</c:v>
                </c:pt>
                <c:pt idx="14">
                  <c:v>106.27724691061788</c:v>
                </c:pt>
                <c:pt idx="15">
                  <c:v>106.1282647870426</c:v>
                </c:pt>
                <c:pt idx="16">
                  <c:v>106.24325098980204</c:v>
                </c:pt>
                <c:pt idx="17">
                  <c:v>106.36523635272945</c:v>
                </c:pt>
                <c:pt idx="18">
                  <c:v>106.34423887222555</c:v>
                </c:pt>
                <c:pt idx="19">
                  <c:v>106.45522555488903</c:v>
                </c:pt>
                <c:pt idx="20">
                  <c:v>106.31324259148171</c:v>
                </c:pt>
                <c:pt idx="21">
                  <c:v>106.72419328134373</c:v>
                </c:pt>
                <c:pt idx="22">
                  <c:v>106.21325458908218</c:v>
                </c:pt>
                <c:pt idx="23">
                  <c:v>106.8161822435513</c:v>
                </c:pt>
                <c:pt idx="24">
                  <c:v>106.28324619076184</c:v>
                </c:pt>
                <c:pt idx="25">
                  <c:v>106.97216352729454</c:v>
                </c:pt>
                <c:pt idx="26">
                  <c:v>106.34723851229754</c:v>
                </c:pt>
                <c:pt idx="27">
                  <c:v>107.12214553089382</c:v>
                </c:pt>
                <c:pt idx="28">
                  <c:v>106.29124523095381</c:v>
                </c:pt>
                <c:pt idx="29">
                  <c:v>107.21313461307737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A9-482D-98A8-8877107118CF}"/>
            </c:ext>
          </c:extLst>
        </c:ser>
        <c:ser>
          <c:idx val="5"/>
          <c:order val="5"/>
          <c:tx>
            <c:strRef>
              <c:f>'Evaluasi 100 C'!$H$43</c:f>
              <c:strCache>
                <c:ptCount val="1"/>
                <c:pt idx="0">
                  <c:v>T6</c:v>
                </c:pt>
              </c:strCache>
            </c:strRef>
          </c:tx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C'!$H$44:$H$73</c:f>
              <c:numCache>
                <c:formatCode>0.000</c:formatCode>
                <c:ptCount val="30"/>
                <c:pt idx="0">
                  <c:v>107.44307023010546</c:v>
                </c:pt>
                <c:pt idx="1">
                  <c:v>106.51318600191755</c:v>
                </c:pt>
                <c:pt idx="2">
                  <c:v>107.46903906999042</c:v>
                </c:pt>
                <c:pt idx="3">
                  <c:v>106.64802420901246</c:v>
                </c:pt>
                <c:pt idx="4">
                  <c:v>107.52497195589645</c:v>
                </c:pt>
                <c:pt idx="5">
                  <c:v>106.87175575263663</c:v>
                </c:pt>
                <c:pt idx="6">
                  <c:v>107.65481615532119</c:v>
                </c:pt>
                <c:pt idx="7">
                  <c:v>107.03655800575264</c:v>
                </c:pt>
                <c:pt idx="8">
                  <c:v>107.72772866730585</c:v>
                </c:pt>
                <c:pt idx="9">
                  <c:v>107.39013374880153</c:v>
                </c:pt>
                <c:pt idx="10">
                  <c:v>107.81562320230105</c:v>
                </c:pt>
                <c:pt idx="11">
                  <c:v>107.45805225311601</c:v>
                </c:pt>
                <c:pt idx="12">
                  <c:v>107.92249496644295</c:v>
                </c:pt>
                <c:pt idx="13">
                  <c:v>107.71074904122722</c:v>
                </c:pt>
                <c:pt idx="14">
                  <c:v>107.9814242569511</c:v>
                </c:pt>
                <c:pt idx="15">
                  <c:v>107.83260282837966</c:v>
                </c:pt>
                <c:pt idx="16">
                  <c:v>107.97043744007671</c:v>
                </c:pt>
                <c:pt idx="17">
                  <c:v>108.10627444870565</c:v>
                </c:pt>
                <c:pt idx="18">
                  <c:v>108.12625047938639</c:v>
                </c:pt>
                <c:pt idx="19">
                  <c:v>108.21514381591564</c:v>
                </c:pt>
                <c:pt idx="20">
                  <c:v>107.95545541706615</c:v>
                </c:pt>
                <c:pt idx="21">
                  <c:v>108.41989813039309</c:v>
                </c:pt>
                <c:pt idx="22">
                  <c:v>107.86156807286673</c:v>
                </c:pt>
                <c:pt idx="23">
                  <c:v>108.51678187919462</c:v>
                </c:pt>
                <c:pt idx="24">
                  <c:v>107.9564542186002</c:v>
                </c:pt>
                <c:pt idx="25">
                  <c:v>108.69956255992331</c:v>
                </c:pt>
                <c:pt idx="26">
                  <c:v>108.08529961649089</c:v>
                </c:pt>
                <c:pt idx="27">
                  <c:v>108.93827612655799</c:v>
                </c:pt>
                <c:pt idx="28">
                  <c:v>107.96744103547459</c:v>
                </c:pt>
                <c:pt idx="29">
                  <c:v>108.96624256951102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A9-482D-98A8-8877107118CF}"/>
            </c:ext>
          </c:extLst>
        </c:ser>
        <c:ser>
          <c:idx val="6"/>
          <c:order val="6"/>
          <c:tx>
            <c:strRef>
              <c:f>'Evaluasi 100 C'!$I$43</c:f>
              <c:strCache>
                <c:ptCount val="1"/>
                <c:pt idx="0">
                  <c:v>T7</c:v>
                </c:pt>
              </c:strCache>
            </c:strRef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C'!$I$44:$I$73</c:f>
              <c:numCache>
                <c:formatCode>0.000</c:formatCode>
                <c:ptCount val="30"/>
                <c:pt idx="0">
                  <c:v>104.79442483503298</c:v>
                </c:pt>
                <c:pt idx="1">
                  <c:v>104.30948302339532</c:v>
                </c:pt>
                <c:pt idx="2">
                  <c:v>104.87341535692862</c:v>
                </c:pt>
                <c:pt idx="3">
                  <c:v>104.45046610677865</c:v>
                </c:pt>
                <c:pt idx="4">
                  <c:v>105.1253851229754</c:v>
                </c:pt>
                <c:pt idx="5">
                  <c:v>104.69843635272946</c:v>
                </c:pt>
                <c:pt idx="6">
                  <c:v>105.17837876424714</c:v>
                </c:pt>
                <c:pt idx="7">
                  <c:v>104.88141439712058</c:v>
                </c:pt>
                <c:pt idx="8">
                  <c:v>105.24837036592682</c:v>
                </c:pt>
                <c:pt idx="9">
                  <c:v>105.09938824235154</c:v>
                </c:pt>
                <c:pt idx="10">
                  <c:v>105.27336736652668</c:v>
                </c:pt>
                <c:pt idx="11">
                  <c:v>105.29436484703059</c:v>
                </c:pt>
                <c:pt idx="12">
                  <c:v>105.30336376724655</c:v>
                </c:pt>
                <c:pt idx="13">
                  <c:v>105.47634301139772</c:v>
                </c:pt>
                <c:pt idx="14">
                  <c:v>105.35535752849431</c:v>
                </c:pt>
                <c:pt idx="15">
                  <c:v>105.64032333533294</c:v>
                </c:pt>
                <c:pt idx="16">
                  <c:v>105.47034373125375</c:v>
                </c:pt>
                <c:pt idx="17">
                  <c:v>105.78230629874025</c:v>
                </c:pt>
                <c:pt idx="18">
                  <c:v>105.46634421115776</c:v>
                </c:pt>
                <c:pt idx="19">
                  <c:v>105.95128602279544</c:v>
                </c:pt>
                <c:pt idx="20">
                  <c:v>105.56133281343732</c:v>
                </c:pt>
                <c:pt idx="21">
                  <c:v>106.06227270545891</c:v>
                </c:pt>
                <c:pt idx="22">
                  <c:v>105.60932705458907</c:v>
                </c:pt>
                <c:pt idx="23">
                  <c:v>106.22825278944211</c:v>
                </c:pt>
                <c:pt idx="24">
                  <c:v>105.57433125374925</c:v>
                </c:pt>
                <c:pt idx="25">
                  <c:v>106.29824439112177</c:v>
                </c:pt>
                <c:pt idx="26">
                  <c:v>105.61232669466106</c:v>
                </c:pt>
                <c:pt idx="27">
                  <c:v>106.45522555488903</c:v>
                </c:pt>
                <c:pt idx="28">
                  <c:v>105.64332297540491</c:v>
                </c:pt>
                <c:pt idx="29">
                  <c:v>106.57421127774445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A9-482D-98A8-8877107118CF}"/>
            </c:ext>
          </c:extLst>
        </c:ser>
        <c:ser>
          <c:idx val="7"/>
          <c:order val="7"/>
          <c:tx>
            <c:strRef>
              <c:f>'Evaluasi 100 C'!$J$43</c:f>
              <c:strCache>
                <c:ptCount val="1"/>
                <c:pt idx="0">
                  <c:v>T8</c:v>
                </c:pt>
              </c:strCache>
            </c:strRef>
          </c:tx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C'!$J$44:$J$73</c:f>
              <c:numCache>
                <c:formatCode>0.000</c:formatCode>
                <c:ptCount val="30"/>
                <c:pt idx="0">
                  <c:v>105.41834997000601</c:v>
                </c:pt>
                <c:pt idx="1">
                  <c:v>104.63644379124175</c:v>
                </c:pt>
                <c:pt idx="2">
                  <c:v>105.61732609478105</c:v>
                </c:pt>
                <c:pt idx="3">
                  <c:v>104.83342015596881</c:v>
                </c:pt>
                <c:pt idx="4">
                  <c:v>105.82530113977205</c:v>
                </c:pt>
                <c:pt idx="5">
                  <c:v>105.17837876424714</c:v>
                </c:pt>
                <c:pt idx="6">
                  <c:v>105.7933049790042</c:v>
                </c:pt>
                <c:pt idx="7">
                  <c:v>105.38535392921416</c:v>
                </c:pt>
                <c:pt idx="8">
                  <c:v>105.9372877024595</c:v>
                </c:pt>
                <c:pt idx="9">
                  <c:v>105.59732849430114</c:v>
                </c:pt>
                <c:pt idx="10">
                  <c:v>106.0642724655069</c:v>
                </c:pt>
                <c:pt idx="11">
                  <c:v>105.8552975404919</c:v>
                </c:pt>
                <c:pt idx="12">
                  <c:v>106.00827918416316</c:v>
                </c:pt>
                <c:pt idx="13">
                  <c:v>106.11426646670667</c:v>
                </c:pt>
                <c:pt idx="14">
                  <c:v>106.11226670665866</c:v>
                </c:pt>
                <c:pt idx="15">
                  <c:v>106.22625302939412</c:v>
                </c:pt>
                <c:pt idx="16">
                  <c:v>106.2302525494901</c:v>
                </c:pt>
                <c:pt idx="17">
                  <c:v>106.40323179364128</c:v>
                </c:pt>
                <c:pt idx="18">
                  <c:v>106.27324739052189</c:v>
                </c:pt>
                <c:pt idx="19">
                  <c:v>106.57521115776845</c:v>
                </c:pt>
                <c:pt idx="20">
                  <c:v>106.33823959208158</c:v>
                </c:pt>
                <c:pt idx="21">
                  <c:v>106.77618704259147</c:v>
                </c:pt>
                <c:pt idx="22">
                  <c:v>106.36823599280143</c:v>
                </c:pt>
                <c:pt idx="23">
                  <c:v>106.88717372525495</c:v>
                </c:pt>
                <c:pt idx="24">
                  <c:v>106.3972325134973</c:v>
                </c:pt>
                <c:pt idx="25">
                  <c:v>107.11314661067786</c:v>
                </c:pt>
                <c:pt idx="26">
                  <c:v>106.45122603479305</c:v>
                </c:pt>
                <c:pt idx="27">
                  <c:v>107.19913629274144</c:v>
                </c:pt>
                <c:pt idx="28">
                  <c:v>106.52421727654469</c:v>
                </c:pt>
                <c:pt idx="29">
                  <c:v>107.31412249550091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A9-482D-98A8-8877107118CF}"/>
            </c:ext>
          </c:extLst>
        </c:ser>
        <c:ser>
          <c:idx val="8"/>
          <c:order val="8"/>
          <c:tx>
            <c:strRef>
              <c:f>'Evaluasi 100 C'!$K$43</c:f>
              <c:strCache>
                <c:ptCount val="1"/>
                <c:pt idx="0">
                  <c:v>T9</c:v>
                </c:pt>
              </c:strCache>
            </c:strRef>
          </c:tx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'Evaluasi 100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100 C'!$K$44:$K$73</c:f>
              <c:numCache>
                <c:formatCode>0.000</c:formatCode>
                <c:ptCount val="30"/>
                <c:pt idx="0">
                  <c:v>106.42722891421717</c:v>
                </c:pt>
                <c:pt idx="1">
                  <c:v>106.44822639472106</c:v>
                </c:pt>
                <c:pt idx="2">
                  <c:v>106.63820359928015</c:v>
                </c:pt>
                <c:pt idx="3">
                  <c:v>106.63820359928015</c:v>
                </c:pt>
                <c:pt idx="4">
                  <c:v>106.84417888422315</c:v>
                </c:pt>
                <c:pt idx="5">
                  <c:v>106.89917228554289</c:v>
                </c:pt>
                <c:pt idx="6">
                  <c:v>107.03415608878225</c:v>
                </c:pt>
                <c:pt idx="7">
                  <c:v>107.11114685062988</c:v>
                </c:pt>
                <c:pt idx="8">
                  <c:v>107.19313701259748</c:v>
                </c:pt>
                <c:pt idx="9">
                  <c:v>107.31812201559688</c:v>
                </c:pt>
                <c:pt idx="10">
                  <c:v>107.38011457708458</c:v>
                </c:pt>
                <c:pt idx="11">
                  <c:v>107.48710173965206</c:v>
                </c:pt>
                <c:pt idx="12">
                  <c:v>107.5230974205159</c:v>
                </c:pt>
                <c:pt idx="13">
                  <c:v>107.65908110377924</c:v>
                </c:pt>
                <c:pt idx="14">
                  <c:v>107.65508158368327</c:v>
                </c:pt>
                <c:pt idx="15">
                  <c:v>107.82006178764247</c:v>
                </c:pt>
                <c:pt idx="16">
                  <c:v>107.80406370725855</c:v>
                </c:pt>
                <c:pt idx="17">
                  <c:v>107.95304583083383</c:v>
                </c:pt>
                <c:pt idx="18">
                  <c:v>107.88905350929814</c:v>
                </c:pt>
                <c:pt idx="19">
                  <c:v>108.11302663467306</c:v>
                </c:pt>
                <c:pt idx="20">
                  <c:v>108.04803443311337</c:v>
                </c:pt>
                <c:pt idx="21">
                  <c:v>108.23101247750449</c:v>
                </c:pt>
                <c:pt idx="22">
                  <c:v>108.11202675464907</c:v>
                </c:pt>
                <c:pt idx="23">
                  <c:v>108.39199316136772</c:v>
                </c:pt>
                <c:pt idx="24">
                  <c:v>108.25500959808038</c:v>
                </c:pt>
                <c:pt idx="25">
                  <c:v>108.43298824235154</c:v>
                </c:pt>
                <c:pt idx="26">
                  <c:v>108.3749952009598</c:v>
                </c:pt>
                <c:pt idx="27">
                  <c:v>108.5829702459508</c:v>
                </c:pt>
                <c:pt idx="28">
                  <c:v>108.43298824235154</c:v>
                </c:pt>
                <c:pt idx="29">
                  <c:v>108.64096328734253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A9-482D-98A8-887710711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986709"/>
        <c:axId val="444881971"/>
      </c:scatterChart>
      <c:valAx>
        <c:axId val="499986709"/>
        <c:scaling>
          <c:orientation val="minMax"/>
          <c:max val="30"/>
          <c:min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Pengamatan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444881971"/>
        <c:crosses val="autoZero"/>
        <c:crossBetween val="midCat"/>
        <c:majorUnit val="1"/>
      </c:valAx>
      <c:valAx>
        <c:axId val="444881971"/>
        <c:scaling>
          <c:orientation val="minMax"/>
          <c:max val="11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sz="1000" b="1" i="0" u="none" strike="noStrike" kern="1200" baseline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Suhu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499986709"/>
        <c:crosses val="autoZero"/>
        <c:crossBetween val="midCat"/>
        <c:majorUnit val="1"/>
      </c:valAx>
      <c:spPr>
        <a:noFill/>
      </c:spPr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Bookman Old Style" panose="020506040505050202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000" b="1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r>
              <a:rPr lang="en-ID" sz="1000" b="1" i="0">
                <a:solidFill>
                  <a:srgbClr val="000000"/>
                </a:solidFill>
                <a:latin typeface="Bookman Old Style" panose="02050604050505020204" pitchFamily="18" charset="0"/>
              </a:rPr>
              <a:t>Grafik Variasi Suhu Secara Keseluruhan pada 110 °C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'Evaluasi 110 C'!$C$43</c:f>
              <c:strCache>
                <c:ptCount val="1"/>
                <c:pt idx="0">
                  <c:v>T1</c:v>
                </c:pt>
              </c:strCache>
            </c:strRef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C'!$C$44:$C$73</c:f>
              <c:numCache>
                <c:formatCode>0.000</c:formatCode>
                <c:ptCount val="30"/>
                <c:pt idx="0">
                  <c:v>119.10870725854829</c:v>
                </c:pt>
                <c:pt idx="1">
                  <c:v>118.91273077384523</c:v>
                </c:pt>
                <c:pt idx="2">
                  <c:v>119.20669550089981</c:v>
                </c:pt>
                <c:pt idx="3">
                  <c:v>119.00771937612477</c:v>
                </c:pt>
                <c:pt idx="4">
                  <c:v>119.28868566286744</c:v>
                </c:pt>
                <c:pt idx="5">
                  <c:v>119.10370785842832</c:v>
                </c:pt>
                <c:pt idx="6">
                  <c:v>119.37067582483503</c:v>
                </c:pt>
                <c:pt idx="7">
                  <c:v>119.14170329934014</c:v>
                </c:pt>
                <c:pt idx="8">
                  <c:v>119.36567642471506</c:v>
                </c:pt>
                <c:pt idx="9">
                  <c:v>119.21569442111577</c:v>
                </c:pt>
                <c:pt idx="10">
                  <c:v>119.43066862627475</c:v>
                </c:pt>
                <c:pt idx="11">
                  <c:v>119.22869286142772</c:v>
                </c:pt>
                <c:pt idx="12">
                  <c:v>119.50965914817036</c:v>
                </c:pt>
                <c:pt idx="13">
                  <c:v>119.22869286142772</c:v>
                </c:pt>
                <c:pt idx="14">
                  <c:v>119.5436550689862</c:v>
                </c:pt>
                <c:pt idx="15">
                  <c:v>119.33667990401919</c:v>
                </c:pt>
                <c:pt idx="16">
                  <c:v>119.5676521895621</c:v>
                </c:pt>
                <c:pt idx="17">
                  <c:v>119.35867726454708</c:v>
                </c:pt>
                <c:pt idx="18">
                  <c:v>119.56365266946611</c:v>
                </c:pt>
                <c:pt idx="19">
                  <c:v>119.36167690461907</c:v>
                </c:pt>
                <c:pt idx="20">
                  <c:v>119.61264679064188</c:v>
                </c:pt>
                <c:pt idx="21">
                  <c:v>119.42466934613077</c:v>
                </c:pt>
                <c:pt idx="22">
                  <c:v>119.65064223155369</c:v>
                </c:pt>
                <c:pt idx="23">
                  <c:v>119.45366586682663</c:v>
                </c:pt>
                <c:pt idx="24">
                  <c:v>119.68663791241752</c:v>
                </c:pt>
                <c:pt idx="25">
                  <c:v>119.48966154769046</c:v>
                </c:pt>
                <c:pt idx="26">
                  <c:v>119.68663791241752</c:v>
                </c:pt>
                <c:pt idx="27">
                  <c:v>119.49866046790642</c:v>
                </c:pt>
                <c:pt idx="28">
                  <c:v>119.73863167366527</c:v>
                </c:pt>
                <c:pt idx="29">
                  <c:v>119.49166130773844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A4-4FA4-9D08-940F4603F88D}"/>
            </c:ext>
          </c:extLst>
        </c:ser>
        <c:ser>
          <c:idx val="1"/>
          <c:order val="1"/>
          <c:tx>
            <c:strRef>
              <c:f>'Evaluasi 110 C'!$D$43</c:f>
              <c:strCache>
                <c:ptCount val="1"/>
                <c:pt idx="0">
                  <c:v>T2</c:v>
                </c:pt>
              </c:strCache>
            </c:strRef>
          </c:tx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C'!$D$44:$D$73</c:f>
              <c:numCache>
                <c:formatCode>#,##0.000</c:formatCode>
                <c:ptCount val="30"/>
                <c:pt idx="0">
                  <c:v>120.28056664667066</c:v>
                </c:pt>
                <c:pt idx="1">
                  <c:v>120.26956796640673</c:v>
                </c:pt>
                <c:pt idx="2">
                  <c:v>120.33755980803839</c:v>
                </c:pt>
                <c:pt idx="3">
                  <c:v>120.3355600479904</c:v>
                </c:pt>
                <c:pt idx="4">
                  <c:v>120.41755020995801</c:v>
                </c:pt>
                <c:pt idx="5">
                  <c:v>120.38155452909417</c:v>
                </c:pt>
                <c:pt idx="6">
                  <c:v>120.50653953209357</c:v>
                </c:pt>
                <c:pt idx="7">
                  <c:v>120.48854169166167</c:v>
                </c:pt>
                <c:pt idx="8">
                  <c:v>120.59052945410917</c:v>
                </c:pt>
                <c:pt idx="9">
                  <c:v>120.45954517096581</c:v>
                </c:pt>
                <c:pt idx="10">
                  <c:v>120.64152333533293</c:v>
                </c:pt>
                <c:pt idx="11">
                  <c:v>120.56053305338932</c:v>
                </c:pt>
                <c:pt idx="12">
                  <c:v>120.66652033593282</c:v>
                </c:pt>
                <c:pt idx="13">
                  <c:v>120.5855300539892</c:v>
                </c:pt>
                <c:pt idx="14">
                  <c:v>120.67351949610078</c:v>
                </c:pt>
                <c:pt idx="15">
                  <c:v>120.61452657468506</c:v>
                </c:pt>
                <c:pt idx="16">
                  <c:v>120.68451817636473</c:v>
                </c:pt>
                <c:pt idx="17">
                  <c:v>120.62152573485304</c:v>
                </c:pt>
                <c:pt idx="18">
                  <c:v>120.76550845830833</c:v>
                </c:pt>
                <c:pt idx="19">
                  <c:v>120.72251361727655</c:v>
                </c:pt>
                <c:pt idx="20">
                  <c:v>120.83949958008398</c:v>
                </c:pt>
                <c:pt idx="21">
                  <c:v>120.7535098980204</c:v>
                </c:pt>
                <c:pt idx="22">
                  <c:v>120.80550365926815</c:v>
                </c:pt>
                <c:pt idx="23">
                  <c:v>120.78550605878824</c:v>
                </c:pt>
                <c:pt idx="24">
                  <c:v>120.82350149970006</c:v>
                </c:pt>
                <c:pt idx="25">
                  <c:v>120.72651313737252</c:v>
                </c:pt>
                <c:pt idx="26">
                  <c:v>120.87249562087582</c:v>
                </c:pt>
                <c:pt idx="27">
                  <c:v>120.79850449910018</c:v>
                </c:pt>
                <c:pt idx="28">
                  <c:v>120.89049346130773</c:v>
                </c:pt>
                <c:pt idx="29">
                  <c:v>120.86149694061187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A4-4FA4-9D08-940F4603F88D}"/>
            </c:ext>
          </c:extLst>
        </c:ser>
        <c:ser>
          <c:idx val="2"/>
          <c:order val="2"/>
          <c:tx>
            <c:strRef>
              <c:f>'Evaluasi 110 C'!$E$43</c:f>
              <c:strCache>
                <c:ptCount val="1"/>
                <c:pt idx="0">
                  <c:v>T3</c:v>
                </c:pt>
              </c:strCache>
            </c:strRef>
          </c:tx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C'!$E$44:$E$73</c:f>
              <c:numCache>
                <c:formatCode>0.000</c:formatCode>
                <c:ptCount val="30"/>
                <c:pt idx="0">
                  <c:v>118.94372226875673</c:v>
                </c:pt>
                <c:pt idx="1">
                  <c:v>118.71535251884647</c:v>
                </c:pt>
                <c:pt idx="2">
                  <c:v>119.00156264209645</c:v>
                </c:pt>
                <c:pt idx="3">
                  <c:v>118.75723692712695</c:v>
                </c:pt>
                <c:pt idx="4">
                  <c:v>119.05541402417134</c:v>
                </c:pt>
                <c:pt idx="5">
                  <c:v>118.84100574368793</c:v>
                </c:pt>
                <c:pt idx="6">
                  <c:v>119.09630118463564</c:v>
                </c:pt>
                <c:pt idx="7">
                  <c:v>118.89685162139524</c:v>
                </c:pt>
                <c:pt idx="8">
                  <c:v>119.1790727533804</c:v>
                </c:pt>
                <c:pt idx="9">
                  <c:v>118.91879107335168</c:v>
                </c:pt>
                <c:pt idx="10">
                  <c:v>119.20300670096925</c:v>
                </c:pt>
                <c:pt idx="11">
                  <c:v>118.97962319014</c:v>
                </c:pt>
                <c:pt idx="12">
                  <c:v>119.22095716166089</c:v>
                </c:pt>
                <c:pt idx="13">
                  <c:v>119.04444429819313</c:v>
                </c:pt>
                <c:pt idx="14">
                  <c:v>119.26782780902238</c:v>
                </c:pt>
                <c:pt idx="15">
                  <c:v>119.07336448486298</c:v>
                </c:pt>
                <c:pt idx="16">
                  <c:v>119.31769019983247</c:v>
                </c:pt>
                <c:pt idx="17">
                  <c:v>119.10926540624625</c:v>
                </c:pt>
                <c:pt idx="18">
                  <c:v>119.35758011248056</c:v>
                </c:pt>
                <c:pt idx="19">
                  <c:v>119.14317183199712</c:v>
                </c:pt>
                <c:pt idx="20">
                  <c:v>119.39846727294484</c:v>
                </c:pt>
                <c:pt idx="21">
                  <c:v>119.16112229268876</c:v>
                </c:pt>
                <c:pt idx="22">
                  <c:v>119.38949204259902</c:v>
                </c:pt>
                <c:pt idx="23">
                  <c:v>119.1790727533804</c:v>
                </c:pt>
                <c:pt idx="24">
                  <c:v>119.44334342467393</c:v>
                </c:pt>
                <c:pt idx="25">
                  <c:v>119.24389386143353</c:v>
                </c:pt>
                <c:pt idx="26">
                  <c:v>119.49220856766782</c:v>
                </c:pt>
                <c:pt idx="27">
                  <c:v>119.29275900442744</c:v>
                </c:pt>
                <c:pt idx="28">
                  <c:v>119.48323333732201</c:v>
                </c:pt>
                <c:pt idx="29">
                  <c:v>119.30871496948666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A4-4FA4-9D08-940F4603F88D}"/>
            </c:ext>
          </c:extLst>
        </c:ser>
        <c:ser>
          <c:idx val="3"/>
          <c:order val="3"/>
          <c:tx>
            <c:strRef>
              <c:f>'Evaluasi 110 C'!$F$43</c:f>
              <c:strCache>
                <c:ptCount val="1"/>
                <c:pt idx="0">
                  <c:v>T4</c:v>
                </c:pt>
              </c:strCache>
            </c:strRef>
          </c:tx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C'!$F$44:$F$73</c:f>
              <c:numCache>
                <c:formatCode>0.000</c:formatCode>
                <c:ptCount val="30"/>
                <c:pt idx="0">
                  <c:v>119.31768218356329</c:v>
                </c:pt>
                <c:pt idx="1">
                  <c:v>119.10870725854829</c:v>
                </c:pt>
                <c:pt idx="2">
                  <c:v>119.39767258548291</c:v>
                </c:pt>
                <c:pt idx="3">
                  <c:v>119.17369946010797</c:v>
                </c:pt>
                <c:pt idx="4">
                  <c:v>119.49466094781043</c:v>
                </c:pt>
                <c:pt idx="5">
                  <c:v>119.28168650269946</c:v>
                </c:pt>
                <c:pt idx="6">
                  <c:v>119.55065422915418</c:v>
                </c:pt>
                <c:pt idx="7">
                  <c:v>119.30368386322736</c:v>
                </c:pt>
                <c:pt idx="8">
                  <c:v>119.57265158968207</c:v>
                </c:pt>
                <c:pt idx="9">
                  <c:v>119.37367546490702</c:v>
                </c:pt>
                <c:pt idx="10">
                  <c:v>119.60864727054589</c:v>
                </c:pt>
                <c:pt idx="11">
                  <c:v>119.38467414517096</c:v>
                </c:pt>
                <c:pt idx="12">
                  <c:v>119.66564043191362</c:v>
                </c:pt>
                <c:pt idx="13">
                  <c:v>119.42466934613077</c:v>
                </c:pt>
                <c:pt idx="14">
                  <c:v>119.72763299340131</c:v>
                </c:pt>
                <c:pt idx="15">
                  <c:v>119.49466094781043</c:v>
                </c:pt>
                <c:pt idx="16">
                  <c:v>119.76862807438512</c:v>
                </c:pt>
                <c:pt idx="17">
                  <c:v>119.55265398920216</c:v>
                </c:pt>
                <c:pt idx="18">
                  <c:v>119.76662831433713</c:v>
                </c:pt>
                <c:pt idx="19">
                  <c:v>119.55765338932213</c:v>
                </c:pt>
                <c:pt idx="20">
                  <c:v>119.80462375524894</c:v>
                </c:pt>
                <c:pt idx="21">
                  <c:v>119.55965314937013</c:v>
                </c:pt>
                <c:pt idx="22">
                  <c:v>119.8556176364727</c:v>
                </c:pt>
                <c:pt idx="23">
                  <c:v>119.586649910018</c:v>
                </c:pt>
                <c:pt idx="24">
                  <c:v>119.8986124775045</c:v>
                </c:pt>
                <c:pt idx="25">
                  <c:v>119.63864367126574</c:v>
                </c:pt>
                <c:pt idx="26">
                  <c:v>119.90761139772046</c:v>
                </c:pt>
                <c:pt idx="27">
                  <c:v>119.65864127174565</c:v>
                </c:pt>
                <c:pt idx="28">
                  <c:v>119.95060623875224</c:v>
                </c:pt>
                <c:pt idx="29">
                  <c:v>119.68563803239351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A4-4FA4-9D08-940F4603F88D}"/>
            </c:ext>
          </c:extLst>
        </c:ser>
        <c:ser>
          <c:idx val="4"/>
          <c:order val="4"/>
          <c:tx>
            <c:strRef>
              <c:f>'Evaluasi 110 C'!$G$43</c:f>
              <c:strCache>
                <c:ptCount val="1"/>
                <c:pt idx="0">
                  <c:v>T5</c:v>
                </c:pt>
              </c:strCache>
            </c:strRef>
          </c:tx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C'!$G$44:$G$73</c:f>
              <c:numCache>
                <c:formatCode>0.000</c:formatCode>
                <c:ptCount val="30"/>
                <c:pt idx="0">
                  <c:v>117.47890281943612</c:v>
                </c:pt>
                <c:pt idx="1">
                  <c:v>116.5440149970006</c:v>
                </c:pt>
                <c:pt idx="2">
                  <c:v>117.46590437912417</c:v>
                </c:pt>
                <c:pt idx="3">
                  <c:v>116.65600155968806</c:v>
                </c:pt>
                <c:pt idx="4">
                  <c:v>117.57389142171566</c:v>
                </c:pt>
                <c:pt idx="5">
                  <c:v>116.71899400119976</c:v>
                </c:pt>
                <c:pt idx="6">
                  <c:v>117.58289034193162</c:v>
                </c:pt>
                <c:pt idx="7">
                  <c:v>116.73499208158368</c:v>
                </c:pt>
                <c:pt idx="8">
                  <c:v>117.64188326334732</c:v>
                </c:pt>
                <c:pt idx="9">
                  <c:v>116.78498608278345</c:v>
                </c:pt>
                <c:pt idx="10">
                  <c:v>117.69287714457109</c:v>
                </c:pt>
                <c:pt idx="11">
                  <c:v>116.79398500299941</c:v>
                </c:pt>
                <c:pt idx="12">
                  <c:v>117.72887282543492</c:v>
                </c:pt>
                <c:pt idx="13">
                  <c:v>116.73499208158368</c:v>
                </c:pt>
                <c:pt idx="14">
                  <c:v>117.73987150569886</c:v>
                </c:pt>
                <c:pt idx="15">
                  <c:v>116.88497408518296</c:v>
                </c:pt>
                <c:pt idx="16">
                  <c:v>117.71287474505098</c:v>
                </c:pt>
                <c:pt idx="17">
                  <c:v>116.85797732453509</c:v>
                </c:pt>
                <c:pt idx="18">
                  <c:v>117.69487690461908</c:v>
                </c:pt>
                <c:pt idx="19">
                  <c:v>116.93796772645472</c:v>
                </c:pt>
                <c:pt idx="20">
                  <c:v>117.76286874625075</c:v>
                </c:pt>
                <c:pt idx="21">
                  <c:v>117.01995788842231</c:v>
                </c:pt>
                <c:pt idx="22">
                  <c:v>117.72687306538691</c:v>
                </c:pt>
                <c:pt idx="23">
                  <c:v>117.02695704859029</c:v>
                </c:pt>
                <c:pt idx="24">
                  <c:v>117.76286874625075</c:v>
                </c:pt>
                <c:pt idx="25">
                  <c:v>117.07695104979004</c:v>
                </c:pt>
                <c:pt idx="26">
                  <c:v>117.79686466706659</c:v>
                </c:pt>
                <c:pt idx="27">
                  <c:v>117.06795212957408</c:v>
                </c:pt>
                <c:pt idx="28">
                  <c:v>117.79986430713858</c:v>
                </c:pt>
                <c:pt idx="29">
                  <c:v>117.14294313137373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A4-4FA4-9D08-940F4603F88D}"/>
            </c:ext>
          </c:extLst>
        </c:ser>
        <c:ser>
          <c:idx val="5"/>
          <c:order val="5"/>
          <c:tx>
            <c:strRef>
              <c:f>'Evaluasi 110 C'!$H$43</c:f>
              <c:strCache>
                <c:ptCount val="1"/>
                <c:pt idx="0">
                  <c:v>T6</c:v>
                </c:pt>
              </c:strCache>
            </c:strRef>
          </c:tx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C'!$H$44:$H$73</c:f>
              <c:numCache>
                <c:formatCode>0.000</c:formatCode>
                <c:ptCount val="30"/>
                <c:pt idx="0">
                  <c:v>119.19869646070786</c:v>
                </c:pt>
                <c:pt idx="1">
                  <c:v>118.24681067786443</c:v>
                </c:pt>
                <c:pt idx="2">
                  <c:v>119.12170569886023</c:v>
                </c:pt>
                <c:pt idx="3">
                  <c:v>118.24681067786443</c:v>
                </c:pt>
                <c:pt idx="4">
                  <c:v>119.15770137972406</c:v>
                </c:pt>
                <c:pt idx="5">
                  <c:v>118.32480131973605</c:v>
                </c:pt>
                <c:pt idx="6">
                  <c:v>119.26368866226754</c:v>
                </c:pt>
                <c:pt idx="7">
                  <c:v>118.4197899220156</c:v>
                </c:pt>
                <c:pt idx="8">
                  <c:v>119.35267798440312</c:v>
                </c:pt>
                <c:pt idx="9">
                  <c:v>118.36779616076785</c:v>
                </c:pt>
                <c:pt idx="10">
                  <c:v>119.39567282543491</c:v>
                </c:pt>
                <c:pt idx="11">
                  <c:v>118.43078860227955</c:v>
                </c:pt>
                <c:pt idx="12">
                  <c:v>119.40967114577084</c:v>
                </c:pt>
                <c:pt idx="13">
                  <c:v>118.52077780443912</c:v>
                </c:pt>
                <c:pt idx="14">
                  <c:v>119.31768218356329</c:v>
                </c:pt>
                <c:pt idx="15">
                  <c:v>118.47078380323934</c:v>
                </c:pt>
                <c:pt idx="16">
                  <c:v>119.38267438512298</c:v>
                </c:pt>
                <c:pt idx="17">
                  <c:v>118.5227775644871</c:v>
                </c:pt>
                <c:pt idx="18">
                  <c:v>119.45866526694661</c:v>
                </c:pt>
                <c:pt idx="19">
                  <c:v>118.58277036592682</c:v>
                </c:pt>
                <c:pt idx="20">
                  <c:v>119.47666310737851</c:v>
                </c:pt>
                <c:pt idx="21">
                  <c:v>118.6097671265747</c:v>
                </c:pt>
                <c:pt idx="22">
                  <c:v>119.49266118776245</c:v>
                </c:pt>
                <c:pt idx="23">
                  <c:v>118.6277649670066</c:v>
                </c:pt>
                <c:pt idx="24">
                  <c:v>119.42266958608279</c:v>
                </c:pt>
                <c:pt idx="25">
                  <c:v>118.64376304739052</c:v>
                </c:pt>
                <c:pt idx="26">
                  <c:v>119.51065902819437</c:v>
                </c:pt>
                <c:pt idx="27">
                  <c:v>118.74475092981403</c:v>
                </c:pt>
                <c:pt idx="28">
                  <c:v>119.46766418716255</c:v>
                </c:pt>
                <c:pt idx="29">
                  <c:v>118.76074901019796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A4-4FA4-9D08-940F4603F88D}"/>
            </c:ext>
          </c:extLst>
        </c:ser>
        <c:ser>
          <c:idx val="6"/>
          <c:order val="6"/>
          <c:tx>
            <c:strRef>
              <c:f>'Evaluasi 110 C'!$I$43</c:f>
              <c:strCache>
                <c:ptCount val="1"/>
                <c:pt idx="0">
                  <c:v>T7</c:v>
                </c:pt>
              </c:strCache>
            </c:strRef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C'!$I$44:$I$73</c:f>
              <c:numCache>
                <c:formatCode>0.000</c:formatCode>
                <c:ptCount val="30"/>
                <c:pt idx="0">
                  <c:v>116.71799412117576</c:v>
                </c:pt>
                <c:pt idx="1">
                  <c:v>115.87209562087583</c:v>
                </c:pt>
                <c:pt idx="2">
                  <c:v>116.7719876424715</c:v>
                </c:pt>
                <c:pt idx="3">
                  <c:v>115.93308830233953</c:v>
                </c:pt>
                <c:pt idx="4">
                  <c:v>116.82998068386323</c:v>
                </c:pt>
                <c:pt idx="5">
                  <c:v>116.03307630473905</c:v>
                </c:pt>
                <c:pt idx="6">
                  <c:v>116.8569774445111</c:v>
                </c:pt>
                <c:pt idx="7">
                  <c:v>116.05607354529094</c:v>
                </c:pt>
                <c:pt idx="8">
                  <c:v>116.89997228554289</c:v>
                </c:pt>
                <c:pt idx="9">
                  <c:v>116.10806730653869</c:v>
                </c:pt>
                <c:pt idx="10">
                  <c:v>116.88597396520696</c:v>
                </c:pt>
                <c:pt idx="11">
                  <c:v>116.11506646670665</c:v>
                </c:pt>
                <c:pt idx="12">
                  <c:v>116.90197204559088</c:v>
                </c:pt>
                <c:pt idx="13">
                  <c:v>116.16306070785843</c:v>
                </c:pt>
                <c:pt idx="14">
                  <c:v>116.93196844631075</c:v>
                </c:pt>
                <c:pt idx="15">
                  <c:v>116.21605434913018</c:v>
                </c:pt>
                <c:pt idx="16">
                  <c:v>116.98896160767846</c:v>
                </c:pt>
                <c:pt idx="17">
                  <c:v>116.25404979004199</c:v>
                </c:pt>
                <c:pt idx="18">
                  <c:v>117.00495968806239</c:v>
                </c:pt>
                <c:pt idx="19">
                  <c:v>116.252050029994</c:v>
                </c:pt>
                <c:pt idx="20">
                  <c:v>117.04995428914218</c:v>
                </c:pt>
                <c:pt idx="21">
                  <c:v>116.25704943011397</c:v>
                </c:pt>
                <c:pt idx="22">
                  <c:v>117.04795452909418</c:v>
                </c:pt>
                <c:pt idx="23">
                  <c:v>116.2930451109778</c:v>
                </c:pt>
                <c:pt idx="24">
                  <c:v>117.05495368926215</c:v>
                </c:pt>
                <c:pt idx="25">
                  <c:v>116.38903359328134</c:v>
                </c:pt>
                <c:pt idx="26">
                  <c:v>117.13294433113377</c:v>
                </c:pt>
                <c:pt idx="27">
                  <c:v>116.40303191361727</c:v>
                </c:pt>
                <c:pt idx="28">
                  <c:v>117.10094817036592</c:v>
                </c:pt>
                <c:pt idx="29">
                  <c:v>116.46902399520096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A4-4FA4-9D08-940F4603F88D}"/>
            </c:ext>
          </c:extLst>
        </c:ser>
        <c:ser>
          <c:idx val="7"/>
          <c:order val="7"/>
          <c:tx>
            <c:strRef>
              <c:f>'Evaluasi 110 C'!$J$43</c:f>
              <c:strCache>
                <c:ptCount val="1"/>
                <c:pt idx="0">
                  <c:v>T8</c:v>
                </c:pt>
              </c:strCache>
            </c:strRef>
          </c:tx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C'!$J$44:$J$73</c:f>
              <c:numCache>
                <c:formatCode>0.000</c:formatCode>
                <c:ptCount val="30"/>
                <c:pt idx="0">
                  <c:v>117.65488170365927</c:v>
                </c:pt>
                <c:pt idx="1">
                  <c:v>117.06695224955008</c:v>
                </c:pt>
                <c:pt idx="2">
                  <c:v>117.82286154769047</c:v>
                </c:pt>
                <c:pt idx="3">
                  <c:v>117.14894241151771</c:v>
                </c:pt>
                <c:pt idx="4">
                  <c:v>117.7718676664667</c:v>
                </c:pt>
                <c:pt idx="5">
                  <c:v>117.30092417516498</c:v>
                </c:pt>
                <c:pt idx="6">
                  <c:v>117.92084979004198</c:v>
                </c:pt>
                <c:pt idx="7">
                  <c:v>117.34191925614877</c:v>
                </c:pt>
                <c:pt idx="8">
                  <c:v>117.92584919016197</c:v>
                </c:pt>
                <c:pt idx="9">
                  <c:v>117.35791733653269</c:v>
                </c:pt>
                <c:pt idx="10">
                  <c:v>118.00583959208159</c:v>
                </c:pt>
                <c:pt idx="11">
                  <c:v>117.24393101379725</c:v>
                </c:pt>
                <c:pt idx="12">
                  <c:v>118.01783815236954</c:v>
                </c:pt>
                <c:pt idx="13">
                  <c:v>117.29892441511697</c:v>
                </c:pt>
                <c:pt idx="14">
                  <c:v>117.97484331133774</c:v>
                </c:pt>
                <c:pt idx="15">
                  <c:v>117.46290473905219</c:v>
                </c:pt>
                <c:pt idx="16">
                  <c:v>118.0848301139772</c:v>
                </c:pt>
                <c:pt idx="17">
                  <c:v>117.52689706058788</c:v>
                </c:pt>
                <c:pt idx="18">
                  <c:v>118.09782855428915</c:v>
                </c:pt>
                <c:pt idx="19">
                  <c:v>117.56089298140371</c:v>
                </c:pt>
                <c:pt idx="20">
                  <c:v>118.18581799640071</c:v>
                </c:pt>
                <c:pt idx="21">
                  <c:v>117.59988830233954</c:v>
                </c:pt>
                <c:pt idx="22">
                  <c:v>118.16981991601681</c:v>
                </c:pt>
                <c:pt idx="23">
                  <c:v>117.57489130173965</c:v>
                </c:pt>
                <c:pt idx="24">
                  <c:v>118.14582279544092</c:v>
                </c:pt>
                <c:pt idx="25">
                  <c:v>117.77586718656269</c:v>
                </c:pt>
                <c:pt idx="26">
                  <c:v>118.2108149970006</c:v>
                </c:pt>
                <c:pt idx="27">
                  <c:v>117.74587078584283</c:v>
                </c:pt>
                <c:pt idx="28">
                  <c:v>118.10982711457709</c:v>
                </c:pt>
                <c:pt idx="29">
                  <c:v>117.77786694661067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0A4-4FA4-9D08-940F4603F88D}"/>
            </c:ext>
          </c:extLst>
        </c:ser>
        <c:ser>
          <c:idx val="8"/>
          <c:order val="8"/>
          <c:tx>
            <c:strRef>
              <c:f>'Evaluasi 110 C'!$K$43</c:f>
              <c:strCache>
                <c:ptCount val="1"/>
                <c:pt idx="0">
                  <c:v>T9</c:v>
                </c:pt>
              </c:strCache>
            </c:strRef>
          </c:tx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'Evaluasi 110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110 C'!$K$44:$K$73</c:f>
              <c:numCache>
                <c:formatCode>0.000</c:formatCode>
                <c:ptCount val="30"/>
                <c:pt idx="0">
                  <c:v>119.18569802039592</c:v>
                </c:pt>
                <c:pt idx="1">
                  <c:v>119.07771097780443</c:v>
                </c:pt>
                <c:pt idx="2">
                  <c:v>119.25368986202758</c:v>
                </c:pt>
                <c:pt idx="3">
                  <c:v>119.13570401919615</c:v>
                </c:pt>
                <c:pt idx="4">
                  <c:v>119.34667870425915</c:v>
                </c:pt>
                <c:pt idx="5">
                  <c:v>119.2296927414517</c:v>
                </c:pt>
                <c:pt idx="6">
                  <c:v>119.44266718656269</c:v>
                </c:pt>
                <c:pt idx="7">
                  <c:v>119.29268518296341</c:v>
                </c:pt>
                <c:pt idx="8">
                  <c:v>119.50166010797841</c:v>
                </c:pt>
                <c:pt idx="9">
                  <c:v>119.32368146370726</c:v>
                </c:pt>
                <c:pt idx="10">
                  <c:v>119.51965794841031</c:v>
                </c:pt>
                <c:pt idx="11">
                  <c:v>119.39367306538692</c:v>
                </c:pt>
                <c:pt idx="12">
                  <c:v>119.53065662867427</c:v>
                </c:pt>
                <c:pt idx="13">
                  <c:v>119.40267198560288</c:v>
                </c:pt>
                <c:pt idx="14">
                  <c:v>119.59964835032993</c:v>
                </c:pt>
                <c:pt idx="15">
                  <c:v>119.45666550689862</c:v>
                </c:pt>
                <c:pt idx="16">
                  <c:v>119.61364667066586</c:v>
                </c:pt>
                <c:pt idx="17">
                  <c:v>119.48966154769046</c:v>
                </c:pt>
                <c:pt idx="18">
                  <c:v>119.68063863227354</c:v>
                </c:pt>
                <c:pt idx="19">
                  <c:v>119.53265638872226</c:v>
                </c:pt>
                <c:pt idx="20">
                  <c:v>119.69663671265748</c:v>
                </c:pt>
                <c:pt idx="21">
                  <c:v>119.56665230953809</c:v>
                </c:pt>
                <c:pt idx="22">
                  <c:v>119.72763299340131</c:v>
                </c:pt>
                <c:pt idx="23">
                  <c:v>119.58465014997</c:v>
                </c:pt>
                <c:pt idx="24">
                  <c:v>119.76862807438512</c:v>
                </c:pt>
                <c:pt idx="25">
                  <c:v>119.62064583083384</c:v>
                </c:pt>
                <c:pt idx="26">
                  <c:v>119.792625194961</c:v>
                </c:pt>
                <c:pt idx="27">
                  <c:v>119.6696399520096</c:v>
                </c:pt>
                <c:pt idx="28">
                  <c:v>119.83162051589682</c:v>
                </c:pt>
                <c:pt idx="29">
                  <c:v>119.70063623275345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0A4-4FA4-9D08-940F4603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986709"/>
        <c:axId val="444881971"/>
      </c:scatterChart>
      <c:valAx>
        <c:axId val="499986709"/>
        <c:scaling>
          <c:orientation val="minMax"/>
          <c:max val="30"/>
          <c:min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Pengamatan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444881971"/>
        <c:crosses val="autoZero"/>
        <c:crossBetween val="midCat"/>
        <c:majorUnit val="1"/>
      </c:valAx>
      <c:valAx>
        <c:axId val="444881971"/>
        <c:scaling>
          <c:orientation val="minMax"/>
          <c:max val="121"/>
          <c:min val="116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Suhu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499986709"/>
        <c:crosses val="autoZero"/>
        <c:crossBetween val="midCat"/>
      </c:valAx>
      <c:spPr>
        <a:noFill/>
      </c:spPr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Bookman Old Style" panose="020506040505050202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noFill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000" b="1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r>
              <a:rPr lang="en-ID" sz="1000" b="1" i="0">
                <a:solidFill>
                  <a:srgbClr val="000000"/>
                </a:solidFill>
                <a:latin typeface="Bookman Old Style" panose="02050604050505020204" pitchFamily="18" charset="0"/>
              </a:rPr>
              <a:t>Grafik Variasi Suhu Secara Keseluruhan pada 60 °C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'Evaluasi 60 C'!$C$43</c:f>
              <c:strCache>
                <c:ptCount val="1"/>
                <c:pt idx="0">
                  <c:v>T1</c:v>
                </c:pt>
              </c:strCache>
            </c:strRef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C'!$C$44:$C$73</c:f>
              <c:numCache>
                <c:formatCode>0.000</c:formatCode>
                <c:ptCount val="30"/>
                <c:pt idx="0">
                  <c:v>64.382432583373216</c:v>
                </c:pt>
                <c:pt idx="1">
                  <c:v>64.334574277963938</c:v>
                </c:pt>
                <c:pt idx="2">
                  <c:v>64.2179196585288</c:v>
                </c:pt>
                <c:pt idx="3">
                  <c:v>64.408355832136593</c:v>
                </c:pt>
                <c:pt idx="4">
                  <c:v>64.643659167065579</c:v>
                </c:pt>
                <c:pt idx="5">
                  <c:v>64.601783149832457</c:v>
                </c:pt>
                <c:pt idx="6">
                  <c:v>64.421317456518267</c:v>
                </c:pt>
                <c:pt idx="7">
                  <c:v>64.864006781554167</c:v>
                </c:pt>
                <c:pt idx="8">
                  <c:v>64.90987099090475</c:v>
                </c:pt>
                <c:pt idx="9">
                  <c:v>64.77028426679432</c:v>
                </c:pt>
                <c:pt idx="10">
                  <c:v>64.803186851763215</c:v>
                </c:pt>
                <c:pt idx="11">
                  <c:v>65.196023775331099</c:v>
                </c:pt>
                <c:pt idx="12">
                  <c:v>65.110277644806132</c:v>
                </c:pt>
                <c:pt idx="13">
                  <c:v>64.896909366523062</c:v>
                </c:pt>
                <c:pt idx="14">
                  <c:v>65.258837801180789</c:v>
                </c:pt>
                <c:pt idx="15">
                  <c:v>65.385462900909516</c:v>
                </c:pt>
                <c:pt idx="16">
                  <c:v>65.252855513004633</c:v>
                </c:pt>
                <c:pt idx="17">
                  <c:v>65.075380963778528</c:v>
                </c:pt>
                <c:pt idx="18">
                  <c:v>65.541002393489705</c:v>
                </c:pt>
                <c:pt idx="19">
                  <c:v>65.552966969842032</c:v>
                </c:pt>
                <c:pt idx="20">
                  <c:v>65.432324158289461</c:v>
                </c:pt>
                <c:pt idx="21">
                  <c:v>65.340595739588323</c:v>
                </c:pt>
                <c:pt idx="22">
                  <c:v>65.750382479655329</c:v>
                </c:pt>
                <c:pt idx="23">
                  <c:v>65.68557435774693</c:v>
                </c:pt>
                <c:pt idx="24">
                  <c:v>65.494141136109789</c:v>
                </c:pt>
                <c:pt idx="25">
                  <c:v>65.67759797351205</c:v>
                </c:pt>
                <c:pt idx="26">
                  <c:v>65.907916068294242</c:v>
                </c:pt>
                <c:pt idx="27">
                  <c:v>65.873019387266638</c:v>
                </c:pt>
                <c:pt idx="28">
                  <c:v>65.637716052337638</c:v>
                </c:pt>
                <c:pt idx="29">
                  <c:v>65.932842269028242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97-4E69-A726-A68B13197542}"/>
            </c:ext>
          </c:extLst>
        </c:ser>
        <c:ser>
          <c:idx val="1"/>
          <c:order val="1"/>
          <c:tx>
            <c:strRef>
              <c:f>'Evaluasi 60 C'!$D$43</c:f>
              <c:strCache>
                <c:ptCount val="1"/>
                <c:pt idx="0">
                  <c:v>T2</c:v>
                </c:pt>
              </c:strCache>
            </c:strRef>
          </c:tx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C'!$D$44:$D$73</c:f>
              <c:numCache>
                <c:formatCode>#,##0.000</c:formatCode>
                <c:ptCount val="30"/>
                <c:pt idx="0">
                  <c:v>64.992779783393502</c:v>
                </c:pt>
                <c:pt idx="1">
                  <c:v>65.077994584837541</c:v>
                </c:pt>
                <c:pt idx="2">
                  <c:v>64.874481588447651</c:v>
                </c:pt>
                <c:pt idx="3">
                  <c:v>65.059949097472924</c:v>
                </c:pt>
                <c:pt idx="4">
                  <c:v>65.297548014440423</c:v>
                </c:pt>
                <c:pt idx="5">
                  <c:v>65.193285198555955</c:v>
                </c:pt>
                <c:pt idx="6">
                  <c:v>65.057944043321299</c:v>
                </c:pt>
                <c:pt idx="7">
                  <c:v>65.503066064981951</c:v>
                </c:pt>
                <c:pt idx="8">
                  <c:v>65.518103971119132</c:v>
                </c:pt>
                <c:pt idx="9">
                  <c:v>65.359704693140799</c:v>
                </c:pt>
                <c:pt idx="10">
                  <c:v>65.466975090252717</c:v>
                </c:pt>
                <c:pt idx="11">
                  <c:v>65.805829241877262</c:v>
                </c:pt>
                <c:pt idx="12">
                  <c:v>65.736654873646202</c:v>
                </c:pt>
                <c:pt idx="13">
                  <c:v>65.566225270758125</c:v>
                </c:pt>
                <c:pt idx="14">
                  <c:v>65.791793862815894</c:v>
                </c:pt>
                <c:pt idx="15">
                  <c:v>65.991296750902535</c:v>
                </c:pt>
                <c:pt idx="16">
                  <c:v>65.872998555956684</c:v>
                </c:pt>
                <c:pt idx="17">
                  <c:v>65.72362202166066</c:v>
                </c:pt>
                <c:pt idx="18">
                  <c:v>66.071498916967514</c:v>
                </c:pt>
                <c:pt idx="19">
                  <c:v>66.18979711191335</c:v>
                </c:pt>
                <c:pt idx="20">
                  <c:v>65.972248736462092</c:v>
                </c:pt>
                <c:pt idx="21">
                  <c:v>66.017362454873648</c:v>
                </c:pt>
                <c:pt idx="22">
                  <c:v>66.301077617328517</c:v>
                </c:pt>
                <c:pt idx="23">
                  <c:v>66.271001805054155</c:v>
                </c:pt>
                <c:pt idx="24">
                  <c:v>66.137665703971123</c:v>
                </c:pt>
                <c:pt idx="25">
                  <c:v>66.212855234657042</c:v>
                </c:pt>
                <c:pt idx="26">
                  <c:v>66.484540072202165</c:v>
                </c:pt>
                <c:pt idx="27">
                  <c:v>66.390302527075804</c:v>
                </c:pt>
                <c:pt idx="28">
                  <c:v>66.241928519855591</c:v>
                </c:pt>
                <c:pt idx="29">
                  <c:v>66.493562815884488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97-4E69-A726-A68B13197542}"/>
            </c:ext>
          </c:extLst>
        </c:ser>
        <c:ser>
          <c:idx val="2"/>
          <c:order val="2"/>
          <c:tx>
            <c:strRef>
              <c:f>'Evaluasi 60 C'!$E$43</c:f>
              <c:strCache>
                <c:ptCount val="1"/>
                <c:pt idx="0">
                  <c:v>T3</c:v>
                </c:pt>
              </c:strCache>
            </c:strRef>
          </c:tx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C'!$E$44:$E$73</c:f>
              <c:numCache>
                <c:formatCode>0.000</c:formatCode>
                <c:ptCount val="30"/>
                <c:pt idx="0">
                  <c:v>64.255922382671486</c:v>
                </c:pt>
                <c:pt idx="1">
                  <c:v>64.383243321299645</c:v>
                </c:pt>
                <c:pt idx="2">
                  <c:v>64.161684837545124</c:v>
                </c:pt>
                <c:pt idx="3">
                  <c:v>64.358180144404329</c:v>
                </c:pt>
                <c:pt idx="4">
                  <c:v>64.644902888086634</c:v>
                </c:pt>
                <c:pt idx="5">
                  <c:v>64.535627436823106</c:v>
                </c:pt>
                <c:pt idx="6">
                  <c:v>64.407303971119134</c:v>
                </c:pt>
                <c:pt idx="7">
                  <c:v>64.764203610108297</c:v>
                </c:pt>
                <c:pt idx="8">
                  <c:v>64.904557400722027</c:v>
                </c:pt>
                <c:pt idx="9">
                  <c:v>64.668963537906137</c:v>
                </c:pt>
                <c:pt idx="10">
                  <c:v>64.703049458483761</c:v>
                </c:pt>
                <c:pt idx="11">
                  <c:v>65.094035018050548</c:v>
                </c:pt>
                <c:pt idx="12">
                  <c:v>65.029873285198548</c:v>
                </c:pt>
                <c:pt idx="13">
                  <c:v>64.885509386281598</c:v>
                </c:pt>
                <c:pt idx="14">
                  <c:v>65.074987003610104</c:v>
                </c:pt>
                <c:pt idx="15">
                  <c:v>65.289527797833927</c:v>
                </c:pt>
                <c:pt idx="16">
                  <c:v>65.226368592057753</c:v>
                </c:pt>
                <c:pt idx="17">
                  <c:v>65.10506281588448</c:v>
                </c:pt>
                <c:pt idx="18">
                  <c:v>65.344666787003618</c:v>
                </c:pt>
                <c:pt idx="19">
                  <c:v>65.520109025270756</c:v>
                </c:pt>
                <c:pt idx="20">
                  <c:v>65.274489891696746</c:v>
                </c:pt>
                <c:pt idx="21">
                  <c:v>65.354692057761724</c:v>
                </c:pt>
                <c:pt idx="22">
                  <c:v>65.589283393501816</c:v>
                </c:pt>
                <c:pt idx="23">
                  <c:v>65.644422382671479</c:v>
                </c:pt>
                <c:pt idx="24">
                  <c:v>65.390783032490972</c:v>
                </c:pt>
                <c:pt idx="25">
                  <c:v>65.533141877256313</c:v>
                </c:pt>
                <c:pt idx="26">
                  <c:v>65.776755956678699</c:v>
                </c:pt>
                <c:pt idx="27">
                  <c:v>65.734649819494592</c:v>
                </c:pt>
                <c:pt idx="28">
                  <c:v>65.544169675090259</c:v>
                </c:pt>
                <c:pt idx="29">
                  <c:v>65.768735740072202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97-4E69-A726-A68B13197542}"/>
            </c:ext>
          </c:extLst>
        </c:ser>
        <c:ser>
          <c:idx val="3"/>
          <c:order val="3"/>
          <c:tx>
            <c:strRef>
              <c:f>'Evaluasi 60 C'!$F$43</c:f>
              <c:strCache>
                <c:ptCount val="1"/>
                <c:pt idx="0">
                  <c:v>T4</c:v>
                </c:pt>
              </c:strCache>
            </c:strRef>
          </c:tx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C'!$F$44:$F$73</c:f>
              <c:numCache>
                <c:formatCode>0.000</c:formatCode>
                <c:ptCount val="30"/>
                <c:pt idx="0">
                  <c:v>64.30565988511249</c:v>
                </c:pt>
                <c:pt idx="1">
                  <c:v>64.337565422052023</c:v>
                </c:pt>
                <c:pt idx="2">
                  <c:v>64.19598460188287</c:v>
                </c:pt>
                <c:pt idx="3">
                  <c:v>64.356509334609854</c:v>
                </c:pt>
                <c:pt idx="4">
                  <c:v>64.665594223711508</c:v>
                </c:pt>
                <c:pt idx="5">
                  <c:v>64.598792005744386</c:v>
                </c:pt>
                <c:pt idx="6">
                  <c:v>64.42331155257699</c:v>
                </c:pt>
                <c:pt idx="7">
                  <c:v>64.799198659645768</c:v>
                </c:pt>
                <c:pt idx="8">
                  <c:v>64.912862134992821</c:v>
                </c:pt>
                <c:pt idx="9">
                  <c:v>64.761310834530079</c:v>
                </c:pt>
                <c:pt idx="10">
                  <c:v>64.721428913355666</c:v>
                </c:pt>
                <c:pt idx="11">
                  <c:v>65.169103478538375</c:v>
                </c:pt>
                <c:pt idx="12">
                  <c:v>65.088342588160216</c:v>
                </c:pt>
                <c:pt idx="13">
                  <c:v>64.915853279080906</c:v>
                </c:pt>
                <c:pt idx="14">
                  <c:v>65.108283548747409</c:v>
                </c:pt>
                <c:pt idx="15">
                  <c:v>65.353557363969998</c:v>
                </c:pt>
                <c:pt idx="16">
                  <c:v>65.279775809797357</c:v>
                </c:pt>
                <c:pt idx="17">
                  <c:v>65.079369155895975</c:v>
                </c:pt>
                <c:pt idx="18">
                  <c:v>65.42335072602522</c:v>
                </c:pt>
                <c:pt idx="19">
                  <c:v>65.582878410722842</c:v>
                </c:pt>
                <c:pt idx="20">
                  <c:v>65.402412717408652</c:v>
                </c:pt>
                <c:pt idx="21">
                  <c:v>65.286755146002875</c:v>
                </c:pt>
                <c:pt idx="22">
                  <c:v>65.673609781394603</c:v>
                </c:pt>
                <c:pt idx="23">
                  <c:v>65.717479894686463</c:v>
                </c:pt>
                <c:pt idx="24">
                  <c:v>65.432324158289461</c:v>
                </c:pt>
                <c:pt idx="25">
                  <c:v>65.581881362693466</c:v>
                </c:pt>
                <c:pt idx="26">
                  <c:v>65.876010531354709</c:v>
                </c:pt>
                <c:pt idx="27">
                  <c:v>65.870028243178552</c:v>
                </c:pt>
                <c:pt idx="28">
                  <c:v>65.602819371310034</c:v>
                </c:pt>
                <c:pt idx="29">
                  <c:v>65.799237833093983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97-4E69-A726-A68B13197542}"/>
            </c:ext>
          </c:extLst>
        </c:ser>
        <c:ser>
          <c:idx val="4"/>
          <c:order val="4"/>
          <c:tx>
            <c:strRef>
              <c:f>'Evaluasi 60 C'!$G$43</c:f>
              <c:strCache>
                <c:ptCount val="1"/>
                <c:pt idx="0">
                  <c:v>T5</c:v>
                </c:pt>
              </c:strCache>
            </c:strRef>
          </c:tx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C'!$G$44:$G$73</c:f>
              <c:numCache>
                <c:formatCode>0.000</c:formatCode>
                <c:ptCount val="30"/>
                <c:pt idx="0">
                  <c:v>64.739375777884149</c:v>
                </c:pt>
                <c:pt idx="1">
                  <c:v>64.194987553853522</c:v>
                </c:pt>
                <c:pt idx="2">
                  <c:v>63.451189723950847</c:v>
                </c:pt>
                <c:pt idx="3">
                  <c:v>64.421317456518267</c:v>
                </c:pt>
                <c:pt idx="4">
                  <c:v>64.771281314823668</c:v>
                </c:pt>
                <c:pt idx="5">
                  <c:v>64.099270943034952</c:v>
                </c:pt>
                <c:pt idx="6">
                  <c:v>63.585791207914475</c:v>
                </c:pt>
                <c:pt idx="7">
                  <c:v>65.09532192436572</c:v>
                </c:pt>
                <c:pt idx="8">
                  <c:v>64.731399393649284</c:v>
                </c:pt>
                <c:pt idx="9">
                  <c:v>64.000563188128297</c:v>
                </c:pt>
                <c:pt idx="10">
                  <c:v>64.414338120312749</c:v>
                </c:pt>
                <c:pt idx="11">
                  <c:v>65.354554411999359</c:v>
                </c:pt>
                <c:pt idx="12">
                  <c:v>64.712455481091425</c:v>
                </c:pt>
                <c:pt idx="13">
                  <c:v>63.948716690601572</c:v>
                </c:pt>
                <c:pt idx="14">
                  <c:v>65.188047391096219</c:v>
                </c:pt>
                <c:pt idx="15">
                  <c:v>65.357545556087445</c:v>
                </c:pt>
                <c:pt idx="16">
                  <c:v>64.616738870272854</c:v>
                </c:pt>
                <c:pt idx="17">
                  <c:v>64.080327030477093</c:v>
                </c:pt>
                <c:pt idx="18">
                  <c:v>65.575899074517309</c:v>
                </c:pt>
                <c:pt idx="19">
                  <c:v>65.274790569650548</c:v>
                </c:pt>
                <c:pt idx="20">
                  <c:v>64.524013403542369</c:v>
                </c:pt>
                <c:pt idx="21">
                  <c:v>64.647647359183026</c:v>
                </c:pt>
                <c:pt idx="22">
                  <c:v>65.756364767831499</c:v>
                </c:pt>
                <c:pt idx="23">
                  <c:v>65.222944072123823</c:v>
                </c:pt>
                <c:pt idx="24">
                  <c:v>64.471169857986283</c:v>
                </c:pt>
                <c:pt idx="25">
                  <c:v>65.266814185415669</c:v>
                </c:pt>
                <c:pt idx="26">
                  <c:v>65.840116802297743</c:v>
                </c:pt>
                <c:pt idx="27">
                  <c:v>65.185056247008134</c:v>
                </c:pt>
                <c:pt idx="28">
                  <c:v>64.471169857986283</c:v>
                </c:pt>
                <c:pt idx="29">
                  <c:v>65.709503510451569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97-4E69-A726-A68B13197542}"/>
            </c:ext>
          </c:extLst>
        </c:ser>
        <c:ser>
          <c:idx val="5"/>
          <c:order val="5"/>
          <c:tx>
            <c:strRef>
              <c:f>'Evaluasi 60 C'!$H$43</c:f>
              <c:strCache>
                <c:ptCount val="1"/>
                <c:pt idx="0">
                  <c:v>T6</c:v>
                </c:pt>
              </c:strCache>
            </c:strRef>
          </c:tx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C'!$H$44:$H$73</c:f>
              <c:numCache>
                <c:formatCode>0.000</c:formatCode>
                <c:ptCount val="30"/>
                <c:pt idx="0">
                  <c:v>65.937827509175037</c:v>
                </c:pt>
                <c:pt idx="1">
                  <c:v>64.913859183022169</c:v>
                </c:pt>
                <c:pt idx="2">
                  <c:v>63.962675363012607</c:v>
                </c:pt>
                <c:pt idx="3">
                  <c:v>65.469214935375774</c:v>
                </c:pt>
                <c:pt idx="4">
                  <c:v>65.80322602521143</c:v>
                </c:pt>
                <c:pt idx="5">
                  <c:v>64.63368868677199</c:v>
                </c:pt>
                <c:pt idx="6">
                  <c:v>64.097276846976229</c:v>
                </c:pt>
                <c:pt idx="7">
                  <c:v>66.108322722195624</c:v>
                </c:pt>
                <c:pt idx="8">
                  <c:v>65.403409765437999</c:v>
                </c:pt>
                <c:pt idx="9">
                  <c:v>64.514042923248766</c:v>
                </c:pt>
                <c:pt idx="10">
                  <c:v>65.321651827030479</c:v>
                </c:pt>
                <c:pt idx="11">
                  <c:v>66.343626057124624</c:v>
                </c:pt>
                <c:pt idx="12">
                  <c:v>65.274790569650548</c:v>
                </c:pt>
                <c:pt idx="13">
                  <c:v>64.574862853039733</c:v>
                </c:pt>
                <c:pt idx="14">
                  <c:v>66.29277660762726</c:v>
                </c:pt>
                <c:pt idx="15">
                  <c:v>66.170139700015952</c:v>
                </c:pt>
                <c:pt idx="16">
                  <c:v>65.205994255624702</c:v>
                </c:pt>
                <c:pt idx="17">
                  <c:v>64.721428913355666</c:v>
                </c:pt>
                <c:pt idx="18">
                  <c:v>66.68062829104835</c:v>
                </c:pt>
                <c:pt idx="19">
                  <c:v>65.935833413116328</c:v>
                </c:pt>
                <c:pt idx="20">
                  <c:v>65.089339636189564</c:v>
                </c:pt>
                <c:pt idx="21">
                  <c:v>65.438306446465617</c:v>
                </c:pt>
                <c:pt idx="22">
                  <c:v>66.627784745492264</c:v>
                </c:pt>
                <c:pt idx="23">
                  <c:v>65.879001675442794</c:v>
                </c:pt>
                <c:pt idx="24">
                  <c:v>65.126230413275891</c:v>
                </c:pt>
                <c:pt idx="25">
                  <c:v>65.985685814584329</c:v>
                </c:pt>
                <c:pt idx="26">
                  <c:v>66.454298388383592</c:v>
                </c:pt>
                <c:pt idx="27">
                  <c:v>65.749385431625981</c:v>
                </c:pt>
                <c:pt idx="28">
                  <c:v>65.11725698101165</c:v>
                </c:pt>
                <c:pt idx="29">
                  <c:v>66.563973671613212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97-4E69-A726-A68B13197542}"/>
            </c:ext>
          </c:extLst>
        </c:ser>
        <c:ser>
          <c:idx val="6"/>
          <c:order val="6"/>
          <c:tx>
            <c:strRef>
              <c:f>'Evaluasi 60 C'!$I$43</c:f>
              <c:strCache>
                <c:ptCount val="1"/>
                <c:pt idx="0">
                  <c:v>T7</c:v>
                </c:pt>
              </c:strCache>
            </c:strRef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C'!$I$44:$I$73</c:f>
              <c:numCache>
                <c:formatCode>0.000</c:formatCode>
                <c:ptCount val="30"/>
                <c:pt idx="0">
                  <c:v>64.104256183181747</c:v>
                </c:pt>
                <c:pt idx="1">
                  <c:v>63.886899712781229</c:v>
                </c:pt>
                <c:pt idx="2">
                  <c:v>63.205915908728258</c:v>
                </c:pt>
                <c:pt idx="3">
                  <c:v>63.773236237434183</c:v>
                </c:pt>
                <c:pt idx="4">
                  <c:v>64.379441439285145</c:v>
                </c:pt>
                <c:pt idx="5">
                  <c:v>63.902852481250996</c:v>
                </c:pt>
                <c:pt idx="6">
                  <c:v>63.297644327429396</c:v>
                </c:pt>
                <c:pt idx="7">
                  <c:v>64.456214137545885</c:v>
                </c:pt>
                <c:pt idx="8">
                  <c:v>64.501081298867078</c:v>
                </c:pt>
                <c:pt idx="9">
                  <c:v>63.823088638902185</c:v>
                </c:pt>
                <c:pt idx="10">
                  <c:v>63.773236237434183</c:v>
                </c:pt>
                <c:pt idx="11">
                  <c:v>64.863009733524805</c:v>
                </c:pt>
                <c:pt idx="12">
                  <c:v>64.4532229934578</c:v>
                </c:pt>
                <c:pt idx="13">
                  <c:v>63.769248045316736</c:v>
                </c:pt>
                <c:pt idx="14">
                  <c:v>64.464190521780765</c:v>
                </c:pt>
                <c:pt idx="15">
                  <c:v>64.978667304930582</c:v>
                </c:pt>
                <c:pt idx="16">
                  <c:v>64.483134434338595</c:v>
                </c:pt>
                <c:pt idx="17">
                  <c:v>63.790186053933304</c:v>
                </c:pt>
                <c:pt idx="18">
                  <c:v>64.957729296314028</c:v>
                </c:pt>
                <c:pt idx="19">
                  <c:v>65.065410483484911</c:v>
                </c:pt>
                <c:pt idx="20">
                  <c:v>64.321612653582264</c:v>
                </c:pt>
                <c:pt idx="21">
                  <c:v>64.100267991064314</c:v>
                </c:pt>
                <c:pt idx="22">
                  <c:v>65.237899792564221</c:v>
                </c:pt>
                <c:pt idx="23">
                  <c:v>65.050454763044513</c:v>
                </c:pt>
                <c:pt idx="24">
                  <c:v>64.228887186851765</c:v>
                </c:pt>
                <c:pt idx="25">
                  <c:v>64.647647359183026</c:v>
                </c:pt>
                <c:pt idx="26">
                  <c:v>65.385462900909516</c:v>
                </c:pt>
                <c:pt idx="27">
                  <c:v>65.04646657092708</c:v>
                </c:pt>
                <c:pt idx="28">
                  <c:v>64.207949178235197</c:v>
                </c:pt>
                <c:pt idx="29">
                  <c:v>65.03250789851603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97-4E69-A726-A68B13197542}"/>
            </c:ext>
          </c:extLst>
        </c:ser>
        <c:ser>
          <c:idx val="7"/>
          <c:order val="7"/>
          <c:tx>
            <c:strRef>
              <c:f>'Evaluasi 60 C'!$J$43</c:f>
              <c:strCache>
                <c:ptCount val="1"/>
                <c:pt idx="0">
                  <c:v>T8</c:v>
                </c:pt>
              </c:strCache>
            </c:strRef>
          </c:tx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C'!$J$44:$J$73</c:f>
              <c:numCache>
                <c:formatCode>0.000</c:formatCode>
                <c:ptCount val="30"/>
                <c:pt idx="0">
                  <c:v>64.486125578426666</c:v>
                </c:pt>
                <c:pt idx="1">
                  <c:v>64.070356550183504</c:v>
                </c:pt>
                <c:pt idx="2">
                  <c:v>63.224859821286103</c:v>
                </c:pt>
                <c:pt idx="3">
                  <c:v>64.199972794000317</c:v>
                </c:pt>
                <c:pt idx="4">
                  <c:v>64.663600127652785</c:v>
                </c:pt>
                <c:pt idx="5">
                  <c:v>63.996574996010843</c:v>
                </c:pt>
                <c:pt idx="6">
                  <c:v>63.302629567576197</c:v>
                </c:pt>
                <c:pt idx="7">
                  <c:v>64.911865086963459</c:v>
                </c:pt>
                <c:pt idx="8">
                  <c:v>64.668585367799579</c:v>
                </c:pt>
                <c:pt idx="9">
                  <c:v>63.859979415988505</c:v>
                </c:pt>
                <c:pt idx="10">
                  <c:v>64.235866523057283</c:v>
                </c:pt>
                <c:pt idx="11">
                  <c:v>65.184059198978773</c:v>
                </c:pt>
                <c:pt idx="12">
                  <c:v>64.629700494654543</c:v>
                </c:pt>
                <c:pt idx="13">
                  <c:v>63.707431067496408</c:v>
                </c:pt>
                <c:pt idx="14">
                  <c:v>64.936791287697474</c:v>
                </c:pt>
                <c:pt idx="15">
                  <c:v>65.279775809797357</c:v>
                </c:pt>
                <c:pt idx="16">
                  <c:v>64.463193473751389</c:v>
                </c:pt>
                <c:pt idx="17">
                  <c:v>63.763265757140573</c:v>
                </c:pt>
                <c:pt idx="18">
                  <c:v>65.381474708792084</c:v>
                </c:pt>
                <c:pt idx="19">
                  <c:v>65.204997207595341</c:v>
                </c:pt>
                <c:pt idx="20">
                  <c:v>64.341553614169456</c:v>
                </c:pt>
                <c:pt idx="21">
                  <c:v>64.301671692995058</c:v>
                </c:pt>
                <c:pt idx="22">
                  <c:v>65.612789851603637</c:v>
                </c:pt>
                <c:pt idx="23">
                  <c:v>65.102301260571252</c:v>
                </c:pt>
                <c:pt idx="24">
                  <c:v>64.243842907292162</c:v>
                </c:pt>
                <c:pt idx="25">
                  <c:v>65.039487234721562</c:v>
                </c:pt>
                <c:pt idx="26">
                  <c:v>65.74041199936174</c:v>
                </c:pt>
                <c:pt idx="27">
                  <c:v>65.065410483484911</c:v>
                </c:pt>
                <c:pt idx="28">
                  <c:v>64.249825195468318</c:v>
                </c:pt>
                <c:pt idx="29">
                  <c:v>65.502117520344655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97-4E69-A726-A68B13197542}"/>
            </c:ext>
          </c:extLst>
        </c:ser>
        <c:ser>
          <c:idx val="8"/>
          <c:order val="8"/>
          <c:tx>
            <c:strRef>
              <c:f>'Evaluasi 60 C'!$K$43</c:f>
              <c:strCache>
                <c:ptCount val="1"/>
                <c:pt idx="0">
                  <c:v>T9</c:v>
                </c:pt>
              </c:strCache>
            </c:strRef>
          </c:tx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'Evaluasi 60 C'!$B$44:$B$73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'Evaluasi 60 C'!$K$44:$K$73</c:f>
              <c:numCache>
                <c:formatCode>0.000</c:formatCode>
                <c:ptCount val="30"/>
                <c:pt idx="0">
                  <c:v>64.260792723791283</c:v>
                </c:pt>
                <c:pt idx="1">
                  <c:v>64.361494574756648</c:v>
                </c:pt>
                <c:pt idx="2">
                  <c:v>64.259795675761936</c:v>
                </c:pt>
                <c:pt idx="3">
                  <c:v>64.383429631402578</c:v>
                </c:pt>
                <c:pt idx="4">
                  <c:v>64.621724110419663</c:v>
                </c:pt>
                <c:pt idx="5">
                  <c:v>64.60377724589118</c:v>
                </c:pt>
                <c:pt idx="6">
                  <c:v>64.499087202808354</c:v>
                </c:pt>
                <c:pt idx="7">
                  <c:v>64.802189803733839</c:v>
                </c:pt>
                <c:pt idx="8">
                  <c:v>64.888932982288182</c:v>
                </c:pt>
                <c:pt idx="9">
                  <c:v>64.823127812350407</c:v>
                </c:pt>
                <c:pt idx="10">
                  <c:v>64.824124860379769</c:v>
                </c:pt>
                <c:pt idx="11">
                  <c:v>65.120248125099735</c:v>
                </c:pt>
                <c:pt idx="12">
                  <c:v>65.083357348013394</c:v>
                </c:pt>
                <c:pt idx="13">
                  <c:v>65.0135639859582</c:v>
                </c:pt>
                <c:pt idx="14">
                  <c:v>65.148165469921807</c:v>
                </c:pt>
                <c:pt idx="15">
                  <c:v>65.363527844263601</c:v>
                </c:pt>
                <c:pt idx="16">
                  <c:v>65.323645923089188</c:v>
                </c:pt>
                <c:pt idx="17">
                  <c:v>65.182065102920063</c:v>
                </c:pt>
                <c:pt idx="18">
                  <c:v>65.445285782671135</c:v>
                </c:pt>
                <c:pt idx="19">
                  <c:v>65.584872506781551</c:v>
                </c:pt>
                <c:pt idx="20">
                  <c:v>65.444288734641773</c:v>
                </c:pt>
                <c:pt idx="21">
                  <c:v>65.428335966172014</c:v>
                </c:pt>
                <c:pt idx="22">
                  <c:v>65.663639301101014</c:v>
                </c:pt>
                <c:pt idx="23">
                  <c:v>65.739414951332378</c:v>
                </c:pt>
                <c:pt idx="24">
                  <c:v>65.569916786341153</c:v>
                </c:pt>
                <c:pt idx="25">
                  <c:v>65.63073671613212</c:v>
                </c:pt>
                <c:pt idx="26">
                  <c:v>65.878004627413432</c:v>
                </c:pt>
                <c:pt idx="27">
                  <c:v>65.870028243178552</c:v>
                </c:pt>
                <c:pt idx="28">
                  <c:v>65.705515318334136</c:v>
                </c:pt>
                <c:pt idx="29">
                  <c:v>65.865043003031758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97-4E69-A726-A68B13197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986709"/>
        <c:axId val="444881971"/>
      </c:scatterChart>
      <c:valAx>
        <c:axId val="499986709"/>
        <c:scaling>
          <c:orientation val="minMax"/>
          <c:max val="30"/>
          <c:min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Pengamatan ke-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444881971"/>
        <c:crosses val="autoZero"/>
        <c:crossBetween val="midCat"/>
        <c:majorUnit val="1"/>
      </c:valAx>
      <c:valAx>
        <c:axId val="444881971"/>
        <c:scaling>
          <c:orientation val="minMax"/>
          <c:max val="67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Bookman Old Style" panose="02050604050505020204" pitchFamily="18" charset="0"/>
                  </a:defRPr>
                </a:pPr>
                <a:r>
                  <a:rPr lang="en-ID" sz="1000" b="1" i="0" u="none" strike="noStrike" kern="1200" baseline="0">
                    <a:solidFill>
                      <a:srgbClr val="000000"/>
                    </a:solidFill>
                    <a:latin typeface="Bookman Old Style" panose="02050604050505020204" pitchFamily="18" charset="0"/>
                  </a:rPr>
                  <a:t>Suhu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Bookman Old Style" panose="02050604050505020204" pitchFamily="18" charset="0"/>
              </a:defRPr>
            </a:pPr>
            <a:endParaRPr lang="en-US"/>
          </a:p>
        </c:txPr>
        <c:crossAx val="499986709"/>
        <c:crosses val="autoZero"/>
        <c:crossBetween val="midCat"/>
      </c:valAx>
      <c:spPr>
        <a:noFill/>
      </c:spPr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Bookman Old Style" panose="020506040505050202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171449</xdr:colOff>
      <xdr:row>73</xdr:row>
      <xdr:rowOff>9526</xdr:rowOff>
    </xdr:from>
    <xdr:to>
      <xdr:col>21</xdr:col>
      <xdr:colOff>0</xdr:colOff>
      <xdr:row>89</xdr:row>
      <xdr:rowOff>174278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22C39F4B-EECD-4A80-9C85-29D84E55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49" y="13401676"/>
          <a:ext cx="4038601" cy="3212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152400</xdr:colOff>
      <xdr:row>38</xdr:row>
      <xdr:rowOff>171450</xdr:rowOff>
    </xdr:from>
    <xdr:to>
      <xdr:col>11</xdr:col>
      <xdr:colOff>25400</xdr:colOff>
      <xdr:row>42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259970-5EEF-43D9-AB10-66BF9933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8502650"/>
          <a:ext cx="59690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1059</xdr:colOff>
      <xdr:row>9</xdr:row>
      <xdr:rowOff>0</xdr:rowOff>
    </xdr:from>
    <xdr:ext cx="5466292" cy="2484000"/>
    <xdr:graphicFrame macro="">
      <xdr:nvGraphicFramePr>
        <xdr:cNvPr id="2" name="Chart 6" descr="Chart 1">
          <a:extLst>
            <a:ext uri="{FF2B5EF4-FFF2-40B4-BE49-F238E27FC236}">
              <a16:creationId xmlns:a16="http://schemas.microsoft.com/office/drawing/2014/main" id="{A8D03FEF-4822-4183-9779-D6476C6B1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0</xdr:colOff>
      <xdr:row>26</xdr:row>
      <xdr:rowOff>0</xdr:rowOff>
    </xdr:from>
    <xdr:ext cx="5466292" cy="2484000"/>
    <xdr:graphicFrame macro="">
      <xdr:nvGraphicFramePr>
        <xdr:cNvPr id="3" name="Chart 6" descr="Chart 1">
          <a:extLst>
            <a:ext uri="{FF2B5EF4-FFF2-40B4-BE49-F238E27FC236}">
              <a16:creationId xmlns:a16="http://schemas.microsoft.com/office/drawing/2014/main" id="{79335B19-7887-406C-826F-E71A525AF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58</xdr:row>
      <xdr:rowOff>180975</xdr:rowOff>
    </xdr:from>
    <xdr:ext cx="5466292" cy="2484000"/>
    <xdr:graphicFrame macro="">
      <xdr:nvGraphicFramePr>
        <xdr:cNvPr id="5" name="Chart 6" descr="Chart 1">
          <a:extLst>
            <a:ext uri="{FF2B5EF4-FFF2-40B4-BE49-F238E27FC236}">
              <a16:creationId xmlns:a16="http://schemas.microsoft.com/office/drawing/2014/main" id="{3102CA53-E5BC-4439-8497-5013C3B25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0</xdr:colOff>
      <xdr:row>110</xdr:row>
      <xdr:rowOff>0</xdr:rowOff>
    </xdr:from>
    <xdr:ext cx="5695951" cy="2484000"/>
    <xdr:graphicFrame macro="">
      <xdr:nvGraphicFramePr>
        <xdr:cNvPr id="10" name="Chart 9" descr="Chart 7">
          <a:extLst>
            <a:ext uri="{FF2B5EF4-FFF2-40B4-BE49-F238E27FC236}">
              <a16:creationId xmlns:a16="http://schemas.microsoft.com/office/drawing/2014/main" id="{10AB29D4-1619-4D40-84D6-34CC4513E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0</xdr:colOff>
      <xdr:row>126</xdr:row>
      <xdr:rowOff>0</xdr:rowOff>
    </xdr:from>
    <xdr:ext cx="5695951" cy="2484000"/>
    <xdr:graphicFrame macro="">
      <xdr:nvGraphicFramePr>
        <xdr:cNvPr id="7" name="Chart 6" descr="Chart 7">
          <a:extLst>
            <a:ext uri="{FF2B5EF4-FFF2-40B4-BE49-F238E27FC236}">
              <a16:creationId xmlns:a16="http://schemas.microsoft.com/office/drawing/2014/main" id="{755167C1-C1D1-411C-A4ED-3BA5B45A1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0</xdr:colOff>
      <xdr:row>77</xdr:row>
      <xdr:rowOff>0</xdr:rowOff>
    </xdr:from>
    <xdr:ext cx="5695951" cy="2484000"/>
    <xdr:graphicFrame macro="">
      <xdr:nvGraphicFramePr>
        <xdr:cNvPr id="8" name="Chart 7" descr="Chart 7">
          <a:extLst>
            <a:ext uri="{FF2B5EF4-FFF2-40B4-BE49-F238E27FC236}">
              <a16:creationId xmlns:a16="http://schemas.microsoft.com/office/drawing/2014/main" id="{DDAB5F59-1CE3-4796-A245-380D569E9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0"/>
  <sheetViews>
    <sheetView topLeftCell="A7" workbookViewId="0">
      <selection activeCell="B31" sqref="B31"/>
    </sheetView>
  </sheetViews>
  <sheetFormatPr defaultColWidth="12.59765625" defaultRowHeight="15" customHeight="1"/>
  <cols>
    <col min="1" max="6" width="12.59765625" customWidth="1"/>
  </cols>
  <sheetData>
    <row r="1" spans="1:7" ht="15" customHeight="1">
      <c r="A1" s="15"/>
      <c r="B1" s="15"/>
      <c r="C1" s="15"/>
      <c r="D1" s="15"/>
      <c r="E1" s="15"/>
      <c r="F1" s="15"/>
      <c r="G1" s="15"/>
    </row>
    <row r="2" spans="1:7" ht="15" customHeight="1">
      <c r="A2" s="394" t="s">
        <v>63</v>
      </c>
      <c r="B2" s="395"/>
      <c r="C2" s="395"/>
      <c r="D2" s="15"/>
      <c r="E2" s="394" t="s">
        <v>64</v>
      </c>
      <c r="F2" s="395"/>
      <c r="G2" s="395"/>
    </row>
    <row r="3" spans="1:7" ht="15" customHeight="1">
      <c r="A3" s="17" t="s">
        <v>65</v>
      </c>
      <c r="B3" s="17" t="s">
        <v>66</v>
      </c>
      <c r="C3" s="17" t="s">
        <v>67</v>
      </c>
      <c r="D3" s="18"/>
      <c r="E3" s="17" t="s">
        <v>65</v>
      </c>
      <c r="F3" s="17" t="s">
        <v>66</v>
      </c>
      <c r="G3" s="16" t="s">
        <v>67</v>
      </c>
    </row>
    <row r="4" spans="1:7" ht="15" customHeight="1">
      <c r="A4" s="19">
        <v>19.3</v>
      </c>
      <c r="B4" s="19">
        <v>0.7</v>
      </c>
      <c r="C4" s="19">
        <v>2</v>
      </c>
      <c r="D4" s="18"/>
      <c r="E4" s="19">
        <v>81.2</v>
      </c>
      <c r="F4" s="19">
        <v>-1.2</v>
      </c>
      <c r="G4" s="20">
        <v>2.2999999999999998</v>
      </c>
    </row>
    <row r="5" spans="1:7" ht="15" customHeight="1">
      <c r="A5" s="19">
        <v>25.1</v>
      </c>
      <c r="B5" s="19">
        <v>-0.1</v>
      </c>
      <c r="C5" s="19">
        <v>2</v>
      </c>
      <c r="D5" s="18"/>
      <c r="E5" s="19">
        <v>70.599999999999994</v>
      </c>
      <c r="F5" s="19">
        <v>-0.7</v>
      </c>
      <c r="G5" s="19">
        <v>2</v>
      </c>
    </row>
    <row r="6" spans="1:7" ht="15" customHeight="1">
      <c r="A6" s="19">
        <v>30</v>
      </c>
      <c r="B6" s="19">
        <v>0.1</v>
      </c>
      <c r="C6" s="19">
        <v>2</v>
      </c>
      <c r="D6" s="18"/>
      <c r="E6" s="19">
        <v>58.4</v>
      </c>
      <c r="F6" s="19">
        <v>1.6</v>
      </c>
      <c r="G6" s="20">
        <v>2.9</v>
      </c>
    </row>
    <row r="7" spans="1:7" ht="15" customHeight="1">
      <c r="A7" s="19">
        <v>34.799999999999997</v>
      </c>
      <c r="B7" s="19">
        <v>0.4</v>
      </c>
      <c r="C7" s="19">
        <v>2</v>
      </c>
      <c r="D7" s="18"/>
      <c r="E7" s="19">
        <v>45.7</v>
      </c>
      <c r="F7" s="19">
        <v>4.4000000000000004</v>
      </c>
      <c r="G7" s="20">
        <v>2.5</v>
      </c>
    </row>
    <row r="8" spans="1:7" ht="13.8">
      <c r="A8" s="20">
        <v>41.1</v>
      </c>
      <c r="B8" s="20">
        <v>-0.9</v>
      </c>
      <c r="C8" s="19">
        <v>2</v>
      </c>
      <c r="D8" s="15"/>
      <c r="E8" s="20">
        <v>39.299999999999997</v>
      </c>
      <c r="F8" s="20">
        <v>0.9</v>
      </c>
      <c r="G8" s="20">
        <v>2.2999999999999998</v>
      </c>
    </row>
    <row r="9" spans="1:7" ht="13.8">
      <c r="A9" s="15"/>
      <c r="B9" s="15"/>
      <c r="C9" s="15"/>
      <c r="D9" s="15"/>
      <c r="E9" s="15"/>
      <c r="F9" s="15"/>
      <c r="G9" s="15"/>
    </row>
    <row r="10" spans="1:7" ht="14.4" thickBot="1">
      <c r="A10" s="15">
        <v>2024</v>
      </c>
      <c r="B10" s="15" t="s">
        <v>275</v>
      </c>
      <c r="C10" s="15"/>
      <c r="D10" s="15"/>
      <c r="E10" s="15"/>
      <c r="F10" s="15"/>
      <c r="G10" s="15"/>
    </row>
    <row r="11" spans="1:7" ht="16.2" thickBot="1">
      <c r="A11" s="396" t="s">
        <v>157</v>
      </c>
      <c r="B11" s="396"/>
      <c r="C11" s="396"/>
      <c r="D11" s="153"/>
      <c r="E11" s="397" t="s">
        <v>161</v>
      </c>
      <c r="F11" s="397"/>
      <c r="G11" s="397"/>
    </row>
    <row r="12" spans="1:7" ht="16.2" thickBot="1">
      <c r="A12" s="155" t="s">
        <v>158</v>
      </c>
      <c r="B12" s="155" t="s">
        <v>159</v>
      </c>
      <c r="C12" s="156" t="s">
        <v>160</v>
      </c>
      <c r="E12" s="155" t="s">
        <v>158</v>
      </c>
      <c r="F12" s="155" t="s">
        <v>159</v>
      </c>
      <c r="G12" s="156" t="s">
        <v>160</v>
      </c>
    </row>
    <row r="13" spans="1:7" ht="16.2" thickBot="1">
      <c r="A13" s="157">
        <v>19.100000000000001</v>
      </c>
      <c r="B13" s="157">
        <v>0.9</v>
      </c>
      <c r="C13" s="157">
        <v>2</v>
      </c>
      <c r="E13" s="73">
        <v>42</v>
      </c>
      <c r="F13" s="73">
        <v>-2</v>
      </c>
      <c r="G13" s="157">
        <v>3</v>
      </c>
    </row>
    <row r="14" spans="1:7" ht="16.2" thickBot="1">
      <c r="A14" s="157">
        <v>24.5</v>
      </c>
      <c r="B14" s="157">
        <v>0.5</v>
      </c>
      <c r="C14" s="157">
        <v>2</v>
      </c>
      <c r="E14" s="73">
        <v>50.5</v>
      </c>
      <c r="F14" s="73">
        <v>-0.5</v>
      </c>
      <c r="G14" s="157">
        <v>3</v>
      </c>
    </row>
    <row r="15" spans="1:7" ht="16.2" thickBot="1">
      <c r="A15" s="157">
        <v>30.3</v>
      </c>
      <c r="B15" s="157">
        <v>-0.3</v>
      </c>
      <c r="C15" s="157">
        <v>2</v>
      </c>
      <c r="E15" s="73">
        <v>61.4</v>
      </c>
      <c r="F15" s="73">
        <v>-1.4</v>
      </c>
      <c r="G15" s="157">
        <v>3</v>
      </c>
    </row>
    <row r="16" spans="1:7" ht="16.2" thickBot="1">
      <c r="A16" s="157">
        <v>35.6</v>
      </c>
      <c r="B16" s="157">
        <v>-0.6</v>
      </c>
      <c r="C16" s="157">
        <v>2</v>
      </c>
      <c r="E16" s="73">
        <v>69.2</v>
      </c>
      <c r="F16" s="73">
        <v>0.8</v>
      </c>
      <c r="G16" s="157">
        <v>2</v>
      </c>
    </row>
    <row r="17" spans="1:7" ht="16.2" thickBot="1">
      <c r="A17" s="157">
        <v>41</v>
      </c>
      <c r="B17" s="157">
        <v>-1</v>
      </c>
      <c r="C17" s="157">
        <v>2</v>
      </c>
      <c r="E17" s="73">
        <v>78.400000000000006</v>
      </c>
      <c r="F17" s="73">
        <v>1.6</v>
      </c>
      <c r="G17" s="157">
        <v>3</v>
      </c>
    </row>
    <row r="18" spans="1:7" ht="15.75" customHeight="1">
      <c r="A18" s="15"/>
      <c r="B18" s="15"/>
      <c r="C18" s="15"/>
      <c r="D18" s="15"/>
      <c r="E18" s="15"/>
      <c r="F18" s="15"/>
      <c r="G18" s="15"/>
    </row>
    <row r="19" spans="1:7" ht="15.75" customHeight="1" thickBot="1">
      <c r="A19" s="276" t="s">
        <v>273</v>
      </c>
      <c r="B19" s="276"/>
      <c r="C19" s="276"/>
      <c r="D19" s="276"/>
      <c r="E19" s="276" t="s">
        <v>274</v>
      </c>
      <c r="F19" s="276"/>
      <c r="G19" s="276"/>
    </row>
    <row r="20" spans="1:7" ht="15.75" customHeight="1" thickBot="1">
      <c r="A20" s="277" t="s">
        <v>158</v>
      </c>
      <c r="B20" s="278" t="s">
        <v>159</v>
      </c>
      <c r="C20" s="279" t="s">
        <v>160</v>
      </c>
      <c r="D20" s="276"/>
      <c r="E20" s="277" t="s">
        <v>158</v>
      </c>
      <c r="F20" s="278" t="s">
        <v>159</v>
      </c>
      <c r="G20" s="280" t="s">
        <v>160</v>
      </c>
    </row>
    <row r="21" spans="1:7" ht="15.75" customHeight="1" thickBot="1">
      <c r="A21" s="281">
        <v>19.7</v>
      </c>
      <c r="B21" s="282">
        <v>0.3</v>
      </c>
      <c r="C21" s="282">
        <v>2</v>
      </c>
      <c r="D21" s="276"/>
      <c r="E21" s="281">
        <v>40.4</v>
      </c>
      <c r="F21" s="282">
        <v>-0.4</v>
      </c>
      <c r="G21" s="282">
        <v>2.5</v>
      </c>
    </row>
    <row r="22" spans="1:7" ht="15.75" customHeight="1" thickBot="1">
      <c r="A22" s="281">
        <v>25</v>
      </c>
      <c r="B22" s="282">
        <v>0</v>
      </c>
      <c r="C22" s="282">
        <v>2</v>
      </c>
      <c r="D22" s="276"/>
      <c r="E22" s="281">
        <v>49.7</v>
      </c>
      <c r="F22" s="282">
        <v>0.3</v>
      </c>
      <c r="G22" s="282">
        <v>2.8</v>
      </c>
    </row>
    <row r="23" spans="1:7" ht="15.75" customHeight="1" thickBot="1">
      <c r="A23" s="281">
        <v>30.4</v>
      </c>
      <c r="B23" s="282">
        <v>-0.4</v>
      </c>
      <c r="C23" s="282">
        <v>2</v>
      </c>
      <c r="D23" s="276"/>
      <c r="E23" s="281">
        <v>59.9</v>
      </c>
      <c r="F23" s="282">
        <v>0.1</v>
      </c>
      <c r="G23" s="282">
        <v>3.2</v>
      </c>
    </row>
    <row r="24" spans="1:7" ht="15.75" customHeight="1" thickBot="1">
      <c r="A24" s="281">
        <v>35.1</v>
      </c>
      <c r="B24" s="282">
        <v>-0.1</v>
      </c>
      <c r="C24" s="282">
        <v>2</v>
      </c>
      <c r="D24" s="276"/>
      <c r="E24" s="281">
        <v>69.7</v>
      </c>
      <c r="F24" s="282">
        <v>0.3</v>
      </c>
      <c r="G24" s="282">
        <v>2</v>
      </c>
    </row>
    <row r="25" spans="1:7" ht="15.75" customHeight="1" thickBot="1">
      <c r="A25" s="281">
        <v>40.6</v>
      </c>
      <c r="B25" s="282">
        <v>-0.6</v>
      </c>
      <c r="C25" s="282">
        <v>2</v>
      </c>
      <c r="D25" s="276"/>
      <c r="E25" s="281">
        <v>78.8</v>
      </c>
      <c r="F25" s="282">
        <v>1.2</v>
      </c>
      <c r="G25" s="282">
        <v>2.6</v>
      </c>
    </row>
    <row r="26" spans="1:7" ht="15.75" customHeight="1">
      <c r="A26" s="15"/>
      <c r="B26" s="15"/>
      <c r="C26" s="15"/>
      <c r="D26" s="15"/>
      <c r="E26" s="15"/>
      <c r="F26" s="15"/>
      <c r="G26" s="15"/>
    </row>
    <row r="27" spans="1:7" ht="15.75" customHeight="1">
      <c r="A27" s="15"/>
      <c r="B27" s="15"/>
      <c r="C27" s="15"/>
      <c r="D27" s="15"/>
      <c r="E27" s="15"/>
      <c r="F27" s="15"/>
      <c r="G27" s="15"/>
    </row>
    <row r="28" spans="1:7" ht="15.75" customHeight="1">
      <c r="A28" s="15"/>
      <c r="B28" s="15"/>
      <c r="C28" s="15"/>
      <c r="D28" s="15"/>
      <c r="E28" s="15"/>
      <c r="F28" s="15"/>
      <c r="G28" s="15"/>
    </row>
    <row r="29" spans="1:7" ht="15.75" customHeight="1">
      <c r="A29" s="15"/>
      <c r="B29" s="15"/>
      <c r="C29" s="15"/>
      <c r="D29" s="15"/>
      <c r="E29" s="15"/>
      <c r="F29" s="15"/>
      <c r="G29" s="15"/>
    </row>
    <row r="30" spans="1:7" ht="15.75" customHeight="1">
      <c r="A30" s="15"/>
      <c r="B30" s="15"/>
      <c r="C30" s="15"/>
      <c r="D30" s="15"/>
      <c r="E30" s="15"/>
      <c r="F30" s="15"/>
      <c r="G30" s="15"/>
    </row>
    <row r="31" spans="1:7" ht="15.75" customHeight="1">
      <c r="A31" s="15"/>
      <c r="B31" s="15"/>
      <c r="C31" s="15"/>
      <c r="D31" s="15"/>
      <c r="E31" s="15"/>
      <c r="F31" s="15"/>
      <c r="G31" s="15"/>
    </row>
    <row r="32" spans="1:7" ht="15.75" customHeight="1">
      <c r="A32" s="15"/>
      <c r="B32" s="15"/>
      <c r="C32" s="15"/>
      <c r="D32" s="15"/>
      <c r="E32" s="15"/>
      <c r="F32" s="15"/>
      <c r="G32" s="15"/>
    </row>
    <row r="33" spans="1:7" ht="15.75" customHeight="1">
      <c r="A33" s="15"/>
      <c r="B33" s="15"/>
      <c r="C33" s="15"/>
      <c r="D33" s="15"/>
      <c r="E33" s="15"/>
      <c r="F33" s="15"/>
      <c r="G33" s="15"/>
    </row>
    <row r="34" spans="1:7" ht="15.75" customHeight="1">
      <c r="A34" s="15"/>
      <c r="B34" s="15"/>
      <c r="C34" s="15"/>
      <c r="D34" s="15"/>
      <c r="E34" s="15"/>
      <c r="F34" s="15"/>
      <c r="G34" s="15"/>
    </row>
    <row r="35" spans="1:7" ht="15.75" customHeight="1">
      <c r="A35" s="15"/>
      <c r="B35" s="15"/>
      <c r="C35" s="15"/>
      <c r="D35" s="15"/>
      <c r="E35" s="15"/>
      <c r="F35" s="15"/>
      <c r="G35" s="15"/>
    </row>
    <row r="36" spans="1:7" ht="15.75" customHeight="1">
      <c r="A36" s="15"/>
      <c r="B36" s="15"/>
      <c r="C36" s="15"/>
      <c r="D36" s="15"/>
      <c r="E36" s="15"/>
      <c r="F36" s="15"/>
      <c r="G36" s="15"/>
    </row>
    <row r="37" spans="1:7" ht="15.75" customHeight="1">
      <c r="A37" s="15"/>
      <c r="B37" s="15"/>
      <c r="C37" s="15"/>
      <c r="D37" s="15"/>
      <c r="E37" s="15"/>
      <c r="F37" s="15"/>
      <c r="G37" s="15"/>
    </row>
    <row r="38" spans="1:7" ht="15.75" customHeight="1">
      <c r="A38" s="15"/>
      <c r="B38" s="15"/>
      <c r="C38" s="15"/>
      <c r="D38" s="15"/>
      <c r="E38" s="15"/>
      <c r="F38" s="15"/>
      <c r="G38" s="15"/>
    </row>
    <row r="39" spans="1:7" ht="15.75" customHeight="1">
      <c r="A39" s="15"/>
      <c r="B39" s="15"/>
      <c r="C39" s="15"/>
      <c r="D39" s="15"/>
      <c r="E39" s="15"/>
      <c r="F39" s="15"/>
      <c r="G39" s="15"/>
    </row>
    <row r="40" spans="1:7" ht="15.75" customHeight="1">
      <c r="A40" s="15"/>
      <c r="B40" s="15"/>
      <c r="C40" s="15"/>
      <c r="D40" s="15"/>
      <c r="E40" s="15"/>
      <c r="F40" s="15"/>
      <c r="G40" s="15"/>
    </row>
    <row r="41" spans="1:7" ht="15.75" customHeight="1">
      <c r="A41" s="15"/>
      <c r="B41" s="15"/>
      <c r="C41" s="15"/>
      <c r="D41" s="15"/>
      <c r="E41" s="15"/>
      <c r="F41" s="15"/>
      <c r="G41" s="15"/>
    </row>
    <row r="42" spans="1:7" ht="15.75" customHeight="1">
      <c r="A42" s="15"/>
      <c r="B42" s="15"/>
      <c r="C42" s="15"/>
      <c r="D42" s="15"/>
      <c r="E42" s="15"/>
      <c r="F42" s="15"/>
      <c r="G42" s="15"/>
    </row>
    <row r="43" spans="1:7" ht="15.75" customHeight="1">
      <c r="A43" s="15"/>
      <c r="B43" s="15"/>
      <c r="C43" s="15"/>
      <c r="D43" s="15"/>
      <c r="E43" s="15"/>
      <c r="F43" s="15"/>
      <c r="G43" s="15"/>
    </row>
    <row r="44" spans="1:7" ht="15.75" customHeight="1">
      <c r="A44" s="15"/>
      <c r="B44" s="15"/>
      <c r="C44" s="15"/>
      <c r="D44" s="15"/>
      <c r="E44" s="15"/>
      <c r="F44" s="15"/>
      <c r="G44" s="15"/>
    </row>
    <row r="45" spans="1:7" ht="15.75" customHeight="1">
      <c r="A45" s="15"/>
      <c r="B45" s="15"/>
      <c r="C45" s="15"/>
      <c r="D45" s="15"/>
      <c r="E45" s="15"/>
      <c r="F45" s="15"/>
      <c r="G45" s="15"/>
    </row>
    <row r="46" spans="1:7" ht="15.75" customHeight="1">
      <c r="A46" s="15"/>
      <c r="B46" s="15"/>
      <c r="C46" s="15"/>
      <c r="D46" s="15"/>
      <c r="E46" s="15"/>
      <c r="F46" s="15"/>
      <c r="G46" s="15"/>
    </row>
    <row r="47" spans="1:7" ht="15.75" customHeight="1">
      <c r="A47" s="15"/>
      <c r="B47" s="15"/>
      <c r="C47" s="15"/>
      <c r="D47" s="15"/>
      <c r="E47" s="15"/>
      <c r="F47" s="15"/>
      <c r="G47" s="15"/>
    </row>
    <row r="48" spans="1:7" ht="15.75" customHeight="1">
      <c r="A48" s="15"/>
      <c r="B48" s="15"/>
      <c r="C48" s="15"/>
      <c r="D48" s="15"/>
      <c r="E48" s="15"/>
      <c r="F48" s="15"/>
      <c r="G48" s="15"/>
    </row>
    <row r="49" spans="1:7" ht="15.75" customHeight="1">
      <c r="A49" s="15"/>
      <c r="B49" s="15"/>
      <c r="C49" s="15"/>
      <c r="D49" s="15"/>
      <c r="E49" s="15"/>
      <c r="F49" s="15"/>
      <c r="G49" s="15"/>
    </row>
    <row r="50" spans="1:7" ht="15.75" customHeight="1">
      <c r="A50" s="15"/>
      <c r="B50" s="15"/>
      <c r="C50" s="15"/>
      <c r="D50" s="15"/>
      <c r="E50" s="15"/>
      <c r="F50" s="15"/>
      <c r="G50" s="15"/>
    </row>
    <row r="51" spans="1:7" ht="15.75" customHeight="1">
      <c r="A51" s="15"/>
      <c r="B51" s="15"/>
      <c r="C51" s="15"/>
      <c r="D51" s="15"/>
      <c r="E51" s="15"/>
      <c r="F51" s="15"/>
      <c r="G51" s="15"/>
    </row>
    <row r="52" spans="1:7" ht="15.75" customHeight="1">
      <c r="A52" s="15"/>
      <c r="B52" s="15"/>
      <c r="C52" s="15"/>
      <c r="D52" s="15"/>
      <c r="E52" s="15"/>
      <c r="F52" s="15"/>
      <c r="G52" s="15"/>
    </row>
    <row r="53" spans="1:7" ht="15.75" customHeight="1">
      <c r="A53" s="15"/>
      <c r="B53" s="15"/>
      <c r="C53" s="15"/>
      <c r="D53" s="15"/>
      <c r="E53" s="15"/>
      <c r="F53" s="15"/>
      <c r="G53" s="15"/>
    </row>
    <row r="54" spans="1:7" ht="15.75" customHeight="1">
      <c r="A54" s="15"/>
      <c r="B54" s="15"/>
      <c r="C54" s="15"/>
      <c r="D54" s="15"/>
      <c r="E54" s="15"/>
      <c r="F54" s="15"/>
      <c r="G54" s="15"/>
    </row>
    <row r="55" spans="1:7" ht="15.75" customHeight="1">
      <c r="A55" s="15"/>
      <c r="B55" s="15"/>
      <c r="C55" s="15"/>
      <c r="D55" s="15"/>
      <c r="E55" s="15"/>
      <c r="F55" s="15"/>
      <c r="G55" s="15"/>
    </row>
    <row r="56" spans="1:7" ht="15.75" customHeight="1">
      <c r="A56" s="15"/>
      <c r="B56" s="15"/>
      <c r="C56" s="15"/>
      <c r="D56" s="15"/>
      <c r="E56" s="15"/>
      <c r="F56" s="15"/>
      <c r="G56" s="15"/>
    </row>
    <row r="57" spans="1:7" ht="15.75" customHeight="1">
      <c r="A57" s="15"/>
      <c r="B57" s="15"/>
      <c r="C57" s="15"/>
      <c r="D57" s="15"/>
      <c r="E57" s="15"/>
      <c r="F57" s="15"/>
      <c r="G57" s="15"/>
    </row>
    <row r="58" spans="1:7" ht="15.75" customHeight="1">
      <c r="A58" s="15"/>
      <c r="B58" s="15"/>
      <c r="C58" s="15"/>
      <c r="D58" s="15"/>
      <c r="E58" s="15"/>
      <c r="F58" s="15"/>
      <c r="G58" s="15"/>
    </row>
    <row r="59" spans="1:7" ht="15.75" customHeight="1">
      <c r="A59" s="15"/>
      <c r="B59" s="15"/>
      <c r="C59" s="15"/>
      <c r="D59" s="15"/>
      <c r="E59" s="15"/>
      <c r="F59" s="15"/>
      <c r="G59" s="15"/>
    </row>
    <row r="60" spans="1:7" ht="15.75" customHeight="1">
      <c r="A60" s="15"/>
      <c r="B60" s="15"/>
      <c r="C60" s="15"/>
      <c r="D60" s="15"/>
      <c r="E60" s="15"/>
      <c r="F60" s="15"/>
      <c r="G60" s="15"/>
    </row>
    <row r="61" spans="1:7" ht="15.75" customHeight="1">
      <c r="A61" s="15"/>
      <c r="B61" s="15"/>
      <c r="C61" s="15"/>
      <c r="D61" s="15"/>
      <c r="E61" s="15"/>
      <c r="F61" s="15"/>
      <c r="G61" s="15"/>
    </row>
    <row r="62" spans="1:7" ht="15.75" customHeight="1">
      <c r="A62" s="15"/>
      <c r="B62" s="15"/>
      <c r="C62" s="15"/>
      <c r="D62" s="15"/>
      <c r="E62" s="15"/>
      <c r="F62" s="15"/>
      <c r="G62" s="15"/>
    </row>
    <row r="63" spans="1:7" ht="15.75" customHeight="1">
      <c r="A63" s="15"/>
      <c r="B63" s="15"/>
      <c r="C63" s="15"/>
      <c r="D63" s="15"/>
      <c r="E63" s="15"/>
      <c r="F63" s="15"/>
      <c r="G63" s="15"/>
    </row>
    <row r="64" spans="1:7" ht="15.75" customHeight="1">
      <c r="A64" s="15"/>
      <c r="B64" s="15"/>
      <c r="C64" s="15"/>
      <c r="D64" s="15"/>
      <c r="E64" s="15"/>
      <c r="F64" s="15"/>
      <c r="G64" s="15"/>
    </row>
    <row r="65" spans="1:7" ht="15.75" customHeight="1">
      <c r="A65" s="15"/>
      <c r="B65" s="15"/>
      <c r="C65" s="15"/>
      <c r="D65" s="15"/>
      <c r="E65" s="15"/>
      <c r="F65" s="15"/>
      <c r="G65" s="15"/>
    </row>
    <row r="66" spans="1:7" ht="15.75" customHeight="1">
      <c r="A66" s="15"/>
      <c r="B66" s="15"/>
      <c r="C66" s="15"/>
      <c r="D66" s="15"/>
      <c r="E66" s="15"/>
      <c r="F66" s="15"/>
      <c r="G66" s="15"/>
    </row>
    <row r="67" spans="1:7" ht="15.75" customHeight="1">
      <c r="A67" s="15"/>
      <c r="B67" s="15"/>
      <c r="C67" s="15"/>
      <c r="D67" s="15"/>
      <c r="E67" s="15"/>
      <c r="F67" s="15"/>
      <c r="G67" s="15"/>
    </row>
    <row r="68" spans="1:7" ht="15.75" customHeight="1">
      <c r="A68" s="15"/>
      <c r="B68" s="15"/>
      <c r="C68" s="15"/>
      <c r="D68" s="15"/>
      <c r="E68" s="15"/>
      <c r="F68" s="15"/>
      <c r="G68" s="15"/>
    </row>
    <row r="69" spans="1:7" ht="15.75" customHeight="1">
      <c r="A69" s="15"/>
      <c r="B69" s="15"/>
      <c r="C69" s="15"/>
      <c r="D69" s="15"/>
      <c r="E69" s="15"/>
      <c r="F69" s="15"/>
      <c r="G69" s="15"/>
    </row>
    <row r="70" spans="1:7" ht="15.75" customHeight="1">
      <c r="A70" s="15"/>
      <c r="B70" s="15"/>
      <c r="C70" s="15"/>
      <c r="D70" s="15"/>
      <c r="E70" s="15"/>
      <c r="F70" s="15"/>
      <c r="G70" s="15"/>
    </row>
    <row r="71" spans="1:7" ht="15.75" customHeight="1">
      <c r="A71" s="15"/>
      <c r="B71" s="15"/>
      <c r="C71" s="15"/>
      <c r="D71" s="15"/>
      <c r="E71" s="15"/>
      <c r="F71" s="15"/>
      <c r="G71" s="15"/>
    </row>
    <row r="72" spans="1:7" ht="15.75" customHeight="1">
      <c r="A72" s="15"/>
      <c r="B72" s="15"/>
      <c r="C72" s="15"/>
      <c r="D72" s="15"/>
      <c r="E72" s="15"/>
      <c r="F72" s="15"/>
      <c r="G72" s="15"/>
    </row>
    <row r="73" spans="1:7" ht="15.75" customHeight="1">
      <c r="A73" s="15"/>
      <c r="B73" s="15"/>
      <c r="C73" s="15"/>
      <c r="D73" s="15"/>
      <c r="E73" s="15"/>
      <c r="F73" s="15"/>
      <c r="G73" s="15"/>
    </row>
    <row r="74" spans="1:7" ht="15.75" customHeight="1">
      <c r="A74" s="15"/>
      <c r="B74" s="15"/>
      <c r="C74" s="15"/>
      <c r="D74" s="15"/>
      <c r="E74" s="15"/>
      <c r="F74" s="15"/>
      <c r="G74" s="15"/>
    </row>
    <row r="75" spans="1:7" ht="15.75" customHeight="1">
      <c r="A75" s="15"/>
      <c r="B75" s="15"/>
      <c r="C75" s="15"/>
      <c r="D75" s="15"/>
      <c r="E75" s="15"/>
      <c r="F75" s="15"/>
      <c r="G75" s="15"/>
    </row>
    <row r="76" spans="1:7" ht="15.75" customHeight="1">
      <c r="A76" s="15"/>
      <c r="B76" s="15"/>
      <c r="C76" s="15"/>
      <c r="D76" s="15"/>
      <c r="E76" s="15"/>
      <c r="F76" s="15"/>
      <c r="G76" s="15"/>
    </row>
    <row r="77" spans="1:7" ht="15.75" customHeight="1">
      <c r="A77" s="15"/>
      <c r="B77" s="15"/>
      <c r="C77" s="15"/>
      <c r="D77" s="15"/>
      <c r="E77" s="15"/>
      <c r="F77" s="15"/>
      <c r="G77" s="15"/>
    </row>
    <row r="78" spans="1:7" ht="15.75" customHeight="1">
      <c r="A78" s="15"/>
      <c r="B78" s="15"/>
      <c r="C78" s="15"/>
      <c r="D78" s="15"/>
      <c r="E78" s="15"/>
      <c r="F78" s="15"/>
      <c r="G78" s="15"/>
    </row>
    <row r="79" spans="1:7" ht="15.75" customHeight="1">
      <c r="A79" s="15"/>
      <c r="B79" s="15"/>
      <c r="C79" s="15"/>
      <c r="D79" s="15"/>
      <c r="E79" s="15"/>
      <c r="F79" s="15"/>
      <c r="G79" s="15"/>
    </row>
    <row r="80" spans="1:7" ht="15.75" customHeight="1">
      <c r="A80" s="15"/>
      <c r="B80" s="15"/>
      <c r="C80" s="15"/>
      <c r="D80" s="15"/>
      <c r="E80" s="15"/>
      <c r="F80" s="15"/>
      <c r="G80" s="15"/>
    </row>
    <row r="81" spans="1:7" ht="15.75" customHeight="1">
      <c r="A81" s="15"/>
      <c r="B81" s="15"/>
      <c r="C81" s="15"/>
      <c r="D81" s="15"/>
      <c r="E81" s="15"/>
      <c r="F81" s="15"/>
      <c r="G81" s="15"/>
    </row>
    <row r="82" spans="1:7" ht="15.75" customHeight="1">
      <c r="A82" s="15"/>
      <c r="B82" s="15"/>
      <c r="C82" s="15"/>
      <c r="D82" s="15"/>
      <c r="E82" s="15"/>
      <c r="F82" s="15"/>
      <c r="G82" s="15"/>
    </row>
    <row r="83" spans="1:7" ht="15.75" customHeight="1">
      <c r="A83" s="15"/>
      <c r="B83" s="15"/>
      <c r="C83" s="15"/>
      <c r="D83" s="15"/>
      <c r="E83" s="15"/>
      <c r="F83" s="15"/>
      <c r="G83" s="15"/>
    </row>
    <row r="84" spans="1:7" ht="15.75" customHeight="1">
      <c r="A84" s="15"/>
      <c r="B84" s="15"/>
      <c r="C84" s="15"/>
      <c r="D84" s="15"/>
      <c r="E84" s="15"/>
      <c r="F84" s="15"/>
      <c r="G84" s="15"/>
    </row>
    <row r="85" spans="1:7" ht="15.75" customHeight="1">
      <c r="A85" s="15"/>
      <c r="B85" s="15"/>
      <c r="C85" s="15"/>
      <c r="D85" s="15"/>
      <c r="E85" s="15"/>
      <c r="F85" s="15"/>
      <c r="G85" s="15"/>
    </row>
    <row r="86" spans="1:7" ht="15.75" customHeight="1">
      <c r="A86" s="15"/>
      <c r="B86" s="15"/>
      <c r="C86" s="15"/>
      <c r="D86" s="15"/>
      <c r="E86" s="15"/>
      <c r="F86" s="15"/>
      <c r="G86" s="15"/>
    </row>
    <row r="87" spans="1:7" ht="15.75" customHeight="1">
      <c r="A87" s="15"/>
      <c r="B87" s="15"/>
      <c r="C87" s="15"/>
      <c r="D87" s="15"/>
      <c r="E87" s="15"/>
      <c r="F87" s="15"/>
      <c r="G87" s="15"/>
    </row>
    <row r="88" spans="1:7" ht="15.75" customHeight="1">
      <c r="A88" s="15"/>
      <c r="B88" s="15"/>
      <c r="C88" s="15"/>
      <c r="D88" s="15"/>
      <c r="E88" s="15"/>
      <c r="F88" s="15"/>
      <c r="G88" s="15"/>
    </row>
    <row r="89" spans="1:7" ht="15.75" customHeight="1">
      <c r="A89" s="15"/>
      <c r="B89" s="15"/>
      <c r="C89" s="15"/>
      <c r="D89" s="15"/>
      <c r="E89" s="15"/>
      <c r="F89" s="15"/>
      <c r="G89" s="15"/>
    </row>
    <row r="90" spans="1:7" ht="15.75" customHeight="1">
      <c r="A90" s="15"/>
      <c r="B90" s="15"/>
      <c r="C90" s="15"/>
      <c r="D90" s="15"/>
      <c r="E90" s="15"/>
      <c r="F90" s="15"/>
      <c r="G90" s="15"/>
    </row>
    <row r="91" spans="1:7" ht="15.75" customHeight="1">
      <c r="A91" s="15"/>
      <c r="B91" s="15"/>
      <c r="C91" s="15"/>
      <c r="D91" s="15"/>
      <c r="E91" s="15"/>
      <c r="F91" s="15"/>
      <c r="G91" s="15"/>
    </row>
    <row r="92" spans="1:7" ht="15.75" customHeight="1">
      <c r="A92" s="15"/>
      <c r="B92" s="15"/>
      <c r="C92" s="15"/>
      <c r="D92" s="15"/>
      <c r="E92" s="15"/>
      <c r="F92" s="15"/>
      <c r="G92" s="15"/>
    </row>
    <row r="93" spans="1:7" ht="15.75" customHeight="1">
      <c r="A93" s="15"/>
      <c r="B93" s="15"/>
      <c r="C93" s="15"/>
      <c r="D93" s="15"/>
      <c r="E93" s="15"/>
      <c r="F93" s="15"/>
      <c r="G93" s="15"/>
    </row>
    <row r="94" spans="1:7" ht="15.75" customHeight="1">
      <c r="A94" s="15"/>
      <c r="B94" s="15"/>
      <c r="C94" s="15"/>
      <c r="D94" s="15"/>
      <c r="E94" s="15"/>
      <c r="F94" s="15"/>
      <c r="G94" s="15"/>
    </row>
    <row r="95" spans="1:7" ht="15.75" customHeight="1">
      <c r="A95" s="15"/>
      <c r="B95" s="15"/>
      <c r="C95" s="15"/>
      <c r="D95" s="15"/>
      <c r="E95" s="15"/>
      <c r="F95" s="15"/>
      <c r="G95" s="15"/>
    </row>
    <row r="96" spans="1:7" ht="15.75" customHeight="1">
      <c r="A96" s="15"/>
      <c r="B96" s="15"/>
      <c r="C96" s="15"/>
      <c r="D96" s="15"/>
      <c r="E96" s="15"/>
      <c r="F96" s="15"/>
      <c r="G96" s="15"/>
    </row>
    <row r="97" spans="1:7" ht="15.75" customHeight="1">
      <c r="A97" s="15"/>
      <c r="B97" s="15"/>
      <c r="C97" s="15"/>
      <c r="D97" s="15"/>
      <c r="E97" s="15"/>
      <c r="F97" s="15"/>
      <c r="G97" s="15"/>
    </row>
    <row r="98" spans="1:7" ht="15.75" customHeight="1">
      <c r="A98" s="15"/>
      <c r="B98" s="15"/>
      <c r="C98" s="15"/>
      <c r="D98" s="15"/>
      <c r="E98" s="15"/>
      <c r="F98" s="15"/>
      <c r="G98" s="15"/>
    </row>
    <row r="99" spans="1:7" ht="15.75" customHeight="1">
      <c r="A99" s="15"/>
      <c r="B99" s="15"/>
      <c r="C99" s="15"/>
      <c r="D99" s="15"/>
      <c r="E99" s="15"/>
      <c r="F99" s="15"/>
      <c r="G99" s="15"/>
    </row>
    <row r="100" spans="1:7" ht="15.75" customHeight="1">
      <c r="A100" s="15"/>
      <c r="B100" s="15"/>
      <c r="C100" s="15"/>
      <c r="D100" s="15"/>
      <c r="E100" s="15"/>
      <c r="F100" s="15"/>
      <c r="G100" s="15"/>
    </row>
    <row r="101" spans="1:7" ht="15.75" customHeight="1">
      <c r="A101" s="15"/>
      <c r="B101" s="15"/>
      <c r="C101" s="15"/>
      <c r="D101" s="15"/>
      <c r="E101" s="15"/>
      <c r="F101" s="15"/>
      <c r="G101" s="15"/>
    </row>
    <row r="102" spans="1:7" ht="15.75" customHeight="1">
      <c r="A102" s="15"/>
      <c r="B102" s="15"/>
      <c r="C102" s="15"/>
      <c r="D102" s="15"/>
      <c r="E102" s="15"/>
      <c r="F102" s="15"/>
      <c r="G102" s="15"/>
    </row>
    <row r="103" spans="1:7" ht="15.75" customHeight="1">
      <c r="A103" s="15"/>
      <c r="B103" s="15"/>
      <c r="C103" s="15"/>
      <c r="D103" s="15"/>
      <c r="E103" s="15"/>
      <c r="F103" s="15"/>
      <c r="G103" s="15"/>
    </row>
    <row r="104" spans="1:7" ht="15.75" customHeight="1">
      <c r="A104" s="15"/>
      <c r="B104" s="15"/>
      <c r="C104" s="15"/>
      <c r="D104" s="15"/>
      <c r="E104" s="15"/>
      <c r="F104" s="15"/>
      <c r="G104" s="15"/>
    </row>
    <row r="105" spans="1:7" ht="15.75" customHeight="1">
      <c r="A105" s="15"/>
      <c r="B105" s="15"/>
      <c r="C105" s="15"/>
      <c r="D105" s="15"/>
      <c r="E105" s="15"/>
      <c r="F105" s="15"/>
      <c r="G105" s="15"/>
    </row>
    <row r="106" spans="1:7" ht="15.75" customHeight="1">
      <c r="A106" s="15"/>
      <c r="B106" s="15"/>
      <c r="C106" s="15"/>
      <c r="D106" s="15"/>
      <c r="E106" s="15"/>
      <c r="F106" s="15"/>
      <c r="G106" s="15"/>
    </row>
    <row r="107" spans="1:7" ht="15.75" customHeight="1">
      <c r="A107" s="15"/>
      <c r="B107" s="15"/>
      <c r="C107" s="15"/>
      <c r="D107" s="15"/>
      <c r="E107" s="15"/>
      <c r="F107" s="15"/>
      <c r="G107" s="15"/>
    </row>
    <row r="108" spans="1:7" ht="15.75" customHeight="1">
      <c r="A108" s="15"/>
      <c r="B108" s="15"/>
      <c r="C108" s="15"/>
      <c r="D108" s="15"/>
      <c r="E108" s="15"/>
      <c r="F108" s="15"/>
      <c r="G108" s="15"/>
    </row>
    <row r="109" spans="1:7" ht="15.75" customHeight="1">
      <c r="A109" s="15"/>
      <c r="B109" s="15"/>
      <c r="C109" s="15"/>
      <c r="D109" s="15"/>
      <c r="E109" s="15"/>
      <c r="F109" s="15"/>
      <c r="G109" s="15"/>
    </row>
    <row r="110" spans="1:7" ht="15.75" customHeight="1">
      <c r="A110" s="15"/>
      <c r="B110" s="15"/>
      <c r="C110" s="15"/>
      <c r="D110" s="15"/>
      <c r="E110" s="15"/>
      <c r="F110" s="15"/>
      <c r="G110" s="15"/>
    </row>
    <row r="111" spans="1:7" ht="15.75" customHeight="1">
      <c r="A111" s="15"/>
      <c r="B111" s="15"/>
      <c r="C111" s="15"/>
      <c r="D111" s="15"/>
      <c r="E111" s="15"/>
      <c r="F111" s="15"/>
      <c r="G111" s="15"/>
    </row>
    <row r="112" spans="1:7" ht="15.75" customHeight="1">
      <c r="A112" s="15"/>
      <c r="B112" s="15"/>
      <c r="C112" s="15"/>
      <c r="D112" s="15"/>
      <c r="E112" s="15"/>
      <c r="F112" s="15"/>
      <c r="G112" s="15"/>
    </row>
    <row r="113" spans="1:7" ht="15.75" customHeight="1">
      <c r="A113" s="15"/>
      <c r="B113" s="15"/>
      <c r="C113" s="15"/>
      <c r="D113" s="15"/>
      <c r="E113" s="15"/>
      <c r="F113" s="15"/>
      <c r="G113" s="15"/>
    </row>
    <row r="114" spans="1:7" ht="15.75" customHeight="1">
      <c r="A114" s="15"/>
      <c r="B114" s="15"/>
      <c r="C114" s="15"/>
      <c r="D114" s="15"/>
      <c r="E114" s="15"/>
      <c r="F114" s="15"/>
      <c r="G114" s="15"/>
    </row>
    <row r="115" spans="1:7" ht="15.75" customHeight="1">
      <c r="A115" s="15"/>
      <c r="B115" s="15"/>
      <c r="C115" s="15"/>
      <c r="D115" s="15"/>
      <c r="E115" s="15"/>
      <c r="F115" s="15"/>
      <c r="G115" s="15"/>
    </row>
    <row r="116" spans="1:7" ht="15.75" customHeight="1">
      <c r="A116" s="15"/>
      <c r="B116" s="15"/>
      <c r="C116" s="15"/>
      <c r="D116" s="15"/>
      <c r="E116" s="15"/>
      <c r="F116" s="15"/>
      <c r="G116" s="15"/>
    </row>
    <row r="117" spans="1:7" ht="15.75" customHeight="1">
      <c r="A117" s="15"/>
      <c r="B117" s="15"/>
      <c r="C117" s="15"/>
      <c r="D117" s="15"/>
      <c r="E117" s="15"/>
      <c r="F117" s="15"/>
      <c r="G117" s="15"/>
    </row>
    <row r="118" spans="1:7" ht="15.75" customHeight="1">
      <c r="A118" s="15"/>
      <c r="B118" s="15"/>
      <c r="C118" s="15"/>
      <c r="D118" s="15"/>
      <c r="E118" s="15"/>
      <c r="F118" s="15"/>
      <c r="G118" s="15"/>
    </row>
    <row r="119" spans="1:7" ht="15.75" customHeight="1">
      <c r="A119" s="15"/>
      <c r="B119" s="15"/>
      <c r="C119" s="15"/>
      <c r="D119" s="15"/>
      <c r="E119" s="15"/>
      <c r="F119" s="15"/>
      <c r="G119" s="15"/>
    </row>
    <row r="120" spans="1:7" ht="15.75" customHeight="1">
      <c r="A120" s="15"/>
      <c r="B120" s="15"/>
      <c r="C120" s="15"/>
      <c r="D120" s="15"/>
      <c r="E120" s="15"/>
      <c r="F120" s="15"/>
      <c r="G120" s="15"/>
    </row>
    <row r="121" spans="1:7" ht="15.75" customHeight="1">
      <c r="A121" s="15"/>
      <c r="B121" s="15"/>
      <c r="C121" s="15"/>
      <c r="D121" s="15"/>
      <c r="E121" s="15"/>
      <c r="F121" s="15"/>
      <c r="G121" s="15"/>
    </row>
    <row r="122" spans="1:7" ht="15.75" customHeight="1">
      <c r="A122" s="15"/>
      <c r="B122" s="15"/>
      <c r="C122" s="15"/>
      <c r="D122" s="15"/>
      <c r="E122" s="15"/>
      <c r="F122" s="15"/>
      <c r="G122" s="15"/>
    </row>
    <row r="123" spans="1:7" ht="15.75" customHeight="1">
      <c r="A123" s="15"/>
      <c r="B123" s="15"/>
      <c r="C123" s="15"/>
      <c r="D123" s="15"/>
      <c r="E123" s="15"/>
      <c r="F123" s="15"/>
      <c r="G123" s="15"/>
    </row>
    <row r="124" spans="1:7" ht="15.75" customHeight="1">
      <c r="A124" s="15"/>
      <c r="B124" s="15"/>
      <c r="C124" s="15"/>
      <c r="D124" s="15"/>
      <c r="E124" s="15"/>
      <c r="F124" s="15"/>
      <c r="G124" s="15"/>
    </row>
    <row r="125" spans="1:7" ht="15.75" customHeight="1">
      <c r="A125" s="15"/>
      <c r="B125" s="15"/>
      <c r="C125" s="15"/>
      <c r="D125" s="15"/>
      <c r="E125" s="15"/>
      <c r="F125" s="15"/>
      <c r="G125" s="15"/>
    </row>
    <row r="126" spans="1:7" ht="15.75" customHeight="1">
      <c r="A126" s="15"/>
      <c r="B126" s="15"/>
      <c r="C126" s="15"/>
      <c r="D126" s="15"/>
      <c r="E126" s="15"/>
      <c r="F126" s="15"/>
      <c r="G126" s="15"/>
    </row>
    <row r="127" spans="1:7" ht="15.75" customHeight="1">
      <c r="A127" s="15"/>
      <c r="B127" s="15"/>
      <c r="C127" s="15"/>
      <c r="D127" s="15"/>
      <c r="E127" s="15"/>
      <c r="F127" s="15"/>
      <c r="G127" s="15"/>
    </row>
    <row r="128" spans="1:7" ht="15.75" customHeight="1">
      <c r="A128" s="15"/>
      <c r="B128" s="15"/>
      <c r="C128" s="15"/>
      <c r="D128" s="15"/>
      <c r="E128" s="15"/>
      <c r="F128" s="15"/>
      <c r="G128" s="15"/>
    </row>
    <row r="129" spans="1:7" ht="15.75" customHeight="1">
      <c r="A129" s="15"/>
      <c r="B129" s="15"/>
      <c r="C129" s="15"/>
      <c r="D129" s="15"/>
      <c r="E129" s="15"/>
      <c r="F129" s="15"/>
      <c r="G129" s="15"/>
    </row>
    <row r="130" spans="1:7" ht="15.75" customHeight="1">
      <c r="A130" s="15"/>
      <c r="B130" s="15"/>
      <c r="C130" s="15"/>
      <c r="D130" s="15"/>
      <c r="E130" s="15"/>
      <c r="F130" s="15"/>
      <c r="G130" s="15"/>
    </row>
    <row r="131" spans="1:7" ht="15.75" customHeight="1">
      <c r="A131" s="15"/>
      <c r="B131" s="15"/>
      <c r="C131" s="15"/>
      <c r="D131" s="15"/>
      <c r="E131" s="15"/>
      <c r="F131" s="15"/>
      <c r="G131" s="15"/>
    </row>
    <row r="132" spans="1:7" ht="15.75" customHeight="1">
      <c r="A132" s="15"/>
      <c r="B132" s="15"/>
      <c r="C132" s="15"/>
      <c r="D132" s="15"/>
      <c r="E132" s="15"/>
      <c r="F132" s="15"/>
      <c r="G132" s="15"/>
    </row>
    <row r="133" spans="1:7" ht="15.75" customHeight="1">
      <c r="A133" s="15"/>
      <c r="B133" s="15"/>
      <c r="C133" s="15"/>
      <c r="D133" s="15"/>
      <c r="E133" s="15"/>
      <c r="F133" s="15"/>
      <c r="G133" s="15"/>
    </row>
    <row r="134" spans="1:7" ht="15.75" customHeight="1">
      <c r="A134" s="15"/>
      <c r="B134" s="15"/>
      <c r="C134" s="15"/>
      <c r="D134" s="15"/>
      <c r="E134" s="15"/>
      <c r="F134" s="15"/>
      <c r="G134" s="15"/>
    </row>
    <row r="135" spans="1:7" ht="15.75" customHeight="1">
      <c r="A135" s="15"/>
      <c r="B135" s="15"/>
      <c r="C135" s="15"/>
      <c r="D135" s="15"/>
      <c r="E135" s="15"/>
      <c r="F135" s="15"/>
      <c r="G135" s="15"/>
    </row>
    <row r="136" spans="1:7" ht="15.75" customHeight="1">
      <c r="A136" s="15"/>
      <c r="B136" s="15"/>
      <c r="C136" s="15"/>
      <c r="D136" s="15"/>
      <c r="E136" s="15"/>
      <c r="F136" s="15"/>
      <c r="G136" s="15"/>
    </row>
    <row r="137" spans="1:7" ht="15.75" customHeight="1">
      <c r="A137" s="15"/>
      <c r="B137" s="15"/>
      <c r="C137" s="15"/>
      <c r="D137" s="15"/>
      <c r="E137" s="15"/>
      <c r="F137" s="15"/>
      <c r="G137" s="15"/>
    </row>
    <row r="138" spans="1:7" ht="15.75" customHeight="1">
      <c r="A138" s="15"/>
      <c r="B138" s="15"/>
      <c r="C138" s="15"/>
      <c r="D138" s="15"/>
      <c r="E138" s="15"/>
      <c r="F138" s="15"/>
      <c r="G138" s="15"/>
    </row>
    <row r="139" spans="1:7" ht="15.75" customHeight="1">
      <c r="A139" s="15"/>
      <c r="B139" s="15"/>
      <c r="C139" s="15"/>
      <c r="D139" s="15"/>
      <c r="E139" s="15"/>
      <c r="F139" s="15"/>
      <c r="G139" s="15"/>
    </row>
    <row r="140" spans="1:7" ht="15.75" customHeight="1">
      <c r="A140" s="15"/>
      <c r="B140" s="15"/>
      <c r="C140" s="15"/>
      <c r="D140" s="15"/>
      <c r="E140" s="15"/>
      <c r="F140" s="15"/>
      <c r="G140" s="15"/>
    </row>
    <row r="141" spans="1:7" ht="15.75" customHeight="1">
      <c r="A141" s="15"/>
      <c r="B141" s="15"/>
      <c r="C141" s="15"/>
      <c r="D141" s="15"/>
      <c r="E141" s="15"/>
      <c r="F141" s="15"/>
      <c r="G141" s="15"/>
    </row>
    <row r="142" spans="1:7" ht="15.75" customHeight="1">
      <c r="A142" s="15"/>
      <c r="B142" s="15"/>
      <c r="C142" s="15"/>
      <c r="D142" s="15"/>
      <c r="E142" s="15"/>
      <c r="F142" s="15"/>
      <c r="G142" s="15"/>
    </row>
    <row r="143" spans="1:7" ht="15.75" customHeight="1">
      <c r="A143" s="15"/>
      <c r="B143" s="15"/>
      <c r="C143" s="15"/>
      <c r="D143" s="15"/>
      <c r="E143" s="15"/>
      <c r="F143" s="15"/>
      <c r="G143" s="15"/>
    </row>
    <row r="144" spans="1:7" ht="15.75" customHeight="1">
      <c r="A144" s="15"/>
      <c r="B144" s="15"/>
      <c r="C144" s="15"/>
      <c r="D144" s="15"/>
      <c r="E144" s="15"/>
      <c r="F144" s="15"/>
      <c r="G144" s="15"/>
    </row>
    <row r="145" spans="1:7" ht="15.75" customHeight="1">
      <c r="A145" s="15"/>
      <c r="B145" s="15"/>
      <c r="C145" s="15"/>
      <c r="D145" s="15"/>
      <c r="E145" s="15"/>
      <c r="F145" s="15"/>
      <c r="G145" s="15"/>
    </row>
    <row r="146" spans="1:7" ht="15.75" customHeight="1">
      <c r="A146" s="15"/>
      <c r="B146" s="15"/>
      <c r="C146" s="15"/>
      <c r="D146" s="15"/>
      <c r="E146" s="15"/>
      <c r="F146" s="15"/>
      <c r="G146" s="15"/>
    </row>
    <row r="147" spans="1:7" ht="15.75" customHeight="1">
      <c r="A147" s="15"/>
      <c r="B147" s="15"/>
      <c r="C147" s="15"/>
      <c r="D147" s="15"/>
      <c r="E147" s="15"/>
      <c r="F147" s="15"/>
      <c r="G147" s="15"/>
    </row>
    <row r="148" spans="1:7" ht="15.75" customHeight="1">
      <c r="A148" s="15"/>
      <c r="B148" s="15"/>
      <c r="C148" s="15"/>
      <c r="D148" s="15"/>
      <c r="E148" s="15"/>
      <c r="F148" s="15"/>
      <c r="G148" s="15"/>
    </row>
    <row r="149" spans="1:7" ht="15.75" customHeight="1">
      <c r="A149" s="15"/>
      <c r="B149" s="15"/>
      <c r="C149" s="15"/>
      <c r="D149" s="15"/>
      <c r="E149" s="15"/>
      <c r="F149" s="15"/>
      <c r="G149" s="15"/>
    </row>
    <row r="150" spans="1:7" ht="15.75" customHeight="1">
      <c r="A150" s="15"/>
      <c r="B150" s="15"/>
      <c r="C150" s="15"/>
      <c r="D150" s="15"/>
      <c r="E150" s="15"/>
      <c r="F150" s="15"/>
      <c r="G150" s="15"/>
    </row>
    <row r="151" spans="1:7" ht="15.75" customHeight="1">
      <c r="A151" s="15"/>
      <c r="B151" s="15"/>
      <c r="C151" s="15"/>
      <c r="D151" s="15"/>
      <c r="E151" s="15"/>
      <c r="F151" s="15"/>
      <c r="G151" s="15"/>
    </row>
    <row r="152" spans="1:7" ht="15.75" customHeight="1">
      <c r="A152" s="15"/>
      <c r="B152" s="15"/>
      <c r="C152" s="15"/>
      <c r="D152" s="15"/>
      <c r="E152" s="15"/>
      <c r="F152" s="15"/>
      <c r="G152" s="15"/>
    </row>
    <row r="153" spans="1:7" ht="15.75" customHeight="1">
      <c r="A153" s="15"/>
      <c r="B153" s="15"/>
      <c r="C153" s="15"/>
      <c r="D153" s="15"/>
      <c r="E153" s="15"/>
      <c r="F153" s="15"/>
      <c r="G153" s="15"/>
    </row>
    <row r="154" spans="1:7" ht="15.75" customHeight="1">
      <c r="A154" s="15"/>
      <c r="B154" s="15"/>
      <c r="C154" s="15"/>
      <c r="D154" s="15"/>
      <c r="E154" s="15"/>
      <c r="F154" s="15"/>
      <c r="G154" s="15"/>
    </row>
    <row r="155" spans="1:7" ht="15.75" customHeight="1">
      <c r="A155" s="15"/>
      <c r="B155" s="15"/>
      <c r="C155" s="15"/>
      <c r="D155" s="15"/>
      <c r="E155" s="15"/>
      <c r="F155" s="15"/>
      <c r="G155" s="15"/>
    </row>
    <row r="156" spans="1:7" ht="15.75" customHeight="1">
      <c r="A156" s="15"/>
      <c r="B156" s="15"/>
      <c r="C156" s="15"/>
      <c r="D156" s="15"/>
      <c r="E156" s="15"/>
      <c r="F156" s="15"/>
      <c r="G156" s="15"/>
    </row>
    <row r="157" spans="1:7" ht="15.75" customHeight="1">
      <c r="A157" s="15"/>
      <c r="B157" s="15"/>
      <c r="C157" s="15"/>
      <c r="D157" s="15"/>
      <c r="E157" s="15"/>
      <c r="F157" s="15"/>
      <c r="G157" s="15"/>
    </row>
    <row r="158" spans="1:7" ht="15.75" customHeight="1">
      <c r="A158" s="15"/>
      <c r="B158" s="15"/>
      <c r="C158" s="15"/>
      <c r="D158" s="15"/>
      <c r="E158" s="15"/>
      <c r="F158" s="15"/>
      <c r="G158" s="15"/>
    </row>
    <row r="159" spans="1:7" ht="15.75" customHeight="1">
      <c r="A159" s="15"/>
      <c r="B159" s="15"/>
      <c r="C159" s="15"/>
      <c r="D159" s="15"/>
      <c r="E159" s="15"/>
      <c r="F159" s="15"/>
      <c r="G159" s="15"/>
    </row>
    <row r="160" spans="1:7" ht="15.75" customHeight="1">
      <c r="A160" s="15"/>
      <c r="B160" s="15"/>
      <c r="C160" s="15"/>
      <c r="D160" s="15"/>
      <c r="E160" s="15"/>
      <c r="F160" s="15"/>
      <c r="G160" s="15"/>
    </row>
    <row r="161" spans="1:7" ht="15.75" customHeight="1">
      <c r="A161" s="15"/>
      <c r="B161" s="15"/>
      <c r="C161" s="15"/>
      <c r="D161" s="15"/>
      <c r="E161" s="15"/>
      <c r="F161" s="15"/>
      <c r="G161" s="15"/>
    </row>
    <row r="162" spans="1:7" ht="15.75" customHeight="1">
      <c r="A162" s="15"/>
      <c r="B162" s="15"/>
      <c r="C162" s="15"/>
      <c r="D162" s="15"/>
      <c r="E162" s="15"/>
      <c r="F162" s="15"/>
      <c r="G162" s="15"/>
    </row>
    <row r="163" spans="1:7" ht="15.75" customHeight="1">
      <c r="A163" s="15"/>
      <c r="B163" s="15"/>
      <c r="C163" s="15"/>
      <c r="D163" s="15"/>
      <c r="E163" s="15"/>
      <c r="F163" s="15"/>
      <c r="G163" s="15"/>
    </row>
    <row r="164" spans="1:7" ht="15.75" customHeight="1">
      <c r="A164" s="15"/>
      <c r="B164" s="15"/>
      <c r="C164" s="15"/>
      <c r="D164" s="15"/>
      <c r="E164" s="15"/>
      <c r="F164" s="15"/>
      <c r="G164" s="15"/>
    </row>
    <row r="165" spans="1:7" ht="15.75" customHeight="1">
      <c r="A165" s="15"/>
      <c r="B165" s="15"/>
      <c r="C165" s="15"/>
      <c r="D165" s="15"/>
      <c r="E165" s="15"/>
      <c r="F165" s="15"/>
      <c r="G165" s="15"/>
    </row>
    <row r="166" spans="1:7" ht="15.75" customHeight="1">
      <c r="A166" s="15"/>
      <c r="B166" s="15"/>
      <c r="C166" s="15"/>
      <c r="D166" s="15"/>
      <c r="E166" s="15"/>
      <c r="F166" s="15"/>
      <c r="G166" s="15"/>
    </row>
    <row r="167" spans="1:7" ht="15.75" customHeight="1">
      <c r="A167" s="15"/>
      <c r="B167" s="15"/>
      <c r="C167" s="15"/>
      <c r="D167" s="15"/>
      <c r="E167" s="15"/>
      <c r="F167" s="15"/>
      <c r="G167" s="15"/>
    </row>
    <row r="168" spans="1:7" ht="15.75" customHeight="1">
      <c r="A168" s="15"/>
      <c r="B168" s="15"/>
      <c r="C168" s="15"/>
      <c r="D168" s="15"/>
      <c r="E168" s="15"/>
      <c r="F168" s="15"/>
      <c r="G168" s="15"/>
    </row>
    <row r="169" spans="1:7" ht="15.75" customHeight="1">
      <c r="A169" s="15"/>
      <c r="B169" s="15"/>
      <c r="C169" s="15"/>
      <c r="D169" s="15"/>
      <c r="E169" s="15"/>
      <c r="F169" s="15"/>
      <c r="G169" s="15"/>
    </row>
    <row r="170" spans="1:7" ht="15.75" customHeight="1">
      <c r="A170" s="15"/>
      <c r="B170" s="15"/>
      <c r="C170" s="15"/>
      <c r="D170" s="15"/>
      <c r="E170" s="15"/>
      <c r="F170" s="15"/>
      <c r="G170" s="15"/>
    </row>
    <row r="171" spans="1:7" ht="15.75" customHeight="1">
      <c r="A171" s="15"/>
      <c r="B171" s="15"/>
      <c r="C171" s="15"/>
      <c r="D171" s="15"/>
      <c r="E171" s="15"/>
      <c r="F171" s="15"/>
      <c r="G171" s="15"/>
    </row>
    <row r="172" spans="1:7" ht="15.75" customHeight="1">
      <c r="A172" s="15"/>
      <c r="B172" s="15"/>
      <c r="C172" s="15"/>
      <c r="D172" s="15"/>
      <c r="E172" s="15"/>
      <c r="F172" s="15"/>
      <c r="G172" s="15"/>
    </row>
    <row r="173" spans="1:7" ht="15.75" customHeight="1">
      <c r="A173" s="15"/>
      <c r="B173" s="15"/>
      <c r="C173" s="15"/>
      <c r="D173" s="15"/>
      <c r="E173" s="15"/>
      <c r="F173" s="15"/>
      <c r="G173" s="15"/>
    </row>
    <row r="174" spans="1:7" ht="15.75" customHeight="1">
      <c r="A174" s="15"/>
      <c r="B174" s="15"/>
      <c r="C174" s="15"/>
      <c r="D174" s="15"/>
      <c r="E174" s="15"/>
      <c r="F174" s="15"/>
      <c r="G174" s="15"/>
    </row>
    <row r="175" spans="1:7" ht="15.75" customHeight="1">
      <c r="A175" s="15"/>
      <c r="B175" s="15"/>
      <c r="C175" s="15"/>
      <c r="D175" s="15"/>
      <c r="E175" s="15"/>
      <c r="F175" s="15"/>
      <c r="G175" s="15"/>
    </row>
    <row r="176" spans="1:7" ht="15.75" customHeight="1">
      <c r="A176" s="15"/>
      <c r="B176" s="15"/>
      <c r="C176" s="15"/>
      <c r="D176" s="15"/>
      <c r="E176" s="15"/>
      <c r="F176" s="15"/>
      <c r="G176" s="15"/>
    </row>
    <row r="177" spans="1:7" ht="15.75" customHeight="1">
      <c r="A177" s="15"/>
      <c r="B177" s="15"/>
      <c r="C177" s="15"/>
      <c r="D177" s="15"/>
      <c r="E177" s="15"/>
      <c r="F177" s="15"/>
      <c r="G177" s="15"/>
    </row>
    <row r="178" spans="1:7" ht="15.75" customHeight="1">
      <c r="A178" s="15"/>
      <c r="B178" s="15"/>
      <c r="C178" s="15"/>
      <c r="D178" s="15"/>
      <c r="E178" s="15"/>
      <c r="F178" s="15"/>
      <c r="G178" s="15"/>
    </row>
    <row r="179" spans="1:7" ht="15.75" customHeight="1">
      <c r="A179" s="15"/>
      <c r="B179" s="15"/>
      <c r="C179" s="15"/>
      <c r="D179" s="15"/>
      <c r="E179" s="15"/>
      <c r="F179" s="15"/>
      <c r="G179" s="15"/>
    </row>
    <row r="180" spans="1:7" ht="15.75" customHeight="1">
      <c r="A180" s="15"/>
      <c r="B180" s="15"/>
      <c r="C180" s="15"/>
      <c r="D180" s="15"/>
      <c r="E180" s="15"/>
      <c r="F180" s="15"/>
      <c r="G180" s="15"/>
    </row>
    <row r="181" spans="1:7" ht="15.75" customHeight="1">
      <c r="A181" s="15"/>
      <c r="B181" s="15"/>
      <c r="C181" s="15"/>
      <c r="D181" s="15"/>
      <c r="E181" s="15"/>
      <c r="F181" s="15"/>
      <c r="G181" s="15"/>
    </row>
    <row r="182" spans="1:7" ht="15.75" customHeight="1">
      <c r="A182" s="15"/>
      <c r="B182" s="15"/>
      <c r="C182" s="15"/>
      <c r="D182" s="15"/>
      <c r="E182" s="15"/>
      <c r="F182" s="15"/>
      <c r="G182" s="15"/>
    </row>
    <row r="183" spans="1:7" ht="15.75" customHeight="1">
      <c r="A183" s="15"/>
      <c r="B183" s="15"/>
      <c r="C183" s="15"/>
      <c r="D183" s="15"/>
      <c r="E183" s="15"/>
      <c r="F183" s="15"/>
      <c r="G183" s="15"/>
    </row>
    <row r="184" spans="1:7" ht="15.75" customHeight="1">
      <c r="A184" s="15"/>
      <c r="B184" s="15"/>
      <c r="C184" s="15"/>
      <c r="D184" s="15"/>
      <c r="E184" s="15"/>
      <c r="F184" s="15"/>
      <c r="G184" s="15"/>
    </row>
    <row r="185" spans="1:7" ht="15.75" customHeight="1">
      <c r="A185" s="15"/>
      <c r="B185" s="15"/>
      <c r="C185" s="15"/>
      <c r="D185" s="15"/>
      <c r="E185" s="15"/>
      <c r="F185" s="15"/>
      <c r="G185" s="15"/>
    </row>
    <row r="186" spans="1:7" ht="15.75" customHeight="1">
      <c r="A186" s="15"/>
      <c r="B186" s="15"/>
      <c r="C186" s="15"/>
      <c r="D186" s="15"/>
      <c r="E186" s="15"/>
      <c r="F186" s="15"/>
      <c r="G186" s="15"/>
    </row>
    <row r="187" spans="1:7" ht="15.75" customHeight="1">
      <c r="A187" s="15"/>
      <c r="B187" s="15"/>
      <c r="C187" s="15"/>
      <c r="D187" s="15"/>
      <c r="E187" s="15"/>
      <c r="F187" s="15"/>
      <c r="G187" s="15"/>
    </row>
    <row r="188" spans="1:7" ht="15.75" customHeight="1">
      <c r="A188" s="15"/>
      <c r="B188" s="15"/>
      <c r="C188" s="15"/>
      <c r="D188" s="15"/>
      <c r="E188" s="15"/>
      <c r="F188" s="15"/>
      <c r="G188" s="15"/>
    </row>
    <row r="189" spans="1:7" ht="15.75" customHeight="1">
      <c r="A189" s="15"/>
      <c r="B189" s="15"/>
      <c r="C189" s="15"/>
      <c r="D189" s="15"/>
      <c r="E189" s="15"/>
      <c r="F189" s="15"/>
      <c r="G189" s="15"/>
    </row>
    <row r="190" spans="1:7" ht="15.75" customHeight="1">
      <c r="A190" s="15"/>
      <c r="B190" s="15"/>
      <c r="C190" s="15"/>
      <c r="D190" s="15"/>
      <c r="E190" s="15"/>
      <c r="F190" s="15"/>
      <c r="G190" s="15"/>
    </row>
    <row r="191" spans="1:7" ht="15.75" customHeight="1">
      <c r="A191" s="15"/>
      <c r="B191" s="15"/>
      <c r="C191" s="15"/>
      <c r="D191" s="15"/>
      <c r="E191" s="15"/>
      <c r="F191" s="15"/>
      <c r="G191" s="15"/>
    </row>
    <row r="192" spans="1:7" ht="15.75" customHeight="1">
      <c r="A192" s="15"/>
      <c r="B192" s="15"/>
      <c r="C192" s="15"/>
      <c r="D192" s="15"/>
      <c r="E192" s="15"/>
      <c r="F192" s="15"/>
      <c r="G192" s="15"/>
    </row>
    <row r="193" spans="1:7" ht="15.75" customHeight="1">
      <c r="A193" s="15"/>
      <c r="B193" s="15"/>
      <c r="C193" s="15"/>
      <c r="D193" s="15"/>
      <c r="E193" s="15"/>
      <c r="F193" s="15"/>
      <c r="G193" s="15"/>
    </row>
    <row r="194" spans="1:7" ht="15.75" customHeight="1">
      <c r="A194" s="15"/>
      <c r="B194" s="15"/>
      <c r="C194" s="15"/>
      <c r="D194" s="15"/>
      <c r="E194" s="15"/>
      <c r="F194" s="15"/>
      <c r="G194" s="15"/>
    </row>
    <row r="195" spans="1:7" ht="15.75" customHeight="1">
      <c r="A195" s="15"/>
      <c r="B195" s="15"/>
      <c r="C195" s="15"/>
      <c r="D195" s="15"/>
      <c r="E195" s="15"/>
      <c r="F195" s="15"/>
      <c r="G195" s="15"/>
    </row>
    <row r="196" spans="1:7" ht="15.75" customHeight="1">
      <c r="A196" s="15"/>
      <c r="B196" s="15"/>
      <c r="C196" s="15"/>
      <c r="D196" s="15"/>
      <c r="E196" s="15"/>
      <c r="F196" s="15"/>
      <c r="G196" s="15"/>
    </row>
    <row r="197" spans="1:7" ht="15.75" customHeight="1">
      <c r="A197" s="15"/>
      <c r="B197" s="15"/>
      <c r="C197" s="15"/>
      <c r="D197" s="15"/>
      <c r="E197" s="15"/>
      <c r="F197" s="15"/>
      <c r="G197" s="15"/>
    </row>
    <row r="198" spans="1:7" ht="15.75" customHeight="1">
      <c r="A198" s="15"/>
      <c r="B198" s="15"/>
      <c r="C198" s="15"/>
      <c r="D198" s="15"/>
      <c r="E198" s="15"/>
      <c r="F198" s="15"/>
      <c r="G198" s="15"/>
    </row>
    <row r="199" spans="1:7" ht="15.75" customHeight="1">
      <c r="A199" s="15"/>
      <c r="B199" s="15"/>
      <c r="C199" s="15"/>
      <c r="D199" s="15"/>
      <c r="E199" s="15"/>
      <c r="F199" s="15"/>
      <c r="G199" s="15"/>
    </row>
    <row r="200" spans="1:7" ht="15.75" customHeight="1">
      <c r="A200" s="15"/>
      <c r="B200" s="15"/>
      <c r="C200" s="15"/>
      <c r="D200" s="15"/>
      <c r="E200" s="15"/>
      <c r="F200" s="15"/>
      <c r="G200" s="15"/>
    </row>
    <row r="201" spans="1:7" ht="15.75" customHeight="1">
      <c r="A201" s="15"/>
      <c r="B201" s="15"/>
      <c r="C201" s="15"/>
      <c r="D201" s="15"/>
      <c r="E201" s="15"/>
      <c r="F201" s="15"/>
      <c r="G201" s="15"/>
    </row>
    <row r="202" spans="1:7" ht="15.75" customHeight="1">
      <c r="A202" s="15"/>
      <c r="B202" s="15"/>
      <c r="C202" s="15"/>
      <c r="D202" s="15"/>
      <c r="E202" s="15"/>
      <c r="F202" s="15"/>
      <c r="G202" s="15"/>
    </row>
    <row r="203" spans="1:7" ht="15.75" customHeight="1">
      <c r="A203" s="15"/>
      <c r="B203" s="15"/>
      <c r="C203" s="15"/>
      <c r="D203" s="15"/>
      <c r="E203" s="15"/>
      <c r="F203" s="15"/>
      <c r="G203" s="15"/>
    </row>
    <row r="204" spans="1:7" ht="15.75" customHeight="1">
      <c r="A204" s="15"/>
      <c r="B204" s="15"/>
      <c r="C204" s="15"/>
      <c r="D204" s="15"/>
      <c r="E204" s="15"/>
      <c r="F204" s="15"/>
      <c r="G204" s="15"/>
    </row>
    <row r="205" spans="1:7" ht="15.75" customHeight="1">
      <c r="A205" s="15"/>
      <c r="B205" s="15"/>
      <c r="C205" s="15"/>
      <c r="D205" s="15"/>
      <c r="E205" s="15"/>
      <c r="F205" s="15"/>
      <c r="G205" s="15"/>
    </row>
    <row r="206" spans="1:7" ht="15.75" customHeight="1">
      <c r="A206" s="15"/>
      <c r="B206" s="15"/>
      <c r="C206" s="15"/>
      <c r="D206" s="15"/>
      <c r="E206" s="15"/>
      <c r="F206" s="15"/>
      <c r="G206" s="15"/>
    </row>
    <row r="207" spans="1:7" ht="15.75" customHeight="1">
      <c r="A207" s="15"/>
      <c r="B207" s="15"/>
      <c r="C207" s="15"/>
      <c r="D207" s="15"/>
      <c r="E207" s="15"/>
      <c r="F207" s="15"/>
      <c r="G207" s="15"/>
    </row>
    <row r="208" spans="1:7" ht="15.75" customHeight="1">
      <c r="A208" s="15"/>
      <c r="B208" s="15"/>
      <c r="C208" s="15"/>
      <c r="D208" s="15"/>
      <c r="E208" s="15"/>
      <c r="F208" s="15"/>
      <c r="G208" s="15"/>
    </row>
    <row r="209" spans="1:7" ht="15.75" customHeight="1">
      <c r="A209" s="15"/>
      <c r="B209" s="15"/>
      <c r="C209" s="15"/>
      <c r="D209" s="15"/>
      <c r="E209" s="15"/>
      <c r="F209" s="15"/>
      <c r="G209" s="15"/>
    </row>
    <row r="210" spans="1:7" ht="15.75" customHeight="1">
      <c r="A210" s="15"/>
      <c r="B210" s="15"/>
      <c r="C210" s="15"/>
      <c r="D210" s="15"/>
      <c r="E210" s="15"/>
      <c r="F210" s="15"/>
      <c r="G210" s="15"/>
    </row>
    <row r="211" spans="1:7" ht="15.75" customHeight="1"/>
    <row r="212" spans="1:7" ht="15.75" customHeight="1"/>
    <row r="213" spans="1:7" ht="15.75" customHeight="1"/>
    <row r="214" spans="1:7" ht="15.75" customHeight="1"/>
    <row r="215" spans="1:7" ht="15.75" customHeight="1"/>
    <row r="216" spans="1:7" ht="15.75" customHeight="1"/>
    <row r="217" spans="1:7" ht="15.75" customHeight="1"/>
    <row r="218" spans="1:7" ht="15.75" customHeight="1"/>
    <row r="219" spans="1:7" ht="15.75" customHeight="1"/>
    <row r="220" spans="1:7" ht="15.75" customHeight="1"/>
    <row r="221" spans="1:7" ht="15.75" customHeight="1"/>
    <row r="222" spans="1:7" ht="15.75" customHeight="1"/>
    <row r="223" spans="1:7" ht="15.75" customHeight="1"/>
    <row r="224" spans="1: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">
    <mergeCell ref="A2:C2"/>
    <mergeCell ref="E2:G2"/>
    <mergeCell ref="A11:C11"/>
    <mergeCell ref="E11:G1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94" zoomScaleNormal="100" workbookViewId="0">
      <selection activeCell="C62" sqref="C62"/>
    </sheetView>
  </sheetViews>
  <sheetFormatPr defaultColWidth="12.59765625" defaultRowHeight="15" customHeight="1"/>
  <cols>
    <col min="1" max="1" width="10.5" customWidth="1"/>
    <col min="2" max="2" width="8.8984375" customWidth="1"/>
    <col min="3" max="3" width="12.59765625" customWidth="1"/>
    <col min="4" max="4" width="10.5" customWidth="1"/>
    <col min="5" max="6" width="8.8984375" customWidth="1"/>
    <col min="7" max="7" width="10.5" customWidth="1"/>
    <col min="8" max="9" width="8.8984375" customWidth="1"/>
    <col min="10" max="26" width="7" customWidth="1"/>
  </cols>
  <sheetData>
    <row r="1" spans="1:26" ht="15" customHeight="1">
      <c r="A1" s="103"/>
      <c r="B1" s="104"/>
      <c r="C1" s="104"/>
      <c r="D1" s="104"/>
      <c r="E1" s="104"/>
      <c r="F1" s="104"/>
      <c r="G1" s="104"/>
      <c r="H1" s="104"/>
      <c r="I1" s="105"/>
      <c r="J1" s="1"/>
      <c r="K1" s="244"/>
      <c r="L1" s="244"/>
      <c r="M1" s="24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06"/>
      <c r="B2" s="87"/>
      <c r="C2" s="404" t="s">
        <v>287</v>
      </c>
      <c r="D2" s="404"/>
      <c r="E2" s="404"/>
      <c r="F2" s="404"/>
      <c r="G2" s="404"/>
      <c r="H2" s="404"/>
      <c r="I2" s="405"/>
      <c r="J2" s="1"/>
      <c r="K2" s="244"/>
      <c r="L2" s="244"/>
      <c r="M2" s="24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08"/>
      <c r="B3" s="84"/>
      <c r="C3" s="404" t="s">
        <v>184</v>
      </c>
      <c r="D3" s="404"/>
      <c r="E3" s="404"/>
      <c r="F3" s="404"/>
      <c r="G3" s="404"/>
      <c r="H3" s="404"/>
      <c r="I3" s="405"/>
      <c r="J3" s="1"/>
      <c r="K3" s="1"/>
      <c r="L3" s="244"/>
      <c r="M3" s="24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08"/>
      <c r="B4" s="84"/>
      <c r="C4" s="404" t="s">
        <v>0</v>
      </c>
      <c r="D4" s="404"/>
      <c r="E4" s="404"/>
      <c r="F4" s="404"/>
      <c r="G4" s="404"/>
      <c r="H4" s="404"/>
      <c r="I4" s="405"/>
      <c r="J4" s="1"/>
      <c r="K4" s="244"/>
      <c r="L4" s="244"/>
      <c r="M4" s="24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08"/>
      <c r="B5" s="84"/>
      <c r="C5" s="404" t="s">
        <v>1</v>
      </c>
      <c r="D5" s="404"/>
      <c r="E5" s="404"/>
      <c r="F5" s="404"/>
      <c r="G5" s="404"/>
      <c r="H5" s="404"/>
      <c r="I5" s="40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thickBot="1">
      <c r="A6" s="109"/>
      <c r="B6" s="110"/>
      <c r="C6" s="110"/>
      <c r="D6" s="110"/>
      <c r="E6" s="110"/>
      <c r="F6" s="110"/>
      <c r="G6" s="110"/>
      <c r="H6" s="111"/>
      <c r="I6" s="1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thickTop="1">
      <c r="A7" s="406" t="s">
        <v>2</v>
      </c>
      <c r="B7" s="407"/>
      <c r="C7" s="114" t="s">
        <v>303</v>
      </c>
      <c r="D7" s="115"/>
      <c r="E7" s="115"/>
      <c r="F7" s="113" t="s">
        <v>185</v>
      </c>
      <c r="G7" s="116" t="s">
        <v>306</v>
      </c>
      <c r="H7" s="115"/>
      <c r="I7" s="1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408" t="s">
        <v>3</v>
      </c>
      <c r="B8" s="409"/>
      <c r="C8" s="269" t="s">
        <v>307</v>
      </c>
      <c r="D8" s="6" t="s">
        <v>186</v>
      </c>
      <c r="E8" s="5"/>
      <c r="F8" s="6">
        <v>0.5</v>
      </c>
      <c r="G8" s="5"/>
      <c r="H8" s="6" t="s">
        <v>4</v>
      </c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408" t="s">
        <v>5</v>
      </c>
      <c r="B9" s="409"/>
      <c r="C9" s="351" t="s">
        <v>308</v>
      </c>
      <c r="D9" s="5"/>
      <c r="E9" s="5"/>
      <c r="F9" s="119" t="s">
        <v>187</v>
      </c>
      <c r="G9" s="118" t="s">
        <v>188</v>
      </c>
      <c r="H9" s="6"/>
      <c r="I9" s="2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408" t="s">
        <v>6</v>
      </c>
      <c r="B10" s="409"/>
      <c r="C10" s="6" t="s">
        <v>304</v>
      </c>
      <c r="D10" s="5"/>
      <c r="E10" s="6"/>
      <c r="F10" s="6"/>
      <c r="G10" s="6"/>
      <c r="H10" s="5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410" t="s">
        <v>7</v>
      </c>
      <c r="B11" s="411"/>
      <c r="C11" s="6" t="s">
        <v>189</v>
      </c>
      <c r="D11" s="86">
        <v>25.2</v>
      </c>
      <c r="E11" s="6"/>
      <c r="F11" s="120" t="s">
        <v>66</v>
      </c>
      <c r="G11" s="254">
        <f>FORECAST(D11,Termohygro!B14:B15,Termohygro!A14:A15)</f>
        <v>0.40344827586206877</v>
      </c>
      <c r="H11" s="10"/>
      <c r="I11" s="2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8"/>
      <c r="B12" s="5"/>
      <c r="C12" s="9" t="s">
        <v>190</v>
      </c>
      <c r="D12" s="86">
        <v>26.2</v>
      </c>
      <c r="E12" s="6"/>
      <c r="F12" s="121" t="s">
        <v>66</v>
      </c>
      <c r="G12" s="254">
        <f>FORECAST(D12,Termohygro!B14:B15,Termohygro!A14:A15)</f>
        <v>0.26551724137931032</v>
      </c>
      <c r="H12" s="10"/>
      <c r="I12" s="2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8"/>
      <c r="B13" s="6" t="s">
        <v>191</v>
      </c>
      <c r="C13" s="6"/>
      <c r="D13" s="85">
        <f>(D11+D12+G11+G12+E11+H11+E12+H12)/2</f>
        <v>26.03448275862069</v>
      </c>
      <c r="E13" s="6" t="s">
        <v>192</v>
      </c>
      <c r="F13" s="10">
        <f>MAX(MAX(D11+G11,D12+G12)-D13,D13-MIN(D11+G11,D12+G12))</f>
        <v>0.43103448275862277</v>
      </c>
      <c r="G13" s="5" t="s">
        <v>4</v>
      </c>
      <c r="H13" s="5"/>
      <c r="I13" s="2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10" t="s">
        <v>193</v>
      </c>
      <c r="B14" s="411"/>
      <c r="C14" s="12" t="s">
        <v>194</v>
      </c>
      <c r="D14" s="85">
        <v>73.7</v>
      </c>
      <c r="E14" s="6"/>
      <c r="F14" s="120" t="s">
        <v>66</v>
      </c>
      <c r="G14" s="254">
        <f>FORECAST(D14,Termohygro!F16:F17,Termohygro!E16:E17)</f>
        <v>1.1913043478260859</v>
      </c>
      <c r="H14" s="254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3"/>
      <c r="B15" s="5"/>
      <c r="C15" s="6" t="s">
        <v>195</v>
      </c>
      <c r="D15" s="85">
        <v>64.5</v>
      </c>
      <c r="E15" s="6"/>
      <c r="F15" s="121" t="s">
        <v>66</v>
      </c>
      <c r="G15" s="254">
        <f>FORECAST(D15,Termohygro!F15:F16,Termohygro!E15:E16)</f>
        <v>-0.52564102564102555</v>
      </c>
      <c r="H15" s="254"/>
      <c r="I15" s="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3"/>
      <c r="B16" s="6" t="s">
        <v>196</v>
      </c>
      <c r="C16" s="6"/>
      <c r="D16" s="122">
        <f>(D14+D15+G14+G15+E14+H14+E15+H15)/2</f>
        <v>69.432831661092521</v>
      </c>
      <c r="E16" s="6" t="s">
        <v>197</v>
      </c>
      <c r="F16" s="10">
        <f>MAX(MAX(D14+G14,D15+G15)-D16,D16-MIN(D14+G14,D15+G15))</f>
        <v>5.4584726867335718</v>
      </c>
      <c r="G16" s="6" t="s">
        <v>162</v>
      </c>
      <c r="H16" s="5"/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08" t="s">
        <v>198</v>
      </c>
      <c r="B17" s="409"/>
      <c r="C17" s="118" t="s">
        <v>604</v>
      </c>
      <c r="D17" s="5"/>
      <c r="E17" s="6"/>
      <c r="F17" s="6"/>
      <c r="G17" s="6"/>
      <c r="H17" s="5"/>
      <c r="I17" s="2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"/>
      <c r="B18" s="107"/>
      <c r="C18" s="107"/>
      <c r="D18" s="107"/>
      <c r="E18" s="107"/>
      <c r="F18" s="107"/>
      <c r="G18" s="107"/>
      <c r="H18" s="87"/>
      <c r="I18" s="12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"/>
      <c r="B19" s="107"/>
      <c r="C19" s="107"/>
      <c r="D19" s="107"/>
      <c r="E19" s="107"/>
      <c r="F19" s="107"/>
      <c r="G19" s="107"/>
      <c r="H19" s="87"/>
      <c r="I19" s="12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"/>
      <c r="B20" s="107"/>
      <c r="C20" s="107"/>
      <c r="D20" s="107"/>
      <c r="E20" s="107"/>
      <c r="F20" s="107"/>
      <c r="G20" s="107"/>
      <c r="H20" s="87"/>
      <c r="I20" s="12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"/>
      <c r="B21" s="107"/>
      <c r="C21" s="107"/>
      <c r="D21" s="107"/>
      <c r="E21" s="107"/>
      <c r="F21" s="107"/>
      <c r="G21" s="107"/>
      <c r="H21" s="87"/>
      <c r="I21" s="12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"/>
      <c r="B22" s="107"/>
      <c r="C22" s="107"/>
      <c r="D22" s="107"/>
      <c r="E22" s="107"/>
      <c r="F22" s="107"/>
      <c r="G22" s="107"/>
      <c r="H22" s="87"/>
      <c r="I22" s="12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"/>
      <c r="B23" s="107"/>
      <c r="C23" s="107"/>
      <c r="D23" s="107"/>
      <c r="E23" s="107"/>
      <c r="F23" s="107"/>
      <c r="G23" s="107"/>
      <c r="H23" s="87"/>
      <c r="I23" s="12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107"/>
      <c r="C24" s="107"/>
      <c r="D24" s="107"/>
      <c r="E24" s="107"/>
      <c r="F24" s="107"/>
      <c r="G24" s="107"/>
      <c r="H24" s="87"/>
      <c r="I24" s="12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"/>
      <c r="B25" s="107"/>
      <c r="C25" s="107"/>
      <c r="D25" s="107"/>
      <c r="E25" s="107"/>
      <c r="F25" s="107"/>
      <c r="G25" s="107"/>
      <c r="H25" s="87"/>
      <c r="I25" s="12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"/>
      <c r="B26" s="107"/>
      <c r="C26" s="107"/>
      <c r="D26" s="107"/>
      <c r="E26" s="107"/>
      <c r="F26" s="107"/>
      <c r="G26" s="107"/>
      <c r="H26" s="87"/>
      <c r="I26" s="12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"/>
      <c r="B27" s="107"/>
      <c r="C27" s="107"/>
      <c r="D27" s="107"/>
      <c r="E27" s="107"/>
      <c r="F27" s="107"/>
      <c r="G27" s="107"/>
      <c r="H27" s="87"/>
      <c r="I27" s="12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"/>
      <c r="B28" s="107"/>
      <c r="C28" s="107"/>
      <c r="D28" s="107"/>
      <c r="E28" s="107"/>
      <c r="F28" s="107"/>
      <c r="G28" s="107"/>
      <c r="H28" s="87"/>
      <c r="I28" s="12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/>
      <c r="B29" s="84"/>
      <c r="C29" s="84"/>
      <c r="D29" s="84"/>
      <c r="E29" s="84"/>
      <c r="F29" s="84"/>
      <c r="G29" s="84"/>
      <c r="H29" s="87"/>
      <c r="I29" s="12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/>
      <c r="B30" s="84"/>
      <c r="C30" s="84"/>
      <c r="D30" s="84"/>
      <c r="E30" s="84"/>
      <c r="F30" s="84"/>
      <c r="G30" s="84"/>
      <c r="H30" s="87"/>
      <c r="I30" s="12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"/>
      <c r="B31" s="107"/>
      <c r="C31" s="107"/>
      <c r="D31" s="107"/>
      <c r="E31" s="107"/>
      <c r="F31" s="107"/>
      <c r="G31" s="107"/>
      <c r="H31" s="87"/>
      <c r="I31" s="12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/>
      <c r="B32" s="84"/>
      <c r="C32" s="84"/>
      <c r="D32" s="84"/>
      <c r="E32" s="84"/>
      <c r="F32" s="84"/>
      <c r="G32" s="84"/>
      <c r="H32" s="87"/>
      <c r="I32" s="12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/>
      <c r="B33" s="84"/>
      <c r="C33" s="84"/>
      <c r="D33" s="84"/>
      <c r="E33" s="84"/>
      <c r="F33" s="84"/>
      <c r="G33" s="84"/>
      <c r="H33" s="87"/>
      <c r="I33" s="12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/>
      <c r="B34" s="84"/>
      <c r="C34" s="84"/>
      <c r="D34" s="84"/>
      <c r="E34" s="84"/>
      <c r="F34" s="84"/>
      <c r="G34" s="84"/>
      <c r="H34" s="87"/>
      <c r="I34" s="12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/>
      <c r="B35" s="84"/>
      <c r="C35" s="84"/>
      <c r="D35" s="84"/>
      <c r="E35" s="84"/>
      <c r="F35" s="84"/>
      <c r="G35" s="84"/>
      <c r="H35" s="87"/>
      <c r="I35" s="12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/>
      <c r="B36" s="84"/>
      <c r="C36" s="84"/>
      <c r="D36" s="84" t="s">
        <v>311</v>
      </c>
      <c r="E36" s="84"/>
      <c r="F36" s="84"/>
      <c r="G36" s="84"/>
      <c r="H36" s="87"/>
      <c r="I36" s="12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/>
      <c r="B37" s="84"/>
      <c r="C37" s="84"/>
      <c r="D37" s="84"/>
      <c r="E37" s="84"/>
      <c r="F37" s="84"/>
      <c r="G37" s="84"/>
      <c r="H37" s="87"/>
      <c r="I37" s="12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/>
      <c r="B38" s="124"/>
      <c r="C38" s="84"/>
      <c r="D38" s="84"/>
      <c r="E38" s="84"/>
      <c r="F38" s="84"/>
      <c r="G38" s="84"/>
      <c r="H38" s="87"/>
      <c r="I38" s="12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/>
      <c r="B39" s="84"/>
      <c r="C39" s="84"/>
      <c r="D39" s="84"/>
      <c r="E39" s="84"/>
      <c r="F39" s="84"/>
      <c r="G39" s="84"/>
      <c r="H39" s="87"/>
      <c r="I39" s="12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/>
      <c r="B40" s="84"/>
      <c r="C40" s="84"/>
      <c r="D40" s="84"/>
      <c r="E40" s="84"/>
      <c r="F40" s="84"/>
      <c r="G40" s="84"/>
      <c r="H40" s="87"/>
      <c r="I40" s="12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25" t="s">
        <v>8</v>
      </c>
      <c r="B41" s="118" t="s">
        <v>310</v>
      </c>
      <c r="C41" s="126"/>
      <c r="D41" s="125" t="s">
        <v>9</v>
      </c>
      <c r="E41" s="6" t="s">
        <v>309</v>
      </c>
      <c r="F41" s="5"/>
      <c r="G41" s="127"/>
      <c r="H41" s="5"/>
      <c r="I41" s="2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25" t="s">
        <v>199</v>
      </c>
      <c r="B42" s="128">
        <v>45994</v>
      </c>
      <c r="C42" s="128"/>
      <c r="D42" s="125" t="s">
        <v>10</v>
      </c>
      <c r="E42" s="6" t="s">
        <v>11</v>
      </c>
      <c r="F42" s="5"/>
      <c r="G42" s="129" t="s">
        <v>12</v>
      </c>
      <c r="H42" s="5"/>
      <c r="I42" s="2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25" t="s">
        <v>200</v>
      </c>
      <c r="B43" s="128">
        <v>45994</v>
      </c>
      <c r="C43" s="128"/>
      <c r="D43" s="125" t="s">
        <v>13</v>
      </c>
      <c r="E43" s="6" t="s">
        <v>305</v>
      </c>
      <c r="F43" s="5"/>
      <c r="G43" s="130"/>
      <c r="H43" s="5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31" t="s">
        <v>14</v>
      </c>
      <c r="B44" s="132"/>
      <c r="C44" s="132"/>
      <c r="D44" s="132"/>
      <c r="E44" s="132"/>
      <c r="F44" s="132"/>
      <c r="G44" s="133"/>
      <c r="H44" s="87"/>
      <c r="I44" s="1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31"/>
      <c r="B45" s="132" t="s">
        <v>286</v>
      </c>
      <c r="C45" s="132"/>
      <c r="D45" s="132"/>
      <c r="E45" s="132"/>
      <c r="F45" s="132"/>
      <c r="G45" s="133"/>
      <c r="H45" s="87"/>
      <c r="I45" s="12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31"/>
      <c r="B46" s="132" t="s">
        <v>607</v>
      </c>
      <c r="C46" s="132"/>
      <c r="D46" s="132"/>
      <c r="E46" s="132"/>
      <c r="F46" s="132"/>
      <c r="G46" s="133"/>
      <c r="H46" s="87"/>
      <c r="I46" s="12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1"/>
      <c r="B47" s="12"/>
      <c r="C47" s="12"/>
      <c r="D47" s="12"/>
      <c r="E47" s="12"/>
      <c r="F47" s="12"/>
      <c r="G47" s="134"/>
      <c r="H47" s="7"/>
      <c r="I47" s="13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4"/>
      <c r="B48" s="4"/>
      <c r="C48" s="4"/>
      <c r="D48" s="4"/>
      <c r="E48" s="4"/>
      <c r="F48" s="1"/>
      <c r="G48" s="27"/>
      <c r="H48" s="1"/>
      <c r="I48" s="136" t="s">
        <v>201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4"/>
      <c r="B49" s="4"/>
      <c r="C49" s="4"/>
      <c r="D49" s="4"/>
      <c r="E49" s="4"/>
      <c r="F49" s="1"/>
      <c r="G49" s="27"/>
      <c r="H49" s="1"/>
      <c r="I49" s="13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37" t="s">
        <v>8</v>
      </c>
      <c r="B51" s="1" t="str">
        <f>B$41</f>
        <v>K671-2</v>
      </c>
      <c r="C51" s="1"/>
      <c r="D51" s="1"/>
      <c r="E51" s="1"/>
      <c r="F51" s="138"/>
      <c r="G51" s="1"/>
      <c r="H51" s="137" t="s">
        <v>202</v>
      </c>
      <c r="I51" s="139">
        <v>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40"/>
      <c r="B52" s="140"/>
      <c r="C52" s="140"/>
      <c r="D52" s="140"/>
      <c r="E52" s="140"/>
      <c r="F52" s="140"/>
      <c r="G52" s="140"/>
      <c r="H52" s="140"/>
      <c r="I52" s="14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41" t="s">
        <v>276</v>
      </c>
      <c r="B53" s="126"/>
      <c r="C53" s="126"/>
      <c r="D53" s="126"/>
      <c r="E53" s="126"/>
      <c r="F53" s="126"/>
      <c r="G53" s="126"/>
      <c r="H53" s="126"/>
      <c r="I53" s="27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42" t="s">
        <v>277</v>
      </c>
      <c r="B54" s="143"/>
      <c r="C54" s="143" t="s">
        <v>15</v>
      </c>
      <c r="D54" s="144">
        <v>600</v>
      </c>
      <c r="E54" s="143"/>
      <c r="F54" s="143" t="s">
        <v>278</v>
      </c>
      <c r="G54" s="143"/>
      <c r="H54" s="143"/>
      <c r="I54" s="14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42" t="s">
        <v>279</v>
      </c>
      <c r="B55" s="143"/>
      <c r="C55" s="143" t="s">
        <v>15</v>
      </c>
      <c r="D55" s="144">
        <v>400</v>
      </c>
      <c r="E55" s="143"/>
      <c r="F55" s="143" t="s">
        <v>278</v>
      </c>
      <c r="G55" s="143"/>
      <c r="H55" s="143"/>
      <c r="I55" s="14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41" t="s">
        <v>280</v>
      </c>
      <c r="B56" s="146"/>
      <c r="C56" s="146" t="s">
        <v>15</v>
      </c>
      <c r="D56" s="144">
        <v>480</v>
      </c>
      <c r="E56" s="146"/>
      <c r="F56" s="146" t="s">
        <v>278</v>
      </c>
      <c r="G56" s="146"/>
      <c r="H56" s="146"/>
      <c r="I56" s="14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42" t="s">
        <v>281</v>
      </c>
      <c r="B57" s="143"/>
      <c r="C57" s="143" t="s">
        <v>15</v>
      </c>
      <c r="D57" s="144">
        <f>D56*D55*D54/10^9</f>
        <v>0.1152</v>
      </c>
      <c r="E57" s="143"/>
      <c r="F57" s="143" t="s">
        <v>282</v>
      </c>
      <c r="G57" s="143"/>
      <c r="H57" s="143"/>
      <c r="I57" s="14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412"/>
      <c r="B58" s="413"/>
      <c r="C58" s="413"/>
      <c r="D58" s="413"/>
      <c r="E58" s="413"/>
      <c r="F58" s="413"/>
      <c r="G58" s="413"/>
      <c r="H58" s="413"/>
      <c r="I58" s="41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48" t="s">
        <v>203</v>
      </c>
      <c r="B59" s="283">
        <v>60</v>
      </c>
      <c r="C59" s="28" t="s">
        <v>4</v>
      </c>
      <c r="D59" s="148" t="s">
        <v>203</v>
      </c>
      <c r="E59" s="283">
        <v>100</v>
      </c>
      <c r="F59" s="28" t="s">
        <v>4</v>
      </c>
      <c r="G59" s="148" t="s">
        <v>203</v>
      </c>
      <c r="H59" s="286">
        <v>110</v>
      </c>
      <c r="I59" s="29" t="s">
        <v>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1.4">
      <c r="A60" s="343" t="s">
        <v>16</v>
      </c>
      <c r="B60" s="400" t="s">
        <v>17</v>
      </c>
      <c r="C60" s="398" t="s">
        <v>4</v>
      </c>
      <c r="D60" s="343" t="s">
        <v>16</v>
      </c>
      <c r="E60" s="400" t="s">
        <v>17</v>
      </c>
      <c r="F60" s="398" t="s">
        <v>4</v>
      </c>
      <c r="G60" s="343" t="s">
        <v>16</v>
      </c>
      <c r="H60" s="400" t="s">
        <v>17</v>
      </c>
      <c r="I60" s="398" t="s">
        <v>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78" t="s">
        <v>18</v>
      </c>
      <c r="B61" s="402"/>
      <c r="C61" s="403"/>
      <c r="D61" s="78" t="s">
        <v>18</v>
      </c>
      <c r="E61" s="402"/>
      <c r="F61" s="403"/>
      <c r="G61" s="78" t="s">
        <v>18</v>
      </c>
      <c r="H61" s="401"/>
      <c r="I61" s="39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78">
        <v>1</v>
      </c>
      <c r="B62" s="78">
        <v>61</v>
      </c>
      <c r="C62" s="346">
        <v>63.5</v>
      </c>
      <c r="D62" s="78">
        <v>1</v>
      </c>
      <c r="E62" s="78">
        <v>151</v>
      </c>
      <c r="F62" s="344">
        <v>105</v>
      </c>
      <c r="G62" s="78">
        <v>1</v>
      </c>
      <c r="H62" s="150">
        <v>241</v>
      </c>
      <c r="I62" s="285">
        <v>118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50">
        <v>2</v>
      </c>
      <c r="B63" s="78">
        <v>62</v>
      </c>
      <c r="C63" s="346">
        <v>63.5</v>
      </c>
      <c r="D63" s="150">
        <v>2</v>
      </c>
      <c r="E63" s="78">
        <v>152</v>
      </c>
      <c r="F63" s="344">
        <v>105</v>
      </c>
      <c r="G63" s="150">
        <v>2</v>
      </c>
      <c r="H63" s="78">
        <v>242</v>
      </c>
      <c r="I63" s="285">
        <v>118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50">
        <v>3</v>
      </c>
      <c r="B64" s="78">
        <v>63</v>
      </c>
      <c r="C64" s="346">
        <v>64</v>
      </c>
      <c r="D64" s="78">
        <v>3</v>
      </c>
      <c r="E64" s="78">
        <v>153</v>
      </c>
      <c r="F64" s="344">
        <v>105.5</v>
      </c>
      <c r="G64" s="78">
        <v>3</v>
      </c>
      <c r="H64" s="150">
        <v>243</v>
      </c>
      <c r="I64" s="285">
        <v>118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50">
        <v>4</v>
      </c>
      <c r="B65" s="78">
        <v>64</v>
      </c>
      <c r="C65" s="346">
        <v>64</v>
      </c>
      <c r="D65" s="150">
        <v>4</v>
      </c>
      <c r="E65" s="78">
        <v>154</v>
      </c>
      <c r="F65" s="344">
        <v>105.5</v>
      </c>
      <c r="G65" s="150">
        <v>4</v>
      </c>
      <c r="H65" s="78">
        <v>244</v>
      </c>
      <c r="I65" s="285">
        <v>118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50">
        <v>5</v>
      </c>
      <c r="B66" s="78">
        <v>65</v>
      </c>
      <c r="C66" s="346">
        <v>64</v>
      </c>
      <c r="D66" s="78">
        <v>5</v>
      </c>
      <c r="E66" s="78">
        <v>155</v>
      </c>
      <c r="F66" s="344">
        <v>105.5</v>
      </c>
      <c r="G66" s="78">
        <v>5</v>
      </c>
      <c r="H66" s="150">
        <v>245</v>
      </c>
      <c r="I66" s="285">
        <v>118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51">
        <v>6</v>
      </c>
      <c r="B67" s="78">
        <v>66</v>
      </c>
      <c r="C67" s="346">
        <v>64</v>
      </c>
      <c r="D67" s="150">
        <v>6</v>
      </c>
      <c r="E67" s="78">
        <v>156</v>
      </c>
      <c r="F67" s="344">
        <v>106</v>
      </c>
      <c r="G67" s="150">
        <v>6</v>
      </c>
      <c r="H67" s="78">
        <v>246</v>
      </c>
      <c r="I67" s="285">
        <v>118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51">
        <v>7</v>
      </c>
      <c r="B68" s="78">
        <v>67</v>
      </c>
      <c r="C68" s="346">
        <v>64</v>
      </c>
      <c r="D68" s="78">
        <v>7</v>
      </c>
      <c r="E68" s="78">
        <v>157</v>
      </c>
      <c r="F68" s="344">
        <v>106</v>
      </c>
      <c r="G68" s="78">
        <v>7</v>
      </c>
      <c r="H68" s="150">
        <v>247</v>
      </c>
      <c r="I68" s="285">
        <v>118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51">
        <v>8</v>
      </c>
      <c r="B69" s="78">
        <v>68</v>
      </c>
      <c r="C69" s="346">
        <v>64</v>
      </c>
      <c r="D69" s="150">
        <v>8</v>
      </c>
      <c r="E69" s="78">
        <v>158</v>
      </c>
      <c r="F69" s="344">
        <v>106</v>
      </c>
      <c r="G69" s="150">
        <v>8</v>
      </c>
      <c r="H69" s="78">
        <v>248</v>
      </c>
      <c r="I69" s="285">
        <v>118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51">
        <v>9</v>
      </c>
      <c r="B70" s="78">
        <v>69</v>
      </c>
      <c r="C70" s="346">
        <v>64</v>
      </c>
      <c r="D70" s="78">
        <v>9</v>
      </c>
      <c r="E70" s="78">
        <v>159</v>
      </c>
      <c r="F70" s="344">
        <v>106</v>
      </c>
      <c r="G70" s="78">
        <v>9</v>
      </c>
      <c r="H70" s="150">
        <v>249</v>
      </c>
      <c r="I70" s="285">
        <v>118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51">
        <v>10</v>
      </c>
      <c r="B71" s="78">
        <v>70</v>
      </c>
      <c r="C71" s="346">
        <v>64</v>
      </c>
      <c r="D71" s="150">
        <v>10</v>
      </c>
      <c r="E71" s="78">
        <v>160</v>
      </c>
      <c r="F71" s="344">
        <v>106</v>
      </c>
      <c r="G71" s="150">
        <v>10</v>
      </c>
      <c r="H71" s="78">
        <v>250</v>
      </c>
      <c r="I71" s="285">
        <v>118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51">
        <v>11</v>
      </c>
      <c r="B72" s="78">
        <v>71</v>
      </c>
      <c r="C72" s="346">
        <v>64.5</v>
      </c>
      <c r="D72" s="78">
        <v>11</v>
      </c>
      <c r="E72" s="78">
        <v>161</v>
      </c>
      <c r="F72" s="344">
        <v>106</v>
      </c>
      <c r="G72" s="78">
        <v>11</v>
      </c>
      <c r="H72" s="150">
        <v>251</v>
      </c>
      <c r="I72" s="285">
        <v>118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51">
        <v>12</v>
      </c>
      <c r="B73" s="78">
        <v>72</v>
      </c>
      <c r="C73" s="346">
        <v>64.5</v>
      </c>
      <c r="D73" s="150">
        <v>12</v>
      </c>
      <c r="E73" s="78">
        <v>162</v>
      </c>
      <c r="F73" s="344">
        <v>106.5</v>
      </c>
      <c r="G73" s="150">
        <v>12</v>
      </c>
      <c r="H73" s="78">
        <v>252</v>
      </c>
      <c r="I73" s="285">
        <v>118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51">
        <v>13</v>
      </c>
      <c r="B74" s="78">
        <v>73</v>
      </c>
      <c r="C74" s="346">
        <v>64.5</v>
      </c>
      <c r="D74" s="78">
        <v>13</v>
      </c>
      <c r="E74" s="78">
        <v>163</v>
      </c>
      <c r="F74" s="344">
        <v>106.5</v>
      </c>
      <c r="G74" s="78">
        <v>13</v>
      </c>
      <c r="H74" s="150">
        <v>253</v>
      </c>
      <c r="I74" s="285">
        <v>118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51">
        <v>14</v>
      </c>
      <c r="B75" s="78">
        <v>74</v>
      </c>
      <c r="C75" s="346">
        <v>64.5</v>
      </c>
      <c r="D75" s="150">
        <v>14</v>
      </c>
      <c r="E75" s="78">
        <v>164</v>
      </c>
      <c r="F75" s="344">
        <v>106.5</v>
      </c>
      <c r="G75" s="150">
        <v>14</v>
      </c>
      <c r="H75" s="78">
        <v>254</v>
      </c>
      <c r="I75" s="285">
        <v>118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51">
        <v>15</v>
      </c>
      <c r="B76" s="78">
        <v>75</v>
      </c>
      <c r="C76" s="346">
        <v>64.5</v>
      </c>
      <c r="D76" s="78">
        <v>15</v>
      </c>
      <c r="E76" s="78">
        <v>165</v>
      </c>
      <c r="F76" s="344">
        <v>106.5</v>
      </c>
      <c r="G76" s="78">
        <v>15</v>
      </c>
      <c r="H76" s="150">
        <v>255</v>
      </c>
      <c r="I76" s="285">
        <v>118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51">
        <v>16</v>
      </c>
      <c r="B77" s="78">
        <v>76</v>
      </c>
      <c r="C77" s="346">
        <v>64.5</v>
      </c>
      <c r="D77" s="150">
        <v>16</v>
      </c>
      <c r="E77" s="78">
        <v>166</v>
      </c>
      <c r="F77" s="344">
        <v>106.5</v>
      </c>
      <c r="G77" s="150">
        <v>16</v>
      </c>
      <c r="H77" s="78">
        <v>256</v>
      </c>
      <c r="I77" s="348">
        <v>118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51">
        <v>17</v>
      </c>
      <c r="B78" s="78">
        <v>77</v>
      </c>
      <c r="C78" s="346">
        <v>64.5</v>
      </c>
      <c r="D78" s="78">
        <v>17</v>
      </c>
      <c r="E78" s="78">
        <v>167</v>
      </c>
      <c r="F78" s="344">
        <v>107</v>
      </c>
      <c r="G78" s="78">
        <v>17</v>
      </c>
      <c r="H78" s="150">
        <v>257</v>
      </c>
      <c r="I78" s="348">
        <v>118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51">
        <v>18</v>
      </c>
      <c r="B79" s="78">
        <v>78</v>
      </c>
      <c r="C79" s="346">
        <v>64.5</v>
      </c>
      <c r="D79" s="150">
        <v>18</v>
      </c>
      <c r="E79" s="78">
        <v>168</v>
      </c>
      <c r="F79" s="344">
        <v>107</v>
      </c>
      <c r="G79" s="150">
        <v>18</v>
      </c>
      <c r="H79" s="78">
        <v>258</v>
      </c>
      <c r="I79" s="348">
        <v>118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51">
        <v>19</v>
      </c>
      <c r="B80" s="78">
        <v>79</v>
      </c>
      <c r="C80" s="346">
        <v>65</v>
      </c>
      <c r="D80" s="78">
        <v>19</v>
      </c>
      <c r="E80" s="78">
        <v>169</v>
      </c>
      <c r="F80" s="344">
        <v>107</v>
      </c>
      <c r="G80" s="78">
        <v>19</v>
      </c>
      <c r="H80" s="150">
        <v>259</v>
      </c>
      <c r="I80" s="349">
        <v>118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51">
        <v>20</v>
      </c>
      <c r="B81" s="78">
        <v>80</v>
      </c>
      <c r="C81" s="346">
        <v>65</v>
      </c>
      <c r="D81" s="150">
        <v>20</v>
      </c>
      <c r="E81" s="78">
        <v>170</v>
      </c>
      <c r="F81" s="344">
        <v>107</v>
      </c>
      <c r="G81" s="150">
        <v>20</v>
      </c>
      <c r="H81" s="78">
        <v>260</v>
      </c>
      <c r="I81" s="349">
        <v>118.5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51">
        <v>21</v>
      </c>
      <c r="B82" s="78">
        <v>81</v>
      </c>
      <c r="C82" s="346">
        <v>65</v>
      </c>
      <c r="D82" s="78">
        <v>21</v>
      </c>
      <c r="E82" s="78">
        <v>171</v>
      </c>
      <c r="F82" s="344">
        <v>107</v>
      </c>
      <c r="G82" s="78">
        <v>21</v>
      </c>
      <c r="H82" s="150">
        <v>261</v>
      </c>
      <c r="I82" s="349">
        <v>118.5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51">
        <v>22</v>
      </c>
      <c r="B83" s="78">
        <v>82</v>
      </c>
      <c r="C83" s="346">
        <v>65</v>
      </c>
      <c r="D83" s="150">
        <v>22</v>
      </c>
      <c r="E83" s="78">
        <v>172</v>
      </c>
      <c r="F83" s="344">
        <v>107</v>
      </c>
      <c r="G83" s="150">
        <v>22</v>
      </c>
      <c r="H83" s="78">
        <v>262</v>
      </c>
      <c r="I83" s="348">
        <v>118.5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51">
        <v>23</v>
      </c>
      <c r="B84" s="78">
        <v>83</v>
      </c>
      <c r="C84" s="346">
        <v>65</v>
      </c>
      <c r="D84" s="78">
        <v>23</v>
      </c>
      <c r="E84" s="78">
        <v>173</v>
      </c>
      <c r="F84" s="344">
        <v>107</v>
      </c>
      <c r="G84" s="78">
        <v>23</v>
      </c>
      <c r="H84" s="150">
        <v>263</v>
      </c>
      <c r="I84" s="348">
        <v>118.5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51">
        <v>24</v>
      </c>
      <c r="B85" s="78">
        <v>84</v>
      </c>
      <c r="C85" s="346">
        <v>65</v>
      </c>
      <c r="D85" s="150">
        <v>24</v>
      </c>
      <c r="E85" s="78">
        <v>174</v>
      </c>
      <c r="F85" s="344">
        <v>107</v>
      </c>
      <c r="G85" s="150">
        <v>24</v>
      </c>
      <c r="H85" s="78">
        <v>264</v>
      </c>
      <c r="I85" s="348">
        <v>118.5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51">
        <v>25</v>
      </c>
      <c r="B86" s="78">
        <v>85</v>
      </c>
      <c r="C86" s="346">
        <v>65</v>
      </c>
      <c r="D86" s="78">
        <v>25</v>
      </c>
      <c r="E86" s="78">
        <v>175</v>
      </c>
      <c r="F86" s="344">
        <v>107</v>
      </c>
      <c r="G86" s="78">
        <v>25</v>
      </c>
      <c r="H86" s="150">
        <v>265</v>
      </c>
      <c r="I86" s="348">
        <v>118.5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51">
        <v>26</v>
      </c>
      <c r="B87" s="78">
        <v>86</v>
      </c>
      <c r="C87" s="346">
        <v>65</v>
      </c>
      <c r="D87" s="150">
        <v>26</v>
      </c>
      <c r="E87" s="78">
        <v>176</v>
      </c>
      <c r="F87" s="344">
        <v>107</v>
      </c>
      <c r="G87" s="150">
        <v>26</v>
      </c>
      <c r="H87" s="78">
        <v>266</v>
      </c>
      <c r="I87" s="348">
        <v>118.5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51">
        <v>27</v>
      </c>
      <c r="B88" s="78">
        <v>87</v>
      </c>
      <c r="C88" s="346">
        <v>65</v>
      </c>
      <c r="D88" s="78">
        <v>27</v>
      </c>
      <c r="E88" s="78">
        <v>177</v>
      </c>
      <c r="F88" s="344">
        <v>107</v>
      </c>
      <c r="G88" s="78">
        <v>27</v>
      </c>
      <c r="H88" s="150">
        <v>267</v>
      </c>
      <c r="I88" s="348">
        <v>118.5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51">
        <v>28</v>
      </c>
      <c r="B89" s="78">
        <v>88</v>
      </c>
      <c r="C89" s="346">
        <v>65</v>
      </c>
      <c r="D89" s="150">
        <v>28</v>
      </c>
      <c r="E89" s="78">
        <v>178</v>
      </c>
      <c r="F89" s="344">
        <v>107.5</v>
      </c>
      <c r="G89" s="150">
        <v>28</v>
      </c>
      <c r="H89" s="78">
        <v>268</v>
      </c>
      <c r="I89" s="348">
        <v>118.5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51">
        <v>29</v>
      </c>
      <c r="B90" s="78">
        <v>89</v>
      </c>
      <c r="C90" s="346">
        <v>65</v>
      </c>
      <c r="D90" s="78">
        <v>29</v>
      </c>
      <c r="E90" s="78">
        <v>179</v>
      </c>
      <c r="F90" s="344">
        <v>107.5</v>
      </c>
      <c r="G90" s="78">
        <v>29</v>
      </c>
      <c r="H90" s="150">
        <v>269</v>
      </c>
      <c r="I90" s="348">
        <v>118.5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51">
        <v>30</v>
      </c>
      <c r="B91" s="78">
        <v>90</v>
      </c>
      <c r="C91" s="347">
        <v>65</v>
      </c>
      <c r="D91" s="150">
        <v>30</v>
      </c>
      <c r="E91" s="78">
        <v>180</v>
      </c>
      <c r="F91" s="344">
        <v>107.5</v>
      </c>
      <c r="G91" s="150">
        <v>30</v>
      </c>
      <c r="H91" s="78">
        <v>270</v>
      </c>
      <c r="I91" s="348">
        <v>118.5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s="1" customFormat="1" ht="15.75" customHeight="1">
      <c r="A92" s="138"/>
      <c r="B92" s="247"/>
      <c r="C92" s="249"/>
      <c r="D92" s="249"/>
      <c r="E92" s="78"/>
      <c r="F92" s="284"/>
      <c r="G92" s="152"/>
      <c r="H92" s="247"/>
      <c r="I92" s="152" t="s">
        <v>201</v>
      </c>
    </row>
    <row r="93" spans="1:26" ht="15.75" customHeight="1">
      <c r="A93" s="138"/>
      <c r="B93" s="138"/>
      <c r="C93" s="138"/>
      <c r="D93" s="138"/>
      <c r="E93" s="295"/>
      <c r="F93" s="138"/>
      <c r="G93" s="1"/>
      <c r="H93" s="295" t="s">
        <v>301</v>
      </c>
      <c r="I93" s="13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29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48" t="s">
        <v>203</v>
      </c>
      <c r="B95" s="286"/>
      <c r="C95" s="29" t="s">
        <v>4</v>
      </c>
      <c r="D95" s="148"/>
      <c r="E95" s="245"/>
      <c r="F95" s="253"/>
      <c r="G95" s="148"/>
      <c r="H95" s="246"/>
      <c r="I95" s="2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41.4">
      <c r="A96" s="343" t="s">
        <v>16</v>
      </c>
      <c r="B96" s="400" t="s">
        <v>17</v>
      </c>
      <c r="C96" s="398" t="s">
        <v>4</v>
      </c>
      <c r="D96" s="343"/>
      <c r="E96" s="400"/>
      <c r="F96" s="398"/>
      <c r="G96" s="343"/>
      <c r="H96" s="400"/>
      <c r="I96" s="39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78" t="s">
        <v>18</v>
      </c>
      <c r="B97" s="401"/>
      <c r="C97" s="399"/>
      <c r="D97" s="78"/>
      <c r="E97" s="402"/>
      <c r="F97" s="403"/>
      <c r="G97" s="78"/>
      <c r="H97" s="401"/>
      <c r="I97" s="39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8">
      <c r="A98" s="78">
        <v>1</v>
      </c>
      <c r="B98" s="78"/>
      <c r="C98" s="344"/>
      <c r="D98" s="78"/>
      <c r="E98" s="149"/>
      <c r="F98" s="272"/>
      <c r="G98" s="78"/>
      <c r="H98" s="251"/>
      <c r="I98" s="34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8">
      <c r="A99" s="150">
        <v>2</v>
      </c>
      <c r="B99" s="150"/>
      <c r="C99" s="344"/>
      <c r="D99" s="150"/>
      <c r="E99" s="149"/>
      <c r="F99" s="272"/>
      <c r="G99" s="150"/>
      <c r="H99" s="252"/>
      <c r="I99" s="34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8">
      <c r="A100" s="78">
        <v>3</v>
      </c>
      <c r="B100" s="78"/>
      <c r="C100" s="344"/>
      <c r="D100" s="150"/>
      <c r="E100" s="149"/>
      <c r="F100" s="272"/>
      <c r="G100" s="78"/>
      <c r="H100" s="251"/>
      <c r="I100" s="34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8">
      <c r="A101" s="150">
        <v>4</v>
      </c>
      <c r="B101" s="150"/>
      <c r="C101" s="344"/>
      <c r="D101" s="150"/>
      <c r="E101" s="149"/>
      <c r="F101" s="272"/>
      <c r="G101" s="150"/>
      <c r="H101" s="252"/>
      <c r="I101" s="34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8">
      <c r="A102" s="78">
        <v>5</v>
      </c>
      <c r="B102" s="78"/>
      <c r="C102" s="344"/>
      <c r="D102" s="150"/>
      <c r="E102" s="149"/>
      <c r="F102" s="272"/>
      <c r="G102" s="78"/>
      <c r="H102" s="251"/>
      <c r="I102" s="34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8">
      <c r="A103" s="150">
        <v>6</v>
      </c>
      <c r="B103" s="150"/>
      <c r="C103" s="344"/>
      <c r="D103" s="150"/>
      <c r="E103" s="149"/>
      <c r="F103" s="272"/>
      <c r="G103" s="150"/>
      <c r="H103" s="252"/>
      <c r="I103" s="34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8">
      <c r="A104" s="78">
        <v>7</v>
      </c>
      <c r="B104" s="78"/>
      <c r="C104" s="344"/>
      <c r="D104" s="150"/>
      <c r="E104" s="149"/>
      <c r="F104" s="272"/>
      <c r="G104" s="78"/>
      <c r="H104" s="251"/>
      <c r="I104" s="34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8">
      <c r="A105" s="150">
        <v>8</v>
      </c>
      <c r="B105" s="150"/>
      <c r="C105" s="344"/>
      <c r="D105" s="150"/>
      <c r="E105" s="149"/>
      <c r="F105" s="272"/>
      <c r="G105" s="150"/>
      <c r="H105" s="252"/>
      <c r="I105" s="34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8">
      <c r="A106" s="78">
        <v>9</v>
      </c>
      <c r="B106" s="78"/>
      <c r="C106" s="344"/>
      <c r="D106" s="150"/>
      <c r="E106" s="149"/>
      <c r="F106" s="272"/>
      <c r="G106" s="78"/>
      <c r="H106" s="251"/>
      <c r="I106" s="34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8">
      <c r="A107" s="150">
        <v>10</v>
      </c>
      <c r="B107" s="150"/>
      <c r="C107" s="344"/>
      <c r="D107" s="150"/>
      <c r="E107" s="149"/>
      <c r="F107" s="272"/>
      <c r="G107" s="150"/>
      <c r="H107" s="252"/>
      <c r="I107" s="34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8">
      <c r="A108" s="78">
        <v>11</v>
      </c>
      <c r="B108" s="78"/>
      <c r="C108" s="344"/>
      <c r="D108" s="150"/>
      <c r="E108" s="149"/>
      <c r="F108" s="272"/>
      <c r="G108" s="78"/>
      <c r="H108" s="251"/>
      <c r="I108" s="34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8">
      <c r="A109" s="150">
        <v>12</v>
      </c>
      <c r="B109" s="150"/>
      <c r="C109" s="344"/>
      <c r="D109" s="150"/>
      <c r="E109" s="149"/>
      <c r="F109" s="272"/>
      <c r="G109" s="150"/>
      <c r="H109" s="252"/>
      <c r="I109" s="34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8">
      <c r="A110" s="78">
        <v>13</v>
      </c>
      <c r="B110" s="78"/>
      <c r="C110" s="344"/>
      <c r="D110" s="150"/>
      <c r="E110" s="149"/>
      <c r="F110" s="272"/>
      <c r="G110" s="78"/>
      <c r="H110" s="251"/>
      <c r="I110" s="34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8">
      <c r="A111" s="150">
        <v>14</v>
      </c>
      <c r="B111" s="150"/>
      <c r="C111" s="344"/>
      <c r="D111" s="150"/>
      <c r="E111" s="149"/>
      <c r="F111" s="272"/>
      <c r="G111" s="150"/>
      <c r="H111" s="252"/>
      <c r="I111" s="34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8">
      <c r="A112" s="78">
        <v>15</v>
      </c>
      <c r="B112" s="78"/>
      <c r="C112" s="344"/>
      <c r="D112" s="150"/>
      <c r="E112" s="149"/>
      <c r="F112" s="272"/>
      <c r="G112" s="78"/>
      <c r="H112" s="251"/>
      <c r="I112" s="34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8">
      <c r="A113" s="150">
        <v>16</v>
      </c>
      <c r="B113" s="150"/>
      <c r="C113" s="344"/>
      <c r="D113" s="150"/>
      <c r="E113" s="149"/>
      <c r="F113" s="272"/>
      <c r="G113" s="150"/>
      <c r="H113" s="252"/>
      <c r="I113" s="34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8">
      <c r="A114" s="78">
        <v>17</v>
      </c>
      <c r="B114" s="78"/>
      <c r="C114" s="344"/>
      <c r="D114" s="150"/>
      <c r="E114" s="149"/>
      <c r="F114" s="272"/>
      <c r="G114" s="78"/>
      <c r="H114" s="251"/>
      <c r="I114" s="34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8">
      <c r="A115" s="150">
        <v>18</v>
      </c>
      <c r="B115" s="150"/>
      <c r="C115" s="344"/>
      <c r="D115" s="150"/>
      <c r="E115" s="149"/>
      <c r="F115" s="272"/>
      <c r="G115" s="150"/>
      <c r="H115" s="252"/>
      <c r="I115" s="34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8">
      <c r="A116" s="78">
        <v>19</v>
      </c>
      <c r="B116" s="78"/>
      <c r="C116" s="344"/>
      <c r="D116" s="150"/>
      <c r="E116" s="149"/>
      <c r="F116" s="272"/>
      <c r="G116" s="78"/>
      <c r="H116" s="251"/>
      <c r="I116" s="34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8">
      <c r="A117" s="150">
        <v>20</v>
      </c>
      <c r="B117" s="150"/>
      <c r="C117" s="344"/>
      <c r="D117" s="150"/>
      <c r="E117" s="149"/>
      <c r="F117" s="272"/>
      <c r="G117" s="150"/>
      <c r="H117" s="252"/>
      <c r="I117" s="34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8">
      <c r="A118" s="78">
        <v>21</v>
      </c>
      <c r="B118" s="78"/>
      <c r="C118" s="344"/>
      <c r="D118" s="150"/>
      <c r="E118" s="149"/>
      <c r="F118" s="272"/>
      <c r="G118" s="78"/>
      <c r="H118" s="251"/>
      <c r="I118" s="34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8">
      <c r="A119" s="150">
        <v>22</v>
      </c>
      <c r="B119" s="150"/>
      <c r="C119" s="344"/>
      <c r="D119" s="150"/>
      <c r="E119" s="149"/>
      <c r="F119" s="272"/>
      <c r="G119" s="150"/>
      <c r="H119" s="252"/>
      <c r="I119" s="34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8">
      <c r="A120" s="78">
        <v>23</v>
      </c>
      <c r="B120" s="78"/>
      <c r="C120" s="344"/>
      <c r="D120" s="150"/>
      <c r="E120" s="149"/>
      <c r="F120" s="272"/>
      <c r="G120" s="78"/>
      <c r="H120" s="251"/>
      <c r="I120" s="34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8">
      <c r="A121" s="150">
        <v>24</v>
      </c>
      <c r="B121" s="150"/>
      <c r="C121" s="344"/>
      <c r="D121" s="150"/>
      <c r="E121" s="149"/>
      <c r="F121" s="272"/>
      <c r="G121" s="150"/>
      <c r="H121" s="252"/>
      <c r="I121" s="34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8">
      <c r="A122" s="78">
        <v>25</v>
      </c>
      <c r="B122" s="78"/>
      <c r="C122" s="344"/>
      <c r="D122" s="150"/>
      <c r="E122" s="149"/>
      <c r="F122" s="272"/>
      <c r="G122" s="78"/>
      <c r="H122" s="251"/>
      <c r="I122" s="34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8">
      <c r="A123" s="150">
        <v>26</v>
      </c>
      <c r="B123" s="150"/>
      <c r="C123" s="344"/>
      <c r="D123" s="150"/>
      <c r="E123" s="149"/>
      <c r="F123" s="272"/>
      <c r="G123" s="150"/>
      <c r="H123" s="252"/>
      <c r="I123" s="34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8">
      <c r="A124" s="78">
        <v>27</v>
      </c>
      <c r="B124" s="78"/>
      <c r="C124" s="344"/>
      <c r="D124" s="150"/>
      <c r="E124" s="149"/>
      <c r="F124" s="272"/>
      <c r="G124" s="78"/>
      <c r="H124" s="251"/>
      <c r="I124" s="34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8">
      <c r="A125" s="150">
        <v>28</v>
      </c>
      <c r="B125" s="150"/>
      <c r="C125" s="344"/>
      <c r="D125" s="150"/>
      <c r="E125" s="149"/>
      <c r="F125" s="272"/>
      <c r="G125" s="150"/>
      <c r="H125" s="252"/>
      <c r="I125" s="34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8">
      <c r="A126" s="78">
        <v>29</v>
      </c>
      <c r="B126" s="78"/>
      <c r="C126" s="344"/>
      <c r="D126" s="150"/>
      <c r="E126" s="149"/>
      <c r="F126" s="272"/>
      <c r="G126" s="78"/>
      <c r="H126" s="251"/>
      <c r="I126" s="34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8">
      <c r="A127" s="150">
        <v>30</v>
      </c>
      <c r="B127" s="150"/>
      <c r="C127" s="345"/>
      <c r="D127" s="342"/>
      <c r="E127" s="248"/>
      <c r="F127" s="272"/>
      <c r="G127" s="150"/>
      <c r="H127" s="252"/>
      <c r="I127" s="34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38"/>
      <c r="B128" s="247"/>
      <c r="C128" s="249"/>
      <c r="D128" s="249"/>
      <c r="E128" s="250"/>
      <c r="F128" s="138"/>
      <c r="G128" s="152"/>
      <c r="H128" s="247"/>
      <c r="I128" s="152" t="s">
        <v>201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24">
    <mergeCell ref="A17:B17"/>
    <mergeCell ref="B60:B61"/>
    <mergeCell ref="E60:E61"/>
    <mergeCell ref="H60:H61"/>
    <mergeCell ref="A8:B8"/>
    <mergeCell ref="A9:B9"/>
    <mergeCell ref="A10:B10"/>
    <mergeCell ref="A11:B11"/>
    <mergeCell ref="A14:B14"/>
    <mergeCell ref="A58:I58"/>
    <mergeCell ref="C60:C61"/>
    <mergeCell ref="F60:F61"/>
    <mergeCell ref="I60:I61"/>
    <mergeCell ref="C2:I2"/>
    <mergeCell ref="C3:I3"/>
    <mergeCell ref="C4:I4"/>
    <mergeCell ref="C5:I5"/>
    <mergeCell ref="A7:B7"/>
    <mergeCell ref="I96:I97"/>
    <mergeCell ref="B96:B97"/>
    <mergeCell ref="C96:C97"/>
    <mergeCell ref="E96:E97"/>
    <mergeCell ref="F96:F97"/>
    <mergeCell ref="H96:H97"/>
  </mergeCells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1D5-29D2-4CD6-9B72-33C3D1C57148}">
  <dimension ref="A1:V300"/>
  <sheetViews>
    <sheetView workbookViewId="0">
      <selection activeCell="A270" sqref="A270:XFD299"/>
    </sheetView>
  </sheetViews>
  <sheetFormatPr defaultColWidth="8.59765625" defaultRowHeight="13.8"/>
  <sheetData>
    <row r="1" spans="1:14">
      <c r="A1" t="s">
        <v>19</v>
      </c>
      <c r="B1" t="s">
        <v>312</v>
      </c>
    </row>
    <row r="2" spans="1:14">
      <c r="A2" t="s">
        <v>20</v>
      </c>
      <c r="B2" t="s">
        <v>313</v>
      </c>
    </row>
    <row r="3" spans="1:14">
      <c r="A3" t="s">
        <v>21</v>
      </c>
    </row>
    <row r="4" spans="1:14">
      <c r="A4" t="s">
        <v>22</v>
      </c>
      <c r="B4" t="s">
        <v>314</v>
      </c>
    </row>
    <row r="5" spans="1:14">
      <c r="A5" t="s">
        <v>23</v>
      </c>
      <c r="B5" t="s">
        <v>24</v>
      </c>
      <c r="C5" t="s">
        <v>25</v>
      </c>
      <c r="D5" t="s">
        <v>302</v>
      </c>
      <c r="E5" t="s">
        <v>26</v>
      </c>
      <c r="F5">
        <v>1</v>
      </c>
      <c r="G5" t="s">
        <v>27</v>
      </c>
      <c r="H5" t="s">
        <v>28</v>
      </c>
    </row>
    <row r="6" spans="1:14">
      <c r="A6" t="s">
        <v>29</v>
      </c>
      <c r="B6">
        <v>20</v>
      </c>
    </row>
    <row r="7" spans="1:14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</row>
    <row r="8" spans="1:14">
      <c r="A8">
        <v>101</v>
      </c>
      <c r="C8" t="s">
        <v>44</v>
      </c>
      <c r="D8" t="s">
        <v>45</v>
      </c>
      <c r="E8" t="s">
        <v>46</v>
      </c>
      <c r="F8" t="s">
        <v>47</v>
      </c>
      <c r="G8" t="b">
        <v>0</v>
      </c>
      <c r="H8">
        <v>1</v>
      </c>
      <c r="I8">
        <v>0</v>
      </c>
      <c r="J8" t="s">
        <v>46</v>
      </c>
      <c r="K8" t="s">
        <v>48</v>
      </c>
      <c r="L8">
        <v>0</v>
      </c>
      <c r="M8">
        <v>1</v>
      </c>
      <c r="N8" t="s">
        <v>49</v>
      </c>
    </row>
    <row r="9" spans="1:14">
      <c r="A9">
        <v>102</v>
      </c>
      <c r="C9" t="s">
        <v>44</v>
      </c>
      <c r="D9" t="s">
        <v>45</v>
      </c>
      <c r="E9" t="s">
        <v>46</v>
      </c>
      <c r="F9" t="s">
        <v>47</v>
      </c>
      <c r="G9" t="b">
        <v>0</v>
      </c>
      <c r="H9">
        <v>1</v>
      </c>
      <c r="I9">
        <v>0</v>
      </c>
      <c r="J9" t="s">
        <v>46</v>
      </c>
      <c r="K9" t="s">
        <v>48</v>
      </c>
      <c r="L9">
        <v>0</v>
      </c>
      <c r="M9">
        <v>1</v>
      </c>
      <c r="N9" t="s">
        <v>49</v>
      </c>
    </row>
    <row r="10" spans="1:14">
      <c r="A10">
        <v>103</v>
      </c>
      <c r="C10" t="s">
        <v>44</v>
      </c>
      <c r="D10" t="s">
        <v>45</v>
      </c>
      <c r="E10" t="s">
        <v>46</v>
      </c>
      <c r="F10" t="s">
        <v>47</v>
      </c>
      <c r="G10" t="b">
        <v>0</v>
      </c>
      <c r="H10">
        <v>1</v>
      </c>
      <c r="I10">
        <v>0</v>
      </c>
      <c r="J10" t="s">
        <v>46</v>
      </c>
      <c r="K10" t="s">
        <v>48</v>
      </c>
      <c r="L10">
        <v>0</v>
      </c>
      <c r="M10">
        <v>1</v>
      </c>
      <c r="N10" t="s">
        <v>49</v>
      </c>
    </row>
    <row r="11" spans="1:14">
      <c r="A11">
        <v>104</v>
      </c>
      <c r="C11" t="s">
        <v>44</v>
      </c>
      <c r="D11" t="s">
        <v>45</v>
      </c>
      <c r="E11" t="s">
        <v>46</v>
      </c>
      <c r="F11" t="s">
        <v>47</v>
      </c>
      <c r="G11" t="b">
        <v>0</v>
      </c>
      <c r="H11">
        <v>1</v>
      </c>
      <c r="I11">
        <v>0</v>
      </c>
      <c r="J11" t="s">
        <v>46</v>
      </c>
      <c r="K11" t="s">
        <v>48</v>
      </c>
      <c r="L11">
        <v>0</v>
      </c>
      <c r="M11">
        <v>1</v>
      </c>
      <c r="N11" t="s">
        <v>49</v>
      </c>
    </row>
    <row r="12" spans="1:14">
      <c r="A12">
        <v>105</v>
      </c>
      <c r="C12" t="s">
        <v>44</v>
      </c>
      <c r="D12" t="s">
        <v>45</v>
      </c>
      <c r="E12" t="s">
        <v>46</v>
      </c>
      <c r="F12" t="s">
        <v>47</v>
      </c>
      <c r="G12" t="b">
        <v>0</v>
      </c>
      <c r="H12">
        <v>1</v>
      </c>
      <c r="I12">
        <v>0</v>
      </c>
      <c r="J12" t="s">
        <v>46</v>
      </c>
      <c r="K12" t="s">
        <v>48</v>
      </c>
      <c r="L12">
        <v>0</v>
      </c>
      <c r="M12">
        <v>1</v>
      </c>
      <c r="N12" t="s">
        <v>49</v>
      </c>
    </row>
    <row r="13" spans="1:14">
      <c r="A13">
        <v>106</v>
      </c>
      <c r="C13" t="s">
        <v>44</v>
      </c>
      <c r="D13" t="s">
        <v>45</v>
      </c>
      <c r="E13" t="s">
        <v>46</v>
      </c>
      <c r="F13" t="s">
        <v>47</v>
      </c>
      <c r="G13" t="b">
        <v>0</v>
      </c>
      <c r="H13">
        <v>1</v>
      </c>
      <c r="I13">
        <v>0</v>
      </c>
      <c r="J13" t="s">
        <v>46</v>
      </c>
      <c r="K13" t="s">
        <v>48</v>
      </c>
      <c r="L13">
        <v>0</v>
      </c>
      <c r="M13">
        <v>1</v>
      </c>
      <c r="N13" t="s">
        <v>49</v>
      </c>
    </row>
    <row r="14" spans="1:14">
      <c r="A14">
        <v>107</v>
      </c>
      <c r="C14" t="s">
        <v>44</v>
      </c>
      <c r="D14" t="s">
        <v>45</v>
      </c>
      <c r="E14" t="s">
        <v>46</v>
      </c>
      <c r="F14" t="s">
        <v>47</v>
      </c>
      <c r="G14" t="b">
        <v>0</v>
      </c>
      <c r="H14">
        <v>1</v>
      </c>
      <c r="I14">
        <v>0</v>
      </c>
      <c r="J14" t="s">
        <v>46</v>
      </c>
      <c r="K14" t="s">
        <v>48</v>
      </c>
      <c r="L14">
        <v>0</v>
      </c>
      <c r="M14">
        <v>1</v>
      </c>
      <c r="N14" t="s">
        <v>49</v>
      </c>
    </row>
    <row r="15" spans="1:14">
      <c r="A15">
        <v>108</v>
      </c>
      <c r="C15" t="s">
        <v>44</v>
      </c>
      <c r="D15" t="s">
        <v>45</v>
      </c>
      <c r="E15" t="s">
        <v>46</v>
      </c>
      <c r="F15" t="s">
        <v>47</v>
      </c>
      <c r="G15" t="b">
        <v>0</v>
      </c>
      <c r="H15">
        <v>1</v>
      </c>
      <c r="I15">
        <v>0</v>
      </c>
      <c r="J15" t="s">
        <v>46</v>
      </c>
      <c r="K15" t="s">
        <v>48</v>
      </c>
      <c r="L15">
        <v>0</v>
      </c>
      <c r="M15">
        <v>1</v>
      </c>
      <c r="N15" t="s">
        <v>49</v>
      </c>
    </row>
    <row r="16" spans="1:14">
      <c r="A16">
        <v>109</v>
      </c>
      <c r="C16" t="s">
        <v>44</v>
      </c>
      <c r="D16" t="s">
        <v>45</v>
      </c>
      <c r="E16" t="s">
        <v>46</v>
      </c>
      <c r="F16" t="s">
        <v>47</v>
      </c>
      <c r="G16" t="b">
        <v>0</v>
      </c>
      <c r="H16">
        <v>1</v>
      </c>
      <c r="I16">
        <v>0</v>
      </c>
      <c r="J16" t="s">
        <v>46</v>
      </c>
      <c r="K16" t="s">
        <v>48</v>
      </c>
      <c r="L16">
        <v>0</v>
      </c>
      <c r="M16">
        <v>1</v>
      </c>
      <c r="N16" t="s">
        <v>49</v>
      </c>
    </row>
    <row r="17" spans="1:22">
      <c r="A17">
        <v>110</v>
      </c>
      <c r="C17" t="s">
        <v>44</v>
      </c>
      <c r="D17" t="s">
        <v>45</v>
      </c>
      <c r="E17" t="s">
        <v>46</v>
      </c>
      <c r="F17" t="s">
        <v>47</v>
      </c>
      <c r="G17" t="b">
        <v>0</v>
      </c>
      <c r="H17">
        <v>1</v>
      </c>
      <c r="I17">
        <v>0</v>
      </c>
      <c r="J17" t="s">
        <v>46</v>
      </c>
      <c r="K17" t="s">
        <v>48</v>
      </c>
      <c r="L17">
        <v>0</v>
      </c>
      <c r="M17">
        <v>1</v>
      </c>
      <c r="N17" t="s">
        <v>49</v>
      </c>
    </row>
    <row r="18" spans="1:22">
      <c r="A18">
        <v>111</v>
      </c>
      <c r="C18" t="s">
        <v>44</v>
      </c>
      <c r="D18" t="s">
        <v>45</v>
      </c>
      <c r="E18" t="s">
        <v>46</v>
      </c>
      <c r="F18" t="s">
        <v>47</v>
      </c>
      <c r="G18" t="b">
        <v>0</v>
      </c>
      <c r="H18">
        <v>1</v>
      </c>
      <c r="I18">
        <v>0</v>
      </c>
      <c r="J18" t="s">
        <v>46</v>
      </c>
      <c r="K18" t="s">
        <v>48</v>
      </c>
      <c r="L18">
        <v>0</v>
      </c>
      <c r="M18">
        <v>1</v>
      </c>
      <c r="N18" t="s">
        <v>49</v>
      </c>
    </row>
    <row r="19" spans="1:22">
      <c r="A19">
        <v>112</v>
      </c>
      <c r="C19" t="s">
        <v>44</v>
      </c>
      <c r="D19" t="s">
        <v>45</v>
      </c>
      <c r="E19" t="s">
        <v>46</v>
      </c>
      <c r="F19" t="s">
        <v>47</v>
      </c>
      <c r="G19" t="b">
        <v>0</v>
      </c>
      <c r="H19">
        <v>1</v>
      </c>
      <c r="I19">
        <v>0</v>
      </c>
      <c r="J19" t="s">
        <v>46</v>
      </c>
      <c r="K19" t="s">
        <v>48</v>
      </c>
      <c r="L19">
        <v>0</v>
      </c>
      <c r="M19">
        <v>1</v>
      </c>
      <c r="N19" t="s">
        <v>49</v>
      </c>
    </row>
    <row r="20" spans="1:22">
      <c r="A20">
        <v>113</v>
      </c>
      <c r="C20" t="s">
        <v>44</v>
      </c>
      <c r="D20" t="s">
        <v>45</v>
      </c>
      <c r="E20" t="s">
        <v>46</v>
      </c>
      <c r="F20" t="s">
        <v>47</v>
      </c>
      <c r="G20" t="b">
        <v>0</v>
      </c>
      <c r="H20">
        <v>1</v>
      </c>
      <c r="I20">
        <v>0</v>
      </c>
      <c r="J20" t="s">
        <v>46</v>
      </c>
      <c r="K20" t="s">
        <v>48</v>
      </c>
      <c r="L20">
        <v>0</v>
      </c>
      <c r="M20">
        <v>1</v>
      </c>
      <c r="N20" t="s">
        <v>49</v>
      </c>
    </row>
    <row r="21" spans="1:22">
      <c r="A21">
        <v>114</v>
      </c>
      <c r="C21" t="s">
        <v>44</v>
      </c>
      <c r="D21" t="s">
        <v>45</v>
      </c>
      <c r="E21" t="s">
        <v>46</v>
      </c>
      <c r="F21" t="s">
        <v>47</v>
      </c>
      <c r="G21" t="b">
        <v>0</v>
      </c>
      <c r="H21">
        <v>1</v>
      </c>
      <c r="I21">
        <v>0</v>
      </c>
      <c r="J21" t="s">
        <v>46</v>
      </c>
      <c r="K21" t="s">
        <v>48</v>
      </c>
      <c r="L21">
        <v>0</v>
      </c>
      <c r="M21">
        <v>1</v>
      </c>
      <c r="N21" t="s">
        <v>49</v>
      </c>
    </row>
    <row r="22" spans="1:22">
      <c r="A22">
        <v>115</v>
      </c>
      <c r="C22" t="s">
        <v>44</v>
      </c>
      <c r="D22" t="s">
        <v>45</v>
      </c>
      <c r="E22" t="s">
        <v>46</v>
      </c>
      <c r="F22" t="s">
        <v>47</v>
      </c>
      <c r="G22" t="b">
        <v>0</v>
      </c>
      <c r="H22">
        <v>1</v>
      </c>
      <c r="I22">
        <v>0</v>
      </c>
      <c r="J22" t="s">
        <v>46</v>
      </c>
      <c r="K22" t="s">
        <v>48</v>
      </c>
      <c r="L22">
        <v>0</v>
      </c>
      <c r="M22">
        <v>1</v>
      </c>
      <c r="N22" t="s">
        <v>49</v>
      </c>
    </row>
    <row r="23" spans="1:22">
      <c r="A23">
        <v>116</v>
      </c>
      <c r="C23" t="s">
        <v>44</v>
      </c>
      <c r="D23" t="s">
        <v>45</v>
      </c>
      <c r="E23" t="s">
        <v>46</v>
      </c>
      <c r="F23" t="s">
        <v>47</v>
      </c>
      <c r="G23" t="b">
        <v>0</v>
      </c>
      <c r="H23">
        <v>1</v>
      </c>
      <c r="I23">
        <v>0</v>
      </c>
      <c r="J23" t="s">
        <v>46</v>
      </c>
      <c r="K23" t="s">
        <v>48</v>
      </c>
      <c r="L23">
        <v>0</v>
      </c>
      <c r="M23">
        <v>1</v>
      </c>
      <c r="N23" t="s">
        <v>49</v>
      </c>
    </row>
    <row r="24" spans="1:22">
      <c r="A24">
        <v>117</v>
      </c>
      <c r="C24" t="s">
        <v>44</v>
      </c>
      <c r="D24" t="s">
        <v>45</v>
      </c>
      <c r="E24" t="s">
        <v>46</v>
      </c>
      <c r="F24" t="s">
        <v>47</v>
      </c>
      <c r="G24" t="b">
        <v>0</v>
      </c>
      <c r="H24">
        <v>1</v>
      </c>
      <c r="I24">
        <v>0</v>
      </c>
      <c r="J24" t="s">
        <v>46</v>
      </c>
      <c r="K24" t="s">
        <v>48</v>
      </c>
      <c r="L24">
        <v>0</v>
      </c>
      <c r="M24">
        <v>1</v>
      </c>
      <c r="N24" t="s">
        <v>49</v>
      </c>
    </row>
    <row r="25" spans="1:22">
      <c r="A25">
        <v>118</v>
      </c>
      <c r="C25" t="s">
        <v>44</v>
      </c>
      <c r="D25" t="s">
        <v>45</v>
      </c>
      <c r="E25" t="s">
        <v>46</v>
      </c>
      <c r="F25" t="s">
        <v>47</v>
      </c>
      <c r="G25" t="b">
        <v>0</v>
      </c>
      <c r="H25">
        <v>1</v>
      </c>
      <c r="I25">
        <v>0</v>
      </c>
      <c r="J25" t="s">
        <v>46</v>
      </c>
      <c r="K25" t="s">
        <v>48</v>
      </c>
      <c r="L25">
        <v>0</v>
      </c>
      <c r="M25">
        <v>1</v>
      </c>
      <c r="N25" t="s">
        <v>49</v>
      </c>
    </row>
    <row r="26" spans="1:22">
      <c r="A26">
        <v>119</v>
      </c>
      <c r="C26" t="s">
        <v>44</v>
      </c>
      <c r="D26" t="s">
        <v>45</v>
      </c>
      <c r="E26" t="s">
        <v>46</v>
      </c>
      <c r="F26" t="s">
        <v>47</v>
      </c>
      <c r="G26" t="b">
        <v>0</v>
      </c>
      <c r="H26">
        <v>1</v>
      </c>
      <c r="I26">
        <v>0</v>
      </c>
      <c r="J26" t="s">
        <v>46</v>
      </c>
      <c r="K26" t="s">
        <v>48</v>
      </c>
      <c r="L26">
        <v>0</v>
      </c>
      <c r="M26">
        <v>1</v>
      </c>
      <c r="N26" t="s">
        <v>49</v>
      </c>
    </row>
    <row r="27" spans="1:22">
      <c r="A27">
        <v>120</v>
      </c>
      <c r="C27" t="s">
        <v>44</v>
      </c>
      <c r="D27" t="s">
        <v>45</v>
      </c>
      <c r="E27" t="s">
        <v>46</v>
      </c>
      <c r="F27" t="s">
        <v>47</v>
      </c>
      <c r="G27" t="b">
        <v>0</v>
      </c>
      <c r="H27">
        <v>1</v>
      </c>
      <c r="I27">
        <v>0</v>
      </c>
      <c r="J27" t="s">
        <v>46</v>
      </c>
      <c r="K27" t="s">
        <v>48</v>
      </c>
      <c r="L27">
        <v>0</v>
      </c>
      <c r="M27">
        <v>1</v>
      </c>
      <c r="N27" t="s">
        <v>49</v>
      </c>
    </row>
    <row r="28" spans="1:22">
      <c r="A28" t="s">
        <v>50</v>
      </c>
      <c r="B28" t="s">
        <v>51</v>
      </c>
      <c r="C28" t="s">
        <v>52</v>
      </c>
      <c r="D28" t="s">
        <v>53</v>
      </c>
      <c r="E28" t="s">
        <v>54</v>
      </c>
    </row>
    <row r="29" spans="1:22">
      <c r="A29" t="s">
        <v>55</v>
      </c>
      <c r="B29" t="s">
        <v>56</v>
      </c>
      <c r="C29" t="s">
        <v>57</v>
      </c>
      <c r="D29" t="s">
        <v>58</v>
      </c>
      <c r="E29" t="s">
        <v>59</v>
      </c>
      <c r="F29" t="s">
        <v>60</v>
      </c>
      <c r="G29" t="s">
        <v>61</v>
      </c>
      <c r="H29" t="s">
        <v>62</v>
      </c>
      <c r="I29" t="s">
        <v>283</v>
      </c>
      <c r="J29" t="s">
        <v>284</v>
      </c>
      <c r="K29" t="s">
        <v>285</v>
      </c>
      <c r="L29" t="s">
        <v>288</v>
      </c>
      <c r="M29" t="s">
        <v>289</v>
      </c>
      <c r="N29" t="s">
        <v>290</v>
      </c>
      <c r="O29" t="s">
        <v>291</v>
      </c>
      <c r="P29" t="s">
        <v>292</v>
      </c>
      <c r="Q29" t="s">
        <v>293</v>
      </c>
      <c r="R29" t="s">
        <v>294</v>
      </c>
      <c r="S29" t="s">
        <v>295</v>
      </c>
      <c r="T29" t="s">
        <v>296</v>
      </c>
      <c r="U29" t="s">
        <v>297</v>
      </c>
      <c r="V29" t="s">
        <v>298</v>
      </c>
    </row>
    <row r="30" spans="1:22">
      <c r="A30">
        <v>1</v>
      </c>
      <c r="B30" t="s">
        <v>315</v>
      </c>
      <c r="C30">
        <v>25.45</v>
      </c>
      <c r="D30">
        <v>25.274000000000001</v>
      </c>
      <c r="E30">
        <v>25.349</v>
      </c>
      <c r="F30">
        <v>25.388999999999999</v>
      </c>
      <c r="G30" s="339">
        <v>-9.8999999999999993E+37</v>
      </c>
      <c r="H30">
        <v>25.154</v>
      </c>
      <c r="I30">
        <v>25.158000000000001</v>
      </c>
      <c r="J30">
        <v>25.242000000000001</v>
      </c>
      <c r="K30">
        <v>25.206</v>
      </c>
      <c r="L30">
        <v>-17.794</v>
      </c>
      <c r="M30">
        <v>39.843000000000004</v>
      </c>
      <c r="N30">
        <v>40.581000000000003</v>
      </c>
      <c r="O30">
        <v>39.927</v>
      </c>
      <c r="P30">
        <v>39.756</v>
      </c>
      <c r="Q30">
        <v>48.42</v>
      </c>
      <c r="R30">
        <v>51.082000000000001</v>
      </c>
      <c r="S30">
        <v>44.692999999999998</v>
      </c>
      <c r="T30">
        <v>46.78</v>
      </c>
      <c r="U30">
        <v>39.625</v>
      </c>
      <c r="V30">
        <v>-2.867</v>
      </c>
    </row>
    <row r="31" spans="1:22">
      <c r="A31">
        <v>2</v>
      </c>
      <c r="B31" t="s">
        <v>316</v>
      </c>
      <c r="C31">
        <v>25.481000000000002</v>
      </c>
      <c r="D31">
        <v>25.326000000000001</v>
      </c>
      <c r="E31">
        <v>25.402999999999999</v>
      </c>
      <c r="F31">
        <v>25.395</v>
      </c>
      <c r="G31">
        <v>25.227</v>
      </c>
      <c r="H31">
        <v>25.251999999999999</v>
      </c>
      <c r="I31">
        <v>25.186</v>
      </c>
      <c r="J31">
        <v>25.195</v>
      </c>
      <c r="K31">
        <v>25.204999999999998</v>
      </c>
      <c r="L31">
        <v>-89.64</v>
      </c>
      <c r="M31">
        <v>41.353999999999999</v>
      </c>
      <c r="N31">
        <v>42.143999999999998</v>
      </c>
      <c r="O31">
        <v>41.451999999999998</v>
      </c>
      <c r="P31">
        <v>41.305999999999997</v>
      </c>
      <c r="Q31">
        <v>49.384</v>
      </c>
      <c r="R31">
        <v>52.122999999999998</v>
      </c>
      <c r="S31">
        <v>46.198999999999998</v>
      </c>
      <c r="T31">
        <v>48.057000000000002</v>
      </c>
      <c r="U31">
        <v>41.381</v>
      </c>
      <c r="V31">
        <v>-62.978999999999999</v>
      </c>
    </row>
    <row r="32" spans="1:22">
      <c r="A32">
        <v>3</v>
      </c>
      <c r="B32" t="s">
        <v>317</v>
      </c>
      <c r="C32">
        <v>25.706</v>
      </c>
      <c r="D32">
        <v>25.577000000000002</v>
      </c>
      <c r="E32">
        <v>25.57</v>
      </c>
      <c r="F32">
        <v>25.584</v>
      </c>
      <c r="G32">
        <v>25.364999999999998</v>
      </c>
      <c r="H32">
        <v>25.396000000000001</v>
      </c>
      <c r="I32">
        <v>25.379000000000001</v>
      </c>
      <c r="J32">
        <v>25.405000000000001</v>
      </c>
      <c r="K32">
        <v>26.431000000000001</v>
      </c>
      <c r="L32">
        <v>27.207999999999998</v>
      </c>
      <c r="M32">
        <v>42.279000000000003</v>
      </c>
      <c r="N32">
        <v>43.244</v>
      </c>
      <c r="O32">
        <v>42.463999999999999</v>
      </c>
      <c r="P32">
        <v>42.247</v>
      </c>
      <c r="Q32">
        <v>50.759</v>
      </c>
      <c r="R32">
        <v>53.411000000000001</v>
      </c>
      <c r="S32">
        <v>47.6</v>
      </c>
      <c r="T32">
        <v>49.42</v>
      </c>
      <c r="U32">
        <v>42.722999999999999</v>
      </c>
      <c r="V32">
        <v>-72.489999999999995</v>
      </c>
    </row>
    <row r="33" spans="1:22">
      <c r="A33">
        <v>4</v>
      </c>
      <c r="B33" t="s">
        <v>318</v>
      </c>
      <c r="C33">
        <v>25.66</v>
      </c>
      <c r="D33">
        <v>25.526</v>
      </c>
      <c r="E33">
        <v>25.574000000000002</v>
      </c>
      <c r="F33">
        <v>25.585000000000001</v>
      </c>
      <c r="G33">
        <v>25.48</v>
      </c>
      <c r="H33">
        <v>25.454999999999998</v>
      </c>
      <c r="I33">
        <v>25.462</v>
      </c>
      <c r="J33">
        <v>25.460999999999999</v>
      </c>
      <c r="K33">
        <v>25.526</v>
      </c>
      <c r="L33">
        <v>25.707000000000001</v>
      </c>
      <c r="M33">
        <v>43.777999999999999</v>
      </c>
      <c r="N33">
        <v>44.506</v>
      </c>
      <c r="O33">
        <v>43.749000000000002</v>
      </c>
      <c r="P33">
        <v>43.64</v>
      </c>
      <c r="Q33">
        <v>51.356000000000002</v>
      </c>
      <c r="R33">
        <v>53.732999999999997</v>
      </c>
      <c r="S33">
        <v>48.805999999999997</v>
      </c>
      <c r="T33">
        <v>50.192</v>
      </c>
      <c r="U33">
        <v>44.253</v>
      </c>
      <c r="V33">
        <v>-11.124000000000001</v>
      </c>
    </row>
    <row r="34" spans="1:22">
      <c r="A34">
        <v>5</v>
      </c>
      <c r="B34" t="s">
        <v>319</v>
      </c>
      <c r="C34">
        <v>27.704999999999998</v>
      </c>
      <c r="D34">
        <v>27.422000000000001</v>
      </c>
      <c r="E34">
        <v>27.817</v>
      </c>
      <c r="F34">
        <v>27.486999999999998</v>
      </c>
      <c r="G34">
        <v>27.506</v>
      </c>
      <c r="H34">
        <v>27.27</v>
      </c>
      <c r="I34">
        <v>27.603999999999999</v>
      </c>
      <c r="J34">
        <v>27.256</v>
      </c>
      <c r="K34">
        <v>26.989000000000001</v>
      </c>
      <c r="L34">
        <v>27.126000000000001</v>
      </c>
      <c r="M34">
        <v>44.447000000000003</v>
      </c>
      <c r="N34">
        <v>45.627000000000002</v>
      </c>
      <c r="O34">
        <v>44.671999999999997</v>
      </c>
      <c r="P34">
        <v>44.679000000000002</v>
      </c>
      <c r="Q34">
        <v>52.152999999999999</v>
      </c>
      <c r="R34">
        <v>54.459000000000003</v>
      </c>
      <c r="S34">
        <v>49.545000000000002</v>
      </c>
      <c r="T34">
        <v>51.356999999999999</v>
      </c>
      <c r="U34">
        <v>45.442999999999998</v>
      </c>
      <c r="V34">
        <v>-58.722000000000001</v>
      </c>
    </row>
    <row r="35" spans="1:22">
      <c r="A35">
        <v>6</v>
      </c>
      <c r="B35" t="s">
        <v>320</v>
      </c>
      <c r="C35">
        <v>31.655999999999999</v>
      </c>
      <c r="D35">
        <v>31.268999999999998</v>
      </c>
      <c r="E35">
        <v>31.776</v>
      </c>
      <c r="F35">
        <v>31.300999999999998</v>
      </c>
      <c r="G35">
        <v>31.341999999999999</v>
      </c>
      <c r="H35">
        <v>30.547000000000001</v>
      </c>
      <c r="I35">
        <v>31.231000000000002</v>
      </c>
      <c r="J35">
        <v>30.532</v>
      </c>
      <c r="K35">
        <v>30.353999999999999</v>
      </c>
      <c r="L35">
        <v>30.503</v>
      </c>
      <c r="M35">
        <v>45.850999999999999</v>
      </c>
      <c r="N35">
        <v>46.988999999999997</v>
      </c>
      <c r="O35">
        <v>45.911000000000001</v>
      </c>
      <c r="P35">
        <v>45.841999999999999</v>
      </c>
      <c r="Q35">
        <v>52.991999999999997</v>
      </c>
      <c r="R35">
        <v>55.244999999999997</v>
      </c>
      <c r="S35">
        <v>50.829000000000001</v>
      </c>
      <c r="T35">
        <v>52.048000000000002</v>
      </c>
      <c r="U35">
        <v>46.655000000000001</v>
      </c>
      <c r="V35">
        <v>-77.784999999999997</v>
      </c>
    </row>
    <row r="36" spans="1:22">
      <c r="A36">
        <v>7</v>
      </c>
      <c r="B36" t="s">
        <v>321</v>
      </c>
      <c r="C36">
        <v>36.604999999999997</v>
      </c>
      <c r="D36">
        <v>35.881</v>
      </c>
      <c r="E36">
        <v>36.715000000000003</v>
      </c>
      <c r="F36">
        <v>36.093000000000004</v>
      </c>
      <c r="G36">
        <v>36.709000000000003</v>
      </c>
      <c r="H36">
        <v>35.075000000000003</v>
      </c>
      <c r="I36">
        <v>36.430999999999997</v>
      </c>
      <c r="J36">
        <v>35.146000000000001</v>
      </c>
      <c r="K36">
        <v>34.972999999999999</v>
      </c>
      <c r="L36">
        <v>35.164999999999999</v>
      </c>
      <c r="M36">
        <v>46.735999999999997</v>
      </c>
      <c r="N36">
        <v>47.825000000000003</v>
      </c>
      <c r="O36">
        <v>46.628</v>
      </c>
      <c r="P36">
        <v>46.677</v>
      </c>
      <c r="Q36">
        <v>53.338000000000001</v>
      </c>
      <c r="R36">
        <v>55.676000000000002</v>
      </c>
      <c r="S36">
        <v>51.116999999999997</v>
      </c>
      <c r="T36">
        <v>52.457000000000001</v>
      </c>
      <c r="U36">
        <v>47.619</v>
      </c>
      <c r="V36">
        <v>16.527000000000001</v>
      </c>
    </row>
    <row r="37" spans="1:22">
      <c r="A37">
        <v>8</v>
      </c>
      <c r="B37" t="s">
        <v>322</v>
      </c>
      <c r="C37">
        <v>42.143000000000001</v>
      </c>
      <c r="D37">
        <v>41.222000000000001</v>
      </c>
      <c r="E37">
        <v>42.009</v>
      </c>
      <c r="F37">
        <v>41.424999999999997</v>
      </c>
      <c r="G37">
        <v>42.469000000000001</v>
      </c>
      <c r="H37">
        <v>40.603999999999999</v>
      </c>
      <c r="I37">
        <v>41.999000000000002</v>
      </c>
      <c r="J37">
        <v>40.46</v>
      </c>
      <c r="K37">
        <v>39.944000000000003</v>
      </c>
      <c r="L37">
        <v>40.084000000000003</v>
      </c>
      <c r="M37">
        <v>47.893000000000001</v>
      </c>
      <c r="N37">
        <v>49.003</v>
      </c>
      <c r="O37">
        <v>47.86</v>
      </c>
      <c r="P37">
        <v>47.923999999999999</v>
      </c>
      <c r="Q37">
        <v>54.515000000000001</v>
      </c>
      <c r="R37">
        <v>56.899000000000001</v>
      </c>
      <c r="S37">
        <v>52.209000000000003</v>
      </c>
      <c r="T37">
        <v>53.643999999999998</v>
      </c>
      <c r="U37">
        <v>48.850999999999999</v>
      </c>
      <c r="V37">
        <v>10.018000000000001</v>
      </c>
    </row>
    <row r="38" spans="1:22">
      <c r="A38">
        <v>9</v>
      </c>
      <c r="B38" t="s">
        <v>323</v>
      </c>
      <c r="C38">
        <v>47.966000000000001</v>
      </c>
      <c r="D38">
        <v>46.954999999999998</v>
      </c>
      <c r="E38">
        <v>47.847999999999999</v>
      </c>
      <c r="F38">
        <v>47.348999999999997</v>
      </c>
      <c r="G38">
        <v>49.527999999999999</v>
      </c>
      <c r="H38">
        <v>46.192</v>
      </c>
      <c r="I38">
        <v>48.048000000000002</v>
      </c>
      <c r="J38">
        <v>46.372999999999998</v>
      </c>
      <c r="K38">
        <v>46.024000000000001</v>
      </c>
      <c r="L38">
        <v>46.19</v>
      </c>
      <c r="M38">
        <v>48.597000000000001</v>
      </c>
      <c r="N38">
        <v>49.716999999999999</v>
      </c>
      <c r="O38">
        <v>48.622999999999998</v>
      </c>
      <c r="P38">
        <v>48.62</v>
      </c>
      <c r="Q38">
        <v>54.161999999999999</v>
      </c>
      <c r="R38">
        <v>56.116</v>
      </c>
      <c r="S38">
        <v>52.517000000000003</v>
      </c>
      <c r="T38">
        <v>53.459000000000003</v>
      </c>
      <c r="U38">
        <v>49.543999999999997</v>
      </c>
      <c r="V38">
        <v>3.4209999999999998</v>
      </c>
    </row>
    <row r="39" spans="1:22">
      <c r="A39">
        <v>10</v>
      </c>
      <c r="B39" t="s">
        <v>324</v>
      </c>
      <c r="C39">
        <v>52.442</v>
      </c>
      <c r="D39">
        <v>51.414999999999999</v>
      </c>
      <c r="E39">
        <v>52.155999999999999</v>
      </c>
      <c r="F39">
        <v>51.643000000000001</v>
      </c>
      <c r="G39">
        <v>53.29</v>
      </c>
      <c r="H39">
        <v>51.781999999999996</v>
      </c>
      <c r="I39">
        <v>52.557000000000002</v>
      </c>
      <c r="J39">
        <v>51.289000000000001</v>
      </c>
      <c r="K39">
        <v>50.844999999999999</v>
      </c>
      <c r="L39">
        <v>50.988</v>
      </c>
      <c r="M39">
        <v>49.768000000000001</v>
      </c>
      <c r="N39">
        <v>50.848999999999997</v>
      </c>
      <c r="O39">
        <v>49.63</v>
      </c>
      <c r="P39">
        <v>49.738999999999997</v>
      </c>
      <c r="Q39">
        <v>55.859000000000002</v>
      </c>
      <c r="R39">
        <v>57.814</v>
      </c>
      <c r="S39">
        <v>53.856000000000002</v>
      </c>
      <c r="T39">
        <v>55.021999999999998</v>
      </c>
      <c r="U39">
        <v>50.643999999999998</v>
      </c>
      <c r="V39">
        <v>-38.192999999999998</v>
      </c>
    </row>
    <row r="40" spans="1:22">
      <c r="A40">
        <v>11</v>
      </c>
      <c r="B40" t="s">
        <v>325</v>
      </c>
      <c r="C40">
        <v>54.604999999999997</v>
      </c>
      <c r="D40">
        <v>53.418999999999997</v>
      </c>
      <c r="E40">
        <v>54.914999999999999</v>
      </c>
      <c r="F40">
        <v>53.768999999999998</v>
      </c>
      <c r="G40">
        <v>55.027000000000001</v>
      </c>
      <c r="H40">
        <v>55.622999999999998</v>
      </c>
      <c r="I40">
        <v>54.841000000000001</v>
      </c>
      <c r="J40">
        <v>57.737000000000002</v>
      </c>
      <c r="K40">
        <v>53.76</v>
      </c>
      <c r="L40">
        <v>53.841000000000001</v>
      </c>
      <c r="M40">
        <v>50.222000000000001</v>
      </c>
      <c r="N40">
        <v>51.561999999999998</v>
      </c>
      <c r="O40">
        <v>50.414000000000001</v>
      </c>
      <c r="P40">
        <v>50.345999999999997</v>
      </c>
      <c r="Q40">
        <v>55.145000000000003</v>
      </c>
      <c r="R40">
        <v>57.024000000000001</v>
      </c>
      <c r="S40">
        <v>53.701000000000001</v>
      </c>
      <c r="T40">
        <v>54.704000000000001</v>
      </c>
      <c r="U40">
        <v>51.253</v>
      </c>
      <c r="V40">
        <v>-69.004999999999995</v>
      </c>
    </row>
    <row r="41" spans="1:22">
      <c r="A41">
        <v>12</v>
      </c>
      <c r="B41" t="s">
        <v>326</v>
      </c>
      <c r="C41">
        <v>57.296999999999997</v>
      </c>
      <c r="D41">
        <v>55.774000000000001</v>
      </c>
      <c r="E41">
        <v>57.255000000000003</v>
      </c>
      <c r="F41">
        <v>56.084000000000003</v>
      </c>
      <c r="G41">
        <v>56.695999999999998</v>
      </c>
      <c r="H41">
        <v>58.664000000000001</v>
      </c>
      <c r="I41">
        <v>56.414999999999999</v>
      </c>
      <c r="J41">
        <v>59.164000000000001</v>
      </c>
      <c r="K41">
        <v>55.774999999999999</v>
      </c>
      <c r="L41">
        <v>55.829000000000001</v>
      </c>
      <c r="M41">
        <v>51.25</v>
      </c>
      <c r="N41">
        <v>52.334000000000003</v>
      </c>
      <c r="O41">
        <v>51.118000000000002</v>
      </c>
      <c r="P41">
        <v>51.298999999999999</v>
      </c>
      <c r="Q41">
        <v>56.670999999999999</v>
      </c>
      <c r="R41">
        <v>58.509</v>
      </c>
      <c r="S41">
        <v>54.866999999999997</v>
      </c>
      <c r="T41">
        <v>55.749000000000002</v>
      </c>
      <c r="U41">
        <v>51.99</v>
      </c>
      <c r="V41">
        <v>7.0179999999999998</v>
      </c>
    </row>
    <row r="42" spans="1:22">
      <c r="A42">
        <v>13</v>
      </c>
      <c r="B42" t="s">
        <v>327</v>
      </c>
      <c r="C42">
        <v>58.622</v>
      </c>
      <c r="D42">
        <v>57.22</v>
      </c>
      <c r="E42">
        <v>58.411000000000001</v>
      </c>
      <c r="F42">
        <v>57.481000000000002</v>
      </c>
      <c r="G42">
        <v>58.207000000000001</v>
      </c>
      <c r="H42">
        <v>59.494</v>
      </c>
      <c r="I42">
        <v>57.692</v>
      </c>
      <c r="J42">
        <v>59.73</v>
      </c>
      <c r="K42">
        <v>57.359000000000002</v>
      </c>
      <c r="L42">
        <v>57.417999999999999</v>
      </c>
      <c r="M42">
        <v>51.847000000000001</v>
      </c>
      <c r="N42">
        <v>53.164000000000001</v>
      </c>
      <c r="O42">
        <v>51.9</v>
      </c>
      <c r="P42">
        <v>51.932000000000002</v>
      </c>
      <c r="Q42">
        <v>56.454999999999998</v>
      </c>
      <c r="R42">
        <v>58.536999999999999</v>
      </c>
      <c r="S42">
        <v>54.957999999999998</v>
      </c>
      <c r="T42">
        <v>55.911000000000001</v>
      </c>
      <c r="U42">
        <v>52.817</v>
      </c>
      <c r="V42">
        <v>-52.764000000000003</v>
      </c>
    </row>
    <row r="43" spans="1:22">
      <c r="A43">
        <v>14</v>
      </c>
      <c r="B43" t="s">
        <v>328</v>
      </c>
      <c r="C43">
        <v>59.52</v>
      </c>
      <c r="D43">
        <v>58.710999999999999</v>
      </c>
      <c r="E43">
        <v>59.103000000000002</v>
      </c>
      <c r="F43">
        <v>58.594000000000001</v>
      </c>
      <c r="G43">
        <v>59.191000000000003</v>
      </c>
      <c r="H43">
        <v>60.442</v>
      </c>
      <c r="I43">
        <v>58.668999999999997</v>
      </c>
      <c r="J43">
        <v>60.075000000000003</v>
      </c>
      <c r="K43">
        <v>58.433999999999997</v>
      </c>
      <c r="L43">
        <v>58.476999999999997</v>
      </c>
      <c r="M43">
        <v>52.375999999999998</v>
      </c>
      <c r="N43">
        <v>53.673999999999999</v>
      </c>
      <c r="O43">
        <v>52.503</v>
      </c>
      <c r="P43">
        <v>52.488</v>
      </c>
      <c r="Q43">
        <v>56.845999999999997</v>
      </c>
      <c r="R43">
        <v>58.747999999999998</v>
      </c>
      <c r="S43">
        <v>55.252000000000002</v>
      </c>
      <c r="T43">
        <v>56.31</v>
      </c>
      <c r="U43">
        <v>53.268999999999998</v>
      </c>
      <c r="V43">
        <v>-43.715000000000003</v>
      </c>
    </row>
    <row r="44" spans="1:22">
      <c r="A44">
        <v>15</v>
      </c>
      <c r="B44" t="s">
        <v>329</v>
      </c>
      <c r="C44">
        <v>60.137999999999998</v>
      </c>
      <c r="D44">
        <v>59.55</v>
      </c>
      <c r="E44">
        <v>59.683</v>
      </c>
      <c r="F44">
        <v>59.523000000000003</v>
      </c>
      <c r="G44">
        <v>59.926000000000002</v>
      </c>
      <c r="H44">
        <v>61.454000000000001</v>
      </c>
      <c r="I44">
        <v>59.514000000000003</v>
      </c>
      <c r="J44">
        <v>60.451999999999998</v>
      </c>
      <c r="K44">
        <v>59.244999999999997</v>
      </c>
      <c r="L44">
        <v>59.231000000000002</v>
      </c>
      <c r="M44">
        <v>53.317</v>
      </c>
      <c r="N44">
        <v>54.485999999999997</v>
      </c>
      <c r="O44">
        <v>53.302999999999997</v>
      </c>
      <c r="P44">
        <v>53.335000000000001</v>
      </c>
      <c r="Q44">
        <v>57.689</v>
      </c>
      <c r="R44">
        <v>59.47</v>
      </c>
      <c r="S44">
        <v>56.174999999999997</v>
      </c>
      <c r="T44">
        <v>57.210999999999999</v>
      </c>
      <c r="U44">
        <v>54.057000000000002</v>
      </c>
      <c r="V44">
        <v>-34.817999999999998</v>
      </c>
    </row>
    <row r="45" spans="1:22">
      <c r="A45">
        <v>16</v>
      </c>
      <c r="B45" t="s">
        <v>330</v>
      </c>
      <c r="C45">
        <v>60.488</v>
      </c>
      <c r="D45">
        <v>59.896000000000001</v>
      </c>
      <c r="E45">
        <v>60.353000000000002</v>
      </c>
      <c r="F45">
        <v>60.009</v>
      </c>
      <c r="G45">
        <v>60.360999999999997</v>
      </c>
      <c r="H45">
        <v>60.914999999999999</v>
      </c>
      <c r="I45">
        <v>59.978000000000002</v>
      </c>
      <c r="J45">
        <v>60.875999999999998</v>
      </c>
      <c r="K45">
        <v>59.93</v>
      </c>
      <c r="L45">
        <v>59.856999999999999</v>
      </c>
      <c r="M45">
        <v>53.432000000000002</v>
      </c>
      <c r="N45">
        <v>55.052999999999997</v>
      </c>
      <c r="O45">
        <v>53.643000000000001</v>
      </c>
      <c r="P45">
        <v>53.563000000000002</v>
      </c>
      <c r="Q45">
        <v>57.005000000000003</v>
      </c>
      <c r="R45">
        <v>58.768000000000001</v>
      </c>
      <c r="S45">
        <v>55.875</v>
      </c>
      <c r="T45">
        <v>56.682000000000002</v>
      </c>
      <c r="U45">
        <v>54.274000000000001</v>
      </c>
      <c r="V45">
        <v>-4.1520000000000001</v>
      </c>
    </row>
    <row r="46" spans="1:22">
      <c r="A46">
        <v>17</v>
      </c>
      <c r="B46" t="s">
        <v>331</v>
      </c>
      <c r="C46">
        <v>60.837000000000003</v>
      </c>
      <c r="D46">
        <v>60.524000000000001</v>
      </c>
      <c r="E46">
        <v>60.642000000000003</v>
      </c>
      <c r="F46">
        <v>60.646999999999998</v>
      </c>
      <c r="G46">
        <v>60.723999999999997</v>
      </c>
      <c r="H46">
        <v>61.593000000000004</v>
      </c>
      <c r="I46">
        <v>60.448</v>
      </c>
      <c r="J46">
        <v>60.805</v>
      </c>
      <c r="K46">
        <v>60.378999999999998</v>
      </c>
      <c r="L46">
        <v>60.295000000000002</v>
      </c>
      <c r="M46">
        <v>54.472000000000001</v>
      </c>
      <c r="N46">
        <v>55.680999999999997</v>
      </c>
      <c r="O46">
        <v>54.345999999999997</v>
      </c>
      <c r="P46">
        <v>54.429000000000002</v>
      </c>
      <c r="Q46">
        <v>58.57</v>
      </c>
      <c r="R46">
        <v>60.185000000000002</v>
      </c>
      <c r="S46">
        <v>56.826999999999998</v>
      </c>
      <c r="T46">
        <v>57.991</v>
      </c>
      <c r="U46">
        <v>55.121000000000002</v>
      </c>
      <c r="V46">
        <v>5.1760000000000002</v>
      </c>
    </row>
    <row r="47" spans="1:22">
      <c r="A47">
        <v>18</v>
      </c>
      <c r="B47" t="s">
        <v>332</v>
      </c>
      <c r="C47">
        <v>60.929000000000002</v>
      </c>
      <c r="D47">
        <v>60.811999999999998</v>
      </c>
      <c r="E47">
        <v>60.829000000000001</v>
      </c>
      <c r="F47">
        <v>61.017000000000003</v>
      </c>
      <c r="G47">
        <v>60.945999999999998</v>
      </c>
      <c r="H47">
        <v>61.531999999999996</v>
      </c>
      <c r="I47">
        <v>60.631</v>
      </c>
      <c r="J47">
        <v>60.957000000000001</v>
      </c>
      <c r="K47">
        <v>60.737000000000002</v>
      </c>
      <c r="L47">
        <v>60.68</v>
      </c>
      <c r="M47">
        <v>54.856999999999999</v>
      </c>
      <c r="N47">
        <v>56.228000000000002</v>
      </c>
      <c r="O47">
        <v>54.901000000000003</v>
      </c>
      <c r="P47">
        <v>55.018999999999998</v>
      </c>
      <c r="Q47">
        <v>58.247999999999998</v>
      </c>
      <c r="R47">
        <v>59.795999999999999</v>
      </c>
      <c r="S47">
        <v>57.043999999999997</v>
      </c>
      <c r="T47">
        <v>57.914000000000001</v>
      </c>
      <c r="U47">
        <v>55.661999999999999</v>
      </c>
      <c r="V47">
        <v>18.513999999999999</v>
      </c>
    </row>
    <row r="48" spans="1:22">
      <c r="A48">
        <v>19</v>
      </c>
      <c r="B48" t="s">
        <v>333</v>
      </c>
      <c r="C48">
        <v>61.2</v>
      </c>
      <c r="D48">
        <v>61.128</v>
      </c>
      <c r="E48">
        <v>61.14</v>
      </c>
      <c r="F48">
        <v>61.344000000000001</v>
      </c>
      <c r="G48">
        <v>61.249000000000002</v>
      </c>
      <c r="H48">
        <v>62.055999999999997</v>
      </c>
      <c r="I48">
        <v>60.954000000000001</v>
      </c>
      <c r="J48">
        <v>61.414000000000001</v>
      </c>
      <c r="K48">
        <v>61.084000000000003</v>
      </c>
      <c r="L48">
        <v>61.015000000000001</v>
      </c>
      <c r="M48">
        <v>55.119</v>
      </c>
      <c r="N48">
        <v>56.603999999999999</v>
      </c>
      <c r="O48">
        <v>55.286999999999999</v>
      </c>
      <c r="P48">
        <v>55.26</v>
      </c>
      <c r="Q48">
        <v>58.279000000000003</v>
      </c>
      <c r="R48">
        <v>59.835999999999999</v>
      </c>
      <c r="S48">
        <v>56.973999999999997</v>
      </c>
      <c r="T48">
        <v>57.956000000000003</v>
      </c>
      <c r="U48">
        <v>55.933</v>
      </c>
      <c r="V48">
        <v>-45.802</v>
      </c>
    </row>
    <row r="49" spans="1:22">
      <c r="A49">
        <v>20</v>
      </c>
      <c r="B49" t="s">
        <v>334</v>
      </c>
      <c r="C49">
        <v>63.466000000000001</v>
      </c>
      <c r="D49">
        <v>63.113999999999997</v>
      </c>
      <c r="E49">
        <v>63.372</v>
      </c>
      <c r="F49">
        <v>63.359000000000002</v>
      </c>
      <c r="G49">
        <v>63.280999999999999</v>
      </c>
      <c r="H49">
        <v>64.088999999999999</v>
      </c>
      <c r="I49">
        <v>62.886000000000003</v>
      </c>
      <c r="J49">
        <v>64.722999999999999</v>
      </c>
      <c r="K49">
        <v>62.709000000000003</v>
      </c>
      <c r="L49">
        <v>62.637999999999998</v>
      </c>
      <c r="M49">
        <v>55.984999999999999</v>
      </c>
      <c r="N49">
        <v>57.323999999999998</v>
      </c>
      <c r="O49">
        <v>55.957000000000001</v>
      </c>
      <c r="P49">
        <v>56.021999999999998</v>
      </c>
      <c r="Q49">
        <v>59.28</v>
      </c>
      <c r="R49">
        <v>60.981000000000002</v>
      </c>
      <c r="S49">
        <v>57.997999999999998</v>
      </c>
      <c r="T49">
        <v>58.938000000000002</v>
      </c>
      <c r="U49">
        <v>56.545000000000002</v>
      </c>
      <c r="V49">
        <v>-68.09</v>
      </c>
    </row>
    <row r="50" spans="1:22">
      <c r="A50">
        <v>21</v>
      </c>
      <c r="B50" t="s">
        <v>335</v>
      </c>
      <c r="C50">
        <v>66.638999999999996</v>
      </c>
      <c r="D50">
        <v>65.909000000000006</v>
      </c>
      <c r="E50">
        <v>66.444999999999993</v>
      </c>
      <c r="F50">
        <v>66.16</v>
      </c>
      <c r="G50">
        <v>65.853999999999999</v>
      </c>
      <c r="H50">
        <v>67.466999999999999</v>
      </c>
      <c r="I50">
        <v>65.581999999999994</v>
      </c>
      <c r="J50">
        <v>66.808999999999997</v>
      </c>
      <c r="K50">
        <v>65.414000000000001</v>
      </c>
      <c r="L50">
        <v>65.388000000000005</v>
      </c>
      <c r="M50">
        <v>56.094999999999999</v>
      </c>
      <c r="N50">
        <v>57.53</v>
      </c>
      <c r="O50">
        <v>56.213000000000001</v>
      </c>
      <c r="P50">
        <v>56.203000000000003</v>
      </c>
      <c r="Q50">
        <v>58.542000000000002</v>
      </c>
      <c r="R50">
        <v>60.201999999999998</v>
      </c>
      <c r="S50">
        <v>57.661000000000001</v>
      </c>
      <c r="T50">
        <v>58.323999999999998</v>
      </c>
      <c r="U50">
        <v>56.831000000000003</v>
      </c>
      <c r="V50">
        <v>-6.9880000000000004</v>
      </c>
    </row>
    <row r="51" spans="1:22">
      <c r="A51">
        <v>22</v>
      </c>
      <c r="B51" t="s">
        <v>336</v>
      </c>
      <c r="C51">
        <v>67.915999999999997</v>
      </c>
      <c r="D51">
        <v>67.278999999999996</v>
      </c>
      <c r="E51">
        <v>67.641000000000005</v>
      </c>
      <c r="F51">
        <v>67.545000000000002</v>
      </c>
      <c r="G51">
        <v>67.460999999999999</v>
      </c>
      <c r="H51">
        <v>68.421999999999997</v>
      </c>
      <c r="I51">
        <v>67.174000000000007</v>
      </c>
      <c r="J51">
        <v>68.248999999999995</v>
      </c>
      <c r="K51">
        <v>66.811999999999998</v>
      </c>
      <c r="L51">
        <v>66.77</v>
      </c>
      <c r="M51">
        <v>56.615000000000002</v>
      </c>
      <c r="N51">
        <v>57.808</v>
      </c>
      <c r="O51">
        <v>56.581000000000003</v>
      </c>
      <c r="P51">
        <v>56.601999999999997</v>
      </c>
      <c r="Q51">
        <v>59.451999999999998</v>
      </c>
      <c r="R51">
        <v>60.878999999999998</v>
      </c>
      <c r="S51">
        <v>58.098999999999997</v>
      </c>
      <c r="T51">
        <v>59.033999999999999</v>
      </c>
      <c r="U51">
        <v>57.109000000000002</v>
      </c>
      <c r="V51">
        <v>15.519</v>
      </c>
    </row>
    <row r="52" spans="1:22">
      <c r="A52">
        <v>23</v>
      </c>
      <c r="B52" t="s">
        <v>337</v>
      </c>
      <c r="C52">
        <v>68.828000000000003</v>
      </c>
      <c r="D52">
        <v>68.436999999999998</v>
      </c>
      <c r="E52">
        <v>68.468999999999994</v>
      </c>
      <c r="F52">
        <v>68.537999999999997</v>
      </c>
      <c r="G52">
        <v>68.418999999999997</v>
      </c>
      <c r="H52">
        <v>69.132000000000005</v>
      </c>
      <c r="I52">
        <v>68.040999999999997</v>
      </c>
      <c r="J52">
        <v>69.015000000000001</v>
      </c>
      <c r="K52">
        <v>67.807000000000002</v>
      </c>
      <c r="L52">
        <v>67.745999999999995</v>
      </c>
      <c r="M52">
        <v>57.274000000000001</v>
      </c>
      <c r="N52">
        <v>58.548999999999999</v>
      </c>
      <c r="O52">
        <v>57.167000000000002</v>
      </c>
      <c r="P52">
        <v>57.271999999999998</v>
      </c>
      <c r="Q52">
        <v>60.01</v>
      </c>
      <c r="R52">
        <v>61.576999999999998</v>
      </c>
      <c r="S52">
        <v>58.737000000000002</v>
      </c>
      <c r="T52">
        <v>59.823</v>
      </c>
      <c r="U52">
        <v>57.77</v>
      </c>
      <c r="V52">
        <v>22.157</v>
      </c>
    </row>
    <row r="53" spans="1:22">
      <c r="A53">
        <v>24</v>
      </c>
      <c r="B53" t="s">
        <v>338</v>
      </c>
      <c r="C53">
        <v>68.938000000000002</v>
      </c>
      <c r="D53">
        <v>68.965000000000003</v>
      </c>
      <c r="E53">
        <v>68.933999999999997</v>
      </c>
      <c r="F53">
        <v>69.147999999999996</v>
      </c>
      <c r="G53">
        <v>68.872</v>
      </c>
      <c r="H53">
        <v>69.346999999999994</v>
      </c>
      <c r="I53">
        <v>68.524000000000001</v>
      </c>
      <c r="J53">
        <v>68.988</v>
      </c>
      <c r="K53">
        <v>68.488</v>
      </c>
      <c r="L53">
        <v>68.444000000000003</v>
      </c>
      <c r="M53">
        <v>57.265999999999998</v>
      </c>
      <c r="N53">
        <v>58.631999999999998</v>
      </c>
      <c r="O53">
        <v>57.427999999999997</v>
      </c>
      <c r="P53">
        <v>57.430999999999997</v>
      </c>
      <c r="Q53">
        <v>59.258000000000003</v>
      </c>
      <c r="R53">
        <v>60.615000000000002</v>
      </c>
      <c r="S53">
        <v>58.478999999999999</v>
      </c>
      <c r="T53">
        <v>58.898000000000003</v>
      </c>
      <c r="U53">
        <v>57.936</v>
      </c>
      <c r="V53">
        <v>-38.923000000000002</v>
      </c>
    </row>
    <row r="54" spans="1:22">
      <c r="A54">
        <v>25</v>
      </c>
      <c r="B54" t="s">
        <v>339</v>
      </c>
      <c r="C54">
        <v>69.376999999999995</v>
      </c>
      <c r="D54">
        <v>69.403999999999996</v>
      </c>
      <c r="E54">
        <v>69.122</v>
      </c>
      <c r="F54">
        <v>69.391999999999996</v>
      </c>
      <c r="G54">
        <v>69.216999999999999</v>
      </c>
      <c r="H54">
        <v>69.748000000000005</v>
      </c>
      <c r="I54">
        <v>69.025000000000006</v>
      </c>
      <c r="J54">
        <v>69.018000000000001</v>
      </c>
      <c r="K54">
        <v>69.031999999999996</v>
      </c>
      <c r="L54">
        <v>68.917000000000002</v>
      </c>
      <c r="M54">
        <v>57.939</v>
      </c>
      <c r="N54">
        <v>58.923999999999999</v>
      </c>
      <c r="O54">
        <v>58.036999999999999</v>
      </c>
      <c r="P54">
        <v>57.856000000000002</v>
      </c>
      <c r="Q54">
        <v>60.423000000000002</v>
      </c>
      <c r="R54">
        <v>61.853000000000002</v>
      </c>
      <c r="S54">
        <v>59.103000000000002</v>
      </c>
      <c r="T54">
        <v>60.1</v>
      </c>
      <c r="U54">
        <v>58.290999999999997</v>
      </c>
      <c r="V54">
        <v>22.331</v>
      </c>
    </row>
    <row r="55" spans="1:22">
      <c r="A55">
        <v>26</v>
      </c>
      <c r="B55" t="s">
        <v>340</v>
      </c>
      <c r="C55">
        <v>69.494</v>
      </c>
      <c r="D55">
        <v>69.683000000000007</v>
      </c>
      <c r="E55">
        <v>69.394999999999996</v>
      </c>
      <c r="F55">
        <v>69.742000000000004</v>
      </c>
      <c r="G55">
        <v>69.337999999999994</v>
      </c>
      <c r="H55">
        <v>69.584000000000003</v>
      </c>
      <c r="I55">
        <v>69.233999999999995</v>
      </c>
      <c r="J55">
        <v>69.153000000000006</v>
      </c>
      <c r="K55">
        <v>69.349999999999994</v>
      </c>
      <c r="L55">
        <v>69.241</v>
      </c>
      <c r="M55">
        <v>58.3</v>
      </c>
      <c r="N55">
        <v>59.521000000000001</v>
      </c>
      <c r="O55">
        <v>58.36</v>
      </c>
      <c r="P55">
        <v>58.387999999999998</v>
      </c>
      <c r="Q55">
        <v>60.514000000000003</v>
      </c>
      <c r="R55">
        <v>62.137</v>
      </c>
      <c r="S55">
        <v>59.612000000000002</v>
      </c>
      <c r="T55">
        <v>60.295000000000002</v>
      </c>
      <c r="U55">
        <v>58.777999999999999</v>
      </c>
      <c r="V55">
        <v>-73.012</v>
      </c>
    </row>
    <row r="56" spans="1:22">
      <c r="A56">
        <v>27</v>
      </c>
      <c r="B56" t="s">
        <v>341</v>
      </c>
      <c r="C56">
        <v>69.650999999999996</v>
      </c>
      <c r="D56">
        <v>69.933999999999997</v>
      </c>
      <c r="E56">
        <v>69.611999999999995</v>
      </c>
      <c r="F56">
        <v>70.001000000000005</v>
      </c>
      <c r="G56">
        <v>69.655000000000001</v>
      </c>
      <c r="H56">
        <v>69.658000000000001</v>
      </c>
      <c r="I56">
        <v>69.478999999999999</v>
      </c>
      <c r="J56">
        <v>69.287000000000006</v>
      </c>
      <c r="K56">
        <v>69.602999999999994</v>
      </c>
      <c r="L56">
        <v>69.525999999999996</v>
      </c>
      <c r="M56">
        <v>58.347000000000001</v>
      </c>
      <c r="N56">
        <v>59.466000000000001</v>
      </c>
      <c r="O56">
        <v>58.384999999999998</v>
      </c>
      <c r="P56">
        <v>58.45</v>
      </c>
      <c r="Q56">
        <v>59.750999999999998</v>
      </c>
      <c r="R56">
        <v>60.936</v>
      </c>
      <c r="S56">
        <v>59.064</v>
      </c>
      <c r="T56">
        <v>59.405000000000001</v>
      </c>
      <c r="U56">
        <v>58.865000000000002</v>
      </c>
      <c r="V56">
        <v>25.713000000000001</v>
      </c>
    </row>
    <row r="57" spans="1:22">
      <c r="A57">
        <v>28</v>
      </c>
      <c r="B57" t="s">
        <v>342</v>
      </c>
      <c r="C57">
        <v>69.671999999999997</v>
      </c>
      <c r="D57">
        <v>69.975999999999999</v>
      </c>
      <c r="E57">
        <v>69.59</v>
      </c>
      <c r="F57">
        <v>69.858000000000004</v>
      </c>
      <c r="G57">
        <v>69.539000000000001</v>
      </c>
      <c r="H57">
        <v>69.466999999999999</v>
      </c>
      <c r="I57">
        <v>69.486999999999995</v>
      </c>
      <c r="J57">
        <v>68.959999999999994</v>
      </c>
      <c r="K57">
        <v>69.725999999999999</v>
      </c>
      <c r="L57">
        <v>69.591999999999999</v>
      </c>
      <c r="M57">
        <v>58.948</v>
      </c>
      <c r="N57">
        <v>59.889000000000003</v>
      </c>
      <c r="O57">
        <v>59.173000000000002</v>
      </c>
      <c r="P57">
        <v>58.841999999999999</v>
      </c>
      <c r="Q57">
        <v>61.088999999999999</v>
      </c>
      <c r="R57">
        <v>62.631</v>
      </c>
      <c r="S57">
        <v>59.883000000000003</v>
      </c>
      <c r="T57">
        <v>60.712000000000003</v>
      </c>
      <c r="U57">
        <v>59.27</v>
      </c>
      <c r="V57">
        <v>-51.359000000000002</v>
      </c>
    </row>
    <row r="58" spans="1:22">
      <c r="A58">
        <v>29</v>
      </c>
      <c r="B58" t="s">
        <v>343</v>
      </c>
      <c r="C58">
        <v>69.62</v>
      </c>
      <c r="D58">
        <v>69.912999999999997</v>
      </c>
      <c r="E58">
        <v>69.616</v>
      </c>
      <c r="F58">
        <v>69.798000000000002</v>
      </c>
      <c r="G58">
        <v>69.399000000000001</v>
      </c>
      <c r="H58">
        <v>69.072999999999993</v>
      </c>
      <c r="I58">
        <v>69.385000000000005</v>
      </c>
      <c r="J58">
        <v>68.912999999999997</v>
      </c>
      <c r="K58">
        <v>69.75</v>
      </c>
      <c r="L58">
        <v>69.61</v>
      </c>
      <c r="M58">
        <v>59.267000000000003</v>
      </c>
      <c r="N58">
        <v>60.337000000000003</v>
      </c>
      <c r="O58">
        <v>59.417000000000002</v>
      </c>
      <c r="P58">
        <v>59.344000000000001</v>
      </c>
      <c r="Q58">
        <v>61.042999999999999</v>
      </c>
      <c r="R58">
        <v>62.366999999999997</v>
      </c>
      <c r="S58">
        <v>60.195999999999998</v>
      </c>
      <c r="T58">
        <v>60.771999999999998</v>
      </c>
      <c r="U58">
        <v>59.651000000000003</v>
      </c>
      <c r="V58">
        <v>-54.930999999999997</v>
      </c>
    </row>
    <row r="59" spans="1:22">
      <c r="A59">
        <v>30</v>
      </c>
      <c r="B59" t="s">
        <v>344</v>
      </c>
      <c r="C59">
        <v>69.692999999999998</v>
      </c>
      <c r="D59">
        <v>69.844999999999999</v>
      </c>
      <c r="E59">
        <v>69.653999999999996</v>
      </c>
      <c r="F59">
        <v>69.679000000000002</v>
      </c>
      <c r="G59">
        <v>69.36</v>
      </c>
      <c r="H59">
        <v>69.183999999999997</v>
      </c>
      <c r="I59">
        <v>69.221000000000004</v>
      </c>
      <c r="J59">
        <v>68.731999999999999</v>
      </c>
      <c r="K59">
        <v>69.784999999999997</v>
      </c>
      <c r="L59">
        <v>69.603999999999999</v>
      </c>
      <c r="M59">
        <v>59.201000000000001</v>
      </c>
      <c r="N59">
        <v>60.347999999999999</v>
      </c>
      <c r="O59">
        <v>59.29</v>
      </c>
      <c r="P59">
        <v>59.31</v>
      </c>
      <c r="Q59">
        <v>60.235999999999997</v>
      </c>
      <c r="R59">
        <v>61.414000000000001</v>
      </c>
      <c r="S59">
        <v>59.600999999999999</v>
      </c>
      <c r="T59">
        <v>59.853000000000002</v>
      </c>
      <c r="U59">
        <v>59.686999999999998</v>
      </c>
      <c r="V59">
        <v>-75.400000000000006</v>
      </c>
    </row>
    <row r="60" spans="1:22">
      <c r="A60">
        <v>31</v>
      </c>
      <c r="B60" t="s">
        <v>345</v>
      </c>
      <c r="C60">
        <v>69.361000000000004</v>
      </c>
      <c r="D60">
        <v>69.492999999999995</v>
      </c>
      <c r="E60">
        <v>69.358000000000004</v>
      </c>
      <c r="F60">
        <v>69.540000000000006</v>
      </c>
      <c r="G60">
        <v>69.132000000000005</v>
      </c>
      <c r="H60">
        <v>68.863</v>
      </c>
      <c r="I60">
        <v>68.950999999999993</v>
      </c>
      <c r="J60">
        <v>68.218999999999994</v>
      </c>
      <c r="K60">
        <v>69.698999999999998</v>
      </c>
      <c r="L60">
        <v>69.585999999999999</v>
      </c>
      <c r="M60">
        <v>59.886000000000003</v>
      </c>
      <c r="N60">
        <v>60.703000000000003</v>
      </c>
      <c r="O60">
        <v>59.944000000000003</v>
      </c>
      <c r="P60">
        <v>59.81</v>
      </c>
      <c r="Q60">
        <v>61.591000000000001</v>
      </c>
      <c r="R60">
        <v>63.103000000000002</v>
      </c>
      <c r="S60">
        <v>60.514000000000003</v>
      </c>
      <c r="T60">
        <v>61.188000000000002</v>
      </c>
      <c r="U60">
        <v>60.094000000000001</v>
      </c>
      <c r="V60">
        <v>-4.141</v>
      </c>
    </row>
    <row r="61" spans="1:22">
      <c r="A61">
        <v>32</v>
      </c>
      <c r="B61" t="s">
        <v>346</v>
      </c>
      <c r="C61">
        <v>69.209999999999994</v>
      </c>
      <c r="D61">
        <v>69.424000000000007</v>
      </c>
      <c r="E61">
        <v>69.159000000000006</v>
      </c>
      <c r="F61">
        <v>69.316000000000003</v>
      </c>
      <c r="G61">
        <v>69.022999999999996</v>
      </c>
      <c r="H61">
        <v>68.322999999999993</v>
      </c>
      <c r="I61">
        <v>68.611000000000004</v>
      </c>
      <c r="J61">
        <v>67.823999999999998</v>
      </c>
      <c r="K61">
        <v>69.47</v>
      </c>
      <c r="L61">
        <v>69.316999999999993</v>
      </c>
      <c r="M61">
        <v>60.156999999999996</v>
      </c>
      <c r="N61">
        <v>61.097999999999999</v>
      </c>
      <c r="O61">
        <v>60.296999999999997</v>
      </c>
      <c r="P61">
        <v>60.137999999999998</v>
      </c>
      <c r="Q61">
        <v>61.518999999999998</v>
      </c>
      <c r="R61">
        <v>62.826000000000001</v>
      </c>
      <c r="S61">
        <v>60.683999999999997</v>
      </c>
      <c r="T61">
        <v>61.198999999999998</v>
      </c>
      <c r="U61">
        <v>60.414999999999999</v>
      </c>
      <c r="V61">
        <v>20.678999999999998</v>
      </c>
    </row>
    <row r="62" spans="1:22">
      <c r="A62">
        <v>33</v>
      </c>
      <c r="B62" t="s">
        <v>347</v>
      </c>
      <c r="C62">
        <v>69.137</v>
      </c>
      <c r="D62">
        <v>69.373000000000005</v>
      </c>
      <c r="E62">
        <v>69.105999999999995</v>
      </c>
      <c r="F62">
        <v>69.253</v>
      </c>
      <c r="G62">
        <v>68.507000000000005</v>
      </c>
      <c r="H62">
        <v>67.63</v>
      </c>
      <c r="I62">
        <v>68.262</v>
      </c>
      <c r="J62">
        <v>67.516999999999996</v>
      </c>
      <c r="K62">
        <v>69.343000000000004</v>
      </c>
      <c r="L62">
        <v>69.215999999999994</v>
      </c>
      <c r="M62">
        <v>60.055999999999997</v>
      </c>
      <c r="N62">
        <v>61.015999999999998</v>
      </c>
      <c r="O62">
        <v>60.122</v>
      </c>
      <c r="P62">
        <v>60.119</v>
      </c>
      <c r="Q62">
        <v>60.704000000000001</v>
      </c>
      <c r="R62">
        <v>61.765000000000001</v>
      </c>
      <c r="S62">
        <v>60.186999999999998</v>
      </c>
      <c r="T62">
        <v>60.305</v>
      </c>
      <c r="U62">
        <v>60.398000000000003</v>
      </c>
      <c r="V62">
        <v>24.978999999999999</v>
      </c>
    </row>
    <row r="63" spans="1:22">
      <c r="A63">
        <v>34</v>
      </c>
      <c r="B63" t="s">
        <v>348</v>
      </c>
      <c r="C63">
        <v>68.930000000000007</v>
      </c>
      <c r="D63">
        <v>69.180999999999997</v>
      </c>
      <c r="E63">
        <v>68.888999999999996</v>
      </c>
      <c r="F63">
        <v>69.082999999999998</v>
      </c>
      <c r="G63">
        <v>68.106999999999999</v>
      </c>
      <c r="H63">
        <v>67.328999999999994</v>
      </c>
      <c r="I63">
        <v>67.936000000000007</v>
      </c>
      <c r="J63">
        <v>67.152000000000001</v>
      </c>
      <c r="K63">
        <v>69.174999999999997</v>
      </c>
      <c r="L63">
        <v>69.022999999999996</v>
      </c>
      <c r="M63">
        <v>60.569000000000003</v>
      </c>
      <c r="N63">
        <v>61.472999999999999</v>
      </c>
      <c r="O63">
        <v>60.703000000000003</v>
      </c>
      <c r="P63">
        <v>60.473999999999997</v>
      </c>
      <c r="Q63">
        <v>62.029000000000003</v>
      </c>
      <c r="R63">
        <v>63.378999999999998</v>
      </c>
      <c r="S63">
        <v>61.031999999999996</v>
      </c>
      <c r="T63">
        <v>61.741</v>
      </c>
      <c r="U63">
        <v>60.725000000000001</v>
      </c>
      <c r="V63">
        <v>-60</v>
      </c>
    </row>
    <row r="64" spans="1:22">
      <c r="A64">
        <v>35</v>
      </c>
      <c r="B64" t="s">
        <v>349</v>
      </c>
      <c r="C64">
        <v>69.742999999999995</v>
      </c>
      <c r="D64">
        <v>70.177999999999997</v>
      </c>
      <c r="E64">
        <v>69.754000000000005</v>
      </c>
      <c r="F64">
        <v>70.117999999999995</v>
      </c>
      <c r="G64">
        <v>69.927000000000007</v>
      </c>
      <c r="H64">
        <v>69.965000000000003</v>
      </c>
      <c r="I64">
        <v>69.656000000000006</v>
      </c>
      <c r="J64">
        <v>70.385999999999996</v>
      </c>
      <c r="K64">
        <v>69.959000000000003</v>
      </c>
      <c r="L64">
        <v>69.823999999999998</v>
      </c>
      <c r="M64">
        <v>60.856000000000002</v>
      </c>
      <c r="N64">
        <v>61.779000000000003</v>
      </c>
      <c r="O64">
        <v>61.081000000000003</v>
      </c>
      <c r="P64">
        <v>60.86</v>
      </c>
      <c r="Q64">
        <v>62.045000000000002</v>
      </c>
      <c r="R64">
        <v>63.238999999999997</v>
      </c>
      <c r="S64">
        <v>61.311999999999998</v>
      </c>
      <c r="T64">
        <v>61.707999999999998</v>
      </c>
      <c r="U64">
        <v>61.034999999999997</v>
      </c>
      <c r="V64">
        <v>-1.3260000000000001</v>
      </c>
    </row>
    <row r="65" spans="1:22">
      <c r="A65">
        <v>36</v>
      </c>
      <c r="B65" t="s">
        <v>350</v>
      </c>
      <c r="C65">
        <v>72.659000000000006</v>
      </c>
      <c r="D65">
        <v>72.665000000000006</v>
      </c>
      <c r="E65">
        <v>72.460999999999999</v>
      </c>
      <c r="F65">
        <v>72.813000000000002</v>
      </c>
      <c r="G65">
        <v>72.515000000000001</v>
      </c>
      <c r="H65">
        <v>72.856999999999999</v>
      </c>
      <c r="I65">
        <v>72.093999999999994</v>
      </c>
      <c r="J65">
        <v>73.341999999999999</v>
      </c>
      <c r="K65">
        <v>72.209000000000003</v>
      </c>
      <c r="L65">
        <v>72.138000000000005</v>
      </c>
      <c r="M65">
        <v>60.771999999999998</v>
      </c>
      <c r="N65">
        <v>61.686</v>
      </c>
      <c r="O65">
        <v>60.798999999999999</v>
      </c>
      <c r="P65">
        <v>60.848999999999997</v>
      </c>
      <c r="Q65">
        <v>61.198999999999998</v>
      </c>
      <c r="R65">
        <v>62.072000000000003</v>
      </c>
      <c r="S65">
        <v>60.767000000000003</v>
      </c>
      <c r="T65">
        <v>60.875</v>
      </c>
      <c r="U65">
        <v>61.095999999999997</v>
      </c>
      <c r="V65">
        <v>-26.917000000000002</v>
      </c>
    </row>
    <row r="66" spans="1:22">
      <c r="A66">
        <v>37</v>
      </c>
      <c r="B66" t="s">
        <v>351</v>
      </c>
      <c r="C66">
        <v>73.97</v>
      </c>
      <c r="D66">
        <v>73.825000000000003</v>
      </c>
      <c r="E66">
        <v>73.757999999999996</v>
      </c>
      <c r="F66">
        <v>73.900000000000006</v>
      </c>
      <c r="G66">
        <v>73.697000000000003</v>
      </c>
      <c r="H66">
        <v>73.846999999999994</v>
      </c>
      <c r="I66">
        <v>73.290000000000006</v>
      </c>
      <c r="J66">
        <v>73.843999999999994</v>
      </c>
      <c r="K66">
        <v>73.322999999999993</v>
      </c>
      <c r="L66">
        <v>73.201999999999998</v>
      </c>
      <c r="M66">
        <v>61.192999999999998</v>
      </c>
      <c r="N66">
        <v>62.085999999999999</v>
      </c>
      <c r="O66">
        <v>61.198999999999998</v>
      </c>
      <c r="P66">
        <v>61.058</v>
      </c>
      <c r="Q66">
        <v>62.305999999999997</v>
      </c>
      <c r="R66">
        <v>63.615000000000002</v>
      </c>
      <c r="S66">
        <v>61.274999999999999</v>
      </c>
      <c r="T66">
        <v>61.895000000000003</v>
      </c>
      <c r="U66">
        <v>61.302</v>
      </c>
      <c r="V66">
        <v>15.532999999999999</v>
      </c>
    </row>
    <row r="67" spans="1:22">
      <c r="A67">
        <v>38</v>
      </c>
      <c r="B67" t="s">
        <v>352</v>
      </c>
      <c r="C67">
        <v>74.540000000000006</v>
      </c>
      <c r="D67">
        <v>74.510999999999996</v>
      </c>
      <c r="E67">
        <v>74.417000000000002</v>
      </c>
      <c r="F67">
        <v>74.593000000000004</v>
      </c>
      <c r="G67">
        <v>74.278000000000006</v>
      </c>
      <c r="H67">
        <v>74.391999999999996</v>
      </c>
      <c r="I67">
        <v>74.016000000000005</v>
      </c>
      <c r="J67">
        <v>73.998999999999995</v>
      </c>
      <c r="K67">
        <v>74.004000000000005</v>
      </c>
      <c r="L67">
        <v>73.924999999999997</v>
      </c>
      <c r="M67">
        <v>61.563000000000002</v>
      </c>
      <c r="N67">
        <v>62.378999999999998</v>
      </c>
      <c r="O67">
        <v>61.720999999999997</v>
      </c>
      <c r="P67">
        <v>61.533999999999999</v>
      </c>
      <c r="Q67">
        <v>62.555999999999997</v>
      </c>
      <c r="R67">
        <v>63.64</v>
      </c>
      <c r="S67">
        <v>61.9</v>
      </c>
      <c r="T67">
        <v>62.280999999999999</v>
      </c>
      <c r="U67">
        <v>61.649000000000001</v>
      </c>
      <c r="V67">
        <v>-13.465</v>
      </c>
    </row>
    <row r="68" spans="1:22">
      <c r="A68">
        <v>39</v>
      </c>
      <c r="B68" t="s">
        <v>353</v>
      </c>
      <c r="C68">
        <v>74.66</v>
      </c>
      <c r="D68">
        <v>74.953000000000003</v>
      </c>
      <c r="E68">
        <v>74.674999999999997</v>
      </c>
      <c r="F68">
        <v>74.745000000000005</v>
      </c>
      <c r="G68">
        <v>74.480999999999995</v>
      </c>
      <c r="H68">
        <v>74.543000000000006</v>
      </c>
      <c r="I68">
        <v>74.322999999999993</v>
      </c>
      <c r="J68">
        <v>73.853999999999999</v>
      </c>
      <c r="K68">
        <v>74.397000000000006</v>
      </c>
      <c r="L68">
        <v>74.298000000000002</v>
      </c>
      <c r="M68">
        <v>61.494</v>
      </c>
      <c r="N68">
        <v>62.335999999999999</v>
      </c>
      <c r="O68">
        <v>61.564</v>
      </c>
      <c r="P68">
        <v>61.546999999999997</v>
      </c>
      <c r="Q68">
        <v>61.787999999999997</v>
      </c>
      <c r="R68">
        <v>62.71</v>
      </c>
      <c r="S68">
        <v>61.316000000000003</v>
      </c>
      <c r="T68">
        <v>61.454000000000001</v>
      </c>
      <c r="U68">
        <v>61.674999999999997</v>
      </c>
      <c r="V68">
        <v>30.846</v>
      </c>
    </row>
    <row r="69" spans="1:22">
      <c r="A69">
        <v>40</v>
      </c>
      <c r="B69" t="s">
        <v>354</v>
      </c>
      <c r="C69">
        <v>74.825000000000003</v>
      </c>
      <c r="D69">
        <v>75.043999999999997</v>
      </c>
      <c r="E69">
        <v>74.813999999999993</v>
      </c>
      <c r="F69">
        <v>74.896000000000001</v>
      </c>
      <c r="G69">
        <v>74.533000000000001</v>
      </c>
      <c r="H69">
        <v>74.591999999999999</v>
      </c>
      <c r="I69">
        <v>74.423000000000002</v>
      </c>
      <c r="J69">
        <v>73.963999999999999</v>
      </c>
      <c r="K69">
        <v>74.688999999999993</v>
      </c>
      <c r="L69">
        <v>74.540000000000006</v>
      </c>
      <c r="M69">
        <v>61.734000000000002</v>
      </c>
      <c r="N69">
        <v>62.542000000000002</v>
      </c>
      <c r="O69">
        <v>61.718000000000004</v>
      </c>
      <c r="P69">
        <v>61.615000000000002</v>
      </c>
      <c r="Q69">
        <v>62.468000000000004</v>
      </c>
      <c r="R69">
        <v>63.616</v>
      </c>
      <c r="S69">
        <v>61.503999999999998</v>
      </c>
      <c r="T69">
        <v>62.011000000000003</v>
      </c>
      <c r="U69">
        <v>61.841000000000001</v>
      </c>
      <c r="V69">
        <v>23.433</v>
      </c>
    </row>
    <row r="70" spans="1:22">
      <c r="A70">
        <v>41</v>
      </c>
      <c r="B70" t="s">
        <v>355</v>
      </c>
      <c r="C70">
        <v>74.989000000000004</v>
      </c>
      <c r="D70">
        <v>75.045000000000002</v>
      </c>
      <c r="E70">
        <v>74.897999999999996</v>
      </c>
      <c r="F70">
        <v>74.981999999999999</v>
      </c>
      <c r="G70">
        <v>74.58</v>
      </c>
      <c r="H70">
        <v>74.662999999999997</v>
      </c>
      <c r="I70">
        <v>74.561999999999998</v>
      </c>
      <c r="J70">
        <v>74.063999999999993</v>
      </c>
      <c r="K70">
        <v>74.75</v>
      </c>
      <c r="L70">
        <v>74.626999999999995</v>
      </c>
      <c r="M70">
        <v>62.155000000000001</v>
      </c>
      <c r="N70">
        <v>62.896999999999998</v>
      </c>
      <c r="O70">
        <v>62.161999999999999</v>
      </c>
      <c r="P70">
        <v>62.103000000000002</v>
      </c>
      <c r="Q70">
        <v>63.024999999999999</v>
      </c>
      <c r="R70">
        <v>64.174999999999997</v>
      </c>
      <c r="S70">
        <v>62.345999999999997</v>
      </c>
      <c r="T70">
        <v>62.805999999999997</v>
      </c>
      <c r="U70">
        <v>62.179000000000002</v>
      </c>
      <c r="V70">
        <v>23.497</v>
      </c>
    </row>
    <row r="71" spans="1:22">
      <c r="A71">
        <v>42</v>
      </c>
      <c r="B71" t="s">
        <v>356</v>
      </c>
      <c r="C71">
        <v>74.87</v>
      </c>
      <c r="D71">
        <v>74.97</v>
      </c>
      <c r="E71">
        <v>74.950999999999993</v>
      </c>
      <c r="F71">
        <v>74.879000000000005</v>
      </c>
      <c r="G71">
        <v>74.563000000000002</v>
      </c>
      <c r="H71">
        <v>73.98</v>
      </c>
      <c r="I71">
        <v>74.364999999999995</v>
      </c>
      <c r="J71">
        <v>73.674000000000007</v>
      </c>
      <c r="K71">
        <v>74.774000000000001</v>
      </c>
      <c r="L71">
        <v>74.584000000000003</v>
      </c>
      <c r="M71">
        <v>62.070999999999998</v>
      </c>
      <c r="N71">
        <v>62.954000000000001</v>
      </c>
      <c r="O71">
        <v>62.168999999999997</v>
      </c>
      <c r="P71">
        <v>62.081000000000003</v>
      </c>
      <c r="Q71">
        <v>62.337000000000003</v>
      </c>
      <c r="R71">
        <v>63.15</v>
      </c>
      <c r="S71">
        <v>61.835000000000001</v>
      </c>
      <c r="T71">
        <v>62.054000000000002</v>
      </c>
      <c r="U71">
        <v>62.210999999999999</v>
      </c>
      <c r="V71">
        <v>12.627000000000001</v>
      </c>
    </row>
    <row r="72" spans="1:22">
      <c r="A72">
        <v>43</v>
      </c>
      <c r="B72" t="s">
        <v>357</v>
      </c>
      <c r="C72">
        <v>74.811999999999998</v>
      </c>
      <c r="D72">
        <v>74.897999999999996</v>
      </c>
      <c r="E72">
        <v>74.784000000000006</v>
      </c>
      <c r="F72">
        <v>74.819999999999993</v>
      </c>
      <c r="G72">
        <v>74.367000000000004</v>
      </c>
      <c r="H72">
        <v>73.668000000000006</v>
      </c>
      <c r="I72">
        <v>74.144999999999996</v>
      </c>
      <c r="J72">
        <v>73.465000000000003</v>
      </c>
      <c r="K72">
        <v>74.795000000000002</v>
      </c>
      <c r="L72">
        <v>74.662999999999997</v>
      </c>
      <c r="M72">
        <v>62.124000000000002</v>
      </c>
      <c r="N72">
        <v>62.923000000000002</v>
      </c>
      <c r="O72">
        <v>62.177999999999997</v>
      </c>
      <c r="P72">
        <v>62.097000000000001</v>
      </c>
      <c r="Q72">
        <v>62.371000000000002</v>
      </c>
      <c r="R72">
        <v>63.488</v>
      </c>
      <c r="S72">
        <v>61.701000000000001</v>
      </c>
      <c r="T72">
        <v>62.027999999999999</v>
      </c>
      <c r="U72">
        <v>62.264000000000003</v>
      </c>
      <c r="V72">
        <v>-17.981999999999999</v>
      </c>
    </row>
    <row r="73" spans="1:22">
      <c r="A73">
        <v>44</v>
      </c>
      <c r="B73" t="s">
        <v>358</v>
      </c>
      <c r="C73">
        <v>74.638999999999996</v>
      </c>
      <c r="D73">
        <v>74.771000000000001</v>
      </c>
      <c r="E73">
        <v>74.602000000000004</v>
      </c>
      <c r="F73">
        <v>74.67</v>
      </c>
      <c r="G73">
        <v>73.942999999999998</v>
      </c>
      <c r="H73">
        <v>73.013000000000005</v>
      </c>
      <c r="I73">
        <v>73.781999999999996</v>
      </c>
      <c r="J73">
        <v>72.781999999999996</v>
      </c>
      <c r="K73">
        <v>74.685000000000002</v>
      </c>
      <c r="L73">
        <v>74.558000000000007</v>
      </c>
      <c r="M73">
        <v>62.673999999999999</v>
      </c>
      <c r="N73">
        <v>63.37</v>
      </c>
      <c r="O73">
        <v>62.686</v>
      </c>
      <c r="P73">
        <v>62.649000000000001</v>
      </c>
      <c r="Q73">
        <v>63.494999999999997</v>
      </c>
      <c r="R73">
        <v>64.697000000000003</v>
      </c>
      <c r="S73">
        <v>62.834000000000003</v>
      </c>
      <c r="T73">
        <v>63.18</v>
      </c>
      <c r="U73">
        <v>62.645000000000003</v>
      </c>
      <c r="V73">
        <v>-14.407</v>
      </c>
    </row>
    <row r="74" spans="1:22">
      <c r="A74">
        <v>45</v>
      </c>
      <c r="B74" t="s">
        <v>359</v>
      </c>
      <c r="C74">
        <v>74.459000000000003</v>
      </c>
      <c r="D74">
        <v>74.616</v>
      </c>
      <c r="E74">
        <v>74.400000000000006</v>
      </c>
      <c r="F74">
        <v>74.55</v>
      </c>
      <c r="G74">
        <v>73.457999999999998</v>
      </c>
      <c r="H74">
        <v>72.494</v>
      </c>
      <c r="I74">
        <v>73.284999999999997</v>
      </c>
      <c r="J74">
        <v>72.421999999999997</v>
      </c>
      <c r="K74">
        <v>74.534000000000006</v>
      </c>
      <c r="L74">
        <v>74.367999999999995</v>
      </c>
      <c r="M74">
        <v>62.710999999999999</v>
      </c>
      <c r="N74">
        <v>63.488999999999997</v>
      </c>
      <c r="O74">
        <v>62.835000000000001</v>
      </c>
      <c r="P74">
        <v>62.68</v>
      </c>
      <c r="Q74">
        <v>62.908999999999999</v>
      </c>
      <c r="R74">
        <v>63.707999999999998</v>
      </c>
      <c r="S74">
        <v>62.442</v>
      </c>
      <c r="T74">
        <v>62.712000000000003</v>
      </c>
      <c r="U74">
        <v>62.749000000000002</v>
      </c>
      <c r="V74">
        <v>23.768000000000001</v>
      </c>
    </row>
    <row r="75" spans="1:22">
      <c r="A75">
        <v>46</v>
      </c>
      <c r="B75" t="s">
        <v>360</v>
      </c>
      <c r="C75">
        <v>74.307000000000002</v>
      </c>
      <c r="D75">
        <v>74.504000000000005</v>
      </c>
      <c r="E75">
        <v>74.239999999999995</v>
      </c>
      <c r="F75">
        <v>74.415999999999997</v>
      </c>
      <c r="G75">
        <v>73.025000000000006</v>
      </c>
      <c r="H75">
        <v>72.040000000000006</v>
      </c>
      <c r="I75">
        <v>72.823999999999998</v>
      </c>
      <c r="J75">
        <v>71.992999999999995</v>
      </c>
      <c r="K75">
        <v>74.33</v>
      </c>
      <c r="L75">
        <v>74.171000000000006</v>
      </c>
      <c r="M75">
        <v>62.576999999999998</v>
      </c>
      <c r="N75">
        <v>63.347999999999999</v>
      </c>
      <c r="O75">
        <v>62.576000000000001</v>
      </c>
      <c r="P75">
        <v>62.567999999999998</v>
      </c>
      <c r="Q75">
        <v>62.308</v>
      </c>
      <c r="R75">
        <v>62.875999999999998</v>
      </c>
      <c r="S75">
        <v>61.88</v>
      </c>
      <c r="T75">
        <v>62.069000000000003</v>
      </c>
      <c r="U75">
        <v>62.656999999999996</v>
      </c>
      <c r="V75">
        <v>23.873000000000001</v>
      </c>
    </row>
    <row r="76" spans="1:22">
      <c r="A76">
        <v>47</v>
      </c>
      <c r="B76" t="s">
        <v>361</v>
      </c>
      <c r="C76">
        <v>74.088999999999999</v>
      </c>
      <c r="D76">
        <v>74.343999999999994</v>
      </c>
      <c r="E76">
        <v>74.042000000000002</v>
      </c>
      <c r="F76">
        <v>74.212999999999994</v>
      </c>
      <c r="G76">
        <v>72.617999999999995</v>
      </c>
      <c r="H76">
        <v>71.683000000000007</v>
      </c>
      <c r="I76">
        <v>72.355999999999995</v>
      </c>
      <c r="J76">
        <v>71.471000000000004</v>
      </c>
      <c r="K76">
        <v>74.141999999999996</v>
      </c>
      <c r="L76">
        <v>74.021000000000001</v>
      </c>
      <c r="M76">
        <v>63.033000000000001</v>
      </c>
      <c r="N76">
        <v>63.801000000000002</v>
      </c>
      <c r="O76">
        <v>63.052</v>
      </c>
      <c r="P76">
        <v>62.997999999999998</v>
      </c>
      <c r="Q76">
        <v>63.793999999999997</v>
      </c>
      <c r="R76">
        <v>65.119</v>
      </c>
      <c r="S76">
        <v>63.054000000000002</v>
      </c>
      <c r="T76">
        <v>63.423000000000002</v>
      </c>
      <c r="U76">
        <v>63.024999999999999</v>
      </c>
      <c r="V76">
        <v>-44.634</v>
      </c>
    </row>
    <row r="77" spans="1:22">
      <c r="A77">
        <v>48</v>
      </c>
      <c r="B77" t="s">
        <v>362</v>
      </c>
      <c r="C77">
        <v>73.878</v>
      </c>
      <c r="D77">
        <v>74.102000000000004</v>
      </c>
      <c r="E77">
        <v>73.852999999999994</v>
      </c>
      <c r="F77">
        <v>74.055000000000007</v>
      </c>
      <c r="G77">
        <v>72.075999999999993</v>
      </c>
      <c r="H77">
        <v>71.061999999999998</v>
      </c>
      <c r="I77">
        <v>71.849000000000004</v>
      </c>
      <c r="J77">
        <v>70.840999999999994</v>
      </c>
      <c r="K77">
        <v>73.876000000000005</v>
      </c>
      <c r="L77">
        <v>73.706999999999994</v>
      </c>
      <c r="M77">
        <v>63.204000000000001</v>
      </c>
      <c r="N77">
        <v>63.899000000000001</v>
      </c>
      <c r="O77">
        <v>63.316000000000003</v>
      </c>
      <c r="P77">
        <v>63.2</v>
      </c>
      <c r="Q77">
        <v>63.503</v>
      </c>
      <c r="R77">
        <v>64.475999999999999</v>
      </c>
      <c r="S77">
        <v>63.06</v>
      </c>
      <c r="T77">
        <v>63.38</v>
      </c>
      <c r="U77">
        <v>63.226999999999997</v>
      </c>
      <c r="V77">
        <v>31.420999999999999</v>
      </c>
    </row>
    <row r="78" spans="1:22">
      <c r="A78">
        <v>49</v>
      </c>
      <c r="B78" t="s">
        <v>363</v>
      </c>
      <c r="C78">
        <v>73.685000000000002</v>
      </c>
      <c r="D78">
        <v>73.930000000000007</v>
      </c>
      <c r="E78">
        <v>73.611000000000004</v>
      </c>
      <c r="F78">
        <v>73.849000000000004</v>
      </c>
      <c r="G78">
        <v>71.581000000000003</v>
      </c>
      <c r="H78">
        <v>70.731999999999999</v>
      </c>
      <c r="I78">
        <v>71.456999999999994</v>
      </c>
      <c r="J78">
        <v>70.325999999999993</v>
      </c>
      <c r="K78">
        <v>73.561000000000007</v>
      </c>
      <c r="L78">
        <v>73.373999999999995</v>
      </c>
      <c r="M78">
        <v>63.040999999999997</v>
      </c>
      <c r="N78">
        <v>63.841000000000001</v>
      </c>
      <c r="O78">
        <v>63.133000000000003</v>
      </c>
      <c r="P78">
        <v>63.042000000000002</v>
      </c>
      <c r="Q78">
        <v>62.722000000000001</v>
      </c>
      <c r="R78">
        <v>63.369</v>
      </c>
      <c r="S78">
        <v>62.387999999999998</v>
      </c>
      <c r="T78">
        <v>62.527999999999999</v>
      </c>
      <c r="U78">
        <v>63.152999999999999</v>
      </c>
      <c r="V78">
        <v>16.364999999999998</v>
      </c>
    </row>
    <row r="79" spans="1:22">
      <c r="A79">
        <v>50</v>
      </c>
      <c r="B79" t="s">
        <v>364</v>
      </c>
      <c r="C79">
        <v>73.462000000000003</v>
      </c>
      <c r="D79">
        <v>73.662000000000006</v>
      </c>
      <c r="E79">
        <v>73.356999999999999</v>
      </c>
      <c r="F79">
        <v>73.608000000000004</v>
      </c>
      <c r="G79">
        <v>71.14</v>
      </c>
      <c r="H79">
        <v>70.353999999999999</v>
      </c>
      <c r="I79">
        <v>70.998000000000005</v>
      </c>
      <c r="J79">
        <v>69.903999999999996</v>
      </c>
      <c r="K79">
        <v>73.247</v>
      </c>
      <c r="L79">
        <v>73.05</v>
      </c>
      <c r="M79">
        <v>63.32</v>
      </c>
      <c r="N79">
        <v>64.031999999999996</v>
      </c>
      <c r="O79">
        <v>63.244999999999997</v>
      </c>
      <c r="P79">
        <v>63.210999999999999</v>
      </c>
      <c r="Q79">
        <v>63.713999999999999</v>
      </c>
      <c r="R79">
        <v>64.796000000000006</v>
      </c>
      <c r="S79">
        <v>62.924999999999997</v>
      </c>
      <c r="T79">
        <v>63.331000000000003</v>
      </c>
      <c r="U79">
        <v>63.305999999999997</v>
      </c>
      <c r="V79">
        <v>-90.896000000000001</v>
      </c>
    </row>
    <row r="80" spans="1:22">
      <c r="A80">
        <v>51</v>
      </c>
      <c r="B80" t="s">
        <v>365</v>
      </c>
      <c r="C80">
        <v>73.174000000000007</v>
      </c>
      <c r="D80">
        <v>73.415000000000006</v>
      </c>
      <c r="E80">
        <v>73.090999999999994</v>
      </c>
      <c r="F80">
        <v>73.361000000000004</v>
      </c>
      <c r="G80">
        <v>70.61</v>
      </c>
      <c r="H80">
        <v>69.814999999999998</v>
      </c>
      <c r="I80">
        <v>70.515000000000001</v>
      </c>
      <c r="J80">
        <v>69.552000000000007</v>
      </c>
      <c r="K80">
        <v>72.891000000000005</v>
      </c>
      <c r="L80">
        <v>72.728999999999999</v>
      </c>
      <c r="M80">
        <v>63.692999999999998</v>
      </c>
      <c r="N80">
        <v>64.313000000000002</v>
      </c>
      <c r="O80">
        <v>63.680999999999997</v>
      </c>
      <c r="P80">
        <v>63.625</v>
      </c>
      <c r="Q80">
        <v>64.103999999999999</v>
      </c>
      <c r="R80">
        <v>65.277000000000001</v>
      </c>
      <c r="S80">
        <v>63.551000000000002</v>
      </c>
      <c r="T80">
        <v>63.857999999999997</v>
      </c>
      <c r="U80">
        <v>63.627000000000002</v>
      </c>
      <c r="V80">
        <v>33.698</v>
      </c>
    </row>
    <row r="81" spans="1:22">
      <c r="A81">
        <v>52</v>
      </c>
      <c r="B81" t="s">
        <v>366</v>
      </c>
      <c r="C81">
        <v>72.894999999999996</v>
      </c>
      <c r="D81">
        <v>73.153999999999996</v>
      </c>
      <c r="E81">
        <v>72.832999999999998</v>
      </c>
      <c r="F81">
        <v>73.094999999999999</v>
      </c>
      <c r="G81">
        <v>70.206000000000003</v>
      </c>
      <c r="H81">
        <v>69.504000000000005</v>
      </c>
      <c r="I81">
        <v>70.072000000000003</v>
      </c>
      <c r="J81">
        <v>69.012</v>
      </c>
      <c r="K81">
        <v>72.509</v>
      </c>
      <c r="L81">
        <v>72.311999999999998</v>
      </c>
      <c r="M81">
        <v>63.578000000000003</v>
      </c>
      <c r="N81">
        <v>64.284999999999997</v>
      </c>
      <c r="O81">
        <v>63.609000000000002</v>
      </c>
      <c r="P81">
        <v>63.561999999999998</v>
      </c>
      <c r="Q81">
        <v>63.398000000000003</v>
      </c>
      <c r="R81">
        <v>64.055999999999997</v>
      </c>
      <c r="S81">
        <v>63.040999999999997</v>
      </c>
      <c r="T81">
        <v>63.206000000000003</v>
      </c>
      <c r="U81">
        <v>63.609000000000002</v>
      </c>
      <c r="V81">
        <v>13.29</v>
      </c>
    </row>
    <row r="82" spans="1:22">
      <c r="A82">
        <v>53</v>
      </c>
      <c r="B82" t="s">
        <v>367</v>
      </c>
      <c r="C82">
        <v>72.593999999999994</v>
      </c>
      <c r="D82">
        <v>72.87</v>
      </c>
      <c r="E82">
        <v>72.528999999999996</v>
      </c>
      <c r="F82">
        <v>72.807000000000002</v>
      </c>
      <c r="G82">
        <v>69.748000000000005</v>
      </c>
      <c r="H82">
        <v>69.040999999999997</v>
      </c>
      <c r="I82">
        <v>69.674999999999997</v>
      </c>
      <c r="J82">
        <v>68.638000000000005</v>
      </c>
      <c r="K82">
        <v>72.144000000000005</v>
      </c>
      <c r="L82">
        <v>71.933000000000007</v>
      </c>
      <c r="M82">
        <v>63.494</v>
      </c>
      <c r="N82">
        <v>64.234999999999999</v>
      </c>
      <c r="O82">
        <v>63.482999999999997</v>
      </c>
      <c r="P82">
        <v>63.460999999999999</v>
      </c>
      <c r="Q82">
        <v>63.137999999999998</v>
      </c>
      <c r="R82">
        <v>63.91</v>
      </c>
      <c r="S82">
        <v>62.61</v>
      </c>
      <c r="T82">
        <v>62.850999999999999</v>
      </c>
      <c r="U82">
        <v>63.555999999999997</v>
      </c>
      <c r="V82">
        <v>17.623999999999999</v>
      </c>
    </row>
    <row r="83" spans="1:22">
      <c r="A83">
        <v>54</v>
      </c>
      <c r="B83" t="s">
        <v>368</v>
      </c>
      <c r="C83">
        <v>72.334999999999994</v>
      </c>
      <c r="D83">
        <v>72.644999999999996</v>
      </c>
      <c r="E83">
        <v>72.316999999999993</v>
      </c>
      <c r="F83">
        <v>72.528000000000006</v>
      </c>
      <c r="G83">
        <v>69.501000000000005</v>
      </c>
      <c r="H83">
        <v>68.917000000000002</v>
      </c>
      <c r="I83">
        <v>69.418000000000006</v>
      </c>
      <c r="J83">
        <v>68.606999999999999</v>
      </c>
      <c r="K83">
        <v>71.837999999999994</v>
      </c>
      <c r="L83">
        <v>71.697999999999993</v>
      </c>
      <c r="M83">
        <v>63.984000000000002</v>
      </c>
      <c r="N83">
        <v>64.59</v>
      </c>
      <c r="O83">
        <v>63.939</v>
      </c>
      <c r="P83">
        <v>63.963000000000001</v>
      </c>
      <c r="Q83">
        <v>64.454999999999998</v>
      </c>
      <c r="R83">
        <v>65.602999999999994</v>
      </c>
      <c r="S83">
        <v>63.875</v>
      </c>
      <c r="T83">
        <v>64.228999999999999</v>
      </c>
      <c r="U83">
        <v>63.911999999999999</v>
      </c>
      <c r="V83">
        <v>-20.427</v>
      </c>
    </row>
    <row r="84" spans="1:22">
      <c r="A84">
        <v>55</v>
      </c>
      <c r="B84" t="s">
        <v>369</v>
      </c>
      <c r="C84">
        <v>73.427999999999997</v>
      </c>
      <c r="D84">
        <v>73.510000000000005</v>
      </c>
      <c r="E84">
        <v>73.320999999999998</v>
      </c>
      <c r="F84">
        <v>73.447999999999993</v>
      </c>
      <c r="G84">
        <v>72.718000000000004</v>
      </c>
      <c r="H84">
        <v>72.682000000000002</v>
      </c>
      <c r="I84">
        <v>72.597999999999999</v>
      </c>
      <c r="J84">
        <v>73.316000000000003</v>
      </c>
      <c r="K84">
        <v>73.031999999999996</v>
      </c>
      <c r="L84">
        <v>72.88</v>
      </c>
      <c r="M84">
        <v>64.05</v>
      </c>
      <c r="N84">
        <v>64.685000000000002</v>
      </c>
      <c r="O84">
        <v>64.019000000000005</v>
      </c>
      <c r="P84">
        <v>64.019000000000005</v>
      </c>
      <c r="Q84">
        <v>64.040999999999997</v>
      </c>
      <c r="R84">
        <v>64.781000000000006</v>
      </c>
      <c r="S84">
        <v>63.643000000000001</v>
      </c>
      <c r="T84">
        <v>63.862000000000002</v>
      </c>
      <c r="U84">
        <v>64.039000000000001</v>
      </c>
      <c r="V84">
        <v>32.83</v>
      </c>
    </row>
    <row r="85" spans="1:22">
      <c r="A85">
        <v>56</v>
      </c>
      <c r="B85" t="s">
        <v>370</v>
      </c>
      <c r="C85">
        <v>75.569000000000003</v>
      </c>
      <c r="D85">
        <v>75.540000000000006</v>
      </c>
      <c r="E85">
        <v>75.447999999999993</v>
      </c>
      <c r="F85">
        <v>75.417000000000002</v>
      </c>
      <c r="G85">
        <v>75.093000000000004</v>
      </c>
      <c r="H85">
        <v>75.131</v>
      </c>
      <c r="I85">
        <v>74.816000000000003</v>
      </c>
      <c r="J85">
        <v>75.715999999999994</v>
      </c>
      <c r="K85">
        <v>74.944000000000003</v>
      </c>
      <c r="L85">
        <v>74.825000000000003</v>
      </c>
      <c r="M85">
        <v>63.85</v>
      </c>
      <c r="N85">
        <v>64.495999999999995</v>
      </c>
      <c r="O85">
        <v>63.816000000000003</v>
      </c>
      <c r="P85">
        <v>63.841000000000001</v>
      </c>
      <c r="Q85">
        <v>63.238</v>
      </c>
      <c r="R85">
        <v>63.709000000000003</v>
      </c>
      <c r="S85">
        <v>62.982999999999997</v>
      </c>
      <c r="T85">
        <v>63.033000000000001</v>
      </c>
      <c r="U85">
        <v>63.902999999999999</v>
      </c>
      <c r="V85">
        <v>30.768000000000001</v>
      </c>
    </row>
    <row r="86" spans="1:22">
      <c r="A86">
        <v>57</v>
      </c>
      <c r="B86" t="s">
        <v>371</v>
      </c>
      <c r="C86">
        <v>76.337000000000003</v>
      </c>
      <c r="D86">
        <v>76.323999999999998</v>
      </c>
      <c r="E86">
        <v>76.322999999999993</v>
      </c>
      <c r="F86">
        <v>76.293999999999997</v>
      </c>
      <c r="G86">
        <v>75.927999999999997</v>
      </c>
      <c r="H86">
        <v>75.867000000000004</v>
      </c>
      <c r="I86">
        <v>75.686000000000007</v>
      </c>
      <c r="J86">
        <v>75.759</v>
      </c>
      <c r="K86">
        <v>75.772999999999996</v>
      </c>
      <c r="L86">
        <v>75.646000000000001</v>
      </c>
      <c r="M86">
        <v>64.2</v>
      </c>
      <c r="N86">
        <v>64.793000000000006</v>
      </c>
      <c r="O86">
        <v>64.046000000000006</v>
      </c>
      <c r="P86">
        <v>64.081000000000003</v>
      </c>
      <c r="Q86">
        <v>64.472999999999999</v>
      </c>
      <c r="R86">
        <v>65.492000000000004</v>
      </c>
      <c r="S86">
        <v>63.688000000000002</v>
      </c>
      <c r="T86">
        <v>64.153000000000006</v>
      </c>
      <c r="U86">
        <v>64.108000000000004</v>
      </c>
      <c r="V86">
        <v>25.518000000000001</v>
      </c>
    </row>
    <row r="87" spans="1:22">
      <c r="A87">
        <v>58</v>
      </c>
      <c r="B87" t="s">
        <v>372</v>
      </c>
      <c r="C87">
        <v>76.798000000000002</v>
      </c>
      <c r="D87">
        <v>76.710999999999999</v>
      </c>
      <c r="E87">
        <v>76.701999999999998</v>
      </c>
      <c r="F87">
        <v>76.656000000000006</v>
      </c>
      <c r="G87">
        <v>76.275999999999996</v>
      </c>
      <c r="H87">
        <v>76.058999999999997</v>
      </c>
      <c r="I87">
        <v>76.054000000000002</v>
      </c>
      <c r="J87">
        <v>75.805999999999997</v>
      </c>
      <c r="K87">
        <v>76.257999999999996</v>
      </c>
      <c r="L87">
        <v>76.117000000000004</v>
      </c>
      <c r="M87">
        <v>64.403000000000006</v>
      </c>
      <c r="N87">
        <v>65.084999999999994</v>
      </c>
      <c r="O87">
        <v>64.353999999999999</v>
      </c>
      <c r="P87">
        <v>64.373000000000005</v>
      </c>
      <c r="Q87">
        <v>64.644000000000005</v>
      </c>
      <c r="R87">
        <v>65.724999999999994</v>
      </c>
      <c r="S87">
        <v>64.126999999999995</v>
      </c>
      <c r="T87">
        <v>64.438999999999993</v>
      </c>
      <c r="U87">
        <v>64.36</v>
      </c>
      <c r="V87">
        <v>12.481</v>
      </c>
    </row>
    <row r="88" spans="1:22">
      <c r="A88">
        <v>59</v>
      </c>
      <c r="B88" t="s">
        <v>373</v>
      </c>
      <c r="C88">
        <v>76.998999999999995</v>
      </c>
      <c r="D88">
        <v>76.804000000000002</v>
      </c>
      <c r="E88">
        <v>76.882999999999996</v>
      </c>
      <c r="F88">
        <v>76.787000000000006</v>
      </c>
      <c r="G88">
        <v>76.462999999999994</v>
      </c>
      <c r="H88">
        <v>76.016999999999996</v>
      </c>
      <c r="I88">
        <v>76.245999999999995</v>
      </c>
      <c r="J88">
        <v>75.855000000000004</v>
      </c>
      <c r="K88">
        <v>76.495000000000005</v>
      </c>
      <c r="L88">
        <v>76.399000000000001</v>
      </c>
      <c r="M88">
        <v>64.295000000000002</v>
      </c>
      <c r="N88">
        <v>64.906999999999996</v>
      </c>
      <c r="O88">
        <v>64.257999999999996</v>
      </c>
      <c r="P88">
        <v>64.317999999999998</v>
      </c>
      <c r="Q88">
        <v>63.863999999999997</v>
      </c>
      <c r="R88">
        <v>64.418999999999997</v>
      </c>
      <c r="S88">
        <v>63.627000000000002</v>
      </c>
      <c r="T88">
        <v>63.75</v>
      </c>
      <c r="U88">
        <v>64.346999999999994</v>
      </c>
      <c r="V88">
        <v>45.579000000000001</v>
      </c>
    </row>
    <row r="89" spans="1:22">
      <c r="A89">
        <v>60</v>
      </c>
      <c r="B89" t="s">
        <v>374</v>
      </c>
      <c r="C89">
        <v>77.085999999999999</v>
      </c>
      <c r="D89">
        <v>76.956000000000003</v>
      </c>
      <c r="E89">
        <v>76.944999999999993</v>
      </c>
      <c r="F89">
        <v>76.825000000000003</v>
      </c>
      <c r="G89">
        <v>76.454999999999998</v>
      </c>
      <c r="H89">
        <v>75.98</v>
      </c>
      <c r="I89">
        <v>76.266000000000005</v>
      </c>
      <c r="J89">
        <v>75.525000000000006</v>
      </c>
      <c r="K89">
        <v>76.546999999999997</v>
      </c>
      <c r="L89">
        <v>76.400000000000006</v>
      </c>
      <c r="M89">
        <v>64.186000000000007</v>
      </c>
      <c r="N89">
        <v>64.897999999999996</v>
      </c>
      <c r="O89">
        <v>64.185000000000002</v>
      </c>
      <c r="P89">
        <v>64.144999999999996</v>
      </c>
      <c r="Q89">
        <v>63.698</v>
      </c>
      <c r="R89">
        <v>64.531000000000006</v>
      </c>
      <c r="S89">
        <v>63.210999999999999</v>
      </c>
      <c r="T89">
        <v>63.515999999999998</v>
      </c>
      <c r="U89">
        <v>64.239000000000004</v>
      </c>
      <c r="V89">
        <v>-78.581999999999994</v>
      </c>
    </row>
    <row r="90" spans="1:22" s="352" customFormat="1">
      <c r="A90" s="352">
        <v>61</v>
      </c>
      <c r="B90" s="352" t="s">
        <v>375</v>
      </c>
      <c r="C90" s="352">
        <v>77.013000000000005</v>
      </c>
      <c r="D90" s="352">
        <v>76.983999999999995</v>
      </c>
      <c r="E90" s="352">
        <v>76.948999999999998</v>
      </c>
      <c r="F90" s="352">
        <v>76.912999999999997</v>
      </c>
      <c r="G90" s="352">
        <v>76.222999999999999</v>
      </c>
      <c r="H90" s="352">
        <v>75.372</v>
      </c>
      <c r="I90" s="352">
        <v>76.025000000000006</v>
      </c>
      <c r="J90" s="352">
        <v>75.355000000000004</v>
      </c>
      <c r="K90" s="352">
        <v>76.531000000000006</v>
      </c>
      <c r="L90" s="352">
        <v>76.367999999999995</v>
      </c>
      <c r="M90" s="352">
        <v>64.715999999999994</v>
      </c>
      <c r="N90" s="352">
        <v>65.290000000000006</v>
      </c>
      <c r="O90" s="352">
        <v>64.555000000000007</v>
      </c>
      <c r="P90" s="352">
        <v>64.638999999999996</v>
      </c>
      <c r="Q90" s="352">
        <v>65.073999999999998</v>
      </c>
      <c r="R90" s="352">
        <v>66.275999999999996</v>
      </c>
      <c r="S90" s="352">
        <v>64.436999999999998</v>
      </c>
      <c r="T90" s="352">
        <v>64.819999999999993</v>
      </c>
      <c r="U90" s="352">
        <v>64.593999999999994</v>
      </c>
      <c r="V90" s="352">
        <v>25.715</v>
      </c>
    </row>
    <row r="91" spans="1:22" s="352" customFormat="1">
      <c r="A91" s="352">
        <v>62</v>
      </c>
      <c r="B91" s="352" t="s">
        <v>376</v>
      </c>
      <c r="C91" s="352">
        <v>76.822999999999993</v>
      </c>
      <c r="D91" s="352">
        <v>76.909000000000006</v>
      </c>
      <c r="E91" s="352">
        <v>76.8</v>
      </c>
      <c r="F91" s="352">
        <v>76.837000000000003</v>
      </c>
      <c r="G91" s="352">
        <v>75.891999999999996</v>
      </c>
      <c r="H91" s="352">
        <v>74.846999999999994</v>
      </c>
      <c r="I91" s="352">
        <v>75.625</v>
      </c>
      <c r="J91" s="352">
        <v>74.903000000000006</v>
      </c>
      <c r="K91" s="352">
        <v>76.507000000000005</v>
      </c>
      <c r="L91" s="352">
        <v>76.340999999999994</v>
      </c>
      <c r="M91" s="352">
        <v>64.668000000000006</v>
      </c>
      <c r="N91" s="352">
        <v>65.375</v>
      </c>
      <c r="O91" s="352">
        <v>64.682000000000002</v>
      </c>
      <c r="P91" s="352">
        <v>64.671000000000006</v>
      </c>
      <c r="Q91" s="352">
        <v>64.528000000000006</v>
      </c>
      <c r="R91" s="352">
        <v>65.248999999999995</v>
      </c>
      <c r="S91" s="352">
        <v>64.218999999999994</v>
      </c>
      <c r="T91" s="352">
        <v>64.403000000000006</v>
      </c>
      <c r="U91" s="352">
        <v>64.694999999999993</v>
      </c>
      <c r="V91" s="352">
        <v>-75.649000000000001</v>
      </c>
    </row>
    <row r="92" spans="1:22" s="352" customFormat="1">
      <c r="A92" s="352">
        <v>63</v>
      </c>
      <c r="B92" s="352" t="s">
        <v>377</v>
      </c>
      <c r="C92" s="352">
        <v>76.638000000000005</v>
      </c>
      <c r="D92" s="352">
        <v>76.741</v>
      </c>
      <c r="E92" s="352">
        <v>76.638000000000005</v>
      </c>
      <c r="F92" s="352">
        <v>76.799000000000007</v>
      </c>
      <c r="G92" s="352">
        <v>75.408000000000001</v>
      </c>
      <c r="H92" s="352">
        <v>74.430000000000007</v>
      </c>
      <c r="I92" s="352">
        <v>75.164000000000001</v>
      </c>
      <c r="J92" s="352">
        <v>74.236999999999995</v>
      </c>
      <c r="K92" s="352">
        <v>76.391999999999996</v>
      </c>
      <c r="L92" s="352">
        <v>76.221999999999994</v>
      </c>
      <c r="M92" s="352">
        <v>64.551000000000002</v>
      </c>
      <c r="N92" s="352">
        <v>65.171999999999997</v>
      </c>
      <c r="O92" s="352">
        <v>64.460999999999999</v>
      </c>
      <c r="P92" s="352">
        <v>64.528999999999996</v>
      </c>
      <c r="Q92" s="352">
        <v>63.781999999999996</v>
      </c>
      <c r="R92" s="352">
        <v>64.295000000000002</v>
      </c>
      <c r="S92" s="352">
        <v>63.536000000000001</v>
      </c>
      <c r="T92" s="352">
        <v>63.555</v>
      </c>
      <c r="U92" s="352">
        <v>64.593000000000004</v>
      </c>
      <c r="V92" s="352">
        <v>21.484000000000002</v>
      </c>
    </row>
    <row r="93" spans="1:22" s="352" customFormat="1">
      <c r="A93" s="352">
        <v>64</v>
      </c>
      <c r="B93" s="352" t="s">
        <v>378</v>
      </c>
      <c r="C93" s="352">
        <v>76.537999999999997</v>
      </c>
      <c r="D93" s="352">
        <v>76.650999999999996</v>
      </c>
      <c r="E93" s="352">
        <v>76.471000000000004</v>
      </c>
      <c r="F93" s="352">
        <v>76.623000000000005</v>
      </c>
      <c r="G93" s="352">
        <v>74.938999999999993</v>
      </c>
      <c r="H93" s="352">
        <v>74.034000000000006</v>
      </c>
      <c r="I93" s="352">
        <v>74.688999999999993</v>
      </c>
      <c r="J93" s="352">
        <v>73.935000000000002</v>
      </c>
      <c r="K93" s="352">
        <v>76.296999999999997</v>
      </c>
      <c r="L93" s="352">
        <v>76.153999999999996</v>
      </c>
      <c r="M93" s="352">
        <v>64.742000000000004</v>
      </c>
      <c r="N93" s="352">
        <v>65.356999999999999</v>
      </c>
      <c r="O93" s="352">
        <v>64.656999999999996</v>
      </c>
      <c r="P93" s="352">
        <v>64.69</v>
      </c>
      <c r="Q93" s="352">
        <v>64.754999999999995</v>
      </c>
      <c r="R93" s="352">
        <v>65.805999999999997</v>
      </c>
      <c r="S93" s="352">
        <v>64.105000000000004</v>
      </c>
      <c r="T93" s="352">
        <v>64.533000000000001</v>
      </c>
      <c r="U93" s="352">
        <v>64.716999999999999</v>
      </c>
      <c r="V93" s="352">
        <v>-37.290999999999997</v>
      </c>
    </row>
    <row r="94" spans="1:22" s="352" customFormat="1">
      <c r="A94" s="352">
        <v>65</v>
      </c>
      <c r="B94" s="352" t="s">
        <v>379</v>
      </c>
      <c r="C94" s="352">
        <v>76.427999999999997</v>
      </c>
      <c r="D94" s="352">
        <v>76.53</v>
      </c>
      <c r="E94" s="352">
        <v>76.31</v>
      </c>
      <c r="F94" s="352">
        <v>76.513999999999996</v>
      </c>
      <c r="G94" s="352">
        <v>74.588999999999999</v>
      </c>
      <c r="H94" s="352">
        <v>73.515000000000001</v>
      </c>
      <c r="I94" s="352">
        <v>74.2</v>
      </c>
      <c r="J94" s="352">
        <v>73.177000000000007</v>
      </c>
      <c r="K94" s="352">
        <v>76.102999999999994</v>
      </c>
      <c r="L94" s="352">
        <v>75.960999999999999</v>
      </c>
      <c r="M94" s="352">
        <v>64.977999999999994</v>
      </c>
      <c r="N94" s="352">
        <v>65.593999999999994</v>
      </c>
      <c r="O94" s="352">
        <v>64.942999999999998</v>
      </c>
      <c r="P94" s="352">
        <v>65</v>
      </c>
      <c r="Q94" s="352">
        <v>65.105999999999995</v>
      </c>
      <c r="R94" s="352">
        <v>66.141000000000005</v>
      </c>
      <c r="S94" s="352">
        <v>64.712999999999994</v>
      </c>
      <c r="T94" s="352">
        <v>64.998000000000005</v>
      </c>
      <c r="U94" s="352">
        <v>64.956000000000003</v>
      </c>
      <c r="V94" s="352">
        <v>-38.543999999999997</v>
      </c>
    </row>
    <row r="95" spans="1:22" s="352" customFormat="1">
      <c r="A95" s="352">
        <v>66</v>
      </c>
      <c r="B95" s="352" t="s">
        <v>380</v>
      </c>
      <c r="C95" s="352">
        <v>76.203000000000003</v>
      </c>
      <c r="D95" s="352">
        <v>76.343999999999994</v>
      </c>
      <c r="E95" s="352">
        <v>76.099999999999994</v>
      </c>
      <c r="F95" s="352">
        <v>76.320999999999998</v>
      </c>
      <c r="G95" s="352">
        <v>73.959999999999994</v>
      </c>
      <c r="H95" s="352">
        <v>73.045000000000002</v>
      </c>
      <c r="I95" s="352">
        <v>73.795000000000002</v>
      </c>
      <c r="J95" s="352">
        <v>72.753</v>
      </c>
      <c r="K95" s="352">
        <v>75.843000000000004</v>
      </c>
      <c r="L95" s="352">
        <v>75.667000000000002</v>
      </c>
      <c r="M95" s="352">
        <v>64.936000000000007</v>
      </c>
      <c r="N95" s="352">
        <v>65.489999999999995</v>
      </c>
      <c r="O95" s="352">
        <v>64.834000000000003</v>
      </c>
      <c r="P95" s="352">
        <v>64.933000000000007</v>
      </c>
      <c r="Q95" s="352">
        <v>64.432000000000002</v>
      </c>
      <c r="R95" s="352">
        <v>64.968000000000004</v>
      </c>
      <c r="S95" s="352">
        <v>64.234999999999999</v>
      </c>
      <c r="T95" s="352">
        <v>64.328999999999994</v>
      </c>
      <c r="U95" s="352">
        <v>64.938000000000002</v>
      </c>
      <c r="V95" s="352">
        <v>24.806999999999999</v>
      </c>
    </row>
    <row r="96" spans="1:22" s="352" customFormat="1">
      <c r="A96" s="352">
        <v>67</v>
      </c>
      <c r="B96" s="352" t="s">
        <v>381</v>
      </c>
      <c r="C96" s="352">
        <v>75.917000000000002</v>
      </c>
      <c r="D96" s="352">
        <v>76.078000000000003</v>
      </c>
      <c r="E96" s="352">
        <v>75.819000000000003</v>
      </c>
      <c r="F96" s="352">
        <v>76.055000000000007</v>
      </c>
      <c r="G96" s="352">
        <v>73.488</v>
      </c>
      <c r="H96" s="352">
        <v>72.617000000000004</v>
      </c>
      <c r="I96" s="352">
        <v>73.334000000000003</v>
      </c>
      <c r="J96" s="352">
        <v>72.266999999999996</v>
      </c>
      <c r="K96" s="352">
        <v>75.528999999999996</v>
      </c>
      <c r="L96" s="352">
        <v>75.369</v>
      </c>
      <c r="M96" s="352">
        <v>64.754999999999995</v>
      </c>
      <c r="N96" s="352">
        <v>65.355000000000004</v>
      </c>
      <c r="O96" s="352">
        <v>64.706000000000003</v>
      </c>
      <c r="P96" s="352">
        <v>64.757000000000005</v>
      </c>
      <c r="Q96" s="352">
        <v>63.917000000000002</v>
      </c>
      <c r="R96" s="352">
        <v>64.430000000000007</v>
      </c>
      <c r="S96" s="352">
        <v>63.628</v>
      </c>
      <c r="T96" s="352">
        <v>63.633000000000003</v>
      </c>
      <c r="U96" s="352">
        <v>64.832999999999998</v>
      </c>
      <c r="V96" s="352">
        <v>-28.555</v>
      </c>
    </row>
    <row r="97" spans="1:22" s="352" customFormat="1">
      <c r="A97" s="352">
        <v>68</v>
      </c>
      <c r="B97" s="352" t="s">
        <v>382</v>
      </c>
      <c r="C97" s="352">
        <v>75.641999999999996</v>
      </c>
      <c r="D97" s="352">
        <v>75.873000000000005</v>
      </c>
      <c r="E97" s="352">
        <v>75.525000000000006</v>
      </c>
      <c r="F97" s="352">
        <v>75.784000000000006</v>
      </c>
      <c r="G97" s="352">
        <v>73.009</v>
      </c>
      <c r="H97" s="352">
        <v>72.286000000000001</v>
      </c>
      <c r="I97" s="352">
        <v>72.908000000000001</v>
      </c>
      <c r="J97" s="352">
        <v>71.838999999999999</v>
      </c>
      <c r="K97" s="352">
        <v>75.22</v>
      </c>
      <c r="L97" s="352">
        <v>75.016999999999996</v>
      </c>
      <c r="M97" s="352">
        <v>65.198999999999998</v>
      </c>
      <c r="N97" s="352">
        <v>65.799000000000007</v>
      </c>
      <c r="O97" s="352">
        <v>65.061999999999998</v>
      </c>
      <c r="P97" s="352">
        <v>65.134</v>
      </c>
      <c r="Q97" s="352">
        <v>65.430999999999997</v>
      </c>
      <c r="R97" s="352">
        <v>66.447000000000003</v>
      </c>
      <c r="S97" s="352">
        <v>64.790000000000006</v>
      </c>
      <c r="T97" s="352">
        <v>65.247</v>
      </c>
      <c r="U97" s="352">
        <v>65.137</v>
      </c>
      <c r="V97" s="352">
        <v>-75.293999999999997</v>
      </c>
    </row>
    <row r="98" spans="1:22" s="352" customFormat="1">
      <c r="A98" s="352">
        <v>69</v>
      </c>
      <c r="B98" s="352" t="s">
        <v>383</v>
      </c>
      <c r="C98" s="352">
        <v>75.430000000000007</v>
      </c>
      <c r="D98" s="352">
        <v>75.641000000000005</v>
      </c>
      <c r="E98" s="352">
        <v>75.33</v>
      </c>
      <c r="F98" s="352">
        <v>75.543000000000006</v>
      </c>
      <c r="G98" s="352">
        <v>72.772000000000006</v>
      </c>
      <c r="H98" s="352">
        <v>71.965999999999994</v>
      </c>
      <c r="I98" s="352">
        <v>72.314999999999998</v>
      </c>
      <c r="J98" s="352">
        <v>71.573999999999998</v>
      </c>
      <c r="K98" s="352">
        <v>74.849999999999994</v>
      </c>
      <c r="L98" s="352">
        <v>74.704999999999998</v>
      </c>
      <c r="M98" s="352">
        <v>65.245000000000005</v>
      </c>
      <c r="N98" s="352">
        <v>65.813999999999993</v>
      </c>
      <c r="O98" s="352">
        <v>65.201999999999998</v>
      </c>
      <c r="P98" s="352">
        <v>65.248000000000005</v>
      </c>
      <c r="Q98" s="352">
        <v>65.066000000000003</v>
      </c>
      <c r="R98" s="352">
        <v>65.739999999999995</v>
      </c>
      <c r="S98" s="352">
        <v>64.834999999999994</v>
      </c>
      <c r="T98" s="352">
        <v>65.003</v>
      </c>
      <c r="U98" s="352">
        <v>65.224000000000004</v>
      </c>
      <c r="V98" s="352">
        <v>-27.283000000000001</v>
      </c>
    </row>
    <row r="99" spans="1:22" s="352" customFormat="1">
      <c r="A99" s="352">
        <v>70</v>
      </c>
      <c r="B99" s="352" t="s">
        <v>384</v>
      </c>
      <c r="C99" s="352">
        <v>75.099000000000004</v>
      </c>
      <c r="D99" s="352">
        <v>75.341999999999999</v>
      </c>
      <c r="E99" s="352">
        <v>74.977999999999994</v>
      </c>
      <c r="F99" s="352">
        <v>75.263999999999996</v>
      </c>
      <c r="G99" s="352">
        <v>72.040000000000006</v>
      </c>
      <c r="H99" s="352">
        <v>71.417000000000002</v>
      </c>
      <c r="I99" s="352">
        <v>71.945999999999998</v>
      </c>
      <c r="J99" s="352">
        <v>70.858999999999995</v>
      </c>
      <c r="K99" s="352">
        <v>74.451999999999998</v>
      </c>
      <c r="L99" s="352">
        <v>74.287000000000006</v>
      </c>
      <c r="M99" s="352">
        <v>65.105000000000004</v>
      </c>
      <c r="N99" s="352">
        <v>65.656000000000006</v>
      </c>
      <c r="O99" s="352">
        <v>64.966999999999999</v>
      </c>
      <c r="P99" s="352">
        <v>65.096000000000004</v>
      </c>
      <c r="Q99" s="352">
        <v>64.332999999999998</v>
      </c>
      <c r="R99" s="352">
        <v>64.847999999999999</v>
      </c>
      <c r="S99" s="352">
        <v>64.155000000000001</v>
      </c>
      <c r="T99" s="352">
        <v>64.191999999999993</v>
      </c>
      <c r="U99" s="352">
        <v>65.158000000000001</v>
      </c>
      <c r="V99" s="352">
        <v>33.527999999999999</v>
      </c>
    </row>
    <row r="100" spans="1:22" s="352" customFormat="1">
      <c r="A100" s="352">
        <v>71</v>
      </c>
      <c r="B100" s="352" t="s">
        <v>385</v>
      </c>
      <c r="C100" s="352">
        <v>74.820999999999998</v>
      </c>
      <c r="D100" s="352">
        <v>75.058999999999997</v>
      </c>
      <c r="E100" s="352">
        <v>74.685000000000002</v>
      </c>
      <c r="F100" s="352">
        <v>74.959000000000003</v>
      </c>
      <c r="G100" s="352">
        <v>71.665000000000006</v>
      </c>
      <c r="H100" s="352">
        <v>71.123999999999995</v>
      </c>
      <c r="I100" s="352">
        <v>71.450999999999993</v>
      </c>
      <c r="J100" s="352">
        <v>70.674000000000007</v>
      </c>
      <c r="K100" s="352">
        <v>74.102999999999994</v>
      </c>
      <c r="L100" s="352">
        <v>73.900000000000006</v>
      </c>
      <c r="M100" s="352">
        <v>65.138000000000005</v>
      </c>
      <c r="N100" s="352">
        <v>65.763000000000005</v>
      </c>
      <c r="O100" s="352">
        <v>65.001000000000005</v>
      </c>
      <c r="P100" s="352">
        <v>65.055999999999997</v>
      </c>
      <c r="Q100" s="352">
        <v>64.748000000000005</v>
      </c>
      <c r="R100" s="352">
        <v>65.658000000000001</v>
      </c>
      <c r="S100" s="352">
        <v>64.105000000000004</v>
      </c>
      <c r="T100" s="352">
        <v>64.569000000000003</v>
      </c>
      <c r="U100" s="352">
        <v>65.159000000000006</v>
      </c>
      <c r="V100" s="352">
        <v>3.7269999999999999</v>
      </c>
    </row>
    <row r="101" spans="1:22" s="352" customFormat="1">
      <c r="A101" s="352">
        <v>72</v>
      </c>
      <c r="B101" s="352" t="s">
        <v>386</v>
      </c>
      <c r="C101" s="352">
        <v>74.512</v>
      </c>
      <c r="D101" s="352">
        <v>74.762</v>
      </c>
      <c r="E101" s="352">
        <v>74.373000000000005</v>
      </c>
      <c r="F101" s="352">
        <v>74.652000000000001</v>
      </c>
      <c r="G101" s="352">
        <v>71.257999999999996</v>
      </c>
      <c r="H101" s="352">
        <v>70.754000000000005</v>
      </c>
      <c r="I101" s="352">
        <v>71.02</v>
      </c>
      <c r="J101" s="352">
        <v>70.147000000000006</v>
      </c>
      <c r="K101" s="352">
        <v>73.739000000000004</v>
      </c>
      <c r="L101" s="352">
        <v>73.557000000000002</v>
      </c>
      <c r="M101" s="352">
        <v>65.531999999999996</v>
      </c>
      <c r="N101" s="352">
        <v>66.100999999999999</v>
      </c>
      <c r="O101" s="352">
        <v>65.391000000000005</v>
      </c>
      <c r="P101" s="352">
        <v>65.504999999999995</v>
      </c>
      <c r="Q101" s="352">
        <v>65.691000000000003</v>
      </c>
      <c r="R101" s="352">
        <v>66.683000000000007</v>
      </c>
      <c r="S101" s="352">
        <v>65.197999999999993</v>
      </c>
      <c r="T101" s="352">
        <v>65.52</v>
      </c>
      <c r="U101" s="352">
        <v>65.456000000000003</v>
      </c>
      <c r="V101" s="352">
        <v>3.1429999999999998</v>
      </c>
    </row>
    <row r="102" spans="1:22" s="352" customFormat="1">
      <c r="A102" s="352">
        <v>73</v>
      </c>
      <c r="B102" s="352" t="s">
        <v>387</v>
      </c>
      <c r="C102" s="352">
        <v>74.146000000000001</v>
      </c>
      <c r="D102" s="352">
        <v>74.387</v>
      </c>
      <c r="E102" s="352">
        <v>74.024000000000001</v>
      </c>
      <c r="F102" s="352">
        <v>74.277000000000001</v>
      </c>
      <c r="G102" s="352">
        <v>70.872</v>
      </c>
      <c r="H102" s="352">
        <v>70.239999999999995</v>
      </c>
      <c r="I102" s="352">
        <v>70.620999999999995</v>
      </c>
      <c r="J102" s="352">
        <v>69.572000000000003</v>
      </c>
      <c r="K102" s="352">
        <v>73.316999999999993</v>
      </c>
      <c r="L102" s="352">
        <v>73.120999999999995</v>
      </c>
      <c r="M102" s="352">
        <v>65.445999999999998</v>
      </c>
      <c r="N102" s="352">
        <v>66.031999999999996</v>
      </c>
      <c r="O102" s="352">
        <v>65.326999999999998</v>
      </c>
      <c r="P102" s="352">
        <v>65.424000000000007</v>
      </c>
      <c r="Q102" s="352">
        <v>65.046999999999997</v>
      </c>
      <c r="R102" s="352">
        <v>65.611000000000004</v>
      </c>
      <c r="S102" s="352">
        <v>64.787000000000006</v>
      </c>
      <c r="T102" s="352">
        <v>64.963999999999999</v>
      </c>
      <c r="U102" s="352">
        <v>65.418999999999997</v>
      </c>
      <c r="V102" s="352">
        <v>14.2</v>
      </c>
    </row>
    <row r="103" spans="1:22" s="352" customFormat="1">
      <c r="A103" s="352">
        <v>74</v>
      </c>
      <c r="B103" s="352" t="s">
        <v>388</v>
      </c>
      <c r="C103" s="352">
        <v>73.834000000000003</v>
      </c>
      <c r="D103" s="352">
        <v>74.105999999999995</v>
      </c>
      <c r="E103" s="352">
        <v>73.748999999999995</v>
      </c>
      <c r="F103" s="352">
        <v>73.947999999999993</v>
      </c>
      <c r="G103" s="352">
        <v>70.391999999999996</v>
      </c>
      <c r="H103" s="352">
        <v>69.94</v>
      </c>
      <c r="I103" s="352">
        <v>70.185000000000002</v>
      </c>
      <c r="J103" s="352">
        <v>69.16</v>
      </c>
      <c r="K103" s="352">
        <v>72.945999999999998</v>
      </c>
      <c r="L103" s="352">
        <v>72.790000000000006</v>
      </c>
      <c r="M103" s="352">
        <v>65.231999999999999</v>
      </c>
      <c r="N103" s="352">
        <v>65.861999999999995</v>
      </c>
      <c r="O103" s="352">
        <v>65.183000000000007</v>
      </c>
      <c r="P103" s="352">
        <v>65.251000000000005</v>
      </c>
      <c r="Q103" s="352">
        <v>64.281000000000006</v>
      </c>
      <c r="R103" s="352">
        <v>64.909000000000006</v>
      </c>
      <c r="S103" s="352">
        <v>64.100999999999999</v>
      </c>
      <c r="T103" s="352">
        <v>64.039000000000001</v>
      </c>
      <c r="U103" s="352">
        <v>65.349000000000004</v>
      </c>
      <c r="V103" s="352">
        <v>-39.381</v>
      </c>
    </row>
    <row r="104" spans="1:22" s="352" customFormat="1">
      <c r="A104" s="352">
        <v>75</v>
      </c>
      <c r="B104" s="352" t="s">
        <v>389</v>
      </c>
      <c r="C104" s="352">
        <v>73.570999999999998</v>
      </c>
      <c r="D104" s="352">
        <v>73.775999999999996</v>
      </c>
      <c r="E104" s="352">
        <v>73.42</v>
      </c>
      <c r="F104" s="352">
        <v>73.626999999999995</v>
      </c>
      <c r="G104" s="352">
        <v>69.921999999999997</v>
      </c>
      <c r="H104" s="352">
        <v>69.762</v>
      </c>
      <c r="I104" s="352">
        <v>69.69</v>
      </c>
      <c r="J104" s="352">
        <v>69.007000000000005</v>
      </c>
      <c r="K104" s="352">
        <v>72.543999999999997</v>
      </c>
      <c r="L104" s="352">
        <v>72.340999999999994</v>
      </c>
      <c r="M104" s="352">
        <v>65.594999999999999</v>
      </c>
      <c r="N104" s="352">
        <v>66.087000000000003</v>
      </c>
      <c r="O104" s="352">
        <v>65.372</v>
      </c>
      <c r="P104" s="352">
        <v>65.444000000000003</v>
      </c>
      <c r="Q104" s="352">
        <v>65.524000000000001</v>
      </c>
      <c r="R104" s="352">
        <v>66.632000000000005</v>
      </c>
      <c r="S104" s="352">
        <v>64.798000000000002</v>
      </c>
      <c r="T104" s="352">
        <v>65.272000000000006</v>
      </c>
      <c r="U104" s="352">
        <v>65.483999999999995</v>
      </c>
      <c r="V104" s="352">
        <v>17.652000000000001</v>
      </c>
    </row>
    <row r="105" spans="1:22" s="352" customFormat="1">
      <c r="A105" s="352">
        <v>76</v>
      </c>
      <c r="B105" s="352" t="s">
        <v>390</v>
      </c>
      <c r="C105" s="352">
        <v>73.308999999999997</v>
      </c>
      <c r="D105" s="352">
        <v>73.495999999999995</v>
      </c>
      <c r="E105" s="352">
        <v>73.138000000000005</v>
      </c>
      <c r="F105" s="352">
        <v>73.328000000000003</v>
      </c>
      <c r="G105" s="352">
        <v>69.811000000000007</v>
      </c>
      <c r="H105" s="352">
        <v>69.382999999999996</v>
      </c>
      <c r="I105" s="352">
        <v>69.451999999999998</v>
      </c>
      <c r="J105" s="352">
        <v>69.11</v>
      </c>
      <c r="K105" s="352">
        <v>72.227000000000004</v>
      </c>
      <c r="L105" s="352">
        <v>72.031999999999996</v>
      </c>
      <c r="M105" s="352">
        <v>65.721999999999994</v>
      </c>
      <c r="N105" s="352">
        <v>66.286000000000001</v>
      </c>
      <c r="O105" s="352">
        <v>65.585999999999999</v>
      </c>
      <c r="P105" s="352">
        <v>65.69</v>
      </c>
      <c r="Q105" s="352">
        <v>65.694000000000003</v>
      </c>
      <c r="R105" s="352">
        <v>66.509</v>
      </c>
      <c r="S105" s="352">
        <v>65.313999999999993</v>
      </c>
      <c r="T105" s="352">
        <v>65.616</v>
      </c>
      <c r="U105" s="352">
        <v>65.7</v>
      </c>
      <c r="V105" s="352">
        <v>52.362000000000002</v>
      </c>
    </row>
    <row r="106" spans="1:22" s="352" customFormat="1">
      <c r="A106" s="352">
        <v>77</v>
      </c>
      <c r="B106" s="352" t="s">
        <v>391</v>
      </c>
      <c r="C106" s="352">
        <v>74.406000000000006</v>
      </c>
      <c r="D106" s="352">
        <v>74.421999999999997</v>
      </c>
      <c r="E106" s="352">
        <v>74.313000000000002</v>
      </c>
      <c r="F106" s="352">
        <v>74.322000000000003</v>
      </c>
      <c r="G106" s="352">
        <v>73.289000000000001</v>
      </c>
      <c r="H106" s="352">
        <v>73.561000000000007</v>
      </c>
      <c r="I106" s="352">
        <v>73.093999999999994</v>
      </c>
      <c r="J106" s="352">
        <v>73.536000000000001</v>
      </c>
      <c r="K106" s="352">
        <v>73.718999999999994</v>
      </c>
      <c r="L106" s="352">
        <v>73.599999999999994</v>
      </c>
      <c r="M106" s="352">
        <v>65.588999999999999</v>
      </c>
      <c r="N106" s="352">
        <v>66.168000000000006</v>
      </c>
      <c r="O106" s="352">
        <v>65.522999999999996</v>
      </c>
      <c r="P106" s="352">
        <v>65.616</v>
      </c>
      <c r="Q106" s="352">
        <v>64.950999999999993</v>
      </c>
      <c r="R106" s="352">
        <v>65.542000000000002</v>
      </c>
      <c r="S106" s="352">
        <v>64.816999999999993</v>
      </c>
      <c r="T106" s="352">
        <v>64.796999999999997</v>
      </c>
      <c r="U106" s="352">
        <v>65.66</v>
      </c>
      <c r="V106" s="352">
        <v>-51.948</v>
      </c>
    </row>
    <row r="107" spans="1:22" s="352" customFormat="1">
      <c r="A107" s="352">
        <v>78</v>
      </c>
      <c r="B107" s="352" t="s">
        <v>392</v>
      </c>
      <c r="C107" s="352">
        <v>76.492999999999995</v>
      </c>
      <c r="D107" s="352">
        <v>76.003</v>
      </c>
      <c r="E107" s="352">
        <v>76.311999999999998</v>
      </c>
      <c r="F107" s="352">
        <v>76.021000000000001</v>
      </c>
      <c r="G107" s="352">
        <v>75.680999999999997</v>
      </c>
      <c r="H107" s="352">
        <v>75.573999999999998</v>
      </c>
      <c r="I107" s="352">
        <v>75.37</v>
      </c>
      <c r="J107" s="352">
        <v>76.209999999999994</v>
      </c>
      <c r="K107" s="352">
        <v>75.602999999999994</v>
      </c>
      <c r="L107" s="352">
        <v>75.494</v>
      </c>
      <c r="M107" s="352">
        <v>65.411000000000001</v>
      </c>
      <c r="N107" s="352">
        <v>66.019000000000005</v>
      </c>
      <c r="O107" s="352">
        <v>65.402000000000001</v>
      </c>
      <c r="P107" s="352">
        <v>65.415000000000006</v>
      </c>
      <c r="Q107" s="352">
        <v>64.412999999999997</v>
      </c>
      <c r="R107" s="352">
        <v>65.055999999999997</v>
      </c>
      <c r="S107" s="352">
        <v>64.122</v>
      </c>
      <c r="T107" s="352">
        <v>64.094999999999999</v>
      </c>
      <c r="U107" s="352">
        <v>65.518000000000001</v>
      </c>
      <c r="V107" s="352">
        <v>-29.306999999999999</v>
      </c>
    </row>
    <row r="108" spans="1:22" s="352" customFormat="1">
      <c r="A108" s="352">
        <v>79</v>
      </c>
      <c r="B108" s="352" t="s">
        <v>393</v>
      </c>
      <c r="C108" s="352">
        <v>77.191000000000003</v>
      </c>
      <c r="D108" s="352">
        <v>76.978999999999999</v>
      </c>
      <c r="E108" s="352">
        <v>77.16</v>
      </c>
      <c r="F108" s="352">
        <v>76.873999999999995</v>
      </c>
      <c r="G108" s="352">
        <v>76.498000000000005</v>
      </c>
      <c r="H108" s="352">
        <v>76.367000000000004</v>
      </c>
      <c r="I108" s="352">
        <v>76.224999999999994</v>
      </c>
      <c r="J108" s="352">
        <v>76.040000000000006</v>
      </c>
      <c r="K108" s="352">
        <v>76.412999999999997</v>
      </c>
      <c r="L108" s="352">
        <v>76.274000000000001</v>
      </c>
      <c r="M108" s="352">
        <v>65.878</v>
      </c>
      <c r="N108" s="352">
        <v>66.366</v>
      </c>
      <c r="O108" s="352">
        <v>65.641000000000005</v>
      </c>
      <c r="P108" s="352">
        <v>65.760000000000005</v>
      </c>
      <c r="Q108" s="352">
        <v>65.912999999999997</v>
      </c>
      <c r="R108" s="352">
        <v>67.021000000000001</v>
      </c>
      <c r="S108" s="352">
        <v>65.293000000000006</v>
      </c>
      <c r="T108" s="352">
        <v>65.718000000000004</v>
      </c>
      <c r="U108" s="352">
        <v>65.781999999999996</v>
      </c>
      <c r="V108" s="352">
        <v>25.404</v>
      </c>
    </row>
    <row r="109" spans="1:22" s="352" customFormat="1">
      <c r="A109" s="352">
        <v>80</v>
      </c>
      <c r="B109" s="352" t="s">
        <v>394</v>
      </c>
      <c r="C109" s="352">
        <v>77.602000000000004</v>
      </c>
      <c r="D109" s="352">
        <v>77.347999999999999</v>
      </c>
      <c r="E109" s="352">
        <v>77.534999999999997</v>
      </c>
      <c r="F109" s="352">
        <v>77.251000000000005</v>
      </c>
      <c r="G109" s="352">
        <v>76.879000000000005</v>
      </c>
      <c r="H109" s="352">
        <v>76.62</v>
      </c>
      <c r="I109" s="352">
        <v>76.617999999999995</v>
      </c>
      <c r="J109" s="352">
        <v>76.069000000000003</v>
      </c>
      <c r="K109" s="352">
        <v>76.902000000000001</v>
      </c>
      <c r="L109" s="352">
        <v>76.781999999999996</v>
      </c>
      <c r="M109" s="352">
        <v>65.89</v>
      </c>
      <c r="N109" s="352">
        <v>66.483999999999995</v>
      </c>
      <c r="O109" s="352">
        <v>65.816000000000003</v>
      </c>
      <c r="P109" s="352">
        <v>65.92</v>
      </c>
      <c r="Q109" s="352">
        <v>65.611000000000004</v>
      </c>
      <c r="R109" s="352">
        <v>66.274000000000001</v>
      </c>
      <c r="S109" s="352">
        <v>65.400999999999996</v>
      </c>
      <c r="T109" s="352">
        <v>65.540999999999997</v>
      </c>
      <c r="U109" s="352">
        <v>65.921999999999997</v>
      </c>
      <c r="V109" s="352">
        <v>-62.316000000000003</v>
      </c>
    </row>
    <row r="110" spans="1:22" s="352" customFormat="1">
      <c r="A110" s="352">
        <v>81</v>
      </c>
      <c r="B110" s="352" t="s">
        <v>395</v>
      </c>
      <c r="C110" s="352">
        <v>77.864000000000004</v>
      </c>
      <c r="D110" s="352">
        <v>77.718999999999994</v>
      </c>
      <c r="E110" s="352">
        <v>77.683999999999997</v>
      </c>
      <c r="F110" s="352">
        <v>77.474999999999994</v>
      </c>
      <c r="G110" s="352">
        <v>76.977999999999994</v>
      </c>
      <c r="H110" s="352">
        <v>76.385999999999996</v>
      </c>
      <c r="I110" s="352">
        <v>76.760999999999996</v>
      </c>
      <c r="J110" s="352">
        <v>76.381</v>
      </c>
      <c r="K110" s="352">
        <v>77.096000000000004</v>
      </c>
      <c r="L110" s="352">
        <v>76.965000000000003</v>
      </c>
      <c r="M110" s="352">
        <v>65.769000000000005</v>
      </c>
      <c r="N110" s="352">
        <v>66.266999999999996</v>
      </c>
      <c r="O110" s="352">
        <v>65.570999999999998</v>
      </c>
      <c r="P110" s="352">
        <v>65.739000000000004</v>
      </c>
      <c r="Q110" s="352">
        <v>64.858000000000004</v>
      </c>
      <c r="R110" s="352">
        <v>65.424999999999997</v>
      </c>
      <c r="S110" s="352">
        <v>64.655000000000001</v>
      </c>
      <c r="T110" s="352">
        <v>64.674999999999997</v>
      </c>
      <c r="U110" s="352">
        <v>65.781000000000006</v>
      </c>
      <c r="V110" s="352">
        <v>27.568000000000001</v>
      </c>
    </row>
    <row r="111" spans="1:22" s="352" customFormat="1">
      <c r="A111" s="352">
        <v>82</v>
      </c>
      <c r="B111" s="352" t="s">
        <v>396</v>
      </c>
      <c r="C111" s="352">
        <v>77.861000000000004</v>
      </c>
      <c r="D111" s="352">
        <v>77.718999999999994</v>
      </c>
      <c r="E111" s="352">
        <v>77.707999999999998</v>
      </c>
      <c r="F111" s="352">
        <v>77.588999999999999</v>
      </c>
      <c r="G111" s="352">
        <v>76.972999999999999</v>
      </c>
      <c r="H111" s="352">
        <v>76.176000000000002</v>
      </c>
      <c r="I111" s="352">
        <v>76.796999999999997</v>
      </c>
      <c r="J111" s="352">
        <v>76.238</v>
      </c>
      <c r="K111" s="352">
        <v>77.158000000000001</v>
      </c>
      <c r="L111" s="352">
        <v>77.004999999999995</v>
      </c>
      <c r="M111" s="352">
        <v>65.677000000000007</v>
      </c>
      <c r="N111" s="352">
        <v>66.311999999999998</v>
      </c>
      <c r="O111" s="352">
        <v>65.650999999999996</v>
      </c>
      <c r="P111" s="352">
        <v>65.623000000000005</v>
      </c>
      <c r="Q111" s="352">
        <v>64.981999999999999</v>
      </c>
      <c r="R111" s="352">
        <v>65.775000000000006</v>
      </c>
      <c r="S111" s="352">
        <v>64.433000000000007</v>
      </c>
      <c r="T111" s="352">
        <v>64.635000000000005</v>
      </c>
      <c r="U111" s="352">
        <v>65.765000000000001</v>
      </c>
      <c r="V111" s="352">
        <v>-58.29</v>
      </c>
    </row>
    <row r="112" spans="1:22" s="352" customFormat="1">
      <c r="A112" s="352">
        <v>83</v>
      </c>
      <c r="B112" s="352" t="s">
        <v>397</v>
      </c>
      <c r="C112" s="352">
        <v>77.814999999999998</v>
      </c>
      <c r="D112" s="352">
        <v>77.8</v>
      </c>
      <c r="E112" s="352">
        <v>77.686000000000007</v>
      </c>
      <c r="F112" s="352">
        <v>77.745999999999995</v>
      </c>
      <c r="G112" s="352">
        <v>76.718000000000004</v>
      </c>
      <c r="H112" s="352">
        <v>75.775999999999996</v>
      </c>
      <c r="I112" s="352">
        <v>76.459999999999994</v>
      </c>
      <c r="J112" s="352">
        <v>75.691000000000003</v>
      </c>
      <c r="K112" s="352">
        <v>77.131</v>
      </c>
      <c r="L112" s="352">
        <v>76.918000000000006</v>
      </c>
      <c r="M112" s="352">
        <v>66.087999999999994</v>
      </c>
      <c r="N112" s="352">
        <v>66.594999999999999</v>
      </c>
      <c r="O112" s="352">
        <v>65.885000000000005</v>
      </c>
      <c r="P112" s="352">
        <v>66.010999999999996</v>
      </c>
      <c r="Q112" s="352">
        <v>66.093999999999994</v>
      </c>
      <c r="R112" s="352">
        <v>66.968000000000004</v>
      </c>
      <c r="S112" s="352">
        <v>65.573999999999998</v>
      </c>
      <c r="T112" s="352">
        <v>65.95</v>
      </c>
      <c r="U112" s="352">
        <v>66.001000000000005</v>
      </c>
      <c r="V112" s="352">
        <v>-1.026</v>
      </c>
    </row>
    <row r="113" spans="1:22" s="352" customFormat="1">
      <c r="A113" s="352">
        <v>84</v>
      </c>
      <c r="B113" s="352" t="s">
        <v>398</v>
      </c>
      <c r="C113" s="352">
        <v>77.683999999999997</v>
      </c>
      <c r="D113" s="352">
        <v>77.771000000000001</v>
      </c>
      <c r="E113" s="352">
        <v>77.638999999999996</v>
      </c>
      <c r="F113" s="352">
        <v>77.742999999999995</v>
      </c>
      <c r="G113" s="352">
        <v>76.382000000000005</v>
      </c>
      <c r="H113" s="352">
        <v>75.353999999999999</v>
      </c>
      <c r="I113" s="352">
        <v>76.138000000000005</v>
      </c>
      <c r="J113" s="352">
        <v>75.040000000000006</v>
      </c>
      <c r="K113" s="352">
        <v>77.141999999999996</v>
      </c>
      <c r="L113" s="352">
        <v>76.984999999999999</v>
      </c>
      <c r="M113" s="352">
        <v>66.022999999999996</v>
      </c>
      <c r="N113" s="352">
        <v>66.564999999999998</v>
      </c>
      <c r="O113" s="352">
        <v>65.94</v>
      </c>
      <c r="P113" s="352">
        <v>66.055000000000007</v>
      </c>
      <c r="Q113" s="352">
        <v>65.558999999999997</v>
      </c>
      <c r="R113" s="352">
        <v>66.216999999999999</v>
      </c>
      <c r="S113" s="352">
        <v>65.385999999999996</v>
      </c>
      <c r="T113" s="352">
        <v>65.438000000000002</v>
      </c>
      <c r="U113" s="352">
        <v>66.076999999999998</v>
      </c>
      <c r="V113" s="352">
        <v>-51.631999999999998</v>
      </c>
    </row>
    <row r="114" spans="1:22" s="352" customFormat="1">
      <c r="A114" s="352">
        <v>85</v>
      </c>
      <c r="B114" s="352" t="s">
        <v>399</v>
      </c>
      <c r="C114" s="352">
        <v>77.587999999999994</v>
      </c>
      <c r="D114" s="352">
        <v>77.631</v>
      </c>
      <c r="E114" s="352">
        <v>77.450999999999993</v>
      </c>
      <c r="F114" s="352">
        <v>77.590999999999994</v>
      </c>
      <c r="G114" s="352">
        <v>75.897999999999996</v>
      </c>
      <c r="H114" s="352">
        <v>74.778000000000006</v>
      </c>
      <c r="I114" s="352">
        <v>75.587000000000003</v>
      </c>
      <c r="J114" s="352">
        <v>74.593000000000004</v>
      </c>
      <c r="K114" s="352">
        <v>77.012</v>
      </c>
      <c r="L114" s="352">
        <v>76.828000000000003</v>
      </c>
      <c r="M114" s="352">
        <v>65.831000000000003</v>
      </c>
      <c r="N114" s="352">
        <v>66.432000000000002</v>
      </c>
      <c r="O114" s="352">
        <v>65.686999999999998</v>
      </c>
      <c r="P114" s="352">
        <v>65.769000000000005</v>
      </c>
      <c r="Q114" s="352">
        <v>64.805000000000007</v>
      </c>
      <c r="R114" s="352">
        <v>65.462000000000003</v>
      </c>
      <c r="S114" s="352">
        <v>64.561999999999998</v>
      </c>
      <c r="T114" s="352">
        <v>64.576999999999998</v>
      </c>
      <c r="U114" s="352">
        <v>65.906999999999996</v>
      </c>
      <c r="V114" s="352">
        <v>-6.6180000000000003</v>
      </c>
    </row>
    <row r="115" spans="1:22" s="352" customFormat="1">
      <c r="A115" s="352">
        <v>86</v>
      </c>
      <c r="B115" s="352" t="s">
        <v>400</v>
      </c>
      <c r="C115" s="352">
        <v>77.394000000000005</v>
      </c>
      <c r="D115" s="352">
        <v>77.480999999999995</v>
      </c>
      <c r="E115" s="352">
        <v>77.358999999999995</v>
      </c>
      <c r="F115" s="352">
        <v>77.495999999999995</v>
      </c>
      <c r="G115" s="352">
        <v>75.367000000000004</v>
      </c>
      <c r="H115" s="352">
        <v>74.462000000000003</v>
      </c>
      <c r="I115" s="352">
        <v>75.153000000000006</v>
      </c>
      <c r="J115" s="352">
        <v>74.466999999999999</v>
      </c>
      <c r="K115" s="352">
        <v>76.908000000000001</v>
      </c>
      <c r="L115" s="352">
        <v>76.712000000000003</v>
      </c>
      <c r="M115" s="352">
        <v>66.015000000000001</v>
      </c>
      <c r="N115" s="352">
        <v>66.507000000000005</v>
      </c>
      <c r="O115" s="352">
        <v>65.828999999999994</v>
      </c>
      <c r="P115" s="352">
        <v>65.918999999999997</v>
      </c>
      <c r="Q115" s="352">
        <v>65.602999999999994</v>
      </c>
      <c r="R115" s="352">
        <v>66.323999999999998</v>
      </c>
      <c r="S115" s="352">
        <v>64.981999999999999</v>
      </c>
      <c r="T115" s="352">
        <v>65.375</v>
      </c>
      <c r="U115" s="352">
        <v>65.968000000000004</v>
      </c>
      <c r="V115" s="352">
        <v>-3.0390000000000001</v>
      </c>
    </row>
    <row r="116" spans="1:22" s="352" customFormat="1">
      <c r="A116" s="352">
        <v>87</v>
      </c>
      <c r="B116" s="352" t="s">
        <v>401</v>
      </c>
      <c r="C116" s="352">
        <v>77.254999999999995</v>
      </c>
      <c r="D116" s="352">
        <v>77.263999999999996</v>
      </c>
      <c r="E116" s="352">
        <v>77.058000000000007</v>
      </c>
      <c r="F116" s="352">
        <v>77.230999999999995</v>
      </c>
      <c r="G116" s="352">
        <v>74.921999999999997</v>
      </c>
      <c r="H116" s="352">
        <v>73.912999999999997</v>
      </c>
      <c r="I116" s="352">
        <v>74.653999999999996</v>
      </c>
      <c r="J116" s="352">
        <v>73.734999999999999</v>
      </c>
      <c r="K116" s="352">
        <v>76.643000000000001</v>
      </c>
      <c r="L116" s="352">
        <v>76.427999999999997</v>
      </c>
      <c r="M116" s="352">
        <v>66.245999999999995</v>
      </c>
      <c r="N116" s="352">
        <v>66.778000000000006</v>
      </c>
      <c r="O116" s="352">
        <v>66.072000000000003</v>
      </c>
      <c r="P116" s="352">
        <v>66.213999999999999</v>
      </c>
      <c r="Q116" s="352">
        <v>66.177999999999997</v>
      </c>
      <c r="R116" s="352">
        <v>66.793999999999997</v>
      </c>
      <c r="S116" s="352">
        <v>65.721999999999994</v>
      </c>
      <c r="T116" s="352">
        <v>66.078000000000003</v>
      </c>
      <c r="U116" s="352">
        <v>66.215999999999994</v>
      </c>
      <c r="V116" s="352">
        <v>-1.1379999999999999</v>
      </c>
    </row>
    <row r="117" spans="1:22" s="352" customFormat="1">
      <c r="A117" s="352">
        <v>88</v>
      </c>
      <c r="B117" s="352" t="s">
        <v>402</v>
      </c>
      <c r="C117" s="352">
        <v>77.054000000000002</v>
      </c>
      <c r="D117" s="352">
        <v>77.126000000000005</v>
      </c>
      <c r="E117" s="352">
        <v>76.921999999999997</v>
      </c>
      <c r="F117" s="352">
        <v>77.099999999999994</v>
      </c>
      <c r="G117" s="352">
        <v>74.507000000000005</v>
      </c>
      <c r="H117" s="352">
        <v>73.664000000000001</v>
      </c>
      <c r="I117" s="352">
        <v>74.174000000000007</v>
      </c>
      <c r="J117" s="352">
        <v>73.275999999999996</v>
      </c>
      <c r="K117" s="352">
        <v>76.415999999999997</v>
      </c>
      <c r="L117" s="352">
        <v>76.231999999999999</v>
      </c>
      <c r="M117" s="352">
        <v>66.210999999999999</v>
      </c>
      <c r="N117" s="352">
        <v>66.683999999999997</v>
      </c>
      <c r="O117" s="352">
        <v>66.03</v>
      </c>
      <c r="P117" s="352">
        <v>66.207999999999998</v>
      </c>
      <c r="Q117" s="352">
        <v>65.521000000000001</v>
      </c>
      <c r="R117" s="352">
        <v>66.087000000000003</v>
      </c>
      <c r="S117" s="352">
        <v>65.382000000000005</v>
      </c>
      <c r="T117" s="352">
        <v>65.400999999999996</v>
      </c>
      <c r="U117" s="352">
        <v>66.207999999999998</v>
      </c>
      <c r="V117" s="352">
        <v>-102.303</v>
      </c>
    </row>
    <row r="118" spans="1:22" s="352" customFormat="1">
      <c r="A118" s="352">
        <v>89</v>
      </c>
      <c r="B118" s="352" t="s">
        <v>403</v>
      </c>
      <c r="C118" s="352">
        <v>76.768000000000001</v>
      </c>
      <c r="D118" s="352">
        <v>76.888000000000005</v>
      </c>
      <c r="E118" s="352">
        <v>76.570999999999998</v>
      </c>
      <c r="F118" s="352">
        <v>76.813999999999993</v>
      </c>
      <c r="G118" s="352">
        <v>73.921999999999997</v>
      </c>
      <c r="H118" s="352">
        <v>73.234999999999999</v>
      </c>
      <c r="I118" s="352">
        <v>73.763000000000005</v>
      </c>
      <c r="J118" s="352">
        <v>72.591999999999999</v>
      </c>
      <c r="K118" s="352">
        <v>76.061999999999998</v>
      </c>
      <c r="L118" s="352">
        <v>75.858000000000004</v>
      </c>
      <c r="M118" s="352">
        <v>65.974999999999994</v>
      </c>
      <c r="N118" s="352">
        <v>66.536000000000001</v>
      </c>
      <c r="O118" s="352">
        <v>65.84</v>
      </c>
      <c r="P118" s="352">
        <v>65.94</v>
      </c>
      <c r="Q118" s="352">
        <v>64.805000000000007</v>
      </c>
      <c r="R118" s="352">
        <v>65.453000000000003</v>
      </c>
      <c r="S118" s="352">
        <v>64.540999999999997</v>
      </c>
      <c r="T118" s="352">
        <v>64.582999999999998</v>
      </c>
      <c r="U118" s="352">
        <v>66.043000000000006</v>
      </c>
      <c r="V118" s="352">
        <v>-108.59699999999999</v>
      </c>
    </row>
    <row r="119" spans="1:22" s="352" customFormat="1">
      <c r="A119" s="352">
        <v>90</v>
      </c>
      <c r="B119" s="352" t="s">
        <v>404</v>
      </c>
      <c r="C119" s="352">
        <v>76.472999999999999</v>
      </c>
      <c r="D119" s="352">
        <v>76.667000000000002</v>
      </c>
      <c r="E119" s="352">
        <v>76.278999999999996</v>
      </c>
      <c r="F119" s="352">
        <v>76.531999999999996</v>
      </c>
      <c r="G119" s="352">
        <v>73.552000000000007</v>
      </c>
      <c r="H119" s="352">
        <v>72.825000000000003</v>
      </c>
      <c r="I119" s="352">
        <v>73.341999999999999</v>
      </c>
      <c r="J119" s="352">
        <v>72.408000000000001</v>
      </c>
      <c r="K119" s="352">
        <v>75.747</v>
      </c>
      <c r="L119" s="352">
        <v>75.569000000000003</v>
      </c>
      <c r="M119" s="352">
        <v>66.271000000000001</v>
      </c>
      <c r="N119" s="352">
        <v>66.787000000000006</v>
      </c>
      <c r="O119" s="352">
        <v>66.063999999999993</v>
      </c>
      <c r="P119" s="352">
        <v>66.137</v>
      </c>
      <c r="Q119" s="352">
        <v>66.046999999999997</v>
      </c>
      <c r="R119" s="352">
        <v>66.903999999999996</v>
      </c>
      <c r="S119" s="352">
        <v>65.367999999999995</v>
      </c>
      <c r="T119" s="352">
        <v>65.838999999999999</v>
      </c>
      <c r="U119" s="352">
        <v>66.203000000000003</v>
      </c>
      <c r="V119" s="352">
        <v>-152.74600000000001</v>
      </c>
    </row>
    <row r="120" spans="1:22">
      <c r="A120">
        <v>91</v>
      </c>
      <c r="B120" t="s">
        <v>405</v>
      </c>
      <c r="C120">
        <v>76.22</v>
      </c>
      <c r="D120">
        <v>76.373999999999995</v>
      </c>
      <c r="E120">
        <v>76.024000000000001</v>
      </c>
      <c r="F120">
        <v>76.3</v>
      </c>
      <c r="G120">
        <v>73.004999999999995</v>
      </c>
      <c r="H120">
        <v>72.688000000000002</v>
      </c>
      <c r="I120">
        <v>72.869</v>
      </c>
      <c r="J120">
        <v>71.891000000000005</v>
      </c>
      <c r="K120">
        <v>75.400999999999996</v>
      </c>
      <c r="L120">
        <v>75.231999999999999</v>
      </c>
      <c r="M120">
        <v>66.426000000000002</v>
      </c>
      <c r="N120">
        <v>66.888999999999996</v>
      </c>
      <c r="O120">
        <v>66.287000000000006</v>
      </c>
      <c r="P120">
        <v>66.471999999999994</v>
      </c>
      <c r="Q120">
        <v>66.305999999999997</v>
      </c>
      <c r="R120">
        <v>66.88</v>
      </c>
      <c r="S120">
        <v>65.975999999999999</v>
      </c>
      <c r="T120">
        <v>66.239000000000004</v>
      </c>
      <c r="U120">
        <v>66.411000000000001</v>
      </c>
      <c r="V120">
        <v>-51.43</v>
      </c>
    </row>
    <row r="121" spans="1:22">
      <c r="A121">
        <v>92</v>
      </c>
      <c r="B121" t="s">
        <v>406</v>
      </c>
      <c r="C121">
        <v>76.799000000000007</v>
      </c>
      <c r="D121">
        <v>76.989000000000004</v>
      </c>
      <c r="E121">
        <v>76.683999999999997</v>
      </c>
      <c r="F121">
        <v>76.852999999999994</v>
      </c>
      <c r="G121">
        <v>75.322999999999993</v>
      </c>
      <c r="H121">
        <v>75.215999999999994</v>
      </c>
      <c r="I121">
        <v>75.180999999999997</v>
      </c>
      <c r="J121">
        <v>75.266000000000005</v>
      </c>
      <c r="K121">
        <v>76.144999999999996</v>
      </c>
      <c r="L121">
        <v>75.957999999999998</v>
      </c>
      <c r="M121">
        <v>67.135000000000005</v>
      </c>
      <c r="N121">
        <v>67.647000000000006</v>
      </c>
      <c r="O121">
        <v>67.100999999999999</v>
      </c>
      <c r="P121">
        <v>67.108000000000004</v>
      </c>
      <c r="Q121">
        <v>68.956000000000003</v>
      </c>
      <c r="R121">
        <v>70.603999999999999</v>
      </c>
      <c r="S121">
        <v>67.91</v>
      </c>
      <c r="T121">
        <v>68.715999999999994</v>
      </c>
      <c r="U121">
        <v>67.078999999999994</v>
      </c>
      <c r="V121">
        <v>-118.33799999999999</v>
      </c>
    </row>
    <row r="122" spans="1:22">
      <c r="A122">
        <v>93</v>
      </c>
      <c r="B122" t="s">
        <v>407</v>
      </c>
      <c r="C122">
        <v>79.965999999999994</v>
      </c>
      <c r="D122">
        <v>79.465000000000003</v>
      </c>
      <c r="E122">
        <v>79.703999999999994</v>
      </c>
      <c r="F122">
        <v>79.308999999999997</v>
      </c>
      <c r="G122">
        <v>79.096999999999994</v>
      </c>
      <c r="H122">
        <v>79.236999999999995</v>
      </c>
      <c r="I122">
        <v>78.683000000000007</v>
      </c>
      <c r="J122">
        <v>79.667000000000002</v>
      </c>
      <c r="K122">
        <v>78.914000000000001</v>
      </c>
      <c r="L122">
        <v>78.763000000000005</v>
      </c>
      <c r="M122">
        <v>68.891000000000005</v>
      </c>
      <c r="N122">
        <v>69.097999999999999</v>
      </c>
      <c r="O122">
        <v>68.816000000000003</v>
      </c>
      <c r="P122">
        <v>68.64</v>
      </c>
      <c r="Q122">
        <v>73.007000000000005</v>
      </c>
      <c r="R122">
        <v>75.192999999999998</v>
      </c>
      <c r="S122">
        <v>71.322000000000003</v>
      </c>
      <c r="T122">
        <v>72.47</v>
      </c>
      <c r="U122">
        <v>68.599999999999994</v>
      </c>
      <c r="V122">
        <v>-55.268999999999998</v>
      </c>
    </row>
    <row r="123" spans="1:22">
      <c r="A123">
        <v>94</v>
      </c>
      <c r="B123" t="s">
        <v>408</v>
      </c>
      <c r="C123">
        <v>84.126999999999995</v>
      </c>
      <c r="D123">
        <v>83.11</v>
      </c>
      <c r="E123">
        <v>83.474999999999994</v>
      </c>
      <c r="F123">
        <v>83.039000000000001</v>
      </c>
      <c r="G123">
        <v>82.95</v>
      </c>
      <c r="H123">
        <v>83.287000000000006</v>
      </c>
      <c r="I123">
        <v>82.438999999999993</v>
      </c>
      <c r="J123">
        <v>84.14</v>
      </c>
      <c r="K123">
        <v>82.466999999999999</v>
      </c>
      <c r="L123">
        <v>82.340999999999994</v>
      </c>
      <c r="M123">
        <v>70.703000000000003</v>
      </c>
      <c r="N123">
        <v>71.254999999999995</v>
      </c>
      <c r="O123">
        <v>70.730999999999995</v>
      </c>
      <c r="P123">
        <v>70.578000000000003</v>
      </c>
      <c r="Q123">
        <v>76.781000000000006</v>
      </c>
      <c r="R123">
        <v>79.212999999999994</v>
      </c>
      <c r="S123">
        <v>74.438000000000002</v>
      </c>
      <c r="T123">
        <v>76.215000000000003</v>
      </c>
      <c r="U123">
        <v>70.960999999999999</v>
      </c>
      <c r="V123">
        <v>-165.071</v>
      </c>
    </row>
    <row r="124" spans="1:22">
      <c r="A124">
        <v>95</v>
      </c>
      <c r="B124" t="s">
        <v>409</v>
      </c>
      <c r="C124">
        <v>88.742000000000004</v>
      </c>
      <c r="D124">
        <v>87.106999999999999</v>
      </c>
      <c r="E124">
        <v>88.180999999999997</v>
      </c>
      <c r="F124">
        <v>87.421999999999997</v>
      </c>
      <c r="G124">
        <v>87.41</v>
      </c>
      <c r="H124">
        <v>88.903000000000006</v>
      </c>
      <c r="I124">
        <v>86.867000000000004</v>
      </c>
      <c r="J124">
        <v>88.643000000000001</v>
      </c>
      <c r="K124">
        <v>86.524000000000001</v>
      </c>
      <c r="L124">
        <v>86.435000000000002</v>
      </c>
      <c r="M124">
        <v>72.784000000000006</v>
      </c>
      <c r="N124">
        <v>73.582999999999998</v>
      </c>
      <c r="O124">
        <v>72.894999999999996</v>
      </c>
      <c r="P124">
        <v>72.694999999999993</v>
      </c>
      <c r="Q124">
        <v>80.234999999999999</v>
      </c>
      <c r="R124">
        <v>83.131</v>
      </c>
      <c r="S124">
        <v>77.168999999999997</v>
      </c>
      <c r="T124">
        <v>79.183999999999997</v>
      </c>
      <c r="U124">
        <v>72.938000000000002</v>
      </c>
      <c r="V124">
        <v>-178.40600000000001</v>
      </c>
    </row>
    <row r="125" spans="1:22">
      <c r="A125">
        <v>96</v>
      </c>
      <c r="B125" t="s">
        <v>410</v>
      </c>
      <c r="C125">
        <v>93.498999999999995</v>
      </c>
      <c r="D125">
        <v>91.796000000000006</v>
      </c>
      <c r="E125">
        <v>93.122</v>
      </c>
      <c r="F125">
        <v>91.917000000000002</v>
      </c>
      <c r="G125">
        <v>92.432000000000002</v>
      </c>
      <c r="H125">
        <v>94.028000000000006</v>
      </c>
      <c r="I125">
        <v>91.456000000000003</v>
      </c>
      <c r="J125">
        <v>93.572000000000003</v>
      </c>
      <c r="K125">
        <v>91.162999999999997</v>
      </c>
      <c r="L125">
        <v>91.105000000000004</v>
      </c>
      <c r="M125">
        <v>74.771000000000001</v>
      </c>
      <c r="N125">
        <v>75.852999999999994</v>
      </c>
      <c r="O125">
        <v>75.006</v>
      </c>
      <c r="P125">
        <v>74.823999999999998</v>
      </c>
      <c r="Q125">
        <v>83.194999999999993</v>
      </c>
      <c r="R125">
        <v>86.355999999999995</v>
      </c>
      <c r="S125">
        <v>79.947999999999993</v>
      </c>
      <c r="T125">
        <v>82.275999999999996</v>
      </c>
      <c r="U125">
        <v>75.206999999999994</v>
      </c>
      <c r="V125">
        <v>-173.72900000000001</v>
      </c>
    </row>
    <row r="126" spans="1:22">
      <c r="A126">
        <v>97</v>
      </c>
      <c r="B126" t="s">
        <v>411</v>
      </c>
      <c r="C126">
        <v>96.239000000000004</v>
      </c>
      <c r="D126">
        <v>94.498999999999995</v>
      </c>
      <c r="E126">
        <v>95.602999999999994</v>
      </c>
      <c r="F126">
        <v>94.72</v>
      </c>
      <c r="G126">
        <v>95.061000000000007</v>
      </c>
      <c r="H126">
        <v>96.635000000000005</v>
      </c>
      <c r="I126">
        <v>94.488</v>
      </c>
      <c r="J126">
        <v>95.638999999999996</v>
      </c>
      <c r="K126">
        <v>94.17</v>
      </c>
      <c r="L126">
        <v>94.057000000000002</v>
      </c>
      <c r="M126">
        <v>76.944000000000003</v>
      </c>
      <c r="N126">
        <v>78.222999999999999</v>
      </c>
      <c r="O126">
        <v>77.149000000000001</v>
      </c>
      <c r="P126">
        <v>76.963999999999999</v>
      </c>
      <c r="Q126">
        <v>86.370999999999995</v>
      </c>
      <c r="R126">
        <v>89.850999999999999</v>
      </c>
      <c r="S126">
        <v>82.552000000000007</v>
      </c>
      <c r="T126">
        <v>85.055999999999997</v>
      </c>
      <c r="U126">
        <v>77.225999999999999</v>
      </c>
      <c r="V126">
        <v>-111.5</v>
      </c>
    </row>
    <row r="127" spans="1:22">
      <c r="A127">
        <v>98</v>
      </c>
      <c r="B127" t="s">
        <v>412</v>
      </c>
      <c r="C127">
        <v>97.738</v>
      </c>
      <c r="D127">
        <v>96.239000000000004</v>
      </c>
      <c r="E127">
        <v>97.126999999999995</v>
      </c>
      <c r="F127">
        <v>96.293999999999997</v>
      </c>
      <c r="G127">
        <v>96.861999999999995</v>
      </c>
      <c r="H127">
        <v>97.055999999999997</v>
      </c>
      <c r="I127">
        <v>96.257999999999996</v>
      </c>
      <c r="J127">
        <v>97.236999999999995</v>
      </c>
      <c r="K127">
        <v>96.08</v>
      </c>
      <c r="L127">
        <v>95.92</v>
      </c>
      <c r="M127">
        <v>79.096999999999994</v>
      </c>
      <c r="N127">
        <v>80.509</v>
      </c>
      <c r="O127">
        <v>79.311999999999998</v>
      </c>
      <c r="P127">
        <v>79.268000000000001</v>
      </c>
      <c r="Q127">
        <v>89.064999999999998</v>
      </c>
      <c r="R127">
        <v>92.501000000000005</v>
      </c>
      <c r="S127">
        <v>85.698999999999998</v>
      </c>
      <c r="T127">
        <v>87.888000000000005</v>
      </c>
      <c r="U127">
        <v>79.400000000000006</v>
      </c>
      <c r="V127" s="339">
        <v>-9.8999999999999993E+37</v>
      </c>
    </row>
    <row r="128" spans="1:22">
      <c r="A128">
        <v>99</v>
      </c>
      <c r="B128" t="s">
        <v>413</v>
      </c>
      <c r="C128">
        <v>98.614999999999995</v>
      </c>
      <c r="D128">
        <v>97.385000000000005</v>
      </c>
      <c r="E128">
        <v>98.061000000000007</v>
      </c>
      <c r="F128">
        <v>97.281999999999996</v>
      </c>
      <c r="G128">
        <v>97.840999999999994</v>
      </c>
      <c r="H128">
        <v>98.239000000000004</v>
      </c>
      <c r="I128">
        <v>97.042000000000002</v>
      </c>
      <c r="J128">
        <v>96.924000000000007</v>
      </c>
      <c r="K128">
        <v>97.043999999999997</v>
      </c>
      <c r="L128">
        <v>96.953000000000003</v>
      </c>
      <c r="M128">
        <v>81.227999999999994</v>
      </c>
      <c r="N128">
        <v>82.617999999999995</v>
      </c>
      <c r="O128">
        <v>81.332999999999998</v>
      </c>
      <c r="P128">
        <v>81.343000000000004</v>
      </c>
      <c r="Q128">
        <v>90.622</v>
      </c>
      <c r="R128">
        <v>94.326999999999998</v>
      </c>
      <c r="S128">
        <v>87.382999999999996</v>
      </c>
      <c r="T128">
        <v>89.733000000000004</v>
      </c>
      <c r="U128">
        <v>81.516999999999996</v>
      </c>
      <c r="V128">
        <v>-121.498</v>
      </c>
    </row>
    <row r="129" spans="1:22">
      <c r="A129">
        <v>100</v>
      </c>
      <c r="B129" t="s">
        <v>414</v>
      </c>
      <c r="C129">
        <v>98.926000000000002</v>
      </c>
      <c r="D129">
        <v>98.03</v>
      </c>
      <c r="E129">
        <v>98.617000000000004</v>
      </c>
      <c r="F129">
        <v>97.997</v>
      </c>
      <c r="G129">
        <v>98.218000000000004</v>
      </c>
      <c r="H129">
        <v>98.042000000000002</v>
      </c>
      <c r="I129">
        <v>97.850999999999999</v>
      </c>
      <c r="J129">
        <v>97.688999999999993</v>
      </c>
      <c r="K129">
        <v>97.888999999999996</v>
      </c>
      <c r="L129">
        <v>97.677000000000007</v>
      </c>
      <c r="M129">
        <v>82.597999999999999</v>
      </c>
      <c r="N129">
        <v>84.224999999999994</v>
      </c>
      <c r="O129">
        <v>82.570999999999998</v>
      </c>
      <c r="P129">
        <v>82.539000000000001</v>
      </c>
      <c r="Q129">
        <v>91.131</v>
      </c>
      <c r="R129">
        <v>94.673000000000002</v>
      </c>
      <c r="S129">
        <v>88.293999999999997</v>
      </c>
      <c r="T129">
        <v>90.516000000000005</v>
      </c>
      <c r="U129">
        <v>83.009</v>
      </c>
      <c r="V129">
        <v>-121.31</v>
      </c>
    </row>
    <row r="130" spans="1:22">
      <c r="A130">
        <v>101</v>
      </c>
      <c r="B130" t="s">
        <v>415</v>
      </c>
      <c r="C130">
        <v>99.275000000000006</v>
      </c>
      <c r="D130">
        <v>98.674000000000007</v>
      </c>
      <c r="E130">
        <v>99.021000000000001</v>
      </c>
      <c r="F130">
        <v>98.45</v>
      </c>
      <c r="G130">
        <v>98.465999999999994</v>
      </c>
      <c r="H130">
        <v>98.153000000000006</v>
      </c>
      <c r="I130">
        <v>98.198999999999998</v>
      </c>
      <c r="J130">
        <v>97.48</v>
      </c>
      <c r="K130">
        <v>98.418999999999997</v>
      </c>
      <c r="L130">
        <v>98.210999999999999</v>
      </c>
      <c r="M130">
        <v>84.361999999999995</v>
      </c>
      <c r="N130">
        <v>86.108000000000004</v>
      </c>
      <c r="O130">
        <v>84.33</v>
      </c>
      <c r="P130">
        <v>84.364000000000004</v>
      </c>
      <c r="Q130">
        <v>93.103999999999999</v>
      </c>
      <c r="R130">
        <v>96.331000000000003</v>
      </c>
      <c r="S130">
        <v>90.001000000000005</v>
      </c>
      <c r="T130">
        <v>92.33</v>
      </c>
      <c r="U130">
        <v>84.953999999999994</v>
      </c>
      <c r="V130">
        <v>-126.417</v>
      </c>
    </row>
    <row r="131" spans="1:22">
      <c r="A131">
        <v>102</v>
      </c>
      <c r="B131" t="s">
        <v>416</v>
      </c>
      <c r="C131">
        <v>99.305000000000007</v>
      </c>
      <c r="D131">
        <v>98.84</v>
      </c>
      <c r="E131">
        <v>99.072999999999993</v>
      </c>
      <c r="F131">
        <v>98.606999999999999</v>
      </c>
      <c r="G131">
        <v>98.388000000000005</v>
      </c>
      <c r="H131">
        <v>97.793000000000006</v>
      </c>
      <c r="I131">
        <v>98.278999999999996</v>
      </c>
      <c r="J131">
        <v>97.242000000000004</v>
      </c>
      <c r="K131">
        <v>98.691999999999993</v>
      </c>
      <c r="L131">
        <v>98.542000000000002</v>
      </c>
      <c r="M131">
        <v>85.352000000000004</v>
      </c>
      <c r="N131">
        <v>87.284999999999997</v>
      </c>
      <c r="O131">
        <v>85.35</v>
      </c>
      <c r="P131">
        <v>85.438999999999993</v>
      </c>
      <c r="Q131">
        <v>92.921000000000006</v>
      </c>
      <c r="R131">
        <v>96.570999999999998</v>
      </c>
      <c r="S131">
        <v>90.483999999999995</v>
      </c>
      <c r="T131">
        <v>92.56</v>
      </c>
      <c r="U131">
        <v>86.084000000000003</v>
      </c>
      <c r="V131">
        <v>-119.699</v>
      </c>
    </row>
    <row r="132" spans="1:22">
      <c r="A132">
        <v>103</v>
      </c>
      <c r="B132" t="s">
        <v>417</v>
      </c>
      <c r="C132">
        <v>100.405</v>
      </c>
      <c r="D132">
        <v>100.13500000000001</v>
      </c>
      <c r="E132">
        <v>100.172</v>
      </c>
      <c r="F132">
        <v>99.62</v>
      </c>
      <c r="G132">
        <v>99.754999999999995</v>
      </c>
      <c r="H132">
        <v>99.602000000000004</v>
      </c>
      <c r="I132">
        <v>99.632000000000005</v>
      </c>
      <c r="J132">
        <v>99.908000000000001</v>
      </c>
      <c r="K132">
        <v>99.820999999999998</v>
      </c>
      <c r="L132">
        <v>99.662000000000006</v>
      </c>
      <c r="M132">
        <v>86.947000000000003</v>
      </c>
      <c r="N132">
        <v>88.694000000000003</v>
      </c>
      <c r="O132">
        <v>86.936999999999998</v>
      </c>
      <c r="P132">
        <v>87.004999999999995</v>
      </c>
      <c r="Q132">
        <v>94.688000000000002</v>
      </c>
      <c r="R132">
        <v>97.972999999999999</v>
      </c>
      <c r="S132">
        <v>92.209000000000003</v>
      </c>
      <c r="T132">
        <v>94.108000000000004</v>
      </c>
      <c r="U132">
        <v>87.590999999999994</v>
      </c>
      <c r="V132">
        <v>-38.345999999999997</v>
      </c>
    </row>
    <row r="133" spans="1:22">
      <c r="A133">
        <v>104</v>
      </c>
      <c r="B133" t="s">
        <v>418</v>
      </c>
      <c r="C133">
        <v>103.33799999999999</v>
      </c>
      <c r="D133">
        <v>102.839</v>
      </c>
      <c r="E133">
        <v>103.014</v>
      </c>
      <c r="F133">
        <v>102.72199999999999</v>
      </c>
      <c r="G133">
        <v>102.842</v>
      </c>
      <c r="H133">
        <v>103.15</v>
      </c>
      <c r="I133">
        <v>102.32</v>
      </c>
      <c r="J133">
        <v>102.81100000000001</v>
      </c>
      <c r="K133">
        <v>102.371</v>
      </c>
      <c r="L133">
        <v>102.15600000000001</v>
      </c>
      <c r="M133">
        <v>87.915000000000006</v>
      </c>
      <c r="N133">
        <v>89.94</v>
      </c>
      <c r="O133">
        <v>87.888000000000005</v>
      </c>
      <c r="P133">
        <v>87.971000000000004</v>
      </c>
      <c r="Q133">
        <v>94.631</v>
      </c>
      <c r="R133">
        <v>97.828999999999994</v>
      </c>
      <c r="S133">
        <v>92.350999999999999</v>
      </c>
      <c r="T133">
        <v>94.275999999999996</v>
      </c>
      <c r="U133">
        <v>88.64</v>
      </c>
      <c r="V133" s="339">
        <v>-9.8999999999999993E+37</v>
      </c>
    </row>
    <row r="134" spans="1:22">
      <c r="A134">
        <v>105</v>
      </c>
      <c r="B134" t="s">
        <v>419</v>
      </c>
      <c r="C134">
        <v>104.68300000000001</v>
      </c>
      <c r="D134">
        <v>104.246</v>
      </c>
      <c r="E134">
        <v>104.322</v>
      </c>
      <c r="F134">
        <v>104.102</v>
      </c>
      <c r="G134">
        <v>104.017</v>
      </c>
      <c r="H134">
        <v>103.82299999999999</v>
      </c>
      <c r="I134">
        <v>103.664</v>
      </c>
      <c r="J134">
        <v>103.107</v>
      </c>
      <c r="K134">
        <v>103.77</v>
      </c>
      <c r="L134">
        <v>103.68</v>
      </c>
      <c r="M134">
        <v>89.334999999999994</v>
      </c>
      <c r="N134">
        <v>91.171999999999997</v>
      </c>
      <c r="O134">
        <v>89.236999999999995</v>
      </c>
      <c r="P134">
        <v>89.34</v>
      </c>
      <c r="Q134">
        <v>95.930999999999997</v>
      </c>
      <c r="R134">
        <v>99.17</v>
      </c>
      <c r="S134">
        <v>93.83</v>
      </c>
      <c r="T134">
        <v>95.787999999999997</v>
      </c>
      <c r="U134">
        <v>89.972999999999999</v>
      </c>
      <c r="V134">
        <v>-72.528999999999996</v>
      </c>
    </row>
    <row r="135" spans="1:22">
      <c r="A135">
        <v>106</v>
      </c>
      <c r="B135" t="s">
        <v>420</v>
      </c>
      <c r="C135">
        <v>105.24</v>
      </c>
      <c r="D135">
        <v>104.97199999999999</v>
      </c>
      <c r="E135">
        <v>105.09399999999999</v>
      </c>
      <c r="F135">
        <v>104.68300000000001</v>
      </c>
      <c r="G135">
        <v>104.56</v>
      </c>
      <c r="H135">
        <v>104.21899999999999</v>
      </c>
      <c r="I135">
        <v>104.435</v>
      </c>
      <c r="J135">
        <v>103.749</v>
      </c>
      <c r="K135">
        <v>104.595</v>
      </c>
      <c r="L135">
        <v>104.423</v>
      </c>
      <c r="M135">
        <v>90.111999999999995</v>
      </c>
      <c r="N135">
        <v>92.218999999999994</v>
      </c>
      <c r="O135">
        <v>90.188000000000002</v>
      </c>
      <c r="P135">
        <v>90.221000000000004</v>
      </c>
      <c r="Q135">
        <v>95.902000000000001</v>
      </c>
      <c r="R135">
        <v>99.274000000000001</v>
      </c>
      <c r="S135">
        <v>94.09</v>
      </c>
      <c r="T135">
        <v>95.647999999999996</v>
      </c>
      <c r="U135">
        <v>90.716999999999999</v>
      </c>
      <c r="V135">
        <v>-185.15199999999999</v>
      </c>
    </row>
    <row r="136" spans="1:22">
      <c r="A136">
        <v>107</v>
      </c>
      <c r="B136" t="s">
        <v>421</v>
      </c>
      <c r="C136">
        <v>105.61499999999999</v>
      </c>
      <c r="D136">
        <v>105.232</v>
      </c>
      <c r="E136">
        <v>105.435</v>
      </c>
      <c r="F136">
        <v>104.985</v>
      </c>
      <c r="G136">
        <v>104.759</v>
      </c>
      <c r="H136">
        <v>103.90300000000001</v>
      </c>
      <c r="I136">
        <v>104.65</v>
      </c>
      <c r="J136">
        <v>103.488</v>
      </c>
      <c r="K136">
        <v>104.97499999999999</v>
      </c>
      <c r="L136">
        <v>104.76</v>
      </c>
      <c r="M136">
        <v>91.337000000000003</v>
      </c>
      <c r="N136">
        <v>93.244</v>
      </c>
      <c r="O136">
        <v>91.204999999999998</v>
      </c>
      <c r="P136">
        <v>91.299000000000007</v>
      </c>
      <c r="Q136">
        <v>96.870999999999995</v>
      </c>
      <c r="R136">
        <v>100.001</v>
      </c>
      <c r="S136">
        <v>95.224000000000004</v>
      </c>
      <c r="T136">
        <v>96.727999999999994</v>
      </c>
      <c r="U136">
        <v>91.966999999999999</v>
      </c>
      <c r="V136">
        <v>-95.63</v>
      </c>
    </row>
    <row r="137" spans="1:22">
      <c r="A137">
        <v>108</v>
      </c>
      <c r="B137" t="s">
        <v>422</v>
      </c>
      <c r="C137">
        <v>105.541</v>
      </c>
      <c r="D137">
        <v>105.339</v>
      </c>
      <c r="E137">
        <v>105.437</v>
      </c>
      <c r="F137">
        <v>105.155</v>
      </c>
      <c r="G137">
        <v>104.72</v>
      </c>
      <c r="H137">
        <v>103.444</v>
      </c>
      <c r="I137">
        <v>104.572</v>
      </c>
      <c r="J137">
        <v>103.669</v>
      </c>
      <c r="K137">
        <v>105.172</v>
      </c>
      <c r="L137">
        <v>104.943</v>
      </c>
      <c r="M137">
        <v>92.165000000000006</v>
      </c>
      <c r="N137">
        <v>94.055999999999997</v>
      </c>
      <c r="O137">
        <v>92.010999999999996</v>
      </c>
      <c r="P137">
        <v>92.061000000000007</v>
      </c>
      <c r="Q137">
        <v>97.195999999999998</v>
      </c>
      <c r="R137">
        <v>100.11499999999999</v>
      </c>
      <c r="S137">
        <v>95.344999999999999</v>
      </c>
      <c r="T137">
        <v>97.183000000000007</v>
      </c>
      <c r="U137">
        <v>92.864999999999995</v>
      </c>
      <c r="V137">
        <v>-65.534999999999997</v>
      </c>
    </row>
    <row r="138" spans="1:22">
      <c r="A138">
        <v>109</v>
      </c>
      <c r="B138" t="s">
        <v>423</v>
      </c>
      <c r="C138">
        <v>105.36799999999999</v>
      </c>
      <c r="D138">
        <v>105.416</v>
      </c>
      <c r="E138">
        <v>105.312</v>
      </c>
      <c r="F138">
        <v>105.23699999999999</v>
      </c>
      <c r="G138">
        <v>104.488</v>
      </c>
      <c r="H138">
        <v>103.10299999999999</v>
      </c>
      <c r="I138">
        <v>104.23099999999999</v>
      </c>
      <c r="J138">
        <v>102.854</v>
      </c>
      <c r="K138">
        <v>105.107</v>
      </c>
      <c r="L138">
        <v>104.89</v>
      </c>
      <c r="M138">
        <v>92.981999999999999</v>
      </c>
      <c r="N138">
        <v>95.125</v>
      </c>
      <c r="O138">
        <v>92.951999999999998</v>
      </c>
      <c r="P138">
        <v>93.167000000000002</v>
      </c>
      <c r="Q138">
        <v>97.575999999999993</v>
      </c>
      <c r="R138">
        <v>100.67100000000001</v>
      </c>
      <c r="S138">
        <v>96.066999999999993</v>
      </c>
      <c r="T138">
        <v>97.632999999999996</v>
      </c>
      <c r="U138">
        <v>93.680999999999997</v>
      </c>
      <c r="V138">
        <v>-136.77699999999999</v>
      </c>
    </row>
    <row r="139" spans="1:22">
      <c r="A139">
        <v>110</v>
      </c>
      <c r="B139" t="s">
        <v>424</v>
      </c>
      <c r="C139">
        <v>105.25700000000001</v>
      </c>
      <c r="D139">
        <v>105.428</v>
      </c>
      <c r="E139">
        <v>105.27200000000001</v>
      </c>
      <c r="F139">
        <v>105.517</v>
      </c>
      <c r="G139">
        <v>104.251</v>
      </c>
      <c r="H139">
        <v>102.52</v>
      </c>
      <c r="I139">
        <v>103.81399999999999</v>
      </c>
      <c r="J139">
        <v>102.14</v>
      </c>
      <c r="K139">
        <v>104.997</v>
      </c>
      <c r="L139">
        <v>104.785</v>
      </c>
      <c r="M139">
        <v>93.822999999999993</v>
      </c>
      <c r="N139">
        <v>95.659000000000006</v>
      </c>
      <c r="O139">
        <v>93.777000000000001</v>
      </c>
      <c r="P139">
        <v>93.864999999999995</v>
      </c>
      <c r="Q139">
        <v>98.304000000000002</v>
      </c>
      <c r="R139">
        <v>101.355</v>
      </c>
      <c r="S139">
        <v>96.545000000000002</v>
      </c>
      <c r="T139">
        <v>98.081999999999994</v>
      </c>
      <c r="U139">
        <v>94.43</v>
      </c>
      <c r="V139">
        <v>-104.76</v>
      </c>
    </row>
    <row r="140" spans="1:22">
      <c r="A140">
        <v>111</v>
      </c>
      <c r="B140" t="s">
        <v>425</v>
      </c>
      <c r="C140">
        <v>105.10599999999999</v>
      </c>
      <c r="D140">
        <v>105.264</v>
      </c>
      <c r="E140">
        <v>105.021</v>
      </c>
      <c r="F140">
        <v>105.42400000000001</v>
      </c>
      <c r="G140">
        <v>103.68</v>
      </c>
      <c r="H140">
        <v>101.98399999999999</v>
      </c>
      <c r="I140">
        <v>103.211</v>
      </c>
      <c r="J140">
        <v>101.694</v>
      </c>
      <c r="K140">
        <v>104.86499999999999</v>
      </c>
      <c r="L140">
        <v>104.59</v>
      </c>
      <c r="M140">
        <v>94.503</v>
      </c>
      <c r="N140">
        <v>96.421000000000006</v>
      </c>
      <c r="O140">
        <v>94.451999999999998</v>
      </c>
      <c r="P140">
        <v>94.61</v>
      </c>
      <c r="Q140">
        <v>98.254999999999995</v>
      </c>
      <c r="R140">
        <v>101.07899999999999</v>
      </c>
      <c r="S140">
        <v>96.808999999999997</v>
      </c>
      <c r="T140">
        <v>98.230999999999995</v>
      </c>
      <c r="U140">
        <v>95.341999999999999</v>
      </c>
      <c r="V140">
        <v>-33.299999999999997</v>
      </c>
    </row>
    <row r="141" spans="1:22">
      <c r="A141">
        <v>112</v>
      </c>
      <c r="B141" t="s">
        <v>426</v>
      </c>
      <c r="C141">
        <v>106.38</v>
      </c>
      <c r="D141">
        <v>106.46599999999999</v>
      </c>
      <c r="E141">
        <v>106.378</v>
      </c>
      <c r="F141">
        <v>106.108</v>
      </c>
      <c r="G141">
        <v>106.05800000000001</v>
      </c>
      <c r="H141">
        <v>105.524</v>
      </c>
      <c r="I141">
        <v>105.696</v>
      </c>
      <c r="J141">
        <v>105.795</v>
      </c>
      <c r="K141">
        <v>106.19799999999999</v>
      </c>
      <c r="L141">
        <v>105.90900000000001</v>
      </c>
      <c r="M141">
        <v>95.355000000000004</v>
      </c>
      <c r="N141">
        <v>97.188999999999993</v>
      </c>
      <c r="O141">
        <v>95.293999999999997</v>
      </c>
      <c r="P141">
        <v>95.308000000000007</v>
      </c>
      <c r="Q141">
        <v>99.361000000000004</v>
      </c>
      <c r="R141">
        <v>102.083</v>
      </c>
      <c r="S141">
        <v>97.599000000000004</v>
      </c>
      <c r="T141">
        <v>99.144000000000005</v>
      </c>
      <c r="U141">
        <v>95.927000000000007</v>
      </c>
      <c r="V141">
        <v>-160.17599999999999</v>
      </c>
    </row>
    <row r="142" spans="1:22">
      <c r="A142">
        <v>113</v>
      </c>
      <c r="B142" t="s">
        <v>427</v>
      </c>
      <c r="C142">
        <v>108.64400000000001</v>
      </c>
      <c r="D142">
        <v>108.514</v>
      </c>
      <c r="E142">
        <v>108.604</v>
      </c>
      <c r="F142">
        <v>108.15900000000001</v>
      </c>
      <c r="G142">
        <v>108.389</v>
      </c>
      <c r="H142">
        <v>107.36499999999999</v>
      </c>
      <c r="I142">
        <v>107.956</v>
      </c>
      <c r="J142">
        <v>107.57</v>
      </c>
      <c r="K142">
        <v>108.21299999999999</v>
      </c>
      <c r="L142">
        <v>108.00700000000001</v>
      </c>
      <c r="M142">
        <v>95.8</v>
      </c>
      <c r="N142">
        <v>97.682000000000002</v>
      </c>
      <c r="O142">
        <v>95.935000000000002</v>
      </c>
      <c r="P142">
        <v>96.04</v>
      </c>
      <c r="Q142">
        <v>98.856999999999999</v>
      </c>
      <c r="R142">
        <v>101.331</v>
      </c>
      <c r="S142">
        <v>97.605999999999995</v>
      </c>
      <c r="T142">
        <v>98.831000000000003</v>
      </c>
      <c r="U142">
        <v>96.438999999999993</v>
      </c>
      <c r="V142">
        <v>-33.19</v>
      </c>
    </row>
    <row r="143" spans="1:22">
      <c r="A143">
        <v>114</v>
      </c>
      <c r="B143" t="s">
        <v>428</v>
      </c>
      <c r="C143">
        <v>109.42400000000001</v>
      </c>
      <c r="D143">
        <v>109.194</v>
      </c>
      <c r="E143">
        <v>109.295</v>
      </c>
      <c r="F143">
        <v>109.015</v>
      </c>
      <c r="G143">
        <v>108.95699999999999</v>
      </c>
      <c r="H143">
        <v>107.70699999999999</v>
      </c>
      <c r="I143">
        <v>108.63500000000001</v>
      </c>
      <c r="J143">
        <v>107.864</v>
      </c>
      <c r="K143">
        <v>108.902</v>
      </c>
      <c r="L143">
        <v>108.693</v>
      </c>
      <c r="M143">
        <v>96.614000000000004</v>
      </c>
      <c r="N143">
        <v>98.424000000000007</v>
      </c>
      <c r="O143">
        <v>96.876999999999995</v>
      </c>
      <c r="P143">
        <v>96.641000000000005</v>
      </c>
      <c r="Q143">
        <v>100.033</v>
      </c>
      <c r="R143">
        <v>102.932</v>
      </c>
      <c r="S143">
        <v>98.399000000000001</v>
      </c>
      <c r="T143">
        <v>99.94</v>
      </c>
      <c r="U143">
        <v>97.152000000000001</v>
      </c>
      <c r="V143">
        <v>-195.07</v>
      </c>
    </row>
    <row r="144" spans="1:22">
      <c r="A144">
        <v>115</v>
      </c>
      <c r="B144" t="s">
        <v>429</v>
      </c>
      <c r="C144">
        <v>109.626</v>
      </c>
      <c r="D144">
        <v>109.429</v>
      </c>
      <c r="E144">
        <v>109.533</v>
      </c>
      <c r="F144">
        <v>109.26</v>
      </c>
      <c r="G144">
        <v>108.95699999999999</v>
      </c>
      <c r="H144">
        <v>107.92400000000001</v>
      </c>
      <c r="I144">
        <v>108.664</v>
      </c>
      <c r="J144">
        <v>107.45399999999999</v>
      </c>
      <c r="K144">
        <v>109.18</v>
      </c>
      <c r="L144">
        <v>108.997</v>
      </c>
      <c r="M144">
        <v>96.902000000000001</v>
      </c>
      <c r="N144">
        <v>98.759</v>
      </c>
      <c r="O144">
        <v>97.367000000000004</v>
      </c>
      <c r="P144">
        <v>97.084000000000003</v>
      </c>
      <c r="Q144">
        <v>99.454999999999998</v>
      </c>
      <c r="R144">
        <v>102.247</v>
      </c>
      <c r="S144">
        <v>98.233999999999995</v>
      </c>
      <c r="T144">
        <v>99.292000000000002</v>
      </c>
      <c r="U144">
        <v>97.617000000000004</v>
      </c>
      <c r="V144">
        <v>-106.23399999999999</v>
      </c>
    </row>
    <row r="145" spans="1:22">
      <c r="A145">
        <v>116</v>
      </c>
      <c r="B145" t="s">
        <v>430</v>
      </c>
      <c r="C145">
        <v>109.643</v>
      </c>
      <c r="D145">
        <v>109.64100000000001</v>
      </c>
      <c r="E145">
        <v>109.593</v>
      </c>
      <c r="F145">
        <v>109.727</v>
      </c>
      <c r="G145">
        <v>108.672</v>
      </c>
      <c r="H145">
        <v>107.23</v>
      </c>
      <c r="I145">
        <v>108.357</v>
      </c>
      <c r="J145">
        <v>106.87</v>
      </c>
      <c r="K145">
        <v>109.25</v>
      </c>
      <c r="L145">
        <v>109.036</v>
      </c>
      <c r="M145">
        <v>97.751999999999995</v>
      </c>
      <c r="N145">
        <v>99.477000000000004</v>
      </c>
      <c r="O145">
        <v>98.09</v>
      </c>
      <c r="P145">
        <v>97.748999999999995</v>
      </c>
      <c r="Q145">
        <v>100.59</v>
      </c>
      <c r="R145">
        <v>103.476</v>
      </c>
      <c r="S145">
        <v>99.254999999999995</v>
      </c>
      <c r="T145">
        <v>100.491</v>
      </c>
      <c r="U145">
        <v>98.257000000000005</v>
      </c>
      <c r="V145">
        <v>-17.513000000000002</v>
      </c>
    </row>
    <row r="146" spans="1:22">
      <c r="A146">
        <v>117</v>
      </c>
      <c r="B146" t="s">
        <v>431</v>
      </c>
      <c r="C146">
        <v>109.586</v>
      </c>
      <c r="D146">
        <v>109.745</v>
      </c>
      <c r="E146">
        <v>109.55200000000001</v>
      </c>
      <c r="F146">
        <v>109.72499999999999</v>
      </c>
      <c r="G146">
        <v>108.26300000000001</v>
      </c>
      <c r="H146">
        <v>106.453</v>
      </c>
      <c r="I146">
        <v>107.834</v>
      </c>
      <c r="J146">
        <v>105.931</v>
      </c>
      <c r="K146">
        <v>109.15900000000001</v>
      </c>
      <c r="L146">
        <v>108.914</v>
      </c>
      <c r="M146">
        <v>97.971999999999994</v>
      </c>
      <c r="N146">
        <v>99.825999999999993</v>
      </c>
      <c r="O146">
        <v>98.278999999999996</v>
      </c>
      <c r="P146">
        <v>97.995000000000005</v>
      </c>
      <c r="Q146">
        <v>100.1</v>
      </c>
      <c r="R146">
        <v>102.706</v>
      </c>
      <c r="S146">
        <v>98.838999999999999</v>
      </c>
      <c r="T146">
        <v>99.936999999999998</v>
      </c>
      <c r="U146">
        <v>98.635000000000005</v>
      </c>
      <c r="V146">
        <v>-104.676</v>
      </c>
    </row>
    <row r="147" spans="1:22">
      <c r="A147">
        <v>118</v>
      </c>
      <c r="B147" t="s">
        <v>432</v>
      </c>
      <c r="C147">
        <v>109.294</v>
      </c>
      <c r="D147">
        <v>109.547</v>
      </c>
      <c r="E147">
        <v>109.27</v>
      </c>
      <c r="F147">
        <v>109.636</v>
      </c>
      <c r="G147">
        <v>107.41500000000001</v>
      </c>
      <c r="H147">
        <v>105.434</v>
      </c>
      <c r="I147">
        <v>106.98699999999999</v>
      </c>
      <c r="J147">
        <v>105.339</v>
      </c>
      <c r="K147">
        <v>109.02200000000001</v>
      </c>
      <c r="L147">
        <v>108.745</v>
      </c>
      <c r="M147">
        <v>98.748000000000005</v>
      </c>
      <c r="N147">
        <v>100.428</v>
      </c>
      <c r="O147">
        <v>98.876000000000005</v>
      </c>
      <c r="P147">
        <v>98.76</v>
      </c>
      <c r="Q147">
        <v>101.006</v>
      </c>
      <c r="R147">
        <v>103.596</v>
      </c>
      <c r="S147">
        <v>99.736999999999995</v>
      </c>
      <c r="T147">
        <v>100.889</v>
      </c>
      <c r="U147">
        <v>99.236000000000004</v>
      </c>
      <c r="V147">
        <v>-0.153</v>
      </c>
    </row>
    <row r="148" spans="1:22">
      <c r="A148">
        <v>119</v>
      </c>
      <c r="B148" t="s">
        <v>433</v>
      </c>
      <c r="C148">
        <v>109.02500000000001</v>
      </c>
      <c r="D148">
        <v>109.292</v>
      </c>
      <c r="E148">
        <v>108.953</v>
      </c>
      <c r="F148">
        <v>109.316</v>
      </c>
      <c r="G148">
        <v>106.636</v>
      </c>
      <c r="H148">
        <v>105.11199999999999</v>
      </c>
      <c r="I148">
        <v>106.20099999999999</v>
      </c>
      <c r="J148">
        <v>104.94199999999999</v>
      </c>
      <c r="K148">
        <v>108.68</v>
      </c>
      <c r="L148">
        <v>108.41</v>
      </c>
      <c r="M148">
        <v>98.953999999999994</v>
      </c>
      <c r="N148">
        <v>100.785</v>
      </c>
      <c r="O148">
        <v>99.247</v>
      </c>
      <c r="P148">
        <v>98.994</v>
      </c>
      <c r="Q148">
        <v>100.72799999999999</v>
      </c>
      <c r="R148">
        <v>103.258</v>
      </c>
      <c r="S148">
        <v>99.491</v>
      </c>
      <c r="T148">
        <v>100.479</v>
      </c>
      <c r="U148">
        <v>99.539000000000001</v>
      </c>
      <c r="V148">
        <v>-38.423000000000002</v>
      </c>
    </row>
    <row r="149" spans="1:22">
      <c r="A149">
        <v>120</v>
      </c>
      <c r="B149" t="s">
        <v>434</v>
      </c>
      <c r="C149">
        <v>108.864</v>
      </c>
      <c r="D149">
        <v>109.06699999999999</v>
      </c>
      <c r="E149">
        <v>108.678</v>
      </c>
      <c r="F149">
        <v>109.08199999999999</v>
      </c>
      <c r="G149">
        <v>105.849</v>
      </c>
      <c r="H149">
        <v>104.35299999999999</v>
      </c>
      <c r="I149">
        <v>105.322</v>
      </c>
      <c r="J149">
        <v>103.761</v>
      </c>
      <c r="K149">
        <v>108.399</v>
      </c>
      <c r="L149">
        <v>108.151</v>
      </c>
      <c r="M149">
        <v>99.566999999999993</v>
      </c>
      <c r="N149">
        <v>101.259</v>
      </c>
      <c r="O149">
        <v>99.673000000000002</v>
      </c>
      <c r="P149">
        <v>99.641000000000005</v>
      </c>
      <c r="Q149">
        <v>101.401</v>
      </c>
      <c r="R149">
        <v>103.916</v>
      </c>
      <c r="S149">
        <v>100.28100000000001</v>
      </c>
      <c r="T149">
        <v>101.158</v>
      </c>
      <c r="U149">
        <v>100.038</v>
      </c>
      <c r="V149">
        <v>-76.337000000000003</v>
      </c>
    </row>
    <row r="150" spans="1:22">
      <c r="A150">
        <v>121</v>
      </c>
      <c r="B150" t="s">
        <v>435</v>
      </c>
      <c r="C150">
        <v>108.666</v>
      </c>
      <c r="D150">
        <v>108.961</v>
      </c>
      <c r="E150">
        <v>108.54</v>
      </c>
      <c r="F150">
        <v>108.964</v>
      </c>
      <c r="G150">
        <v>105.70399999999999</v>
      </c>
      <c r="H150">
        <v>104.401</v>
      </c>
      <c r="I150">
        <v>105.30500000000001</v>
      </c>
      <c r="J150">
        <v>104.233</v>
      </c>
      <c r="K150">
        <v>108.197</v>
      </c>
      <c r="L150">
        <v>107.902</v>
      </c>
      <c r="M150">
        <v>99.9</v>
      </c>
      <c r="N150">
        <v>101.571</v>
      </c>
      <c r="O150">
        <v>100.01900000000001</v>
      </c>
      <c r="P150">
        <v>99.816000000000003</v>
      </c>
      <c r="Q150">
        <v>101.372</v>
      </c>
      <c r="R150">
        <v>104.163</v>
      </c>
      <c r="S150">
        <v>99.99</v>
      </c>
      <c r="T150">
        <v>100.965</v>
      </c>
      <c r="U150">
        <v>100.373</v>
      </c>
      <c r="V150">
        <v>-31.818999999999999</v>
      </c>
    </row>
    <row r="151" spans="1:22">
      <c r="A151">
        <v>122</v>
      </c>
      <c r="B151" t="s">
        <v>436</v>
      </c>
      <c r="C151">
        <v>110.259</v>
      </c>
      <c r="D151">
        <v>110.30800000000001</v>
      </c>
      <c r="E151">
        <v>110.12</v>
      </c>
      <c r="F151">
        <v>110.315</v>
      </c>
      <c r="G151">
        <v>109.392</v>
      </c>
      <c r="H151">
        <v>107.99299999999999</v>
      </c>
      <c r="I151">
        <v>109.1</v>
      </c>
      <c r="J151">
        <v>108.53100000000001</v>
      </c>
      <c r="K151">
        <v>109.667</v>
      </c>
      <c r="L151">
        <v>109.41</v>
      </c>
      <c r="M151">
        <v>100.375</v>
      </c>
      <c r="N151">
        <v>102.02800000000001</v>
      </c>
      <c r="O151">
        <v>100.53400000000001</v>
      </c>
      <c r="P151">
        <v>100.441</v>
      </c>
      <c r="Q151">
        <v>101.593</v>
      </c>
      <c r="R151">
        <v>103.967</v>
      </c>
      <c r="S151">
        <v>100.55</v>
      </c>
      <c r="T151">
        <v>101.39</v>
      </c>
      <c r="U151">
        <v>100.733</v>
      </c>
      <c r="V151">
        <v>-25.713000000000001</v>
      </c>
    </row>
    <row r="152" spans="1:22">
      <c r="A152">
        <v>123</v>
      </c>
      <c r="B152" t="s">
        <v>437</v>
      </c>
      <c r="C152">
        <v>111.884</v>
      </c>
      <c r="D152">
        <v>111.595</v>
      </c>
      <c r="E152">
        <v>111.559</v>
      </c>
      <c r="F152">
        <v>111.467</v>
      </c>
      <c r="G152">
        <v>110.97199999999999</v>
      </c>
      <c r="H152">
        <v>109.777</v>
      </c>
      <c r="I152">
        <v>110.566</v>
      </c>
      <c r="J152">
        <v>109.79600000000001</v>
      </c>
      <c r="K152">
        <v>111.063</v>
      </c>
      <c r="L152">
        <v>110.86499999999999</v>
      </c>
      <c r="M152">
        <v>100.71599999999999</v>
      </c>
      <c r="N152">
        <v>102.31</v>
      </c>
      <c r="O152">
        <v>100.833</v>
      </c>
      <c r="P152">
        <v>100.72</v>
      </c>
      <c r="Q152">
        <v>101.98699999999999</v>
      </c>
      <c r="R152">
        <v>104.464</v>
      </c>
      <c r="S152">
        <v>100.88</v>
      </c>
      <c r="T152">
        <v>101.66200000000001</v>
      </c>
      <c r="U152">
        <v>101.096</v>
      </c>
      <c r="V152">
        <v>-32.082999999999998</v>
      </c>
    </row>
    <row r="153" spans="1:22">
      <c r="A153">
        <v>124</v>
      </c>
      <c r="B153" t="s">
        <v>438</v>
      </c>
      <c r="C153">
        <v>112.248</v>
      </c>
      <c r="D153">
        <v>112.164</v>
      </c>
      <c r="E153">
        <v>112.07599999999999</v>
      </c>
      <c r="F153">
        <v>112.101</v>
      </c>
      <c r="G153">
        <v>111.152</v>
      </c>
      <c r="H153">
        <v>109.648</v>
      </c>
      <c r="I153">
        <v>110.889</v>
      </c>
      <c r="J153">
        <v>108.959</v>
      </c>
      <c r="K153">
        <v>111.416</v>
      </c>
      <c r="L153">
        <v>111.212</v>
      </c>
      <c r="M153">
        <v>101.042</v>
      </c>
      <c r="N153">
        <v>102.703</v>
      </c>
      <c r="O153">
        <v>101.26300000000001</v>
      </c>
      <c r="P153">
        <v>101.15300000000001</v>
      </c>
      <c r="Q153">
        <v>101.84099999999999</v>
      </c>
      <c r="R153">
        <v>104.256</v>
      </c>
      <c r="S153">
        <v>100.96299999999999</v>
      </c>
      <c r="T153">
        <v>101.59099999999999</v>
      </c>
      <c r="U153">
        <v>101.41500000000001</v>
      </c>
      <c r="V153">
        <v>-74.831000000000003</v>
      </c>
    </row>
    <row r="154" spans="1:22">
      <c r="A154">
        <v>125</v>
      </c>
      <c r="B154" t="s">
        <v>439</v>
      </c>
      <c r="C154">
        <v>112.30800000000001</v>
      </c>
      <c r="D154">
        <v>112.372</v>
      </c>
      <c r="E154">
        <v>112.259</v>
      </c>
      <c r="F154">
        <v>112.402</v>
      </c>
      <c r="G154">
        <v>110.904</v>
      </c>
      <c r="H154">
        <v>109.078</v>
      </c>
      <c r="I154">
        <v>110.602</v>
      </c>
      <c r="J154">
        <v>108.629</v>
      </c>
      <c r="K154">
        <v>111.542</v>
      </c>
      <c r="L154">
        <v>111.30500000000001</v>
      </c>
      <c r="M154">
        <v>101.461</v>
      </c>
      <c r="N154">
        <v>103.072</v>
      </c>
      <c r="O154">
        <v>101.541</v>
      </c>
      <c r="P154">
        <v>101.482</v>
      </c>
      <c r="Q154">
        <v>102.63500000000001</v>
      </c>
      <c r="R154">
        <v>104.905</v>
      </c>
      <c r="S154">
        <v>101.43300000000001</v>
      </c>
      <c r="T154">
        <v>102.215</v>
      </c>
      <c r="U154">
        <v>101.732</v>
      </c>
      <c r="V154">
        <v>-77.540999999999997</v>
      </c>
    </row>
    <row r="155" spans="1:22">
      <c r="A155">
        <v>126</v>
      </c>
      <c r="B155" t="s">
        <v>440</v>
      </c>
      <c r="C155">
        <v>112.087</v>
      </c>
      <c r="D155">
        <v>112.34699999999999</v>
      </c>
      <c r="E155">
        <v>112.111</v>
      </c>
      <c r="F155">
        <v>112.39400000000001</v>
      </c>
      <c r="G155">
        <v>110.34399999999999</v>
      </c>
      <c r="H155">
        <v>108.675</v>
      </c>
      <c r="I155">
        <v>110.04900000000001</v>
      </c>
      <c r="J155">
        <v>108.02200000000001</v>
      </c>
      <c r="K155">
        <v>111.48</v>
      </c>
      <c r="L155">
        <v>111.218</v>
      </c>
      <c r="M155">
        <v>101.657</v>
      </c>
      <c r="N155">
        <v>103.31</v>
      </c>
      <c r="O155">
        <v>101.962</v>
      </c>
      <c r="P155">
        <v>101.809</v>
      </c>
      <c r="Q155">
        <v>102.176</v>
      </c>
      <c r="R155">
        <v>104.28400000000001</v>
      </c>
      <c r="S155">
        <v>101.38200000000001</v>
      </c>
      <c r="T155">
        <v>101.881</v>
      </c>
      <c r="U155">
        <v>102.02200000000001</v>
      </c>
      <c r="V155">
        <v>-112.361</v>
      </c>
    </row>
    <row r="156" spans="1:22">
      <c r="A156">
        <v>127</v>
      </c>
      <c r="B156" t="s">
        <v>441</v>
      </c>
      <c r="C156">
        <v>112.059</v>
      </c>
      <c r="D156">
        <v>112.306</v>
      </c>
      <c r="E156">
        <v>111.982</v>
      </c>
      <c r="F156">
        <v>112.502</v>
      </c>
      <c r="G156">
        <v>109.604</v>
      </c>
      <c r="H156">
        <v>108.07</v>
      </c>
      <c r="I156">
        <v>109.22</v>
      </c>
      <c r="J156">
        <v>107.462</v>
      </c>
      <c r="K156">
        <v>111.375</v>
      </c>
      <c r="L156">
        <v>111.11499999999999</v>
      </c>
      <c r="M156">
        <v>102.117</v>
      </c>
      <c r="N156">
        <v>103.70399999999999</v>
      </c>
      <c r="O156">
        <v>102.143</v>
      </c>
      <c r="P156">
        <v>102.13200000000001</v>
      </c>
      <c r="Q156">
        <v>102.985</v>
      </c>
      <c r="R156">
        <v>105.49299999999999</v>
      </c>
      <c r="S156">
        <v>101.812</v>
      </c>
      <c r="T156">
        <v>102.617</v>
      </c>
      <c r="U156">
        <v>102.306</v>
      </c>
      <c r="V156">
        <v>-130.94300000000001</v>
      </c>
    </row>
    <row r="157" spans="1:22">
      <c r="A157">
        <v>128</v>
      </c>
      <c r="B157" t="s">
        <v>442</v>
      </c>
      <c r="C157">
        <v>111.741</v>
      </c>
      <c r="D157">
        <v>112.02200000000001</v>
      </c>
      <c r="E157">
        <v>111.678</v>
      </c>
      <c r="F157">
        <v>112.178</v>
      </c>
      <c r="G157">
        <v>108.736</v>
      </c>
      <c r="H157">
        <v>107.474</v>
      </c>
      <c r="I157">
        <v>108.334</v>
      </c>
      <c r="J157">
        <v>106.694</v>
      </c>
      <c r="K157">
        <v>111.1</v>
      </c>
      <c r="L157">
        <v>110.848</v>
      </c>
      <c r="M157">
        <v>102.23099999999999</v>
      </c>
      <c r="N157">
        <v>103.837</v>
      </c>
      <c r="O157">
        <v>102.503</v>
      </c>
      <c r="P157">
        <v>102.36499999999999</v>
      </c>
      <c r="Q157">
        <v>102.429</v>
      </c>
      <c r="R157">
        <v>104.495</v>
      </c>
      <c r="S157">
        <v>101.649</v>
      </c>
      <c r="T157">
        <v>102.02200000000001</v>
      </c>
      <c r="U157">
        <v>102.52800000000001</v>
      </c>
      <c r="V157">
        <v>-109.044</v>
      </c>
    </row>
    <row r="158" spans="1:22">
      <c r="A158">
        <v>129</v>
      </c>
      <c r="B158" t="s">
        <v>443</v>
      </c>
      <c r="C158">
        <v>111.402</v>
      </c>
      <c r="D158">
        <v>111.577</v>
      </c>
      <c r="E158">
        <v>111.245</v>
      </c>
      <c r="F158">
        <v>111.57899999999999</v>
      </c>
      <c r="G158">
        <v>107.81699999999999</v>
      </c>
      <c r="H158">
        <v>106.334</v>
      </c>
      <c r="I158">
        <v>107.53</v>
      </c>
      <c r="J158">
        <v>105.873</v>
      </c>
      <c r="K158">
        <v>110.72199999999999</v>
      </c>
      <c r="L158">
        <v>110.44199999999999</v>
      </c>
      <c r="M158">
        <v>102.782</v>
      </c>
      <c r="N158">
        <v>104.258</v>
      </c>
      <c r="O158">
        <v>102.71299999999999</v>
      </c>
      <c r="P158">
        <v>102.773</v>
      </c>
      <c r="Q158">
        <v>103.479</v>
      </c>
      <c r="R158">
        <v>105.774</v>
      </c>
      <c r="S158">
        <v>102.209</v>
      </c>
      <c r="T158">
        <v>103.026</v>
      </c>
      <c r="U158">
        <v>102.898</v>
      </c>
      <c r="V158">
        <v>-23.172999999999998</v>
      </c>
    </row>
    <row r="159" spans="1:22">
      <c r="A159">
        <v>130</v>
      </c>
      <c r="B159" t="s">
        <v>444</v>
      </c>
      <c r="C159">
        <v>110.932</v>
      </c>
      <c r="D159">
        <v>111.194</v>
      </c>
      <c r="E159">
        <v>110.639</v>
      </c>
      <c r="F159">
        <v>111.027</v>
      </c>
      <c r="G159">
        <v>106.95399999999999</v>
      </c>
      <c r="H159">
        <v>105.729</v>
      </c>
      <c r="I159">
        <v>106.82899999999999</v>
      </c>
      <c r="J159">
        <v>105.36199999999999</v>
      </c>
      <c r="K159">
        <v>110.18300000000001</v>
      </c>
      <c r="L159">
        <v>109.892</v>
      </c>
      <c r="M159">
        <v>102.80200000000001</v>
      </c>
      <c r="N159">
        <v>104.378</v>
      </c>
      <c r="O159">
        <v>102.96599999999999</v>
      </c>
      <c r="P159">
        <v>102.92100000000001</v>
      </c>
      <c r="Q159">
        <v>102.705</v>
      </c>
      <c r="R159">
        <v>104.41500000000001</v>
      </c>
      <c r="S159">
        <v>101.973</v>
      </c>
      <c r="T159">
        <v>102.381</v>
      </c>
      <c r="U159">
        <v>103.044</v>
      </c>
      <c r="V159">
        <v>-46.676000000000002</v>
      </c>
    </row>
    <row r="160" spans="1:22">
      <c r="A160">
        <v>131</v>
      </c>
      <c r="B160" t="s">
        <v>445</v>
      </c>
      <c r="C160">
        <v>110.587</v>
      </c>
      <c r="D160">
        <v>110.809</v>
      </c>
      <c r="E160">
        <v>110.196</v>
      </c>
      <c r="F160">
        <v>110.684</v>
      </c>
      <c r="G160">
        <v>106.18</v>
      </c>
      <c r="H160">
        <v>105.40600000000001</v>
      </c>
      <c r="I160">
        <v>105.815</v>
      </c>
      <c r="J160">
        <v>104.124</v>
      </c>
      <c r="K160">
        <v>109.639</v>
      </c>
      <c r="L160">
        <v>109.328</v>
      </c>
      <c r="M160">
        <v>103.292</v>
      </c>
      <c r="N160">
        <v>104.809</v>
      </c>
      <c r="O160">
        <v>103.20399999999999</v>
      </c>
      <c r="P160">
        <v>103.27</v>
      </c>
      <c r="Q160">
        <v>103.786</v>
      </c>
      <c r="R160">
        <v>106.3</v>
      </c>
      <c r="S160">
        <v>102.568</v>
      </c>
      <c r="T160">
        <v>103.46299999999999</v>
      </c>
      <c r="U160">
        <v>103.393</v>
      </c>
      <c r="V160">
        <v>-104.212</v>
      </c>
    </row>
    <row r="161" spans="1:22">
      <c r="A161">
        <v>132</v>
      </c>
      <c r="B161" t="s">
        <v>446</v>
      </c>
      <c r="C161">
        <v>111.03400000000001</v>
      </c>
      <c r="D161">
        <v>111.336</v>
      </c>
      <c r="E161">
        <v>110.94199999999999</v>
      </c>
      <c r="F161">
        <v>111.21299999999999</v>
      </c>
      <c r="G161">
        <v>108.18</v>
      </c>
      <c r="H161">
        <v>107.06699999999999</v>
      </c>
      <c r="I161">
        <v>107.96299999999999</v>
      </c>
      <c r="J161">
        <v>106.553</v>
      </c>
      <c r="K161">
        <v>110.116</v>
      </c>
      <c r="L161">
        <v>109.86799999999999</v>
      </c>
      <c r="M161">
        <v>103.29600000000001</v>
      </c>
      <c r="N161">
        <v>104.78100000000001</v>
      </c>
      <c r="O161">
        <v>103.411</v>
      </c>
      <c r="P161">
        <v>103.426</v>
      </c>
      <c r="Q161">
        <v>102.88200000000001</v>
      </c>
      <c r="R161">
        <v>104.31399999999999</v>
      </c>
      <c r="S161">
        <v>102.245</v>
      </c>
      <c r="T161">
        <v>102.565</v>
      </c>
      <c r="U161">
        <v>103.486</v>
      </c>
      <c r="V161">
        <v>-43.856999999999999</v>
      </c>
    </row>
    <row r="162" spans="1:22">
      <c r="A162">
        <v>133</v>
      </c>
      <c r="B162" t="s">
        <v>447</v>
      </c>
      <c r="C162">
        <v>112.626</v>
      </c>
      <c r="D162">
        <v>112.774</v>
      </c>
      <c r="E162">
        <v>112.504</v>
      </c>
      <c r="F162">
        <v>112.708</v>
      </c>
      <c r="G162">
        <v>111.449</v>
      </c>
      <c r="H162">
        <v>109.937</v>
      </c>
      <c r="I162">
        <v>111.15600000000001</v>
      </c>
      <c r="J162">
        <v>109.622</v>
      </c>
      <c r="K162">
        <v>111.711</v>
      </c>
      <c r="L162">
        <v>111.47</v>
      </c>
      <c r="M162">
        <v>103.783</v>
      </c>
      <c r="N162">
        <v>105.24</v>
      </c>
      <c r="O162">
        <v>103.702</v>
      </c>
      <c r="P162">
        <v>103.81399999999999</v>
      </c>
      <c r="Q162">
        <v>104.077</v>
      </c>
      <c r="R162">
        <v>106.261</v>
      </c>
      <c r="S162">
        <v>103.09</v>
      </c>
      <c r="T162">
        <v>103.779</v>
      </c>
      <c r="U162">
        <v>103.86</v>
      </c>
      <c r="V162">
        <v>-86.076999999999998</v>
      </c>
    </row>
    <row r="163" spans="1:22">
      <c r="A163">
        <v>134</v>
      </c>
      <c r="B163" t="s">
        <v>448</v>
      </c>
      <c r="C163">
        <v>113.21</v>
      </c>
      <c r="D163">
        <v>113.40600000000001</v>
      </c>
      <c r="E163">
        <v>113.12</v>
      </c>
      <c r="F163">
        <v>113.358</v>
      </c>
      <c r="G163">
        <v>111.953</v>
      </c>
      <c r="H163">
        <v>110.09</v>
      </c>
      <c r="I163">
        <v>111.616</v>
      </c>
      <c r="J163">
        <v>109.94799999999999</v>
      </c>
      <c r="K163">
        <v>112.245</v>
      </c>
      <c r="L163">
        <v>112.03400000000001</v>
      </c>
      <c r="M163">
        <v>103.804</v>
      </c>
      <c r="N163">
        <v>105.22199999999999</v>
      </c>
      <c r="O163">
        <v>103.81100000000001</v>
      </c>
      <c r="P163">
        <v>103.937</v>
      </c>
      <c r="Q163">
        <v>103.254</v>
      </c>
      <c r="R163">
        <v>104.97799999999999</v>
      </c>
      <c r="S163">
        <v>102.54</v>
      </c>
      <c r="T163">
        <v>102.842</v>
      </c>
      <c r="U163">
        <v>103.946</v>
      </c>
      <c r="V163">
        <v>-10.212999999999999</v>
      </c>
    </row>
    <row r="164" spans="1:22">
      <c r="A164">
        <v>135</v>
      </c>
      <c r="B164" t="s">
        <v>449</v>
      </c>
      <c r="C164">
        <v>113.508</v>
      </c>
      <c r="D164">
        <v>113.709</v>
      </c>
      <c r="E164">
        <v>113.405</v>
      </c>
      <c r="F164">
        <v>113.651</v>
      </c>
      <c r="G164">
        <v>111.666</v>
      </c>
      <c r="H164">
        <v>109.961</v>
      </c>
      <c r="I164">
        <v>111.205</v>
      </c>
      <c r="J164">
        <v>109.068</v>
      </c>
      <c r="K164">
        <v>112.432</v>
      </c>
      <c r="L164">
        <v>112.205</v>
      </c>
      <c r="M164">
        <v>104.29300000000001</v>
      </c>
      <c r="N164">
        <v>105.623</v>
      </c>
      <c r="O164">
        <v>104.111</v>
      </c>
      <c r="P164">
        <v>104.309</v>
      </c>
      <c r="Q164">
        <v>104.384</v>
      </c>
      <c r="R164">
        <v>106.396</v>
      </c>
      <c r="S164">
        <v>103.325</v>
      </c>
      <c r="T164">
        <v>104.04900000000001</v>
      </c>
      <c r="U164">
        <v>104.22499999999999</v>
      </c>
      <c r="V164">
        <v>-35.271000000000001</v>
      </c>
    </row>
    <row r="165" spans="1:22">
      <c r="A165">
        <v>136</v>
      </c>
      <c r="B165" t="s">
        <v>450</v>
      </c>
      <c r="C165">
        <v>113.51</v>
      </c>
      <c r="D165">
        <v>113.596</v>
      </c>
      <c r="E165">
        <v>113.44199999999999</v>
      </c>
      <c r="F165">
        <v>113.78400000000001</v>
      </c>
      <c r="G165">
        <v>111.10899999999999</v>
      </c>
      <c r="H165">
        <v>109.48699999999999</v>
      </c>
      <c r="I165">
        <v>110.623</v>
      </c>
      <c r="J165">
        <v>108.848</v>
      </c>
      <c r="K165">
        <v>112.49</v>
      </c>
      <c r="L165">
        <v>112.236</v>
      </c>
      <c r="M165">
        <v>104.23399999999999</v>
      </c>
      <c r="N165">
        <v>105.59099999999999</v>
      </c>
      <c r="O165">
        <v>104.235</v>
      </c>
      <c r="P165">
        <v>104.361</v>
      </c>
      <c r="Q165">
        <v>103.432</v>
      </c>
      <c r="R165">
        <v>104.899</v>
      </c>
      <c r="S165">
        <v>102.84399999999999</v>
      </c>
      <c r="T165">
        <v>103.08499999999999</v>
      </c>
      <c r="U165">
        <v>104.315</v>
      </c>
      <c r="V165">
        <v>-36.703000000000003</v>
      </c>
    </row>
    <row r="166" spans="1:22">
      <c r="A166">
        <v>137</v>
      </c>
      <c r="B166" t="s">
        <v>451</v>
      </c>
      <c r="C166">
        <v>113.157</v>
      </c>
      <c r="D166">
        <v>113.367</v>
      </c>
      <c r="E166">
        <v>113.11</v>
      </c>
      <c r="F166">
        <v>113.544</v>
      </c>
      <c r="G166">
        <v>110.19</v>
      </c>
      <c r="H166">
        <v>108.593</v>
      </c>
      <c r="I166">
        <v>109.923</v>
      </c>
      <c r="J166">
        <v>108.24299999999999</v>
      </c>
      <c r="K166">
        <v>112.30500000000001</v>
      </c>
      <c r="L166">
        <v>112.035</v>
      </c>
      <c r="M166">
        <v>104.664</v>
      </c>
      <c r="N166">
        <v>106.02800000000001</v>
      </c>
      <c r="O166">
        <v>104.511</v>
      </c>
      <c r="P166">
        <v>104.71299999999999</v>
      </c>
      <c r="Q166">
        <v>104.642</v>
      </c>
      <c r="R166">
        <v>106.53100000000001</v>
      </c>
      <c r="S166">
        <v>103.58799999999999</v>
      </c>
      <c r="T166">
        <v>104.351</v>
      </c>
      <c r="U166">
        <v>104.66200000000001</v>
      </c>
      <c r="V166">
        <v>-127.238</v>
      </c>
    </row>
    <row r="167" spans="1:22">
      <c r="A167">
        <v>138</v>
      </c>
      <c r="B167" t="s">
        <v>452</v>
      </c>
      <c r="C167">
        <v>112.89700000000001</v>
      </c>
      <c r="D167">
        <v>113.077</v>
      </c>
      <c r="E167">
        <v>112.827</v>
      </c>
      <c r="F167">
        <v>113.117</v>
      </c>
      <c r="G167">
        <v>109.462</v>
      </c>
      <c r="H167">
        <v>108.241</v>
      </c>
      <c r="I167">
        <v>109.03400000000001</v>
      </c>
      <c r="J167">
        <v>107.678</v>
      </c>
      <c r="K167">
        <v>112.029</v>
      </c>
      <c r="L167">
        <v>111.76600000000001</v>
      </c>
      <c r="M167">
        <v>104.65900000000001</v>
      </c>
      <c r="N167">
        <v>105.973</v>
      </c>
      <c r="O167">
        <v>104.574</v>
      </c>
      <c r="P167">
        <v>104.78</v>
      </c>
      <c r="Q167">
        <v>103.712</v>
      </c>
      <c r="R167">
        <v>105.04900000000001</v>
      </c>
      <c r="S167">
        <v>103.066</v>
      </c>
      <c r="T167">
        <v>103.333</v>
      </c>
      <c r="U167">
        <v>104.727</v>
      </c>
      <c r="V167">
        <v>5.7389999999999999</v>
      </c>
    </row>
    <row r="168" spans="1:22">
      <c r="A168">
        <v>139</v>
      </c>
      <c r="B168" t="s">
        <v>453</v>
      </c>
      <c r="C168">
        <v>112.56399999999999</v>
      </c>
      <c r="D168">
        <v>112.761</v>
      </c>
      <c r="E168">
        <v>112.26</v>
      </c>
      <c r="F168">
        <v>112.65</v>
      </c>
      <c r="G168">
        <v>108.69199999999999</v>
      </c>
      <c r="H168">
        <v>107.217</v>
      </c>
      <c r="I168">
        <v>108.236</v>
      </c>
      <c r="J168">
        <v>106.747</v>
      </c>
      <c r="K168">
        <v>111.58199999999999</v>
      </c>
      <c r="L168">
        <v>111.304</v>
      </c>
      <c r="M168">
        <v>105.04600000000001</v>
      </c>
      <c r="N168">
        <v>106.398</v>
      </c>
      <c r="O168">
        <v>104.886</v>
      </c>
      <c r="P168">
        <v>105.108</v>
      </c>
      <c r="Q168">
        <v>104.85</v>
      </c>
      <c r="R168">
        <v>106.64400000000001</v>
      </c>
      <c r="S168">
        <v>103.884</v>
      </c>
      <c r="T168">
        <v>104.56100000000001</v>
      </c>
      <c r="U168">
        <v>105.03</v>
      </c>
      <c r="V168">
        <v>-117.09</v>
      </c>
    </row>
    <row r="169" spans="1:22">
      <c r="A169">
        <v>140</v>
      </c>
      <c r="B169" t="s">
        <v>454</v>
      </c>
      <c r="C169">
        <v>112.111</v>
      </c>
      <c r="D169">
        <v>112.396</v>
      </c>
      <c r="E169">
        <v>111.89700000000001</v>
      </c>
      <c r="F169">
        <v>112.233</v>
      </c>
      <c r="G169">
        <v>107.75700000000001</v>
      </c>
      <c r="H169">
        <v>106.72199999999999</v>
      </c>
      <c r="I169">
        <v>107.497</v>
      </c>
      <c r="J169">
        <v>105.968</v>
      </c>
      <c r="K169">
        <v>111.066</v>
      </c>
      <c r="L169">
        <v>110.782</v>
      </c>
      <c r="M169">
        <v>105.024</v>
      </c>
      <c r="N169">
        <v>106.354</v>
      </c>
      <c r="O169">
        <v>104.944</v>
      </c>
      <c r="P169">
        <v>105.13</v>
      </c>
      <c r="Q169">
        <v>103.97199999999999</v>
      </c>
      <c r="R169">
        <v>105.209</v>
      </c>
      <c r="S169">
        <v>103.268</v>
      </c>
      <c r="T169">
        <v>103.602</v>
      </c>
      <c r="U169">
        <v>105.038</v>
      </c>
      <c r="V169">
        <v>-31.733000000000001</v>
      </c>
    </row>
    <row r="170" spans="1:22">
      <c r="A170">
        <v>141</v>
      </c>
      <c r="B170" t="s">
        <v>455</v>
      </c>
      <c r="C170">
        <v>111.628</v>
      </c>
      <c r="D170">
        <v>111.886</v>
      </c>
      <c r="E170">
        <v>111.25700000000001</v>
      </c>
      <c r="F170">
        <v>111.71899999999999</v>
      </c>
      <c r="G170">
        <v>106.79</v>
      </c>
      <c r="H170">
        <v>105.991</v>
      </c>
      <c r="I170">
        <v>106.816</v>
      </c>
      <c r="J170">
        <v>105.432</v>
      </c>
      <c r="K170">
        <v>110.50700000000001</v>
      </c>
      <c r="L170">
        <v>110.239</v>
      </c>
      <c r="M170">
        <v>105.438</v>
      </c>
      <c r="N170">
        <v>106.7</v>
      </c>
      <c r="O170">
        <v>105.264</v>
      </c>
      <c r="P170">
        <v>105.536</v>
      </c>
      <c r="Q170">
        <v>105.10299999999999</v>
      </c>
      <c r="R170">
        <v>106.749</v>
      </c>
      <c r="S170">
        <v>104.20399999999999</v>
      </c>
      <c r="T170">
        <v>104.78700000000001</v>
      </c>
      <c r="U170">
        <v>105.422</v>
      </c>
      <c r="V170">
        <v>-84.463999999999999</v>
      </c>
    </row>
    <row r="171" spans="1:22">
      <c r="A171">
        <v>142</v>
      </c>
      <c r="B171" t="s">
        <v>456</v>
      </c>
      <c r="C171">
        <v>111.209</v>
      </c>
      <c r="D171">
        <v>111.68899999999999</v>
      </c>
      <c r="E171">
        <v>111.054</v>
      </c>
      <c r="F171">
        <v>111.44499999999999</v>
      </c>
      <c r="G171">
        <v>106.681</v>
      </c>
      <c r="H171">
        <v>106.10299999999999</v>
      </c>
      <c r="I171">
        <v>106.517</v>
      </c>
      <c r="J171">
        <v>105.09099999999999</v>
      </c>
      <c r="K171">
        <v>110.16800000000001</v>
      </c>
      <c r="L171">
        <v>109.92</v>
      </c>
      <c r="M171">
        <v>105.36799999999999</v>
      </c>
      <c r="N171">
        <v>106.621</v>
      </c>
      <c r="O171">
        <v>105.295</v>
      </c>
      <c r="P171">
        <v>105.526</v>
      </c>
      <c r="Q171">
        <v>104.185</v>
      </c>
      <c r="R171">
        <v>105.566</v>
      </c>
      <c r="S171">
        <v>103.599</v>
      </c>
      <c r="T171">
        <v>103.887</v>
      </c>
      <c r="U171">
        <v>105.413</v>
      </c>
      <c r="V171">
        <v>-34.976999999999997</v>
      </c>
    </row>
    <row r="172" spans="1:22">
      <c r="A172">
        <v>143</v>
      </c>
      <c r="B172" t="s">
        <v>457</v>
      </c>
      <c r="C172">
        <v>112.746</v>
      </c>
      <c r="D172">
        <v>112.935</v>
      </c>
      <c r="E172">
        <v>112.521</v>
      </c>
      <c r="F172">
        <v>112.786</v>
      </c>
      <c r="G172">
        <v>110.60599999999999</v>
      </c>
      <c r="H172">
        <v>109.333</v>
      </c>
      <c r="I172">
        <v>110.31</v>
      </c>
      <c r="J172">
        <v>109.077</v>
      </c>
      <c r="K172">
        <v>111.379</v>
      </c>
      <c r="L172">
        <v>111.145</v>
      </c>
      <c r="M172">
        <v>105.76900000000001</v>
      </c>
      <c r="N172">
        <v>106.988</v>
      </c>
      <c r="O172">
        <v>105.53100000000001</v>
      </c>
      <c r="P172">
        <v>105.863</v>
      </c>
      <c r="Q172">
        <v>105.245</v>
      </c>
      <c r="R172">
        <v>107.02</v>
      </c>
      <c r="S172">
        <v>104.327</v>
      </c>
      <c r="T172">
        <v>104.967</v>
      </c>
      <c r="U172">
        <v>105.68600000000001</v>
      </c>
      <c r="V172">
        <v>-19.736999999999998</v>
      </c>
    </row>
    <row r="173" spans="1:22">
      <c r="A173">
        <v>144</v>
      </c>
      <c r="B173" t="s">
        <v>458</v>
      </c>
      <c r="C173">
        <v>114.074</v>
      </c>
      <c r="D173">
        <v>114.129</v>
      </c>
      <c r="E173">
        <v>113.758</v>
      </c>
      <c r="F173">
        <v>114.03400000000001</v>
      </c>
      <c r="G173">
        <v>112.48</v>
      </c>
      <c r="H173">
        <v>110.706</v>
      </c>
      <c r="I173">
        <v>112.08799999999999</v>
      </c>
      <c r="J173">
        <v>110.4</v>
      </c>
      <c r="K173">
        <v>112.71299999999999</v>
      </c>
      <c r="L173">
        <v>112.476</v>
      </c>
      <c r="M173">
        <v>105.684</v>
      </c>
      <c r="N173">
        <v>107</v>
      </c>
      <c r="O173">
        <v>105.569</v>
      </c>
      <c r="P173">
        <v>105.80200000000001</v>
      </c>
      <c r="Q173">
        <v>104.416</v>
      </c>
      <c r="R173">
        <v>105.777</v>
      </c>
      <c r="S173">
        <v>103.768</v>
      </c>
      <c r="T173">
        <v>104</v>
      </c>
      <c r="U173">
        <v>105.696</v>
      </c>
      <c r="V173">
        <v>-121.923</v>
      </c>
    </row>
    <row r="174" spans="1:22">
      <c r="A174">
        <v>145</v>
      </c>
      <c r="B174" t="s">
        <v>459</v>
      </c>
      <c r="C174">
        <v>114.449</v>
      </c>
      <c r="D174">
        <v>114.521</v>
      </c>
      <c r="E174">
        <v>114.119</v>
      </c>
      <c r="F174">
        <v>114.505</v>
      </c>
      <c r="G174">
        <v>112.53700000000001</v>
      </c>
      <c r="H174">
        <v>110.904</v>
      </c>
      <c r="I174">
        <v>112.194</v>
      </c>
      <c r="J174">
        <v>110.43899999999999</v>
      </c>
      <c r="K174">
        <v>113.077</v>
      </c>
      <c r="L174">
        <v>112.825</v>
      </c>
      <c r="M174">
        <v>106.06100000000001</v>
      </c>
      <c r="N174">
        <v>107.31</v>
      </c>
      <c r="O174">
        <v>105.79900000000001</v>
      </c>
      <c r="P174">
        <v>106.145</v>
      </c>
      <c r="Q174">
        <v>105.488</v>
      </c>
      <c r="R174">
        <v>106.98699999999999</v>
      </c>
      <c r="S174">
        <v>104.517</v>
      </c>
      <c r="T174">
        <v>105.22499999999999</v>
      </c>
      <c r="U174">
        <v>105.974</v>
      </c>
      <c r="V174">
        <v>-31.446000000000002</v>
      </c>
    </row>
    <row r="175" spans="1:22">
      <c r="A175">
        <v>146</v>
      </c>
      <c r="B175" t="s">
        <v>460</v>
      </c>
      <c r="C175">
        <v>114.33499999999999</v>
      </c>
      <c r="D175">
        <v>114.52800000000001</v>
      </c>
      <c r="E175">
        <v>114.324</v>
      </c>
      <c r="F175">
        <v>114.583</v>
      </c>
      <c r="G175">
        <v>112.05200000000001</v>
      </c>
      <c r="H175">
        <v>110.434</v>
      </c>
      <c r="I175">
        <v>111.624</v>
      </c>
      <c r="J175">
        <v>109.864</v>
      </c>
      <c r="K175">
        <v>113.221</v>
      </c>
      <c r="L175">
        <v>112.983</v>
      </c>
      <c r="M175">
        <v>105.96299999999999</v>
      </c>
      <c r="N175">
        <v>107.258</v>
      </c>
      <c r="O175">
        <v>105.878</v>
      </c>
      <c r="P175">
        <v>106.117</v>
      </c>
      <c r="Q175">
        <v>104.611</v>
      </c>
      <c r="R175">
        <v>106.004</v>
      </c>
      <c r="S175">
        <v>104.053</v>
      </c>
      <c r="T175">
        <v>104.364</v>
      </c>
      <c r="U175">
        <v>106.024</v>
      </c>
      <c r="V175">
        <v>-84.412000000000006</v>
      </c>
    </row>
    <row r="176" spans="1:22">
      <c r="A176">
        <v>147</v>
      </c>
      <c r="B176" t="s">
        <v>461</v>
      </c>
      <c r="C176">
        <v>114.22799999999999</v>
      </c>
      <c r="D176">
        <v>114.321</v>
      </c>
      <c r="E176">
        <v>114.128</v>
      </c>
      <c r="F176">
        <v>114.494</v>
      </c>
      <c r="G176">
        <v>111.45</v>
      </c>
      <c r="H176">
        <v>109.629</v>
      </c>
      <c r="I176">
        <v>110.964</v>
      </c>
      <c r="J176">
        <v>109.19799999999999</v>
      </c>
      <c r="K176">
        <v>113.077</v>
      </c>
      <c r="L176">
        <v>112.85899999999999</v>
      </c>
      <c r="M176">
        <v>106.372</v>
      </c>
      <c r="N176">
        <v>107.54600000000001</v>
      </c>
      <c r="O176">
        <v>106.10599999999999</v>
      </c>
      <c r="P176">
        <v>106.474</v>
      </c>
      <c r="Q176">
        <v>105.678</v>
      </c>
      <c r="R176">
        <v>107.077</v>
      </c>
      <c r="S176">
        <v>104.828</v>
      </c>
      <c r="T176">
        <v>105.438</v>
      </c>
      <c r="U176">
        <v>106.27</v>
      </c>
      <c r="V176">
        <v>8.0879999999999992</v>
      </c>
    </row>
    <row r="177" spans="1:22">
      <c r="A177">
        <v>148</v>
      </c>
      <c r="B177" t="s">
        <v>462</v>
      </c>
      <c r="C177">
        <v>113.97499999999999</v>
      </c>
      <c r="D177">
        <v>114.157</v>
      </c>
      <c r="E177">
        <v>113.84099999999999</v>
      </c>
      <c r="F177">
        <v>114.22199999999999</v>
      </c>
      <c r="G177">
        <v>110.435</v>
      </c>
      <c r="H177">
        <v>109.16200000000001</v>
      </c>
      <c r="I177">
        <v>110.136</v>
      </c>
      <c r="J177">
        <v>108.502</v>
      </c>
      <c r="K177">
        <v>112.908</v>
      </c>
      <c r="L177">
        <v>112.65900000000001</v>
      </c>
      <c r="M177">
        <v>106.21599999999999</v>
      </c>
      <c r="N177">
        <v>107.521</v>
      </c>
      <c r="O177">
        <v>106.099</v>
      </c>
      <c r="P177">
        <v>106.396</v>
      </c>
      <c r="Q177">
        <v>104.754</v>
      </c>
      <c r="R177">
        <v>106.11</v>
      </c>
      <c r="S177">
        <v>104.224</v>
      </c>
      <c r="T177">
        <v>104.545</v>
      </c>
      <c r="U177">
        <v>106.277</v>
      </c>
      <c r="V177" s="339">
        <v>-9.8999999999999993E+37</v>
      </c>
    </row>
    <row r="178" spans="1:22">
      <c r="A178">
        <v>149</v>
      </c>
      <c r="B178" t="s">
        <v>463</v>
      </c>
      <c r="C178">
        <v>113.73099999999999</v>
      </c>
      <c r="D178">
        <v>113.877</v>
      </c>
      <c r="E178">
        <v>113.527</v>
      </c>
      <c r="F178">
        <v>113.917</v>
      </c>
      <c r="G178">
        <v>109.72</v>
      </c>
      <c r="H178">
        <v>108.595</v>
      </c>
      <c r="I178">
        <v>109.432</v>
      </c>
      <c r="J178">
        <v>107.988</v>
      </c>
      <c r="K178">
        <v>112.539</v>
      </c>
      <c r="L178">
        <v>112.248</v>
      </c>
      <c r="M178">
        <v>106.625</v>
      </c>
      <c r="N178">
        <v>107.78100000000001</v>
      </c>
      <c r="O178">
        <v>106.327</v>
      </c>
      <c r="P178">
        <v>106.715</v>
      </c>
      <c r="Q178">
        <v>105.872</v>
      </c>
      <c r="R178">
        <v>107.19799999999999</v>
      </c>
      <c r="S178">
        <v>104.92</v>
      </c>
      <c r="T178">
        <v>105.581</v>
      </c>
      <c r="U178">
        <v>106.518</v>
      </c>
      <c r="V178" s="339">
        <v>-9.8999999999999993E+37</v>
      </c>
    </row>
    <row r="179" spans="1:22">
      <c r="A179">
        <v>150</v>
      </c>
      <c r="B179" t="s">
        <v>464</v>
      </c>
      <c r="C179">
        <v>113.246</v>
      </c>
      <c r="D179">
        <v>113.443</v>
      </c>
      <c r="E179">
        <v>113.03700000000001</v>
      </c>
      <c r="F179">
        <v>113.43300000000001</v>
      </c>
      <c r="G179">
        <v>108.75700000000001</v>
      </c>
      <c r="H179">
        <v>107.57599999999999</v>
      </c>
      <c r="I179">
        <v>108.661</v>
      </c>
      <c r="J179">
        <v>107.056</v>
      </c>
      <c r="K179">
        <v>112.069</v>
      </c>
      <c r="L179">
        <v>111.782</v>
      </c>
      <c r="M179">
        <v>106.538</v>
      </c>
      <c r="N179">
        <v>107.72499999999999</v>
      </c>
      <c r="O179">
        <v>106.337</v>
      </c>
      <c r="P179">
        <v>106.691</v>
      </c>
      <c r="Q179">
        <v>105.03</v>
      </c>
      <c r="R179">
        <v>106.31</v>
      </c>
      <c r="S179">
        <v>104.39</v>
      </c>
      <c r="T179">
        <v>104.78400000000001</v>
      </c>
      <c r="U179">
        <v>106.559</v>
      </c>
      <c r="V179" s="339">
        <v>-9.8999999999999993E+37</v>
      </c>
    </row>
    <row r="180" spans="1:22" s="352" customFormat="1">
      <c r="A180" s="352">
        <v>151</v>
      </c>
      <c r="B180" s="352" t="s">
        <v>465</v>
      </c>
      <c r="C180" s="352">
        <v>112.774</v>
      </c>
      <c r="D180" s="352">
        <v>112.98099999999999</v>
      </c>
      <c r="E180" s="352">
        <v>112.44199999999999</v>
      </c>
      <c r="F180" s="352">
        <v>112.84399999999999</v>
      </c>
      <c r="G180" s="352">
        <v>107.973</v>
      </c>
      <c r="H180" s="352">
        <v>107.343</v>
      </c>
      <c r="I180" s="352">
        <v>107.857</v>
      </c>
      <c r="J180" s="352">
        <v>106.423</v>
      </c>
      <c r="K180" s="352">
        <v>111.51600000000001</v>
      </c>
      <c r="L180" s="352">
        <v>111.239</v>
      </c>
      <c r="M180" s="352">
        <v>106.863</v>
      </c>
      <c r="N180" s="352">
        <v>108.044</v>
      </c>
      <c r="O180" s="352">
        <v>106.65</v>
      </c>
      <c r="P180" s="352">
        <v>106.968</v>
      </c>
      <c r="Q180" s="352">
        <v>106.06</v>
      </c>
      <c r="R180" s="352">
        <v>107.46</v>
      </c>
      <c r="S180" s="352">
        <v>105.154</v>
      </c>
      <c r="T180" s="352">
        <v>105.77800000000001</v>
      </c>
      <c r="U180" s="352">
        <v>106.78700000000001</v>
      </c>
      <c r="V180" s="353">
        <v>-9.8999999999999993E+37</v>
      </c>
    </row>
    <row r="181" spans="1:22" s="352" customFormat="1">
      <c r="A181" s="352">
        <v>152</v>
      </c>
      <c r="B181" s="352" t="s">
        <v>466</v>
      </c>
      <c r="C181" s="352">
        <v>112.19199999999999</v>
      </c>
      <c r="D181" s="352">
        <v>112.48399999999999</v>
      </c>
      <c r="E181" s="352">
        <v>111.883</v>
      </c>
      <c r="F181" s="352">
        <v>112.34</v>
      </c>
      <c r="G181" s="352">
        <v>107.062</v>
      </c>
      <c r="H181" s="352">
        <v>106.166</v>
      </c>
      <c r="I181" s="352">
        <v>107.012</v>
      </c>
      <c r="J181" s="352">
        <v>106.041</v>
      </c>
      <c r="K181" s="352">
        <v>110.89400000000001</v>
      </c>
      <c r="L181" s="352">
        <v>110.628</v>
      </c>
      <c r="M181" s="352">
        <v>106.749</v>
      </c>
      <c r="N181" s="352">
        <v>107.914</v>
      </c>
      <c r="O181" s="352">
        <v>106.59399999999999</v>
      </c>
      <c r="P181" s="352">
        <v>106.956</v>
      </c>
      <c r="Q181" s="352">
        <v>105.197</v>
      </c>
      <c r="R181" s="352">
        <v>106.529</v>
      </c>
      <c r="S181" s="352">
        <v>104.669</v>
      </c>
      <c r="T181" s="352">
        <v>104.996</v>
      </c>
      <c r="U181" s="352">
        <v>106.80800000000001</v>
      </c>
      <c r="V181" s="353">
        <v>-9.8999999999999993E+37</v>
      </c>
    </row>
    <row r="182" spans="1:22" s="352" customFormat="1">
      <c r="A182" s="352">
        <v>153</v>
      </c>
      <c r="B182" s="352" t="s">
        <v>467</v>
      </c>
      <c r="C182" s="352">
        <v>111.681</v>
      </c>
      <c r="D182" s="352">
        <v>112.092</v>
      </c>
      <c r="E182" s="352">
        <v>111.47199999999999</v>
      </c>
      <c r="F182" s="352">
        <v>111.889</v>
      </c>
      <c r="G182" s="352">
        <v>106.699</v>
      </c>
      <c r="H182" s="352">
        <v>106.38200000000001</v>
      </c>
      <c r="I182" s="352">
        <v>106.247</v>
      </c>
      <c r="J182" s="352">
        <v>105.08499999999999</v>
      </c>
      <c r="K182" s="352">
        <v>110.366</v>
      </c>
      <c r="L182" s="352">
        <v>110.069</v>
      </c>
      <c r="M182" s="352">
        <v>107.026</v>
      </c>
      <c r="N182" s="352">
        <v>108.217</v>
      </c>
      <c r="O182" s="352">
        <v>106.804</v>
      </c>
      <c r="P182" s="352">
        <v>107.13500000000001</v>
      </c>
      <c r="Q182" s="352">
        <v>106.121</v>
      </c>
      <c r="R182" s="352">
        <v>107.486</v>
      </c>
      <c r="S182" s="352">
        <v>105.233</v>
      </c>
      <c r="T182" s="352">
        <v>105.977</v>
      </c>
      <c r="U182" s="352">
        <v>106.998</v>
      </c>
      <c r="V182" s="353">
        <v>-9.8999999999999993E+37</v>
      </c>
    </row>
    <row r="183" spans="1:22" s="352" customFormat="1">
      <c r="A183" s="352">
        <v>154</v>
      </c>
      <c r="B183" s="352" t="s">
        <v>468</v>
      </c>
      <c r="C183" s="352">
        <v>112.905</v>
      </c>
      <c r="D183" s="352">
        <v>113.176</v>
      </c>
      <c r="E183" s="352">
        <v>112.79</v>
      </c>
      <c r="F183" s="352">
        <v>113.017</v>
      </c>
      <c r="G183" s="352">
        <v>110.086</v>
      </c>
      <c r="H183" s="352">
        <v>109.254</v>
      </c>
      <c r="I183" s="352">
        <v>109.66</v>
      </c>
      <c r="J183" s="352">
        <v>108.364</v>
      </c>
      <c r="K183" s="352">
        <v>111.443</v>
      </c>
      <c r="L183" s="352">
        <v>111.17700000000001</v>
      </c>
      <c r="M183" s="352">
        <v>106.965</v>
      </c>
      <c r="N183" s="352">
        <v>108.16200000000001</v>
      </c>
      <c r="O183" s="352">
        <v>106.82299999999999</v>
      </c>
      <c r="P183" s="352">
        <v>107.155</v>
      </c>
      <c r="Q183" s="352">
        <v>105.324</v>
      </c>
      <c r="R183" s="352">
        <v>106.664</v>
      </c>
      <c r="S183" s="352">
        <v>104.81</v>
      </c>
      <c r="T183" s="352">
        <v>105.193</v>
      </c>
      <c r="U183" s="352">
        <v>106.998</v>
      </c>
      <c r="V183" s="353">
        <v>-9.8999999999999993E+37</v>
      </c>
    </row>
    <row r="184" spans="1:22" s="352" customFormat="1">
      <c r="A184" s="352">
        <v>155</v>
      </c>
      <c r="B184" s="352" t="s">
        <v>469</v>
      </c>
      <c r="C184" s="352">
        <v>114.249</v>
      </c>
      <c r="D184" s="352">
        <v>114.331</v>
      </c>
      <c r="E184" s="352">
        <v>114.038</v>
      </c>
      <c r="F184" s="352">
        <v>114.245</v>
      </c>
      <c r="G184" s="352">
        <v>112.39400000000001</v>
      </c>
      <c r="H184" s="352">
        <v>111.03700000000001</v>
      </c>
      <c r="I184" s="352">
        <v>112.102</v>
      </c>
      <c r="J184" s="352">
        <v>110.355</v>
      </c>
      <c r="K184" s="352">
        <v>112.78100000000001</v>
      </c>
      <c r="L184" s="352">
        <v>112.566</v>
      </c>
      <c r="M184" s="352">
        <v>107.253</v>
      </c>
      <c r="N184" s="352">
        <v>108.35299999999999</v>
      </c>
      <c r="O184" s="352">
        <v>107.059</v>
      </c>
      <c r="P184" s="352">
        <v>107.396</v>
      </c>
      <c r="Q184" s="352">
        <v>106.25700000000001</v>
      </c>
      <c r="R184" s="352">
        <v>107.542</v>
      </c>
      <c r="S184" s="352">
        <v>105.485</v>
      </c>
      <c r="T184" s="352">
        <v>106.185</v>
      </c>
      <c r="U184" s="352">
        <v>107.20399999999999</v>
      </c>
      <c r="V184" s="353">
        <v>-9.8999999999999993E+37</v>
      </c>
    </row>
    <row r="185" spans="1:22" s="352" customFormat="1">
      <c r="A185" s="352">
        <v>156</v>
      </c>
      <c r="B185" s="352" t="s">
        <v>470</v>
      </c>
      <c r="C185" s="352">
        <v>114.598</v>
      </c>
      <c r="D185" s="352">
        <v>114.742</v>
      </c>
      <c r="E185" s="352">
        <v>114.441</v>
      </c>
      <c r="F185" s="352">
        <v>114.67</v>
      </c>
      <c r="G185" s="352">
        <v>112.486</v>
      </c>
      <c r="H185" s="352">
        <v>110.748</v>
      </c>
      <c r="I185" s="352">
        <v>112.163</v>
      </c>
      <c r="J185" s="352">
        <v>110.34099999999999</v>
      </c>
      <c r="K185" s="352">
        <v>113.215</v>
      </c>
      <c r="L185" s="352">
        <v>112.995</v>
      </c>
      <c r="M185" s="352">
        <v>107.194</v>
      </c>
      <c r="N185" s="352">
        <v>108.327</v>
      </c>
      <c r="O185" s="352">
        <v>107.053</v>
      </c>
      <c r="P185" s="352">
        <v>107.405</v>
      </c>
      <c r="Q185" s="352">
        <v>105.514</v>
      </c>
      <c r="R185" s="352">
        <v>106.88800000000001</v>
      </c>
      <c r="S185" s="352">
        <v>105.05800000000001</v>
      </c>
      <c r="T185" s="352">
        <v>105.538</v>
      </c>
      <c r="U185" s="352">
        <v>107.259</v>
      </c>
      <c r="V185" s="353">
        <v>-9.8999999999999993E+37</v>
      </c>
    </row>
    <row r="186" spans="1:22" s="352" customFormat="1">
      <c r="A186" s="352">
        <v>157</v>
      </c>
      <c r="B186" s="352" t="s">
        <v>471</v>
      </c>
      <c r="C186" s="352">
        <v>114.71</v>
      </c>
      <c r="D186" s="352">
        <v>114.79900000000001</v>
      </c>
      <c r="E186" s="352">
        <v>114.505</v>
      </c>
      <c r="F186" s="352">
        <v>114.752</v>
      </c>
      <c r="G186" s="352">
        <v>112.19</v>
      </c>
      <c r="H186" s="352">
        <v>110.348</v>
      </c>
      <c r="I186" s="352">
        <v>111.807</v>
      </c>
      <c r="J186" s="352">
        <v>110.095</v>
      </c>
      <c r="K186" s="352">
        <v>113.31100000000001</v>
      </c>
      <c r="L186" s="352">
        <v>113.104</v>
      </c>
      <c r="M186" s="352">
        <v>107.41800000000001</v>
      </c>
      <c r="N186" s="352">
        <v>108.52</v>
      </c>
      <c r="O186" s="352">
        <v>107.211</v>
      </c>
      <c r="P186" s="352">
        <v>107.572</v>
      </c>
      <c r="Q186" s="352">
        <v>106.377</v>
      </c>
      <c r="R186" s="352">
        <v>107.672</v>
      </c>
      <c r="S186" s="352">
        <v>105.538</v>
      </c>
      <c r="T186" s="352">
        <v>106.15300000000001</v>
      </c>
      <c r="U186" s="352">
        <v>107.39400000000001</v>
      </c>
      <c r="V186" s="353">
        <v>-9.8999999999999993E+37</v>
      </c>
    </row>
    <row r="187" spans="1:22" s="352" customFormat="1">
      <c r="A187" s="352">
        <v>158</v>
      </c>
      <c r="B187" s="352" t="s">
        <v>472</v>
      </c>
      <c r="C187" s="352">
        <v>114.581</v>
      </c>
      <c r="D187" s="352">
        <v>114.71299999999999</v>
      </c>
      <c r="E187" s="352">
        <v>114.48399999999999</v>
      </c>
      <c r="F187" s="352">
        <v>114.69199999999999</v>
      </c>
      <c r="G187" s="352">
        <v>111.56399999999999</v>
      </c>
      <c r="H187" s="352">
        <v>109.892</v>
      </c>
      <c r="I187" s="352">
        <v>111.113</v>
      </c>
      <c r="J187" s="352">
        <v>109.435</v>
      </c>
      <c r="K187" s="352">
        <v>113.26</v>
      </c>
      <c r="L187" s="352">
        <v>113.015</v>
      </c>
      <c r="M187" s="352">
        <v>107.374</v>
      </c>
      <c r="N187" s="352">
        <v>108.551</v>
      </c>
      <c r="O187" s="352">
        <v>107.242</v>
      </c>
      <c r="P187" s="352">
        <v>107.565</v>
      </c>
      <c r="Q187" s="352">
        <v>105.655</v>
      </c>
      <c r="R187" s="352">
        <v>107.053</v>
      </c>
      <c r="S187" s="352">
        <v>105.241</v>
      </c>
      <c r="T187" s="352">
        <v>105.745</v>
      </c>
      <c r="U187" s="352">
        <v>107.471</v>
      </c>
      <c r="V187" s="353">
        <v>-9.8999999999999993E+37</v>
      </c>
    </row>
    <row r="188" spans="1:22" s="352" customFormat="1">
      <c r="A188" s="352">
        <v>159</v>
      </c>
      <c r="B188" s="352" t="s">
        <v>473</v>
      </c>
      <c r="C188" s="352">
        <v>114.303</v>
      </c>
      <c r="D188" s="352">
        <v>114.45699999999999</v>
      </c>
      <c r="E188" s="352">
        <v>114.221</v>
      </c>
      <c r="F188" s="352">
        <v>114.497</v>
      </c>
      <c r="G188" s="352">
        <v>102.101</v>
      </c>
      <c r="H188" s="352">
        <v>109.465</v>
      </c>
      <c r="I188" s="352">
        <v>110.27</v>
      </c>
      <c r="J188" s="352">
        <v>108.801</v>
      </c>
      <c r="K188" s="352">
        <v>113.053</v>
      </c>
      <c r="L188" s="352">
        <v>112.782</v>
      </c>
      <c r="M188" s="352">
        <v>107.613</v>
      </c>
      <c r="N188" s="352">
        <v>108.679</v>
      </c>
      <c r="O188" s="352">
        <v>107.358</v>
      </c>
      <c r="P188" s="352">
        <v>107.752</v>
      </c>
      <c r="Q188" s="352">
        <v>106.46899999999999</v>
      </c>
      <c r="R188" s="352">
        <v>107.745</v>
      </c>
      <c r="S188" s="352">
        <v>105.608</v>
      </c>
      <c r="T188" s="352">
        <v>106.297</v>
      </c>
      <c r="U188" s="352">
        <v>107.553</v>
      </c>
      <c r="V188" s="353">
        <v>-9.8999999999999993E+37</v>
      </c>
    </row>
    <row r="189" spans="1:22" s="352" customFormat="1">
      <c r="A189" s="352">
        <v>160</v>
      </c>
      <c r="B189" s="352" t="s">
        <v>474</v>
      </c>
      <c r="C189" s="352">
        <v>113.988</v>
      </c>
      <c r="D189" s="352">
        <v>114.093</v>
      </c>
      <c r="E189" s="352">
        <v>113.759</v>
      </c>
      <c r="F189" s="352">
        <v>114.047</v>
      </c>
      <c r="G189" s="352">
        <v>109.887</v>
      </c>
      <c r="H189" s="352">
        <v>108.73099999999999</v>
      </c>
      <c r="I189" s="352">
        <v>109.58</v>
      </c>
      <c r="J189" s="352">
        <v>107.861</v>
      </c>
      <c r="K189" s="352">
        <v>112.66500000000001</v>
      </c>
      <c r="L189" s="352">
        <v>112.413</v>
      </c>
      <c r="M189" s="352">
        <v>107.60899999999999</v>
      </c>
      <c r="N189" s="352">
        <v>108.739</v>
      </c>
      <c r="O189" s="352">
        <v>107.482</v>
      </c>
      <c r="P189" s="352">
        <v>107.822</v>
      </c>
      <c r="Q189" s="352">
        <v>105.979</v>
      </c>
      <c r="R189" s="352">
        <v>107.407</v>
      </c>
      <c r="S189" s="352">
        <v>105.459</v>
      </c>
      <c r="T189" s="352">
        <v>105.95699999999999</v>
      </c>
      <c r="U189" s="352">
        <v>107.678</v>
      </c>
      <c r="V189" s="353">
        <v>-9.8999999999999993E+37</v>
      </c>
    </row>
    <row r="190" spans="1:22" s="352" customFormat="1">
      <c r="A190" s="352">
        <v>161</v>
      </c>
      <c r="B190" s="352" t="s">
        <v>475</v>
      </c>
      <c r="C190" s="352">
        <v>113.459</v>
      </c>
      <c r="D190" s="352">
        <v>113.657</v>
      </c>
      <c r="E190" s="352">
        <v>113.202</v>
      </c>
      <c r="F190" s="352">
        <v>113.563</v>
      </c>
      <c r="G190" s="352">
        <v>108.982</v>
      </c>
      <c r="H190" s="352">
        <v>107.681</v>
      </c>
      <c r="I190" s="352">
        <v>108.672</v>
      </c>
      <c r="J190" s="352">
        <v>107.423</v>
      </c>
      <c r="K190" s="352">
        <v>112.208</v>
      </c>
      <c r="L190" s="352">
        <v>111.92</v>
      </c>
      <c r="M190" s="352">
        <v>107.72799999999999</v>
      </c>
      <c r="N190" s="352">
        <v>108.889</v>
      </c>
      <c r="O190" s="352">
        <v>107.557</v>
      </c>
      <c r="P190" s="352">
        <v>107.861</v>
      </c>
      <c r="Q190" s="352">
        <v>106.596</v>
      </c>
      <c r="R190" s="352">
        <v>107.833</v>
      </c>
      <c r="S190" s="352">
        <v>105.633</v>
      </c>
      <c r="T190" s="352">
        <v>106.42400000000001</v>
      </c>
      <c r="U190" s="352">
        <v>107.74</v>
      </c>
      <c r="V190" s="353">
        <v>-9.8999999999999993E+37</v>
      </c>
    </row>
    <row r="191" spans="1:22" s="352" customFormat="1">
      <c r="A191" s="352">
        <v>162</v>
      </c>
      <c r="B191" s="352" t="s">
        <v>476</v>
      </c>
      <c r="C191" s="352">
        <v>112.94199999999999</v>
      </c>
      <c r="D191" s="352">
        <v>113.224</v>
      </c>
      <c r="E191" s="352">
        <v>112.68</v>
      </c>
      <c r="F191" s="352">
        <v>113.098</v>
      </c>
      <c r="G191" s="352">
        <v>108.095</v>
      </c>
      <c r="H191" s="352">
        <v>107.58799999999999</v>
      </c>
      <c r="I191" s="352">
        <v>107.952</v>
      </c>
      <c r="J191" s="352">
        <v>106.43600000000001</v>
      </c>
      <c r="K191" s="352">
        <v>111.627</v>
      </c>
      <c r="L191" s="352">
        <v>111.352</v>
      </c>
      <c r="M191" s="352">
        <v>107.801</v>
      </c>
      <c r="N191" s="352">
        <v>108.864</v>
      </c>
      <c r="O191" s="352">
        <v>107.587</v>
      </c>
      <c r="P191" s="352">
        <v>108.011</v>
      </c>
      <c r="Q191" s="352">
        <v>106.142</v>
      </c>
      <c r="R191" s="352">
        <v>107.47499999999999</v>
      </c>
      <c r="S191" s="352">
        <v>105.654</v>
      </c>
      <c r="T191" s="352">
        <v>106.215</v>
      </c>
      <c r="U191" s="352">
        <v>107.84699999999999</v>
      </c>
      <c r="V191" s="353">
        <v>-9.8999999999999993E+37</v>
      </c>
    </row>
    <row r="192" spans="1:22" s="352" customFormat="1">
      <c r="A192" s="352">
        <v>163</v>
      </c>
      <c r="B192" s="352" t="s">
        <v>477</v>
      </c>
      <c r="C192" s="352">
        <v>112.505</v>
      </c>
      <c r="D192" s="352">
        <v>112.828</v>
      </c>
      <c r="E192" s="352">
        <v>112.209</v>
      </c>
      <c r="F192" s="352">
        <v>112.637</v>
      </c>
      <c r="G192" s="352">
        <v>107.40300000000001</v>
      </c>
      <c r="H192" s="352">
        <v>106.881</v>
      </c>
      <c r="I192" s="352">
        <v>107.06399999999999</v>
      </c>
      <c r="J192" s="352">
        <v>106.03</v>
      </c>
      <c r="K192" s="352">
        <v>111.05200000000001</v>
      </c>
      <c r="L192" s="352">
        <v>110.768</v>
      </c>
      <c r="M192" s="352">
        <v>107.895</v>
      </c>
      <c r="N192" s="352">
        <v>108.995</v>
      </c>
      <c r="O192" s="352">
        <v>107.65600000000001</v>
      </c>
      <c r="P192" s="352">
        <v>107.99</v>
      </c>
      <c r="Q192" s="352">
        <v>106.617</v>
      </c>
      <c r="R192" s="352">
        <v>107.94</v>
      </c>
      <c r="S192" s="352">
        <v>105.663</v>
      </c>
      <c r="T192" s="352">
        <v>106.36799999999999</v>
      </c>
      <c r="U192" s="352">
        <v>107.883</v>
      </c>
      <c r="V192" s="353">
        <v>-9.8999999999999993E+37</v>
      </c>
    </row>
    <row r="193" spans="1:22" s="352" customFormat="1">
      <c r="A193" s="352">
        <v>164</v>
      </c>
      <c r="B193" s="352" t="s">
        <v>478</v>
      </c>
      <c r="C193" s="352">
        <v>111.898</v>
      </c>
      <c r="D193" s="352">
        <v>112.26300000000001</v>
      </c>
      <c r="E193" s="352">
        <v>111.721</v>
      </c>
      <c r="F193" s="352">
        <v>112.101</v>
      </c>
      <c r="G193" s="352">
        <v>106.529</v>
      </c>
      <c r="H193" s="352">
        <v>106.238</v>
      </c>
      <c r="I193" s="352">
        <v>106.485</v>
      </c>
      <c r="J193" s="352">
        <v>105.116</v>
      </c>
      <c r="K193" s="352">
        <v>110.474</v>
      </c>
      <c r="L193" s="352">
        <v>110.193</v>
      </c>
      <c r="M193" s="352">
        <v>108.003</v>
      </c>
      <c r="N193" s="352">
        <v>109.08499999999999</v>
      </c>
      <c r="O193" s="352">
        <v>107.773</v>
      </c>
      <c r="P193" s="352">
        <v>108.202</v>
      </c>
      <c r="Q193" s="352">
        <v>106.334</v>
      </c>
      <c r="R193" s="352">
        <v>107.72799999999999</v>
      </c>
      <c r="S193" s="352">
        <v>105.836</v>
      </c>
      <c r="T193" s="352">
        <v>106.474</v>
      </c>
      <c r="U193" s="352">
        <v>108.01900000000001</v>
      </c>
      <c r="V193" s="352">
        <v>-180.745</v>
      </c>
    </row>
    <row r="194" spans="1:22" s="352" customFormat="1">
      <c r="A194" s="352">
        <v>165</v>
      </c>
      <c r="B194" s="352" t="s">
        <v>479</v>
      </c>
      <c r="C194" s="352">
        <v>112.89100000000001</v>
      </c>
      <c r="D194" s="352">
        <v>113.098</v>
      </c>
      <c r="E194" s="352">
        <v>112.56699999999999</v>
      </c>
      <c r="F194" s="352">
        <v>112.91</v>
      </c>
      <c r="G194" s="352">
        <v>109.681</v>
      </c>
      <c r="H194" s="352">
        <v>108.69799999999999</v>
      </c>
      <c r="I194" s="352">
        <v>109.271</v>
      </c>
      <c r="J194" s="352">
        <v>107.64400000000001</v>
      </c>
      <c r="K194" s="352">
        <v>111.30500000000001</v>
      </c>
      <c r="L194" s="352">
        <v>111.05</v>
      </c>
      <c r="M194" s="352">
        <v>108.03700000000001</v>
      </c>
      <c r="N194" s="352">
        <v>109.124</v>
      </c>
      <c r="O194" s="352">
        <v>107.771</v>
      </c>
      <c r="P194" s="352">
        <v>108.17</v>
      </c>
      <c r="Q194" s="352">
        <v>106.637</v>
      </c>
      <c r="R194" s="352">
        <v>107.999</v>
      </c>
      <c r="S194" s="352">
        <v>105.715</v>
      </c>
      <c r="T194" s="352">
        <v>106.47199999999999</v>
      </c>
      <c r="U194" s="352">
        <v>108.015</v>
      </c>
      <c r="V194" s="353">
        <v>-9.8999999999999993E+37</v>
      </c>
    </row>
    <row r="195" spans="1:22" s="352" customFormat="1">
      <c r="A195" s="352">
        <v>166</v>
      </c>
      <c r="B195" s="352" t="s">
        <v>480</v>
      </c>
      <c r="C195" s="352">
        <v>114.36799999999999</v>
      </c>
      <c r="D195" s="352">
        <v>114.492</v>
      </c>
      <c r="E195" s="352">
        <v>114.197</v>
      </c>
      <c r="F195" s="352">
        <v>114.36799999999999</v>
      </c>
      <c r="G195" s="352">
        <v>112.536</v>
      </c>
      <c r="H195" s="352">
        <v>110.837</v>
      </c>
      <c r="I195" s="352">
        <v>112.176</v>
      </c>
      <c r="J195" s="352">
        <v>110.437</v>
      </c>
      <c r="K195" s="352">
        <v>112.871</v>
      </c>
      <c r="L195" s="352">
        <v>112.673</v>
      </c>
      <c r="M195" s="352">
        <v>108.117</v>
      </c>
      <c r="N195" s="352">
        <v>109.2</v>
      </c>
      <c r="O195" s="352">
        <v>107.91800000000001</v>
      </c>
      <c r="P195" s="352">
        <v>108.32899999999999</v>
      </c>
      <c r="Q195" s="352">
        <v>106.488</v>
      </c>
      <c r="R195" s="352">
        <v>107.85</v>
      </c>
      <c r="S195" s="352">
        <v>106</v>
      </c>
      <c r="T195" s="352">
        <v>106.586</v>
      </c>
      <c r="U195" s="352">
        <v>108.18</v>
      </c>
      <c r="V195" s="353">
        <v>-9.8999999999999993E+37</v>
      </c>
    </row>
    <row r="196" spans="1:22" s="352" customFormat="1">
      <c r="A196" s="352">
        <v>167</v>
      </c>
      <c r="B196" s="352" t="s">
        <v>481</v>
      </c>
      <c r="C196" s="352">
        <v>114.965</v>
      </c>
      <c r="D196" s="352">
        <v>115.039</v>
      </c>
      <c r="E196" s="352">
        <v>114.696</v>
      </c>
      <c r="F196" s="352">
        <v>114.953</v>
      </c>
      <c r="G196" s="352">
        <v>112.893</v>
      </c>
      <c r="H196" s="352">
        <v>110.996</v>
      </c>
      <c r="I196" s="352">
        <v>112.42400000000001</v>
      </c>
      <c r="J196" s="352">
        <v>110.65300000000001</v>
      </c>
      <c r="K196" s="352">
        <v>113.396</v>
      </c>
      <c r="L196" s="352">
        <v>113.18300000000001</v>
      </c>
      <c r="M196" s="352">
        <v>108.139</v>
      </c>
      <c r="N196" s="352">
        <v>109.23399999999999</v>
      </c>
      <c r="O196" s="352">
        <v>107.938</v>
      </c>
      <c r="P196" s="352">
        <v>108.289</v>
      </c>
      <c r="Q196" s="352">
        <v>106.60299999999999</v>
      </c>
      <c r="R196" s="352">
        <v>107.988</v>
      </c>
      <c r="S196" s="352">
        <v>105.83</v>
      </c>
      <c r="T196" s="352">
        <v>106.59</v>
      </c>
      <c r="U196" s="352">
        <v>108.164</v>
      </c>
      <c r="V196" s="353">
        <v>-9.8999999999999993E+37</v>
      </c>
    </row>
    <row r="197" spans="1:22" s="352" customFormat="1">
      <c r="A197" s="352">
        <v>168</v>
      </c>
      <c r="B197" s="352" t="s">
        <v>482</v>
      </c>
      <c r="C197" s="352">
        <v>115.027</v>
      </c>
      <c r="D197" s="352">
        <v>115.086</v>
      </c>
      <c r="E197" s="352">
        <v>114.836</v>
      </c>
      <c r="F197" s="352">
        <v>115.163</v>
      </c>
      <c r="G197" s="352">
        <v>112.47499999999999</v>
      </c>
      <c r="H197" s="352">
        <v>110.7</v>
      </c>
      <c r="I197" s="352">
        <v>112.07599999999999</v>
      </c>
      <c r="J197" s="352">
        <v>110.241</v>
      </c>
      <c r="K197" s="352">
        <v>113.503</v>
      </c>
      <c r="L197" s="352">
        <v>113.246</v>
      </c>
      <c r="M197" s="352">
        <v>108.264</v>
      </c>
      <c r="N197" s="352">
        <v>109.408</v>
      </c>
      <c r="O197" s="352">
        <v>108.06699999999999</v>
      </c>
      <c r="P197" s="352">
        <v>108.468</v>
      </c>
      <c r="Q197" s="352">
        <v>106.72499999999999</v>
      </c>
      <c r="R197" s="352">
        <v>108.124</v>
      </c>
      <c r="S197" s="352">
        <v>106.142</v>
      </c>
      <c r="T197" s="352">
        <v>106.76300000000001</v>
      </c>
      <c r="U197" s="352">
        <v>108.313</v>
      </c>
      <c r="V197" s="353">
        <v>-9.8999999999999993E+37</v>
      </c>
    </row>
    <row r="198" spans="1:22" s="352" customFormat="1">
      <c r="A198" s="352">
        <v>169</v>
      </c>
      <c r="B198" s="352" t="s">
        <v>483</v>
      </c>
      <c r="C198" s="352">
        <v>114.922</v>
      </c>
      <c r="D198" s="352">
        <v>114.961</v>
      </c>
      <c r="E198" s="352">
        <v>114.768</v>
      </c>
      <c r="F198" s="352">
        <v>115.006</v>
      </c>
      <c r="G198" s="352">
        <v>111.92700000000001</v>
      </c>
      <c r="H198" s="352">
        <v>110.253</v>
      </c>
      <c r="I198" s="352">
        <v>111.49</v>
      </c>
      <c r="J198" s="352">
        <v>109.694</v>
      </c>
      <c r="K198" s="352">
        <v>113.489</v>
      </c>
      <c r="L198" s="352">
        <v>113.212</v>
      </c>
      <c r="M198" s="352">
        <v>108.26</v>
      </c>
      <c r="N198" s="352">
        <v>109.39</v>
      </c>
      <c r="O198" s="352">
        <v>107.992</v>
      </c>
      <c r="P198" s="352">
        <v>108.37</v>
      </c>
      <c r="Q198" s="352">
        <v>106.70399999999999</v>
      </c>
      <c r="R198" s="352">
        <v>108.14400000000001</v>
      </c>
      <c r="S198" s="352">
        <v>105.82599999999999</v>
      </c>
      <c r="T198" s="352">
        <v>106.633</v>
      </c>
      <c r="U198" s="352">
        <v>108.249</v>
      </c>
      <c r="V198" s="353">
        <v>-9.8999999999999993E+37</v>
      </c>
    </row>
    <row r="199" spans="1:22" s="352" customFormat="1">
      <c r="A199" s="352">
        <v>170</v>
      </c>
      <c r="B199" s="352" t="s">
        <v>484</v>
      </c>
      <c r="C199" s="352">
        <v>114.773</v>
      </c>
      <c r="D199" s="352">
        <v>114.84099999999999</v>
      </c>
      <c r="E199" s="352">
        <v>114.616</v>
      </c>
      <c r="F199" s="352">
        <v>114.86</v>
      </c>
      <c r="G199" s="352">
        <v>111.02800000000001</v>
      </c>
      <c r="H199" s="352">
        <v>109.75</v>
      </c>
      <c r="I199" s="352">
        <v>110.733</v>
      </c>
      <c r="J199" s="352">
        <v>109.03400000000001</v>
      </c>
      <c r="K199" s="352">
        <v>113.33799999999999</v>
      </c>
      <c r="L199" s="352">
        <v>113.084</v>
      </c>
      <c r="M199" s="352">
        <v>108.44499999999999</v>
      </c>
      <c r="N199" s="352">
        <v>109.489</v>
      </c>
      <c r="O199" s="352">
        <v>108.2</v>
      </c>
      <c r="P199" s="352">
        <v>108.63500000000001</v>
      </c>
      <c r="Q199" s="352">
        <v>106.815</v>
      </c>
      <c r="R199" s="352">
        <v>108.233</v>
      </c>
      <c r="S199" s="352">
        <v>106.31100000000001</v>
      </c>
      <c r="T199" s="352">
        <v>106.935</v>
      </c>
      <c r="U199" s="352">
        <v>108.473</v>
      </c>
      <c r="V199" s="353">
        <v>-9.8999999999999993E+37</v>
      </c>
    </row>
    <row r="200" spans="1:22" s="352" customFormat="1">
      <c r="A200" s="352">
        <v>171</v>
      </c>
      <c r="B200" s="352" t="s">
        <v>485</v>
      </c>
      <c r="C200" s="352">
        <v>114.354</v>
      </c>
      <c r="D200" s="352">
        <v>114.486</v>
      </c>
      <c r="E200" s="352">
        <v>114.13800000000001</v>
      </c>
      <c r="F200" s="352">
        <v>114.49</v>
      </c>
      <c r="G200" s="352">
        <v>110.123</v>
      </c>
      <c r="H200" s="352">
        <v>109.226</v>
      </c>
      <c r="I200" s="352">
        <v>109.89700000000001</v>
      </c>
      <c r="J200" s="352">
        <v>108.765</v>
      </c>
      <c r="K200" s="352">
        <v>113</v>
      </c>
      <c r="L200" s="352">
        <v>112.718</v>
      </c>
      <c r="M200" s="352">
        <v>108.36</v>
      </c>
      <c r="N200" s="352">
        <v>109.515</v>
      </c>
      <c r="O200" s="352">
        <v>108.13</v>
      </c>
      <c r="P200" s="352">
        <v>108.488</v>
      </c>
      <c r="Q200" s="352">
        <v>106.673</v>
      </c>
      <c r="R200" s="352">
        <v>107.973</v>
      </c>
      <c r="S200" s="352">
        <v>105.92100000000001</v>
      </c>
      <c r="T200" s="352">
        <v>106.69799999999999</v>
      </c>
      <c r="U200" s="352">
        <v>108.408</v>
      </c>
      <c r="V200" s="353">
        <v>-9.8999999999999993E+37</v>
      </c>
    </row>
    <row r="201" spans="1:22" s="352" customFormat="1">
      <c r="A201" s="352">
        <v>172</v>
      </c>
      <c r="B201" s="352" t="s">
        <v>486</v>
      </c>
      <c r="C201" s="352">
        <v>113.902</v>
      </c>
      <c r="D201" s="352">
        <v>114.04300000000001</v>
      </c>
      <c r="E201" s="352">
        <v>113.661</v>
      </c>
      <c r="F201" s="352">
        <v>114.015</v>
      </c>
      <c r="G201" s="352">
        <v>109.315</v>
      </c>
      <c r="H201" s="352">
        <v>108.596</v>
      </c>
      <c r="I201" s="352">
        <v>109.101</v>
      </c>
      <c r="J201" s="352">
        <v>107.601</v>
      </c>
      <c r="K201" s="352">
        <v>112.544</v>
      </c>
      <c r="L201" s="352">
        <v>112.233</v>
      </c>
      <c r="M201" s="352">
        <v>108.57899999999999</v>
      </c>
      <c r="N201" s="352">
        <v>109.633</v>
      </c>
      <c r="O201" s="352">
        <v>108.32599999999999</v>
      </c>
      <c r="P201" s="352">
        <v>108.746</v>
      </c>
      <c r="Q201" s="352">
        <v>107.084</v>
      </c>
      <c r="R201" s="352">
        <v>108.438</v>
      </c>
      <c r="S201" s="352">
        <v>106.422</v>
      </c>
      <c r="T201" s="352">
        <v>107.136</v>
      </c>
      <c r="U201" s="352">
        <v>108.59099999999999</v>
      </c>
      <c r="V201" s="353">
        <v>-9.8999999999999993E+37</v>
      </c>
    </row>
    <row r="202" spans="1:22" s="352" customFormat="1">
      <c r="A202" s="352">
        <v>173</v>
      </c>
      <c r="B202" s="352" t="s">
        <v>487</v>
      </c>
      <c r="C202" s="352">
        <v>113.31399999999999</v>
      </c>
      <c r="D202" s="352">
        <v>113.617</v>
      </c>
      <c r="E202" s="352">
        <v>113.136</v>
      </c>
      <c r="F202" s="352">
        <v>113.511</v>
      </c>
      <c r="G202" s="352">
        <v>108.521</v>
      </c>
      <c r="H202" s="352">
        <v>107.495</v>
      </c>
      <c r="I202" s="352">
        <v>108.21599999999999</v>
      </c>
      <c r="J202" s="352">
        <v>107.018</v>
      </c>
      <c r="K202" s="352">
        <v>111.992</v>
      </c>
      <c r="L202" s="352">
        <v>111.726</v>
      </c>
      <c r="M202" s="352">
        <v>108.43899999999999</v>
      </c>
      <c r="N202" s="352">
        <v>109.572</v>
      </c>
      <c r="O202" s="352">
        <v>108.212</v>
      </c>
      <c r="P202" s="352">
        <v>108.598</v>
      </c>
      <c r="Q202" s="352">
        <v>106.57299999999999</v>
      </c>
      <c r="R202" s="352">
        <v>107.879</v>
      </c>
      <c r="S202" s="352">
        <v>105.96899999999999</v>
      </c>
      <c r="T202" s="352">
        <v>106.72799999999999</v>
      </c>
      <c r="U202" s="352">
        <v>108.47199999999999</v>
      </c>
      <c r="V202" s="353">
        <v>-9.8999999999999993E+37</v>
      </c>
    </row>
    <row r="203" spans="1:22" s="352" customFormat="1">
      <c r="A203" s="352">
        <v>174</v>
      </c>
      <c r="B203" s="352" t="s">
        <v>488</v>
      </c>
      <c r="C203" s="352">
        <v>112.845</v>
      </c>
      <c r="D203" s="352">
        <v>113.15300000000001</v>
      </c>
      <c r="E203" s="352">
        <v>112.613</v>
      </c>
      <c r="F203" s="352">
        <v>113.027</v>
      </c>
      <c r="G203" s="352">
        <v>107.69499999999999</v>
      </c>
      <c r="H203" s="352">
        <v>107.113</v>
      </c>
      <c r="I203" s="352">
        <v>107.568</v>
      </c>
      <c r="J203" s="352">
        <v>106.378</v>
      </c>
      <c r="K203" s="352">
        <v>111.417</v>
      </c>
      <c r="L203" s="352">
        <v>111.16200000000001</v>
      </c>
      <c r="M203" s="352">
        <v>108.71899999999999</v>
      </c>
      <c r="N203" s="352">
        <v>109.73099999999999</v>
      </c>
      <c r="O203" s="352">
        <v>108.44199999999999</v>
      </c>
      <c r="P203" s="352">
        <v>108.925</v>
      </c>
      <c r="Q203" s="352">
        <v>107.176</v>
      </c>
      <c r="R203" s="352">
        <v>108.535</v>
      </c>
      <c r="S203" s="352">
        <v>106.58799999999999</v>
      </c>
      <c r="T203" s="352">
        <v>107.247</v>
      </c>
      <c r="U203" s="352">
        <v>108.752</v>
      </c>
      <c r="V203" s="353">
        <v>-9.8999999999999993E+37</v>
      </c>
    </row>
    <row r="204" spans="1:22" s="352" customFormat="1">
      <c r="A204" s="352">
        <v>175</v>
      </c>
      <c r="B204" s="352" t="s">
        <v>489</v>
      </c>
      <c r="C204" s="352">
        <v>112.248</v>
      </c>
      <c r="D204" s="352">
        <v>112.637</v>
      </c>
      <c r="E204" s="352">
        <v>112.09099999999999</v>
      </c>
      <c r="F204" s="352">
        <v>112.47499999999999</v>
      </c>
      <c r="G204" s="352">
        <v>107.035</v>
      </c>
      <c r="H204" s="352">
        <v>106.568</v>
      </c>
      <c r="I204" s="352">
        <v>106.578</v>
      </c>
      <c r="J204" s="352">
        <v>105.1</v>
      </c>
      <c r="K204" s="352">
        <v>110.78700000000001</v>
      </c>
      <c r="L204" s="352">
        <v>110.464</v>
      </c>
      <c r="M204" s="352">
        <v>108.55500000000001</v>
      </c>
      <c r="N204" s="352">
        <v>109.76900000000001</v>
      </c>
      <c r="O204" s="352">
        <v>108.303</v>
      </c>
      <c r="P204" s="352">
        <v>108.684</v>
      </c>
      <c r="Q204" s="352">
        <v>106.643</v>
      </c>
      <c r="R204" s="352">
        <v>107.974</v>
      </c>
      <c r="S204" s="352">
        <v>105.934</v>
      </c>
      <c r="T204" s="352">
        <v>106.75700000000001</v>
      </c>
      <c r="U204" s="352">
        <v>108.61499999999999</v>
      </c>
      <c r="V204" s="353">
        <v>-9.8999999999999993E+37</v>
      </c>
    </row>
    <row r="205" spans="1:22" s="352" customFormat="1">
      <c r="A205" s="352">
        <v>176</v>
      </c>
      <c r="B205" s="352" t="s">
        <v>490</v>
      </c>
      <c r="C205" s="352">
        <v>112.298</v>
      </c>
      <c r="D205" s="352">
        <v>112.60299999999999</v>
      </c>
      <c r="E205" s="352">
        <v>112.06100000000001</v>
      </c>
      <c r="F205" s="352">
        <v>112.50700000000001</v>
      </c>
      <c r="G205" s="352">
        <v>107.75700000000001</v>
      </c>
      <c r="H205" s="352">
        <v>107.654</v>
      </c>
      <c r="I205" s="352">
        <v>107.274</v>
      </c>
      <c r="J205" s="352">
        <v>106.264</v>
      </c>
      <c r="K205" s="352">
        <v>110.785</v>
      </c>
      <c r="L205" s="352">
        <v>110.51</v>
      </c>
      <c r="M205" s="352">
        <v>108.833</v>
      </c>
      <c r="N205" s="352">
        <v>109.836</v>
      </c>
      <c r="O205" s="352">
        <v>108.51</v>
      </c>
      <c r="P205" s="352">
        <v>109.003</v>
      </c>
      <c r="Q205" s="352">
        <v>107.33199999999999</v>
      </c>
      <c r="R205" s="352">
        <v>108.718</v>
      </c>
      <c r="S205" s="352">
        <v>106.658</v>
      </c>
      <c r="T205" s="352">
        <v>107.473</v>
      </c>
      <c r="U205" s="352">
        <v>108.79300000000001</v>
      </c>
      <c r="V205" s="352">
        <v>-166.73400000000001</v>
      </c>
    </row>
    <row r="206" spans="1:22" s="352" customFormat="1">
      <c r="A206" s="352">
        <v>177</v>
      </c>
      <c r="B206" s="352" t="s">
        <v>491</v>
      </c>
      <c r="C206" s="352">
        <v>114.01</v>
      </c>
      <c r="D206" s="352">
        <v>114.235</v>
      </c>
      <c r="E206" s="352">
        <v>113.81399999999999</v>
      </c>
      <c r="F206" s="352">
        <v>113.994</v>
      </c>
      <c r="G206" s="352">
        <v>111.807</v>
      </c>
      <c r="H206" s="352">
        <v>110.47</v>
      </c>
      <c r="I206" s="352">
        <v>111.59099999999999</v>
      </c>
      <c r="J206" s="352">
        <v>109.739</v>
      </c>
      <c r="K206" s="352">
        <v>112.395</v>
      </c>
      <c r="L206" s="352">
        <v>112.13</v>
      </c>
      <c r="M206" s="352">
        <v>108.64700000000001</v>
      </c>
      <c r="N206" s="352">
        <v>109.848</v>
      </c>
      <c r="O206" s="352">
        <v>108.41800000000001</v>
      </c>
      <c r="P206" s="352">
        <v>108.80500000000001</v>
      </c>
      <c r="Q206" s="352">
        <v>106.70699999999999</v>
      </c>
      <c r="R206" s="352">
        <v>108.10299999999999</v>
      </c>
      <c r="S206" s="352">
        <v>105.97199999999999</v>
      </c>
      <c r="T206" s="352">
        <v>106.81100000000001</v>
      </c>
      <c r="U206" s="352">
        <v>108.735</v>
      </c>
      <c r="V206" s="353">
        <v>-9.8999999999999993E+37</v>
      </c>
    </row>
    <row r="207" spans="1:22" s="352" customFormat="1">
      <c r="A207" s="352">
        <v>178</v>
      </c>
      <c r="B207" s="352" t="s">
        <v>492</v>
      </c>
      <c r="C207" s="352">
        <v>114.89100000000001</v>
      </c>
      <c r="D207" s="352">
        <v>114.965</v>
      </c>
      <c r="E207" s="352">
        <v>114.681</v>
      </c>
      <c r="F207" s="352">
        <v>114.922</v>
      </c>
      <c r="G207" s="352">
        <v>112.959</v>
      </c>
      <c r="H207" s="352">
        <v>111.16800000000001</v>
      </c>
      <c r="I207" s="352">
        <v>112.467</v>
      </c>
      <c r="J207" s="352">
        <v>110.759</v>
      </c>
      <c r="K207" s="352">
        <v>113.25700000000001</v>
      </c>
      <c r="L207" s="352">
        <v>113.057</v>
      </c>
      <c r="M207" s="352">
        <v>108.922</v>
      </c>
      <c r="N207" s="352">
        <v>109.938</v>
      </c>
      <c r="O207" s="352">
        <v>108.70399999999999</v>
      </c>
      <c r="P207" s="352">
        <v>109.13</v>
      </c>
      <c r="Q207" s="352">
        <v>107.482</v>
      </c>
      <c r="R207" s="352">
        <v>108.95699999999999</v>
      </c>
      <c r="S207" s="352">
        <v>106.815</v>
      </c>
      <c r="T207" s="352">
        <v>107.559</v>
      </c>
      <c r="U207" s="352">
        <v>108.943</v>
      </c>
      <c r="V207" s="353">
        <v>-9.8999999999999993E+37</v>
      </c>
    </row>
    <row r="208" spans="1:22" s="352" customFormat="1">
      <c r="A208" s="352">
        <v>179</v>
      </c>
      <c r="B208" s="352" t="s">
        <v>493</v>
      </c>
      <c r="C208" s="352">
        <v>115.17100000000001</v>
      </c>
      <c r="D208" s="352">
        <v>115.292</v>
      </c>
      <c r="E208" s="352">
        <v>114.90900000000001</v>
      </c>
      <c r="F208" s="352">
        <v>115.19499999999999</v>
      </c>
      <c r="G208" s="352">
        <v>112.756</v>
      </c>
      <c r="H208" s="352">
        <v>111.08799999999999</v>
      </c>
      <c r="I208" s="352">
        <v>112.23399999999999</v>
      </c>
      <c r="J208" s="352">
        <v>110.315</v>
      </c>
      <c r="K208" s="352">
        <v>113.54900000000001</v>
      </c>
      <c r="L208" s="352">
        <v>113.292</v>
      </c>
      <c r="M208" s="352">
        <v>108.735</v>
      </c>
      <c r="N208" s="352">
        <v>109.949</v>
      </c>
      <c r="O208" s="352">
        <v>108.473</v>
      </c>
      <c r="P208" s="352">
        <v>108.861</v>
      </c>
      <c r="Q208" s="352">
        <v>106.651</v>
      </c>
      <c r="R208" s="352">
        <v>107.985</v>
      </c>
      <c r="S208" s="352">
        <v>106.003</v>
      </c>
      <c r="T208" s="352">
        <v>106.884</v>
      </c>
      <c r="U208" s="352">
        <v>108.79300000000001</v>
      </c>
      <c r="V208" s="353">
        <v>-9.8999999999999993E+37</v>
      </c>
    </row>
    <row r="209" spans="1:22" s="352" customFormat="1">
      <c r="A209" s="352">
        <v>180</v>
      </c>
      <c r="B209" s="352" t="s">
        <v>494</v>
      </c>
      <c r="C209" s="352">
        <v>115.11199999999999</v>
      </c>
      <c r="D209" s="352">
        <v>115.176</v>
      </c>
      <c r="E209" s="352">
        <v>114.887</v>
      </c>
      <c r="F209" s="352">
        <v>115.23099999999999</v>
      </c>
      <c r="G209" s="352">
        <v>112.249</v>
      </c>
      <c r="H209" s="352">
        <v>110.48099999999999</v>
      </c>
      <c r="I209" s="352">
        <v>111.634</v>
      </c>
      <c r="J209" s="352">
        <v>110.021</v>
      </c>
      <c r="K209" s="352">
        <v>113.595</v>
      </c>
      <c r="L209" s="352">
        <v>113.363</v>
      </c>
      <c r="M209" s="352">
        <v>109.04300000000001</v>
      </c>
      <c r="N209" s="352">
        <v>110.023</v>
      </c>
      <c r="O209" s="352">
        <v>108.782</v>
      </c>
      <c r="P209" s="352">
        <v>109.227</v>
      </c>
      <c r="Q209" s="352">
        <v>107.57299999999999</v>
      </c>
      <c r="R209" s="352">
        <v>108.985</v>
      </c>
      <c r="S209" s="352">
        <v>106.934</v>
      </c>
      <c r="T209" s="352">
        <v>107.67400000000001</v>
      </c>
      <c r="U209" s="352">
        <v>109.001</v>
      </c>
      <c r="V209" s="353">
        <v>-9.8999999999999993E+37</v>
      </c>
    </row>
    <row r="210" spans="1:22">
      <c r="A210">
        <v>181</v>
      </c>
      <c r="B210" t="s">
        <v>495</v>
      </c>
      <c r="C210">
        <v>114.94</v>
      </c>
      <c r="D210">
        <v>115.11499999999999</v>
      </c>
      <c r="E210">
        <v>114.815</v>
      </c>
      <c r="F210">
        <v>115.10599999999999</v>
      </c>
      <c r="G210">
        <v>111.61499999999999</v>
      </c>
      <c r="H210">
        <v>110.166</v>
      </c>
      <c r="I210">
        <v>111.193</v>
      </c>
      <c r="J210">
        <v>109.634</v>
      </c>
      <c r="K210">
        <v>113.55500000000001</v>
      </c>
      <c r="L210">
        <v>113.271</v>
      </c>
      <c r="M210">
        <v>108.83199999999999</v>
      </c>
      <c r="N210">
        <v>110.06699999999999</v>
      </c>
      <c r="O210">
        <v>108.614</v>
      </c>
      <c r="P210">
        <v>109</v>
      </c>
      <c r="Q210">
        <v>106.667</v>
      </c>
      <c r="R210">
        <v>108.07599999999999</v>
      </c>
      <c r="S210">
        <v>106.111</v>
      </c>
      <c r="T210">
        <v>106.995</v>
      </c>
      <c r="U210">
        <v>108.943</v>
      </c>
      <c r="V210" s="339">
        <v>-9.8999999999999993E+37</v>
      </c>
    </row>
    <row r="211" spans="1:22">
      <c r="A211">
        <v>182</v>
      </c>
      <c r="B211" t="s">
        <v>496</v>
      </c>
      <c r="C211">
        <v>116.27200000000001</v>
      </c>
      <c r="D211">
        <v>116.229</v>
      </c>
      <c r="E211">
        <v>116.07</v>
      </c>
      <c r="F211">
        <v>116.205</v>
      </c>
      <c r="G211">
        <v>114.35599999999999</v>
      </c>
      <c r="H211">
        <v>113.074</v>
      </c>
      <c r="I211">
        <v>114.035</v>
      </c>
      <c r="J211">
        <v>113.117</v>
      </c>
      <c r="K211">
        <v>114.78700000000001</v>
      </c>
      <c r="L211">
        <v>114.505</v>
      </c>
      <c r="M211">
        <v>109.46599999999999</v>
      </c>
      <c r="N211">
        <v>110.41800000000001</v>
      </c>
      <c r="O211">
        <v>109.178</v>
      </c>
      <c r="P211">
        <v>109.55800000000001</v>
      </c>
      <c r="Q211">
        <v>109.065</v>
      </c>
      <c r="R211">
        <v>110.941</v>
      </c>
      <c r="S211">
        <v>107.964</v>
      </c>
      <c r="T211">
        <v>108.995</v>
      </c>
      <c r="U211">
        <v>109.31399999999999</v>
      </c>
      <c r="V211">
        <v>-160.18700000000001</v>
      </c>
    </row>
    <row r="212" spans="1:22">
      <c r="A212">
        <v>183</v>
      </c>
      <c r="B212" t="s">
        <v>497</v>
      </c>
      <c r="C212">
        <v>118.806</v>
      </c>
      <c r="D212">
        <v>118.179</v>
      </c>
      <c r="E212">
        <v>118.65</v>
      </c>
      <c r="F212">
        <v>118.03</v>
      </c>
      <c r="G212">
        <v>117.655</v>
      </c>
      <c r="H212">
        <v>116.304</v>
      </c>
      <c r="I212">
        <v>117.185</v>
      </c>
      <c r="J212">
        <v>116.71</v>
      </c>
      <c r="K212">
        <v>117.54</v>
      </c>
      <c r="L212">
        <v>117.265</v>
      </c>
      <c r="M212">
        <v>110.557</v>
      </c>
      <c r="N212">
        <v>111.55</v>
      </c>
      <c r="O212">
        <v>110.562</v>
      </c>
      <c r="P212">
        <v>110.717</v>
      </c>
      <c r="Q212">
        <v>112.167</v>
      </c>
      <c r="R212">
        <v>114.435</v>
      </c>
      <c r="S212">
        <v>111.09099999999999</v>
      </c>
      <c r="T212">
        <v>112.026</v>
      </c>
      <c r="U212">
        <v>110.503</v>
      </c>
      <c r="V212" s="339">
        <v>-9.8999999999999993E+37</v>
      </c>
    </row>
    <row r="213" spans="1:22">
      <c r="A213">
        <v>184</v>
      </c>
      <c r="B213" t="s">
        <v>498</v>
      </c>
      <c r="C213">
        <v>119.931</v>
      </c>
      <c r="D213">
        <v>119.37</v>
      </c>
      <c r="E213">
        <v>119.756</v>
      </c>
      <c r="F213">
        <v>119.253</v>
      </c>
      <c r="G213">
        <v>118.465</v>
      </c>
      <c r="H213">
        <v>116.91500000000001</v>
      </c>
      <c r="I213">
        <v>118.286</v>
      </c>
      <c r="J213">
        <v>117.1</v>
      </c>
      <c r="K213">
        <v>118.708</v>
      </c>
      <c r="L213">
        <v>118.497</v>
      </c>
      <c r="M213">
        <v>111.053</v>
      </c>
      <c r="N213">
        <v>112.16800000000001</v>
      </c>
      <c r="O213">
        <v>110.98</v>
      </c>
      <c r="P213">
        <v>111.21899999999999</v>
      </c>
      <c r="Q213">
        <v>111.739</v>
      </c>
      <c r="R213">
        <v>113.523</v>
      </c>
      <c r="S213">
        <v>111.092</v>
      </c>
      <c r="T213">
        <v>111.803</v>
      </c>
      <c r="U213">
        <v>111.04600000000001</v>
      </c>
      <c r="V213" s="339">
        <v>-9.8999999999999993E+37</v>
      </c>
    </row>
    <row r="214" spans="1:22">
      <c r="A214">
        <v>185</v>
      </c>
      <c r="B214" t="s">
        <v>499</v>
      </c>
      <c r="C214">
        <v>120.294</v>
      </c>
      <c r="D214">
        <v>119.849</v>
      </c>
      <c r="E214">
        <v>119.875</v>
      </c>
      <c r="F214">
        <v>120.062</v>
      </c>
      <c r="G214">
        <v>118.952</v>
      </c>
      <c r="H214">
        <v>117.423</v>
      </c>
      <c r="I214">
        <v>118.48099999999999</v>
      </c>
      <c r="J214">
        <v>116.971</v>
      </c>
      <c r="K214">
        <v>119.173</v>
      </c>
      <c r="L214">
        <v>118.916</v>
      </c>
      <c r="M214">
        <v>111.69199999999999</v>
      </c>
      <c r="N214">
        <v>112.861</v>
      </c>
      <c r="O214">
        <v>111.697</v>
      </c>
      <c r="P214">
        <v>111.78400000000001</v>
      </c>
      <c r="Q214">
        <v>113.005</v>
      </c>
      <c r="R214">
        <v>115.217</v>
      </c>
      <c r="S214">
        <v>112.163</v>
      </c>
      <c r="T214">
        <v>112.968</v>
      </c>
      <c r="U214">
        <v>111.697</v>
      </c>
      <c r="V214" s="339">
        <v>-9.8999999999999993E+37</v>
      </c>
    </row>
    <row r="215" spans="1:22">
      <c r="A215">
        <v>186</v>
      </c>
      <c r="B215" t="s">
        <v>500</v>
      </c>
      <c r="C215">
        <v>120.42700000000001</v>
      </c>
      <c r="D215">
        <v>120.15</v>
      </c>
      <c r="E215">
        <v>120.102</v>
      </c>
      <c r="F215">
        <v>120.399</v>
      </c>
      <c r="G215">
        <v>118.629</v>
      </c>
      <c r="H215">
        <v>116.712</v>
      </c>
      <c r="I215">
        <v>118.22499999999999</v>
      </c>
      <c r="J215">
        <v>116.223</v>
      </c>
      <c r="K215">
        <v>119.102</v>
      </c>
      <c r="L215">
        <v>118.878</v>
      </c>
      <c r="M215">
        <v>111.904</v>
      </c>
      <c r="N215">
        <v>113.21599999999999</v>
      </c>
      <c r="O215">
        <v>111.795</v>
      </c>
      <c r="P215">
        <v>112.01900000000001</v>
      </c>
      <c r="Q215">
        <v>112.399</v>
      </c>
      <c r="R215">
        <v>114.45</v>
      </c>
      <c r="S215">
        <v>111.791</v>
      </c>
      <c r="T215">
        <v>112.5</v>
      </c>
      <c r="U215">
        <v>111.992</v>
      </c>
      <c r="V215" s="339">
        <v>-9.8999999999999993E+37</v>
      </c>
    </row>
    <row r="216" spans="1:22">
      <c r="A216">
        <v>187</v>
      </c>
      <c r="B216" t="s">
        <v>501</v>
      </c>
      <c r="C216">
        <v>120.324</v>
      </c>
      <c r="D216">
        <v>120.254</v>
      </c>
      <c r="E216">
        <v>120.09</v>
      </c>
      <c r="F216">
        <v>120.57599999999999</v>
      </c>
      <c r="G216">
        <v>118.102</v>
      </c>
      <c r="H216">
        <v>115.854</v>
      </c>
      <c r="I216">
        <v>117.535</v>
      </c>
      <c r="J216">
        <v>115.63200000000001</v>
      </c>
      <c r="K216">
        <v>119.2</v>
      </c>
      <c r="L216">
        <v>118.895</v>
      </c>
      <c r="M216">
        <v>112.57599999999999</v>
      </c>
      <c r="N216">
        <v>113.84099999999999</v>
      </c>
      <c r="O216">
        <v>112.36799999999999</v>
      </c>
      <c r="P216">
        <v>112.61199999999999</v>
      </c>
      <c r="Q216">
        <v>113.577</v>
      </c>
      <c r="R216">
        <v>115.447</v>
      </c>
      <c r="S216">
        <v>112.765</v>
      </c>
      <c r="T216">
        <v>113.55200000000001</v>
      </c>
      <c r="U216">
        <v>112.619</v>
      </c>
      <c r="V216" s="339">
        <v>-9.8999999999999993E+37</v>
      </c>
    </row>
    <row r="217" spans="1:22">
      <c r="A217">
        <v>188</v>
      </c>
      <c r="B217" t="s">
        <v>502</v>
      </c>
      <c r="C217">
        <v>120.188</v>
      </c>
      <c r="D217">
        <v>120.239</v>
      </c>
      <c r="E217">
        <v>119.98</v>
      </c>
      <c r="F217">
        <v>120.547</v>
      </c>
      <c r="G217">
        <v>117.282</v>
      </c>
      <c r="H217">
        <v>115.43600000000001</v>
      </c>
      <c r="I217">
        <v>116.771</v>
      </c>
      <c r="J217">
        <v>114.961</v>
      </c>
      <c r="K217">
        <v>119.105</v>
      </c>
      <c r="L217">
        <v>118.821</v>
      </c>
      <c r="M217">
        <v>112.791</v>
      </c>
      <c r="N217">
        <v>114.158</v>
      </c>
      <c r="O217">
        <v>112.602</v>
      </c>
      <c r="P217">
        <v>112.84399999999999</v>
      </c>
      <c r="Q217">
        <v>113.19</v>
      </c>
      <c r="R217">
        <v>115.018</v>
      </c>
      <c r="S217">
        <v>112.35599999999999</v>
      </c>
      <c r="T217">
        <v>113.218</v>
      </c>
      <c r="U217">
        <v>112.96299999999999</v>
      </c>
      <c r="V217" s="339">
        <v>-9.8999999999999993E+37</v>
      </c>
    </row>
    <row r="218" spans="1:22">
      <c r="A218">
        <v>189</v>
      </c>
      <c r="B218" t="s">
        <v>503</v>
      </c>
      <c r="C218">
        <v>119.84</v>
      </c>
      <c r="D218">
        <v>119.941</v>
      </c>
      <c r="E218">
        <v>119.69</v>
      </c>
      <c r="F218">
        <v>120.111</v>
      </c>
      <c r="G218">
        <v>116.458</v>
      </c>
      <c r="H218">
        <v>114.738</v>
      </c>
      <c r="I218">
        <v>115.902</v>
      </c>
      <c r="J218">
        <v>113.794</v>
      </c>
      <c r="K218">
        <v>118.834</v>
      </c>
      <c r="L218">
        <v>118.521</v>
      </c>
      <c r="M218">
        <v>113.334</v>
      </c>
      <c r="N218">
        <v>114.61</v>
      </c>
      <c r="O218">
        <v>113.113</v>
      </c>
      <c r="P218">
        <v>113.39400000000001</v>
      </c>
      <c r="Q218">
        <v>113.935</v>
      </c>
      <c r="R218">
        <v>115.631</v>
      </c>
      <c r="S218">
        <v>113.227</v>
      </c>
      <c r="T218">
        <v>113.991</v>
      </c>
      <c r="U218">
        <v>113.426</v>
      </c>
      <c r="V218" s="339">
        <v>-9.8999999999999993E+37</v>
      </c>
    </row>
    <row r="219" spans="1:22">
      <c r="A219">
        <v>190</v>
      </c>
      <c r="B219" t="s">
        <v>504</v>
      </c>
      <c r="C219">
        <v>119.429</v>
      </c>
      <c r="D219">
        <v>119.566</v>
      </c>
      <c r="E219">
        <v>119.291</v>
      </c>
      <c r="F219">
        <v>119.57</v>
      </c>
      <c r="G219">
        <v>115.33799999999999</v>
      </c>
      <c r="H219">
        <v>114.389</v>
      </c>
      <c r="I219">
        <v>115.074</v>
      </c>
      <c r="J219">
        <v>113.226</v>
      </c>
      <c r="K219">
        <v>118.38</v>
      </c>
      <c r="L219">
        <v>118.11199999999999</v>
      </c>
      <c r="M219">
        <v>113.521</v>
      </c>
      <c r="N219">
        <v>114.867</v>
      </c>
      <c r="O219">
        <v>113.35299999999999</v>
      </c>
      <c r="P219">
        <v>113.61499999999999</v>
      </c>
      <c r="Q219">
        <v>113.89700000000001</v>
      </c>
      <c r="R219">
        <v>116.113</v>
      </c>
      <c r="S219">
        <v>112.992</v>
      </c>
      <c r="T219">
        <v>113.825</v>
      </c>
      <c r="U219">
        <v>113.729</v>
      </c>
      <c r="V219" s="339">
        <v>-9.8999999999999993E+37</v>
      </c>
    </row>
    <row r="220" spans="1:22">
      <c r="A220">
        <v>191</v>
      </c>
      <c r="B220" t="s">
        <v>505</v>
      </c>
      <c r="C220">
        <v>119.05500000000001</v>
      </c>
      <c r="D220">
        <v>119.32899999999999</v>
      </c>
      <c r="E220">
        <v>118.91</v>
      </c>
      <c r="F220">
        <v>119.265</v>
      </c>
      <c r="G220">
        <v>114.935</v>
      </c>
      <c r="H220">
        <v>114.047</v>
      </c>
      <c r="I220">
        <v>114.70099999999999</v>
      </c>
      <c r="J220">
        <v>113.01</v>
      </c>
      <c r="K220">
        <v>118.07</v>
      </c>
      <c r="L220">
        <v>117.78</v>
      </c>
      <c r="M220">
        <v>113.917</v>
      </c>
      <c r="N220">
        <v>115.312</v>
      </c>
      <c r="O220">
        <v>113.79300000000001</v>
      </c>
      <c r="P220">
        <v>114.038</v>
      </c>
      <c r="Q220">
        <v>114.14700000000001</v>
      </c>
      <c r="R220">
        <v>116.008</v>
      </c>
      <c r="S220">
        <v>113.577</v>
      </c>
      <c r="T220">
        <v>114.113</v>
      </c>
      <c r="U220">
        <v>114.131</v>
      </c>
      <c r="V220" s="339">
        <v>-9.8999999999999993E+37</v>
      </c>
    </row>
    <row r="221" spans="1:22">
      <c r="A221">
        <v>192</v>
      </c>
      <c r="B221" t="s">
        <v>506</v>
      </c>
      <c r="C221">
        <v>120.65</v>
      </c>
      <c r="D221">
        <v>120.773</v>
      </c>
      <c r="E221">
        <v>120.505</v>
      </c>
      <c r="F221">
        <v>120.672</v>
      </c>
      <c r="G221">
        <v>118.791</v>
      </c>
      <c r="H221">
        <v>117.262</v>
      </c>
      <c r="I221">
        <v>118.39</v>
      </c>
      <c r="J221">
        <v>116.881</v>
      </c>
      <c r="K221">
        <v>119.39</v>
      </c>
      <c r="L221">
        <v>119.113</v>
      </c>
      <c r="M221">
        <v>114.268</v>
      </c>
      <c r="N221">
        <v>115.53</v>
      </c>
      <c r="O221">
        <v>113.99299999999999</v>
      </c>
      <c r="P221">
        <v>114.30800000000001</v>
      </c>
      <c r="Q221">
        <v>114.51</v>
      </c>
      <c r="R221">
        <v>116.45399999999999</v>
      </c>
      <c r="S221">
        <v>113.482</v>
      </c>
      <c r="T221">
        <v>114.43600000000001</v>
      </c>
      <c r="U221">
        <v>114.45099999999999</v>
      </c>
      <c r="V221" s="339">
        <v>-9.8999999999999993E+37</v>
      </c>
    </row>
    <row r="222" spans="1:22">
      <c r="A222">
        <v>193</v>
      </c>
      <c r="B222" t="s">
        <v>507</v>
      </c>
      <c r="C222">
        <v>122.18600000000001</v>
      </c>
      <c r="D222">
        <v>122.113</v>
      </c>
      <c r="E222">
        <v>121.858</v>
      </c>
      <c r="F222">
        <v>122.03400000000001</v>
      </c>
      <c r="G222">
        <v>120.845</v>
      </c>
      <c r="H222">
        <v>119.274</v>
      </c>
      <c r="I222">
        <v>120.476</v>
      </c>
      <c r="J222">
        <v>118.898</v>
      </c>
      <c r="K222">
        <v>121.04900000000001</v>
      </c>
      <c r="L222">
        <v>120.794</v>
      </c>
      <c r="M222">
        <v>114.476</v>
      </c>
      <c r="N222">
        <v>115.857</v>
      </c>
      <c r="O222">
        <v>114.276</v>
      </c>
      <c r="P222">
        <v>114.55200000000001</v>
      </c>
      <c r="Q222">
        <v>114.28400000000001</v>
      </c>
      <c r="R222">
        <v>115.95699999999999</v>
      </c>
      <c r="S222">
        <v>113.66</v>
      </c>
      <c r="T222">
        <v>114.169</v>
      </c>
      <c r="U222">
        <v>114.718</v>
      </c>
      <c r="V222" s="339">
        <v>-9.8999999999999993E+37</v>
      </c>
    </row>
    <row r="223" spans="1:22">
      <c r="A223">
        <v>194</v>
      </c>
      <c r="B223" t="s">
        <v>508</v>
      </c>
      <c r="C223">
        <v>122.76900000000001</v>
      </c>
      <c r="D223">
        <v>122.79600000000001</v>
      </c>
      <c r="E223">
        <v>122.438</v>
      </c>
      <c r="F223">
        <v>122.724</v>
      </c>
      <c r="G223">
        <v>120.929</v>
      </c>
      <c r="H223">
        <v>119.19499999999999</v>
      </c>
      <c r="I223">
        <v>120.601</v>
      </c>
      <c r="J223">
        <v>118.739</v>
      </c>
      <c r="K223">
        <v>121.428</v>
      </c>
      <c r="L223">
        <v>121.14400000000001</v>
      </c>
      <c r="M223">
        <v>114.804</v>
      </c>
      <c r="N223">
        <v>116.167</v>
      </c>
      <c r="O223">
        <v>114.57899999999999</v>
      </c>
      <c r="P223">
        <v>114.889</v>
      </c>
      <c r="Q223">
        <v>115.027</v>
      </c>
      <c r="R223">
        <v>117.04900000000001</v>
      </c>
      <c r="S223">
        <v>114.05</v>
      </c>
      <c r="T223">
        <v>115.047</v>
      </c>
      <c r="U223">
        <v>115.017</v>
      </c>
      <c r="V223" s="339">
        <v>-9.8999999999999993E+37</v>
      </c>
    </row>
    <row r="224" spans="1:22">
      <c r="A224">
        <v>195</v>
      </c>
      <c r="B224" t="s">
        <v>509</v>
      </c>
      <c r="C224">
        <v>122.833</v>
      </c>
      <c r="D224">
        <v>122.861</v>
      </c>
      <c r="E224">
        <v>122.59699999999999</v>
      </c>
      <c r="F224">
        <v>122.983</v>
      </c>
      <c r="G224">
        <v>120.74</v>
      </c>
      <c r="H224">
        <v>118.95699999999999</v>
      </c>
      <c r="I224">
        <v>120.274</v>
      </c>
      <c r="J224">
        <v>118.47199999999999</v>
      </c>
      <c r="K224">
        <v>121.634</v>
      </c>
      <c r="L224">
        <v>121.38200000000001</v>
      </c>
      <c r="M224">
        <v>114.94</v>
      </c>
      <c r="N224">
        <v>116.312</v>
      </c>
      <c r="O224">
        <v>114.791</v>
      </c>
      <c r="P224">
        <v>115.101</v>
      </c>
      <c r="Q224">
        <v>114.434</v>
      </c>
      <c r="R224">
        <v>116.09099999999999</v>
      </c>
      <c r="S224">
        <v>113.91</v>
      </c>
      <c r="T224">
        <v>114.38500000000001</v>
      </c>
      <c r="U224">
        <v>115.258</v>
      </c>
      <c r="V224" s="339">
        <v>-9.8999999999999993E+37</v>
      </c>
    </row>
    <row r="225" spans="1:22">
      <c r="A225">
        <v>196</v>
      </c>
      <c r="B225" t="s">
        <v>510</v>
      </c>
      <c r="C225">
        <v>122.79300000000001</v>
      </c>
      <c r="D225">
        <v>122.858</v>
      </c>
      <c r="E225">
        <v>122.639</v>
      </c>
      <c r="F225">
        <v>122.999</v>
      </c>
      <c r="G225">
        <v>120.07</v>
      </c>
      <c r="H225">
        <v>118.35</v>
      </c>
      <c r="I225">
        <v>119.642</v>
      </c>
      <c r="J225">
        <v>117.48699999999999</v>
      </c>
      <c r="K225">
        <v>121.623</v>
      </c>
      <c r="L225">
        <v>121.389</v>
      </c>
      <c r="M225">
        <v>115.36</v>
      </c>
      <c r="N225">
        <v>116.65</v>
      </c>
      <c r="O225">
        <v>115.163</v>
      </c>
      <c r="P225">
        <v>115.482</v>
      </c>
      <c r="Q225">
        <v>115.41</v>
      </c>
      <c r="R225">
        <v>117.001</v>
      </c>
      <c r="S225">
        <v>114.462</v>
      </c>
      <c r="T225">
        <v>115.35599999999999</v>
      </c>
      <c r="U225">
        <v>115.557</v>
      </c>
      <c r="V225" s="339">
        <v>-9.8999999999999993E+37</v>
      </c>
    </row>
    <row r="226" spans="1:22">
      <c r="A226">
        <v>197</v>
      </c>
      <c r="B226" t="s">
        <v>511</v>
      </c>
      <c r="C226">
        <v>122.45399999999999</v>
      </c>
      <c r="D226">
        <v>122.627</v>
      </c>
      <c r="E226">
        <v>122.32299999999999</v>
      </c>
      <c r="F226">
        <v>122.71899999999999</v>
      </c>
      <c r="G226">
        <v>119.13200000000001</v>
      </c>
      <c r="H226">
        <v>117.75700000000001</v>
      </c>
      <c r="I226">
        <v>118.706</v>
      </c>
      <c r="J226">
        <v>117.01300000000001</v>
      </c>
      <c r="K226">
        <v>121.41</v>
      </c>
      <c r="L226">
        <v>121.092</v>
      </c>
      <c r="M226">
        <v>115.401</v>
      </c>
      <c r="N226">
        <v>116.709</v>
      </c>
      <c r="O226">
        <v>115.15600000000001</v>
      </c>
      <c r="P226">
        <v>115.509</v>
      </c>
      <c r="Q226">
        <v>114.6</v>
      </c>
      <c r="R226">
        <v>116.182</v>
      </c>
      <c r="S226">
        <v>113.999</v>
      </c>
      <c r="T226">
        <v>114.62</v>
      </c>
      <c r="U226">
        <v>115.66200000000001</v>
      </c>
      <c r="V226" s="339">
        <v>-9.8999999999999993E+37</v>
      </c>
    </row>
    <row r="227" spans="1:22">
      <c r="A227">
        <v>198</v>
      </c>
      <c r="B227" t="s">
        <v>512</v>
      </c>
      <c r="C227">
        <v>122.19199999999999</v>
      </c>
      <c r="D227">
        <v>122.369</v>
      </c>
      <c r="E227">
        <v>122.069</v>
      </c>
      <c r="F227">
        <v>122.32599999999999</v>
      </c>
      <c r="G227">
        <v>118.2</v>
      </c>
      <c r="H227">
        <v>116.705</v>
      </c>
      <c r="I227">
        <v>117.99</v>
      </c>
      <c r="J227">
        <v>115.90900000000001</v>
      </c>
      <c r="K227">
        <v>121.04600000000001</v>
      </c>
      <c r="L227">
        <v>120.785</v>
      </c>
      <c r="M227">
        <v>115.821</v>
      </c>
      <c r="N227">
        <v>117.06</v>
      </c>
      <c r="O227">
        <v>115.521</v>
      </c>
      <c r="P227">
        <v>115.938</v>
      </c>
      <c r="Q227">
        <v>115.60599999999999</v>
      </c>
      <c r="R227">
        <v>117.158</v>
      </c>
      <c r="S227">
        <v>114.81100000000001</v>
      </c>
      <c r="T227">
        <v>115.486</v>
      </c>
      <c r="U227">
        <v>115.98099999999999</v>
      </c>
      <c r="V227" s="339">
        <v>-9.8999999999999993E+37</v>
      </c>
    </row>
    <row r="228" spans="1:22">
      <c r="A228">
        <v>199</v>
      </c>
      <c r="B228" t="s">
        <v>513</v>
      </c>
      <c r="C228">
        <v>121.68899999999999</v>
      </c>
      <c r="D228">
        <v>121.89400000000001</v>
      </c>
      <c r="E228">
        <v>121.51900000000001</v>
      </c>
      <c r="F228">
        <v>121.881</v>
      </c>
      <c r="G228">
        <v>117.221</v>
      </c>
      <c r="H228">
        <v>116.27</v>
      </c>
      <c r="I228">
        <v>117.02200000000001</v>
      </c>
      <c r="J228">
        <v>115.40600000000001</v>
      </c>
      <c r="K228">
        <v>120.55800000000001</v>
      </c>
      <c r="L228">
        <v>120.221</v>
      </c>
      <c r="M228">
        <v>115.81100000000001</v>
      </c>
      <c r="N228">
        <v>117.157</v>
      </c>
      <c r="O228">
        <v>115.53100000000001</v>
      </c>
      <c r="P228">
        <v>115.92100000000001</v>
      </c>
      <c r="Q228">
        <v>114.871</v>
      </c>
      <c r="R228">
        <v>116.361</v>
      </c>
      <c r="S228">
        <v>114.14400000000001</v>
      </c>
      <c r="T228">
        <v>114.81399999999999</v>
      </c>
      <c r="U228">
        <v>116.039</v>
      </c>
      <c r="V228" s="339">
        <v>-9.8999999999999993E+37</v>
      </c>
    </row>
    <row r="229" spans="1:22">
      <c r="A229">
        <v>200</v>
      </c>
      <c r="B229" t="s">
        <v>514</v>
      </c>
      <c r="C229">
        <v>121.19199999999999</v>
      </c>
      <c r="D229">
        <v>121.441</v>
      </c>
      <c r="E229">
        <v>120.959</v>
      </c>
      <c r="F229">
        <v>121.367</v>
      </c>
      <c r="G229">
        <v>116.354</v>
      </c>
      <c r="H229">
        <v>115.59399999999999</v>
      </c>
      <c r="I229">
        <v>115.996</v>
      </c>
      <c r="J229">
        <v>114.613</v>
      </c>
      <c r="K229">
        <v>119.986</v>
      </c>
      <c r="L229">
        <v>119.637</v>
      </c>
      <c r="M229">
        <v>116.265</v>
      </c>
      <c r="N229">
        <v>117.527</v>
      </c>
      <c r="O229">
        <v>115.928</v>
      </c>
      <c r="P229">
        <v>116.35299999999999</v>
      </c>
      <c r="Q229">
        <v>115.863</v>
      </c>
      <c r="R229">
        <v>117.43600000000001</v>
      </c>
      <c r="S229">
        <v>115.06399999999999</v>
      </c>
      <c r="T229">
        <v>115.88</v>
      </c>
      <c r="U229">
        <v>116.41</v>
      </c>
      <c r="V229" s="339">
        <v>-9.8999999999999993E+37</v>
      </c>
    </row>
    <row r="230" spans="1:22">
      <c r="A230">
        <v>201</v>
      </c>
      <c r="B230" t="s">
        <v>515</v>
      </c>
      <c r="C230">
        <v>120.786</v>
      </c>
      <c r="D230">
        <v>121.084</v>
      </c>
      <c r="E230">
        <v>120.44499999999999</v>
      </c>
      <c r="F230">
        <v>120.90900000000001</v>
      </c>
      <c r="G230">
        <v>115.813</v>
      </c>
      <c r="H230">
        <v>115.02800000000001</v>
      </c>
      <c r="I230">
        <v>115.529</v>
      </c>
      <c r="J230">
        <v>114.2</v>
      </c>
      <c r="K230">
        <v>119.526</v>
      </c>
      <c r="L230">
        <v>119.21899999999999</v>
      </c>
      <c r="M230">
        <v>116.16</v>
      </c>
      <c r="N230">
        <v>117.491</v>
      </c>
      <c r="O230">
        <v>115.93300000000001</v>
      </c>
      <c r="P230">
        <v>116.307</v>
      </c>
      <c r="Q230">
        <v>115.10599999999999</v>
      </c>
      <c r="R230">
        <v>116.59699999999999</v>
      </c>
      <c r="S230">
        <v>114.393</v>
      </c>
      <c r="T230">
        <v>115.00700000000001</v>
      </c>
      <c r="U230">
        <v>116.375</v>
      </c>
      <c r="V230" s="339">
        <v>-9.8999999999999993E+37</v>
      </c>
    </row>
    <row r="231" spans="1:22">
      <c r="A231">
        <v>202</v>
      </c>
      <c r="B231" t="s">
        <v>516</v>
      </c>
      <c r="C231">
        <v>122.081</v>
      </c>
      <c r="D231">
        <v>122.26300000000001</v>
      </c>
      <c r="E231">
        <v>121.895</v>
      </c>
      <c r="F231">
        <v>122.10299999999999</v>
      </c>
      <c r="G231" s="339">
        <v>-9.8999999999999993E+37</v>
      </c>
      <c r="H231">
        <v>118.062</v>
      </c>
      <c r="I231">
        <v>119.006</v>
      </c>
      <c r="J231">
        <v>117.66200000000001</v>
      </c>
      <c r="K231">
        <v>120.57899999999999</v>
      </c>
      <c r="L231">
        <v>120.304</v>
      </c>
      <c r="M231">
        <v>116.57299999999999</v>
      </c>
      <c r="N231">
        <v>117.776</v>
      </c>
      <c r="O231">
        <v>116.28400000000001</v>
      </c>
      <c r="P231">
        <v>116.747</v>
      </c>
      <c r="Q231">
        <v>115.998</v>
      </c>
      <c r="R231">
        <v>117.548</v>
      </c>
      <c r="S231">
        <v>115.28700000000001</v>
      </c>
      <c r="T231">
        <v>115.93300000000001</v>
      </c>
      <c r="U231">
        <v>116.724</v>
      </c>
      <c r="V231">
        <v>-172.52699999999999</v>
      </c>
    </row>
    <row r="232" spans="1:22">
      <c r="A232">
        <v>203</v>
      </c>
      <c r="B232" t="s">
        <v>517</v>
      </c>
      <c r="C232">
        <v>123.395</v>
      </c>
      <c r="D232">
        <v>123.501</v>
      </c>
      <c r="E232">
        <v>123.134</v>
      </c>
      <c r="F232">
        <v>123.479</v>
      </c>
      <c r="G232">
        <v>121.565</v>
      </c>
      <c r="H232">
        <v>119.773</v>
      </c>
      <c r="I232">
        <v>121.229</v>
      </c>
      <c r="J232">
        <v>119.381</v>
      </c>
      <c r="K232">
        <v>122.011</v>
      </c>
      <c r="L232">
        <v>121.744</v>
      </c>
      <c r="M232">
        <v>116.524</v>
      </c>
      <c r="N232">
        <v>117.754</v>
      </c>
      <c r="O232">
        <v>116.18</v>
      </c>
      <c r="P232">
        <v>116.643</v>
      </c>
      <c r="Q232">
        <v>115.327</v>
      </c>
      <c r="R232">
        <v>116.819</v>
      </c>
      <c r="S232">
        <v>114.55</v>
      </c>
      <c r="T232">
        <v>115.26600000000001</v>
      </c>
      <c r="U232">
        <v>116.703</v>
      </c>
      <c r="V232" s="339">
        <v>-9.8999999999999993E+37</v>
      </c>
    </row>
    <row r="233" spans="1:22">
      <c r="A233">
        <v>204</v>
      </c>
      <c r="B233" t="s">
        <v>518</v>
      </c>
      <c r="C233">
        <v>123.857</v>
      </c>
      <c r="D233">
        <v>123.90600000000001</v>
      </c>
      <c r="E233">
        <v>123.613</v>
      </c>
      <c r="F233">
        <v>123.895</v>
      </c>
      <c r="G233">
        <v>121.864</v>
      </c>
      <c r="H233">
        <v>119.90300000000001</v>
      </c>
      <c r="I233">
        <v>121.288</v>
      </c>
      <c r="J233">
        <v>119.357</v>
      </c>
      <c r="K233">
        <v>122.408</v>
      </c>
      <c r="L233">
        <v>122.182</v>
      </c>
      <c r="M233">
        <v>116.81699999999999</v>
      </c>
      <c r="N233">
        <v>118.11799999999999</v>
      </c>
      <c r="O233">
        <v>116.605</v>
      </c>
      <c r="P233">
        <v>117.027</v>
      </c>
      <c r="Q233">
        <v>116.09699999999999</v>
      </c>
      <c r="R233">
        <v>117.613</v>
      </c>
      <c r="S233">
        <v>115.465</v>
      </c>
      <c r="T233">
        <v>116.218</v>
      </c>
      <c r="U233">
        <v>117.05200000000001</v>
      </c>
      <c r="V233" s="339">
        <v>-9.8999999999999993E+37</v>
      </c>
    </row>
    <row r="234" spans="1:22">
      <c r="A234">
        <v>205</v>
      </c>
      <c r="B234" t="s">
        <v>519</v>
      </c>
      <c r="C234">
        <v>123.883</v>
      </c>
      <c r="D234">
        <v>123.977</v>
      </c>
      <c r="E234">
        <v>123.77200000000001</v>
      </c>
      <c r="F234">
        <v>124.04</v>
      </c>
      <c r="G234">
        <v>121.21599999999999</v>
      </c>
      <c r="H234">
        <v>119.44</v>
      </c>
      <c r="I234">
        <v>120.752</v>
      </c>
      <c r="J234">
        <v>119.137</v>
      </c>
      <c r="K234">
        <v>122.56699999999999</v>
      </c>
      <c r="L234">
        <v>122.31</v>
      </c>
      <c r="M234">
        <v>116.78</v>
      </c>
      <c r="N234">
        <v>118.04900000000001</v>
      </c>
      <c r="O234">
        <v>116.54600000000001</v>
      </c>
      <c r="P234">
        <v>116.95399999999999</v>
      </c>
      <c r="Q234">
        <v>115.566</v>
      </c>
      <c r="R234">
        <v>117.285</v>
      </c>
      <c r="S234">
        <v>114.812</v>
      </c>
      <c r="T234">
        <v>115.51900000000001</v>
      </c>
      <c r="U234">
        <v>117.02</v>
      </c>
      <c r="V234" s="339">
        <v>-9.8999999999999993E+37</v>
      </c>
    </row>
    <row r="235" spans="1:22">
      <c r="A235">
        <v>206</v>
      </c>
      <c r="B235" t="s">
        <v>520</v>
      </c>
      <c r="C235">
        <v>123.69</v>
      </c>
      <c r="D235">
        <v>123.822</v>
      </c>
      <c r="E235">
        <v>123.57</v>
      </c>
      <c r="F235">
        <v>123.907</v>
      </c>
      <c r="G235">
        <v>120.352</v>
      </c>
      <c r="H235">
        <v>118.836</v>
      </c>
      <c r="I235">
        <v>120.00700000000001</v>
      </c>
      <c r="J235">
        <v>118.17700000000001</v>
      </c>
      <c r="K235">
        <v>122.435</v>
      </c>
      <c r="L235">
        <v>122.16</v>
      </c>
      <c r="M235">
        <v>117.077</v>
      </c>
      <c r="N235">
        <v>118.306</v>
      </c>
      <c r="O235">
        <v>116.804</v>
      </c>
      <c r="P235">
        <v>117.28</v>
      </c>
      <c r="Q235">
        <v>116.17100000000001</v>
      </c>
      <c r="R235">
        <v>117.682</v>
      </c>
      <c r="S235">
        <v>115.449</v>
      </c>
      <c r="T235">
        <v>116.208</v>
      </c>
      <c r="U235">
        <v>117.289</v>
      </c>
      <c r="V235">
        <v>-168.03200000000001</v>
      </c>
    </row>
    <row r="236" spans="1:22">
      <c r="A236">
        <v>207</v>
      </c>
      <c r="B236" t="s">
        <v>521</v>
      </c>
      <c r="C236">
        <v>123.398</v>
      </c>
      <c r="D236">
        <v>123.542</v>
      </c>
      <c r="E236">
        <v>123.312</v>
      </c>
      <c r="F236">
        <v>123.58</v>
      </c>
      <c r="G236">
        <v>119.517</v>
      </c>
      <c r="H236">
        <v>118.262</v>
      </c>
      <c r="I236">
        <v>119.084</v>
      </c>
      <c r="J236">
        <v>117.203</v>
      </c>
      <c r="K236">
        <v>122.127</v>
      </c>
      <c r="L236">
        <v>121.803</v>
      </c>
      <c r="M236">
        <v>117.04900000000001</v>
      </c>
      <c r="N236">
        <v>118.371</v>
      </c>
      <c r="O236">
        <v>116.81699999999999</v>
      </c>
      <c r="P236">
        <v>117.194</v>
      </c>
      <c r="Q236">
        <v>115.892</v>
      </c>
      <c r="R236">
        <v>117.45099999999999</v>
      </c>
      <c r="S236">
        <v>115.011</v>
      </c>
      <c r="T236">
        <v>115.907</v>
      </c>
      <c r="U236">
        <v>117.274</v>
      </c>
      <c r="V236" s="339">
        <v>-9.8999999999999993E+37</v>
      </c>
    </row>
    <row r="237" spans="1:22">
      <c r="A237">
        <v>208</v>
      </c>
      <c r="B237" t="s">
        <v>522</v>
      </c>
      <c r="C237">
        <v>122.938</v>
      </c>
      <c r="D237">
        <v>123.158</v>
      </c>
      <c r="E237">
        <v>122.765</v>
      </c>
      <c r="F237">
        <v>123.14400000000001</v>
      </c>
      <c r="G237">
        <v>118.568</v>
      </c>
      <c r="H237">
        <v>117.57299999999999</v>
      </c>
      <c r="I237">
        <v>118.08799999999999</v>
      </c>
      <c r="J237">
        <v>116.25700000000001</v>
      </c>
      <c r="K237">
        <v>121.69199999999999</v>
      </c>
      <c r="L237">
        <v>121.39700000000001</v>
      </c>
      <c r="M237">
        <v>117.292</v>
      </c>
      <c r="N237">
        <v>118.526</v>
      </c>
      <c r="O237">
        <v>117.059</v>
      </c>
      <c r="P237">
        <v>117.508</v>
      </c>
      <c r="Q237">
        <v>116.149</v>
      </c>
      <c r="R237">
        <v>117.777</v>
      </c>
      <c r="S237">
        <v>115.586</v>
      </c>
      <c r="T237">
        <v>116.16500000000001</v>
      </c>
      <c r="U237">
        <v>117.506</v>
      </c>
      <c r="V237" s="339">
        <v>-9.8999999999999993E+37</v>
      </c>
    </row>
    <row r="238" spans="1:22">
      <c r="A238">
        <v>209</v>
      </c>
      <c r="B238" t="s">
        <v>523</v>
      </c>
      <c r="C238">
        <v>122.48399999999999</v>
      </c>
      <c r="D238">
        <v>122.735</v>
      </c>
      <c r="E238">
        <v>122.22</v>
      </c>
      <c r="F238">
        <v>122.611</v>
      </c>
      <c r="G238">
        <v>117.664</v>
      </c>
      <c r="H238">
        <v>116.886</v>
      </c>
      <c r="I238">
        <v>117.318</v>
      </c>
      <c r="J238">
        <v>115.837</v>
      </c>
      <c r="K238">
        <v>121.179</v>
      </c>
      <c r="L238">
        <v>120.846</v>
      </c>
      <c r="M238">
        <v>117.35899999999999</v>
      </c>
      <c r="N238">
        <v>118.631</v>
      </c>
      <c r="O238">
        <v>117.065</v>
      </c>
      <c r="P238">
        <v>117.512</v>
      </c>
      <c r="Q238">
        <v>116.17</v>
      </c>
      <c r="R238">
        <v>117.631</v>
      </c>
      <c r="S238">
        <v>115.27</v>
      </c>
      <c r="T238">
        <v>116.256</v>
      </c>
      <c r="U238">
        <v>117.524</v>
      </c>
      <c r="V238" s="339">
        <v>-9.8999999999999993E+37</v>
      </c>
    </row>
    <row r="239" spans="1:22">
      <c r="A239">
        <v>210</v>
      </c>
      <c r="B239" t="s">
        <v>524</v>
      </c>
      <c r="C239">
        <v>121.89400000000001</v>
      </c>
      <c r="D239">
        <v>122.199</v>
      </c>
      <c r="E239">
        <v>121.634</v>
      </c>
      <c r="F239">
        <v>122.07</v>
      </c>
      <c r="G239">
        <v>116.693</v>
      </c>
      <c r="H239">
        <v>116.133</v>
      </c>
      <c r="I239">
        <v>116.369</v>
      </c>
      <c r="J239">
        <v>114.833</v>
      </c>
      <c r="K239">
        <v>120.533</v>
      </c>
      <c r="L239">
        <v>120.22799999999999</v>
      </c>
      <c r="M239">
        <v>117.54600000000001</v>
      </c>
      <c r="N239">
        <v>118.752</v>
      </c>
      <c r="O239">
        <v>117.294</v>
      </c>
      <c r="P239">
        <v>117.782</v>
      </c>
      <c r="Q239">
        <v>116.23399999999999</v>
      </c>
      <c r="R239">
        <v>117.795</v>
      </c>
      <c r="S239">
        <v>115.601</v>
      </c>
      <c r="T239">
        <v>116.393</v>
      </c>
      <c r="U239">
        <v>117.73099999999999</v>
      </c>
      <c r="V239">
        <v>-159.35</v>
      </c>
    </row>
    <row r="240" spans="1:22">
      <c r="A240">
        <v>211</v>
      </c>
      <c r="B240" t="s">
        <v>525</v>
      </c>
      <c r="C240">
        <v>121.402</v>
      </c>
      <c r="D240">
        <v>121.754</v>
      </c>
      <c r="E240">
        <v>121.14700000000001</v>
      </c>
      <c r="F240">
        <v>121.619</v>
      </c>
      <c r="G240">
        <v>116.042</v>
      </c>
      <c r="H240">
        <v>115.755</v>
      </c>
      <c r="I240">
        <v>115.649</v>
      </c>
      <c r="J240">
        <v>114.377</v>
      </c>
      <c r="K240">
        <v>119.985</v>
      </c>
      <c r="L240">
        <v>119.703</v>
      </c>
      <c r="M240">
        <v>117.61</v>
      </c>
      <c r="N240">
        <v>118.815</v>
      </c>
      <c r="O240">
        <v>117.307</v>
      </c>
      <c r="P240">
        <v>117.756</v>
      </c>
      <c r="Q240">
        <v>116.432</v>
      </c>
      <c r="R240">
        <v>118.178</v>
      </c>
      <c r="S240">
        <v>115.476</v>
      </c>
      <c r="T240">
        <v>116.358</v>
      </c>
      <c r="U240">
        <v>117.736</v>
      </c>
      <c r="V240">
        <v>-160.768</v>
      </c>
    </row>
    <row r="241" spans="1:22">
      <c r="A241">
        <v>212</v>
      </c>
      <c r="B241" t="s">
        <v>526</v>
      </c>
      <c r="C241">
        <v>122.621</v>
      </c>
      <c r="D241">
        <v>122.892</v>
      </c>
      <c r="E241">
        <v>122.474</v>
      </c>
      <c r="F241">
        <v>122.73699999999999</v>
      </c>
      <c r="G241">
        <v>119.68</v>
      </c>
      <c r="H241">
        <v>118.04300000000001</v>
      </c>
      <c r="I241">
        <v>119.35299999999999</v>
      </c>
      <c r="J241">
        <v>117.723</v>
      </c>
      <c r="K241">
        <v>121.063</v>
      </c>
      <c r="L241">
        <v>120.76300000000001</v>
      </c>
      <c r="M241">
        <v>117.67100000000001</v>
      </c>
      <c r="N241">
        <v>118.96299999999999</v>
      </c>
      <c r="O241">
        <v>117.471</v>
      </c>
      <c r="P241">
        <v>117.896</v>
      </c>
      <c r="Q241">
        <v>116.22499999999999</v>
      </c>
      <c r="R241">
        <v>117.818</v>
      </c>
      <c r="S241">
        <v>115.57599999999999</v>
      </c>
      <c r="T241">
        <v>116.283</v>
      </c>
      <c r="U241">
        <v>117.90900000000001</v>
      </c>
      <c r="V241" s="339">
        <v>-9.8999999999999993E+37</v>
      </c>
    </row>
    <row r="242" spans="1:22">
      <c r="A242">
        <v>213</v>
      </c>
      <c r="B242" t="s">
        <v>527</v>
      </c>
      <c r="C242">
        <v>124.19</v>
      </c>
      <c r="D242">
        <v>124.242</v>
      </c>
      <c r="E242">
        <v>123.827</v>
      </c>
      <c r="F242">
        <v>124.149</v>
      </c>
      <c r="G242">
        <v>122.206</v>
      </c>
      <c r="H242">
        <v>120.306</v>
      </c>
      <c r="I242">
        <v>121.809</v>
      </c>
      <c r="J242">
        <v>119.83499999999999</v>
      </c>
      <c r="K242">
        <v>122.56699999999999</v>
      </c>
      <c r="L242">
        <v>122.346</v>
      </c>
      <c r="M242">
        <v>117.783</v>
      </c>
      <c r="N242">
        <v>119.008</v>
      </c>
      <c r="O242">
        <v>117.512</v>
      </c>
      <c r="P242">
        <v>117.944</v>
      </c>
      <c r="Q242">
        <v>116.52800000000001</v>
      </c>
      <c r="R242">
        <v>118.11</v>
      </c>
      <c r="S242">
        <v>115.676</v>
      </c>
      <c r="T242">
        <v>116.66200000000001</v>
      </c>
      <c r="U242">
        <v>117.907</v>
      </c>
      <c r="V242" s="339">
        <v>-9.8999999999999993E+37</v>
      </c>
    </row>
    <row r="243" spans="1:22">
      <c r="A243">
        <v>214</v>
      </c>
      <c r="B243" t="s">
        <v>528</v>
      </c>
      <c r="C243">
        <v>124.541</v>
      </c>
      <c r="D243">
        <v>124.708</v>
      </c>
      <c r="E243">
        <v>124.36499999999999</v>
      </c>
      <c r="F243">
        <v>124.681</v>
      </c>
      <c r="G243">
        <v>122.34099999999999</v>
      </c>
      <c r="H243">
        <v>120.324</v>
      </c>
      <c r="I243">
        <v>121.83499999999999</v>
      </c>
      <c r="J243">
        <v>120.047</v>
      </c>
      <c r="K243">
        <v>123.018</v>
      </c>
      <c r="L243">
        <v>122.773</v>
      </c>
      <c r="M243">
        <v>117.90600000000001</v>
      </c>
      <c r="N243">
        <v>119.133</v>
      </c>
      <c r="O243">
        <v>117.60599999999999</v>
      </c>
      <c r="P243">
        <v>118.113</v>
      </c>
      <c r="Q243">
        <v>116.256</v>
      </c>
      <c r="R243">
        <v>117.785</v>
      </c>
      <c r="S243">
        <v>115.65</v>
      </c>
      <c r="T243">
        <v>116.505</v>
      </c>
      <c r="U243">
        <v>118.083</v>
      </c>
      <c r="V243">
        <v>-123.697</v>
      </c>
    </row>
    <row r="244" spans="1:22">
      <c r="A244">
        <v>215</v>
      </c>
      <c r="B244" t="s">
        <v>529</v>
      </c>
      <c r="C244">
        <v>124.708</v>
      </c>
      <c r="D244">
        <v>124.78700000000001</v>
      </c>
      <c r="E244">
        <v>124.532</v>
      </c>
      <c r="F244">
        <v>124.827</v>
      </c>
      <c r="G244">
        <v>121.86</v>
      </c>
      <c r="H244">
        <v>120.09699999999999</v>
      </c>
      <c r="I244">
        <v>121.319</v>
      </c>
      <c r="J244">
        <v>119.56</v>
      </c>
      <c r="K244">
        <v>123.17700000000001</v>
      </c>
      <c r="L244">
        <v>122.895</v>
      </c>
      <c r="M244">
        <v>118.059</v>
      </c>
      <c r="N244">
        <v>119.259</v>
      </c>
      <c r="O244">
        <v>117.724</v>
      </c>
      <c r="P244">
        <v>118.166</v>
      </c>
      <c r="Q244">
        <v>116.852</v>
      </c>
      <c r="R244">
        <v>118.41500000000001</v>
      </c>
      <c r="S244">
        <v>115.85599999999999</v>
      </c>
      <c r="T244">
        <v>116.91200000000001</v>
      </c>
      <c r="U244">
        <v>118.155</v>
      </c>
      <c r="V244">
        <v>-186.37</v>
      </c>
    </row>
    <row r="245" spans="1:22">
      <c r="A245">
        <v>216</v>
      </c>
      <c r="B245" t="s">
        <v>530</v>
      </c>
      <c r="C245">
        <v>124.57599999999999</v>
      </c>
      <c r="D245">
        <v>124.625</v>
      </c>
      <c r="E245">
        <v>124.426</v>
      </c>
      <c r="F245">
        <v>124.67400000000001</v>
      </c>
      <c r="G245">
        <v>121.179</v>
      </c>
      <c r="H245">
        <v>119.322</v>
      </c>
      <c r="I245">
        <v>120.59399999999999</v>
      </c>
      <c r="J245">
        <v>118.752</v>
      </c>
      <c r="K245">
        <v>123.11799999999999</v>
      </c>
      <c r="L245">
        <v>122.864</v>
      </c>
      <c r="M245">
        <v>118.03100000000001</v>
      </c>
      <c r="N245">
        <v>119.34399999999999</v>
      </c>
      <c r="O245">
        <v>117.827</v>
      </c>
      <c r="P245">
        <v>118.27500000000001</v>
      </c>
      <c r="Q245">
        <v>116.309</v>
      </c>
      <c r="R245">
        <v>117.97499999999999</v>
      </c>
      <c r="S245">
        <v>115.72799999999999</v>
      </c>
      <c r="T245">
        <v>116.602</v>
      </c>
      <c r="U245">
        <v>118.23</v>
      </c>
      <c r="V245" s="339">
        <v>-9.8999999999999993E+37</v>
      </c>
    </row>
    <row r="246" spans="1:22">
      <c r="A246">
        <v>217</v>
      </c>
      <c r="B246" t="s">
        <v>531</v>
      </c>
      <c r="C246">
        <v>124.15600000000001</v>
      </c>
      <c r="D246">
        <v>124.322</v>
      </c>
      <c r="E246">
        <v>124.006</v>
      </c>
      <c r="F246">
        <v>124.324</v>
      </c>
      <c r="G246">
        <v>120.254</v>
      </c>
      <c r="H246">
        <v>118.65600000000001</v>
      </c>
      <c r="I246">
        <v>119.732</v>
      </c>
      <c r="J246">
        <v>118.042</v>
      </c>
      <c r="K246">
        <v>122.827</v>
      </c>
      <c r="L246">
        <v>122.56699999999999</v>
      </c>
      <c r="M246">
        <v>118.18600000000001</v>
      </c>
      <c r="N246">
        <v>119.405</v>
      </c>
      <c r="O246">
        <v>117.92</v>
      </c>
      <c r="P246">
        <v>118.361</v>
      </c>
      <c r="Q246">
        <v>116.815</v>
      </c>
      <c r="R246">
        <v>118.325</v>
      </c>
      <c r="S246">
        <v>116.03400000000001</v>
      </c>
      <c r="T246">
        <v>116.97799999999999</v>
      </c>
      <c r="U246">
        <v>118.27500000000001</v>
      </c>
      <c r="V246">
        <v>-123.73399999999999</v>
      </c>
    </row>
    <row r="247" spans="1:22">
      <c r="A247">
        <v>218</v>
      </c>
      <c r="B247" t="s">
        <v>532</v>
      </c>
      <c r="C247">
        <v>123.774</v>
      </c>
      <c r="D247">
        <v>123.956</v>
      </c>
      <c r="E247">
        <v>123.503</v>
      </c>
      <c r="F247">
        <v>123.886</v>
      </c>
      <c r="G247">
        <v>119.244</v>
      </c>
      <c r="H247">
        <v>118.294</v>
      </c>
      <c r="I247">
        <v>118.87</v>
      </c>
      <c r="J247">
        <v>117.825</v>
      </c>
      <c r="K247">
        <v>122.364</v>
      </c>
      <c r="L247">
        <v>122.053</v>
      </c>
      <c r="M247">
        <v>118.209</v>
      </c>
      <c r="N247">
        <v>119.45</v>
      </c>
      <c r="O247">
        <v>117.90900000000001</v>
      </c>
      <c r="P247">
        <v>118.401</v>
      </c>
      <c r="Q247">
        <v>116.343</v>
      </c>
      <c r="R247">
        <v>117.96299999999999</v>
      </c>
      <c r="S247">
        <v>115.756</v>
      </c>
      <c r="T247">
        <v>116.599</v>
      </c>
      <c r="U247">
        <v>118.361</v>
      </c>
      <c r="V247">
        <v>-107.268</v>
      </c>
    </row>
    <row r="248" spans="1:22">
      <c r="A248">
        <v>219</v>
      </c>
      <c r="B248" t="s">
        <v>533</v>
      </c>
      <c r="C248">
        <v>123.24</v>
      </c>
      <c r="D248">
        <v>123.495</v>
      </c>
      <c r="E248">
        <v>122.98</v>
      </c>
      <c r="F248">
        <v>123.337</v>
      </c>
      <c r="G248">
        <v>118.322</v>
      </c>
      <c r="H248">
        <v>117.383</v>
      </c>
      <c r="I248">
        <v>117.986</v>
      </c>
      <c r="J248">
        <v>116.679</v>
      </c>
      <c r="K248">
        <v>121.84</v>
      </c>
      <c r="L248">
        <v>121.56399999999999</v>
      </c>
      <c r="M248">
        <v>118.304</v>
      </c>
      <c r="N248">
        <v>119.556</v>
      </c>
      <c r="O248">
        <v>118.06</v>
      </c>
      <c r="P248">
        <v>118.47799999999999</v>
      </c>
      <c r="Q248">
        <v>116.98099999999999</v>
      </c>
      <c r="R248">
        <v>118.53700000000001</v>
      </c>
      <c r="S248">
        <v>116.03700000000001</v>
      </c>
      <c r="T248">
        <v>117.054</v>
      </c>
      <c r="U248">
        <v>118.449</v>
      </c>
      <c r="V248" s="339">
        <v>-9.8999999999999993E+37</v>
      </c>
    </row>
    <row r="249" spans="1:22">
      <c r="A249">
        <v>220</v>
      </c>
      <c r="B249" t="s">
        <v>534</v>
      </c>
      <c r="C249">
        <v>122.639</v>
      </c>
      <c r="D249">
        <v>122.938</v>
      </c>
      <c r="E249">
        <v>122.376</v>
      </c>
      <c r="F249">
        <v>122.78100000000001</v>
      </c>
      <c r="G249">
        <v>117.30800000000001</v>
      </c>
      <c r="H249">
        <v>116.721</v>
      </c>
      <c r="I249">
        <v>117.08799999999999</v>
      </c>
      <c r="J249">
        <v>115.52</v>
      </c>
      <c r="K249">
        <v>121.236</v>
      </c>
      <c r="L249">
        <v>120.946</v>
      </c>
      <c r="M249">
        <v>118.318</v>
      </c>
      <c r="N249">
        <v>119.614</v>
      </c>
      <c r="O249">
        <v>118.08499999999999</v>
      </c>
      <c r="P249">
        <v>118.53400000000001</v>
      </c>
      <c r="Q249">
        <v>116.354</v>
      </c>
      <c r="R249">
        <v>118.051</v>
      </c>
      <c r="S249">
        <v>115.804</v>
      </c>
      <c r="T249">
        <v>116.598</v>
      </c>
      <c r="U249">
        <v>118.489</v>
      </c>
      <c r="V249" s="339">
        <v>-9.8999999999999993E+37</v>
      </c>
    </row>
    <row r="250" spans="1:22">
      <c r="A250">
        <v>221</v>
      </c>
      <c r="B250" t="s">
        <v>535</v>
      </c>
      <c r="C250">
        <v>122.09699999999999</v>
      </c>
      <c r="D250">
        <v>122.413</v>
      </c>
      <c r="E250">
        <v>121.792</v>
      </c>
      <c r="F250">
        <v>122.235</v>
      </c>
      <c r="G250">
        <v>116.40600000000001</v>
      </c>
      <c r="H250">
        <v>116.03400000000001</v>
      </c>
      <c r="I250">
        <v>116.14</v>
      </c>
      <c r="J250">
        <v>115.119</v>
      </c>
      <c r="K250">
        <v>120.538</v>
      </c>
      <c r="L250">
        <v>120.23399999999999</v>
      </c>
      <c r="M250">
        <v>118.54600000000001</v>
      </c>
      <c r="N250">
        <v>119.721</v>
      </c>
      <c r="O250">
        <v>118.212</v>
      </c>
      <c r="P250">
        <v>118.70399999999999</v>
      </c>
      <c r="Q250">
        <v>117.15900000000001</v>
      </c>
      <c r="R250">
        <v>118.529</v>
      </c>
      <c r="S250">
        <v>116.22499999999999</v>
      </c>
      <c r="T250">
        <v>117.30800000000001</v>
      </c>
      <c r="U250">
        <v>118.59399999999999</v>
      </c>
      <c r="V250">
        <v>-94.762</v>
      </c>
    </row>
    <row r="251" spans="1:22">
      <c r="A251">
        <v>222</v>
      </c>
      <c r="B251" t="s">
        <v>536</v>
      </c>
      <c r="C251">
        <v>122.17100000000001</v>
      </c>
      <c r="D251">
        <v>122.50700000000001</v>
      </c>
      <c r="E251">
        <v>121.98099999999999</v>
      </c>
      <c r="F251">
        <v>122.384</v>
      </c>
      <c r="G251">
        <v>117.642</v>
      </c>
      <c r="H251">
        <v>117.161</v>
      </c>
      <c r="I251">
        <v>117.148</v>
      </c>
      <c r="J251">
        <v>115.943</v>
      </c>
      <c r="K251">
        <v>120.66200000000001</v>
      </c>
      <c r="L251">
        <v>120.364</v>
      </c>
      <c r="M251">
        <v>118.456</v>
      </c>
      <c r="N251">
        <v>119.7</v>
      </c>
      <c r="O251">
        <v>118.164</v>
      </c>
      <c r="P251">
        <v>118.697</v>
      </c>
      <c r="Q251">
        <v>116.40600000000001</v>
      </c>
      <c r="R251">
        <v>117.988</v>
      </c>
      <c r="S251">
        <v>115.80500000000001</v>
      </c>
      <c r="T251">
        <v>116.69</v>
      </c>
      <c r="U251">
        <v>118.56699999999999</v>
      </c>
      <c r="V251">
        <v>-55.527999999999999</v>
      </c>
    </row>
    <row r="252" spans="1:22">
      <c r="A252">
        <v>223</v>
      </c>
      <c r="B252" t="s">
        <v>537</v>
      </c>
      <c r="C252">
        <v>124.01</v>
      </c>
      <c r="D252">
        <v>124.142</v>
      </c>
      <c r="E252">
        <v>123.77200000000001</v>
      </c>
      <c r="F252">
        <v>124.00700000000001</v>
      </c>
      <c r="G252">
        <v>121.572</v>
      </c>
      <c r="H252">
        <v>120</v>
      </c>
      <c r="I252">
        <v>121.157</v>
      </c>
      <c r="J252">
        <v>119.602</v>
      </c>
      <c r="K252">
        <v>122.18600000000001</v>
      </c>
      <c r="L252">
        <v>121.9</v>
      </c>
      <c r="M252">
        <v>118.61799999999999</v>
      </c>
      <c r="N252">
        <v>119.858</v>
      </c>
      <c r="O252">
        <v>118.31100000000001</v>
      </c>
      <c r="P252">
        <v>118.77800000000001</v>
      </c>
      <c r="Q252">
        <v>117.232</v>
      </c>
      <c r="R252">
        <v>118.91</v>
      </c>
      <c r="S252">
        <v>116.28</v>
      </c>
      <c r="T252">
        <v>117.29</v>
      </c>
      <c r="U252">
        <v>118.724</v>
      </c>
      <c r="V252">
        <v>-155.09100000000001</v>
      </c>
    </row>
    <row r="253" spans="1:22">
      <c r="A253">
        <v>224</v>
      </c>
      <c r="B253" t="s">
        <v>538</v>
      </c>
      <c r="C253">
        <v>124.867</v>
      </c>
      <c r="D253">
        <v>124.941</v>
      </c>
      <c r="E253">
        <v>124.60299999999999</v>
      </c>
      <c r="F253">
        <v>124.833</v>
      </c>
      <c r="G253">
        <v>179.41200000000001</v>
      </c>
      <c r="H253">
        <v>120.718</v>
      </c>
      <c r="I253">
        <v>122.136</v>
      </c>
      <c r="J253">
        <v>120.41500000000001</v>
      </c>
      <c r="K253">
        <v>123.09099999999999</v>
      </c>
      <c r="L253">
        <v>122.84099999999999</v>
      </c>
      <c r="M253">
        <v>118.566</v>
      </c>
      <c r="N253">
        <v>119.84399999999999</v>
      </c>
      <c r="O253">
        <v>118.246</v>
      </c>
      <c r="P253">
        <v>118.758</v>
      </c>
      <c r="Q253">
        <v>116.45399999999999</v>
      </c>
      <c r="R253">
        <v>118.13200000000001</v>
      </c>
      <c r="S253">
        <v>115.846</v>
      </c>
      <c r="T253">
        <v>116.9</v>
      </c>
      <c r="U253">
        <v>118.70399999999999</v>
      </c>
      <c r="V253">
        <v>-90.32</v>
      </c>
    </row>
    <row r="254" spans="1:22">
      <c r="A254">
        <v>225</v>
      </c>
      <c r="B254" t="s">
        <v>539</v>
      </c>
      <c r="C254">
        <v>125.002</v>
      </c>
      <c r="D254">
        <v>125.13</v>
      </c>
      <c r="E254">
        <v>124.80500000000001</v>
      </c>
      <c r="F254">
        <v>125.023</v>
      </c>
      <c r="G254">
        <v>122.35599999999999</v>
      </c>
      <c r="H254">
        <v>120.29600000000001</v>
      </c>
      <c r="I254">
        <v>121.84699999999999</v>
      </c>
      <c r="J254">
        <v>120.148</v>
      </c>
      <c r="K254">
        <v>123.389</v>
      </c>
      <c r="L254">
        <v>123.15</v>
      </c>
      <c r="M254">
        <v>118.723</v>
      </c>
      <c r="N254">
        <v>119.934</v>
      </c>
      <c r="O254">
        <v>118.461</v>
      </c>
      <c r="P254">
        <v>118.926</v>
      </c>
      <c r="Q254">
        <v>117.297</v>
      </c>
      <c r="R254">
        <v>118.90300000000001</v>
      </c>
      <c r="S254">
        <v>116.38200000000001</v>
      </c>
      <c r="T254">
        <v>117.392</v>
      </c>
      <c r="U254">
        <v>118.836</v>
      </c>
      <c r="V254">
        <v>-199.245</v>
      </c>
    </row>
    <row r="255" spans="1:22">
      <c r="A255">
        <v>226</v>
      </c>
      <c r="B255" t="s">
        <v>540</v>
      </c>
      <c r="C255">
        <v>124.874</v>
      </c>
      <c r="D255">
        <v>125.071</v>
      </c>
      <c r="E255">
        <v>124.816</v>
      </c>
      <c r="F255">
        <v>125.029</v>
      </c>
      <c r="G255">
        <v>121.745</v>
      </c>
      <c r="H255">
        <v>120.033</v>
      </c>
      <c r="I255">
        <v>121.209</v>
      </c>
      <c r="J255">
        <v>119.604</v>
      </c>
      <c r="K255">
        <v>123.44499999999999</v>
      </c>
      <c r="L255">
        <v>123.179</v>
      </c>
      <c r="M255">
        <v>118.651</v>
      </c>
      <c r="N255">
        <v>119.94</v>
      </c>
      <c r="O255">
        <v>118.42700000000001</v>
      </c>
      <c r="P255">
        <v>118.898</v>
      </c>
      <c r="Q255">
        <v>116.509</v>
      </c>
      <c r="R255">
        <v>118.17</v>
      </c>
      <c r="S255">
        <v>115.907</v>
      </c>
      <c r="T255">
        <v>116.813</v>
      </c>
      <c r="U255">
        <v>118.827</v>
      </c>
      <c r="V255">
        <v>-176.476</v>
      </c>
    </row>
    <row r="256" spans="1:22">
      <c r="A256">
        <v>227</v>
      </c>
      <c r="B256" t="s">
        <v>541</v>
      </c>
      <c r="C256">
        <v>124.651</v>
      </c>
      <c r="D256">
        <v>124.83499999999999</v>
      </c>
      <c r="E256">
        <v>124.605</v>
      </c>
      <c r="F256">
        <v>124.803</v>
      </c>
      <c r="G256">
        <v>120.812</v>
      </c>
      <c r="H256">
        <v>118.893</v>
      </c>
      <c r="I256">
        <v>120.416</v>
      </c>
      <c r="J256">
        <v>118.937</v>
      </c>
      <c r="K256">
        <v>123.245</v>
      </c>
      <c r="L256">
        <v>122.968</v>
      </c>
      <c r="M256">
        <v>118.907</v>
      </c>
      <c r="N256">
        <v>120.077</v>
      </c>
      <c r="O256">
        <v>118.56399999999999</v>
      </c>
      <c r="P256">
        <v>119.08</v>
      </c>
      <c r="Q256">
        <v>117.373</v>
      </c>
      <c r="R256">
        <v>118.96599999999999</v>
      </c>
      <c r="S256">
        <v>116.512</v>
      </c>
      <c r="T256">
        <v>117.56100000000001</v>
      </c>
      <c r="U256">
        <v>118.941</v>
      </c>
      <c r="V256">
        <v>-47.677</v>
      </c>
    </row>
    <row r="257" spans="1:22">
      <c r="A257">
        <v>228</v>
      </c>
      <c r="B257" t="s">
        <v>542</v>
      </c>
      <c r="C257">
        <v>124.312</v>
      </c>
      <c r="D257">
        <v>124.563</v>
      </c>
      <c r="E257">
        <v>124.068</v>
      </c>
      <c r="F257">
        <v>124.419</v>
      </c>
      <c r="G257">
        <v>119.86499999999999</v>
      </c>
      <c r="H257">
        <v>118.637</v>
      </c>
      <c r="I257">
        <v>119.61</v>
      </c>
      <c r="J257">
        <v>117.895</v>
      </c>
      <c r="K257">
        <v>122.899</v>
      </c>
      <c r="L257">
        <v>122.60599999999999</v>
      </c>
      <c r="M257">
        <v>118.723</v>
      </c>
      <c r="N257">
        <v>120.05200000000001</v>
      </c>
      <c r="O257">
        <v>118.488</v>
      </c>
      <c r="P257">
        <v>118.96599999999999</v>
      </c>
      <c r="Q257">
        <v>116.48099999999999</v>
      </c>
      <c r="R257">
        <v>118.2</v>
      </c>
      <c r="S257">
        <v>115.96</v>
      </c>
      <c r="T257">
        <v>116.90900000000001</v>
      </c>
      <c r="U257">
        <v>118.919</v>
      </c>
      <c r="V257" s="339">
        <v>-9.8999999999999993E+37</v>
      </c>
    </row>
    <row r="258" spans="1:22">
      <c r="A258">
        <v>229</v>
      </c>
      <c r="B258" t="s">
        <v>543</v>
      </c>
      <c r="C258">
        <v>123.81399999999999</v>
      </c>
      <c r="D258">
        <v>124.04900000000001</v>
      </c>
      <c r="E258">
        <v>123.581</v>
      </c>
      <c r="F258">
        <v>123.934</v>
      </c>
      <c r="G258">
        <v>118.944</v>
      </c>
      <c r="H258">
        <v>118.259</v>
      </c>
      <c r="I258">
        <v>118.75</v>
      </c>
      <c r="J258">
        <v>117.208</v>
      </c>
      <c r="K258">
        <v>122.358</v>
      </c>
      <c r="L258">
        <v>122.059</v>
      </c>
      <c r="M258">
        <v>119.044</v>
      </c>
      <c r="N258">
        <v>120.16200000000001</v>
      </c>
      <c r="O258">
        <v>118.649</v>
      </c>
      <c r="P258">
        <v>119.19</v>
      </c>
      <c r="Q258">
        <v>117.551</v>
      </c>
      <c r="R258">
        <v>119.09399999999999</v>
      </c>
      <c r="S258">
        <v>116.66200000000001</v>
      </c>
      <c r="T258">
        <v>117.661</v>
      </c>
      <c r="U258">
        <v>119.038</v>
      </c>
      <c r="V258">
        <v>-58.104999999999997</v>
      </c>
    </row>
    <row r="259" spans="1:22">
      <c r="A259">
        <v>230</v>
      </c>
      <c r="B259" t="s">
        <v>544</v>
      </c>
      <c r="C259">
        <v>123.277</v>
      </c>
      <c r="D259">
        <v>123.54600000000001</v>
      </c>
      <c r="E259">
        <v>122.952</v>
      </c>
      <c r="F259">
        <v>123.386</v>
      </c>
      <c r="G259">
        <v>118.078</v>
      </c>
      <c r="H259">
        <v>116.973</v>
      </c>
      <c r="I259">
        <v>117.741</v>
      </c>
      <c r="J259">
        <v>116.613</v>
      </c>
      <c r="K259">
        <v>121.77</v>
      </c>
      <c r="L259">
        <v>121.444</v>
      </c>
      <c r="M259">
        <v>118.837</v>
      </c>
      <c r="N259">
        <v>120.18</v>
      </c>
      <c r="O259">
        <v>118.548</v>
      </c>
      <c r="P259">
        <v>119.035</v>
      </c>
      <c r="Q259">
        <v>116.604</v>
      </c>
      <c r="R259">
        <v>118.283</v>
      </c>
      <c r="S259">
        <v>115.94799999999999</v>
      </c>
      <c r="T259">
        <v>117.004</v>
      </c>
      <c r="U259">
        <v>119.006</v>
      </c>
      <c r="V259" s="339">
        <v>-9.8999999999999993E+37</v>
      </c>
    </row>
    <row r="260" spans="1:22">
      <c r="A260">
        <v>231</v>
      </c>
      <c r="B260" t="s">
        <v>545</v>
      </c>
      <c r="C260">
        <v>122.7</v>
      </c>
      <c r="D260">
        <v>122.98699999999999</v>
      </c>
      <c r="E260">
        <v>122.384</v>
      </c>
      <c r="F260">
        <v>122.82299999999999</v>
      </c>
      <c r="G260">
        <v>117.008</v>
      </c>
      <c r="H260">
        <v>116.592</v>
      </c>
      <c r="I260">
        <v>116.926</v>
      </c>
      <c r="J260">
        <v>115.956</v>
      </c>
      <c r="K260">
        <v>121.092</v>
      </c>
      <c r="L260">
        <v>120.76300000000001</v>
      </c>
      <c r="M260">
        <v>119.102</v>
      </c>
      <c r="N260">
        <v>120.23</v>
      </c>
      <c r="O260">
        <v>118.753</v>
      </c>
      <c r="P260">
        <v>119.273</v>
      </c>
      <c r="Q260">
        <v>117.523</v>
      </c>
      <c r="R260">
        <v>119.13</v>
      </c>
      <c r="S260">
        <v>116.69199999999999</v>
      </c>
      <c r="T260">
        <v>117.768</v>
      </c>
      <c r="U260">
        <v>119.13200000000001</v>
      </c>
      <c r="V260">
        <v>-121.849</v>
      </c>
    </row>
    <row r="261" spans="1:22">
      <c r="A261">
        <v>232</v>
      </c>
      <c r="B261" t="s">
        <v>546</v>
      </c>
      <c r="C261">
        <v>122.029</v>
      </c>
      <c r="D261">
        <v>122.423</v>
      </c>
      <c r="E261">
        <v>121.786</v>
      </c>
      <c r="F261">
        <v>122.242</v>
      </c>
      <c r="G261">
        <v>116.241</v>
      </c>
      <c r="H261">
        <v>115.80800000000001</v>
      </c>
      <c r="I261">
        <v>115.854</v>
      </c>
      <c r="J261">
        <v>114.404</v>
      </c>
      <c r="K261">
        <v>120.432</v>
      </c>
      <c r="L261">
        <v>120.129</v>
      </c>
      <c r="M261">
        <v>118.914</v>
      </c>
      <c r="N261">
        <v>120.211</v>
      </c>
      <c r="O261">
        <v>118.626</v>
      </c>
      <c r="P261">
        <v>119.13500000000001</v>
      </c>
      <c r="Q261">
        <v>116.551</v>
      </c>
      <c r="R261">
        <v>118.31399999999999</v>
      </c>
      <c r="S261">
        <v>116.041</v>
      </c>
      <c r="T261">
        <v>117.047</v>
      </c>
      <c r="U261">
        <v>119.06100000000001</v>
      </c>
      <c r="V261" s="339">
        <v>-9.8999999999999993E+37</v>
      </c>
    </row>
    <row r="262" spans="1:22">
      <c r="A262">
        <v>233</v>
      </c>
      <c r="B262" t="s">
        <v>547</v>
      </c>
      <c r="C262">
        <v>122.929</v>
      </c>
      <c r="D262">
        <v>123.154</v>
      </c>
      <c r="E262">
        <v>122.678</v>
      </c>
      <c r="F262">
        <v>123.024</v>
      </c>
      <c r="G262">
        <v>119.092</v>
      </c>
      <c r="H262">
        <v>117.95099999999999</v>
      </c>
      <c r="I262">
        <v>118.666</v>
      </c>
      <c r="J262">
        <v>117.27</v>
      </c>
      <c r="K262">
        <v>121.20099999999999</v>
      </c>
      <c r="L262">
        <v>120.898</v>
      </c>
      <c r="M262">
        <v>119.23399999999999</v>
      </c>
      <c r="N262">
        <v>120.363</v>
      </c>
      <c r="O262">
        <v>118.85899999999999</v>
      </c>
      <c r="P262">
        <v>119.379</v>
      </c>
      <c r="Q262">
        <v>117.666</v>
      </c>
      <c r="R262">
        <v>119.283</v>
      </c>
      <c r="S262">
        <v>116.813</v>
      </c>
      <c r="T262">
        <v>117.81</v>
      </c>
      <c r="U262">
        <v>119.256</v>
      </c>
      <c r="V262">
        <v>-81.438000000000002</v>
      </c>
    </row>
    <row r="263" spans="1:22">
      <c r="A263">
        <v>234</v>
      </c>
      <c r="B263" t="s">
        <v>548</v>
      </c>
      <c r="C263">
        <v>124.65300000000001</v>
      </c>
      <c r="D263">
        <v>124.738</v>
      </c>
      <c r="E263">
        <v>124.238</v>
      </c>
      <c r="F263">
        <v>124.535</v>
      </c>
      <c r="G263">
        <v>122.206</v>
      </c>
      <c r="H263">
        <v>120.459</v>
      </c>
      <c r="I263">
        <v>121.937</v>
      </c>
      <c r="J263">
        <v>120.29900000000001</v>
      </c>
      <c r="K263">
        <v>122.825</v>
      </c>
      <c r="L263">
        <v>122.568</v>
      </c>
      <c r="M263">
        <v>119.027</v>
      </c>
      <c r="N263">
        <v>120.31399999999999</v>
      </c>
      <c r="O263">
        <v>118.754</v>
      </c>
      <c r="P263">
        <v>119.253</v>
      </c>
      <c r="Q263">
        <v>116.73099999999999</v>
      </c>
      <c r="R263">
        <v>118.377</v>
      </c>
      <c r="S263">
        <v>116.098</v>
      </c>
      <c r="T263">
        <v>117.145</v>
      </c>
      <c r="U263">
        <v>119.19</v>
      </c>
      <c r="V263">
        <v>-190.99600000000001</v>
      </c>
    </row>
    <row r="264" spans="1:22">
      <c r="A264">
        <v>235</v>
      </c>
      <c r="B264" t="s">
        <v>549</v>
      </c>
      <c r="C264">
        <v>125.08199999999999</v>
      </c>
      <c r="D264">
        <v>125.265</v>
      </c>
      <c r="E264">
        <v>124.858</v>
      </c>
      <c r="F264">
        <v>125.092</v>
      </c>
      <c r="G264">
        <v>122.64100000000001</v>
      </c>
      <c r="H264">
        <v>120.798</v>
      </c>
      <c r="I264">
        <v>122.06100000000001</v>
      </c>
      <c r="J264">
        <v>120.239</v>
      </c>
      <c r="K264">
        <v>123.375</v>
      </c>
      <c r="L264">
        <v>123.12</v>
      </c>
      <c r="M264">
        <v>119.31699999999999</v>
      </c>
      <c r="N264">
        <v>120.43300000000001</v>
      </c>
      <c r="O264">
        <v>118.961</v>
      </c>
      <c r="P264">
        <v>119.502</v>
      </c>
      <c r="Q264">
        <v>117.71899999999999</v>
      </c>
      <c r="R264">
        <v>119.367</v>
      </c>
      <c r="S264">
        <v>116.949</v>
      </c>
      <c r="T264">
        <v>117.78400000000001</v>
      </c>
      <c r="U264">
        <v>119.389</v>
      </c>
      <c r="V264" s="339">
        <v>-9.8999999999999993E+37</v>
      </c>
    </row>
    <row r="265" spans="1:22">
      <c r="A265">
        <v>236</v>
      </c>
      <c r="B265" t="s">
        <v>550</v>
      </c>
      <c r="C265">
        <v>125.196</v>
      </c>
      <c r="D265">
        <v>125.236</v>
      </c>
      <c r="E265">
        <v>124.95</v>
      </c>
      <c r="F265">
        <v>125.245</v>
      </c>
      <c r="G265">
        <v>122.19199999999999</v>
      </c>
      <c r="H265">
        <v>120.459</v>
      </c>
      <c r="I265">
        <v>121.771</v>
      </c>
      <c r="J265">
        <v>119.666</v>
      </c>
      <c r="K265">
        <v>123.48699999999999</v>
      </c>
      <c r="L265">
        <v>123.19</v>
      </c>
      <c r="M265">
        <v>119.117</v>
      </c>
      <c r="N265">
        <v>120.44199999999999</v>
      </c>
      <c r="O265">
        <v>118.765</v>
      </c>
      <c r="P265">
        <v>119.286</v>
      </c>
      <c r="Q265">
        <v>116.76300000000001</v>
      </c>
      <c r="R265">
        <v>118.402</v>
      </c>
      <c r="S265">
        <v>116.114</v>
      </c>
      <c r="T265">
        <v>117.273</v>
      </c>
      <c r="U265">
        <v>119.253</v>
      </c>
      <c r="V265" s="339">
        <v>-9.8999999999999993E+37</v>
      </c>
    </row>
    <row r="266" spans="1:22">
      <c r="A266">
        <v>237</v>
      </c>
      <c r="B266" t="s">
        <v>551</v>
      </c>
      <c r="C266">
        <v>124.985</v>
      </c>
      <c r="D266">
        <v>125.10599999999999</v>
      </c>
      <c r="E266">
        <v>124.851</v>
      </c>
      <c r="F266">
        <v>125.01600000000001</v>
      </c>
      <c r="G266">
        <v>121.321</v>
      </c>
      <c r="H266">
        <v>119.664</v>
      </c>
      <c r="I266">
        <v>120.929</v>
      </c>
      <c r="J266">
        <v>119.024</v>
      </c>
      <c r="K266">
        <v>123.435</v>
      </c>
      <c r="L266">
        <v>123.151</v>
      </c>
      <c r="M266">
        <v>119.36</v>
      </c>
      <c r="N266">
        <v>120.55500000000001</v>
      </c>
      <c r="O266">
        <v>119.05500000000001</v>
      </c>
      <c r="P266">
        <v>119.56</v>
      </c>
      <c r="Q266">
        <v>117.762</v>
      </c>
      <c r="R266">
        <v>119.502</v>
      </c>
      <c r="S266">
        <v>116.988</v>
      </c>
      <c r="T266">
        <v>117.827</v>
      </c>
      <c r="U266">
        <v>119.459</v>
      </c>
      <c r="V266" s="339">
        <v>-9.8999999999999993E+37</v>
      </c>
    </row>
    <row r="267" spans="1:22">
      <c r="A267">
        <v>238</v>
      </c>
      <c r="B267" t="s">
        <v>552</v>
      </c>
      <c r="C267">
        <v>124.648</v>
      </c>
      <c r="D267">
        <v>124.834</v>
      </c>
      <c r="E267">
        <v>124.44</v>
      </c>
      <c r="F267">
        <v>124.69</v>
      </c>
      <c r="G267">
        <v>120.616</v>
      </c>
      <c r="H267">
        <v>119.083</v>
      </c>
      <c r="I267">
        <v>120.056</v>
      </c>
      <c r="J267">
        <v>118.54600000000001</v>
      </c>
      <c r="K267">
        <v>123.128</v>
      </c>
      <c r="L267">
        <v>122.83</v>
      </c>
      <c r="M267">
        <v>119.19799999999999</v>
      </c>
      <c r="N267">
        <v>120.494</v>
      </c>
      <c r="O267">
        <v>118.842</v>
      </c>
      <c r="P267">
        <v>119.354</v>
      </c>
      <c r="Q267">
        <v>116.83799999999999</v>
      </c>
      <c r="R267">
        <v>118.44199999999999</v>
      </c>
      <c r="S267">
        <v>116.121</v>
      </c>
      <c r="T267">
        <v>117.33</v>
      </c>
      <c r="U267">
        <v>119.306</v>
      </c>
      <c r="V267">
        <v>-178.809</v>
      </c>
    </row>
    <row r="268" spans="1:22">
      <c r="A268">
        <v>239</v>
      </c>
      <c r="B268" t="s">
        <v>553</v>
      </c>
      <c r="C268">
        <v>124.188</v>
      </c>
      <c r="D268">
        <v>124.374</v>
      </c>
      <c r="E268">
        <v>124.027</v>
      </c>
      <c r="F268">
        <v>124.3</v>
      </c>
      <c r="G268">
        <v>119.449</v>
      </c>
      <c r="H268">
        <v>118.584</v>
      </c>
      <c r="I268">
        <v>119.29900000000001</v>
      </c>
      <c r="J268">
        <v>117.449</v>
      </c>
      <c r="K268">
        <v>122.697</v>
      </c>
      <c r="L268">
        <v>122.377</v>
      </c>
      <c r="M268">
        <v>119.42</v>
      </c>
      <c r="N268">
        <v>120.62</v>
      </c>
      <c r="O268">
        <v>119.129</v>
      </c>
      <c r="P268">
        <v>119.601</v>
      </c>
      <c r="Q268">
        <v>117.815</v>
      </c>
      <c r="R268">
        <v>119.538</v>
      </c>
      <c r="S268">
        <v>116.995</v>
      </c>
      <c r="T268">
        <v>118.053</v>
      </c>
      <c r="U268">
        <v>119.48399999999999</v>
      </c>
      <c r="V268" s="339">
        <v>-9.8999999999999993E+37</v>
      </c>
    </row>
    <row r="269" spans="1:22">
      <c r="A269">
        <v>240</v>
      </c>
      <c r="B269" t="s">
        <v>554</v>
      </c>
      <c r="C269">
        <v>123.708</v>
      </c>
      <c r="D269">
        <v>123.932</v>
      </c>
      <c r="E269">
        <v>123.479</v>
      </c>
      <c r="F269">
        <v>123.806</v>
      </c>
      <c r="G269">
        <v>118.661</v>
      </c>
      <c r="H269">
        <v>118.122</v>
      </c>
      <c r="I269">
        <v>118.35</v>
      </c>
      <c r="J269">
        <v>116.738</v>
      </c>
      <c r="K269">
        <v>122.185</v>
      </c>
      <c r="L269">
        <v>121.883</v>
      </c>
      <c r="M269">
        <v>119.196</v>
      </c>
      <c r="N269">
        <v>120.535</v>
      </c>
      <c r="O269">
        <v>118.932</v>
      </c>
      <c r="P269">
        <v>119.41</v>
      </c>
      <c r="Q269">
        <v>116.818</v>
      </c>
      <c r="R269">
        <v>118.523</v>
      </c>
      <c r="S269">
        <v>116.251</v>
      </c>
      <c r="T269">
        <v>117.307</v>
      </c>
      <c r="U269">
        <v>119.372</v>
      </c>
      <c r="V269" s="339">
        <v>-9.8999999999999993E+37</v>
      </c>
    </row>
    <row r="270" spans="1:22" s="352" customFormat="1">
      <c r="A270" s="352">
        <v>241</v>
      </c>
      <c r="B270" s="352" t="s">
        <v>555</v>
      </c>
      <c r="C270" s="352">
        <v>123.072</v>
      </c>
      <c r="D270" s="352">
        <v>123.402</v>
      </c>
      <c r="E270" s="352">
        <v>122.85299999999999</v>
      </c>
      <c r="F270" s="352">
        <v>123.251</v>
      </c>
      <c r="G270" s="352">
        <v>117.566</v>
      </c>
      <c r="H270" s="352">
        <v>117.14400000000001</v>
      </c>
      <c r="I270" s="352">
        <v>117.364</v>
      </c>
      <c r="J270" s="352">
        <v>115.78</v>
      </c>
      <c r="K270" s="352">
        <v>121.565</v>
      </c>
      <c r="L270" s="352">
        <v>121.25</v>
      </c>
      <c r="M270" s="352">
        <v>119.47</v>
      </c>
      <c r="N270" s="352">
        <v>120.642</v>
      </c>
      <c r="O270" s="352">
        <v>119.205</v>
      </c>
      <c r="P270" s="352">
        <v>119.679</v>
      </c>
      <c r="Q270" s="352">
        <v>117.84</v>
      </c>
      <c r="R270" s="352">
        <v>119.56</v>
      </c>
      <c r="S270" s="352">
        <v>117.07899999999999</v>
      </c>
      <c r="T270" s="352">
        <v>118.01600000000001</v>
      </c>
      <c r="U270" s="352">
        <v>119.547</v>
      </c>
      <c r="V270" s="353">
        <v>-9.8999999999999993E+37</v>
      </c>
    </row>
    <row r="271" spans="1:22" s="352" customFormat="1">
      <c r="A271" s="352">
        <v>242</v>
      </c>
      <c r="B271" s="352" t="s">
        <v>556</v>
      </c>
      <c r="C271" s="352">
        <v>122.441</v>
      </c>
      <c r="D271" s="352">
        <v>122.812</v>
      </c>
      <c r="E271" s="352">
        <v>122.242</v>
      </c>
      <c r="F271" s="352">
        <v>122.63800000000001</v>
      </c>
      <c r="G271" s="352">
        <v>116.943</v>
      </c>
      <c r="H271" s="352">
        <v>116.38</v>
      </c>
      <c r="I271" s="352">
        <v>116.417</v>
      </c>
      <c r="J271" s="352">
        <v>115</v>
      </c>
      <c r="K271" s="352">
        <v>120.854</v>
      </c>
      <c r="L271" s="352">
        <v>120.52</v>
      </c>
      <c r="M271" s="352">
        <v>119.274</v>
      </c>
      <c r="N271" s="352">
        <v>120.631</v>
      </c>
      <c r="O271" s="352">
        <v>118.976</v>
      </c>
      <c r="P271" s="352">
        <v>119.47</v>
      </c>
      <c r="Q271" s="352">
        <v>116.905</v>
      </c>
      <c r="R271" s="352">
        <v>118.608</v>
      </c>
      <c r="S271" s="352">
        <v>116.233</v>
      </c>
      <c r="T271" s="352">
        <v>117.428</v>
      </c>
      <c r="U271" s="352">
        <v>119.43899999999999</v>
      </c>
      <c r="V271" s="353">
        <v>-9.8999999999999993E+37</v>
      </c>
    </row>
    <row r="272" spans="1:22" s="352" customFormat="1">
      <c r="A272" s="352">
        <v>243</v>
      </c>
      <c r="B272" s="352" t="s">
        <v>557</v>
      </c>
      <c r="C272" s="352">
        <v>122.12</v>
      </c>
      <c r="D272" s="352">
        <v>122.557</v>
      </c>
      <c r="E272" s="352">
        <v>121.96899999999999</v>
      </c>
      <c r="F272" s="352">
        <v>122.375</v>
      </c>
      <c r="G272" s="352">
        <v>116.684</v>
      </c>
      <c r="H272" s="352">
        <v>116.59399999999999</v>
      </c>
      <c r="I272" s="352">
        <v>116.36799999999999</v>
      </c>
      <c r="J272" s="352">
        <v>114.896</v>
      </c>
      <c r="K272" s="352">
        <v>120.551</v>
      </c>
      <c r="L272" s="352">
        <v>120.26300000000001</v>
      </c>
      <c r="M272" s="352">
        <v>119.568</v>
      </c>
      <c r="N272" s="352">
        <v>120.699</v>
      </c>
      <c r="O272" s="352">
        <v>119.26300000000001</v>
      </c>
      <c r="P272" s="352">
        <v>119.759</v>
      </c>
      <c r="Q272" s="352">
        <v>117.827</v>
      </c>
      <c r="R272" s="352">
        <v>119.483</v>
      </c>
      <c r="S272" s="352">
        <v>117.133</v>
      </c>
      <c r="T272" s="352">
        <v>118.184</v>
      </c>
      <c r="U272" s="352">
        <v>119.61499999999999</v>
      </c>
      <c r="V272" s="352">
        <v>-165.28800000000001</v>
      </c>
    </row>
    <row r="273" spans="1:22" s="352" customFormat="1">
      <c r="A273" s="352">
        <v>244</v>
      </c>
      <c r="B273" s="352" t="s">
        <v>558</v>
      </c>
      <c r="C273" s="352">
        <v>123.73699999999999</v>
      </c>
      <c r="D273" s="352">
        <v>123.92</v>
      </c>
      <c r="E273" s="352">
        <v>123.56699999999999</v>
      </c>
      <c r="F273" s="352">
        <v>123.798</v>
      </c>
      <c r="G273" s="352">
        <v>120.889</v>
      </c>
      <c r="H273" s="352">
        <v>119.621</v>
      </c>
      <c r="I273" s="352">
        <v>120.56</v>
      </c>
      <c r="J273" s="352">
        <v>118.95699999999999</v>
      </c>
      <c r="K273" s="352">
        <v>121.901</v>
      </c>
      <c r="L273" s="352">
        <v>121.602</v>
      </c>
      <c r="M273" s="352">
        <v>119.369</v>
      </c>
      <c r="N273" s="352">
        <v>120.697</v>
      </c>
      <c r="O273" s="352">
        <v>119.018</v>
      </c>
      <c r="P273" s="352">
        <v>119.535</v>
      </c>
      <c r="Q273" s="352">
        <v>117.017</v>
      </c>
      <c r="R273" s="352">
        <v>118.608</v>
      </c>
      <c r="S273" s="352">
        <v>116.294</v>
      </c>
      <c r="T273" s="352">
        <v>117.51</v>
      </c>
      <c r="U273" s="352">
        <v>119.497</v>
      </c>
      <c r="V273" s="353">
        <v>-9.8999999999999993E+37</v>
      </c>
    </row>
    <row r="274" spans="1:22" s="352" customFormat="1">
      <c r="A274" s="352">
        <v>245</v>
      </c>
      <c r="B274" s="352" t="s">
        <v>559</v>
      </c>
      <c r="C274" s="352">
        <v>125.04</v>
      </c>
      <c r="D274" s="352">
        <v>125.137</v>
      </c>
      <c r="E274" s="352">
        <v>124.84</v>
      </c>
      <c r="F274" s="352">
        <v>124.934</v>
      </c>
      <c r="G274" s="352">
        <v>122.54</v>
      </c>
      <c r="H274" s="352">
        <v>120.917</v>
      </c>
      <c r="I274" s="352">
        <v>122.17100000000001</v>
      </c>
      <c r="J274" s="352">
        <v>120.032</v>
      </c>
      <c r="K274" s="352">
        <v>123.19199999999999</v>
      </c>
      <c r="L274" s="352">
        <v>122.93</v>
      </c>
      <c r="M274" s="352">
        <v>119.65</v>
      </c>
      <c r="N274" s="352">
        <v>120.779</v>
      </c>
      <c r="O274" s="352">
        <v>119.31699999999999</v>
      </c>
      <c r="P274" s="352">
        <v>119.85599999999999</v>
      </c>
      <c r="Q274" s="352">
        <v>117.935</v>
      </c>
      <c r="R274" s="352">
        <v>119.51900000000001</v>
      </c>
      <c r="S274" s="352">
        <v>117.191</v>
      </c>
      <c r="T274" s="352">
        <v>118.133</v>
      </c>
      <c r="U274" s="352">
        <v>119.708</v>
      </c>
      <c r="V274" s="353">
        <v>-9.8999999999999993E+37</v>
      </c>
    </row>
    <row r="275" spans="1:22" s="352" customFormat="1">
      <c r="A275" s="352">
        <v>246</v>
      </c>
      <c r="B275" s="352" t="s">
        <v>560</v>
      </c>
      <c r="C275" s="352">
        <v>125.283</v>
      </c>
      <c r="D275" s="352">
        <v>125.41800000000001</v>
      </c>
      <c r="E275" s="352">
        <v>124.983</v>
      </c>
      <c r="F275" s="352">
        <v>125.29600000000001</v>
      </c>
      <c r="G275" s="352">
        <v>122.648</v>
      </c>
      <c r="H275" s="352">
        <v>120.764</v>
      </c>
      <c r="I275" s="352">
        <v>122.062</v>
      </c>
      <c r="J275" s="352">
        <v>120.009</v>
      </c>
      <c r="K275" s="352">
        <v>123.55200000000001</v>
      </c>
      <c r="L275" s="352">
        <v>123.274</v>
      </c>
      <c r="M275" s="352">
        <v>119.465</v>
      </c>
      <c r="N275" s="352">
        <v>120.74299999999999</v>
      </c>
      <c r="O275" s="352">
        <v>119.102</v>
      </c>
      <c r="P275" s="352">
        <v>119.643</v>
      </c>
      <c r="Q275" s="352">
        <v>117.08</v>
      </c>
      <c r="R275" s="352">
        <v>118.68600000000001</v>
      </c>
      <c r="S275" s="352">
        <v>116.39400000000001</v>
      </c>
      <c r="T275" s="352">
        <v>117.66200000000001</v>
      </c>
      <c r="U275" s="352">
        <v>119.59099999999999</v>
      </c>
      <c r="V275" s="352">
        <v>-133.91900000000001</v>
      </c>
    </row>
    <row r="276" spans="1:22" s="352" customFormat="1">
      <c r="A276" s="352">
        <v>247</v>
      </c>
      <c r="B276" s="352" t="s">
        <v>561</v>
      </c>
      <c r="C276" s="352">
        <v>125.209</v>
      </c>
      <c r="D276" s="352">
        <v>125.328</v>
      </c>
      <c r="E276" s="352">
        <v>125.023</v>
      </c>
      <c r="F276" s="352">
        <v>125.253</v>
      </c>
      <c r="G276" s="352">
        <v>121.983</v>
      </c>
      <c r="H276" s="352">
        <v>120.212</v>
      </c>
      <c r="I276" s="352">
        <v>121.512</v>
      </c>
      <c r="J276" s="352">
        <v>119.639</v>
      </c>
      <c r="K276" s="352">
        <v>123.57599999999999</v>
      </c>
      <c r="L276" s="352">
        <v>123.301</v>
      </c>
      <c r="M276" s="352">
        <v>119.732</v>
      </c>
      <c r="N276" s="352">
        <v>120.86799999999999</v>
      </c>
      <c r="O276" s="352">
        <v>119.358</v>
      </c>
      <c r="P276" s="352">
        <v>119.91200000000001</v>
      </c>
      <c r="Q276" s="352">
        <v>117.944</v>
      </c>
      <c r="R276" s="352">
        <v>119.625</v>
      </c>
      <c r="S276" s="352">
        <v>117.218</v>
      </c>
      <c r="T276" s="352">
        <v>118.282</v>
      </c>
      <c r="U276" s="352">
        <v>119.804</v>
      </c>
      <c r="V276" s="353">
        <v>-9.8999999999999993E+37</v>
      </c>
    </row>
    <row r="277" spans="1:22" s="352" customFormat="1">
      <c r="A277" s="352">
        <v>248</v>
      </c>
      <c r="B277" s="352" t="s">
        <v>562</v>
      </c>
      <c r="C277" s="352">
        <v>125.05200000000001</v>
      </c>
      <c r="D277" s="352">
        <v>125.13500000000001</v>
      </c>
      <c r="E277" s="352">
        <v>124.833</v>
      </c>
      <c r="F277" s="352">
        <v>125.056</v>
      </c>
      <c r="G277" s="352">
        <v>121.188</v>
      </c>
      <c r="H277" s="352">
        <v>119.77800000000001</v>
      </c>
      <c r="I277" s="352">
        <v>120.652</v>
      </c>
      <c r="J277" s="352">
        <v>119.23699999999999</v>
      </c>
      <c r="K277" s="352">
        <v>123.444</v>
      </c>
      <c r="L277" s="352">
        <v>123.099</v>
      </c>
      <c r="M277" s="352">
        <v>119.503</v>
      </c>
      <c r="N277" s="352">
        <v>120.85</v>
      </c>
      <c r="O277" s="352">
        <v>119.158</v>
      </c>
      <c r="P277" s="352">
        <v>119.66500000000001</v>
      </c>
      <c r="Q277" s="352">
        <v>117.096</v>
      </c>
      <c r="R277" s="352">
        <v>118.78100000000001</v>
      </c>
      <c r="S277" s="352">
        <v>116.417</v>
      </c>
      <c r="T277" s="352">
        <v>117.703</v>
      </c>
      <c r="U277" s="352">
        <v>119.654</v>
      </c>
      <c r="V277" s="353">
        <v>-9.8999999999999993E+37</v>
      </c>
    </row>
    <row r="278" spans="1:22" s="352" customFormat="1">
      <c r="A278" s="352">
        <v>249</v>
      </c>
      <c r="B278" s="352" t="s">
        <v>563</v>
      </c>
      <c r="C278" s="352">
        <v>124.58</v>
      </c>
      <c r="D278" s="352">
        <v>124.807</v>
      </c>
      <c r="E278" s="352">
        <v>124.471</v>
      </c>
      <c r="F278" s="352">
        <v>124.717</v>
      </c>
      <c r="G278" s="352">
        <v>120.241</v>
      </c>
      <c r="H278" s="352">
        <v>119.233</v>
      </c>
      <c r="I278" s="352">
        <v>119.873</v>
      </c>
      <c r="J278" s="352">
        <v>118.337</v>
      </c>
      <c r="K278" s="352">
        <v>123.107</v>
      </c>
      <c r="L278" s="352">
        <v>122.807</v>
      </c>
      <c r="M278" s="352">
        <v>119.727</v>
      </c>
      <c r="N278" s="352">
        <v>120.952</v>
      </c>
      <c r="O278" s="352">
        <v>119.441</v>
      </c>
      <c r="P278" s="352">
        <v>119.934</v>
      </c>
      <c r="Q278" s="352">
        <v>118.003</v>
      </c>
      <c r="R278" s="352">
        <v>119.714</v>
      </c>
      <c r="S278" s="352">
        <v>117.261</v>
      </c>
      <c r="T278" s="352">
        <v>118.28700000000001</v>
      </c>
      <c r="U278" s="352">
        <v>119.863</v>
      </c>
      <c r="V278" s="353">
        <v>-9.8999999999999993E+37</v>
      </c>
    </row>
    <row r="279" spans="1:22" s="352" customFormat="1">
      <c r="A279" s="352">
        <v>250</v>
      </c>
      <c r="B279" s="352" t="s">
        <v>564</v>
      </c>
      <c r="C279" s="352">
        <v>124.21</v>
      </c>
      <c r="D279" s="352">
        <v>124.35599999999999</v>
      </c>
      <c r="E279" s="352">
        <v>124</v>
      </c>
      <c r="F279" s="352">
        <v>124.261</v>
      </c>
      <c r="G279" s="352">
        <v>119.273</v>
      </c>
      <c r="H279" s="352">
        <v>118.13800000000001</v>
      </c>
      <c r="I279" s="352">
        <v>119.041</v>
      </c>
      <c r="J279" s="352">
        <v>117.351</v>
      </c>
      <c r="K279" s="352">
        <v>122.604</v>
      </c>
      <c r="L279" s="352">
        <v>122.289</v>
      </c>
      <c r="M279" s="352">
        <v>119.577</v>
      </c>
      <c r="N279" s="352">
        <v>120.821</v>
      </c>
      <c r="O279" s="352">
        <v>119.18</v>
      </c>
      <c r="P279" s="352">
        <v>119.735</v>
      </c>
      <c r="Q279" s="352">
        <v>117.146</v>
      </c>
      <c r="R279" s="352">
        <v>118.729</v>
      </c>
      <c r="S279" s="352">
        <v>116.46899999999999</v>
      </c>
      <c r="T279" s="352">
        <v>117.71899999999999</v>
      </c>
      <c r="U279" s="352">
        <v>119.685</v>
      </c>
      <c r="V279" s="352">
        <v>-133.87899999999999</v>
      </c>
    </row>
    <row r="280" spans="1:22" s="352" customFormat="1">
      <c r="A280" s="352">
        <v>251</v>
      </c>
      <c r="B280" s="352" t="s">
        <v>565</v>
      </c>
      <c r="C280" s="352">
        <v>123.595</v>
      </c>
      <c r="D280" s="352">
        <v>123.83499999999999</v>
      </c>
      <c r="E280" s="352">
        <v>123.384</v>
      </c>
      <c r="F280" s="352">
        <v>123.736</v>
      </c>
      <c r="G280" s="352">
        <v>118.425</v>
      </c>
      <c r="H280" s="352">
        <v>117.89100000000001</v>
      </c>
      <c r="I280" s="352">
        <v>118.184</v>
      </c>
      <c r="J280" s="352">
        <v>116.785</v>
      </c>
      <c r="K280" s="352">
        <v>122.06100000000001</v>
      </c>
      <c r="L280" s="352">
        <v>121.739</v>
      </c>
      <c r="M280" s="352">
        <v>119.792</v>
      </c>
      <c r="N280" s="352">
        <v>121.003</v>
      </c>
      <c r="O280" s="352">
        <v>119.465</v>
      </c>
      <c r="P280" s="352">
        <v>119.97</v>
      </c>
      <c r="Q280" s="352">
        <v>118.054</v>
      </c>
      <c r="R280" s="352">
        <v>119.75700000000001</v>
      </c>
      <c r="S280" s="352">
        <v>117.247</v>
      </c>
      <c r="T280" s="352">
        <v>118.367</v>
      </c>
      <c r="U280" s="352">
        <v>119.881</v>
      </c>
      <c r="V280" s="353">
        <v>-9.8999999999999993E+37</v>
      </c>
    </row>
    <row r="281" spans="1:22" s="352" customFormat="1">
      <c r="A281" s="352">
        <v>252</v>
      </c>
      <c r="B281" s="352" t="s">
        <v>566</v>
      </c>
      <c r="C281" s="352">
        <v>123.02500000000001</v>
      </c>
      <c r="D281" s="352">
        <v>123.31399999999999</v>
      </c>
      <c r="E281" s="352">
        <v>122.72199999999999</v>
      </c>
      <c r="F281" s="352">
        <v>123.15600000000001</v>
      </c>
      <c r="G281" s="352">
        <v>117.426</v>
      </c>
      <c r="H281" s="352">
        <v>116.82899999999999</v>
      </c>
      <c r="I281" s="352">
        <v>117.194</v>
      </c>
      <c r="J281" s="352">
        <v>115.68300000000001</v>
      </c>
      <c r="K281" s="352">
        <v>121.408</v>
      </c>
      <c r="L281" s="352">
        <v>121.072</v>
      </c>
      <c r="M281" s="352">
        <v>119.59</v>
      </c>
      <c r="N281" s="352">
        <v>120.922</v>
      </c>
      <c r="O281" s="352">
        <v>119.241</v>
      </c>
      <c r="P281" s="352">
        <v>119.746</v>
      </c>
      <c r="Q281" s="352">
        <v>117.155</v>
      </c>
      <c r="R281" s="352">
        <v>118.792</v>
      </c>
      <c r="S281" s="352">
        <v>116.476</v>
      </c>
      <c r="T281" s="352">
        <v>117.605</v>
      </c>
      <c r="U281" s="352">
        <v>119.755</v>
      </c>
      <c r="V281" s="353">
        <v>-9.8999999999999993E+37</v>
      </c>
    </row>
    <row r="282" spans="1:22" s="352" customFormat="1">
      <c r="A282" s="352">
        <v>253</v>
      </c>
      <c r="B282" s="352" t="s">
        <v>567</v>
      </c>
      <c r="C282" s="352">
        <v>122.414</v>
      </c>
      <c r="D282" s="352">
        <v>122.73</v>
      </c>
      <c r="E282" s="352">
        <v>122.089</v>
      </c>
      <c r="F282" s="352">
        <v>122.58799999999999</v>
      </c>
      <c r="G282" s="352">
        <v>116.51600000000001</v>
      </c>
      <c r="H282" s="352">
        <v>115.91800000000001</v>
      </c>
      <c r="I282" s="352">
        <v>116.2</v>
      </c>
      <c r="J282" s="352">
        <v>115.015</v>
      </c>
      <c r="K282" s="352">
        <v>120.685</v>
      </c>
      <c r="L282" s="352">
        <v>120.349</v>
      </c>
      <c r="M282" s="352">
        <v>119.871</v>
      </c>
      <c r="N282" s="352">
        <v>121.02800000000001</v>
      </c>
      <c r="O282" s="352">
        <v>119.483</v>
      </c>
      <c r="P282" s="352">
        <v>120.027</v>
      </c>
      <c r="Q282" s="352">
        <v>118.09</v>
      </c>
      <c r="R282" s="352">
        <v>119.771</v>
      </c>
      <c r="S282" s="352">
        <v>117.26300000000001</v>
      </c>
      <c r="T282" s="352">
        <v>118.379</v>
      </c>
      <c r="U282" s="352">
        <v>119.892</v>
      </c>
      <c r="V282" s="352">
        <v>-100.664</v>
      </c>
    </row>
    <row r="283" spans="1:22" s="352" customFormat="1">
      <c r="A283" s="352">
        <v>254</v>
      </c>
      <c r="B283" s="352" t="s">
        <v>568</v>
      </c>
      <c r="C283" s="352">
        <v>122.515</v>
      </c>
      <c r="D283" s="352">
        <v>122.854</v>
      </c>
      <c r="E283" s="352">
        <v>122.27800000000001</v>
      </c>
      <c r="F283" s="352">
        <v>122.66200000000001</v>
      </c>
      <c r="G283" s="352">
        <v>117.77800000000001</v>
      </c>
      <c r="H283" s="352">
        <v>117.28700000000001</v>
      </c>
      <c r="I283" s="352">
        <v>117.274</v>
      </c>
      <c r="J283" s="352">
        <v>116.16200000000001</v>
      </c>
      <c r="K283" s="352">
        <v>120.864</v>
      </c>
      <c r="L283" s="352">
        <v>120.565</v>
      </c>
      <c r="M283" s="352">
        <v>119.59</v>
      </c>
      <c r="N283" s="352">
        <v>120.947</v>
      </c>
      <c r="O283" s="352">
        <v>119.306</v>
      </c>
      <c r="P283" s="352">
        <v>119.786</v>
      </c>
      <c r="Q283" s="352">
        <v>117.096</v>
      </c>
      <c r="R283" s="352">
        <v>118.88200000000001</v>
      </c>
      <c r="S283" s="352">
        <v>116.524</v>
      </c>
      <c r="T283" s="352">
        <v>117.66</v>
      </c>
      <c r="U283" s="352">
        <v>119.764</v>
      </c>
      <c r="V283" s="353">
        <v>-9.8999999999999993E+37</v>
      </c>
    </row>
    <row r="284" spans="1:22" s="352" customFormat="1">
      <c r="A284" s="352">
        <v>255</v>
      </c>
      <c r="B284" s="352" t="s">
        <v>569</v>
      </c>
      <c r="C284" s="352">
        <v>124.291</v>
      </c>
      <c r="D284" s="352">
        <v>124.45399999999999</v>
      </c>
      <c r="E284" s="352">
        <v>124.15</v>
      </c>
      <c r="F284" s="352">
        <v>124.259</v>
      </c>
      <c r="G284" s="352">
        <v>121.687</v>
      </c>
      <c r="H284" s="352">
        <v>120.32599999999999</v>
      </c>
      <c r="I284" s="352">
        <v>121.414</v>
      </c>
      <c r="J284" s="352">
        <v>119.64100000000001</v>
      </c>
      <c r="K284" s="352">
        <v>122.483</v>
      </c>
      <c r="L284" s="352">
        <v>122.203</v>
      </c>
      <c r="M284" s="352">
        <v>119.905</v>
      </c>
      <c r="N284" s="352">
        <v>121.035</v>
      </c>
      <c r="O284" s="352">
        <v>119.53</v>
      </c>
      <c r="P284" s="352">
        <v>120.089</v>
      </c>
      <c r="Q284" s="352">
        <v>118.101</v>
      </c>
      <c r="R284" s="352">
        <v>119.679</v>
      </c>
      <c r="S284" s="352">
        <v>117.29300000000001</v>
      </c>
      <c r="T284" s="352">
        <v>118.336</v>
      </c>
      <c r="U284" s="352">
        <v>119.961</v>
      </c>
      <c r="V284" s="352">
        <v>-133.88399999999999</v>
      </c>
    </row>
    <row r="285" spans="1:22" s="352" customFormat="1">
      <c r="A285" s="352">
        <v>256</v>
      </c>
      <c r="B285" s="352" t="s">
        <v>570</v>
      </c>
      <c r="C285" s="352">
        <v>125.13500000000001</v>
      </c>
      <c r="D285" s="352">
        <v>125.233</v>
      </c>
      <c r="E285" s="352">
        <v>124.84399999999999</v>
      </c>
      <c r="F285" s="352">
        <v>125.024</v>
      </c>
      <c r="G285" s="352">
        <v>122.61799999999999</v>
      </c>
      <c r="H285" s="352">
        <v>120.815</v>
      </c>
      <c r="I285" s="352">
        <v>122.211</v>
      </c>
      <c r="J285" s="352">
        <v>120.404</v>
      </c>
      <c r="K285" s="352">
        <v>123.246</v>
      </c>
      <c r="L285" s="352">
        <v>122.989</v>
      </c>
      <c r="M285" s="352">
        <v>119.69799999999999</v>
      </c>
      <c r="N285" s="352">
        <v>120.976</v>
      </c>
      <c r="O285" s="352">
        <v>119.33499999999999</v>
      </c>
      <c r="P285" s="352">
        <v>119.85599999999999</v>
      </c>
      <c r="Q285" s="352">
        <v>117.246</v>
      </c>
      <c r="R285" s="352">
        <v>118.83199999999999</v>
      </c>
      <c r="S285" s="352">
        <v>116.577</v>
      </c>
      <c r="T285" s="352">
        <v>117.824</v>
      </c>
      <c r="U285" s="352">
        <v>119.818</v>
      </c>
      <c r="V285" s="353">
        <v>-9.8999999999999993E+37</v>
      </c>
    </row>
    <row r="286" spans="1:22" s="352" customFormat="1">
      <c r="A286" s="352">
        <v>257</v>
      </c>
      <c r="B286" s="352" t="s">
        <v>571</v>
      </c>
      <c r="C286" s="352">
        <v>125.249</v>
      </c>
      <c r="D286" s="352">
        <v>125.39100000000001</v>
      </c>
      <c r="E286" s="352">
        <v>125.032</v>
      </c>
      <c r="F286" s="352">
        <v>125.307</v>
      </c>
      <c r="G286" s="352">
        <v>122.297</v>
      </c>
      <c r="H286" s="352">
        <v>120.616</v>
      </c>
      <c r="I286" s="352">
        <v>121.81100000000001</v>
      </c>
      <c r="J286" s="352">
        <v>120.16</v>
      </c>
      <c r="K286" s="352">
        <v>123.53400000000001</v>
      </c>
      <c r="L286" s="352">
        <v>123.288</v>
      </c>
      <c r="M286" s="352">
        <v>119.929</v>
      </c>
      <c r="N286" s="352">
        <v>121.04600000000001</v>
      </c>
      <c r="O286" s="352">
        <v>119.58</v>
      </c>
      <c r="P286" s="352">
        <v>120.13</v>
      </c>
      <c r="Q286" s="352">
        <v>118.074</v>
      </c>
      <c r="R286" s="352">
        <v>119.744</v>
      </c>
      <c r="S286" s="352">
        <v>117.35</v>
      </c>
      <c r="T286" s="352">
        <v>118.446</v>
      </c>
      <c r="U286" s="352">
        <v>119.97499999999999</v>
      </c>
      <c r="V286" s="353">
        <v>-9.8999999999999993E+37</v>
      </c>
    </row>
    <row r="287" spans="1:22" s="352" customFormat="1">
      <c r="A287" s="352">
        <v>258</v>
      </c>
      <c r="B287" s="352" t="s">
        <v>572</v>
      </c>
      <c r="C287" s="352">
        <v>125.11199999999999</v>
      </c>
      <c r="D287" s="352">
        <v>125.29</v>
      </c>
      <c r="E287" s="352">
        <v>125.08199999999999</v>
      </c>
      <c r="F287" s="352">
        <v>125.244</v>
      </c>
      <c r="G287" s="352">
        <v>121.541</v>
      </c>
      <c r="H287" s="352">
        <v>120.187</v>
      </c>
      <c r="I287" s="352">
        <v>121.211</v>
      </c>
      <c r="J287" s="352">
        <v>119.203</v>
      </c>
      <c r="K287" s="352">
        <v>123.529</v>
      </c>
      <c r="L287" s="352">
        <v>123.28100000000001</v>
      </c>
      <c r="M287" s="352">
        <v>119.72</v>
      </c>
      <c r="N287" s="352">
        <v>120.983</v>
      </c>
      <c r="O287" s="352">
        <v>119.371</v>
      </c>
      <c r="P287" s="352">
        <v>119.914</v>
      </c>
      <c r="Q287" s="352">
        <v>117.21899999999999</v>
      </c>
      <c r="R287" s="352">
        <v>118.884</v>
      </c>
      <c r="S287" s="352">
        <v>116.61499999999999</v>
      </c>
      <c r="T287" s="352">
        <v>117.88800000000001</v>
      </c>
      <c r="U287" s="352">
        <v>119.851</v>
      </c>
      <c r="V287" s="352">
        <v>-87.171000000000006</v>
      </c>
    </row>
    <row r="288" spans="1:22" s="352" customFormat="1">
      <c r="A288" s="352">
        <v>259</v>
      </c>
      <c r="B288" s="352" t="s">
        <v>573</v>
      </c>
      <c r="C288" s="352">
        <v>124.81399999999999</v>
      </c>
      <c r="D288" s="352">
        <v>124.995</v>
      </c>
      <c r="E288" s="352">
        <v>124.71599999999999</v>
      </c>
      <c r="F288" s="352">
        <v>125.026</v>
      </c>
      <c r="G288" s="352">
        <v>120.721</v>
      </c>
      <c r="H288" s="352">
        <v>119.367</v>
      </c>
      <c r="I288" s="352">
        <v>120.28700000000001</v>
      </c>
      <c r="J288" s="352">
        <v>119.03</v>
      </c>
      <c r="K288" s="352">
        <v>123.32899999999999</v>
      </c>
      <c r="L288" s="352">
        <v>123.036</v>
      </c>
      <c r="M288" s="352">
        <v>119.925</v>
      </c>
      <c r="N288" s="352">
        <v>121.127</v>
      </c>
      <c r="O288" s="352">
        <v>119.62</v>
      </c>
      <c r="P288" s="352">
        <v>120.128</v>
      </c>
      <c r="Q288" s="352">
        <v>118.056</v>
      </c>
      <c r="R288" s="352">
        <v>119.82</v>
      </c>
      <c r="S288" s="352">
        <v>117.366</v>
      </c>
      <c r="T288" s="352">
        <v>118.459</v>
      </c>
      <c r="U288" s="352">
        <v>120.042</v>
      </c>
      <c r="V288" s="353">
        <v>-9.8999999999999993E+37</v>
      </c>
    </row>
    <row r="289" spans="1:22" s="352" customFormat="1">
      <c r="A289" s="352">
        <v>260</v>
      </c>
      <c r="B289" s="352" t="s">
        <v>574</v>
      </c>
      <c r="C289" s="352">
        <v>124.482</v>
      </c>
      <c r="D289" s="352">
        <v>124.652</v>
      </c>
      <c r="E289" s="352">
        <v>124.276</v>
      </c>
      <c r="F289" s="352">
        <v>124.571</v>
      </c>
      <c r="G289" s="352">
        <v>119.98699999999999</v>
      </c>
      <c r="H289" s="352">
        <v>118.517</v>
      </c>
      <c r="I289" s="352">
        <v>119.52500000000001</v>
      </c>
      <c r="J289" s="352">
        <v>118.238</v>
      </c>
      <c r="K289" s="352">
        <v>122.932</v>
      </c>
      <c r="L289" s="352">
        <v>122.587</v>
      </c>
      <c r="M289" s="352">
        <v>119.723</v>
      </c>
      <c r="N289" s="352">
        <v>121.084</v>
      </c>
      <c r="O289" s="352">
        <v>119.405</v>
      </c>
      <c r="P289" s="352">
        <v>119.919</v>
      </c>
      <c r="Q289" s="352">
        <v>117.29900000000001</v>
      </c>
      <c r="R289" s="352">
        <v>118.944</v>
      </c>
      <c r="S289" s="352">
        <v>116.613</v>
      </c>
      <c r="T289" s="352">
        <v>117.922</v>
      </c>
      <c r="U289" s="352">
        <v>119.89400000000001</v>
      </c>
      <c r="V289" s="353">
        <v>-9.8999999999999993E+37</v>
      </c>
    </row>
    <row r="290" spans="1:22" s="352" customFormat="1">
      <c r="A290" s="352">
        <v>261</v>
      </c>
      <c r="B290" s="352" t="s">
        <v>575</v>
      </c>
      <c r="C290" s="352">
        <v>124.001</v>
      </c>
      <c r="D290" s="352">
        <v>124.22499999999999</v>
      </c>
      <c r="E290" s="352">
        <v>123.773</v>
      </c>
      <c r="F290" s="352">
        <v>124.045</v>
      </c>
      <c r="G290" s="352">
        <v>118.919</v>
      </c>
      <c r="H290" s="352">
        <v>118.227</v>
      </c>
      <c r="I290" s="352">
        <v>118.65</v>
      </c>
      <c r="J290" s="352">
        <v>117.027</v>
      </c>
      <c r="K290" s="352">
        <v>122.425</v>
      </c>
      <c r="L290" s="352">
        <v>122.114</v>
      </c>
      <c r="M290" s="352">
        <v>119.974</v>
      </c>
      <c r="N290" s="352">
        <v>121.20099999999999</v>
      </c>
      <c r="O290" s="352">
        <v>119.661</v>
      </c>
      <c r="P290" s="352">
        <v>120.166</v>
      </c>
      <c r="Q290" s="352">
        <v>118.124</v>
      </c>
      <c r="R290" s="352">
        <v>119.83799999999999</v>
      </c>
      <c r="S290" s="352">
        <v>117.411</v>
      </c>
      <c r="T290" s="352">
        <v>118.547</v>
      </c>
      <c r="U290" s="352">
        <v>120.05800000000001</v>
      </c>
      <c r="V290" s="353">
        <v>-9.8999999999999993E+37</v>
      </c>
    </row>
    <row r="291" spans="1:22" s="352" customFormat="1">
      <c r="A291" s="352">
        <v>262</v>
      </c>
      <c r="B291" s="352" t="s">
        <v>576</v>
      </c>
      <c r="C291" s="352">
        <v>123.44199999999999</v>
      </c>
      <c r="D291" s="352">
        <v>123.696</v>
      </c>
      <c r="E291" s="352">
        <v>123.16200000000001</v>
      </c>
      <c r="F291" s="352">
        <v>123.547</v>
      </c>
      <c r="G291" s="352">
        <v>118.008</v>
      </c>
      <c r="H291" s="352">
        <v>117.492</v>
      </c>
      <c r="I291" s="352">
        <v>117.67100000000001</v>
      </c>
      <c r="J291" s="352">
        <v>116.31</v>
      </c>
      <c r="K291" s="352">
        <v>121.821</v>
      </c>
      <c r="L291" s="352">
        <v>121.485</v>
      </c>
      <c r="M291" s="352">
        <v>119.786</v>
      </c>
      <c r="N291" s="352">
        <v>121.11499999999999</v>
      </c>
      <c r="O291" s="352">
        <v>119.423</v>
      </c>
      <c r="P291" s="352">
        <v>119.92100000000001</v>
      </c>
      <c r="Q291" s="352">
        <v>117.381</v>
      </c>
      <c r="R291" s="352">
        <v>118.971</v>
      </c>
      <c r="S291" s="352">
        <v>116.61799999999999</v>
      </c>
      <c r="T291" s="352">
        <v>117.961</v>
      </c>
      <c r="U291" s="352">
        <v>119.928</v>
      </c>
      <c r="V291" s="353">
        <v>-9.8999999999999993E+37</v>
      </c>
    </row>
    <row r="292" spans="1:22" s="352" customFormat="1">
      <c r="A292" s="352">
        <v>263</v>
      </c>
      <c r="B292" s="352" t="s">
        <v>577</v>
      </c>
      <c r="C292" s="352">
        <v>122.81399999999999</v>
      </c>
      <c r="D292" s="352">
        <v>123.146</v>
      </c>
      <c r="E292" s="352">
        <v>122.547</v>
      </c>
      <c r="F292" s="352">
        <v>122.97199999999999</v>
      </c>
      <c r="G292" s="352">
        <v>117.21</v>
      </c>
      <c r="H292" s="352">
        <v>116.696</v>
      </c>
      <c r="I292" s="352">
        <v>116.786</v>
      </c>
      <c r="J292" s="352">
        <v>115.53</v>
      </c>
      <c r="K292" s="352">
        <v>121.161</v>
      </c>
      <c r="L292" s="352">
        <v>120.85</v>
      </c>
      <c r="M292" s="352">
        <v>120.012</v>
      </c>
      <c r="N292" s="352">
        <v>121.167</v>
      </c>
      <c r="O292" s="352">
        <v>119.652</v>
      </c>
      <c r="P292" s="352">
        <v>120.217</v>
      </c>
      <c r="Q292" s="352">
        <v>118.08799999999999</v>
      </c>
      <c r="R292" s="352">
        <v>119.854</v>
      </c>
      <c r="S292" s="352">
        <v>117.40900000000001</v>
      </c>
      <c r="T292" s="352">
        <v>118.53100000000001</v>
      </c>
      <c r="U292" s="352">
        <v>120.089</v>
      </c>
      <c r="V292" s="352">
        <v>-47.55</v>
      </c>
    </row>
    <row r="293" spans="1:22" s="352" customFormat="1">
      <c r="A293" s="352">
        <v>264</v>
      </c>
      <c r="B293" s="352" t="s">
        <v>578</v>
      </c>
      <c r="C293" s="352">
        <v>122.261</v>
      </c>
      <c r="D293" s="352">
        <v>122.6</v>
      </c>
      <c r="E293" s="352">
        <v>121.96299999999999</v>
      </c>
      <c r="F293" s="352">
        <v>122.447</v>
      </c>
      <c r="G293" s="352">
        <v>116.30200000000001</v>
      </c>
      <c r="H293" s="352">
        <v>115.90900000000001</v>
      </c>
      <c r="I293" s="352">
        <v>116.015</v>
      </c>
      <c r="J293" s="352">
        <v>114.867</v>
      </c>
      <c r="K293" s="352">
        <v>120.489</v>
      </c>
      <c r="L293" s="352">
        <v>120.167</v>
      </c>
      <c r="M293" s="352">
        <v>119.815</v>
      </c>
      <c r="N293" s="352">
        <v>121.14700000000001</v>
      </c>
      <c r="O293" s="352">
        <v>119.441</v>
      </c>
      <c r="P293" s="352">
        <v>119.94799999999999</v>
      </c>
      <c r="Q293" s="352">
        <v>117.38800000000001</v>
      </c>
      <c r="R293" s="352">
        <v>118.989</v>
      </c>
      <c r="S293" s="352">
        <v>116.654</v>
      </c>
      <c r="T293" s="352">
        <v>117.93600000000001</v>
      </c>
      <c r="U293" s="352">
        <v>119.946</v>
      </c>
      <c r="V293" s="352">
        <v>-158.91</v>
      </c>
    </row>
    <row r="294" spans="1:22" s="352" customFormat="1">
      <c r="A294" s="352">
        <v>265</v>
      </c>
      <c r="B294" s="352" t="s">
        <v>579</v>
      </c>
      <c r="C294" s="352">
        <v>123.03400000000001</v>
      </c>
      <c r="D294" s="352">
        <v>123.372</v>
      </c>
      <c r="E294" s="352">
        <v>122.91500000000001</v>
      </c>
      <c r="F294" s="352">
        <v>123.161</v>
      </c>
      <c r="G294" s="352">
        <v>119.087</v>
      </c>
      <c r="H294" s="352">
        <v>118.22</v>
      </c>
      <c r="I294" s="352">
        <v>118.648</v>
      </c>
      <c r="J294" s="352">
        <v>117.259</v>
      </c>
      <c r="K294" s="352">
        <v>121.286</v>
      </c>
      <c r="L294" s="352">
        <v>121.032</v>
      </c>
      <c r="M294" s="352">
        <v>120.048</v>
      </c>
      <c r="N294" s="352">
        <v>121.185</v>
      </c>
      <c r="O294" s="352">
        <v>119.706</v>
      </c>
      <c r="P294" s="352">
        <v>120.26</v>
      </c>
      <c r="Q294" s="352">
        <v>118.124</v>
      </c>
      <c r="R294" s="352">
        <v>119.78400000000001</v>
      </c>
      <c r="S294" s="352">
        <v>117.416</v>
      </c>
      <c r="T294" s="352">
        <v>118.50700000000001</v>
      </c>
      <c r="U294" s="352">
        <v>120.13</v>
      </c>
      <c r="V294" s="352">
        <v>-26.510999999999999</v>
      </c>
    </row>
    <row r="295" spans="1:22" s="352" customFormat="1">
      <c r="A295" s="352">
        <v>266</v>
      </c>
      <c r="B295" s="352" t="s">
        <v>580</v>
      </c>
      <c r="C295" s="352">
        <v>124.735</v>
      </c>
      <c r="D295" s="352">
        <v>124.89</v>
      </c>
      <c r="E295" s="352">
        <v>124.51600000000001</v>
      </c>
      <c r="F295" s="352">
        <v>124.703</v>
      </c>
      <c r="G295" s="352">
        <v>122.43899999999999</v>
      </c>
      <c r="H295" s="352">
        <v>120.66500000000001</v>
      </c>
      <c r="I295" s="352">
        <v>122.08</v>
      </c>
      <c r="J295" s="352">
        <v>120.063</v>
      </c>
      <c r="K295" s="352">
        <v>122.96299999999999</v>
      </c>
      <c r="L295" s="352">
        <v>122.71299999999999</v>
      </c>
      <c r="M295" s="352">
        <v>119.851</v>
      </c>
      <c r="N295" s="352">
        <v>121.08799999999999</v>
      </c>
      <c r="O295" s="352">
        <v>119.506</v>
      </c>
      <c r="P295" s="352">
        <v>120</v>
      </c>
      <c r="Q295" s="352">
        <v>117.438</v>
      </c>
      <c r="R295" s="352">
        <v>119.005</v>
      </c>
      <c r="S295" s="352">
        <v>116.75</v>
      </c>
      <c r="T295" s="352">
        <v>118.137</v>
      </c>
      <c r="U295" s="352">
        <v>119.982</v>
      </c>
      <c r="V295" s="352">
        <v>-48.896999999999998</v>
      </c>
    </row>
    <row r="296" spans="1:22" s="352" customFormat="1">
      <c r="A296" s="352">
        <v>267</v>
      </c>
      <c r="B296" s="352" t="s">
        <v>581</v>
      </c>
      <c r="C296" s="352">
        <v>125.33</v>
      </c>
      <c r="D296" s="352">
        <v>125.46899999999999</v>
      </c>
      <c r="E296" s="352">
        <v>125.057</v>
      </c>
      <c r="F296" s="352">
        <v>125.352</v>
      </c>
      <c r="G296" s="352">
        <v>122.845</v>
      </c>
      <c r="H296" s="352">
        <v>121.116</v>
      </c>
      <c r="I296" s="352">
        <v>122.29600000000001</v>
      </c>
      <c r="J296" s="352">
        <v>120.508</v>
      </c>
      <c r="K296" s="352">
        <v>123.565</v>
      </c>
      <c r="L296" s="352">
        <v>123.337</v>
      </c>
      <c r="M296" s="352">
        <v>120.048</v>
      </c>
      <c r="N296" s="352">
        <v>121.23399999999999</v>
      </c>
      <c r="O296" s="352">
        <v>119.755</v>
      </c>
      <c r="P296" s="352">
        <v>120.26900000000001</v>
      </c>
      <c r="Q296" s="352">
        <v>118.158</v>
      </c>
      <c r="R296" s="352">
        <v>119.872</v>
      </c>
      <c r="S296" s="352">
        <v>117.494</v>
      </c>
      <c r="T296" s="352">
        <v>118.572</v>
      </c>
      <c r="U296" s="352">
        <v>120.154</v>
      </c>
      <c r="V296" s="353">
        <v>-9.8999999999999993E+37</v>
      </c>
    </row>
    <row r="297" spans="1:22" s="352" customFormat="1">
      <c r="A297" s="352">
        <v>268</v>
      </c>
      <c r="B297" s="352" t="s">
        <v>582</v>
      </c>
      <c r="C297" s="352">
        <v>125.386</v>
      </c>
      <c r="D297" s="352">
        <v>125.52500000000001</v>
      </c>
      <c r="E297" s="352">
        <v>125.23699999999999</v>
      </c>
      <c r="F297" s="352">
        <v>125.417</v>
      </c>
      <c r="G297" s="352">
        <v>122.387</v>
      </c>
      <c r="H297" s="352">
        <v>121.215</v>
      </c>
      <c r="I297" s="352">
        <v>121.973</v>
      </c>
      <c r="J297" s="352">
        <v>120.036</v>
      </c>
      <c r="K297" s="352">
        <v>123.691</v>
      </c>
      <c r="L297" s="352">
        <v>123.447</v>
      </c>
      <c r="M297" s="352">
        <v>119.86</v>
      </c>
      <c r="N297" s="352">
        <v>121.16</v>
      </c>
      <c r="O297" s="352">
        <v>119.55500000000001</v>
      </c>
      <c r="P297" s="352">
        <v>120.02</v>
      </c>
      <c r="Q297" s="352">
        <v>117.429</v>
      </c>
      <c r="R297" s="352">
        <v>119.10599999999999</v>
      </c>
      <c r="S297" s="352">
        <v>116.764</v>
      </c>
      <c r="T297" s="352">
        <v>118.107</v>
      </c>
      <c r="U297" s="352">
        <v>120.03100000000001</v>
      </c>
      <c r="V297" s="352">
        <v>-103.833</v>
      </c>
    </row>
    <row r="298" spans="1:22" s="352" customFormat="1">
      <c r="A298" s="352">
        <v>269</v>
      </c>
      <c r="B298" s="352" t="s">
        <v>583</v>
      </c>
      <c r="C298" s="352">
        <v>125.24299999999999</v>
      </c>
      <c r="D298" s="352">
        <v>125.38800000000001</v>
      </c>
      <c r="E298" s="352">
        <v>125.122</v>
      </c>
      <c r="F298" s="352">
        <v>125.38800000000001</v>
      </c>
      <c r="G298" s="352">
        <v>121.694</v>
      </c>
      <c r="H298" s="352">
        <v>119.922</v>
      </c>
      <c r="I298" s="352">
        <v>121.236</v>
      </c>
      <c r="J298" s="352">
        <v>119.45699999999999</v>
      </c>
      <c r="K298" s="352">
        <v>123.666</v>
      </c>
      <c r="L298" s="352">
        <v>123.42</v>
      </c>
      <c r="M298" s="352">
        <v>120.1</v>
      </c>
      <c r="N298" s="352">
        <v>121.252</v>
      </c>
      <c r="O298" s="352">
        <v>119.746</v>
      </c>
      <c r="P298" s="352">
        <v>120.312</v>
      </c>
      <c r="Q298" s="352">
        <v>118.161</v>
      </c>
      <c r="R298" s="352">
        <v>119.82899999999999</v>
      </c>
      <c r="S298" s="352">
        <v>117.462</v>
      </c>
      <c r="T298" s="352">
        <v>118.471</v>
      </c>
      <c r="U298" s="352">
        <v>120.193</v>
      </c>
      <c r="V298" s="352">
        <v>-70.119</v>
      </c>
    </row>
    <row r="299" spans="1:22" s="352" customFormat="1">
      <c r="A299" s="352">
        <v>270</v>
      </c>
      <c r="B299" s="352" t="s">
        <v>584</v>
      </c>
      <c r="C299" s="352">
        <v>125.014</v>
      </c>
      <c r="D299" s="352">
        <v>125.105</v>
      </c>
      <c r="E299" s="352">
        <v>124.80800000000001</v>
      </c>
      <c r="F299" s="352">
        <v>124.986</v>
      </c>
      <c r="G299" s="352">
        <v>120.78</v>
      </c>
      <c r="H299" s="352">
        <v>119.08</v>
      </c>
      <c r="I299" s="352">
        <v>120.352</v>
      </c>
      <c r="J299" s="352">
        <v>118.577</v>
      </c>
      <c r="K299" s="352">
        <v>123.401</v>
      </c>
      <c r="L299" s="352">
        <v>123.11499999999999</v>
      </c>
      <c r="M299" s="352">
        <v>119.85299999999999</v>
      </c>
      <c r="N299" s="352">
        <v>121.223</v>
      </c>
      <c r="O299" s="352">
        <v>119.571</v>
      </c>
      <c r="P299" s="352">
        <v>120.047</v>
      </c>
      <c r="Q299" s="352">
        <v>117.504</v>
      </c>
      <c r="R299" s="352">
        <v>119.122</v>
      </c>
      <c r="S299" s="352">
        <v>116.83</v>
      </c>
      <c r="T299" s="352">
        <v>118.139</v>
      </c>
      <c r="U299" s="352">
        <v>120.062</v>
      </c>
      <c r="V299" s="352">
        <v>-152.81299999999999</v>
      </c>
    </row>
    <row r="300" spans="1:22">
      <c r="A300">
        <v>271</v>
      </c>
      <c r="B300" t="s">
        <v>585</v>
      </c>
      <c r="C300">
        <v>124.502</v>
      </c>
      <c r="D300">
        <v>124.73099999999999</v>
      </c>
      <c r="E300">
        <v>124.32299999999999</v>
      </c>
      <c r="F300">
        <v>124.629</v>
      </c>
      <c r="G300">
        <v>119.783</v>
      </c>
      <c r="H300">
        <v>118.91800000000001</v>
      </c>
      <c r="I300">
        <v>119.54600000000001</v>
      </c>
      <c r="J300">
        <v>117.96899999999999</v>
      </c>
      <c r="K300">
        <v>122.96299999999999</v>
      </c>
      <c r="L300">
        <v>122.666</v>
      </c>
      <c r="M300">
        <v>120.136</v>
      </c>
      <c r="N300">
        <v>121.27500000000001</v>
      </c>
      <c r="O300">
        <v>119.75</v>
      </c>
      <c r="P300">
        <v>120.321</v>
      </c>
      <c r="Q300">
        <v>118.17</v>
      </c>
      <c r="R300">
        <v>119.86</v>
      </c>
      <c r="S300">
        <v>117.494</v>
      </c>
      <c r="T300">
        <v>118.601</v>
      </c>
      <c r="U300">
        <v>120.22</v>
      </c>
      <c r="V300">
        <v>-85.682000000000002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592A-67C0-4440-814F-BAFBF06AA6DB}">
  <dimension ref="A1:AD1000"/>
  <sheetViews>
    <sheetView topLeftCell="A17" workbookViewId="0">
      <selection activeCell="A21" sqref="A21"/>
    </sheetView>
  </sheetViews>
  <sheetFormatPr defaultColWidth="12.59765625" defaultRowHeight="15" customHeight="1"/>
  <cols>
    <col min="1" max="27" width="8.59765625" style="274" customWidth="1"/>
    <col min="28" max="16384" width="12.59765625" style="274"/>
  </cols>
  <sheetData>
    <row r="1" spans="1:27" ht="14.25" customHeight="1">
      <c r="A1" s="274">
        <v>2025</v>
      </c>
    </row>
    <row r="2" spans="1:27" ht="14.25" customHeight="1">
      <c r="A2" s="421" t="s">
        <v>68</v>
      </c>
      <c r="B2" s="427"/>
      <c r="C2" s="428"/>
      <c r="D2" s="424" t="s">
        <v>69</v>
      </c>
      <c r="E2" s="429"/>
      <c r="F2" s="430"/>
      <c r="G2" s="421" t="s">
        <v>70</v>
      </c>
      <c r="H2" s="422"/>
      <c r="I2" s="423"/>
      <c r="J2" s="424" t="s">
        <v>271</v>
      </c>
      <c r="K2" s="425"/>
      <c r="L2" s="426"/>
      <c r="M2" s="421" t="s">
        <v>72</v>
      </c>
      <c r="N2" s="422"/>
      <c r="O2" s="423"/>
      <c r="P2" s="424" t="s">
        <v>73</v>
      </c>
      <c r="Q2" s="425"/>
      <c r="R2" s="426"/>
      <c r="S2" s="421" t="s">
        <v>74</v>
      </c>
      <c r="T2" s="422"/>
      <c r="U2" s="423"/>
      <c r="V2" s="424" t="s">
        <v>75</v>
      </c>
      <c r="W2" s="425"/>
      <c r="X2" s="426"/>
      <c r="Y2" s="421" t="s">
        <v>76</v>
      </c>
      <c r="Z2" s="422"/>
      <c r="AA2" s="423"/>
    </row>
    <row r="3" spans="1:27" ht="14.25" customHeight="1">
      <c r="A3" s="415" t="s">
        <v>270</v>
      </c>
      <c r="B3" s="416" t="s">
        <v>269</v>
      </c>
      <c r="C3" s="417" t="s">
        <v>268</v>
      </c>
      <c r="D3" s="418" t="s">
        <v>270</v>
      </c>
      <c r="E3" s="419" t="s">
        <v>269</v>
      </c>
      <c r="F3" s="420" t="s">
        <v>268</v>
      </c>
      <c r="G3" s="415" t="s">
        <v>270</v>
      </c>
      <c r="H3" s="416" t="s">
        <v>269</v>
      </c>
      <c r="I3" s="417" t="s">
        <v>268</v>
      </c>
      <c r="J3" s="418" t="s">
        <v>270</v>
      </c>
      <c r="K3" s="419" t="s">
        <v>269</v>
      </c>
      <c r="L3" s="420" t="s">
        <v>268</v>
      </c>
      <c r="M3" s="415" t="s">
        <v>270</v>
      </c>
      <c r="N3" s="416" t="s">
        <v>269</v>
      </c>
      <c r="O3" s="417" t="s">
        <v>268</v>
      </c>
      <c r="P3" s="418" t="s">
        <v>270</v>
      </c>
      <c r="Q3" s="419" t="s">
        <v>269</v>
      </c>
      <c r="R3" s="420" t="s">
        <v>268</v>
      </c>
      <c r="S3" s="415" t="s">
        <v>270</v>
      </c>
      <c r="T3" s="416" t="s">
        <v>269</v>
      </c>
      <c r="U3" s="417" t="s">
        <v>268</v>
      </c>
      <c r="V3" s="418" t="s">
        <v>270</v>
      </c>
      <c r="W3" s="419" t="s">
        <v>269</v>
      </c>
      <c r="X3" s="420" t="s">
        <v>268</v>
      </c>
      <c r="Y3" s="415" t="s">
        <v>270</v>
      </c>
      <c r="Z3" s="416" t="s">
        <v>269</v>
      </c>
      <c r="AA3" s="417" t="s">
        <v>268</v>
      </c>
    </row>
    <row r="4" spans="1:27" ht="14.25" customHeight="1">
      <c r="A4" s="415"/>
      <c r="B4" s="416"/>
      <c r="C4" s="417"/>
      <c r="D4" s="418"/>
      <c r="E4" s="419"/>
      <c r="F4" s="420"/>
      <c r="G4" s="415"/>
      <c r="H4" s="416"/>
      <c r="I4" s="417"/>
      <c r="J4" s="418"/>
      <c r="K4" s="419"/>
      <c r="L4" s="420"/>
      <c r="M4" s="415"/>
      <c r="N4" s="416"/>
      <c r="O4" s="417"/>
      <c r="P4" s="418"/>
      <c r="Q4" s="419"/>
      <c r="R4" s="420"/>
      <c r="S4" s="415"/>
      <c r="T4" s="416"/>
      <c r="U4" s="417"/>
      <c r="V4" s="418"/>
      <c r="W4" s="419"/>
      <c r="X4" s="420"/>
      <c r="Y4" s="415"/>
      <c r="Z4" s="416"/>
      <c r="AA4" s="417"/>
    </row>
    <row r="5" spans="1:27" ht="14.25" customHeight="1">
      <c r="A5" s="296">
        <v>-0.13540000000000002</v>
      </c>
      <c r="B5" s="297">
        <v>0.13681422864617554</v>
      </c>
      <c r="C5" s="298">
        <v>0.23938624620527324</v>
      </c>
      <c r="D5" s="305">
        <v>-0.20219999999999999</v>
      </c>
      <c r="E5" s="306">
        <v>0.20361422864617551</v>
      </c>
      <c r="F5" s="307">
        <v>0.23909407249655051</v>
      </c>
      <c r="G5" s="311">
        <v>-0.14660000000000001</v>
      </c>
      <c r="H5" s="312">
        <v>0.14801422864617553</v>
      </c>
      <c r="I5" s="313">
        <v>0.23986664385524009</v>
      </c>
      <c r="J5" s="305">
        <v>-0.13620000000000002</v>
      </c>
      <c r="K5" s="306">
        <v>0.13761422864617553</v>
      </c>
      <c r="L5" s="307">
        <v>0.23872365471636478</v>
      </c>
      <c r="M5" s="296">
        <v>-0.21140000000000003</v>
      </c>
      <c r="N5" s="297">
        <v>0.21281422864617555</v>
      </c>
      <c r="O5" s="298">
        <v>0.23878841250582963</v>
      </c>
      <c r="P5" s="305">
        <v>-0.18180000000000002</v>
      </c>
      <c r="Q5" s="306">
        <v>0.18321422864617554</v>
      </c>
      <c r="R5" s="307">
        <v>0.23830564082561895</v>
      </c>
      <c r="S5" s="296">
        <v>-0.314</v>
      </c>
      <c r="T5" s="297">
        <v>0.31541422864617552</v>
      </c>
      <c r="U5" s="298">
        <v>0.23873609370308793</v>
      </c>
      <c r="V5" s="305">
        <v>-0.28820000000000001</v>
      </c>
      <c r="W5" s="306">
        <v>0.28961422864617553</v>
      </c>
      <c r="X5" s="307">
        <v>0.23827622556975564</v>
      </c>
      <c r="Y5" s="311">
        <v>-0.23040000000000002</v>
      </c>
      <c r="Z5" s="312">
        <v>0.23181422864617554</v>
      </c>
      <c r="AA5" s="313">
        <v>0.23842431600520061</v>
      </c>
    </row>
    <row r="6" spans="1:27" ht="14.25" customHeight="1">
      <c r="A6" s="296">
        <v>25.281199999999998</v>
      </c>
      <c r="B6" s="297">
        <v>-0.27588399130709718</v>
      </c>
      <c r="C6" s="298">
        <v>0.34286658588391461</v>
      </c>
      <c r="D6" s="305">
        <v>25.226599999999998</v>
      </c>
      <c r="E6" s="306">
        <v>-0.22128399130709653</v>
      </c>
      <c r="F6" s="307">
        <v>0.34341919741877597</v>
      </c>
      <c r="G6" s="302">
        <v>25.247800000000002</v>
      </c>
      <c r="H6" s="303">
        <v>-0.24248399130710041</v>
      </c>
      <c r="I6" s="313">
        <v>0.34302880850734557</v>
      </c>
      <c r="J6" s="305">
        <v>25.087600000000002</v>
      </c>
      <c r="K6" s="306">
        <v>-8.2283991307100735E-2</v>
      </c>
      <c r="L6" s="307">
        <v>0.34306824774114902</v>
      </c>
      <c r="M6" s="296">
        <v>25.175400000000003</v>
      </c>
      <c r="N6" s="297">
        <v>-0.17008399130710217</v>
      </c>
      <c r="O6" s="298">
        <v>0.34309816434999174</v>
      </c>
      <c r="P6" s="305">
        <v>25.157599999999995</v>
      </c>
      <c r="Q6" s="306">
        <v>-0.15228399130709391</v>
      </c>
      <c r="R6" s="307">
        <v>0.34304719780990039</v>
      </c>
      <c r="S6" s="296">
        <v>24.909199999999998</v>
      </c>
      <c r="T6" s="297">
        <v>9.611600869290271E-2</v>
      </c>
      <c r="U6" s="298">
        <v>0.34317840570974745</v>
      </c>
      <c r="V6" s="305">
        <v>24.982799999999997</v>
      </c>
      <c r="W6" s="306">
        <v>2.2516008692903711E-2</v>
      </c>
      <c r="X6" s="307">
        <v>0.34309417522826818</v>
      </c>
      <c r="Y6" s="302">
        <v>25.069000000000003</v>
      </c>
      <c r="Z6" s="303">
        <v>-6.3683991307101451E-2</v>
      </c>
      <c r="AA6" s="313">
        <v>0.34302415604221353</v>
      </c>
    </row>
    <row r="7" spans="1:27" ht="14.25" customHeight="1">
      <c r="A7" s="296">
        <v>50.234000000000002</v>
      </c>
      <c r="B7" s="297">
        <v>-0.22918635144467459</v>
      </c>
      <c r="C7" s="298">
        <v>0.35116603074812708</v>
      </c>
      <c r="D7" s="305">
        <v>50.213799999999992</v>
      </c>
      <c r="E7" s="306">
        <v>-0.20898635144466482</v>
      </c>
      <c r="F7" s="307">
        <v>0.35151421145908213</v>
      </c>
      <c r="G7" s="302">
        <v>50.147199999999998</v>
      </c>
      <c r="H7" s="312">
        <v>-0.14238635144467082</v>
      </c>
      <c r="I7" s="313">
        <v>0.35116137321459179</v>
      </c>
      <c r="J7" s="305">
        <v>50.081400000000009</v>
      </c>
      <c r="K7" s="306">
        <v>-7.6586351444682066E-2</v>
      </c>
      <c r="L7" s="307">
        <v>0.35148340417937146</v>
      </c>
      <c r="M7" s="296">
        <v>50.29</v>
      </c>
      <c r="N7" s="297">
        <v>-0.28518635144467197</v>
      </c>
      <c r="O7" s="298">
        <v>0.3512055695407843</v>
      </c>
      <c r="P7" s="305">
        <v>50.284399999999991</v>
      </c>
      <c r="Q7" s="306">
        <v>-0.27958635144466371</v>
      </c>
      <c r="R7" s="307">
        <v>0.35133539255877683</v>
      </c>
      <c r="S7" s="296">
        <v>50.043000000000006</v>
      </c>
      <c r="T7" s="297">
        <v>-3.818635144467919E-2</v>
      </c>
      <c r="U7" s="298">
        <v>0.35147114751880054</v>
      </c>
      <c r="V7" s="305">
        <v>50.087800000000001</v>
      </c>
      <c r="W7" s="306">
        <v>-8.2986351444674256E-2</v>
      </c>
      <c r="X7" s="307">
        <v>0.3513542545699801</v>
      </c>
      <c r="Y7" s="302">
        <v>50.184800000000003</v>
      </c>
      <c r="Z7" s="312">
        <v>-0.17998635144467556</v>
      </c>
      <c r="AA7" s="313">
        <v>0.35136021702891618</v>
      </c>
    </row>
    <row r="8" spans="1:27" ht="14.25" customHeight="1">
      <c r="A8" s="296">
        <v>75.209599999999995</v>
      </c>
      <c r="B8" s="297">
        <v>-0.21076479445298446</v>
      </c>
      <c r="C8" s="298">
        <v>0.37272552000487363</v>
      </c>
      <c r="D8" s="305">
        <v>75.128199999999993</v>
      </c>
      <c r="E8" s="306">
        <v>-0.12936479445298232</v>
      </c>
      <c r="F8" s="307">
        <v>0.37158065497262444</v>
      </c>
      <c r="G8" s="311">
        <v>74.933000000000007</v>
      </c>
      <c r="H8" s="312">
        <v>6.5835205547003284E-2</v>
      </c>
      <c r="I8" s="313">
        <v>0.37178566987415501</v>
      </c>
      <c r="J8" s="305">
        <v>75.109799999999993</v>
      </c>
      <c r="K8" s="306">
        <v>-0.11096479445298257</v>
      </c>
      <c r="L8" s="307">
        <v>0.37226882696390889</v>
      </c>
      <c r="M8" s="296">
        <v>75.201999999999998</v>
      </c>
      <c r="N8" s="297">
        <v>-0.20316479445298796</v>
      </c>
      <c r="O8" s="298">
        <v>0.37147482998524328</v>
      </c>
      <c r="P8" s="305">
        <v>75.353800000000007</v>
      </c>
      <c r="Q8" s="306">
        <v>-0.35496479445299656</v>
      </c>
      <c r="R8" s="307">
        <v>0.37150630596926421</v>
      </c>
      <c r="S8" s="296">
        <v>74.989400000000003</v>
      </c>
      <c r="T8" s="297">
        <v>9.4352055470068308E-3</v>
      </c>
      <c r="U8" s="298">
        <v>0.37157050112554196</v>
      </c>
      <c r="V8" s="305">
        <v>75.105400000000003</v>
      </c>
      <c r="W8" s="306">
        <v>-0.10656479445299283</v>
      </c>
      <c r="X8" s="307">
        <v>0.37218768614630743</v>
      </c>
      <c r="Y8" s="311">
        <v>75.295400000000001</v>
      </c>
      <c r="Z8" s="312">
        <v>-0.29656479445299055</v>
      </c>
      <c r="AA8" s="313">
        <v>0.37136290351972046</v>
      </c>
    </row>
    <row r="9" spans="1:27" ht="14.25" customHeight="1">
      <c r="A9" s="296">
        <v>100.15180000000001</v>
      </c>
      <c r="B9" s="297">
        <v>-0.15086580671069783</v>
      </c>
      <c r="C9" s="298">
        <v>0.46144810931462232</v>
      </c>
      <c r="D9" s="305">
        <v>100.01020000000001</v>
      </c>
      <c r="E9" s="306">
        <v>-9.2658067107009856E-3</v>
      </c>
      <c r="F9" s="307">
        <v>0.46142750755426981</v>
      </c>
      <c r="G9" s="311">
        <v>99.752600000000001</v>
      </c>
      <c r="H9" s="312">
        <v>0.24833419328930972</v>
      </c>
      <c r="I9" s="313">
        <v>0.46160975983040176</v>
      </c>
      <c r="J9" s="305">
        <v>99.965999999999994</v>
      </c>
      <c r="K9" s="306">
        <v>3.4934193289316795E-2</v>
      </c>
      <c r="L9" s="307">
        <v>0.46160250384397689</v>
      </c>
      <c r="M9" s="296">
        <v>100.16940000000001</v>
      </c>
      <c r="N9" s="297">
        <v>-0.16846580671069944</v>
      </c>
      <c r="O9" s="298">
        <v>0.46261245660925382</v>
      </c>
      <c r="P9" s="305">
        <v>100.301</v>
      </c>
      <c r="Q9" s="306">
        <v>-0.30006580671069116</v>
      </c>
      <c r="R9" s="307">
        <v>0.4616952785155134</v>
      </c>
      <c r="S9" s="296">
        <v>99.813800000000015</v>
      </c>
      <c r="T9" s="297">
        <v>0.18713419328929604</v>
      </c>
      <c r="U9" s="298">
        <v>0.46141679521313383</v>
      </c>
      <c r="V9" s="305">
        <v>99.984400000000008</v>
      </c>
      <c r="W9" s="306">
        <v>1.6534193289302834E-2</v>
      </c>
      <c r="X9" s="307">
        <v>0.46182752254255044</v>
      </c>
      <c r="Y9" s="311">
        <v>100.25999999999999</v>
      </c>
      <c r="Z9" s="312">
        <v>-0.25906580671068014</v>
      </c>
      <c r="AA9" s="313">
        <v>0.46178766986183256</v>
      </c>
    </row>
    <row r="10" spans="1:27" ht="14.25" customHeight="1">
      <c r="A10" s="299">
        <v>125.15059999999998</v>
      </c>
      <c r="B10" s="300">
        <v>-0.14730144181883986</v>
      </c>
      <c r="C10" s="301">
        <v>0.51824805492586035</v>
      </c>
      <c r="D10" s="305">
        <v>124.93980000000002</v>
      </c>
      <c r="E10" s="306">
        <v>6.3498558181123599E-2</v>
      </c>
      <c r="F10" s="307">
        <v>0.51858601311415375</v>
      </c>
      <c r="G10" s="311">
        <v>124.6086</v>
      </c>
      <c r="H10" s="312">
        <v>0.39469855818114752</v>
      </c>
      <c r="I10" s="313">
        <v>0.51823517373226002</v>
      </c>
      <c r="J10" s="305">
        <v>124.86199999999999</v>
      </c>
      <c r="K10" s="306">
        <v>0.14129855818114834</v>
      </c>
      <c r="L10" s="307">
        <v>0.51824746606047944</v>
      </c>
      <c r="M10" s="296">
        <v>125.12480000000001</v>
      </c>
      <c r="N10" s="297">
        <v>-0.12150144181886446</v>
      </c>
      <c r="O10" s="298">
        <v>0.51971742943072075</v>
      </c>
      <c r="P10" s="305">
        <v>125.292</v>
      </c>
      <c r="Q10" s="306">
        <v>-0.28870144181885848</v>
      </c>
      <c r="R10" s="307">
        <v>0.51797522714638167</v>
      </c>
      <c r="S10" s="296">
        <v>124.70800000000001</v>
      </c>
      <c r="T10" s="297">
        <v>0.29529855818113049</v>
      </c>
      <c r="U10" s="298">
        <v>0.51859139195861315</v>
      </c>
      <c r="V10" s="305">
        <v>124.8914</v>
      </c>
      <c r="W10" s="306">
        <v>0.1118985581811387</v>
      </c>
      <c r="X10" s="307">
        <v>0.51874822649384378</v>
      </c>
      <c r="Y10" s="311">
        <v>125.23479999999999</v>
      </c>
      <c r="Z10" s="312">
        <v>-0.23150144181884968</v>
      </c>
      <c r="AA10" s="313">
        <v>0.51848987150233794</v>
      </c>
    </row>
    <row r="11" spans="1:27" ht="14.25" customHeight="1">
      <c r="A11" s="296">
        <v>150.09459999999999</v>
      </c>
      <c r="B11" s="297">
        <v>-9.4015831381454973E-2</v>
      </c>
      <c r="C11" s="298">
        <v>0.53210776541336946</v>
      </c>
      <c r="D11" s="305">
        <v>149.87880000000001</v>
      </c>
      <c r="E11" s="306">
        <v>0.12178416861851815</v>
      </c>
      <c r="F11" s="307">
        <v>0.5307385547279776</v>
      </c>
      <c r="G11" s="314">
        <v>149.58919999999998</v>
      </c>
      <c r="H11" s="315">
        <v>0.41138416861855376</v>
      </c>
      <c r="I11" s="313">
        <v>0.53117300009276081</v>
      </c>
      <c r="J11" s="305">
        <v>149.78760000000003</v>
      </c>
      <c r="K11" s="306">
        <v>0.21298416861850455</v>
      </c>
      <c r="L11" s="307">
        <v>0.53153930716794462</v>
      </c>
      <c r="M11" s="296">
        <v>150.0566</v>
      </c>
      <c r="N11" s="297">
        <v>-5.6015831381472481E-2</v>
      </c>
      <c r="O11" s="298">
        <v>0.53272227395603955</v>
      </c>
      <c r="P11" s="305">
        <v>150.25220000000002</v>
      </c>
      <c r="Q11" s="306">
        <v>-0.25161583138148558</v>
      </c>
      <c r="R11" s="307">
        <v>0.53034877951307102</v>
      </c>
      <c r="S11" s="296">
        <v>149.6728</v>
      </c>
      <c r="T11" s="297">
        <v>0.32778416861853543</v>
      </c>
      <c r="U11" s="298">
        <v>0.53141363570243272</v>
      </c>
      <c r="V11" s="305">
        <v>149.77860000000001</v>
      </c>
      <c r="W11" s="306">
        <v>0.22198416861851911</v>
      </c>
      <c r="X11" s="307">
        <v>0.53235697822317296</v>
      </c>
      <c r="Y11" s="314">
        <v>150.13220000000001</v>
      </c>
      <c r="Z11" s="315">
        <v>-0.13161583138148103</v>
      </c>
      <c r="AA11" s="313">
        <v>0.53031004188176256</v>
      </c>
    </row>
    <row r="12" spans="1:27" ht="14.25" customHeight="1">
      <c r="A12" s="296">
        <v>174.92439999999999</v>
      </c>
      <c r="B12" s="297">
        <v>4.3777344807381269E-2</v>
      </c>
      <c r="C12" s="298">
        <v>0.55905135898463165</v>
      </c>
      <c r="D12" s="305">
        <v>174.7936</v>
      </c>
      <c r="E12" s="306">
        <v>0.17457734480737486</v>
      </c>
      <c r="F12" s="307">
        <v>0.55665965120398275</v>
      </c>
      <c r="G12" s="311">
        <v>174.52019999999999</v>
      </c>
      <c r="H12" s="312">
        <v>0.44797734480738427</v>
      </c>
      <c r="I12" s="313">
        <v>0.55649425792134766</v>
      </c>
      <c r="J12" s="305">
        <v>174.62740000000002</v>
      </c>
      <c r="K12" s="306">
        <v>0.34077734480734989</v>
      </c>
      <c r="L12" s="307">
        <v>0.55853517086680504</v>
      </c>
      <c r="M12" s="296">
        <v>174.87039999999999</v>
      </c>
      <c r="N12" s="297">
        <v>9.7777344807383315E-2</v>
      </c>
      <c r="O12" s="298">
        <v>0.55915785155801834</v>
      </c>
      <c r="P12" s="305">
        <v>175.14420000000001</v>
      </c>
      <c r="Q12" s="306">
        <v>-0.17602265519263938</v>
      </c>
      <c r="R12" s="307">
        <v>0.55604898351283216</v>
      </c>
      <c r="S12" s="296">
        <v>174.52839999999998</v>
      </c>
      <c r="T12" s="297">
        <v>0.43977734480739628</v>
      </c>
      <c r="U12" s="298">
        <v>0.55867731945508037</v>
      </c>
      <c r="V12" s="305">
        <v>174.62739999999999</v>
      </c>
      <c r="W12" s="306">
        <v>0.34077734480737831</v>
      </c>
      <c r="X12" s="307">
        <v>0.56052692821800931</v>
      </c>
      <c r="Y12" s="311">
        <v>175.2978</v>
      </c>
      <c r="Z12" s="312">
        <v>-0.32962265519262246</v>
      </c>
      <c r="AA12" s="313">
        <v>0.55635842737489571</v>
      </c>
    </row>
    <row r="13" spans="1:27" ht="14.25" customHeight="1">
      <c r="A13" s="296">
        <v>199.68599999999998</v>
      </c>
      <c r="B13" s="297">
        <v>0.25224003163901898</v>
      </c>
      <c r="C13" s="298">
        <v>0.5636232908623352</v>
      </c>
      <c r="D13" s="305">
        <v>199.5582</v>
      </c>
      <c r="E13" s="306">
        <v>0.38004003163899824</v>
      </c>
      <c r="F13" s="307">
        <v>0.56274661956608829</v>
      </c>
      <c r="G13" s="311">
        <v>199.33920000000001</v>
      </c>
      <c r="H13" s="312">
        <v>0.59904003163899233</v>
      </c>
      <c r="I13" s="313">
        <v>0.56293917771181678</v>
      </c>
      <c r="J13" s="305">
        <v>199.44639999999998</v>
      </c>
      <c r="K13" s="306">
        <v>0.4918400316390148</v>
      </c>
      <c r="L13" s="307">
        <v>0.56301291786462715</v>
      </c>
      <c r="M13" s="296">
        <v>199.79000000000002</v>
      </c>
      <c r="N13" s="297">
        <v>0.14824003163897714</v>
      </c>
      <c r="O13" s="298">
        <v>0.56422336265294926</v>
      </c>
      <c r="P13" s="305">
        <v>199.96179999999998</v>
      </c>
      <c r="Q13" s="306">
        <v>-2.355996836098484E-2</v>
      </c>
      <c r="R13" s="307">
        <v>0.56276012901648254</v>
      </c>
      <c r="S13" s="296">
        <v>199.29860000000002</v>
      </c>
      <c r="T13" s="297">
        <v>0.63964003163897587</v>
      </c>
      <c r="U13" s="298">
        <v>0.56307477399182881</v>
      </c>
      <c r="V13" s="305">
        <v>199.43099999999998</v>
      </c>
      <c r="W13" s="306">
        <v>0.50724003163901443</v>
      </c>
      <c r="X13" s="307">
        <v>0.56337420007096528</v>
      </c>
      <c r="Y13" s="311">
        <v>200.167</v>
      </c>
      <c r="Z13" s="312">
        <v>-0.22875996836100398</v>
      </c>
      <c r="AA13" s="313">
        <v>0.56266712687590104</v>
      </c>
    </row>
    <row r="14" spans="1:27" ht="14.25" customHeight="1">
      <c r="A14" s="296">
        <v>224.5564</v>
      </c>
      <c r="B14" s="297">
        <v>0.42935849842780272</v>
      </c>
      <c r="C14" s="298">
        <v>0.57999999999999996</v>
      </c>
      <c r="D14" s="305">
        <v>224.43940000000003</v>
      </c>
      <c r="E14" s="306">
        <v>0.54635849842776452</v>
      </c>
      <c r="F14" s="307">
        <v>0.57999999999999996</v>
      </c>
      <c r="G14" s="311">
        <v>224.19560000000001</v>
      </c>
      <c r="H14" s="312">
        <v>0.79015849842778607</v>
      </c>
      <c r="I14" s="313">
        <v>0.57999999999999996</v>
      </c>
      <c r="J14" s="305">
        <v>224.34</v>
      </c>
      <c r="K14" s="306">
        <v>0.64575849842779576</v>
      </c>
      <c r="L14" s="307">
        <v>0.57999999999999996</v>
      </c>
      <c r="M14" s="296">
        <v>224.67680000000001</v>
      </c>
      <c r="N14" s="297">
        <v>0.30895849842778489</v>
      </c>
      <c r="O14" s="298">
        <v>0.57999999999999996</v>
      </c>
      <c r="P14" s="305">
        <v>224.94940000000003</v>
      </c>
      <c r="Q14" s="306">
        <v>3.6358498427773611E-2</v>
      </c>
      <c r="R14" s="307">
        <v>0.57999999999999996</v>
      </c>
      <c r="S14" s="296">
        <v>224.17360000000002</v>
      </c>
      <c r="T14" s="297">
        <v>0.81215849842777743</v>
      </c>
      <c r="U14" s="298">
        <v>0.57999999999999996</v>
      </c>
      <c r="V14" s="305">
        <v>224.32820000000001</v>
      </c>
      <c r="W14" s="306">
        <v>0.65755849842778957</v>
      </c>
      <c r="X14" s="307">
        <v>0.57999999999999996</v>
      </c>
      <c r="Y14" s="311">
        <v>225.18879999999999</v>
      </c>
      <c r="Z14" s="312">
        <v>-0.20304150157218714</v>
      </c>
      <c r="AA14" s="313">
        <v>0.57999999999999996</v>
      </c>
    </row>
    <row r="15" spans="1:27" ht="14.25" customHeight="1">
      <c r="A15" s="302">
        <v>250.17860000000002</v>
      </c>
      <c r="B15" s="303">
        <v>-0.14554412988422882</v>
      </c>
      <c r="C15" s="304">
        <v>0.57999999999999996</v>
      </c>
      <c r="D15" s="308">
        <v>250.01459999999997</v>
      </c>
      <c r="E15" s="309">
        <v>1.8455870115815287E-2</v>
      </c>
      <c r="F15" s="310">
        <v>0.57999999999999996</v>
      </c>
      <c r="G15" s="311">
        <v>249.73699999999999</v>
      </c>
      <c r="H15" s="312">
        <v>0.2960558701157936</v>
      </c>
      <c r="I15" s="313">
        <v>0.57999999999999996</v>
      </c>
      <c r="J15" s="308">
        <v>249.83599999999996</v>
      </c>
      <c r="K15" s="309">
        <v>0.19705587011583248</v>
      </c>
      <c r="L15" s="310">
        <v>0.57999999999999996</v>
      </c>
      <c r="M15" s="302">
        <v>250.14439999999999</v>
      </c>
      <c r="N15" s="303">
        <v>-0.11134412988420195</v>
      </c>
      <c r="O15" s="304">
        <v>0.57999999999999996</v>
      </c>
      <c r="P15" s="308">
        <v>250.38340000000002</v>
      </c>
      <c r="Q15" s="309">
        <v>-0.35034412988423469</v>
      </c>
      <c r="R15" s="310">
        <v>0.57999999999999996</v>
      </c>
      <c r="S15" s="302">
        <v>249.62599999999998</v>
      </c>
      <c r="T15" s="303">
        <v>0.40705587011581201</v>
      </c>
      <c r="U15" s="304">
        <v>0.57999999999999996</v>
      </c>
      <c r="V15" s="308">
        <v>249.86599999999999</v>
      </c>
      <c r="W15" s="309">
        <v>0.16705587011580292</v>
      </c>
      <c r="X15" s="310">
        <v>0.57999999999999996</v>
      </c>
      <c r="Y15" s="311">
        <v>250.68339999999998</v>
      </c>
      <c r="Z15" s="312">
        <v>-0.65034412988418921</v>
      </c>
      <c r="AA15" s="313">
        <v>0.57999999999999996</v>
      </c>
    </row>
    <row r="16" spans="1:27" ht="14.25" customHeight="1"/>
    <row r="17" spans="1:30" ht="14.25" customHeight="1" thickBot="1"/>
    <row r="18" spans="1:30" ht="14.1" customHeight="1" thickBot="1">
      <c r="A18" s="431" t="s">
        <v>163</v>
      </c>
      <c r="B18" s="432"/>
      <c r="C18" s="433"/>
      <c r="D18" s="434" t="s">
        <v>164</v>
      </c>
      <c r="E18" s="435"/>
      <c r="F18" s="436"/>
      <c r="G18" s="431" t="s">
        <v>165</v>
      </c>
      <c r="H18" s="432"/>
      <c r="I18" s="433"/>
      <c r="J18" s="434" t="s">
        <v>166</v>
      </c>
      <c r="K18" s="435"/>
      <c r="L18" s="436"/>
      <c r="M18" s="431" t="s">
        <v>167</v>
      </c>
      <c r="N18" s="432"/>
      <c r="O18" s="433"/>
      <c r="P18" s="434" t="s">
        <v>168</v>
      </c>
      <c r="Q18" s="435"/>
      <c r="R18" s="436"/>
      <c r="S18" s="431" t="s">
        <v>169</v>
      </c>
      <c r="T18" s="432"/>
      <c r="U18" s="433"/>
      <c r="V18" s="434" t="s">
        <v>170</v>
      </c>
      <c r="W18" s="435"/>
      <c r="X18" s="436"/>
      <c r="Y18" s="431" t="s">
        <v>171</v>
      </c>
      <c r="Z18" s="432"/>
      <c r="AA18" s="433"/>
      <c r="AB18" s="434" t="s">
        <v>172</v>
      </c>
      <c r="AC18" s="435"/>
      <c r="AD18" s="436"/>
    </row>
    <row r="19" spans="1:30" ht="14.25" customHeight="1" thickBot="1">
      <c r="A19" s="360" t="s">
        <v>595</v>
      </c>
      <c r="B19" s="361" t="s">
        <v>66</v>
      </c>
      <c r="C19" s="361" t="s">
        <v>67</v>
      </c>
      <c r="D19" s="354" t="s">
        <v>595</v>
      </c>
      <c r="E19" s="354" t="s">
        <v>66</v>
      </c>
      <c r="F19" s="354" t="s">
        <v>67</v>
      </c>
      <c r="G19" s="366" t="s">
        <v>595</v>
      </c>
      <c r="H19" s="366" t="s">
        <v>66</v>
      </c>
      <c r="I19" s="366" t="s">
        <v>67</v>
      </c>
      <c r="J19" s="355" t="s">
        <v>595</v>
      </c>
      <c r="K19" s="354" t="s">
        <v>66</v>
      </c>
      <c r="L19" s="355" t="s">
        <v>67</v>
      </c>
      <c r="M19" s="366" t="s">
        <v>595</v>
      </c>
      <c r="N19" s="366" t="s">
        <v>66</v>
      </c>
      <c r="O19" s="366" t="s">
        <v>67</v>
      </c>
      <c r="P19" s="355" t="s">
        <v>595</v>
      </c>
      <c r="Q19" s="355" t="s">
        <v>66</v>
      </c>
      <c r="R19" s="355" t="s">
        <v>67</v>
      </c>
      <c r="S19" s="366" t="s">
        <v>595</v>
      </c>
      <c r="T19" s="366" t="s">
        <v>66</v>
      </c>
      <c r="U19" s="366" t="s">
        <v>67</v>
      </c>
      <c r="V19" s="355" t="s">
        <v>595</v>
      </c>
      <c r="W19" s="355" t="s">
        <v>66</v>
      </c>
      <c r="X19" s="355" t="s">
        <v>67</v>
      </c>
      <c r="Y19" s="366" t="s">
        <v>595</v>
      </c>
      <c r="Z19" s="366" t="s">
        <v>66</v>
      </c>
      <c r="AA19" s="366" t="s">
        <v>67</v>
      </c>
      <c r="AB19" s="355" t="s">
        <v>595</v>
      </c>
      <c r="AC19" s="355" t="s">
        <v>66</v>
      </c>
      <c r="AD19" s="355" t="s">
        <v>67</v>
      </c>
    </row>
    <row r="20" spans="1:30" ht="14.25" customHeight="1" thickBot="1">
      <c r="A20" s="360" t="s">
        <v>65</v>
      </c>
      <c r="B20" s="361" t="s">
        <v>596</v>
      </c>
      <c r="C20" s="361" t="s">
        <v>597</v>
      </c>
      <c r="D20" s="354" t="s">
        <v>65</v>
      </c>
      <c r="E20" s="354" t="s">
        <v>596</v>
      </c>
      <c r="F20" s="354" t="s">
        <v>597</v>
      </c>
      <c r="G20" s="361" t="s">
        <v>65</v>
      </c>
      <c r="H20" s="361" t="s">
        <v>596</v>
      </c>
      <c r="I20" s="361" t="s">
        <v>597</v>
      </c>
      <c r="J20" s="354" t="s">
        <v>65</v>
      </c>
      <c r="K20" s="354" t="s">
        <v>596</v>
      </c>
      <c r="L20" s="354" t="s">
        <v>597</v>
      </c>
      <c r="M20" s="361" t="s">
        <v>65</v>
      </c>
      <c r="N20" s="361" t="s">
        <v>596</v>
      </c>
      <c r="O20" s="361" t="s">
        <v>597</v>
      </c>
      <c r="P20" s="354" t="s">
        <v>65</v>
      </c>
      <c r="Q20" s="354" t="s">
        <v>596</v>
      </c>
      <c r="R20" s="354" t="s">
        <v>597</v>
      </c>
      <c r="S20" s="361" t="s">
        <v>65</v>
      </c>
      <c r="T20" s="361" t="s">
        <v>596</v>
      </c>
      <c r="U20" s="361" t="s">
        <v>597</v>
      </c>
      <c r="V20" s="354" t="s">
        <v>65</v>
      </c>
      <c r="W20" s="354" t="s">
        <v>596</v>
      </c>
      <c r="X20" s="354" t="s">
        <v>597</v>
      </c>
      <c r="Y20" s="361" t="s">
        <v>65</v>
      </c>
      <c r="Z20" s="361" t="s">
        <v>596</v>
      </c>
      <c r="AA20" s="361" t="s">
        <v>597</v>
      </c>
      <c r="AB20" s="354" t="s">
        <v>65</v>
      </c>
      <c r="AC20" s="354" t="s">
        <v>596</v>
      </c>
      <c r="AD20" s="354" t="s">
        <v>597</v>
      </c>
    </row>
    <row r="21" spans="1:30" ht="14.25" customHeight="1" thickBot="1">
      <c r="A21" s="362">
        <v>-0.13100000000000001</v>
      </c>
      <c r="B21" s="363">
        <v>0.13300000000000001</v>
      </c>
      <c r="C21" s="363">
        <v>0.23799999999999999</v>
      </c>
      <c r="D21" s="357">
        <v>-0.40899999999999997</v>
      </c>
      <c r="E21" s="356">
        <v>0.41099999999999998</v>
      </c>
      <c r="F21" s="356">
        <v>0.23899999999999999</v>
      </c>
      <c r="G21" s="367">
        <v>-0.48599999999999999</v>
      </c>
      <c r="H21" s="363">
        <v>0.48699999999999999</v>
      </c>
      <c r="I21" s="363">
        <v>0.23899999999999999</v>
      </c>
      <c r="J21" s="357">
        <v>-0.44900000000000001</v>
      </c>
      <c r="K21" s="356">
        <v>0.45</v>
      </c>
      <c r="L21" s="356">
        <v>0.23799999999999999</v>
      </c>
      <c r="M21" s="367">
        <v>-0.50900000000000001</v>
      </c>
      <c r="N21" s="363">
        <v>0.51100000000000001</v>
      </c>
      <c r="O21" s="363">
        <v>0.23899999999999999</v>
      </c>
      <c r="P21" s="357">
        <v>-0.502</v>
      </c>
      <c r="Q21" s="356">
        <v>0.503</v>
      </c>
      <c r="R21" s="356">
        <v>0.23799999999999999</v>
      </c>
      <c r="S21" s="367">
        <v>-0.56299999999999994</v>
      </c>
      <c r="T21" s="363">
        <v>0.56399999999999995</v>
      </c>
      <c r="U21" s="363">
        <v>0.23899999999999999</v>
      </c>
      <c r="V21" s="357">
        <v>-0.46899999999999997</v>
      </c>
      <c r="W21" s="356">
        <v>0.47</v>
      </c>
      <c r="X21" s="356">
        <v>0.23899999999999999</v>
      </c>
      <c r="Y21" s="367">
        <v>-0.47599999999999998</v>
      </c>
      <c r="Z21" s="363">
        <v>0.47799999999999998</v>
      </c>
      <c r="AA21" s="363">
        <v>0.23899999999999999</v>
      </c>
      <c r="AB21" s="357">
        <v>-0.64200000000000002</v>
      </c>
      <c r="AC21" s="356">
        <v>0.64400000000000002</v>
      </c>
      <c r="AD21" s="356">
        <v>0.23799999999999999</v>
      </c>
    </row>
    <row r="22" spans="1:30" ht="14.25" customHeight="1" thickTop="1" thickBot="1">
      <c r="A22" s="362">
        <v>25.117999999999999</v>
      </c>
      <c r="B22" s="363">
        <v>-0.113</v>
      </c>
      <c r="C22" s="363">
        <v>0.34300000000000003</v>
      </c>
      <c r="D22" s="357">
        <v>25.064</v>
      </c>
      <c r="E22" s="356">
        <v>-5.8999999999999997E-2</v>
      </c>
      <c r="F22" s="356">
        <v>0.34599999999999997</v>
      </c>
      <c r="G22" s="367">
        <v>25.021000000000001</v>
      </c>
      <c r="H22" s="363">
        <v>-1.4999999999999999E-2</v>
      </c>
      <c r="I22" s="363">
        <v>0.34300000000000003</v>
      </c>
      <c r="J22" s="357">
        <v>24.981999999999999</v>
      </c>
      <c r="K22" s="356">
        <v>2.4E-2</v>
      </c>
      <c r="L22" s="356">
        <v>0.34300000000000003</v>
      </c>
      <c r="M22" s="367">
        <v>25.082000000000001</v>
      </c>
      <c r="N22" s="363">
        <v>-7.5999999999999998E-2</v>
      </c>
      <c r="O22" s="363">
        <v>0.34499999999999997</v>
      </c>
      <c r="P22" s="357">
        <v>24.965</v>
      </c>
      <c r="Q22" s="356">
        <v>0.04</v>
      </c>
      <c r="R22" s="356">
        <v>0.34300000000000003</v>
      </c>
      <c r="S22" s="367">
        <v>24.927</v>
      </c>
      <c r="T22" s="363">
        <v>7.9000000000000001E-2</v>
      </c>
      <c r="U22" s="363">
        <v>0.34300000000000003</v>
      </c>
      <c r="V22" s="357">
        <v>25.148</v>
      </c>
      <c r="W22" s="356">
        <v>-0.14299999999999999</v>
      </c>
      <c r="X22" s="356">
        <v>0.34300000000000003</v>
      </c>
      <c r="Y22" s="367">
        <v>25.058</v>
      </c>
      <c r="Z22" s="363">
        <v>-5.1999999999999998E-2</v>
      </c>
      <c r="AA22" s="363">
        <v>0.34300000000000003</v>
      </c>
      <c r="AB22" s="357">
        <v>24.788</v>
      </c>
      <c r="AC22" s="356">
        <v>0.217</v>
      </c>
      <c r="AD22" s="356">
        <v>0.34300000000000003</v>
      </c>
    </row>
    <row r="23" spans="1:30" ht="14.25" customHeight="1" thickTop="1" thickBot="1">
      <c r="A23" s="362">
        <v>50.295999999999999</v>
      </c>
      <c r="B23" s="363">
        <v>-0.29099999999999998</v>
      </c>
      <c r="C23" s="363">
        <v>0.35199999999999998</v>
      </c>
      <c r="D23" s="357">
        <v>50.34</v>
      </c>
      <c r="E23" s="356">
        <v>-0.33500000000000002</v>
      </c>
      <c r="F23" s="356">
        <v>0.35199999999999998</v>
      </c>
      <c r="G23" s="367">
        <v>50.22</v>
      </c>
      <c r="H23" s="363">
        <v>-0.215</v>
      </c>
      <c r="I23" s="363">
        <v>0.35199999999999998</v>
      </c>
      <c r="J23" s="357">
        <v>50.198999999999998</v>
      </c>
      <c r="K23" s="356">
        <v>-0.19400000000000001</v>
      </c>
      <c r="L23" s="356">
        <v>0.35099999999999998</v>
      </c>
      <c r="M23" s="367">
        <v>50.375</v>
      </c>
      <c r="N23" s="363">
        <v>-0.37</v>
      </c>
      <c r="O23" s="363">
        <v>0.35199999999999998</v>
      </c>
      <c r="P23" s="357">
        <v>50.131</v>
      </c>
      <c r="Q23" s="356">
        <v>-0.126</v>
      </c>
      <c r="R23" s="356">
        <v>0.35099999999999998</v>
      </c>
      <c r="S23" s="367">
        <v>50.070999999999998</v>
      </c>
      <c r="T23" s="363">
        <v>-6.6000000000000003E-2</v>
      </c>
      <c r="U23" s="363">
        <v>0.35199999999999998</v>
      </c>
      <c r="V23" s="357">
        <v>50.371000000000002</v>
      </c>
      <c r="W23" s="356">
        <v>-0.36599999999999999</v>
      </c>
      <c r="X23" s="356">
        <v>0.35099999999999998</v>
      </c>
      <c r="Y23" s="367">
        <v>50.228000000000002</v>
      </c>
      <c r="Z23" s="363">
        <v>-0.223</v>
      </c>
      <c r="AA23" s="363">
        <v>0.35099999999999998</v>
      </c>
      <c r="AB23" s="357">
        <v>49.878</v>
      </c>
      <c r="AC23" s="356">
        <v>0.127</v>
      </c>
      <c r="AD23" s="356">
        <v>0.35099999999999998</v>
      </c>
    </row>
    <row r="24" spans="1:30" ht="14.25" customHeight="1" thickTop="1" thickBot="1">
      <c r="A24" s="362">
        <v>75.364000000000004</v>
      </c>
      <c r="B24" s="363">
        <v>-0.36499999999999999</v>
      </c>
      <c r="C24" s="363">
        <v>0.372</v>
      </c>
      <c r="D24" s="357">
        <v>75.27</v>
      </c>
      <c r="E24" s="356">
        <v>-0.27200000000000002</v>
      </c>
      <c r="F24" s="356">
        <v>0.372</v>
      </c>
      <c r="G24" s="367">
        <v>75.14</v>
      </c>
      <c r="H24" s="363">
        <v>-0.14099999999999999</v>
      </c>
      <c r="I24" s="363">
        <v>0.372</v>
      </c>
      <c r="J24" s="357">
        <v>75.2</v>
      </c>
      <c r="K24" s="356">
        <v>-0.20100000000000001</v>
      </c>
      <c r="L24" s="356">
        <v>0.371</v>
      </c>
      <c r="M24" s="367">
        <v>75.263999999999996</v>
      </c>
      <c r="N24" s="363">
        <v>-0.26500000000000001</v>
      </c>
      <c r="O24" s="363">
        <v>0.371</v>
      </c>
      <c r="P24" s="357">
        <v>75.111000000000004</v>
      </c>
      <c r="Q24" s="356">
        <v>-0.113</v>
      </c>
      <c r="R24" s="356">
        <v>0.371</v>
      </c>
      <c r="S24" s="367">
        <v>75.224999999999994</v>
      </c>
      <c r="T24" s="363">
        <v>-0.22700000000000001</v>
      </c>
      <c r="U24" s="363">
        <v>0.371</v>
      </c>
      <c r="V24" s="357">
        <v>75.215000000000003</v>
      </c>
      <c r="W24" s="356">
        <v>-0.217</v>
      </c>
      <c r="X24" s="356">
        <v>0.371</v>
      </c>
      <c r="Y24" s="367">
        <v>75.149000000000001</v>
      </c>
      <c r="Z24" s="363">
        <v>-0.15</v>
      </c>
      <c r="AA24" s="363">
        <v>0.372</v>
      </c>
      <c r="AB24" s="357">
        <v>75.061000000000007</v>
      </c>
      <c r="AC24" s="356">
        <v>-6.2E-2</v>
      </c>
      <c r="AD24" s="356">
        <v>0.371</v>
      </c>
    </row>
    <row r="25" spans="1:30" ht="14.25" customHeight="1" thickTop="1" thickBot="1">
      <c r="A25" s="362">
        <v>100.36</v>
      </c>
      <c r="B25" s="363">
        <v>-0.35899999999999999</v>
      </c>
      <c r="C25" s="363">
        <v>0.46100000000000002</v>
      </c>
      <c r="D25" s="357">
        <v>100.21</v>
      </c>
      <c r="E25" s="356">
        <v>-0.20899999999999999</v>
      </c>
      <c r="F25" s="356">
        <v>0.46200000000000002</v>
      </c>
      <c r="G25" s="367">
        <v>100.065</v>
      </c>
      <c r="H25" s="363">
        <v>-6.4000000000000001E-2</v>
      </c>
      <c r="I25" s="363">
        <v>0.46200000000000002</v>
      </c>
      <c r="J25" s="357">
        <v>100.16500000000001</v>
      </c>
      <c r="K25" s="356">
        <v>-0.16400000000000001</v>
      </c>
      <c r="L25" s="356">
        <v>0.46200000000000002</v>
      </c>
      <c r="M25" s="367">
        <v>100.254</v>
      </c>
      <c r="N25" s="363">
        <v>-0.253</v>
      </c>
      <c r="O25" s="363">
        <v>0.46200000000000002</v>
      </c>
      <c r="P25" s="357">
        <v>100.009</v>
      </c>
      <c r="Q25" s="356">
        <v>-8.0000000000000002E-3</v>
      </c>
      <c r="R25" s="356">
        <v>0.46100000000000002</v>
      </c>
      <c r="S25" s="367">
        <v>100.16500000000001</v>
      </c>
      <c r="T25" s="363">
        <v>-0.16400000000000001</v>
      </c>
      <c r="U25" s="363">
        <v>0.46200000000000002</v>
      </c>
      <c r="V25" s="357">
        <v>100.221</v>
      </c>
      <c r="W25" s="356">
        <v>-0.22</v>
      </c>
      <c r="X25" s="356">
        <v>0.46200000000000002</v>
      </c>
      <c r="Y25" s="367">
        <v>100.065</v>
      </c>
      <c r="Z25" s="363">
        <v>-6.4000000000000001E-2</v>
      </c>
      <c r="AA25" s="363">
        <v>0.46200000000000002</v>
      </c>
      <c r="AB25" s="357">
        <v>99.98</v>
      </c>
      <c r="AC25" s="356">
        <v>2.1000000000000001E-2</v>
      </c>
      <c r="AD25" s="356">
        <v>0.46100000000000002</v>
      </c>
    </row>
    <row r="26" spans="1:30" ht="14.25" customHeight="1" thickTop="1" thickBot="1">
      <c r="A26" s="362">
        <v>125.36499999999999</v>
      </c>
      <c r="B26" s="363">
        <v>-0.36199999999999999</v>
      </c>
      <c r="C26" s="363">
        <v>0.51800000000000002</v>
      </c>
      <c r="D26" s="357">
        <v>125.28100000000001</v>
      </c>
      <c r="E26" s="356">
        <v>-0.27800000000000002</v>
      </c>
      <c r="F26" s="356">
        <v>0.51800000000000002</v>
      </c>
      <c r="G26" s="367">
        <v>125.066</v>
      </c>
      <c r="H26" s="363">
        <v>-6.3E-2</v>
      </c>
      <c r="I26" s="363">
        <v>0.52</v>
      </c>
      <c r="J26" s="357">
        <v>125.16800000000001</v>
      </c>
      <c r="K26" s="356">
        <v>-0.16400000000000001</v>
      </c>
      <c r="L26" s="356">
        <v>0.51800000000000002</v>
      </c>
      <c r="M26" s="367">
        <v>125.31</v>
      </c>
      <c r="N26" s="363">
        <v>-0.30599999999999999</v>
      </c>
      <c r="O26" s="363">
        <v>0.51800000000000002</v>
      </c>
      <c r="P26" s="357">
        <v>125.041</v>
      </c>
      <c r="Q26" s="356">
        <v>-3.7999999999999999E-2</v>
      </c>
      <c r="R26" s="356">
        <v>0.51900000000000002</v>
      </c>
      <c r="S26" s="367">
        <v>125.23</v>
      </c>
      <c r="T26" s="363">
        <v>-0.22700000000000001</v>
      </c>
      <c r="U26" s="363">
        <v>0.51800000000000002</v>
      </c>
      <c r="V26" s="357">
        <v>125.274</v>
      </c>
      <c r="W26" s="356">
        <v>-0.27100000000000002</v>
      </c>
      <c r="X26" s="356">
        <v>0.51800000000000002</v>
      </c>
      <c r="Y26" s="367">
        <v>125.137</v>
      </c>
      <c r="Z26" s="363">
        <v>-0.13400000000000001</v>
      </c>
      <c r="AA26" s="363">
        <v>0.51800000000000002</v>
      </c>
      <c r="AB26" s="357">
        <v>125.05500000000001</v>
      </c>
      <c r="AC26" s="356">
        <v>-5.1999999999999998E-2</v>
      </c>
      <c r="AD26" s="356">
        <v>0.51800000000000002</v>
      </c>
    </row>
    <row r="27" spans="1:30" ht="14.25" customHeight="1" thickTop="1" thickBot="1">
      <c r="A27" s="362">
        <v>150.309</v>
      </c>
      <c r="B27" s="363">
        <v>-0.308</v>
      </c>
      <c r="C27" s="363">
        <v>0.53100000000000003</v>
      </c>
      <c r="D27" s="357">
        <v>150.28</v>
      </c>
      <c r="E27" s="356">
        <v>-0.28000000000000003</v>
      </c>
      <c r="F27" s="356">
        <v>0.53100000000000003</v>
      </c>
      <c r="G27" s="367">
        <v>150.06</v>
      </c>
      <c r="H27" s="363">
        <v>-5.8999999999999997E-2</v>
      </c>
      <c r="I27" s="363">
        <v>0.53</v>
      </c>
      <c r="J27" s="357">
        <v>150.18199999999999</v>
      </c>
      <c r="K27" s="356">
        <v>-0.18099999999999999</v>
      </c>
      <c r="L27" s="356">
        <v>0.53100000000000003</v>
      </c>
      <c r="M27" s="367">
        <v>150.28899999999999</v>
      </c>
      <c r="N27" s="363">
        <v>-0.28799999999999998</v>
      </c>
      <c r="O27" s="363">
        <v>0.53100000000000003</v>
      </c>
      <c r="P27" s="357">
        <v>150</v>
      </c>
      <c r="Q27" s="356">
        <v>1E-3</v>
      </c>
      <c r="R27" s="356">
        <v>0.53100000000000003</v>
      </c>
      <c r="S27" s="367">
        <v>150.24199999999999</v>
      </c>
      <c r="T27" s="363">
        <v>-0.24099999999999999</v>
      </c>
      <c r="U27" s="363">
        <v>0.53</v>
      </c>
      <c r="V27" s="357">
        <v>150.30099999999999</v>
      </c>
      <c r="W27" s="356">
        <v>-0.3</v>
      </c>
      <c r="X27" s="356">
        <v>0.53100000000000003</v>
      </c>
      <c r="Y27" s="367">
        <v>150.136</v>
      </c>
      <c r="Z27" s="363">
        <v>-0.13500000000000001</v>
      </c>
      <c r="AA27" s="363">
        <v>0.53100000000000003</v>
      </c>
      <c r="AB27" s="357">
        <v>150.04499999999999</v>
      </c>
      <c r="AC27" s="356">
        <v>-4.3999999999999997E-2</v>
      </c>
      <c r="AD27" s="356">
        <v>0.53</v>
      </c>
    </row>
    <row r="28" spans="1:30" ht="14.25" customHeight="1" thickTop="1" thickBot="1">
      <c r="A28" s="362">
        <v>175.267</v>
      </c>
      <c r="B28" s="363">
        <v>-0.29899999999999999</v>
      </c>
      <c r="C28" s="363">
        <v>0.55800000000000005</v>
      </c>
      <c r="D28" s="357">
        <v>175.208</v>
      </c>
      <c r="E28" s="356">
        <v>-0.24</v>
      </c>
      <c r="F28" s="356">
        <v>0.55700000000000005</v>
      </c>
      <c r="G28" s="367">
        <v>174.92599999999999</v>
      </c>
      <c r="H28" s="363">
        <v>4.2000000000000003E-2</v>
      </c>
      <c r="I28" s="363">
        <v>0.55700000000000005</v>
      </c>
      <c r="J28" s="357">
        <v>175.08</v>
      </c>
      <c r="K28" s="356">
        <v>-0.112</v>
      </c>
      <c r="L28" s="356">
        <v>0.55900000000000005</v>
      </c>
      <c r="M28" s="367">
        <v>175.185</v>
      </c>
      <c r="N28" s="363">
        <v>-0.217</v>
      </c>
      <c r="O28" s="363">
        <v>0.55800000000000005</v>
      </c>
      <c r="P28" s="357">
        <v>174.93899999999999</v>
      </c>
      <c r="Q28" s="356">
        <v>2.9000000000000001E-2</v>
      </c>
      <c r="R28" s="356">
        <v>0.55700000000000005</v>
      </c>
      <c r="S28" s="367">
        <v>175.209</v>
      </c>
      <c r="T28" s="363">
        <v>-0.24099999999999999</v>
      </c>
      <c r="U28" s="363">
        <v>0.55600000000000005</v>
      </c>
      <c r="V28" s="357">
        <v>175.22800000000001</v>
      </c>
      <c r="W28" s="356">
        <v>-0.26</v>
      </c>
      <c r="X28" s="356">
        <v>0.55700000000000005</v>
      </c>
      <c r="Y28" s="367">
        <v>174.982</v>
      </c>
      <c r="Z28" s="363">
        <v>-1.2999999999999999E-2</v>
      </c>
      <c r="AA28" s="363">
        <v>0.55800000000000005</v>
      </c>
      <c r="AB28" s="357">
        <v>174.96</v>
      </c>
      <c r="AC28" s="356">
        <v>8.0000000000000002E-3</v>
      </c>
      <c r="AD28" s="356">
        <v>0.55600000000000005</v>
      </c>
    </row>
    <row r="29" spans="1:30" ht="14.25" customHeight="1" thickTop="1" thickBot="1">
      <c r="A29" s="362">
        <v>200.14</v>
      </c>
      <c r="B29" s="363">
        <v>-0.20200000000000001</v>
      </c>
      <c r="C29" s="363">
        <v>0.56299999999999994</v>
      </c>
      <c r="D29" s="357">
        <v>200.13800000000001</v>
      </c>
      <c r="E29" s="356">
        <v>-0.2</v>
      </c>
      <c r="F29" s="356">
        <v>0.56299999999999994</v>
      </c>
      <c r="G29" s="367">
        <v>199.946</v>
      </c>
      <c r="H29" s="363">
        <v>-7.0000000000000001E-3</v>
      </c>
      <c r="I29" s="363">
        <v>0.56299999999999994</v>
      </c>
      <c r="J29" s="357">
        <v>199.994</v>
      </c>
      <c r="K29" s="356">
        <v>-5.5E-2</v>
      </c>
      <c r="L29" s="356">
        <v>0.56299999999999994</v>
      </c>
      <c r="M29" s="367">
        <v>200.08</v>
      </c>
      <c r="N29" s="363">
        <v>-0.14199999999999999</v>
      </c>
      <c r="O29" s="363">
        <v>0.56299999999999994</v>
      </c>
      <c r="P29" s="357">
        <v>199.81</v>
      </c>
      <c r="Q29" s="356">
        <v>0.128</v>
      </c>
      <c r="R29" s="356">
        <v>0.56299999999999994</v>
      </c>
      <c r="S29" s="367">
        <v>200.136</v>
      </c>
      <c r="T29" s="363">
        <v>-0.19800000000000001</v>
      </c>
      <c r="U29" s="363">
        <v>0.56299999999999994</v>
      </c>
      <c r="V29" s="357">
        <v>200.155</v>
      </c>
      <c r="W29" s="356">
        <v>-0.217</v>
      </c>
      <c r="X29" s="356">
        <v>0.56299999999999994</v>
      </c>
      <c r="Y29" s="367">
        <v>199.929</v>
      </c>
      <c r="Z29" s="363">
        <v>8.9999999999999993E-3</v>
      </c>
      <c r="AA29" s="363">
        <v>0.56299999999999994</v>
      </c>
      <c r="AB29" s="357">
        <v>199.83500000000001</v>
      </c>
      <c r="AC29" s="356">
        <v>0.10299999999999999</v>
      </c>
      <c r="AD29" s="356">
        <v>0.56299999999999994</v>
      </c>
    </row>
    <row r="30" spans="1:30" ht="14.25" customHeight="1" thickTop="1" thickBot="1">
      <c r="A30" s="362">
        <v>225.137</v>
      </c>
      <c r="B30" s="363">
        <v>-0.151</v>
      </c>
      <c r="C30" s="363">
        <v>0.57999999999999996</v>
      </c>
      <c r="D30" s="357">
        <v>225.09</v>
      </c>
      <c r="E30" s="356">
        <v>-0.104</v>
      </c>
      <c r="F30" s="356">
        <v>0.57999999999999996</v>
      </c>
      <c r="G30" s="367">
        <v>224.80099999999999</v>
      </c>
      <c r="H30" s="363">
        <v>0.185</v>
      </c>
      <c r="I30" s="363">
        <v>0.57999999999999996</v>
      </c>
      <c r="J30" s="357">
        <v>224.97900000000001</v>
      </c>
      <c r="K30" s="356">
        <v>7.0000000000000001E-3</v>
      </c>
      <c r="L30" s="356">
        <v>0.57999999999999996</v>
      </c>
      <c r="M30" s="367">
        <v>225.042</v>
      </c>
      <c r="N30" s="363">
        <v>-5.6000000000000001E-2</v>
      </c>
      <c r="O30" s="363">
        <v>0.57999999999999996</v>
      </c>
      <c r="P30" s="357">
        <v>224.74600000000001</v>
      </c>
      <c r="Q30" s="356">
        <v>0.24</v>
      </c>
      <c r="R30" s="356">
        <v>0.57999999999999996</v>
      </c>
      <c r="S30" s="367">
        <v>225.13300000000001</v>
      </c>
      <c r="T30" s="363">
        <v>-0.14799999999999999</v>
      </c>
      <c r="U30" s="363">
        <v>0.57999999999999996</v>
      </c>
      <c r="V30" s="357">
        <v>225.13</v>
      </c>
      <c r="W30" s="356">
        <v>-0.14399999999999999</v>
      </c>
      <c r="X30" s="356">
        <v>0.57999999999999996</v>
      </c>
      <c r="Y30" s="367">
        <v>224.857</v>
      </c>
      <c r="Z30" s="363">
        <v>0.129</v>
      </c>
      <c r="AA30" s="363">
        <v>0.57999999999999996</v>
      </c>
      <c r="AB30" s="357">
        <v>224.767</v>
      </c>
      <c r="AC30" s="356">
        <v>0.219</v>
      </c>
      <c r="AD30" s="356">
        <v>0.57999999999999996</v>
      </c>
    </row>
    <row r="31" spans="1:30" ht="14.25" customHeight="1" thickTop="1" thickBot="1">
      <c r="A31" s="362">
        <v>250.61799999999999</v>
      </c>
      <c r="B31" s="363">
        <v>-0.58499999999999996</v>
      </c>
      <c r="C31" s="363">
        <v>0.57999999999999996</v>
      </c>
      <c r="D31" s="357">
        <v>250.52799999999999</v>
      </c>
      <c r="E31" s="356">
        <v>-0.495</v>
      </c>
      <c r="F31" s="356">
        <v>0.57999999999999996</v>
      </c>
      <c r="G31" s="367">
        <v>250.28800000000001</v>
      </c>
      <c r="H31" s="363">
        <v>-0.255</v>
      </c>
      <c r="I31" s="363">
        <v>0.57999999999999996</v>
      </c>
      <c r="J31" s="357">
        <v>250.41800000000001</v>
      </c>
      <c r="K31" s="356">
        <v>-0.38500000000000001</v>
      </c>
      <c r="L31" s="356">
        <v>0.57999999999999996</v>
      </c>
      <c r="M31" s="367">
        <v>250.50700000000001</v>
      </c>
      <c r="N31" s="363">
        <v>-0.47399999999999998</v>
      </c>
      <c r="O31" s="363">
        <v>0.57999999999999996</v>
      </c>
      <c r="P31" s="357">
        <v>250.239</v>
      </c>
      <c r="Q31" s="356">
        <v>-0.20599999999999999</v>
      </c>
      <c r="R31" s="356">
        <v>0.57999999999999996</v>
      </c>
      <c r="S31" s="367">
        <v>250.62</v>
      </c>
      <c r="T31" s="363">
        <v>-0.58699999999999997</v>
      </c>
      <c r="U31" s="363">
        <v>0.57999999999999996</v>
      </c>
      <c r="V31" s="357">
        <v>250.59399999999999</v>
      </c>
      <c r="W31" s="356">
        <v>-0.56100000000000005</v>
      </c>
      <c r="X31" s="356">
        <v>0.57999999999999996</v>
      </c>
      <c r="Y31" s="367">
        <v>250.358</v>
      </c>
      <c r="Z31" s="363">
        <v>-0.32500000000000001</v>
      </c>
      <c r="AA31" s="363">
        <v>0.57999999999999996</v>
      </c>
      <c r="AB31" s="357">
        <v>250.23</v>
      </c>
      <c r="AC31" s="356">
        <v>-0.19700000000000001</v>
      </c>
      <c r="AD31" s="356">
        <v>0.57999999999999996</v>
      </c>
    </row>
    <row r="32" spans="1:30" ht="14.25" customHeight="1" thickTop="1" thickBot="1">
      <c r="A32" s="362">
        <v>275.59399999999999</v>
      </c>
      <c r="B32" s="363">
        <v>-0.54</v>
      </c>
      <c r="C32" s="363">
        <v>0.57999999999999996</v>
      </c>
      <c r="D32" s="357">
        <v>275.64299999999997</v>
      </c>
      <c r="E32" s="356">
        <v>-0.58799999999999997</v>
      </c>
      <c r="F32" s="356">
        <v>0.57999999999999996</v>
      </c>
      <c r="G32" s="367">
        <v>275.45499999999998</v>
      </c>
      <c r="H32" s="363">
        <v>-0.4</v>
      </c>
      <c r="I32" s="363">
        <v>0.57999999999999996</v>
      </c>
      <c r="J32" s="357">
        <v>275.41199999999998</v>
      </c>
      <c r="K32" s="356">
        <v>-0.35699999999999998</v>
      </c>
      <c r="L32" s="356">
        <v>0.57999999999999996</v>
      </c>
      <c r="M32" s="367">
        <v>275.42</v>
      </c>
      <c r="N32" s="363">
        <v>-0.36499999999999999</v>
      </c>
      <c r="O32" s="363">
        <v>0.57999999999999996</v>
      </c>
      <c r="P32" s="357">
        <v>275.27999999999997</v>
      </c>
      <c r="Q32" s="356">
        <v>-0.22500000000000001</v>
      </c>
      <c r="R32" s="356">
        <v>0.57999999999999996</v>
      </c>
      <c r="S32" s="367">
        <v>275.47500000000002</v>
      </c>
      <c r="T32" s="363">
        <v>-0.42099999999999999</v>
      </c>
      <c r="U32" s="363">
        <v>0.57999999999999996</v>
      </c>
      <c r="V32" s="357">
        <v>275.55399999999997</v>
      </c>
      <c r="W32" s="356">
        <v>-0.499</v>
      </c>
      <c r="X32" s="356">
        <v>0.57999999999999996</v>
      </c>
      <c r="Y32" s="367">
        <v>275.51499999999999</v>
      </c>
      <c r="Z32" s="363">
        <v>-0.46100000000000002</v>
      </c>
      <c r="AA32" s="363">
        <v>0.57999999999999996</v>
      </c>
      <c r="AB32" s="357">
        <v>275.47699999999998</v>
      </c>
      <c r="AC32" s="356">
        <v>-0.42299999999999999</v>
      </c>
      <c r="AD32" s="356">
        <v>0.57999999999999996</v>
      </c>
    </row>
    <row r="33" spans="1:30" ht="14.25" customHeight="1" thickTop="1" thickBot="1">
      <c r="A33" s="362">
        <v>300.05700000000002</v>
      </c>
      <c r="B33" s="363">
        <v>-0.55300000000000005</v>
      </c>
      <c r="C33" s="363">
        <v>0.57999999999999996</v>
      </c>
      <c r="D33" s="357">
        <v>300.05500000000001</v>
      </c>
      <c r="E33" s="356">
        <v>-0.55200000000000005</v>
      </c>
      <c r="F33" s="356">
        <v>0.57999999999999996</v>
      </c>
      <c r="G33" s="367">
        <v>299.87599999999998</v>
      </c>
      <c r="H33" s="363">
        <v>-0.372</v>
      </c>
      <c r="I33" s="363">
        <v>0.57999999999999996</v>
      </c>
      <c r="J33" s="357">
        <v>299.83600000000001</v>
      </c>
      <c r="K33" s="356">
        <v>-0.33200000000000002</v>
      </c>
      <c r="L33" s="356">
        <v>0.57999999999999996</v>
      </c>
      <c r="M33" s="367">
        <v>299.834</v>
      </c>
      <c r="N33" s="363">
        <v>-0.33100000000000002</v>
      </c>
      <c r="O33" s="363">
        <v>0.57999999999999996</v>
      </c>
      <c r="P33" s="357">
        <v>299.709</v>
      </c>
      <c r="Q33" s="356">
        <v>-0.20499999999999999</v>
      </c>
      <c r="R33" s="356">
        <v>0.57999999999999996</v>
      </c>
      <c r="S33" s="367">
        <v>299.93700000000001</v>
      </c>
      <c r="T33" s="363">
        <v>-0.433</v>
      </c>
      <c r="U33" s="363">
        <v>0.57999999999999996</v>
      </c>
      <c r="V33" s="357">
        <v>300.03199999999998</v>
      </c>
      <c r="W33" s="356">
        <v>-0.52800000000000002</v>
      </c>
      <c r="X33" s="356">
        <v>0.57999999999999996</v>
      </c>
      <c r="Y33" s="367">
        <v>299.97199999999998</v>
      </c>
      <c r="Z33" s="363">
        <v>-0.46899999999999997</v>
      </c>
      <c r="AA33" s="363">
        <v>0.57999999999999996</v>
      </c>
      <c r="AB33" s="357">
        <v>299.92599999999999</v>
      </c>
      <c r="AC33" s="356">
        <v>-0.42199999999999999</v>
      </c>
      <c r="AD33" s="356">
        <v>0.57999999999999996</v>
      </c>
    </row>
    <row r="34" spans="1:30" ht="14.25" customHeight="1" thickTop="1" thickBot="1">
      <c r="A34" s="362">
        <v>324.39100000000002</v>
      </c>
      <c r="B34" s="363">
        <v>1.4179999999999999</v>
      </c>
      <c r="C34" s="363">
        <v>0.90600000000000003</v>
      </c>
      <c r="D34" s="357">
        <v>325.14800000000002</v>
      </c>
      <c r="E34" s="356">
        <v>0.66100000000000003</v>
      </c>
      <c r="F34" s="356">
        <v>0.90600000000000003</v>
      </c>
      <c r="G34" s="367">
        <v>323.68</v>
      </c>
      <c r="H34" s="363">
        <v>2.129</v>
      </c>
      <c r="I34" s="363">
        <v>0.90500000000000003</v>
      </c>
      <c r="J34" s="357">
        <v>323.66000000000003</v>
      </c>
      <c r="K34" s="356">
        <v>2.149</v>
      </c>
      <c r="L34" s="356">
        <v>0.90500000000000003</v>
      </c>
      <c r="M34" s="367">
        <v>324.59199999999998</v>
      </c>
      <c r="N34" s="363">
        <v>1.216</v>
      </c>
      <c r="O34" s="363">
        <v>0.90500000000000003</v>
      </c>
      <c r="P34" s="357">
        <v>324.45</v>
      </c>
      <c r="Q34" s="356">
        <v>0.97</v>
      </c>
      <c r="R34" s="356">
        <v>1.236</v>
      </c>
      <c r="S34" s="367">
        <v>324.02100000000002</v>
      </c>
      <c r="T34" s="363">
        <v>1.4</v>
      </c>
      <c r="U34" s="363">
        <v>1.236</v>
      </c>
      <c r="V34" s="357">
        <v>324.27600000000001</v>
      </c>
      <c r="W34" s="356">
        <v>1.1439999999999999</v>
      </c>
      <c r="X34" s="356">
        <v>1.236</v>
      </c>
      <c r="Y34" s="367">
        <v>324.09500000000003</v>
      </c>
      <c r="Z34" s="363">
        <v>1.3260000000000001</v>
      </c>
      <c r="AA34" s="363">
        <v>1.236</v>
      </c>
      <c r="AB34" s="357">
        <v>323.63299999999998</v>
      </c>
      <c r="AC34" s="356">
        <v>1.788</v>
      </c>
      <c r="AD34" s="356">
        <v>1.236</v>
      </c>
    </row>
    <row r="35" spans="1:30" ht="14.25" customHeight="1" thickTop="1" thickBot="1">
      <c r="A35" s="364">
        <v>349.536</v>
      </c>
      <c r="B35" s="365">
        <v>1.25</v>
      </c>
      <c r="C35" s="365">
        <v>0.91500000000000004</v>
      </c>
      <c r="D35" s="359">
        <v>350.31299999999999</v>
      </c>
      <c r="E35" s="358">
        <v>0.47399999999999998</v>
      </c>
      <c r="F35" s="358">
        <v>0.91500000000000004</v>
      </c>
      <c r="G35" s="368">
        <v>348.738</v>
      </c>
      <c r="H35" s="365">
        <v>2.048</v>
      </c>
      <c r="I35" s="365">
        <v>0.91500000000000004</v>
      </c>
      <c r="J35" s="359">
        <v>348.78300000000002</v>
      </c>
      <c r="K35" s="358">
        <v>2.0030000000000001</v>
      </c>
      <c r="L35" s="358">
        <v>0.91500000000000004</v>
      </c>
      <c r="M35" s="368">
        <v>349.72199999999998</v>
      </c>
      <c r="N35" s="365">
        <v>1.0649999999999999</v>
      </c>
      <c r="O35" s="365">
        <v>0.91500000000000004</v>
      </c>
      <c r="P35" s="359">
        <v>349.53899999999999</v>
      </c>
      <c r="Q35" s="358">
        <v>0.84399999999999997</v>
      </c>
      <c r="R35" s="358">
        <v>1.2430000000000001</v>
      </c>
      <c r="S35" s="368">
        <v>349.08</v>
      </c>
      <c r="T35" s="365">
        <v>1.3029999999999999</v>
      </c>
      <c r="U35" s="365">
        <v>1.2430000000000001</v>
      </c>
      <c r="V35" s="359">
        <v>349.55099999999999</v>
      </c>
      <c r="W35" s="358">
        <v>0.83199999999999996</v>
      </c>
      <c r="X35" s="358">
        <v>1.2430000000000001</v>
      </c>
      <c r="Y35" s="368">
        <v>349.16699999999997</v>
      </c>
      <c r="Z35" s="365">
        <v>1.216</v>
      </c>
      <c r="AA35" s="365">
        <v>1.2430000000000001</v>
      </c>
      <c r="AB35" s="359">
        <v>348.66199999999998</v>
      </c>
      <c r="AC35" s="358">
        <v>1.7210000000000001</v>
      </c>
      <c r="AD35" s="358">
        <v>1.2430000000000001</v>
      </c>
    </row>
    <row r="36" spans="1:30" ht="14.25" customHeight="1"/>
    <row r="37" spans="1:30" ht="14.25" customHeight="1"/>
    <row r="38" spans="1:30" ht="14.25" customHeight="1"/>
    <row r="39" spans="1:30" ht="14.25" customHeight="1"/>
    <row r="40" spans="1:30" ht="14.25" customHeight="1"/>
    <row r="41" spans="1:30" ht="14.25" customHeight="1"/>
    <row r="42" spans="1:30" ht="14.25" customHeight="1"/>
    <row r="43" spans="1:30" ht="14.25" customHeight="1"/>
    <row r="44" spans="1:30" ht="14.25" customHeight="1"/>
    <row r="45" spans="1:30" ht="14.25" customHeight="1"/>
    <row r="46" spans="1:30" ht="14.25" customHeight="1"/>
    <row r="47" spans="1:30" ht="14.25" customHeight="1"/>
    <row r="48" spans="1:3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P18:R18"/>
    <mergeCell ref="S18:U18"/>
    <mergeCell ref="V18:X18"/>
    <mergeCell ref="Y18:AA18"/>
    <mergeCell ref="AB18:AD18"/>
    <mergeCell ref="A18:C18"/>
    <mergeCell ref="D18:F18"/>
    <mergeCell ref="G18:I18"/>
    <mergeCell ref="J18:L18"/>
    <mergeCell ref="M18:O18"/>
    <mergeCell ref="S2:U2"/>
    <mergeCell ref="V2:X2"/>
    <mergeCell ref="Y2:AA2"/>
    <mergeCell ref="A3:A4"/>
    <mergeCell ref="B3:B4"/>
    <mergeCell ref="C3:C4"/>
    <mergeCell ref="D3:D4"/>
    <mergeCell ref="E3:E4"/>
    <mergeCell ref="F3:F4"/>
    <mergeCell ref="G3:G4"/>
    <mergeCell ref="M3:M4"/>
    <mergeCell ref="N3:N4"/>
    <mergeCell ref="O3:O4"/>
    <mergeCell ref="P3:P4"/>
    <mergeCell ref="A2:C2"/>
    <mergeCell ref="D2:F2"/>
    <mergeCell ref="G2:I2"/>
    <mergeCell ref="J2:L2"/>
    <mergeCell ref="M2:O2"/>
    <mergeCell ref="P2:R2"/>
    <mergeCell ref="H3:H4"/>
    <mergeCell ref="I3:I4"/>
    <mergeCell ref="J3:J4"/>
    <mergeCell ref="K3:K4"/>
    <mergeCell ref="L3:L4"/>
    <mergeCell ref="Q3:Q4"/>
    <mergeCell ref="R3:R4"/>
    <mergeCell ref="S3:S4"/>
    <mergeCell ref="Z3:Z4"/>
    <mergeCell ref="AA3:AA4"/>
    <mergeCell ref="T3:T4"/>
    <mergeCell ref="U3:U4"/>
    <mergeCell ref="V3:V4"/>
    <mergeCell ref="W3:W4"/>
    <mergeCell ref="X3:X4"/>
    <mergeCell ref="Y3:Y4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topLeftCell="A10" workbookViewId="0">
      <selection activeCell="H23" sqref="H23"/>
    </sheetView>
  </sheetViews>
  <sheetFormatPr defaultColWidth="12.59765625" defaultRowHeight="15" customHeight="1"/>
  <cols>
    <col min="1" max="30" width="8.59765625" style="276" customWidth="1"/>
    <col min="31" max="16384" width="12.59765625" style="276"/>
  </cols>
  <sheetData>
    <row r="1" spans="1:30" ht="14.25" customHeight="1" thickBot="1">
      <c r="A1" s="276">
        <v>2024</v>
      </c>
    </row>
    <row r="2" spans="1:30" ht="14.25" customHeight="1" thickTop="1" thickBot="1">
      <c r="A2" s="440" t="s">
        <v>68</v>
      </c>
      <c r="B2" s="438"/>
      <c r="C2" s="441"/>
      <c r="D2" s="437" t="s">
        <v>69</v>
      </c>
      <c r="E2" s="438"/>
      <c r="F2" s="439"/>
      <c r="G2" s="440" t="s">
        <v>70</v>
      </c>
      <c r="H2" s="438"/>
      <c r="I2" s="441"/>
      <c r="J2" s="437" t="s">
        <v>71</v>
      </c>
      <c r="K2" s="438"/>
      <c r="L2" s="439"/>
      <c r="M2" s="440" t="s">
        <v>72</v>
      </c>
      <c r="N2" s="438"/>
      <c r="O2" s="441"/>
      <c r="P2" s="437" t="s">
        <v>73</v>
      </c>
      <c r="Q2" s="438"/>
      <c r="R2" s="439"/>
      <c r="S2" s="440" t="s">
        <v>74</v>
      </c>
      <c r="T2" s="438"/>
      <c r="U2" s="441"/>
      <c r="V2" s="437" t="s">
        <v>75</v>
      </c>
      <c r="W2" s="438"/>
      <c r="X2" s="439"/>
      <c r="Y2" s="440" t="s">
        <v>76</v>
      </c>
      <c r="Z2" s="438"/>
      <c r="AA2" s="441"/>
      <c r="AB2" s="437" t="s">
        <v>77</v>
      </c>
      <c r="AC2" s="438"/>
      <c r="AD2" s="441"/>
    </row>
    <row r="3" spans="1:30" ht="14.25" customHeight="1" thickTop="1">
      <c r="A3" s="444" t="s">
        <v>270</v>
      </c>
      <c r="B3" s="446" t="s">
        <v>269</v>
      </c>
      <c r="C3" s="442" t="s">
        <v>268</v>
      </c>
      <c r="D3" s="444" t="s">
        <v>270</v>
      </c>
      <c r="E3" s="446" t="s">
        <v>269</v>
      </c>
      <c r="F3" s="442" t="s">
        <v>268</v>
      </c>
      <c r="G3" s="444" t="s">
        <v>270</v>
      </c>
      <c r="H3" s="446" t="s">
        <v>269</v>
      </c>
      <c r="I3" s="442" t="s">
        <v>268</v>
      </c>
      <c r="J3" s="444" t="s">
        <v>270</v>
      </c>
      <c r="K3" s="446" t="s">
        <v>269</v>
      </c>
      <c r="L3" s="442" t="s">
        <v>268</v>
      </c>
      <c r="M3" s="444" t="s">
        <v>270</v>
      </c>
      <c r="N3" s="446" t="s">
        <v>269</v>
      </c>
      <c r="O3" s="442" t="s">
        <v>268</v>
      </c>
      <c r="P3" s="444" t="s">
        <v>270</v>
      </c>
      <c r="Q3" s="446" t="s">
        <v>269</v>
      </c>
      <c r="R3" s="442" t="s">
        <v>268</v>
      </c>
      <c r="S3" s="444" t="s">
        <v>270</v>
      </c>
      <c r="T3" s="446" t="s">
        <v>269</v>
      </c>
      <c r="U3" s="442" t="s">
        <v>268</v>
      </c>
      <c r="V3" s="444" t="s">
        <v>270</v>
      </c>
      <c r="W3" s="446" t="s">
        <v>269</v>
      </c>
      <c r="X3" s="442" t="s">
        <v>268</v>
      </c>
      <c r="Y3" s="444" t="s">
        <v>270</v>
      </c>
      <c r="Z3" s="446" t="s">
        <v>269</v>
      </c>
      <c r="AA3" s="442" t="s">
        <v>268</v>
      </c>
      <c r="AB3" s="444" t="s">
        <v>270</v>
      </c>
      <c r="AC3" s="446" t="s">
        <v>269</v>
      </c>
      <c r="AD3" s="442" t="s">
        <v>268</v>
      </c>
    </row>
    <row r="4" spans="1:30" ht="14.25" customHeight="1">
      <c r="A4" s="445"/>
      <c r="B4" s="447"/>
      <c r="C4" s="443"/>
      <c r="D4" s="445"/>
      <c r="E4" s="447"/>
      <c r="F4" s="443"/>
      <c r="G4" s="445"/>
      <c r="H4" s="447"/>
      <c r="I4" s="443"/>
      <c r="J4" s="445"/>
      <c r="K4" s="447"/>
      <c r="L4" s="443"/>
      <c r="M4" s="445"/>
      <c r="N4" s="447"/>
      <c r="O4" s="443"/>
      <c r="P4" s="445"/>
      <c r="Q4" s="447"/>
      <c r="R4" s="443"/>
      <c r="S4" s="445"/>
      <c r="T4" s="447"/>
      <c r="U4" s="443"/>
      <c r="V4" s="445"/>
      <c r="W4" s="447"/>
      <c r="X4" s="443"/>
      <c r="Y4" s="445"/>
      <c r="Z4" s="447"/>
      <c r="AA4" s="443"/>
      <c r="AB4" s="445"/>
      <c r="AC4" s="447"/>
      <c r="AD4" s="443"/>
    </row>
    <row r="5" spans="1:30" ht="15.6">
      <c r="A5" s="319">
        <v>-0.29099999999999998</v>
      </c>
      <c r="B5" s="320">
        <v>0.23100000000000001</v>
      </c>
      <c r="C5" s="321">
        <v>0.22</v>
      </c>
      <c r="D5" s="322">
        <v>-0.32300000000000001</v>
      </c>
      <c r="E5" s="320">
        <v>0.26200000000000001</v>
      </c>
      <c r="F5" s="323">
        <v>0.22</v>
      </c>
      <c r="G5" s="319">
        <v>-0.32100000000000001</v>
      </c>
      <c r="H5" s="320">
        <v>0.26</v>
      </c>
      <c r="I5" s="321">
        <v>0.22</v>
      </c>
      <c r="J5" s="322">
        <v>-0.32300000000000001</v>
      </c>
      <c r="K5" s="320">
        <v>0.26300000000000001</v>
      </c>
      <c r="L5" s="323">
        <v>0.22</v>
      </c>
      <c r="M5" s="319">
        <v>-0.34799999999999998</v>
      </c>
      <c r="N5" s="320">
        <v>0.28799999999999998</v>
      </c>
      <c r="O5" s="321">
        <v>0.22</v>
      </c>
      <c r="P5" s="322">
        <v>-0.32700000000000001</v>
      </c>
      <c r="Q5" s="320">
        <v>0.26600000000000001</v>
      </c>
      <c r="R5" s="323">
        <v>0.22</v>
      </c>
      <c r="S5" s="319">
        <v>-0.374</v>
      </c>
      <c r="T5" s="320">
        <v>0.314</v>
      </c>
      <c r="U5" s="321">
        <v>0.22</v>
      </c>
      <c r="V5" s="322">
        <v>-0.38300000000000001</v>
      </c>
      <c r="W5" s="320">
        <v>0.32200000000000001</v>
      </c>
      <c r="X5" s="323">
        <v>0.22</v>
      </c>
      <c r="Y5" s="319">
        <v>-0.42799999999999999</v>
      </c>
      <c r="Z5" s="320">
        <v>0.36699999999999999</v>
      </c>
      <c r="AA5" s="321">
        <v>0.22</v>
      </c>
      <c r="AB5" s="322">
        <v>-0.39</v>
      </c>
      <c r="AC5" s="320">
        <v>0.33</v>
      </c>
      <c r="AD5" s="321">
        <v>0.22</v>
      </c>
    </row>
    <row r="6" spans="1:30" ht="15.6">
      <c r="A6" s="324">
        <v>24.372</v>
      </c>
      <c r="B6" s="325">
        <v>0.38900000000000001</v>
      </c>
      <c r="C6" s="326">
        <v>0.32700000000000001</v>
      </c>
      <c r="D6" s="327">
        <v>24.388000000000002</v>
      </c>
      <c r="E6" s="325">
        <v>0.372</v>
      </c>
      <c r="F6" s="328">
        <v>0.32800000000000001</v>
      </c>
      <c r="G6" s="324">
        <v>24.376000000000001</v>
      </c>
      <c r="H6" s="325">
        <v>0.38500000000000001</v>
      </c>
      <c r="I6" s="326">
        <v>0.33300000000000002</v>
      </c>
      <c r="J6" s="327">
        <v>24.344999999999999</v>
      </c>
      <c r="K6" s="325">
        <v>0.41499999999999998</v>
      </c>
      <c r="L6" s="328">
        <v>0.32800000000000001</v>
      </c>
      <c r="M6" s="324">
        <v>24.346</v>
      </c>
      <c r="N6" s="325">
        <v>0.41399999999999998</v>
      </c>
      <c r="O6" s="326">
        <v>0.32600000000000001</v>
      </c>
      <c r="P6" s="327">
        <v>24.353000000000002</v>
      </c>
      <c r="Q6" s="325">
        <v>0.40799999999999997</v>
      </c>
      <c r="R6" s="328">
        <v>0.32900000000000001</v>
      </c>
      <c r="S6" s="324">
        <v>24.294</v>
      </c>
      <c r="T6" s="325">
        <v>0.46700000000000003</v>
      </c>
      <c r="U6" s="326">
        <v>0.32800000000000001</v>
      </c>
      <c r="V6" s="327">
        <v>24.265000000000001</v>
      </c>
      <c r="W6" s="325">
        <v>0.496</v>
      </c>
      <c r="X6" s="328">
        <v>0.32700000000000001</v>
      </c>
      <c r="Y6" s="324">
        <v>24.285</v>
      </c>
      <c r="Z6" s="325">
        <v>0.47599999999999998</v>
      </c>
      <c r="AA6" s="326">
        <v>0.32700000000000001</v>
      </c>
      <c r="AB6" s="327">
        <v>24.254999999999999</v>
      </c>
      <c r="AC6" s="325">
        <v>0.505</v>
      </c>
      <c r="AD6" s="326">
        <v>0.33200000000000002</v>
      </c>
    </row>
    <row r="7" spans="1:30" ht="15.6">
      <c r="A7" s="324">
        <v>49.768000000000001</v>
      </c>
      <c r="B7" s="325">
        <v>7.9000000000000001E-2</v>
      </c>
      <c r="C7" s="326">
        <v>0.36099999999999999</v>
      </c>
      <c r="D7" s="327">
        <v>49.741999999999997</v>
      </c>
      <c r="E7" s="325">
        <v>0.105</v>
      </c>
      <c r="F7" s="328">
        <v>0.36199999999999999</v>
      </c>
      <c r="G7" s="324">
        <v>49.691000000000003</v>
      </c>
      <c r="H7" s="325">
        <v>0.156</v>
      </c>
      <c r="I7" s="326">
        <v>0.36099999999999999</v>
      </c>
      <c r="J7" s="327">
        <v>49.725000000000001</v>
      </c>
      <c r="K7" s="325">
        <v>0.122</v>
      </c>
      <c r="L7" s="328">
        <v>0.36</v>
      </c>
      <c r="M7" s="324">
        <v>49.701999999999998</v>
      </c>
      <c r="N7" s="325">
        <v>0.14499999999999999</v>
      </c>
      <c r="O7" s="326">
        <v>0.36099999999999999</v>
      </c>
      <c r="P7" s="327">
        <v>49.697000000000003</v>
      </c>
      <c r="Q7" s="325">
        <v>0.15</v>
      </c>
      <c r="R7" s="328">
        <v>0.36099999999999999</v>
      </c>
      <c r="S7" s="324">
        <v>49.628</v>
      </c>
      <c r="T7" s="325">
        <v>0.219</v>
      </c>
      <c r="U7" s="326">
        <v>0.36</v>
      </c>
      <c r="V7" s="327">
        <v>49.683999999999997</v>
      </c>
      <c r="W7" s="325">
        <v>0.16300000000000001</v>
      </c>
      <c r="X7" s="328">
        <v>0.372</v>
      </c>
      <c r="Y7" s="324">
        <v>49.645000000000003</v>
      </c>
      <c r="Z7" s="325">
        <v>0.20200000000000001</v>
      </c>
      <c r="AA7" s="326">
        <v>0.36</v>
      </c>
      <c r="AB7" s="327">
        <v>49.591000000000001</v>
      </c>
      <c r="AC7" s="325">
        <v>0.25600000000000001</v>
      </c>
      <c r="AD7" s="326">
        <v>0.36</v>
      </c>
    </row>
    <row r="8" spans="1:30" ht="15.6">
      <c r="A8" s="324">
        <v>74.787999999999997</v>
      </c>
      <c r="B8" s="325">
        <v>9.9000000000000005E-2</v>
      </c>
      <c r="C8" s="326">
        <v>0.39300000000000002</v>
      </c>
      <c r="D8" s="327">
        <v>74.765000000000001</v>
      </c>
      <c r="E8" s="325">
        <v>0.122</v>
      </c>
      <c r="F8" s="328">
        <v>0.39300000000000002</v>
      </c>
      <c r="G8" s="324">
        <v>74.703000000000003</v>
      </c>
      <c r="H8" s="325">
        <v>0.184</v>
      </c>
      <c r="I8" s="326">
        <v>0.39300000000000002</v>
      </c>
      <c r="J8" s="327">
        <v>74.718999999999994</v>
      </c>
      <c r="K8" s="325">
        <v>0.16700000000000001</v>
      </c>
      <c r="L8" s="328">
        <v>0.39200000000000002</v>
      </c>
      <c r="M8" s="324">
        <v>74.742000000000004</v>
      </c>
      <c r="N8" s="325">
        <v>0.14399999999999999</v>
      </c>
      <c r="O8" s="326">
        <v>0.39200000000000002</v>
      </c>
      <c r="P8" s="327">
        <v>74.734999999999999</v>
      </c>
      <c r="Q8" s="325">
        <v>0.151</v>
      </c>
      <c r="R8" s="328">
        <v>0.39200000000000002</v>
      </c>
      <c r="S8" s="324">
        <v>74.655000000000001</v>
      </c>
      <c r="T8" s="325">
        <v>0.23100000000000001</v>
      </c>
      <c r="U8" s="326">
        <v>0.39100000000000001</v>
      </c>
      <c r="V8" s="327">
        <v>74.668999999999997</v>
      </c>
      <c r="W8" s="325">
        <v>0.217</v>
      </c>
      <c r="X8" s="328">
        <v>0.39200000000000002</v>
      </c>
      <c r="Y8" s="324">
        <v>74.718000000000004</v>
      </c>
      <c r="Z8" s="325">
        <v>0.16900000000000001</v>
      </c>
      <c r="AA8" s="326">
        <v>0.39100000000000001</v>
      </c>
      <c r="AB8" s="327">
        <v>74.596000000000004</v>
      </c>
      <c r="AC8" s="325">
        <v>0.28999999999999998</v>
      </c>
      <c r="AD8" s="326">
        <v>0.39100000000000001</v>
      </c>
    </row>
    <row r="9" spans="1:30" ht="15.6">
      <c r="A9" s="324">
        <v>99.795000000000002</v>
      </c>
      <c r="B9" s="325">
        <v>9.6000000000000002E-2</v>
      </c>
      <c r="C9" s="326">
        <v>0.47099999999999997</v>
      </c>
      <c r="D9" s="327">
        <v>99.793999999999997</v>
      </c>
      <c r="E9" s="325">
        <v>9.7000000000000003E-2</v>
      </c>
      <c r="F9" s="328">
        <v>0.47099999999999997</v>
      </c>
      <c r="G9" s="324">
        <v>99.709000000000003</v>
      </c>
      <c r="H9" s="325">
        <v>0.182</v>
      </c>
      <c r="I9" s="326">
        <v>0.47099999999999997</v>
      </c>
      <c r="J9" s="327">
        <v>99.718999999999994</v>
      </c>
      <c r="K9" s="325">
        <v>0.17199999999999999</v>
      </c>
      <c r="L9" s="328">
        <v>0.47099999999999997</v>
      </c>
      <c r="M9" s="324">
        <v>99.753</v>
      </c>
      <c r="N9" s="325">
        <v>0.13800000000000001</v>
      </c>
      <c r="O9" s="326">
        <v>0.47099999999999997</v>
      </c>
      <c r="P9" s="327">
        <v>99.733000000000004</v>
      </c>
      <c r="Q9" s="325">
        <v>0.158</v>
      </c>
      <c r="R9" s="328">
        <v>0.47199999999999998</v>
      </c>
      <c r="S9" s="324">
        <v>99.626999999999995</v>
      </c>
      <c r="T9" s="325">
        <v>0.26400000000000001</v>
      </c>
      <c r="U9" s="326">
        <v>0.47199999999999998</v>
      </c>
      <c r="V9" s="327">
        <v>99.665000000000006</v>
      </c>
      <c r="W9" s="325">
        <v>0.22600000000000001</v>
      </c>
      <c r="X9" s="328">
        <v>0.47199999999999998</v>
      </c>
      <c r="Y9" s="324">
        <v>99.710999999999999</v>
      </c>
      <c r="Z9" s="325">
        <v>0.18</v>
      </c>
      <c r="AA9" s="326">
        <v>0.47199999999999998</v>
      </c>
      <c r="AB9" s="327">
        <v>99.555999999999997</v>
      </c>
      <c r="AC9" s="325">
        <v>0.33500000000000002</v>
      </c>
      <c r="AD9" s="326">
        <v>0.47199999999999998</v>
      </c>
    </row>
    <row r="10" spans="1:30" ht="15.6">
      <c r="A10" s="324">
        <v>124.768</v>
      </c>
      <c r="B10" s="325">
        <v>0.156</v>
      </c>
      <c r="C10" s="326">
        <v>0.437</v>
      </c>
      <c r="D10" s="327">
        <v>124.76</v>
      </c>
      <c r="E10" s="325">
        <v>0.16400000000000001</v>
      </c>
      <c r="F10" s="328">
        <v>0.437</v>
      </c>
      <c r="G10" s="324">
        <v>124.64700000000001</v>
      </c>
      <c r="H10" s="325">
        <v>0.27800000000000002</v>
      </c>
      <c r="I10" s="326">
        <v>0.438</v>
      </c>
      <c r="J10" s="327">
        <v>124.666</v>
      </c>
      <c r="K10" s="325">
        <v>0.25800000000000001</v>
      </c>
      <c r="L10" s="328">
        <v>0.438</v>
      </c>
      <c r="M10" s="324">
        <v>124.702</v>
      </c>
      <c r="N10" s="325">
        <v>0.222</v>
      </c>
      <c r="O10" s="326">
        <v>0.437</v>
      </c>
      <c r="P10" s="327">
        <v>124.67100000000001</v>
      </c>
      <c r="Q10" s="325">
        <v>0.253</v>
      </c>
      <c r="R10" s="328">
        <v>0.437</v>
      </c>
      <c r="S10" s="324">
        <v>124.563</v>
      </c>
      <c r="T10" s="325">
        <v>0.36099999999999999</v>
      </c>
      <c r="U10" s="326">
        <v>0.437</v>
      </c>
      <c r="V10" s="327">
        <v>124.598</v>
      </c>
      <c r="W10" s="325">
        <v>0.32600000000000001</v>
      </c>
      <c r="X10" s="328">
        <v>0.436</v>
      </c>
      <c r="Y10" s="324">
        <v>124.67100000000001</v>
      </c>
      <c r="Z10" s="325">
        <v>0.253</v>
      </c>
      <c r="AA10" s="326">
        <v>0.437</v>
      </c>
      <c r="AB10" s="327">
        <v>124.47499999999999</v>
      </c>
      <c r="AC10" s="325">
        <v>0.44900000000000001</v>
      </c>
      <c r="AD10" s="326">
        <v>0.436</v>
      </c>
    </row>
    <row r="11" spans="1:30" ht="15.6">
      <c r="A11" s="324">
        <v>149.71</v>
      </c>
      <c r="B11" s="325">
        <v>0.24</v>
      </c>
      <c r="C11" s="326">
        <v>0.45100000000000001</v>
      </c>
      <c r="D11" s="327">
        <v>149.71600000000001</v>
      </c>
      <c r="E11" s="325">
        <v>0.23400000000000001</v>
      </c>
      <c r="F11" s="328">
        <v>0.45</v>
      </c>
      <c r="G11" s="324">
        <v>149.59700000000001</v>
      </c>
      <c r="H11" s="325">
        <v>0.35399999999999998</v>
      </c>
      <c r="I11" s="326">
        <v>0.44900000000000001</v>
      </c>
      <c r="J11" s="327">
        <v>149.63800000000001</v>
      </c>
      <c r="K11" s="325">
        <v>0.312</v>
      </c>
      <c r="L11" s="328">
        <v>0.44900000000000001</v>
      </c>
      <c r="M11" s="324">
        <v>149.69499999999999</v>
      </c>
      <c r="N11" s="325">
        <v>0.255</v>
      </c>
      <c r="O11" s="326">
        <v>0.44800000000000001</v>
      </c>
      <c r="P11" s="327">
        <v>149.673</v>
      </c>
      <c r="Q11" s="325">
        <v>0.27700000000000002</v>
      </c>
      <c r="R11" s="328">
        <v>0.44900000000000001</v>
      </c>
      <c r="S11" s="324">
        <v>149.55699999999999</v>
      </c>
      <c r="T11" s="325">
        <v>0.39300000000000002</v>
      </c>
      <c r="U11" s="326">
        <v>0.44800000000000001</v>
      </c>
      <c r="V11" s="327">
        <v>149.62</v>
      </c>
      <c r="W11" s="325">
        <v>0.33</v>
      </c>
      <c r="X11" s="328">
        <v>0.44800000000000001</v>
      </c>
      <c r="Y11" s="324">
        <v>149.70699999999999</v>
      </c>
      <c r="Z11" s="325">
        <v>0.24299999999999999</v>
      </c>
      <c r="AA11" s="326">
        <v>0.44800000000000001</v>
      </c>
      <c r="AB11" s="327">
        <v>149.48599999999999</v>
      </c>
      <c r="AC11" s="325">
        <v>0.46400000000000002</v>
      </c>
      <c r="AD11" s="326">
        <v>0.44800000000000001</v>
      </c>
    </row>
    <row r="12" spans="1:30" ht="15.6">
      <c r="A12" s="324">
        <v>174.602</v>
      </c>
      <c r="B12" s="325">
        <v>0.35499999999999998</v>
      </c>
      <c r="C12" s="326">
        <v>0.43</v>
      </c>
      <c r="D12" s="327">
        <v>174.578</v>
      </c>
      <c r="E12" s="325">
        <v>0.378</v>
      </c>
      <c r="F12" s="328">
        <v>0.43</v>
      </c>
      <c r="G12" s="324">
        <v>174.44</v>
      </c>
      <c r="H12" s="325">
        <v>0.51600000000000001</v>
      </c>
      <c r="I12" s="326">
        <v>0.43</v>
      </c>
      <c r="J12" s="327">
        <v>174.483</v>
      </c>
      <c r="K12" s="325">
        <v>0.47399999999999998</v>
      </c>
      <c r="L12" s="328">
        <v>0.43</v>
      </c>
      <c r="M12" s="324">
        <v>174.54400000000001</v>
      </c>
      <c r="N12" s="325">
        <v>0.41199999999999998</v>
      </c>
      <c r="O12" s="326">
        <v>0.43</v>
      </c>
      <c r="P12" s="327">
        <v>174.49199999999999</v>
      </c>
      <c r="Q12" s="325">
        <v>0.46400000000000002</v>
      </c>
      <c r="R12" s="328">
        <v>0.43</v>
      </c>
      <c r="S12" s="324">
        <v>174.393</v>
      </c>
      <c r="T12" s="325">
        <v>0.56399999999999995</v>
      </c>
      <c r="U12" s="326">
        <v>0.43</v>
      </c>
      <c r="V12" s="327">
        <v>174.43899999999999</v>
      </c>
      <c r="W12" s="325">
        <v>0.51700000000000002</v>
      </c>
      <c r="X12" s="328">
        <v>0.43</v>
      </c>
      <c r="Y12" s="324">
        <v>174.542</v>
      </c>
      <c r="Z12" s="325">
        <v>0.41499999999999998</v>
      </c>
      <c r="AA12" s="326">
        <v>0.43</v>
      </c>
      <c r="AB12" s="327">
        <v>174.28800000000001</v>
      </c>
      <c r="AC12" s="325">
        <v>0.66900000000000004</v>
      </c>
      <c r="AD12" s="326">
        <v>0.43</v>
      </c>
    </row>
    <row r="13" spans="1:30" ht="15.6">
      <c r="A13" s="324">
        <v>199.48500000000001</v>
      </c>
      <c r="B13" s="325">
        <v>0.44700000000000001</v>
      </c>
      <c r="C13" s="326">
        <v>0.56200000000000006</v>
      </c>
      <c r="D13" s="327">
        <v>199.477</v>
      </c>
      <c r="E13" s="325">
        <v>0.45500000000000002</v>
      </c>
      <c r="F13" s="328">
        <v>0.56299999999999994</v>
      </c>
      <c r="G13" s="324">
        <v>199.33500000000001</v>
      </c>
      <c r="H13" s="325">
        <v>0.59799999999999998</v>
      </c>
      <c r="I13" s="326">
        <v>0.56299999999999994</v>
      </c>
      <c r="J13" s="327">
        <v>199.36600000000001</v>
      </c>
      <c r="K13" s="325">
        <v>0.56699999999999995</v>
      </c>
      <c r="L13" s="328">
        <v>0.56200000000000006</v>
      </c>
      <c r="M13" s="324">
        <v>199.441</v>
      </c>
      <c r="N13" s="325">
        <v>0.49199999999999999</v>
      </c>
      <c r="O13" s="326">
        <v>0.56200000000000006</v>
      </c>
      <c r="P13" s="327">
        <v>199.39400000000001</v>
      </c>
      <c r="Q13" s="325">
        <v>0.53900000000000003</v>
      </c>
      <c r="R13" s="328">
        <v>0.56299999999999994</v>
      </c>
      <c r="S13" s="324">
        <v>199.27</v>
      </c>
      <c r="T13" s="325">
        <v>0.66200000000000003</v>
      </c>
      <c r="U13" s="326">
        <v>0.56200000000000006</v>
      </c>
      <c r="V13" s="327">
        <v>199.31299999999999</v>
      </c>
      <c r="W13" s="325">
        <v>0.62</v>
      </c>
      <c r="X13" s="328">
        <v>0.56200000000000006</v>
      </c>
      <c r="Y13" s="324">
        <v>199.44900000000001</v>
      </c>
      <c r="Z13" s="325">
        <v>0.48299999999999998</v>
      </c>
      <c r="AA13" s="326">
        <v>0.56200000000000006</v>
      </c>
      <c r="AB13" s="327">
        <v>199.184</v>
      </c>
      <c r="AC13" s="325">
        <v>0.749</v>
      </c>
      <c r="AD13" s="326">
        <v>0.56200000000000006</v>
      </c>
    </row>
    <row r="14" spans="1:30" ht="15.6">
      <c r="A14" s="324">
        <v>224.46299999999999</v>
      </c>
      <c r="B14" s="325">
        <v>0.46</v>
      </c>
      <c r="C14" s="326">
        <v>0.57999999999999996</v>
      </c>
      <c r="D14" s="327">
        <v>224.45500000000001</v>
      </c>
      <c r="E14" s="325">
        <v>0.46800000000000003</v>
      </c>
      <c r="F14" s="328">
        <v>0.57999999999999996</v>
      </c>
      <c r="G14" s="324">
        <v>224.29300000000001</v>
      </c>
      <c r="H14" s="325">
        <v>0.63</v>
      </c>
      <c r="I14" s="326">
        <v>0.57999999999999996</v>
      </c>
      <c r="J14" s="327">
        <v>224.31</v>
      </c>
      <c r="K14" s="325">
        <v>0.61299999999999999</v>
      </c>
      <c r="L14" s="328">
        <v>0.57999999999999996</v>
      </c>
      <c r="M14" s="324">
        <v>224.41200000000001</v>
      </c>
      <c r="N14" s="325">
        <v>0.51100000000000001</v>
      </c>
      <c r="O14" s="326">
        <v>0.57999999999999996</v>
      </c>
      <c r="P14" s="327">
        <v>224.36199999999999</v>
      </c>
      <c r="Q14" s="325">
        <v>0.56100000000000005</v>
      </c>
      <c r="R14" s="328">
        <v>0.57999999999999996</v>
      </c>
      <c r="S14" s="324">
        <v>224.226</v>
      </c>
      <c r="T14" s="325">
        <v>0.69699999999999995</v>
      </c>
      <c r="U14" s="326">
        <v>0.57999999999999996</v>
      </c>
      <c r="V14" s="327">
        <v>224.31399999999999</v>
      </c>
      <c r="W14" s="325">
        <v>0.60899999999999999</v>
      </c>
      <c r="X14" s="328">
        <v>0.57999999999999996</v>
      </c>
      <c r="Y14" s="324">
        <v>224.43700000000001</v>
      </c>
      <c r="Z14" s="325">
        <v>0.48599999999999999</v>
      </c>
      <c r="AA14" s="326">
        <v>0.57999999999999996</v>
      </c>
      <c r="AB14" s="327">
        <v>224.13399999999999</v>
      </c>
      <c r="AC14" s="325">
        <v>0.78900000000000003</v>
      </c>
      <c r="AD14" s="326">
        <v>0.57999999999999996</v>
      </c>
    </row>
    <row r="15" spans="1:30" ht="15" customHeight="1" thickBot="1">
      <c r="A15" s="329">
        <v>249.447</v>
      </c>
      <c r="B15" s="330">
        <v>0.41199999999999998</v>
      </c>
      <c r="C15" s="331">
        <v>0.71199999999999997</v>
      </c>
      <c r="D15" s="332">
        <v>249.48099999999999</v>
      </c>
      <c r="E15" s="330">
        <v>0.378</v>
      </c>
      <c r="F15" s="333">
        <v>0.71399999999999997</v>
      </c>
      <c r="G15" s="329">
        <v>249.28399999999999</v>
      </c>
      <c r="H15" s="330">
        <v>0.57499999999999996</v>
      </c>
      <c r="I15" s="331">
        <v>0.71199999999999997</v>
      </c>
      <c r="J15" s="332">
        <v>249.274</v>
      </c>
      <c r="K15" s="330">
        <v>0.58499999999999996</v>
      </c>
      <c r="L15" s="333">
        <v>0.71199999999999997</v>
      </c>
      <c r="M15" s="329">
        <v>249.40100000000001</v>
      </c>
      <c r="N15" s="330">
        <v>0.45900000000000002</v>
      </c>
      <c r="O15" s="331">
        <v>0.71199999999999997</v>
      </c>
      <c r="P15" s="332">
        <v>249.38200000000001</v>
      </c>
      <c r="Q15" s="330">
        <v>0.47799999999999998</v>
      </c>
      <c r="R15" s="333">
        <v>0.71199999999999997</v>
      </c>
      <c r="S15" s="329">
        <v>249.23</v>
      </c>
      <c r="T15" s="330">
        <v>0.629</v>
      </c>
      <c r="U15" s="331">
        <v>0.71199999999999997</v>
      </c>
      <c r="V15" s="332">
        <v>249.36500000000001</v>
      </c>
      <c r="W15" s="330">
        <v>0.49399999999999999</v>
      </c>
      <c r="X15" s="333">
        <v>0.71199999999999997</v>
      </c>
      <c r="Y15" s="329">
        <v>249.489</v>
      </c>
      <c r="Z15" s="330">
        <v>0.371</v>
      </c>
      <c r="AA15" s="331">
        <v>0.71199999999999997</v>
      </c>
      <c r="AB15" s="332">
        <v>249.14500000000001</v>
      </c>
      <c r="AC15" s="330">
        <v>0.71399999999999997</v>
      </c>
      <c r="AD15" s="331">
        <v>0.71199999999999997</v>
      </c>
    </row>
    <row r="16" spans="1:30" ht="15" customHeight="1" thickTop="1" thickBot="1"/>
    <row r="17" spans="1:30" ht="15" customHeight="1" thickTop="1" thickBot="1">
      <c r="A17" s="440" t="s">
        <v>163</v>
      </c>
      <c r="B17" s="438"/>
      <c r="C17" s="441"/>
      <c r="D17" s="440" t="s">
        <v>164</v>
      </c>
      <c r="E17" s="438"/>
      <c r="F17" s="441"/>
      <c r="G17" s="440" t="s">
        <v>165</v>
      </c>
      <c r="H17" s="438"/>
      <c r="I17" s="441"/>
      <c r="J17" s="440" t="s">
        <v>166</v>
      </c>
      <c r="K17" s="438"/>
      <c r="L17" s="441"/>
      <c r="M17" s="440" t="s">
        <v>167</v>
      </c>
      <c r="N17" s="438"/>
      <c r="O17" s="441"/>
      <c r="P17" s="440" t="s">
        <v>168</v>
      </c>
      <c r="Q17" s="438"/>
      <c r="R17" s="441"/>
      <c r="S17" s="440" t="s">
        <v>169</v>
      </c>
      <c r="T17" s="438"/>
      <c r="U17" s="441"/>
      <c r="V17" s="440" t="s">
        <v>170</v>
      </c>
      <c r="W17" s="438"/>
      <c r="X17" s="441"/>
      <c r="Y17" s="440" t="s">
        <v>171</v>
      </c>
      <c r="Z17" s="438"/>
      <c r="AA17" s="441"/>
      <c r="AB17" s="440" t="s">
        <v>172</v>
      </c>
      <c r="AC17" s="438"/>
      <c r="AD17" s="441"/>
    </row>
    <row r="18" spans="1:30" ht="14.25" customHeight="1" thickTop="1">
      <c r="A18" s="448" t="s">
        <v>270</v>
      </c>
      <c r="B18" s="446" t="s">
        <v>269</v>
      </c>
      <c r="C18" s="450" t="s">
        <v>268</v>
      </c>
      <c r="D18" s="448" t="s">
        <v>270</v>
      </c>
      <c r="E18" s="446" t="s">
        <v>269</v>
      </c>
      <c r="F18" s="450" t="s">
        <v>268</v>
      </c>
      <c r="G18" s="448" t="s">
        <v>270</v>
      </c>
      <c r="H18" s="446" t="s">
        <v>269</v>
      </c>
      <c r="I18" s="450" t="s">
        <v>268</v>
      </c>
      <c r="J18" s="448" t="s">
        <v>270</v>
      </c>
      <c r="K18" s="446" t="s">
        <v>269</v>
      </c>
      <c r="L18" s="450" t="s">
        <v>268</v>
      </c>
      <c r="M18" s="448" t="s">
        <v>270</v>
      </c>
      <c r="N18" s="446" t="s">
        <v>269</v>
      </c>
      <c r="O18" s="450" t="s">
        <v>268</v>
      </c>
      <c r="P18" s="448" t="s">
        <v>270</v>
      </c>
      <c r="Q18" s="446" t="s">
        <v>269</v>
      </c>
      <c r="R18" s="450" t="s">
        <v>268</v>
      </c>
      <c r="S18" s="448" t="s">
        <v>270</v>
      </c>
      <c r="T18" s="446" t="s">
        <v>269</v>
      </c>
      <c r="U18" s="450" t="s">
        <v>268</v>
      </c>
      <c r="V18" s="448" t="s">
        <v>270</v>
      </c>
      <c r="W18" s="446" t="s">
        <v>269</v>
      </c>
      <c r="X18" s="450" t="s">
        <v>268</v>
      </c>
      <c r="Y18" s="448" t="s">
        <v>270</v>
      </c>
      <c r="Z18" s="446" t="s">
        <v>269</v>
      </c>
      <c r="AA18" s="450" t="s">
        <v>268</v>
      </c>
      <c r="AB18" s="448" t="s">
        <v>270</v>
      </c>
      <c r="AC18" s="446" t="s">
        <v>269</v>
      </c>
      <c r="AD18" s="450" t="s">
        <v>268</v>
      </c>
    </row>
    <row r="19" spans="1:30" ht="14.25" customHeight="1">
      <c r="A19" s="449"/>
      <c r="B19" s="447"/>
      <c r="C19" s="451"/>
      <c r="D19" s="449"/>
      <c r="E19" s="447"/>
      <c r="F19" s="451"/>
      <c r="G19" s="449"/>
      <c r="H19" s="447"/>
      <c r="I19" s="451"/>
      <c r="J19" s="449"/>
      <c r="K19" s="447"/>
      <c r="L19" s="451"/>
      <c r="M19" s="449"/>
      <c r="N19" s="447"/>
      <c r="O19" s="451"/>
      <c r="P19" s="449"/>
      <c r="Q19" s="447"/>
      <c r="R19" s="451"/>
      <c r="S19" s="449"/>
      <c r="T19" s="447"/>
      <c r="U19" s="451"/>
      <c r="V19" s="449"/>
      <c r="W19" s="447"/>
      <c r="X19" s="451"/>
      <c r="Y19" s="449"/>
      <c r="Z19" s="447"/>
      <c r="AA19" s="451"/>
      <c r="AB19" s="449"/>
      <c r="AC19" s="447"/>
      <c r="AD19" s="451"/>
    </row>
    <row r="20" spans="1:30" ht="14.25" customHeight="1">
      <c r="A20" s="319">
        <v>-0.499</v>
      </c>
      <c r="B20" s="320">
        <v>0.439</v>
      </c>
      <c r="C20" s="321">
        <v>0.22</v>
      </c>
      <c r="D20" s="319">
        <v>-0.53500000000000003</v>
      </c>
      <c r="E20" s="320">
        <v>0.47499999999999998</v>
      </c>
      <c r="F20" s="321">
        <v>0.22</v>
      </c>
      <c r="G20" s="319">
        <v>-0.51300000000000001</v>
      </c>
      <c r="H20" s="320">
        <v>0.45300000000000001</v>
      </c>
      <c r="I20" s="334">
        <v>0.22</v>
      </c>
      <c r="J20" s="319">
        <v>-0.53400000000000003</v>
      </c>
      <c r="K20" s="320">
        <v>0.47399999999999998</v>
      </c>
      <c r="L20" s="334">
        <v>0.22</v>
      </c>
      <c r="M20" s="319">
        <v>-0.55600000000000005</v>
      </c>
      <c r="N20" s="320">
        <v>0.496</v>
      </c>
      <c r="O20" s="334">
        <v>0.22</v>
      </c>
      <c r="P20" s="319">
        <v>-0.52400000000000002</v>
      </c>
      <c r="Q20" s="320">
        <v>0.46300000000000002</v>
      </c>
      <c r="R20" s="321">
        <v>0.22</v>
      </c>
      <c r="S20" s="319">
        <v>-0.52300000000000002</v>
      </c>
      <c r="T20" s="320">
        <v>0.46300000000000002</v>
      </c>
      <c r="U20" s="334">
        <v>0.22</v>
      </c>
      <c r="V20" s="319">
        <v>-0.502</v>
      </c>
      <c r="W20" s="320">
        <v>0.441</v>
      </c>
      <c r="X20" s="321">
        <v>0.22</v>
      </c>
      <c r="Y20" s="319">
        <v>-0.44700000000000001</v>
      </c>
      <c r="Z20" s="320">
        <v>0.38600000000000001</v>
      </c>
      <c r="AA20" s="321">
        <v>0.22</v>
      </c>
      <c r="AB20" s="319">
        <v>-0.46899999999999997</v>
      </c>
      <c r="AC20" s="320">
        <v>0.40899999999999997</v>
      </c>
      <c r="AD20" s="321">
        <v>0.22</v>
      </c>
    </row>
    <row r="21" spans="1:30" ht="14.25" customHeight="1">
      <c r="A21" s="324">
        <v>24.231999999999999</v>
      </c>
      <c r="B21" s="325">
        <v>0.52800000000000002</v>
      </c>
      <c r="C21" s="326">
        <v>0.32600000000000001</v>
      </c>
      <c r="D21" s="324">
        <v>24.210999999999999</v>
      </c>
      <c r="E21" s="325">
        <v>0.55000000000000004</v>
      </c>
      <c r="F21" s="326">
        <v>0.32600000000000001</v>
      </c>
      <c r="G21" s="324">
        <v>24.225999999999999</v>
      </c>
      <c r="H21" s="325">
        <v>0.53400000000000003</v>
      </c>
      <c r="I21" s="335">
        <v>0.32900000000000001</v>
      </c>
      <c r="J21" s="324">
        <v>24.17</v>
      </c>
      <c r="K21" s="325">
        <v>0.59099999999999997</v>
      </c>
      <c r="L21" s="335">
        <v>0.32700000000000001</v>
      </c>
      <c r="M21" s="324">
        <v>24.172000000000001</v>
      </c>
      <c r="N21" s="325">
        <v>0.58799999999999997</v>
      </c>
      <c r="O21" s="335">
        <v>0.32600000000000001</v>
      </c>
      <c r="P21" s="324">
        <v>24.23</v>
      </c>
      <c r="Q21" s="325">
        <v>0.53100000000000003</v>
      </c>
      <c r="R21" s="326">
        <v>0.33</v>
      </c>
      <c r="S21" s="324">
        <v>24.167000000000002</v>
      </c>
      <c r="T21" s="325">
        <v>0.59399999999999997</v>
      </c>
      <c r="U21" s="335">
        <v>0.32800000000000001</v>
      </c>
      <c r="V21" s="324">
        <v>24.161000000000001</v>
      </c>
      <c r="W21" s="325">
        <v>0.6</v>
      </c>
      <c r="X21" s="326">
        <v>0.32600000000000001</v>
      </c>
      <c r="Y21" s="324">
        <v>24.26</v>
      </c>
      <c r="Z21" s="325">
        <v>0.5</v>
      </c>
      <c r="AA21" s="326">
        <v>0.33</v>
      </c>
      <c r="AB21" s="324">
        <v>24.268000000000001</v>
      </c>
      <c r="AC21" s="325">
        <v>0.49199999999999999</v>
      </c>
      <c r="AD21" s="326">
        <v>0.32900000000000001</v>
      </c>
    </row>
    <row r="22" spans="1:30" ht="14.25" customHeight="1">
      <c r="A22" s="324">
        <v>49.603000000000002</v>
      </c>
      <c r="B22" s="325">
        <v>0.24399999999999999</v>
      </c>
      <c r="C22" s="326">
        <v>0.35899999999999999</v>
      </c>
      <c r="D22" s="324">
        <v>49.606000000000002</v>
      </c>
      <c r="E22" s="325">
        <v>0.24099999999999999</v>
      </c>
      <c r="F22" s="326">
        <v>0.36</v>
      </c>
      <c r="G22" s="324">
        <v>49.582000000000001</v>
      </c>
      <c r="H22" s="325">
        <v>0.26500000000000001</v>
      </c>
      <c r="I22" s="335">
        <v>0.36</v>
      </c>
      <c r="J22" s="324">
        <v>49.564999999999998</v>
      </c>
      <c r="K22" s="325">
        <v>0.28199999999999997</v>
      </c>
      <c r="L22" s="335">
        <v>0.36</v>
      </c>
      <c r="M22" s="324">
        <v>49.587000000000003</v>
      </c>
      <c r="N22" s="325">
        <v>0.26</v>
      </c>
      <c r="O22" s="335">
        <v>0.36</v>
      </c>
      <c r="P22" s="324">
        <v>49.567999999999998</v>
      </c>
      <c r="Q22" s="325">
        <v>0.27900000000000003</v>
      </c>
      <c r="R22" s="326">
        <v>0.36</v>
      </c>
      <c r="S22" s="324">
        <v>49.6</v>
      </c>
      <c r="T22" s="325">
        <v>0.247</v>
      </c>
      <c r="U22" s="335">
        <v>0.36</v>
      </c>
      <c r="V22" s="324">
        <v>49.628</v>
      </c>
      <c r="W22" s="325">
        <v>0.219</v>
      </c>
      <c r="X22" s="326">
        <v>0.36</v>
      </c>
      <c r="Y22" s="324">
        <v>49.649000000000001</v>
      </c>
      <c r="Z22" s="325">
        <v>0.19800000000000001</v>
      </c>
      <c r="AA22" s="326">
        <v>0.36</v>
      </c>
      <c r="AB22" s="324">
        <v>49.661999999999999</v>
      </c>
      <c r="AC22" s="325">
        <v>0.185</v>
      </c>
      <c r="AD22" s="326">
        <v>0.36099999999999999</v>
      </c>
    </row>
    <row r="23" spans="1:30" ht="14.25" customHeight="1">
      <c r="A23" s="324">
        <v>74.721999999999994</v>
      </c>
      <c r="B23" s="325">
        <v>0.16400000000000001</v>
      </c>
      <c r="C23" s="326">
        <v>0.38800000000000001</v>
      </c>
      <c r="D23" s="324">
        <v>74.756</v>
      </c>
      <c r="E23" s="325">
        <v>0.13100000000000001</v>
      </c>
      <c r="F23" s="326">
        <v>0.39100000000000001</v>
      </c>
      <c r="G23" s="324">
        <v>74.697999999999993</v>
      </c>
      <c r="H23" s="325">
        <v>0.188</v>
      </c>
      <c r="I23" s="335">
        <v>0.39100000000000001</v>
      </c>
      <c r="J23" s="324">
        <v>74.695999999999998</v>
      </c>
      <c r="K23" s="325">
        <v>0.191</v>
      </c>
      <c r="L23" s="335">
        <v>0.38900000000000001</v>
      </c>
      <c r="M23" s="324">
        <v>74.739999999999995</v>
      </c>
      <c r="N23" s="325">
        <v>0.14599999999999999</v>
      </c>
      <c r="O23" s="335">
        <v>0.39</v>
      </c>
      <c r="P23" s="324">
        <v>74.671999999999997</v>
      </c>
      <c r="Q23" s="325">
        <v>0.215</v>
      </c>
      <c r="R23" s="326">
        <v>0.39</v>
      </c>
      <c r="S23" s="324">
        <v>74.728999999999999</v>
      </c>
      <c r="T23" s="325">
        <v>0.158</v>
      </c>
      <c r="U23" s="335">
        <v>0.38900000000000001</v>
      </c>
      <c r="V23" s="324">
        <v>74.769000000000005</v>
      </c>
      <c r="W23" s="325">
        <v>0.11799999999999999</v>
      </c>
      <c r="X23" s="326">
        <v>0.39</v>
      </c>
      <c r="Y23" s="324">
        <v>74.751999999999995</v>
      </c>
      <c r="Z23" s="325">
        <v>0.13500000000000001</v>
      </c>
      <c r="AA23" s="326">
        <v>0.38800000000000001</v>
      </c>
      <c r="AB23" s="324">
        <v>74.792000000000002</v>
      </c>
      <c r="AC23" s="325">
        <v>9.4E-2</v>
      </c>
      <c r="AD23" s="326">
        <v>0.39</v>
      </c>
    </row>
    <row r="24" spans="1:30" ht="14.25" customHeight="1">
      <c r="A24" s="324">
        <v>99.790999999999997</v>
      </c>
      <c r="B24" s="325">
        <v>0.1</v>
      </c>
      <c r="C24" s="326">
        <v>0.47099999999999997</v>
      </c>
      <c r="D24" s="324">
        <v>99.793000000000006</v>
      </c>
      <c r="E24" s="325">
        <v>9.8000000000000004E-2</v>
      </c>
      <c r="F24" s="326">
        <v>0.47199999999999998</v>
      </c>
      <c r="G24" s="324">
        <v>99.742999999999995</v>
      </c>
      <c r="H24" s="325">
        <v>0.14799999999999999</v>
      </c>
      <c r="I24" s="335">
        <v>0.47199999999999998</v>
      </c>
      <c r="J24" s="324">
        <v>99.727000000000004</v>
      </c>
      <c r="K24" s="325">
        <v>0.16400000000000001</v>
      </c>
      <c r="L24" s="335">
        <v>0.47099999999999997</v>
      </c>
      <c r="M24" s="324">
        <v>99.793999999999997</v>
      </c>
      <c r="N24" s="325">
        <v>9.7000000000000003E-2</v>
      </c>
      <c r="O24" s="335">
        <v>0.47299999999999998</v>
      </c>
      <c r="P24" s="324">
        <v>99.715999999999994</v>
      </c>
      <c r="Q24" s="325">
        <v>0.17499999999999999</v>
      </c>
      <c r="R24" s="326">
        <v>0.47199999999999998</v>
      </c>
      <c r="S24" s="324">
        <v>99.784000000000006</v>
      </c>
      <c r="T24" s="325">
        <v>0.107</v>
      </c>
      <c r="U24" s="335">
        <v>0.47099999999999997</v>
      </c>
      <c r="V24" s="324">
        <v>99.820999999999998</v>
      </c>
      <c r="W24" s="325">
        <v>7.0000000000000007E-2</v>
      </c>
      <c r="X24" s="326">
        <v>0.47199999999999998</v>
      </c>
      <c r="Y24" s="324">
        <v>99.801000000000002</v>
      </c>
      <c r="Z24" s="325">
        <v>0.09</v>
      </c>
      <c r="AA24" s="326">
        <v>0.47099999999999997</v>
      </c>
      <c r="AB24" s="324">
        <v>99.831000000000003</v>
      </c>
      <c r="AC24" s="325">
        <v>0.06</v>
      </c>
      <c r="AD24" s="326">
        <v>0.47199999999999998</v>
      </c>
    </row>
    <row r="25" spans="1:30" ht="14.25" customHeight="1">
      <c r="A25" s="324">
        <v>124.81</v>
      </c>
      <c r="B25" s="325">
        <v>0.114</v>
      </c>
      <c r="C25" s="326">
        <v>0.436</v>
      </c>
      <c r="D25" s="324">
        <v>124.80500000000001</v>
      </c>
      <c r="E25" s="325">
        <v>0.11899999999999999</v>
      </c>
      <c r="F25" s="326">
        <v>0.436</v>
      </c>
      <c r="G25" s="324">
        <v>124.733</v>
      </c>
      <c r="H25" s="325">
        <v>0.191</v>
      </c>
      <c r="I25" s="335">
        <v>0.437</v>
      </c>
      <c r="J25" s="324">
        <v>124.733</v>
      </c>
      <c r="K25" s="325">
        <v>0.192</v>
      </c>
      <c r="L25" s="335">
        <v>0.437</v>
      </c>
      <c r="M25" s="324">
        <v>124.815</v>
      </c>
      <c r="N25" s="325">
        <v>0.109</v>
      </c>
      <c r="O25" s="335">
        <v>0.436</v>
      </c>
      <c r="P25" s="324">
        <v>124.723</v>
      </c>
      <c r="Q25" s="325">
        <v>0.20100000000000001</v>
      </c>
      <c r="R25" s="326">
        <v>0.437</v>
      </c>
      <c r="S25" s="324">
        <v>124.786</v>
      </c>
      <c r="T25" s="325">
        <v>0.13800000000000001</v>
      </c>
      <c r="U25" s="335">
        <v>0.436</v>
      </c>
      <c r="V25" s="324">
        <v>124.842</v>
      </c>
      <c r="W25" s="325">
        <v>8.2000000000000003E-2</v>
      </c>
      <c r="X25" s="326">
        <v>0.436</v>
      </c>
      <c r="Y25" s="324">
        <v>124.81100000000001</v>
      </c>
      <c r="Z25" s="325">
        <v>0.113</v>
      </c>
      <c r="AA25" s="326">
        <v>0.436</v>
      </c>
      <c r="AB25" s="324">
        <v>124.83</v>
      </c>
      <c r="AC25" s="325">
        <v>9.4E-2</v>
      </c>
      <c r="AD25" s="326">
        <v>0.435</v>
      </c>
    </row>
    <row r="26" spans="1:30" ht="14.25" customHeight="1">
      <c r="A26" s="324">
        <v>149.87799999999999</v>
      </c>
      <c r="B26" s="325">
        <v>7.1999999999999995E-2</v>
      </c>
      <c r="C26" s="326">
        <v>0.44800000000000001</v>
      </c>
      <c r="D26" s="324">
        <v>149.876</v>
      </c>
      <c r="E26" s="325">
        <v>7.3999999999999996E-2</v>
      </c>
      <c r="F26" s="326">
        <v>0.44800000000000001</v>
      </c>
      <c r="G26" s="324">
        <v>149.78200000000001</v>
      </c>
      <c r="H26" s="325">
        <v>0.16800000000000001</v>
      </c>
      <c r="I26" s="335">
        <v>0.44800000000000001</v>
      </c>
      <c r="J26" s="324">
        <v>149.77199999999999</v>
      </c>
      <c r="K26" s="325">
        <v>0.17799999999999999</v>
      </c>
      <c r="L26" s="335">
        <v>0.44800000000000001</v>
      </c>
      <c r="M26" s="324">
        <v>149.833</v>
      </c>
      <c r="N26" s="325">
        <v>0.11700000000000001</v>
      </c>
      <c r="O26" s="335">
        <v>0.44800000000000001</v>
      </c>
      <c r="P26" s="324">
        <v>149.749</v>
      </c>
      <c r="Q26" s="325">
        <v>0.20200000000000001</v>
      </c>
      <c r="R26" s="326">
        <v>0.44800000000000001</v>
      </c>
      <c r="S26" s="324">
        <v>149.833</v>
      </c>
      <c r="T26" s="325">
        <v>0.11700000000000001</v>
      </c>
      <c r="U26" s="335">
        <v>0.44700000000000001</v>
      </c>
      <c r="V26" s="324">
        <v>149.86500000000001</v>
      </c>
      <c r="W26" s="325">
        <v>8.5000000000000006E-2</v>
      </c>
      <c r="X26" s="326">
        <v>0.44800000000000001</v>
      </c>
      <c r="Y26" s="324">
        <v>149.83500000000001</v>
      </c>
      <c r="Z26" s="325">
        <v>0.11600000000000001</v>
      </c>
      <c r="AA26" s="326">
        <v>0.44800000000000001</v>
      </c>
      <c r="AB26" s="324">
        <v>149.857</v>
      </c>
      <c r="AC26" s="325">
        <v>9.2999999999999999E-2</v>
      </c>
      <c r="AD26" s="326">
        <v>0.44800000000000001</v>
      </c>
    </row>
    <row r="27" spans="1:30" ht="14.25" customHeight="1">
      <c r="A27" s="324">
        <v>174.77799999999999</v>
      </c>
      <c r="B27" s="325">
        <v>0.17799999999999999</v>
      </c>
      <c r="C27" s="326">
        <v>0.43</v>
      </c>
      <c r="D27" s="324">
        <v>174.76499999999999</v>
      </c>
      <c r="E27" s="325">
        <v>0.191</v>
      </c>
      <c r="F27" s="326">
        <v>0.43</v>
      </c>
      <c r="G27" s="324">
        <v>174.624</v>
      </c>
      <c r="H27" s="325">
        <v>0.33200000000000002</v>
      </c>
      <c r="I27" s="335">
        <v>0.43</v>
      </c>
      <c r="J27" s="324">
        <v>174.65799999999999</v>
      </c>
      <c r="K27" s="325">
        <v>0.29799999999999999</v>
      </c>
      <c r="L27" s="335">
        <v>0.43</v>
      </c>
      <c r="M27" s="324">
        <v>174.751</v>
      </c>
      <c r="N27" s="325">
        <v>0.20499999999999999</v>
      </c>
      <c r="O27" s="335">
        <v>0.43</v>
      </c>
      <c r="P27" s="324">
        <v>174.6</v>
      </c>
      <c r="Q27" s="325">
        <v>0.35599999999999998</v>
      </c>
      <c r="R27" s="326">
        <v>0.43</v>
      </c>
      <c r="S27" s="324">
        <v>174.70599999999999</v>
      </c>
      <c r="T27" s="325">
        <v>0.251</v>
      </c>
      <c r="U27" s="335">
        <v>0.43</v>
      </c>
      <c r="V27" s="324">
        <v>174.76499999999999</v>
      </c>
      <c r="W27" s="325">
        <v>0.191</v>
      </c>
      <c r="X27" s="326">
        <v>0.43</v>
      </c>
      <c r="Y27" s="324">
        <v>174.70699999999999</v>
      </c>
      <c r="Z27" s="325">
        <v>0.249</v>
      </c>
      <c r="AA27" s="326">
        <v>0.43</v>
      </c>
      <c r="AB27" s="324">
        <v>174.72499999999999</v>
      </c>
      <c r="AC27" s="325">
        <v>0.23100000000000001</v>
      </c>
      <c r="AD27" s="326">
        <v>0.43</v>
      </c>
    </row>
    <row r="28" spans="1:30" ht="14.25" customHeight="1">
      <c r="A28" s="324">
        <v>199.72499999999999</v>
      </c>
      <c r="B28" s="325">
        <v>0.20699999999999999</v>
      </c>
      <c r="C28" s="326">
        <v>0.56200000000000006</v>
      </c>
      <c r="D28" s="324">
        <v>199.703</v>
      </c>
      <c r="E28" s="325">
        <v>0.22900000000000001</v>
      </c>
      <c r="F28" s="326">
        <v>0.56200000000000006</v>
      </c>
      <c r="G28" s="324">
        <v>199.55699999999999</v>
      </c>
      <c r="H28" s="325">
        <v>0.375</v>
      </c>
      <c r="I28" s="335">
        <v>0.56399999999999995</v>
      </c>
      <c r="J28" s="324">
        <v>199.61199999999999</v>
      </c>
      <c r="K28" s="325">
        <v>0.32</v>
      </c>
      <c r="L28" s="335">
        <v>0.56200000000000006</v>
      </c>
      <c r="M28" s="324">
        <v>199.702</v>
      </c>
      <c r="N28" s="325">
        <v>0.23100000000000001</v>
      </c>
      <c r="O28" s="335">
        <v>0.56299999999999994</v>
      </c>
      <c r="P28" s="324">
        <v>199.535</v>
      </c>
      <c r="Q28" s="325">
        <v>0.39800000000000002</v>
      </c>
      <c r="R28" s="326">
        <v>0.56399999999999995</v>
      </c>
      <c r="S28" s="324">
        <v>199.673</v>
      </c>
      <c r="T28" s="325">
        <v>0.26</v>
      </c>
      <c r="U28" s="335">
        <v>0.56299999999999994</v>
      </c>
      <c r="V28" s="324">
        <v>199.721</v>
      </c>
      <c r="W28" s="325">
        <v>0.21099999999999999</v>
      </c>
      <c r="X28" s="326">
        <v>0.56299999999999994</v>
      </c>
      <c r="Y28" s="324">
        <v>199.631</v>
      </c>
      <c r="Z28" s="325">
        <v>0.30099999999999999</v>
      </c>
      <c r="AA28" s="326">
        <v>0.56200000000000006</v>
      </c>
      <c r="AB28" s="324">
        <v>199.65799999999999</v>
      </c>
      <c r="AC28" s="325">
        <v>0.27400000000000002</v>
      </c>
      <c r="AD28" s="326">
        <v>0.56299999999999994</v>
      </c>
    </row>
    <row r="29" spans="1:30" ht="14.25" customHeight="1">
      <c r="A29" s="324">
        <v>224.71600000000001</v>
      </c>
      <c r="B29" s="325">
        <v>0.20699999999999999</v>
      </c>
      <c r="C29" s="326">
        <v>0.57999999999999996</v>
      </c>
      <c r="D29" s="324">
        <v>224.72200000000001</v>
      </c>
      <c r="E29" s="325">
        <v>0.20100000000000001</v>
      </c>
      <c r="F29" s="326">
        <v>0.57999999999999996</v>
      </c>
      <c r="G29" s="324">
        <v>224.58</v>
      </c>
      <c r="H29" s="325">
        <v>0.34300000000000003</v>
      </c>
      <c r="I29" s="335">
        <v>0.57999999999999996</v>
      </c>
      <c r="J29" s="324">
        <v>224.596</v>
      </c>
      <c r="K29" s="325">
        <v>0.32700000000000001</v>
      </c>
      <c r="L29" s="335">
        <v>0.57999999999999996</v>
      </c>
      <c r="M29" s="324">
        <v>224.715</v>
      </c>
      <c r="N29" s="325">
        <v>0.20799999999999999</v>
      </c>
      <c r="O29" s="335">
        <v>0.57999999999999996</v>
      </c>
      <c r="P29" s="324">
        <v>224.553</v>
      </c>
      <c r="Q29" s="325">
        <v>0.37</v>
      </c>
      <c r="R29" s="326">
        <v>0.57999999999999996</v>
      </c>
      <c r="S29" s="324">
        <v>224.654</v>
      </c>
      <c r="T29" s="325">
        <v>0.26900000000000002</v>
      </c>
      <c r="U29" s="335">
        <v>0.57999999999999996</v>
      </c>
      <c r="V29" s="324">
        <v>224.70099999999999</v>
      </c>
      <c r="W29" s="325">
        <v>0.222</v>
      </c>
      <c r="X29" s="326">
        <v>0.57999999999999996</v>
      </c>
      <c r="Y29" s="324">
        <v>224.64599999999999</v>
      </c>
      <c r="Z29" s="325">
        <v>0.27700000000000002</v>
      </c>
      <c r="AA29" s="326">
        <v>0.57999999999999996</v>
      </c>
      <c r="AB29" s="324">
        <v>224.65299999999999</v>
      </c>
      <c r="AC29" s="325">
        <v>0.27</v>
      </c>
      <c r="AD29" s="326">
        <v>0.57999999999999996</v>
      </c>
    </row>
    <row r="30" spans="1:30" ht="14.25" customHeight="1">
      <c r="A30" s="324">
        <v>249.75200000000001</v>
      </c>
      <c r="B30" s="325">
        <v>0.107</v>
      </c>
      <c r="C30" s="326">
        <v>0.71199999999999997</v>
      </c>
      <c r="D30" s="324">
        <v>249.816</v>
      </c>
      <c r="E30" s="325">
        <v>4.2999999999999997E-2</v>
      </c>
      <c r="F30" s="326">
        <v>0.71199999999999997</v>
      </c>
      <c r="G30" s="324">
        <v>249.714</v>
      </c>
      <c r="H30" s="325">
        <v>0.14499999999999999</v>
      </c>
      <c r="I30" s="335">
        <v>0.71299999999999997</v>
      </c>
      <c r="J30" s="324">
        <v>249.673</v>
      </c>
      <c r="K30" s="325">
        <v>0.186</v>
      </c>
      <c r="L30" s="335">
        <v>0.71199999999999997</v>
      </c>
      <c r="M30" s="324">
        <v>249.797</v>
      </c>
      <c r="N30" s="325">
        <v>6.2E-2</v>
      </c>
      <c r="O30" s="335">
        <v>0.71199999999999997</v>
      </c>
      <c r="P30" s="324">
        <v>249.655</v>
      </c>
      <c r="Q30" s="325">
        <v>0.20399999999999999</v>
      </c>
      <c r="R30" s="326">
        <v>0.71199999999999997</v>
      </c>
      <c r="S30" s="324">
        <v>249.72200000000001</v>
      </c>
      <c r="T30" s="325">
        <v>0.13800000000000001</v>
      </c>
      <c r="U30" s="335">
        <v>0.71199999999999997</v>
      </c>
      <c r="V30" s="324">
        <v>249.77199999999999</v>
      </c>
      <c r="W30" s="325">
        <v>8.6999999999999994E-2</v>
      </c>
      <c r="X30" s="326">
        <v>0.71199999999999997</v>
      </c>
      <c r="Y30" s="324">
        <v>249.74</v>
      </c>
      <c r="Z30" s="325">
        <v>0.11899999999999999</v>
      </c>
      <c r="AA30" s="326">
        <v>0.71199999999999997</v>
      </c>
      <c r="AB30" s="324">
        <v>249.726</v>
      </c>
      <c r="AC30" s="325">
        <v>0.13400000000000001</v>
      </c>
      <c r="AD30" s="326">
        <v>0.71199999999999997</v>
      </c>
    </row>
    <row r="31" spans="1:30" ht="14.25" customHeight="1">
      <c r="A31" s="324">
        <v>274.87099999999998</v>
      </c>
      <c r="B31" s="325">
        <v>0.125</v>
      </c>
      <c r="C31" s="326">
        <v>0.57999999999999996</v>
      </c>
      <c r="D31" s="324">
        <v>274.86</v>
      </c>
      <c r="E31" s="325">
        <v>0.13700000000000001</v>
      </c>
      <c r="F31" s="326">
        <v>0.57999999999999996</v>
      </c>
      <c r="G31" s="324">
        <v>274.79300000000001</v>
      </c>
      <c r="H31" s="325">
        <v>0.20300000000000001</v>
      </c>
      <c r="I31" s="335">
        <v>0.57999999999999996</v>
      </c>
      <c r="J31" s="324">
        <v>274.78300000000002</v>
      </c>
      <c r="K31" s="325">
        <v>0.21299999999999999</v>
      </c>
      <c r="L31" s="335">
        <v>0.57999999999999996</v>
      </c>
      <c r="M31" s="324">
        <v>274.875</v>
      </c>
      <c r="N31" s="325">
        <v>0.121</v>
      </c>
      <c r="O31" s="335">
        <v>0.57999999999999996</v>
      </c>
      <c r="P31" s="324">
        <v>274.72800000000001</v>
      </c>
      <c r="Q31" s="325">
        <v>0.26800000000000002</v>
      </c>
      <c r="R31" s="326">
        <v>0.57999999999999996</v>
      </c>
      <c r="S31" s="324">
        <v>274.80200000000002</v>
      </c>
      <c r="T31" s="325">
        <v>0.19400000000000001</v>
      </c>
      <c r="U31" s="335">
        <v>0.57999999999999996</v>
      </c>
      <c r="V31" s="324">
        <v>274.84399999999999</v>
      </c>
      <c r="W31" s="325">
        <v>0.153</v>
      </c>
      <c r="X31" s="326">
        <v>0.57999999999999996</v>
      </c>
      <c r="Y31" s="324">
        <v>274.81599999999997</v>
      </c>
      <c r="Z31" s="325">
        <v>0.18</v>
      </c>
      <c r="AA31" s="326">
        <v>0.57999999999999996</v>
      </c>
      <c r="AB31" s="324">
        <v>274.77499999999998</v>
      </c>
      <c r="AC31" s="325">
        <v>0.221</v>
      </c>
      <c r="AD31" s="326">
        <v>0.57999999999999996</v>
      </c>
    </row>
    <row r="32" spans="1:30" ht="14.25" customHeight="1">
      <c r="A32" s="324">
        <v>299.83499999999998</v>
      </c>
      <c r="B32" s="325">
        <v>0.08</v>
      </c>
      <c r="C32" s="326">
        <v>0.77</v>
      </c>
      <c r="D32" s="324">
        <v>299.84500000000003</v>
      </c>
      <c r="E32" s="325">
        <v>7.0000000000000007E-2</v>
      </c>
      <c r="F32" s="326">
        <v>0.77</v>
      </c>
      <c r="G32" s="324">
        <v>299.78399999999999</v>
      </c>
      <c r="H32" s="325">
        <v>0.13100000000000001</v>
      </c>
      <c r="I32" s="335">
        <v>0.77</v>
      </c>
      <c r="J32" s="324">
        <v>299.76</v>
      </c>
      <c r="K32" s="325">
        <v>0.155</v>
      </c>
      <c r="L32" s="335">
        <v>0.77</v>
      </c>
      <c r="M32" s="324">
        <v>299.85500000000002</v>
      </c>
      <c r="N32" s="325">
        <v>0.06</v>
      </c>
      <c r="O32" s="335">
        <v>0.77</v>
      </c>
      <c r="P32" s="324">
        <v>299.69400000000002</v>
      </c>
      <c r="Q32" s="325">
        <v>0.221</v>
      </c>
      <c r="R32" s="326">
        <v>0.77</v>
      </c>
      <c r="S32" s="324">
        <v>299.77499999999998</v>
      </c>
      <c r="T32" s="325">
        <v>0.14000000000000001</v>
      </c>
      <c r="U32" s="335">
        <v>0.77</v>
      </c>
      <c r="V32" s="324">
        <v>299.815</v>
      </c>
      <c r="W32" s="325">
        <v>0.1</v>
      </c>
      <c r="X32" s="326">
        <v>0.77</v>
      </c>
      <c r="Y32" s="324">
        <v>299.83300000000003</v>
      </c>
      <c r="Z32" s="325">
        <v>8.2000000000000003E-2</v>
      </c>
      <c r="AA32" s="326">
        <v>0.77</v>
      </c>
      <c r="AB32" s="324">
        <v>299.745</v>
      </c>
      <c r="AC32" s="325">
        <v>0.17</v>
      </c>
      <c r="AD32" s="326">
        <v>0.77</v>
      </c>
    </row>
    <row r="33" spans="1:30" ht="14.25" customHeight="1">
      <c r="A33" s="324">
        <v>325.495</v>
      </c>
      <c r="B33" s="325">
        <v>8.8999999999999996E-2</v>
      </c>
      <c r="C33" s="326">
        <v>1.2430000000000001</v>
      </c>
      <c r="D33" s="324">
        <v>324.77</v>
      </c>
      <c r="E33" s="325">
        <v>0.81399999999999995</v>
      </c>
      <c r="F33" s="326">
        <v>1.244</v>
      </c>
      <c r="G33" s="324">
        <v>324.64699999999999</v>
      </c>
      <c r="H33" s="325">
        <v>0.93700000000000006</v>
      </c>
      <c r="I33" s="335">
        <v>1.244</v>
      </c>
      <c r="J33" s="324">
        <v>325.298</v>
      </c>
      <c r="K33" s="325">
        <v>0.28599999999999998</v>
      </c>
      <c r="L33" s="335">
        <v>1.2430000000000001</v>
      </c>
      <c r="M33" s="324">
        <v>325.483</v>
      </c>
      <c r="N33" s="325">
        <v>0.10100000000000001</v>
      </c>
      <c r="O33" s="335">
        <v>1.2430000000000001</v>
      </c>
      <c r="P33" s="324">
        <v>324.46800000000002</v>
      </c>
      <c r="Q33" s="325">
        <v>1.1160000000000001</v>
      </c>
      <c r="R33" s="326">
        <v>1.03</v>
      </c>
      <c r="S33" s="324">
        <v>323.48899999999998</v>
      </c>
      <c r="T33" s="325">
        <v>2.0950000000000002</v>
      </c>
      <c r="U33" s="335">
        <v>1.03</v>
      </c>
      <c r="V33" s="324">
        <v>323.18900000000002</v>
      </c>
      <c r="W33" s="325">
        <v>2.395</v>
      </c>
      <c r="X33" s="326">
        <v>1.0309999999999999</v>
      </c>
      <c r="Y33" s="324">
        <v>323.96699999999998</v>
      </c>
      <c r="Z33" s="325">
        <v>1.617</v>
      </c>
      <c r="AA33" s="326">
        <v>1.03</v>
      </c>
      <c r="AB33" s="324">
        <v>225.26499999999999</v>
      </c>
      <c r="AC33" s="336">
        <v>100.319</v>
      </c>
      <c r="AD33" s="337">
        <v>274.58100000000002</v>
      </c>
    </row>
    <row r="34" spans="1:30" ht="14.25" customHeight="1" thickBot="1">
      <c r="A34" s="329">
        <v>350.25400000000002</v>
      </c>
      <c r="B34" s="330">
        <v>1.6E-2</v>
      </c>
      <c r="C34" s="331">
        <v>1.2509999999999999</v>
      </c>
      <c r="D34" s="329">
        <v>349.41300000000001</v>
      </c>
      <c r="E34" s="330">
        <v>0.85699999999999998</v>
      </c>
      <c r="F34" s="331">
        <v>1.25</v>
      </c>
      <c r="G34" s="329">
        <v>349.35899999999998</v>
      </c>
      <c r="H34" s="330">
        <v>0.91100000000000003</v>
      </c>
      <c r="I34" s="338">
        <v>1.25</v>
      </c>
      <c r="J34" s="329">
        <v>349.99400000000003</v>
      </c>
      <c r="K34" s="330">
        <v>0.27600000000000002</v>
      </c>
      <c r="L34" s="338">
        <v>1.25</v>
      </c>
      <c r="M34" s="329">
        <v>350.19299999999998</v>
      </c>
      <c r="N34" s="330">
        <v>7.8E-2</v>
      </c>
      <c r="O34" s="338">
        <v>1.25</v>
      </c>
      <c r="P34" s="329">
        <v>349.15899999999999</v>
      </c>
      <c r="Q34" s="330">
        <v>1.111</v>
      </c>
      <c r="R34" s="331">
        <v>1.038</v>
      </c>
      <c r="S34" s="329">
        <v>348.16800000000001</v>
      </c>
      <c r="T34" s="330">
        <v>2.1019999999999999</v>
      </c>
      <c r="U34" s="338">
        <v>1.038</v>
      </c>
      <c r="V34" s="329">
        <v>347.85700000000003</v>
      </c>
      <c r="W34" s="330">
        <v>2.4140000000000001</v>
      </c>
      <c r="X34" s="331">
        <v>1.038</v>
      </c>
      <c r="Y34" s="329">
        <v>348.702</v>
      </c>
      <c r="Z34" s="330">
        <v>1.5680000000000001</v>
      </c>
      <c r="AA34" s="331">
        <v>1.038</v>
      </c>
      <c r="AB34" s="329">
        <v>348.69600000000003</v>
      </c>
      <c r="AC34" s="330">
        <v>1.5740000000000001</v>
      </c>
      <c r="AD34" s="331">
        <v>1.038</v>
      </c>
    </row>
    <row r="35" spans="1:30" ht="14.25" customHeight="1" thickTop="1"/>
    <row r="36" spans="1:30" ht="14.25" customHeight="1"/>
    <row r="37" spans="1:30" ht="14.25" customHeight="1"/>
    <row r="38" spans="1:30" ht="14.25" customHeight="1"/>
    <row r="39" spans="1:30" ht="14.25" customHeight="1"/>
    <row r="40" spans="1:30" ht="14.25" customHeight="1"/>
    <row r="41" spans="1:30" ht="14.25" customHeight="1"/>
    <row r="42" spans="1:30" ht="14.25" customHeight="1"/>
    <row r="43" spans="1:30" ht="14.25" customHeight="1"/>
    <row r="44" spans="1:30" ht="14.25" customHeight="1"/>
    <row r="45" spans="1:30" ht="14.25" customHeight="1"/>
    <row r="46" spans="1:30" ht="14.25" customHeight="1"/>
    <row r="47" spans="1:30" ht="14.25" customHeight="1"/>
    <row r="48" spans="1:30" ht="14.25" customHeight="1"/>
    <row r="49" s="276" customFormat="1" ht="14.25" customHeight="1"/>
    <row r="50" s="276" customFormat="1" ht="14.25" customHeight="1"/>
    <row r="51" s="276" customFormat="1" ht="14.25" customHeight="1"/>
    <row r="52" s="276" customFormat="1" ht="14.25" customHeight="1"/>
    <row r="53" s="276" customFormat="1" ht="14.25" customHeight="1"/>
    <row r="54" s="276" customFormat="1" ht="14.25" customHeight="1"/>
    <row r="55" s="276" customFormat="1" ht="14.25" customHeight="1"/>
    <row r="56" s="276" customFormat="1" ht="14.25" customHeight="1"/>
    <row r="57" s="276" customFormat="1" ht="14.25" customHeight="1"/>
    <row r="58" s="276" customFormat="1" ht="14.25" customHeight="1"/>
    <row r="59" s="276" customFormat="1" ht="14.25" customHeight="1"/>
    <row r="60" s="276" customFormat="1" ht="14.25" customHeight="1"/>
    <row r="61" s="276" customFormat="1" ht="14.25" customHeight="1"/>
    <row r="62" s="276" customFormat="1" ht="14.25" customHeight="1"/>
    <row r="63" s="276" customFormat="1" ht="14.25" customHeight="1"/>
    <row r="64" s="276" customFormat="1" ht="14.25" customHeight="1"/>
    <row r="65" s="276" customFormat="1" ht="14.25" customHeight="1"/>
    <row r="66" s="276" customFormat="1" ht="14.25" customHeight="1"/>
    <row r="67" s="276" customFormat="1" ht="14.25" customHeight="1"/>
    <row r="68" s="276" customFormat="1" ht="14.25" customHeight="1"/>
    <row r="69" s="276" customFormat="1" ht="14.25" customHeight="1"/>
    <row r="70" s="276" customFormat="1" ht="14.25" customHeight="1"/>
    <row r="71" s="276" customFormat="1" ht="14.25" customHeight="1"/>
    <row r="72" s="276" customFormat="1" ht="14.25" customHeight="1"/>
    <row r="73" s="276" customFormat="1" ht="14.25" customHeight="1"/>
    <row r="74" s="276" customFormat="1" ht="14.25" customHeight="1"/>
    <row r="75" s="276" customFormat="1" ht="14.25" customHeight="1"/>
    <row r="76" s="276" customFormat="1" ht="14.25" customHeight="1"/>
    <row r="77" s="276" customFormat="1" ht="14.25" customHeight="1"/>
    <row r="78" s="276" customFormat="1" ht="14.25" customHeight="1"/>
    <row r="79" s="276" customFormat="1" ht="14.25" customHeight="1"/>
    <row r="80" s="276" customFormat="1" ht="14.25" customHeight="1"/>
    <row r="81" s="276" customFormat="1" ht="14.25" customHeight="1"/>
    <row r="82" s="276" customFormat="1" ht="14.25" customHeight="1"/>
    <row r="83" s="276" customFormat="1" ht="14.25" customHeight="1"/>
    <row r="84" s="276" customFormat="1" ht="14.25" customHeight="1"/>
    <row r="85" s="276" customFormat="1" ht="14.25" customHeight="1"/>
    <row r="86" s="276" customFormat="1" ht="14.25" customHeight="1"/>
    <row r="87" s="276" customFormat="1" ht="14.25" customHeight="1"/>
    <row r="88" s="276" customFormat="1" ht="14.25" customHeight="1"/>
    <row r="89" s="276" customFormat="1" ht="14.25" customHeight="1"/>
    <row r="90" s="276" customFormat="1" ht="14.25" customHeight="1"/>
    <row r="91" s="276" customFormat="1" ht="14.25" customHeight="1"/>
    <row r="92" s="276" customFormat="1" ht="14.25" customHeight="1"/>
    <row r="93" s="276" customFormat="1" ht="14.25" customHeight="1"/>
    <row r="94" s="276" customFormat="1" ht="14.25" customHeight="1"/>
    <row r="95" s="276" customFormat="1" ht="14.25" customHeight="1"/>
    <row r="96" s="276" customFormat="1" ht="14.25" customHeight="1"/>
    <row r="97" s="276" customFormat="1" ht="14.25" customHeight="1"/>
    <row r="98" s="276" customFormat="1" ht="14.25" customHeight="1"/>
    <row r="99" s="276" customFormat="1" ht="14.25" customHeight="1"/>
    <row r="100" s="276" customFormat="1" ht="14.25" customHeight="1"/>
    <row r="101" s="276" customFormat="1" ht="14.25" customHeight="1"/>
    <row r="102" s="276" customFormat="1" ht="14.25" customHeight="1"/>
    <row r="103" s="276" customFormat="1" ht="14.25" customHeight="1"/>
    <row r="104" s="276" customFormat="1" ht="14.25" customHeight="1"/>
    <row r="105" s="276" customFormat="1" ht="14.25" customHeight="1"/>
    <row r="106" s="276" customFormat="1" ht="14.25" customHeight="1"/>
    <row r="107" s="276" customFormat="1" ht="14.25" customHeight="1"/>
    <row r="108" s="276" customFormat="1" ht="14.25" customHeight="1"/>
    <row r="109" s="276" customFormat="1" ht="14.25" customHeight="1"/>
    <row r="110" s="276" customFormat="1" ht="14.25" customHeight="1"/>
    <row r="111" s="276" customFormat="1" ht="14.25" customHeight="1"/>
    <row r="112" s="276" customFormat="1" ht="14.25" customHeight="1"/>
    <row r="113" s="276" customFormat="1" ht="14.25" customHeight="1"/>
    <row r="114" s="276" customFormat="1" ht="14.25" customHeight="1"/>
    <row r="115" s="276" customFormat="1" ht="14.25" customHeight="1"/>
    <row r="116" s="276" customFormat="1" ht="14.25" customHeight="1"/>
    <row r="117" s="276" customFormat="1" ht="14.25" customHeight="1"/>
    <row r="118" s="276" customFormat="1" ht="14.25" customHeight="1"/>
    <row r="119" s="276" customFormat="1" ht="14.25" customHeight="1"/>
    <row r="120" s="276" customFormat="1" ht="14.25" customHeight="1"/>
    <row r="121" s="276" customFormat="1" ht="14.25" customHeight="1"/>
    <row r="122" s="276" customFormat="1" ht="14.25" customHeight="1"/>
    <row r="123" s="276" customFormat="1" ht="14.25" customHeight="1"/>
    <row r="124" s="276" customFormat="1" ht="14.25" customHeight="1"/>
    <row r="125" s="276" customFormat="1" ht="14.25" customHeight="1"/>
    <row r="126" s="276" customFormat="1" ht="14.25" customHeight="1"/>
    <row r="127" s="276" customFormat="1" ht="14.25" customHeight="1"/>
    <row r="128" s="276" customFormat="1" ht="14.25" customHeight="1"/>
    <row r="129" s="276" customFormat="1" ht="14.25" customHeight="1"/>
    <row r="130" s="276" customFormat="1" ht="14.25" customHeight="1"/>
    <row r="131" s="276" customFormat="1" ht="14.25" customHeight="1"/>
    <row r="132" s="276" customFormat="1" ht="14.25" customHeight="1"/>
    <row r="133" s="276" customFormat="1" ht="14.25" customHeight="1"/>
    <row r="134" s="276" customFormat="1" ht="14.25" customHeight="1"/>
    <row r="135" s="276" customFormat="1" ht="14.25" customHeight="1"/>
    <row r="136" s="276" customFormat="1" ht="14.25" customHeight="1"/>
    <row r="137" s="276" customFormat="1" ht="14.25" customHeight="1"/>
    <row r="138" s="276" customFormat="1" ht="14.25" customHeight="1"/>
    <row r="139" s="276" customFormat="1" ht="14.25" customHeight="1"/>
    <row r="140" s="276" customFormat="1" ht="14.25" customHeight="1"/>
    <row r="141" s="276" customFormat="1" ht="14.25" customHeight="1"/>
    <row r="142" s="276" customFormat="1" ht="14.25" customHeight="1"/>
    <row r="143" s="276" customFormat="1" ht="14.25" customHeight="1"/>
    <row r="144" s="276" customFormat="1" ht="14.25" customHeight="1"/>
    <row r="145" s="276" customFormat="1" ht="14.25" customHeight="1"/>
    <row r="146" s="276" customFormat="1" ht="14.25" customHeight="1"/>
    <row r="147" s="276" customFormat="1" ht="14.25" customHeight="1"/>
    <row r="148" s="276" customFormat="1" ht="14.25" customHeight="1"/>
    <row r="149" s="276" customFormat="1" ht="14.25" customHeight="1"/>
    <row r="150" s="276" customFormat="1" ht="14.25" customHeight="1"/>
    <row r="151" s="276" customFormat="1" ht="14.25" customHeight="1"/>
    <row r="152" s="276" customFormat="1" ht="14.25" customHeight="1"/>
    <row r="153" s="276" customFormat="1" ht="14.25" customHeight="1"/>
    <row r="154" s="276" customFormat="1" ht="14.25" customHeight="1"/>
    <row r="155" s="276" customFormat="1" ht="14.25" customHeight="1"/>
    <row r="156" s="276" customFormat="1" ht="14.25" customHeight="1"/>
    <row r="157" s="276" customFormat="1" ht="14.25" customHeight="1"/>
    <row r="158" s="276" customFormat="1" ht="14.25" customHeight="1"/>
    <row r="159" s="276" customFormat="1" ht="14.25" customHeight="1"/>
    <row r="160" s="276" customFormat="1" ht="14.25" customHeight="1"/>
    <row r="161" s="276" customFormat="1" ht="14.25" customHeight="1"/>
    <row r="162" s="276" customFormat="1" ht="14.25" customHeight="1"/>
    <row r="163" s="276" customFormat="1" ht="14.25" customHeight="1"/>
    <row r="164" s="276" customFormat="1" ht="14.25" customHeight="1"/>
    <row r="165" s="276" customFormat="1" ht="14.25" customHeight="1"/>
    <row r="166" s="276" customFormat="1" ht="14.25" customHeight="1"/>
    <row r="167" s="276" customFormat="1" ht="14.25" customHeight="1"/>
    <row r="168" s="276" customFormat="1" ht="14.25" customHeight="1"/>
    <row r="169" s="276" customFormat="1" ht="14.25" customHeight="1"/>
    <row r="170" s="276" customFormat="1" ht="14.25" customHeight="1"/>
    <row r="171" s="276" customFormat="1" ht="14.25" customHeight="1"/>
    <row r="172" s="276" customFormat="1" ht="14.25" customHeight="1"/>
    <row r="173" s="276" customFormat="1" ht="14.25" customHeight="1"/>
    <row r="174" s="276" customFormat="1" ht="14.25" customHeight="1"/>
    <row r="175" s="276" customFormat="1" ht="14.25" customHeight="1"/>
    <row r="176" s="276" customFormat="1" ht="14.25" customHeight="1"/>
    <row r="177" s="276" customFormat="1" ht="14.25" customHeight="1"/>
    <row r="178" s="276" customFormat="1" ht="14.25" customHeight="1"/>
    <row r="179" s="276" customFormat="1" ht="14.25" customHeight="1"/>
    <row r="180" s="276" customFormat="1" ht="14.25" customHeight="1"/>
    <row r="181" s="276" customFormat="1" ht="14.25" customHeight="1"/>
    <row r="182" s="276" customFormat="1" ht="14.25" customHeight="1"/>
    <row r="183" s="276" customFormat="1" ht="14.25" customHeight="1"/>
    <row r="184" s="276" customFormat="1" ht="14.25" customHeight="1"/>
    <row r="185" s="276" customFormat="1" ht="14.25" customHeight="1"/>
    <row r="186" s="276" customFormat="1" ht="14.25" customHeight="1"/>
    <row r="187" s="276" customFormat="1" ht="14.25" customHeight="1"/>
    <row r="188" s="276" customFormat="1" ht="14.25" customHeight="1"/>
    <row r="189" s="276" customFormat="1" ht="14.25" customHeight="1"/>
    <row r="190" s="276" customFormat="1" ht="14.25" customHeight="1"/>
    <row r="191" s="276" customFormat="1" ht="14.25" customHeight="1"/>
    <row r="192" s="276" customFormat="1" ht="14.25" customHeight="1"/>
    <row r="193" s="276" customFormat="1" ht="14.25" customHeight="1"/>
    <row r="194" s="276" customFormat="1" ht="14.25" customHeight="1"/>
    <row r="195" s="276" customFormat="1" ht="14.25" customHeight="1"/>
    <row r="196" s="276" customFormat="1" ht="14.25" customHeight="1"/>
    <row r="197" s="276" customFormat="1" ht="14.25" customHeight="1"/>
    <row r="198" s="276" customFormat="1" ht="14.25" customHeight="1"/>
    <row r="199" s="276" customFormat="1" ht="14.25" customHeight="1"/>
    <row r="200" s="276" customFormat="1" ht="14.25" customHeight="1"/>
    <row r="201" s="276" customFormat="1" ht="14.25" customHeight="1"/>
    <row r="202" s="276" customFormat="1" ht="14.25" customHeight="1"/>
    <row r="203" s="276" customFormat="1" ht="14.25" customHeight="1"/>
    <row r="204" s="276" customFormat="1" ht="14.25" customHeight="1"/>
    <row r="205" s="276" customFormat="1" ht="14.25" customHeight="1"/>
    <row r="206" s="276" customFormat="1" ht="14.25" customHeight="1"/>
    <row r="207" s="276" customFormat="1" ht="14.25" customHeight="1"/>
    <row r="208" s="276" customFormat="1" ht="14.25" customHeight="1"/>
    <row r="209" s="276" customFormat="1" ht="14.25" customHeight="1"/>
    <row r="210" s="276" customFormat="1" ht="14.25" customHeight="1"/>
    <row r="211" s="276" customFormat="1" ht="14.25" customHeight="1"/>
    <row r="212" s="276" customFormat="1" ht="14.25" customHeight="1"/>
    <row r="213" s="276" customFormat="1" ht="14.25" customHeight="1"/>
    <row r="214" s="276" customFormat="1" ht="14.25" customHeight="1"/>
    <row r="215" s="276" customFormat="1" ht="14.25" customHeight="1"/>
    <row r="216" s="276" customFormat="1" ht="14.25" customHeight="1"/>
    <row r="217" s="276" customFormat="1" ht="14.25" customHeight="1"/>
    <row r="218" s="276" customFormat="1" ht="14.25" customHeight="1"/>
    <row r="219" s="276" customFormat="1" ht="14.25" customHeight="1"/>
    <row r="220" s="276" customFormat="1" ht="14.25" customHeight="1"/>
    <row r="221" s="276" customFormat="1" ht="15.75" customHeight="1"/>
    <row r="222" s="276" customFormat="1" ht="15.75" customHeight="1"/>
    <row r="223" s="276" customFormat="1" ht="15.75" customHeight="1"/>
    <row r="224" s="276" customFormat="1" ht="15.75" customHeight="1"/>
    <row r="225" s="276" customFormat="1" ht="15.75" customHeight="1"/>
    <row r="226" s="276" customFormat="1" ht="15.75" customHeight="1"/>
    <row r="227" s="276" customFormat="1" ht="15.75" customHeight="1"/>
    <row r="228" s="276" customFormat="1" ht="15.75" customHeight="1"/>
    <row r="229" s="276" customFormat="1" ht="15.75" customHeight="1"/>
    <row r="230" s="276" customFormat="1" ht="15.75" customHeight="1"/>
    <row r="231" s="276" customFormat="1" ht="15.75" customHeight="1"/>
    <row r="232" s="276" customFormat="1" ht="15.75" customHeight="1"/>
    <row r="233" s="276" customFormat="1" ht="15.75" customHeight="1"/>
    <row r="234" s="276" customFormat="1" ht="15.75" customHeight="1"/>
    <row r="235" s="276" customFormat="1" ht="15.75" customHeight="1"/>
    <row r="236" s="276" customFormat="1" ht="15.75" customHeight="1"/>
    <row r="237" s="276" customFormat="1" ht="15.75" customHeight="1"/>
    <row r="238" s="276" customFormat="1" ht="15.75" customHeight="1"/>
    <row r="239" s="276" customFormat="1" ht="15.75" customHeight="1"/>
    <row r="240" s="276" customFormat="1" ht="15.75" customHeight="1"/>
    <row r="241" s="276" customFormat="1" ht="15.75" customHeight="1"/>
    <row r="242" s="276" customFormat="1" ht="15.75" customHeight="1"/>
    <row r="243" s="276" customFormat="1" ht="15.75" customHeight="1"/>
    <row r="244" s="276" customFormat="1" ht="15.75" customHeight="1"/>
    <row r="245" s="276" customFormat="1" ht="15.75" customHeight="1"/>
    <row r="246" s="276" customFormat="1" ht="15.75" customHeight="1"/>
    <row r="247" s="276" customFormat="1" ht="15.75" customHeight="1"/>
    <row r="248" s="276" customFormat="1" ht="15.75" customHeight="1"/>
    <row r="249" s="276" customFormat="1" ht="15.75" customHeight="1"/>
    <row r="250" s="276" customFormat="1" ht="15.75" customHeight="1"/>
    <row r="251" s="276" customFormat="1" ht="15.75" customHeight="1"/>
    <row r="252" s="276" customFormat="1" ht="15.75" customHeight="1"/>
    <row r="253" s="276" customFormat="1" ht="15.75" customHeight="1"/>
    <row r="254" s="276" customFormat="1" ht="15.75" customHeight="1"/>
    <row r="255" s="276" customFormat="1" ht="15.75" customHeight="1"/>
    <row r="256" s="276" customFormat="1" ht="15.75" customHeight="1"/>
    <row r="257" s="276" customFormat="1" ht="15.75" customHeight="1"/>
    <row r="258" s="276" customFormat="1" ht="15.75" customHeight="1"/>
    <row r="259" s="276" customFormat="1" ht="15.75" customHeight="1"/>
    <row r="260" s="276" customFormat="1" ht="15.75" customHeight="1"/>
    <row r="261" s="276" customFormat="1" ht="15.75" customHeight="1"/>
    <row r="262" s="276" customFormat="1" ht="15.75" customHeight="1"/>
    <row r="263" s="276" customFormat="1" ht="15.75" customHeight="1"/>
    <row r="264" s="276" customFormat="1" ht="15.75" customHeight="1"/>
    <row r="265" s="276" customFormat="1" ht="15.75" customHeight="1"/>
    <row r="266" s="276" customFormat="1" ht="15.75" customHeight="1"/>
    <row r="267" s="276" customFormat="1" ht="15.75" customHeight="1"/>
    <row r="268" s="276" customFormat="1" ht="15.75" customHeight="1"/>
    <row r="269" s="276" customFormat="1" ht="15.75" customHeight="1"/>
    <row r="270" s="276" customFormat="1" ht="15.75" customHeight="1"/>
    <row r="271" s="276" customFormat="1" ht="15.75" customHeight="1"/>
    <row r="272" s="276" customFormat="1" ht="15.75" customHeight="1"/>
    <row r="273" s="276" customFormat="1" ht="15.75" customHeight="1"/>
    <row r="274" s="276" customFormat="1" ht="15.75" customHeight="1"/>
    <row r="275" s="276" customFormat="1" ht="15.75" customHeight="1"/>
    <row r="276" s="276" customFormat="1" ht="15.75" customHeight="1"/>
    <row r="277" s="276" customFormat="1" ht="15.75" customHeight="1"/>
    <row r="278" s="276" customFormat="1" ht="15.75" customHeight="1"/>
    <row r="279" s="276" customFormat="1" ht="15.75" customHeight="1"/>
    <row r="280" s="276" customFormat="1" ht="15.75" customHeight="1"/>
    <row r="281" s="276" customFormat="1" ht="15.75" customHeight="1"/>
    <row r="282" s="276" customFormat="1" ht="15.75" customHeight="1"/>
    <row r="283" s="276" customFormat="1" ht="15.75" customHeight="1"/>
    <row r="284" s="276" customFormat="1" ht="15.75" customHeight="1"/>
    <row r="285" s="276" customFormat="1" ht="15.75" customHeight="1"/>
    <row r="286" s="276" customFormat="1" ht="15.75" customHeight="1"/>
    <row r="287" s="276" customFormat="1" ht="15.75" customHeight="1"/>
    <row r="288" s="276" customFormat="1" ht="15.75" customHeight="1"/>
    <row r="289" s="276" customFormat="1" ht="15.75" customHeight="1"/>
    <row r="290" s="276" customFormat="1" ht="15.75" customHeight="1"/>
    <row r="291" s="276" customFormat="1" ht="15.75" customHeight="1"/>
    <row r="292" s="276" customFormat="1" ht="15.75" customHeight="1"/>
    <row r="293" s="276" customFormat="1" ht="15.75" customHeight="1"/>
    <row r="294" s="276" customFormat="1" ht="15.75" customHeight="1"/>
    <row r="295" s="276" customFormat="1" ht="15.75" customHeight="1"/>
    <row r="296" s="276" customFormat="1" ht="15.75" customHeight="1"/>
    <row r="297" s="276" customFormat="1" ht="15.75" customHeight="1"/>
    <row r="298" s="276" customFormat="1" ht="15.75" customHeight="1"/>
    <row r="299" s="276" customFormat="1" ht="15.75" customHeight="1"/>
    <row r="300" s="276" customFormat="1" ht="15.75" customHeight="1"/>
    <row r="301" s="276" customFormat="1" ht="15.75" customHeight="1"/>
    <row r="302" s="276" customFormat="1" ht="15.75" customHeight="1"/>
    <row r="303" s="276" customFormat="1" ht="15.75" customHeight="1"/>
    <row r="304" s="276" customFormat="1" ht="15.75" customHeight="1"/>
    <row r="305" s="276" customFormat="1" ht="15.75" customHeight="1"/>
    <row r="306" s="276" customFormat="1" ht="15.75" customHeight="1"/>
    <row r="307" s="276" customFormat="1" ht="15.75" customHeight="1"/>
    <row r="308" s="276" customFormat="1" ht="15.75" customHeight="1"/>
    <row r="309" s="276" customFormat="1" ht="15.75" customHeight="1"/>
    <row r="310" s="276" customFormat="1" ht="15.75" customHeight="1"/>
    <row r="311" s="276" customFormat="1" ht="15.75" customHeight="1"/>
    <row r="312" s="276" customFormat="1" ht="15.75" customHeight="1"/>
    <row r="313" s="276" customFormat="1" ht="15.75" customHeight="1"/>
    <row r="314" s="276" customFormat="1" ht="15.75" customHeight="1"/>
    <row r="315" s="276" customFormat="1" ht="15.75" customHeight="1"/>
    <row r="316" s="276" customFormat="1" ht="15.75" customHeight="1"/>
    <row r="317" s="276" customFormat="1" ht="15.75" customHeight="1"/>
    <row r="318" s="276" customFormat="1" ht="15.75" customHeight="1"/>
    <row r="319" s="276" customFormat="1" ht="15.75" customHeight="1"/>
    <row r="320" s="276" customFormat="1" ht="15.75" customHeight="1"/>
    <row r="321" s="276" customFormat="1" ht="15.75" customHeight="1"/>
    <row r="322" s="276" customFormat="1" ht="15.75" customHeight="1"/>
    <row r="323" s="276" customFormat="1" ht="15.75" customHeight="1"/>
    <row r="324" s="276" customFormat="1" ht="15.75" customHeight="1"/>
    <row r="325" s="276" customFormat="1" ht="15.75" customHeight="1"/>
    <row r="326" s="276" customFormat="1" ht="15.75" customHeight="1"/>
    <row r="327" s="276" customFormat="1" ht="15.75" customHeight="1"/>
    <row r="328" s="276" customFormat="1" ht="15.75" customHeight="1"/>
    <row r="329" s="276" customFormat="1" ht="15.75" customHeight="1"/>
    <row r="330" s="276" customFormat="1" ht="15.75" customHeight="1"/>
    <row r="331" s="276" customFormat="1" ht="15.75" customHeight="1"/>
    <row r="332" s="276" customFormat="1" ht="15.75" customHeight="1"/>
    <row r="333" s="276" customFormat="1" ht="15.75" customHeight="1"/>
    <row r="334" s="276" customFormat="1" ht="15.75" customHeight="1"/>
    <row r="335" s="276" customFormat="1" ht="15.75" customHeight="1"/>
    <row r="336" s="276" customFormat="1" ht="15.75" customHeight="1"/>
    <row r="337" s="276" customFormat="1" ht="15.75" customHeight="1"/>
    <row r="338" s="276" customFormat="1" ht="15.75" customHeight="1"/>
    <row r="339" s="276" customFormat="1" ht="15.75" customHeight="1"/>
    <row r="340" s="276" customFormat="1" ht="15.75" customHeight="1"/>
    <row r="341" s="276" customFormat="1" ht="15.75" customHeight="1"/>
    <row r="342" s="276" customFormat="1" ht="15.75" customHeight="1"/>
    <row r="343" s="276" customFormat="1" ht="15.75" customHeight="1"/>
    <row r="344" s="276" customFormat="1" ht="15.75" customHeight="1"/>
    <row r="345" s="276" customFormat="1" ht="15.75" customHeight="1"/>
    <row r="346" s="276" customFormat="1" ht="15.75" customHeight="1"/>
    <row r="347" s="276" customFormat="1" ht="15.75" customHeight="1"/>
    <row r="348" s="276" customFormat="1" ht="15.75" customHeight="1"/>
    <row r="349" s="276" customFormat="1" ht="15.75" customHeight="1"/>
    <row r="350" s="276" customFormat="1" ht="15.75" customHeight="1"/>
    <row r="351" s="276" customFormat="1" ht="15.75" customHeight="1"/>
    <row r="352" s="276" customFormat="1" ht="15.75" customHeight="1"/>
    <row r="353" s="276" customFormat="1" ht="15.75" customHeight="1"/>
    <row r="354" s="276" customFormat="1" ht="15.75" customHeight="1"/>
    <row r="355" s="276" customFormat="1" ht="15.75" customHeight="1"/>
    <row r="356" s="276" customFormat="1" ht="15.75" customHeight="1"/>
    <row r="357" s="276" customFormat="1" ht="15.75" customHeight="1"/>
    <row r="358" s="276" customFormat="1" ht="15.75" customHeight="1"/>
    <row r="359" s="276" customFormat="1" ht="15.75" customHeight="1"/>
    <row r="360" s="276" customFormat="1" ht="15.75" customHeight="1"/>
    <row r="361" s="276" customFormat="1" ht="15.75" customHeight="1"/>
    <row r="362" s="276" customFormat="1" ht="15.75" customHeight="1"/>
    <row r="363" s="276" customFormat="1" ht="15.75" customHeight="1"/>
    <row r="364" s="276" customFormat="1" ht="15.75" customHeight="1"/>
    <row r="365" s="276" customFormat="1" ht="15.75" customHeight="1"/>
    <row r="366" s="276" customFormat="1" ht="15.75" customHeight="1"/>
    <row r="367" s="276" customFormat="1" ht="15.75" customHeight="1"/>
    <row r="368" s="276" customFormat="1" ht="15.75" customHeight="1"/>
    <row r="369" s="276" customFormat="1" ht="15.75" customHeight="1"/>
    <row r="370" s="276" customFormat="1" ht="15.75" customHeight="1"/>
    <row r="371" s="276" customFormat="1" ht="15.75" customHeight="1"/>
    <row r="372" s="276" customFormat="1" ht="15.75" customHeight="1"/>
    <row r="373" s="276" customFormat="1" ht="15.75" customHeight="1"/>
    <row r="374" s="276" customFormat="1" ht="15.75" customHeight="1"/>
    <row r="375" s="276" customFormat="1" ht="15.75" customHeight="1"/>
    <row r="376" s="276" customFormat="1" ht="15.75" customHeight="1"/>
    <row r="377" s="276" customFormat="1" ht="15.75" customHeight="1"/>
    <row r="378" s="276" customFormat="1" ht="15.75" customHeight="1"/>
    <row r="379" s="276" customFormat="1" ht="15.75" customHeight="1"/>
    <row r="380" s="276" customFormat="1" ht="15.75" customHeight="1"/>
    <row r="381" s="276" customFormat="1" ht="15.75" customHeight="1"/>
    <row r="382" s="276" customFormat="1" ht="15.75" customHeight="1"/>
    <row r="383" s="276" customFormat="1" ht="15.75" customHeight="1"/>
    <row r="384" s="276" customFormat="1" ht="15.75" customHeight="1"/>
    <row r="385" s="276" customFormat="1" ht="15.75" customHeight="1"/>
    <row r="386" s="276" customFormat="1" ht="15.75" customHeight="1"/>
    <row r="387" s="276" customFormat="1" ht="15.75" customHeight="1"/>
    <row r="388" s="276" customFormat="1" ht="15.75" customHeight="1"/>
    <row r="389" s="276" customFormat="1" ht="15.75" customHeight="1"/>
    <row r="390" s="276" customFormat="1" ht="15.75" customHeight="1"/>
    <row r="391" s="276" customFormat="1" ht="15.75" customHeight="1"/>
    <row r="392" s="276" customFormat="1" ht="15.75" customHeight="1"/>
    <row r="393" s="276" customFormat="1" ht="15.75" customHeight="1"/>
    <row r="394" s="276" customFormat="1" ht="15.75" customHeight="1"/>
    <row r="395" s="276" customFormat="1" ht="15.75" customHeight="1"/>
    <row r="396" s="276" customFormat="1" ht="15.75" customHeight="1"/>
    <row r="397" s="276" customFormat="1" ht="15.75" customHeight="1"/>
    <row r="398" s="276" customFormat="1" ht="15.75" customHeight="1"/>
    <row r="399" s="276" customFormat="1" ht="15.75" customHeight="1"/>
    <row r="400" s="276" customFormat="1" ht="15.75" customHeight="1"/>
    <row r="401" s="276" customFormat="1" ht="15.75" customHeight="1"/>
    <row r="402" s="276" customFormat="1" ht="15.75" customHeight="1"/>
    <row r="403" s="276" customFormat="1" ht="15.75" customHeight="1"/>
    <row r="404" s="276" customFormat="1" ht="15.75" customHeight="1"/>
    <row r="405" s="276" customFormat="1" ht="15.75" customHeight="1"/>
    <row r="406" s="276" customFormat="1" ht="15.75" customHeight="1"/>
    <row r="407" s="276" customFormat="1" ht="15.75" customHeight="1"/>
    <row r="408" s="276" customFormat="1" ht="15.75" customHeight="1"/>
    <row r="409" s="276" customFormat="1" ht="15.75" customHeight="1"/>
    <row r="410" s="276" customFormat="1" ht="15.75" customHeight="1"/>
    <row r="411" s="276" customFormat="1" ht="15.75" customHeight="1"/>
    <row r="412" s="276" customFormat="1" ht="15.75" customHeight="1"/>
    <row r="413" s="276" customFormat="1" ht="15.75" customHeight="1"/>
    <row r="414" s="276" customFormat="1" ht="15.75" customHeight="1"/>
    <row r="415" s="276" customFormat="1" ht="15.75" customHeight="1"/>
    <row r="416" s="276" customFormat="1" ht="15.75" customHeight="1"/>
    <row r="417" s="276" customFormat="1" ht="15.75" customHeight="1"/>
    <row r="418" s="276" customFormat="1" ht="15.75" customHeight="1"/>
    <row r="419" s="276" customFormat="1" ht="15.75" customHeight="1"/>
    <row r="420" s="276" customFormat="1" ht="15.75" customHeight="1"/>
    <row r="421" s="276" customFormat="1" ht="15.75" customHeight="1"/>
    <row r="422" s="276" customFormat="1" ht="15.75" customHeight="1"/>
    <row r="423" s="276" customFormat="1" ht="15.75" customHeight="1"/>
    <row r="424" s="276" customFormat="1" ht="15.75" customHeight="1"/>
    <row r="425" s="276" customFormat="1" ht="15.75" customHeight="1"/>
    <row r="426" s="276" customFormat="1" ht="15.75" customHeight="1"/>
    <row r="427" s="276" customFormat="1" ht="15.75" customHeight="1"/>
    <row r="428" s="276" customFormat="1" ht="15.75" customHeight="1"/>
    <row r="429" s="276" customFormat="1" ht="15.75" customHeight="1"/>
    <row r="430" s="276" customFormat="1" ht="15.75" customHeight="1"/>
    <row r="431" s="276" customFormat="1" ht="15.75" customHeight="1"/>
    <row r="432" s="276" customFormat="1" ht="15.75" customHeight="1"/>
    <row r="433" s="276" customFormat="1" ht="15.75" customHeight="1"/>
    <row r="434" s="276" customFormat="1" ht="15.75" customHeight="1"/>
    <row r="435" s="276" customFormat="1" ht="15.75" customHeight="1"/>
    <row r="436" s="276" customFormat="1" ht="15.75" customHeight="1"/>
    <row r="437" s="276" customFormat="1" ht="15.75" customHeight="1"/>
    <row r="438" s="276" customFormat="1" ht="15.75" customHeight="1"/>
    <row r="439" s="276" customFormat="1" ht="15.75" customHeight="1"/>
    <row r="440" s="276" customFormat="1" ht="15.75" customHeight="1"/>
    <row r="441" s="276" customFormat="1" ht="15.75" customHeight="1"/>
    <row r="442" s="276" customFormat="1" ht="15.75" customHeight="1"/>
    <row r="443" s="276" customFormat="1" ht="15.75" customHeight="1"/>
    <row r="444" s="276" customFormat="1" ht="15.75" customHeight="1"/>
    <row r="445" s="276" customFormat="1" ht="15.75" customHeight="1"/>
    <row r="446" s="276" customFormat="1" ht="15.75" customHeight="1"/>
    <row r="447" s="276" customFormat="1" ht="15.75" customHeight="1"/>
    <row r="448" s="276" customFormat="1" ht="15.75" customHeight="1"/>
    <row r="449" s="276" customFormat="1" ht="15.75" customHeight="1"/>
    <row r="450" s="276" customFormat="1" ht="15.75" customHeight="1"/>
    <row r="451" s="276" customFormat="1" ht="15.75" customHeight="1"/>
    <row r="452" s="276" customFormat="1" ht="15.75" customHeight="1"/>
    <row r="453" s="276" customFormat="1" ht="15.75" customHeight="1"/>
    <row r="454" s="276" customFormat="1" ht="15.75" customHeight="1"/>
    <row r="455" s="276" customFormat="1" ht="15.75" customHeight="1"/>
    <row r="456" s="276" customFormat="1" ht="15.75" customHeight="1"/>
    <row r="457" s="276" customFormat="1" ht="15.75" customHeight="1"/>
    <row r="458" s="276" customFormat="1" ht="15.75" customHeight="1"/>
    <row r="459" s="276" customFormat="1" ht="15.75" customHeight="1"/>
    <row r="460" s="276" customFormat="1" ht="15.75" customHeight="1"/>
    <row r="461" s="276" customFormat="1" ht="15.75" customHeight="1"/>
    <row r="462" s="276" customFormat="1" ht="15.75" customHeight="1"/>
    <row r="463" s="276" customFormat="1" ht="15.75" customHeight="1"/>
    <row r="464" s="276" customFormat="1" ht="15.75" customHeight="1"/>
    <row r="465" s="276" customFormat="1" ht="15.75" customHeight="1"/>
    <row r="466" s="276" customFormat="1" ht="15.75" customHeight="1"/>
    <row r="467" s="276" customFormat="1" ht="15.75" customHeight="1"/>
    <row r="468" s="276" customFormat="1" ht="15.75" customHeight="1"/>
    <row r="469" s="276" customFormat="1" ht="15.75" customHeight="1"/>
    <row r="470" s="276" customFormat="1" ht="15.75" customHeight="1"/>
    <row r="471" s="276" customFormat="1" ht="15.75" customHeight="1"/>
    <row r="472" s="276" customFormat="1" ht="15.75" customHeight="1"/>
    <row r="473" s="276" customFormat="1" ht="15.75" customHeight="1"/>
    <row r="474" s="276" customFormat="1" ht="15.75" customHeight="1"/>
    <row r="475" s="276" customFormat="1" ht="15.75" customHeight="1"/>
    <row r="476" s="276" customFormat="1" ht="15.75" customHeight="1"/>
    <row r="477" s="276" customFormat="1" ht="15.75" customHeight="1"/>
    <row r="478" s="276" customFormat="1" ht="15.75" customHeight="1"/>
    <row r="479" s="276" customFormat="1" ht="15.75" customHeight="1"/>
    <row r="480" s="276" customFormat="1" ht="15.75" customHeight="1"/>
    <row r="481" s="276" customFormat="1" ht="15.75" customHeight="1"/>
    <row r="482" s="276" customFormat="1" ht="15.75" customHeight="1"/>
    <row r="483" s="276" customFormat="1" ht="15.75" customHeight="1"/>
    <row r="484" s="276" customFormat="1" ht="15.75" customHeight="1"/>
    <row r="485" s="276" customFormat="1" ht="15.75" customHeight="1"/>
    <row r="486" s="276" customFormat="1" ht="15.75" customHeight="1"/>
    <row r="487" s="276" customFormat="1" ht="15.75" customHeight="1"/>
    <row r="488" s="276" customFormat="1" ht="15.75" customHeight="1"/>
    <row r="489" s="276" customFormat="1" ht="15.75" customHeight="1"/>
    <row r="490" s="276" customFormat="1" ht="15.75" customHeight="1"/>
    <row r="491" s="276" customFormat="1" ht="15.75" customHeight="1"/>
    <row r="492" s="276" customFormat="1" ht="15.75" customHeight="1"/>
    <row r="493" s="276" customFormat="1" ht="15.75" customHeight="1"/>
    <row r="494" s="276" customFormat="1" ht="15.75" customHeight="1"/>
    <row r="495" s="276" customFormat="1" ht="15.75" customHeight="1"/>
    <row r="496" s="276" customFormat="1" ht="15.75" customHeight="1"/>
    <row r="497" s="276" customFormat="1" ht="15.75" customHeight="1"/>
    <row r="498" s="276" customFormat="1" ht="15.75" customHeight="1"/>
    <row r="499" s="276" customFormat="1" ht="15.75" customHeight="1"/>
    <row r="500" s="276" customFormat="1" ht="15.75" customHeight="1"/>
    <row r="501" s="276" customFormat="1" ht="15.75" customHeight="1"/>
    <row r="502" s="276" customFormat="1" ht="15.75" customHeight="1"/>
    <row r="503" s="276" customFormat="1" ht="15.75" customHeight="1"/>
    <row r="504" s="276" customFormat="1" ht="15.75" customHeight="1"/>
    <row r="505" s="276" customFormat="1" ht="15.75" customHeight="1"/>
    <row r="506" s="276" customFormat="1" ht="15.75" customHeight="1"/>
    <row r="507" s="276" customFormat="1" ht="15.75" customHeight="1"/>
    <row r="508" s="276" customFormat="1" ht="15.75" customHeight="1"/>
    <row r="509" s="276" customFormat="1" ht="15.75" customHeight="1"/>
    <row r="510" s="276" customFormat="1" ht="15.75" customHeight="1"/>
    <row r="511" s="276" customFormat="1" ht="15.75" customHeight="1"/>
    <row r="512" s="276" customFormat="1" ht="15.75" customHeight="1"/>
    <row r="513" s="276" customFormat="1" ht="15.75" customHeight="1"/>
    <row r="514" s="276" customFormat="1" ht="15.75" customHeight="1"/>
    <row r="515" s="276" customFormat="1" ht="15.75" customHeight="1"/>
    <row r="516" s="276" customFormat="1" ht="15.75" customHeight="1"/>
    <row r="517" s="276" customFormat="1" ht="15.75" customHeight="1"/>
    <row r="518" s="276" customFormat="1" ht="15.75" customHeight="1"/>
    <row r="519" s="276" customFormat="1" ht="15.75" customHeight="1"/>
    <row r="520" s="276" customFormat="1" ht="15.75" customHeight="1"/>
    <row r="521" s="276" customFormat="1" ht="15.75" customHeight="1"/>
    <row r="522" s="276" customFormat="1" ht="15.75" customHeight="1"/>
    <row r="523" s="276" customFormat="1" ht="15.75" customHeight="1"/>
    <row r="524" s="276" customFormat="1" ht="15.75" customHeight="1"/>
    <row r="525" s="276" customFormat="1" ht="15.75" customHeight="1"/>
    <row r="526" s="276" customFormat="1" ht="15.75" customHeight="1"/>
    <row r="527" s="276" customFormat="1" ht="15.75" customHeight="1"/>
    <row r="528" s="276" customFormat="1" ht="15.75" customHeight="1"/>
    <row r="529" s="276" customFormat="1" ht="15.75" customHeight="1"/>
    <row r="530" s="276" customFormat="1" ht="15.75" customHeight="1"/>
    <row r="531" s="276" customFormat="1" ht="15.75" customHeight="1"/>
    <row r="532" s="276" customFormat="1" ht="15.75" customHeight="1"/>
    <row r="533" s="276" customFormat="1" ht="15.75" customHeight="1"/>
    <row r="534" s="276" customFormat="1" ht="15.75" customHeight="1"/>
    <row r="535" s="276" customFormat="1" ht="15.75" customHeight="1"/>
    <row r="536" s="276" customFormat="1" ht="15.75" customHeight="1"/>
    <row r="537" s="276" customFormat="1" ht="15.75" customHeight="1"/>
    <row r="538" s="276" customFormat="1" ht="15.75" customHeight="1"/>
    <row r="539" s="276" customFormat="1" ht="15.75" customHeight="1"/>
    <row r="540" s="276" customFormat="1" ht="15.75" customHeight="1"/>
    <row r="541" s="276" customFormat="1" ht="15.75" customHeight="1"/>
    <row r="542" s="276" customFormat="1" ht="15.75" customHeight="1"/>
    <row r="543" s="276" customFormat="1" ht="15.75" customHeight="1"/>
    <row r="544" s="276" customFormat="1" ht="15.75" customHeight="1"/>
    <row r="545" s="276" customFormat="1" ht="15.75" customHeight="1"/>
    <row r="546" s="276" customFormat="1" ht="15.75" customHeight="1"/>
    <row r="547" s="276" customFormat="1" ht="15.75" customHeight="1"/>
    <row r="548" s="276" customFormat="1" ht="15.75" customHeight="1"/>
    <row r="549" s="276" customFormat="1" ht="15.75" customHeight="1"/>
    <row r="550" s="276" customFormat="1" ht="15.75" customHeight="1"/>
    <row r="551" s="276" customFormat="1" ht="15.75" customHeight="1"/>
    <row r="552" s="276" customFormat="1" ht="15.75" customHeight="1"/>
    <row r="553" s="276" customFormat="1" ht="15.75" customHeight="1"/>
    <row r="554" s="276" customFormat="1" ht="15.75" customHeight="1"/>
    <row r="555" s="276" customFormat="1" ht="15.75" customHeight="1"/>
    <row r="556" s="276" customFormat="1" ht="15.75" customHeight="1"/>
    <row r="557" s="276" customFormat="1" ht="15.75" customHeight="1"/>
    <row r="558" s="276" customFormat="1" ht="15.75" customHeight="1"/>
    <row r="559" s="276" customFormat="1" ht="15.75" customHeight="1"/>
    <row r="560" s="276" customFormat="1" ht="15.75" customHeight="1"/>
    <row r="561" s="276" customFormat="1" ht="15.75" customHeight="1"/>
    <row r="562" s="276" customFormat="1" ht="15.75" customHeight="1"/>
    <row r="563" s="276" customFormat="1" ht="15.75" customHeight="1"/>
    <row r="564" s="276" customFormat="1" ht="15.75" customHeight="1"/>
    <row r="565" s="276" customFormat="1" ht="15.75" customHeight="1"/>
    <row r="566" s="276" customFormat="1" ht="15.75" customHeight="1"/>
    <row r="567" s="276" customFormat="1" ht="15.75" customHeight="1"/>
    <row r="568" s="276" customFormat="1" ht="15.75" customHeight="1"/>
    <row r="569" s="276" customFormat="1" ht="15.75" customHeight="1"/>
    <row r="570" s="276" customFormat="1" ht="15.75" customHeight="1"/>
    <row r="571" s="276" customFormat="1" ht="15.75" customHeight="1"/>
    <row r="572" s="276" customFormat="1" ht="15.75" customHeight="1"/>
    <row r="573" s="276" customFormat="1" ht="15.75" customHeight="1"/>
    <row r="574" s="276" customFormat="1" ht="15.75" customHeight="1"/>
    <row r="575" s="276" customFormat="1" ht="15.75" customHeight="1"/>
    <row r="576" s="276" customFormat="1" ht="15.75" customHeight="1"/>
    <row r="577" s="276" customFormat="1" ht="15.75" customHeight="1"/>
    <row r="578" s="276" customFormat="1" ht="15.75" customHeight="1"/>
    <row r="579" s="276" customFormat="1" ht="15.75" customHeight="1"/>
    <row r="580" s="276" customFormat="1" ht="15.75" customHeight="1"/>
    <row r="581" s="276" customFormat="1" ht="15.75" customHeight="1"/>
    <row r="582" s="276" customFormat="1" ht="15.75" customHeight="1"/>
    <row r="583" s="276" customFormat="1" ht="15.75" customHeight="1"/>
    <row r="584" s="276" customFormat="1" ht="15.75" customHeight="1"/>
    <row r="585" s="276" customFormat="1" ht="15.75" customHeight="1"/>
    <row r="586" s="276" customFormat="1" ht="15.75" customHeight="1"/>
    <row r="587" s="276" customFormat="1" ht="15.75" customHeight="1"/>
    <row r="588" s="276" customFormat="1" ht="15.75" customHeight="1"/>
    <row r="589" s="276" customFormat="1" ht="15.75" customHeight="1"/>
    <row r="590" s="276" customFormat="1" ht="15.75" customHeight="1"/>
    <row r="591" s="276" customFormat="1" ht="15.75" customHeight="1"/>
    <row r="592" s="276" customFormat="1" ht="15.75" customHeight="1"/>
    <row r="593" s="276" customFormat="1" ht="15.75" customHeight="1"/>
    <row r="594" s="276" customFormat="1" ht="15.75" customHeight="1"/>
    <row r="595" s="276" customFormat="1" ht="15.75" customHeight="1"/>
    <row r="596" s="276" customFormat="1" ht="15.75" customHeight="1"/>
    <row r="597" s="276" customFormat="1" ht="15.75" customHeight="1"/>
    <row r="598" s="276" customFormat="1" ht="15.75" customHeight="1"/>
    <row r="599" s="276" customFormat="1" ht="15.75" customHeight="1"/>
    <row r="600" s="276" customFormat="1" ht="15.75" customHeight="1"/>
    <row r="601" s="276" customFormat="1" ht="15.75" customHeight="1"/>
    <row r="602" s="276" customFormat="1" ht="15.75" customHeight="1"/>
    <row r="603" s="276" customFormat="1" ht="15.75" customHeight="1"/>
    <row r="604" s="276" customFormat="1" ht="15.75" customHeight="1"/>
    <row r="605" s="276" customFormat="1" ht="15.75" customHeight="1"/>
    <row r="606" s="276" customFormat="1" ht="15.75" customHeight="1"/>
    <row r="607" s="276" customFormat="1" ht="15.75" customHeight="1"/>
    <row r="608" s="276" customFormat="1" ht="15.75" customHeight="1"/>
    <row r="609" s="276" customFormat="1" ht="15.75" customHeight="1"/>
    <row r="610" s="276" customFormat="1" ht="15.75" customHeight="1"/>
    <row r="611" s="276" customFormat="1" ht="15.75" customHeight="1"/>
    <row r="612" s="276" customFormat="1" ht="15.75" customHeight="1"/>
    <row r="613" s="276" customFormat="1" ht="15.75" customHeight="1"/>
    <row r="614" s="276" customFormat="1" ht="15.75" customHeight="1"/>
    <row r="615" s="276" customFormat="1" ht="15.75" customHeight="1"/>
    <row r="616" s="276" customFormat="1" ht="15.75" customHeight="1"/>
    <row r="617" s="276" customFormat="1" ht="15.75" customHeight="1"/>
    <row r="618" s="276" customFormat="1" ht="15.75" customHeight="1"/>
    <row r="619" s="276" customFormat="1" ht="15.75" customHeight="1"/>
    <row r="620" s="276" customFormat="1" ht="15.75" customHeight="1"/>
    <row r="621" s="276" customFormat="1" ht="15.75" customHeight="1"/>
    <row r="622" s="276" customFormat="1" ht="15.75" customHeight="1"/>
    <row r="623" s="276" customFormat="1" ht="15.75" customHeight="1"/>
    <row r="624" s="276" customFormat="1" ht="15.75" customHeight="1"/>
    <row r="625" s="276" customFormat="1" ht="15.75" customHeight="1"/>
    <row r="626" s="276" customFormat="1" ht="15.75" customHeight="1"/>
    <row r="627" s="276" customFormat="1" ht="15.75" customHeight="1"/>
    <row r="628" s="276" customFormat="1" ht="15.75" customHeight="1"/>
    <row r="629" s="276" customFormat="1" ht="15.75" customHeight="1"/>
    <row r="630" s="276" customFormat="1" ht="15.75" customHeight="1"/>
    <row r="631" s="276" customFormat="1" ht="15.75" customHeight="1"/>
    <row r="632" s="276" customFormat="1" ht="15.75" customHeight="1"/>
    <row r="633" s="276" customFormat="1" ht="15.75" customHeight="1"/>
    <row r="634" s="276" customFormat="1" ht="15.75" customHeight="1"/>
    <row r="635" s="276" customFormat="1" ht="15.75" customHeight="1"/>
    <row r="636" s="276" customFormat="1" ht="15.75" customHeight="1"/>
    <row r="637" s="276" customFormat="1" ht="15.75" customHeight="1"/>
    <row r="638" s="276" customFormat="1" ht="15.75" customHeight="1"/>
    <row r="639" s="276" customFormat="1" ht="15.75" customHeight="1"/>
    <row r="640" s="276" customFormat="1" ht="15.75" customHeight="1"/>
    <row r="641" s="276" customFormat="1" ht="15.75" customHeight="1"/>
    <row r="642" s="276" customFormat="1" ht="15.75" customHeight="1"/>
    <row r="643" s="276" customFormat="1" ht="15.75" customHeight="1"/>
    <row r="644" s="276" customFormat="1" ht="15.75" customHeight="1"/>
    <row r="645" s="276" customFormat="1" ht="15.75" customHeight="1"/>
    <row r="646" s="276" customFormat="1" ht="15.75" customHeight="1"/>
    <row r="647" s="276" customFormat="1" ht="15.75" customHeight="1"/>
    <row r="648" s="276" customFormat="1" ht="15.75" customHeight="1"/>
    <row r="649" s="276" customFormat="1" ht="15.75" customHeight="1"/>
    <row r="650" s="276" customFormat="1" ht="15.75" customHeight="1"/>
    <row r="651" s="276" customFormat="1" ht="15.75" customHeight="1"/>
    <row r="652" s="276" customFormat="1" ht="15.75" customHeight="1"/>
    <row r="653" s="276" customFormat="1" ht="15.75" customHeight="1"/>
    <row r="654" s="276" customFormat="1" ht="15.75" customHeight="1"/>
    <row r="655" s="276" customFormat="1" ht="15.75" customHeight="1"/>
    <row r="656" s="276" customFormat="1" ht="15.75" customHeight="1"/>
    <row r="657" s="276" customFormat="1" ht="15.75" customHeight="1"/>
    <row r="658" s="276" customFormat="1" ht="15.75" customHeight="1"/>
    <row r="659" s="276" customFormat="1" ht="15.75" customHeight="1"/>
    <row r="660" s="276" customFormat="1" ht="15.75" customHeight="1"/>
    <row r="661" s="276" customFormat="1" ht="15.75" customHeight="1"/>
    <row r="662" s="276" customFormat="1" ht="15.75" customHeight="1"/>
    <row r="663" s="276" customFormat="1" ht="15.75" customHeight="1"/>
    <row r="664" s="276" customFormat="1" ht="15.75" customHeight="1"/>
    <row r="665" s="276" customFormat="1" ht="15.75" customHeight="1"/>
    <row r="666" s="276" customFormat="1" ht="15.75" customHeight="1"/>
    <row r="667" s="276" customFormat="1" ht="15.75" customHeight="1"/>
    <row r="668" s="276" customFormat="1" ht="15.75" customHeight="1"/>
    <row r="669" s="276" customFormat="1" ht="15.75" customHeight="1"/>
    <row r="670" s="276" customFormat="1" ht="15.75" customHeight="1"/>
    <row r="671" s="276" customFormat="1" ht="15.75" customHeight="1"/>
    <row r="672" s="276" customFormat="1" ht="15.75" customHeight="1"/>
    <row r="673" s="276" customFormat="1" ht="15.75" customHeight="1"/>
    <row r="674" s="276" customFormat="1" ht="15.75" customHeight="1"/>
    <row r="675" s="276" customFormat="1" ht="15.75" customHeight="1"/>
    <row r="676" s="276" customFormat="1" ht="15.75" customHeight="1"/>
    <row r="677" s="276" customFormat="1" ht="15.75" customHeight="1"/>
    <row r="678" s="276" customFormat="1" ht="15.75" customHeight="1"/>
    <row r="679" s="276" customFormat="1" ht="15.75" customHeight="1"/>
    <row r="680" s="276" customFormat="1" ht="15.75" customHeight="1"/>
    <row r="681" s="276" customFormat="1" ht="15.75" customHeight="1"/>
    <row r="682" s="276" customFormat="1" ht="15.75" customHeight="1"/>
    <row r="683" s="276" customFormat="1" ht="15.75" customHeight="1"/>
    <row r="684" s="276" customFormat="1" ht="15.75" customHeight="1"/>
    <row r="685" s="276" customFormat="1" ht="15.75" customHeight="1"/>
    <row r="686" s="276" customFormat="1" ht="15.75" customHeight="1"/>
    <row r="687" s="276" customFormat="1" ht="15.75" customHeight="1"/>
    <row r="688" s="276" customFormat="1" ht="15.75" customHeight="1"/>
    <row r="689" s="276" customFormat="1" ht="15.75" customHeight="1"/>
    <row r="690" s="276" customFormat="1" ht="15.75" customHeight="1"/>
    <row r="691" s="276" customFormat="1" ht="15.75" customHeight="1"/>
    <row r="692" s="276" customFormat="1" ht="15.75" customHeight="1"/>
    <row r="693" s="276" customFormat="1" ht="15.75" customHeight="1"/>
    <row r="694" s="276" customFormat="1" ht="15.75" customHeight="1"/>
    <row r="695" s="276" customFormat="1" ht="15.75" customHeight="1"/>
    <row r="696" s="276" customFormat="1" ht="15.75" customHeight="1"/>
    <row r="697" s="276" customFormat="1" ht="15.75" customHeight="1"/>
    <row r="698" s="276" customFormat="1" ht="15.75" customHeight="1"/>
    <row r="699" s="276" customFormat="1" ht="15.75" customHeight="1"/>
    <row r="700" s="276" customFormat="1" ht="15.75" customHeight="1"/>
    <row r="701" s="276" customFormat="1" ht="15.75" customHeight="1"/>
    <row r="702" s="276" customFormat="1" ht="15.75" customHeight="1"/>
    <row r="703" s="276" customFormat="1" ht="15.75" customHeight="1"/>
    <row r="704" s="276" customFormat="1" ht="15.75" customHeight="1"/>
    <row r="705" s="276" customFormat="1" ht="15.75" customHeight="1"/>
    <row r="706" s="276" customFormat="1" ht="15.75" customHeight="1"/>
    <row r="707" s="276" customFormat="1" ht="15.75" customHeight="1"/>
    <row r="708" s="276" customFormat="1" ht="15.75" customHeight="1"/>
    <row r="709" s="276" customFormat="1" ht="15.75" customHeight="1"/>
    <row r="710" s="276" customFormat="1" ht="15.75" customHeight="1"/>
    <row r="711" s="276" customFormat="1" ht="15.75" customHeight="1"/>
    <row r="712" s="276" customFormat="1" ht="15.75" customHeight="1"/>
    <row r="713" s="276" customFormat="1" ht="15.75" customHeight="1"/>
    <row r="714" s="276" customFormat="1" ht="15.75" customHeight="1"/>
    <row r="715" s="276" customFormat="1" ht="15.75" customHeight="1"/>
    <row r="716" s="276" customFormat="1" ht="15.75" customHeight="1"/>
    <row r="717" s="276" customFormat="1" ht="15.75" customHeight="1"/>
    <row r="718" s="276" customFormat="1" ht="15.75" customHeight="1"/>
    <row r="719" s="276" customFormat="1" ht="15.75" customHeight="1"/>
    <row r="720" s="276" customFormat="1" ht="15.75" customHeight="1"/>
    <row r="721" s="276" customFormat="1" ht="15.75" customHeight="1"/>
    <row r="722" s="276" customFormat="1" ht="15.75" customHeight="1"/>
    <row r="723" s="276" customFormat="1" ht="15.75" customHeight="1"/>
    <row r="724" s="276" customFormat="1" ht="15.75" customHeight="1"/>
    <row r="725" s="276" customFormat="1" ht="15.75" customHeight="1"/>
    <row r="726" s="276" customFormat="1" ht="15.75" customHeight="1"/>
    <row r="727" s="276" customFormat="1" ht="15.75" customHeight="1"/>
    <row r="728" s="276" customFormat="1" ht="15.75" customHeight="1"/>
    <row r="729" s="276" customFormat="1" ht="15.75" customHeight="1"/>
    <row r="730" s="276" customFormat="1" ht="15.75" customHeight="1"/>
    <row r="731" s="276" customFormat="1" ht="15.75" customHeight="1"/>
    <row r="732" s="276" customFormat="1" ht="15.75" customHeight="1"/>
    <row r="733" s="276" customFormat="1" ht="15.75" customHeight="1"/>
    <row r="734" s="276" customFormat="1" ht="15.75" customHeight="1"/>
    <row r="735" s="276" customFormat="1" ht="15.75" customHeight="1"/>
    <row r="736" s="276" customFormat="1" ht="15.75" customHeight="1"/>
    <row r="737" s="276" customFormat="1" ht="15.75" customHeight="1"/>
    <row r="738" s="276" customFormat="1" ht="15.75" customHeight="1"/>
    <row r="739" s="276" customFormat="1" ht="15.75" customHeight="1"/>
    <row r="740" s="276" customFormat="1" ht="15.75" customHeight="1"/>
    <row r="741" s="276" customFormat="1" ht="15.75" customHeight="1"/>
    <row r="742" s="276" customFormat="1" ht="15.75" customHeight="1"/>
    <row r="743" s="276" customFormat="1" ht="15.75" customHeight="1"/>
    <row r="744" s="276" customFormat="1" ht="15.75" customHeight="1"/>
    <row r="745" s="276" customFormat="1" ht="15.75" customHeight="1"/>
    <row r="746" s="276" customFormat="1" ht="15.75" customHeight="1"/>
    <row r="747" s="276" customFormat="1" ht="15.75" customHeight="1"/>
    <row r="748" s="276" customFormat="1" ht="15.75" customHeight="1"/>
    <row r="749" s="276" customFormat="1" ht="15.75" customHeight="1"/>
    <row r="750" s="276" customFormat="1" ht="15.75" customHeight="1"/>
    <row r="751" s="276" customFormat="1" ht="15.75" customHeight="1"/>
    <row r="752" s="276" customFormat="1" ht="15.75" customHeight="1"/>
    <row r="753" s="276" customFormat="1" ht="15.75" customHeight="1"/>
    <row r="754" s="276" customFormat="1" ht="15.75" customHeight="1"/>
    <row r="755" s="276" customFormat="1" ht="15.75" customHeight="1"/>
    <row r="756" s="276" customFormat="1" ht="15.75" customHeight="1"/>
    <row r="757" s="276" customFormat="1" ht="15.75" customHeight="1"/>
    <row r="758" s="276" customFormat="1" ht="15.75" customHeight="1"/>
    <row r="759" s="276" customFormat="1" ht="15.75" customHeight="1"/>
    <row r="760" s="276" customFormat="1" ht="15.75" customHeight="1"/>
    <row r="761" s="276" customFormat="1" ht="15.75" customHeight="1"/>
    <row r="762" s="276" customFormat="1" ht="15.75" customHeight="1"/>
    <row r="763" s="276" customFormat="1" ht="15.75" customHeight="1"/>
    <row r="764" s="276" customFormat="1" ht="15.75" customHeight="1"/>
    <row r="765" s="276" customFormat="1" ht="15.75" customHeight="1"/>
    <row r="766" s="276" customFormat="1" ht="15.75" customHeight="1"/>
    <row r="767" s="276" customFormat="1" ht="15.75" customHeight="1"/>
    <row r="768" s="276" customFormat="1" ht="15.75" customHeight="1"/>
    <row r="769" s="276" customFormat="1" ht="15.75" customHeight="1"/>
    <row r="770" s="276" customFormat="1" ht="15.75" customHeight="1"/>
    <row r="771" s="276" customFormat="1" ht="15.75" customHeight="1"/>
    <row r="772" s="276" customFormat="1" ht="15.75" customHeight="1"/>
    <row r="773" s="276" customFormat="1" ht="15.75" customHeight="1"/>
    <row r="774" s="276" customFormat="1" ht="15.75" customHeight="1"/>
    <row r="775" s="276" customFormat="1" ht="15.75" customHeight="1"/>
    <row r="776" s="276" customFormat="1" ht="15.75" customHeight="1"/>
    <row r="777" s="276" customFormat="1" ht="15.75" customHeight="1"/>
    <row r="778" s="276" customFormat="1" ht="15.75" customHeight="1"/>
    <row r="779" s="276" customFormat="1" ht="15.75" customHeight="1"/>
    <row r="780" s="276" customFormat="1" ht="15.75" customHeight="1"/>
    <row r="781" s="276" customFormat="1" ht="15.75" customHeight="1"/>
    <row r="782" s="276" customFormat="1" ht="15.75" customHeight="1"/>
    <row r="783" s="276" customFormat="1" ht="15.75" customHeight="1"/>
    <row r="784" s="276" customFormat="1" ht="15.75" customHeight="1"/>
    <row r="785" s="276" customFormat="1" ht="15.75" customHeight="1"/>
    <row r="786" s="276" customFormat="1" ht="15.75" customHeight="1"/>
    <row r="787" s="276" customFormat="1" ht="15.75" customHeight="1"/>
    <row r="788" s="276" customFormat="1" ht="15.75" customHeight="1"/>
    <row r="789" s="276" customFormat="1" ht="15.75" customHeight="1"/>
    <row r="790" s="276" customFormat="1" ht="15.75" customHeight="1"/>
    <row r="791" s="276" customFormat="1" ht="15.75" customHeight="1"/>
    <row r="792" s="276" customFormat="1" ht="15.75" customHeight="1"/>
    <row r="793" s="276" customFormat="1" ht="15.75" customHeight="1"/>
    <row r="794" s="276" customFormat="1" ht="15.75" customHeight="1"/>
    <row r="795" s="276" customFormat="1" ht="15.75" customHeight="1"/>
    <row r="796" s="276" customFormat="1" ht="15.75" customHeight="1"/>
    <row r="797" s="276" customFormat="1" ht="15.75" customHeight="1"/>
    <row r="798" s="276" customFormat="1" ht="15.75" customHeight="1"/>
    <row r="799" s="276" customFormat="1" ht="15.75" customHeight="1"/>
    <row r="800" s="276" customFormat="1" ht="15.75" customHeight="1"/>
    <row r="801" s="276" customFormat="1" ht="15.75" customHeight="1"/>
    <row r="802" s="276" customFormat="1" ht="15.75" customHeight="1"/>
    <row r="803" s="276" customFormat="1" ht="15.75" customHeight="1"/>
    <row r="804" s="276" customFormat="1" ht="15.75" customHeight="1"/>
    <row r="805" s="276" customFormat="1" ht="15.75" customHeight="1"/>
    <row r="806" s="276" customFormat="1" ht="15.75" customHeight="1"/>
    <row r="807" s="276" customFormat="1" ht="15.75" customHeight="1"/>
    <row r="808" s="276" customFormat="1" ht="15.75" customHeight="1"/>
    <row r="809" s="276" customFormat="1" ht="15.75" customHeight="1"/>
    <row r="810" s="276" customFormat="1" ht="15.75" customHeight="1"/>
    <row r="811" s="276" customFormat="1" ht="15.75" customHeight="1"/>
    <row r="812" s="276" customFormat="1" ht="15.75" customHeight="1"/>
    <row r="813" s="276" customFormat="1" ht="15.75" customHeight="1"/>
    <row r="814" s="276" customFormat="1" ht="15.75" customHeight="1"/>
    <row r="815" s="276" customFormat="1" ht="15.75" customHeight="1"/>
    <row r="816" s="276" customFormat="1" ht="15.75" customHeight="1"/>
    <row r="817" s="276" customFormat="1" ht="15.75" customHeight="1"/>
    <row r="818" s="276" customFormat="1" ht="15.75" customHeight="1"/>
    <row r="819" s="276" customFormat="1" ht="15.75" customHeight="1"/>
    <row r="820" s="276" customFormat="1" ht="15.75" customHeight="1"/>
    <row r="821" s="276" customFormat="1" ht="15.75" customHeight="1"/>
    <row r="822" s="276" customFormat="1" ht="15.75" customHeight="1"/>
    <row r="823" s="276" customFormat="1" ht="15.75" customHeight="1"/>
    <row r="824" s="276" customFormat="1" ht="15.75" customHeight="1"/>
    <row r="825" s="276" customFormat="1" ht="15.75" customHeight="1"/>
    <row r="826" s="276" customFormat="1" ht="15.75" customHeight="1"/>
    <row r="827" s="276" customFormat="1" ht="15.75" customHeight="1"/>
    <row r="828" s="276" customFormat="1" ht="15.75" customHeight="1"/>
    <row r="829" s="276" customFormat="1" ht="15.75" customHeight="1"/>
    <row r="830" s="276" customFormat="1" ht="15.75" customHeight="1"/>
    <row r="831" s="276" customFormat="1" ht="15.75" customHeight="1"/>
    <row r="832" s="276" customFormat="1" ht="15.75" customHeight="1"/>
    <row r="833" s="276" customFormat="1" ht="15.75" customHeight="1"/>
    <row r="834" s="276" customFormat="1" ht="15.75" customHeight="1"/>
    <row r="835" s="276" customFormat="1" ht="15.75" customHeight="1"/>
    <row r="836" s="276" customFormat="1" ht="15.75" customHeight="1"/>
    <row r="837" s="276" customFormat="1" ht="15.75" customHeight="1"/>
    <row r="838" s="276" customFormat="1" ht="15.75" customHeight="1"/>
    <row r="839" s="276" customFormat="1" ht="15.75" customHeight="1"/>
    <row r="840" s="276" customFormat="1" ht="15.75" customHeight="1"/>
    <row r="841" s="276" customFormat="1" ht="15.75" customHeight="1"/>
    <row r="842" s="276" customFormat="1" ht="15.75" customHeight="1"/>
    <row r="843" s="276" customFormat="1" ht="15.75" customHeight="1"/>
    <row r="844" s="276" customFormat="1" ht="15.75" customHeight="1"/>
    <row r="845" s="276" customFormat="1" ht="15.75" customHeight="1"/>
    <row r="846" s="276" customFormat="1" ht="15.75" customHeight="1"/>
    <row r="847" s="276" customFormat="1" ht="15.75" customHeight="1"/>
    <row r="848" s="276" customFormat="1" ht="15.75" customHeight="1"/>
    <row r="849" s="276" customFormat="1" ht="15.75" customHeight="1"/>
    <row r="850" s="276" customFormat="1" ht="15.75" customHeight="1"/>
    <row r="851" s="276" customFormat="1" ht="15.75" customHeight="1"/>
    <row r="852" s="276" customFormat="1" ht="15.75" customHeight="1"/>
    <row r="853" s="276" customFormat="1" ht="15.75" customHeight="1"/>
    <row r="854" s="276" customFormat="1" ht="15.75" customHeight="1"/>
    <row r="855" s="276" customFormat="1" ht="15.75" customHeight="1"/>
    <row r="856" s="276" customFormat="1" ht="15.75" customHeight="1"/>
    <row r="857" s="276" customFormat="1" ht="15.75" customHeight="1"/>
    <row r="858" s="276" customFormat="1" ht="15.75" customHeight="1"/>
    <row r="859" s="276" customFormat="1" ht="15.75" customHeight="1"/>
    <row r="860" s="276" customFormat="1" ht="15.75" customHeight="1"/>
    <row r="861" s="276" customFormat="1" ht="15.75" customHeight="1"/>
    <row r="862" s="276" customFormat="1" ht="15.75" customHeight="1"/>
    <row r="863" s="276" customFormat="1" ht="15.75" customHeight="1"/>
    <row r="864" s="276" customFormat="1" ht="15.75" customHeight="1"/>
    <row r="865" s="276" customFormat="1" ht="15.75" customHeight="1"/>
    <row r="866" s="276" customFormat="1" ht="15.75" customHeight="1"/>
    <row r="867" s="276" customFormat="1" ht="15.75" customHeight="1"/>
    <row r="868" s="276" customFormat="1" ht="15.75" customHeight="1"/>
    <row r="869" s="276" customFormat="1" ht="15.75" customHeight="1"/>
    <row r="870" s="276" customFormat="1" ht="15.75" customHeight="1"/>
    <row r="871" s="276" customFormat="1" ht="15.75" customHeight="1"/>
    <row r="872" s="276" customFormat="1" ht="15.75" customHeight="1"/>
    <row r="873" s="276" customFormat="1" ht="15.75" customHeight="1"/>
    <row r="874" s="276" customFormat="1" ht="15.75" customHeight="1"/>
    <row r="875" s="276" customFormat="1" ht="15.75" customHeight="1"/>
    <row r="876" s="276" customFormat="1" ht="15.75" customHeight="1"/>
    <row r="877" s="276" customFormat="1" ht="15.75" customHeight="1"/>
    <row r="878" s="276" customFormat="1" ht="15.75" customHeight="1"/>
    <row r="879" s="276" customFormat="1" ht="15.75" customHeight="1"/>
    <row r="880" s="276" customFormat="1" ht="15.75" customHeight="1"/>
    <row r="881" s="276" customFormat="1" ht="15.75" customHeight="1"/>
    <row r="882" s="276" customFormat="1" ht="15.75" customHeight="1"/>
    <row r="883" s="276" customFormat="1" ht="15.75" customHeight="1"/>
    <row r="884" s="276" customFormat="1" ht="15.75" customHeight="1"/>
    <row r="885" s="276" customFormat="1" ht="15.75" customHeight="1"/>
    <row r="886" s="276" customFormat="1" ht="15.75" customHeight="1"/>
    <row r="887" s="276" customFormat="1" ht="15.75" customHeight="1"/>
    <row r="888" s="276" customFormat="1" ht="15.75" customHeight="1"/>
    <row r="889" s="276" customFormat="1" ht="15.75" customHeight="1"/>
    <row r="890" s="276" customFormat="1" ht="15.75" customHeight="1"/>
    <row r="891" s="276" customFormat="1" ht="15.75" customHeight="1"/>
    <row r="892" s="276" customFormat="1" ht="15.75" customHeight="1"/>
    <row r="893" s="276" customFormat="1" ht="15.75" customHeight="1"/>
    <row r="894" s="276" customFormat="1" ht="15.75" customHeight="1"/>
    <row r="895" s="276" customFormat="1" ht="15.75" customHeight="1"/>
    <row r="896" s="276" customFormat="1" ht="15.75" customHeight="1"/>
    <row r="897" s="276" customFormat="1" ht="15.75" customHeight="1"/>
    <row r="898" s="276" customFormat="1" ht="15.75" customHeight="1"/>
    <row r="899" s="276" customFormat="1" ht="15.75" customHeight="1"/>
    <row r="900" s="276" customFormat="1" ht="15.75" customHeight="1"/>
    <row r="901" s="276" customFormat="1" ht="15.75" customHeight="1"/>
    <row r="902" s="276" customFormat="1" ht="15.75" customHeight="1"/>
    <row r="903" s="276" customFormat="1" ht="15.75" customHeight="1"/>
    <row r="904" s="276" customFormat="1" ht="15.75" customHeight="1"/>
    <row r="905" s="276" customFormat="1" ht="15.75" customHeight="1"/>
    <row r="906" s="276" customFormat="1" ht="15.75" customHeight="1"/>
    <row r="907" s="276" customFormat="1" ht="15.75" customHeight="1"/>
    <row r="908" s="276" customFormat="1" ht="15.75" customHeight="1"/>
    <row r="909" s="276" customFormat="1" ht="15.75" customHeight="1"/>
    <row r="910" s="276" customFormat="1" ht="15.75" customHeight="1"/>
    <row r="911" s="276" customFormat="1" ht="15.75" customHeight="1"/>
    <row r="912" s="276" customFormat="1" ht="15.75" customHeight="1"/>
    <row r="913" s="276" customFormat="1" ht="15.75" customHeight="1"/>
    <row r="914" s="276" customFormat="1" ht="15.75" customHeight="1"/>
    <row r="915" s="276" customFormat="1" ht="15.75" customHeight="1"/>
    <row r="916" s="276" customFormat="1" ht="15.75" customHeight="1"/>
    <row r="917" s="276" customFormat="1" ht="15.75" customHeight="1"/>
    <row r="918" s="276" customFormat="1" ht="15.75" customHeight="1"/>
    <row r="919" s="276" customFormat="1" ht="15.75" customHeight="1"/>
    <row r="920" s="276" customFormat="1" ht="15.75" customHeight="1"/>
    <row r="921" s="276" customFormat="1" ht="15.75" customHeight="1"/>
    <row r="922" s="276" customFormat="1" ht="15.75" customHeight="1"/>
    <row r="923" s="276" customFormat="1" ht="15.75" customHeight="1"/>
    <row r="924" s="276" customFormat="1" ht="15.75" customHeight="1"/>
    <row r="925" s="276" customFormat="1" ht="15.75" customHeight="1"/>
    <row r="926" s="276" customFormat="1" ht="15.75" customHeight="1"/>
    <row r="927" s="276" customFormat="1" ht="15.75" customHeight="1"/>
    <row r="928" s="276" customFormat="1" ht="15.75" customHeight="1"/>
    <row r="929" s="276" customFormat="1" ht="15.75" customHeight="1"/>
    <row r="930" s="276" customFormat="1" ht="15.75" customHeight="1"/>
    <row r="931" s="276" customFormat="1" ht="15.75" customHeight="1"/>
    <row r="932" s="276" customFormat="1" ht="15.75" customHeight="1"/>
    <row r="933" s="276" customFormat="1" ht="15.75" customHeight="1"/>
    <row r="934" s="276" customFormat="1" ht="15.75" customHeight="1"/>
    <row r="935" s="276" customFormat="1" ht="15.75" customHeight="1"/>
    <row r="936" s="276" customFormat="1" ht="15.75" customHeight="1"/>
    <row r="937" s="276" customFormat="1" ht="15.75" customHeight="1"/>
    <row r="938" s="276" customFormat="1" ht="15.75" customHeight="1"/>
    <row r="939" s="276" customFormat="1" ht="15.75" customHeight="1"/>
    <row r="940" s="276" customFormat="1" ht="15.75" customHeight="1"/>
    <row r="941" s="276" customFormat="1" ht="15.75" customHeight="1"/>
    <row r="942" s="276" customFormat="1" ht="15.75" customHeight="1"/>
    <row r="943" s="276" customFormat="1" ht="15.75" customHeight="1"/>
    <row r="944" s="276" customFormat="1" ht="15.75" customHeight="1"/>
    <row r="945" s="276" customFormat="1" ht="15.75" customHeight="1"/>
    <row r="946" s="276" customFormat="1" ht="15.75" customHeight="1"/>
    <row r="947" s="276" customFormat="1" ht="15.75" customHeight="1"/>
    <row r="948" s="276" customFormat="1" ht="15.75" customHeight="1"/>
    <row r="949" s="276" customFormat="1" ht="15.75" customHeight="1"/>
    <row r="950" s="276" customFormat="1" ht="15.75" customHeight="1"/>
    <row r="951" s="276" customFormat="1" ht="15.75" customHeight="1"/>
    <row r="952" s="276" customFormat="1" ht="15.75" customHeight="1"/>
    <row r="953" s="276" customFormat="1" ht="15.75" customHeight="1"/>
    <row r="954" s="276" customFormat="1" ht="15.75" customHeight="1"/>
    <row r="955" s="276" customFormat="1" ht="15.75" customHeight="1"/>
    <row r="956" s="276" customFormat="1" ht="15.75" customHeight="1"/>
    <row r="957" s="276" customFormat="1" ht="15.75" customHeight="1"/>
    <row r="958" s="276" customFormat="1" ht="15.75" customHeight="1"/>
    <row r="959" s="276" customFormat="1" ht="15.75" customHeight="1"/>
    <row r="960" s="276" customFormat="1" ht="15.75" customHeight="1"/>
    <row r="961" s="276" customFormat="1" ht="15.75" customHeight="1"/>
    <row r="962" s="276" customFormat="1" ht="15.75" customHeight="1"/>
    <row r="963" s="276" customFormat="1" ht="15.75" customHeight="1"/>
    <row r="964" s="276" customFormat="1" ht="15.75" customHeight="1"/>
    <row r="965" s="276" customFormat="1" ht="15.75" customHeight="1"/>
    <row r="966" s="276" customFormat="1" ht="15.75" customHeight="1"/>
    <row r="967" s="276" customFormat="1" ht="15.75" customHeight="1"/>
    <row r="968" s="276" customFormat="1" ht="15.75" customHeight="1"/>
    <row r="969" s="276" customFormat="1" ht="15.75" customHeight="1"/>
    <row r="970" s="276" customFormat="1" ht="15.75" customHeight="1"/>
    <row r="971" s="276" customFormat="1" ht="15.75" customHeight="1"/>
    <row r="972" s="276" customFormat="1" ht="15.75" customHeight="1"/>
    <row r="973" s="276" customFormat="1" ht="15.75" customHeight="1"/>
    <row r="974" s="276" customFormat="1" ht="15.75" customHeight="1"/>
    <row r="975" s="276" customFormat="1" ht="15.75" customHeight="1"/>
    <row r="976" s="276" customFormat="1" ht="15.75" customHeight="1"/>
    <row r="977" s="276" customFormat="1" ht="15.75" customHeight="1"/>
    <row r="978" s="276" customFormat="1" ht="15.75" customHeight="1"/>
    <row r="979" s="276" customFormat="1" ht="15.75" customHeight="1"/>
    <row r="980" s="276" customFormat="1" ht="15.75" customHeight="1"/>
    <row r="981" s="276" customFormat="1" ht="15.75" customHeight="1"/>
    <row r="982" s="276" customFormat="1" ht="15.75" customHeight="1"/>
    <row r="983" s="276" customFormat="1" ht="15.75" customHeight="1"/>
    <row r="984" s="276" customFormat="1" ht="15.75" customHeight="1"/>
    <row r="985" s="276" customFormat="1" ht="15.75" customHeight="1"/>
    <row r="986" s="276" customFormat="1" ht="15.75" customHeight="1"/>
    <row r="987" s="276" customFormat="1" ht="15.75" customHeight="1"/>
    <row r="988" s="276" customFormat="1" ht="15.75" customHeight="1"/>
    <row r="989" s="276" customFormat="1" ht="15.75" customHeight="1"/>
    <row r="990" s="276" customFormat="1" ht="15.75" customHeight="1"/>
    <row r="991" s="276" customFormat="1" ht="15.75" customHeight="1"/>
    <row r="992" s="276" customFormat="1" ht="15.75" customHeight="1"/>
    <row r="993" s="276" customFormat="1" ht="15.75" customHeight="1"/>
    <row r="994" s="276" customFormat="1" ht="15.75" customHeight="1"/>
    <row r="995" s="276" customFormat="1" ht="15.75" customHeight="1"/>
    <row r="996" s="276" customFormat="1" ht="15.75" customHeight="1"/>
    <row r="997" s="276" customFormat="1" ht="15.75" customHeight="1"/>
    <row r="998" s="276" customFormat="1" ht="15.75" customHeight="1"/>
    <row r="999" s="276" customFormat="1" ht="15.75" customHeight="1"/>
    <row r="1000" s="276" customFormat="1" ht="15.75" customHeight="1"/>
  </sheetData>
  <mergeCells count="80">
    <mergeCell ref="AB18:AB19"/>
    <mergeCell ref="AC18:AC19"/>
    <mergeCell ref="AD18:AD19"/>
    <mergeCell ref="W18:W19"/>
    <mergeCell ref="X18:X19"/>
    <mergeCell ref="Y18:Y19"/>
    <mergeCell ref="Z18:Z19"/>
    <mergeCell ref="AA18:AA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A3:AA4"/>
    <mergeCell ref="AB3:AB4"/>
    <mergeCell ref="AC3:AC4"/>
    <mergeCell ref="AD3:AD4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V3:V4"/>
    <mergeCell ref="W3:W4"/>
    <mergeCell ref="X3:X4"/>
    <mergeCell ref="Y3:Y4"/>
    <mergeCell ref="Z3:Z4"/>
    <mergeCell ref="Q3:Q4"/>
    <mergeCell ref="R3:R4"/>
    <mergeCell ref="S3:S4"/>
    <mergeCell ref="T3:T4"/>
    <mergeCell ref="U3:U4"/>
    <mergeCell ref="L3:L4"/>
    <mergeCell ref="M3:M4"/>
    <mergeCell ref="N3:N4"/>
    <mergeCell ref="O3:O4"/>
    <mergeCell ref="P3:P4"/>
    <mergeCell ref="I3:I4"/>
    <mergeCell ref="J3:J4"/>
    <mergeCell ref="K3:K4"/>
    <mergeCell ref="A3:A4"/>
    <mergeCell ref="B3:B4"/>
    <mergeCell ref="C3:C4"/>
    <mergeCell ref="D3:D4"/>
    <mergeCell ref="E3:E4"/>
    <mergeCell ref="F3:F4"/>
    <mergeCell ref="G3:G4"/>
    <mergeCell ref="H3:H4"/>
    <mergeCell ref="P17:R17"/>
    <mergeCell ref="S17:U17"/>
    <mergeCell ref="V17:X17"/>
    <mergeCell ref="Y17:AA17"/>
    <mergeCell ref="AB17:AD17"/>
    <mergeCell ref="A17:C17"/>
    <mergeCell ref="D17:F17"/>
    <mergeCell ref="G17:I17"/>
    <mergeCell ref="J17:L17"/>
    <mergeCell ref="M17:O17"/>
    <mergeCell ref="V2:X2"/>
    <mergeCell ref="Y2:AA2"/>
    <mergeCell ref="AB2:AD2"/>
    <mergeCell ref="A2:C2"/>
    <mergeCell ref="D2:F2"/>
    <mergeCell ref="G2:I2"/>
    <mergeCell ref="J2:L2"/>
    <mergeCell ref="M2:O2"/>
    <mergeCell ref="P2:R2"/>
    <mergeCell ref="S2:U2"/>
  </mergeCells>
  <phoneticPr fontId="29" type="noConversion"/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3FCD-7552-4FAC-96E6-631AE4BF29D6}">
  <dimension ref="A1:T37"/>
  <sheetViews>
    <sheetView zoomScaleNormal="100" workbookViewId="0">
      <selection activeCell="C32" sqref="C32"/>
    </sheetView>
  </sheetViews>
  <sheetFormatPr defaultColWidth="13.69921875" defaultRowHeight="13.8"/>
  <cols>
    <col min="1" max="11" width="9.69921875" customWidth="1"/>
  </cols>
  <sheetData>
    <row r="1" spans="1:20" ht="15">
      <c r="A1" s="452" t="s">
        <v>78</v>
      </c>
      <c r="B1" s="452"/>
      <c r="C1" s="160" t="str">
        <f>PROPER(MID('Data Pembacaan Alt'!C2:I2,FIND(" ",'Data Pembacaan Alt'!C2:I2)+1,LEN('Data Pembacaan Alt'!C2:I2)))</f>
        <v>Oven</v>
      </c>
      <c r="D1" s="161"/>
      <c r="E1" s="161"/>
      <c r="G1" s="453" t="s">
        <v>79</v>
      </c>
      <c r="H1" s="453"/>
      <c r="I1" s="458">
        <f>'Data Pembacaan Alt'!B42</f>
        <v>45994</v>
      </c>
      <c r="J1" s="458"/>
      <c r="K1" s="162"/>
      <c r="L1" s="158"/>
      <c r="M1" s="14"/>
      <c r="N1" s="14"/>
      <c r="O1" s="14"/>
      <c r="P1" s="14"/>
      <c r="Q1" s="14"/>
      <c r="R1" s="14"/>
      <c r="S1" s="14"/>
      <c r="T1" s="14"/>
    </row>
    <row r="2" spans="1:20" ht="15">
      <c r="A2" s="452" t="s">
        <v>80</v>
      </c>
      <c r="B2" s="452"/>
      <c r="C2" s="160" t="str">
        <f>'Data Pembacaan Alt'!C7</f>
        <v>Memmert</v>
      </c>
      <c r="D2" s="163" t="s">
        <v>204</v>
      </c>
      <c r="E2" s="161" t="str">
        <f>'Data Pembacaan Alt'!G7</f>
        <v>B 40</v>
      </c>
      <c r="G2" s="453" t="s">
        <v>81</v>
      </c>
      <c r="H2" s="453"/>
      <c r="I2" s="164">
        <f>'Data Pembacaan Alt'!B43</f>
        <v>45994</v>
      </c>
      <c r="J2" s="162">
        <f>'Data Pembacaan Alt'!C43</f>
        <v>0</v>
      </c>
      <c r="K2" s="162"/>
      <c r="L2" s="158"/>
      <c r="M2" s="14"/>
      <c r="N2" s="14"/>
      <c r="O2" s="14"/>
      <c r="P2" s="14"/>
      <c r="Q2" s="14"/>
      <c r="R2" s="14"/>
      <c r="S2" s="14"/>
      <c r="T2" s="14"/>
    </row>
    <row r="3" spans="1:20" ht="15">
      <c r="A3" s="452" t="s">
        <v>82</v>
      </c>
      <c r="B3" s="452"/>
      <c r="C3" s="165" t="str">
        <f>'Data Pembacaan Alt'!C8</f>
        <v>(30 ~ 120)</v>
      </c>
      <c r="D3" s="161" t="s">
        <v>4</v>
      </c>
      <c r="E3" s="161"/>
      <c r="G3" s="453" t="s">
        <v>205</v>
      </c>
      <c r="H3" s="453"/>
      <c r="I3" s="161" t="str">
        <f>'Data Pembacaan Alt'!C10</f>
        <v>IK-K-KT-02 (KAN Pd-02.04)</v>
      </c>
      <c r="J3" s="161"/>
      <c r="K3" s="161"/>
      <c r="L3" s="158"/>
      <c r="M3" s="14"/>
      <c r="N3" s="14"/>
      <c r="O3" s="14"/>
      <c r="P3" s="14"/>
      <c r="Q3" s="14"/>
      <c r="R3" s="14"/>
      <c r="S3" s="14"/>
      <c r="T3" s="14"/>
    </row>
    <row r="4" spans="1:20" ht="15.6">
      <c r="A4" s="452" t="s">
        <v>83</v>
      </c>
      <c r="B4" s="452"/>
      <c r="C4" s="160">
        <f>'Data Pembacaan Alt'!F8</f>
        <v>0.5</v>
      </c>
      <c r="D4" s="161" t="str">
        <f>D3</f>
        <v>°C</v>
      </c>
      <c r="E4" s="161"/>
      <c r="G4" s="453" t="s">
        <v>206</v>
      </c>
      <c r="H4" s="453"/>
      <c r="I4" s="166">
        <f>'Data Pembacaan Alt'!D13</f>
        <v>26.03448275862069</v>
      </c>
      <c r="J4" s="160" t="s">
        <v>192</v>
      </c>
      <c r="K4" s="167">
        <f>'Data Pembacaan Alt'!F13</f>
        <v>0.43103448275862277</v>
      </c>
      <c r="L4" s="159"/>
      <c r="M4" s="21"/>
      <c r="N4" s="21"/>
      <c r="O4" s="21"/>
      <c r="P4" s="21"/>
      <c r="Q4" s="21"/>
      <c r="R4" s="21"/>
      <c r="S4" s="21"/>
      <c r="T4" s="21"/>
    </row>
    <row r="5" spans="1:20" ht="15">
      <c r="A5" s="454" t="s">
        <v>207</v>
      </c>
      <c r="B5" s="454"/>
      <c r="C5" s="168" t="str">
        <f>'Data Pembacaan Alt'!C9</f>
        <v>801356</v>
      </c>
      <c r="D5" s="163" t="s">
        <v>204</v>
      </c>
      <c r="E5" s="161" t="str">
        <f>'Data Pembacaan Alt'!G9</f>
        <v>-</v>
      </c>
      <c r="G5" s="455" t="s">
        <v>208</v>
      </c>
      <c r="H5" s="455"/>
      <c r="I5" s="166">
        <f>'Data Pembacaan Alt'!D16</f>
        <v>69.432831661092521</v>
      </c>
      <c r="J5" s="169" t="s">
        <v>209</v>
      </c>
      <c r="K5" s="170">
        <f>'Data Pembacaan Alt'!F16</f>
        <v>5.4584726867335718</v>
      </c>
      <c r="L5" s="132"/>
      <c r="M5" s="14"/>
      <c r="N5" s="14"/>
      <c r="O5" s="14"/>
      <c r="P5" s="14"/>
      <c r="Q5" s="14"/>
      <c r="R5" s="14"/>
      <c r="S5" s="14"/>
      <c r="T5" s="14"/>
    </row>
    <row r="6" spans="1:20" ht="41.4">
      <c r="A6" s="22" t="s">
        <v>84</v>
      </c>
      <c r="B6" s="23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3">
        <v>7</v>
      </c>
      <c r="I6" s="23">
        <v>8</v>
      </c>
      <c r="J6" s="89">
        <v>9</v>
      </c>
      <c r="K6" s="456" t="s">
        <v>86</v>
      </c>
      <c r="L6" s="88"/>
      <c r="M6" s="88"/>
      <c r="N6" s="88"/>
      <c r="O6" s="88"/>
      <c r="P6" s="88"/>
      <c r="Q6" s="88"/>
      <c r="R6" s="88"/>
      <c r="S6" s="88"/>
    </row>
    <row r="7" spans="1:20">
      <c r="A7" s="24" t="s">
        <v>85</v>
      </c>
      <c r="B7" s="24" t="s">
        <v>586</v>
      </c>
      <c r="C7" s="24" t="s">
        <v>587</v>
      </c>
      <c r="D7" s="24" t="s">
        <v>588</v>
      </c>
      <c r="E7" s="24" t="s">
        <v>589</v>
      </c>
      <c r="F7" s="24" t="s">
        <v>590</v>
      </c>
      <c r="G7" s="24" t="s">
        <v>591</v>
      </c>
      <c r="H7" s="24" t="s">
        <v>592</v>
      </c>
      <c r="I7" s="24" t="s">
        <v>593</v>
      </c>
      <c r="J7" s="24" t="s">
        <v>594</v>
      </c>
      <c r="K7" s="457"/>
    </row>
    <row r="8" spans="1:20">
      <c r="A8" s="24">
        <v>1</v>
      </c>
      <c r="B8" s="25">
        <f>'DATA REKAMAN'!M90</f>
        <v>64.715999999999994</v>
      </c>
      <c r="C8" s="25">
        <f>'DATA REKAMAN'!N90</f>
        <v>65.290000000000006</v>
      </c>
      <c r="D8" s="25">
        <f>'DATA REKAMAN'!O90</f>
        <v>64.555000000000007</v>
      </c>
      <c r="E8" s="25">
        <f>'DATA REKAMAN'!P90</f>
        <v>64.638999999999996</v>
      </c>
      <c r="F8" s="25">
        <f>'DATA REKAMAN'!Q90</f>
        <v>65.073999999999998</v>
      </c>
      <c r="G8" s="25">
        <f>'DATA REKAMAN'!R90</f>
        <v>66.275999999999996</v>
      </c>
      <c r="H8" s="25">
        <f>'DATA REKAMAN'!S90</f>
        <v>64.436999999999998</v>
      </c>
      <c r="I8" s="25">
        <f>'DATA REKAMAN'!T90</f>
        <v>64.819999999999993</v>
      </c>
      <c r="J8" s="25">
        <f>'DATA REKAMAN'!U90</f>
        <v>64.593999999999994</v>
      </c>
      <c r="K8" s="287">
        <f>'Data Pembacaan Alt'!C62</f>
        <v>63.5</v>
      </c>
    </row>
    <row r="9" spans="1:20">
      <c r="A9" s="24">
        <v>2</v>
      </c>
      <c r="B9" s="25">
        <f>'DATA REKAMAN'!M91</f>
        <v>64.668000000000006</v>
      </c>
      <c r="C9" s="25">
        <f>'DATA REKAMAN'!N91</f>
        <v>65.375</v>
      </c>
      <c r="D9" s="25">
        <f>'DATA REKAMAN'!O91</f>
        <v>64.682000000000002</v>
      </c>
      <c r="E9" s="25">
        <f>'DATA REKAMAN'!P91</f>
        <v>64.671000000000006</v>
      </c>
      <c r="F9" s="25">
        <f>'DATA REKAMAN'!Q91</f>
        <v>64.528000000000006</v>
      </c>
      <c r="G9" s="25">
        <f>'DATA REKAMAN'!R91</f>
        <v>65.248999999999995</v>
      </c>
      <c r="H9" s="25">
        <f>'DATA REKAMAN'!S91</f>
        <v>64.218999999999994</v>
      </c>
      <c r="I9" s="25">
        <f>'DATA REKAMAN'!T91</f>
        <v>64.403000000000006</v>
      </c>
      <c r="J9" s="25">
        <f>'DATA REKAMAN'!U91</f>
        <v>64.694999999999993</v>
      </c>
      <c r="K9" s="287">
        <f>'Data Pembacaan Alt'!C63</f>
        <v>63.5</v>
      </c>
    </row>
    <row r="10" spans="1:20">
      <c r="A10" s="24">
        <v>3</v>
      </c>
      <c r="B10" s="25">
        <f>'DATA REKAMAN'!M92</f>
        <v>64.551000000000002</v>
      </c>
      <c r="C10" s="25">
        <f>'DATA REKAMAN'!N92</f>
        <v>65.171999999999997</v>
      </c>
      <c r="D10" s="25">
        <f>'DATA REKAMAN'!O92</f>
        <v>64.460999999999999</v>
      </c>
      <c r="E10" s="25">
        <f>'DATA REKAMAN'!P92</f>
        <v>64.528999999999996</v>
      </c>
      <c r="F10" s="25">
        <f>'DATA REKAMAN'!Q92</f>
        <v>63.781999999999996</v>
      </c>
      <c r="G10" s="25">
        <f>'DATA REKAMAN'!R92</f>
        <v>64.295000000000002</v>
      </c>
      <c r="H10" s="25">
        <f>'DATA REKAMAN'!S92</f>
        <v>63.536000000000001</v>
      </c>
      <c r="I10" s="25">
        <f>'DATA REKAMAN'!T92</f>
        <v>63.555</v>
      </c>
      <c r="J10" s="25">
        <f>'DATA REKAMAN'!U92</f>
        <v>64.593000000000004</v>
      </c>
      <c r="K10" s="287">
        <f>'Data Pembacaan Alt'!C64</f>
        <v>64</v>
      </c>
    </row>
    <row r="11" spans="1:20">
      <c r="A11" s="24">
        <v>4</v>
      </c>
      <c r="B11" s="25">
        <f>'DATA REKAMAN'!M93</f>
        <v>64.742000000000004</v>
      </c>
      <c r="C11" s="25">
        <f>'DATA REKAMAN'!N93</f>
        <v>65.356999999999999</v>
      </c>
      <c r="D11" s="25">
        <f>'DATA REKAMAN'!O93</f>
        <v>64.656999999999996</v>
      </c>
      <c r="E11" s="25">
        <f>'DATA REKAMAN'!P93</f>
        <v>64.69</v>
      </c>
      <c r="F11" s="25">
        <f>'DATA REKAMAN'!Q93</f>
        <v>64.754999999999995</v>
      </c>
      <c r="G11" s="25">
        <f>'DATA REKAMAN'!R93</f>
        <v>65.805999999999997</v>
      </c>
      <c r="H11" s="25">
        <f>'DATA REKAMAN'!S93</f>
        <v>64.105000000000004</v>
      </c>
      <c r="I11" s="25">
        <f>'DATA REKAMAN'!T93</f>
        <v>64.533000000000001</v>
      </c>
      <c r="J11" s="25">
        <f>'DATA REKAMAN'!U93</f>
        <v>64.716999999999999</v>
      </c>
      <c r="K11" s="287">
        <f>'Data Pembacaan Alt'!C65</f>
        <v>64</v>
      </c>
    </row>
    <row r="12" spans="1:20">
      <c r="A12" s="24">
        <v>5</v>
      </c>
      <c r="B12" s="25">
        <f>'DATA REKAMAN'!M94</f>
        <v>64.977999999999994</v>
      </c>
      <c r="C12" s="25">
        <f>'DATA REKAMAN'!N94</f>
        <v>65.593999999999994</v>
      </c>
      <c r="D12" s="25">
        <f>'DATA REKAMAN'!O94</f>
        <v>64.942999999999998</v>
      </c>
      <c r="E12" s="25">
        <f>'DATA REKAMAN'!P94</f>
        <v>65</v>
      </c>
      <c r="F12" s="25">
        <f>'DATA REKAMAN'!Q94</f>
        <v>65.105999999999995</v>
      </c>
      <c r="G12" s="25">
        <f>'DATA REKAMAN'!R94</f>
        <v>66.141000000000005</v>
      </c>
      <c r="H12" s="25">
        <f>'DATA REKAMAN'!S94</f>
        <v>64.712999999999994</v>
      </c>
      <c r="I12" s="25">
        <f>'DATA REKAMAN'!T94</f>
        <v>64.998000000000005</v>
      </c>
      <c r="J12" s="25">
        <f>'DATA REKAMAN'!U94</f>
        <v>64.956000000000003</v>
      </c>
      <c r="K12" s="287">
        <f>'Data Pembacaan Alt'!C66</f>
        <v>64</v>
      </c>
    </row>
    <row r="13" spans="1:20">
      <c r="A13" s="24">
        <v>6</v>
      </c>
      <c r="B13" s="25">
        <f>'DATA REKAMAN'!M95</f>
        <v>64.936000000000007</v>
      </c>
      <c r="C13" s="25">
        <f>'DATA REKAMAN'!N95</f>
        <v>65.489999999999995</v>
      </c>
      <c r="D13" s="25">
        <f>'DATA REKAMAN'!O95</f>
        <v>64.834000000000003</v>
      </c>
      <c r="E13" s="25">
        <f>'DATA REKAMAN'!P95</f>
        <v>64.933000000000007</v>
      </c>
      <c r="F13" s="25">
        <f>'DATA REKAMAN'!Q95</f>
        <v>64.432000000000002</v>
      </c>
      <c r="G13" s="25">
        <f>'DATA REKAMAN'!R95</f>
        <v>64.968000000000004</v>
      </c>
      <c r="H13" s="25">
        <f>'DATA REKAMAN'!S95</f>
        <v>64.234999999999999</v>
      </c>
      <c r="I13" s="25">
        <f>'DATA REKAMAN'!T95</f>
        <v>64.328999999999994</v>
      </c>
      <c r="J13" s="25">
        <f>'DATA REKAMAN'!U95</f>
        <v>64.938000000000002</v>
      </c>
      <c r="K13" s="287">
        <f>'Data Pembacaan Alt'!C67</f>
        <v>64</v>
      </c>
    </row>
    <row r="14" spans="1:20">
      <c r="A14" s="24">
        <v>7</v>
      </c>
      <c r="B14" s="25">
        <f>'DATA REKAMAN'!M96</f>
        <v>64.754999999999995</v>
      </c>
      <c r="C14" s="25">
        <f>'DATA REKAMAN'!N96</f>
        <v>65.355000000000004</v>
      </c>
      <c r="D14" s="25">
        <f>'DATA REKAMAN'!O96</f>
        <v>64.706000000000003</v>
      </c>
      <c r="E14" s="25">
        <f>'DATA REKAMAN'!P96</f>
        <v>64.757000000000005</v>
      </c>
      <c r="F14" s="25">
        <f>'DATA REKAMAN'!Q96</f>
        <v>63.917000000000002</v>
      </c>
      <c r="G14" s="25">
        <f>'DATA REKAMAN'!R96</f>
        <v>64.430000000000007</v>
      </c>
      <c r="H14" s="25">
        <f>'DATA REKAMAN'!S96</f>
        <v>63.628</v>
      </c>
      <c r="I14" s="25">
        <f>'DATA REKAMAN'!T96</f>
        <v>63.633000000000003</v>
      </c>
      <c r="J14" s="25">
        <f>'DATA REKAMAN'!U96</f>
        <v>64.832999999999998</v>
      </c>
      <c r="K14" s="287">
        <f>'Data Pembacaan Alt'!C68</f>
        <v>64</v>
      </c>
    </row>
    <row r="15" spans="1:20">
      <c r="A15" s="24">
        <v>8</v>
      </c>
      <c r="B15" s="25">
        <f>'DATA REKAMAN'!M97</f>
        <v>65.198999999999998</v>
      </c>
      <c r="C15" s="25">
        <f>'DATA REKAMAN'!N97</f>
        <v>65.799000000000007</v>
      </c>
      <c r="D15" s="25">
        <f>'DATA REKAMAN'!O97</f>
        <v>65.061999999999998</v>
      </c>
      <c r="E15" s="25">
        <f>'DATA REKAMAN'!P97</f>
        <v>65.134</v>
      </c>
      <c r="F15" s="25">
        <f>'DATA REKAMAN'!Q97</f>
        <v>65.430999999999997</v>
      </c>
      <c r="G15" s="25">
        <f>'DATA REKAMAN'!R97</f>
        <v>66.447000000000003</v>
      </c>
      <c r="H15" s="25">
        <f>'DATA REKAMAN'!S97</f>
        <v>64.790000000000006</v>
      </c>
      <c r="I15" s="25">
        <f>'DATA REKAMAN'!T97</f>
        <v>65.247</v>
      </c>
      <c r="J15" s="25">
        <f>'DATA REKAMAN'!U97</f>
        <v>65.137</v>
      </c>
      <c r="K15" s="287">
        <f>'Data Pembacaan Alt'!C69</f>
        <v>64</v>
      </c>
    </row>
    <row r="16" spans="1:20">
      <c r="A16" s="24">
        <v>9</v>
      </c>
      <c r="B16" s="25">
        <f>'DATA REKAMAN'!M98</f>
        <v>65.245000000000005</v>
      </c>
      <c r="C16" s="25">
        <f>'DATA REKAMAN'!N98</f>
        <v>65.813999999999993</v>
      </c>
      <c r="D16" s="25">
        <f>'DATA REKAMAN'!O98</f>
        <v>65.201999999999998</v>
      </c>
      <c r="E16" s="25">
        <f>'DATA REKAMAN'!P98</f>
        <v>65.248000000000005</v>
      </c>
      <c r="F16" s="25">
        <f>'DATA REKAMAN'!Q98</f>
        <v>65.066000000000003</v>
      </c>
      <c r="G16" s="25">
        <f>'DATA REKAMAN'!R98</f>
        <v>65.739999999999995</v>
      </c>
      <c r="H16" s="25">
        <f>'DATA REKAMAN'!S98</f>
        <v>64.834999999999994</v>
      </c>
      <c r="I16" s="25">
        <f>'DATA REKAMAN'!T98</f>
        <v>65.003</v>
      </c>
      <c r="J16" s="25">
        <f>'DATA REKAMAN'!U98</f>
        <v>65.224000000000004</v>
      </c>
      <c r="K16" s="287">
        <f>'Data Pembacaan Alt'!C70</f>
        <v>64</v>
      </c>
    </row>
    <row r="17" spans="1:11">
      <c r="A17" s="24">
        <v>10</v>
      </c>
      <c r="B17" s="25">
        <f>'DATA REKAMAN'!M99</f>
        <v>65.105000000000004</v>
      </c>
      <c r="C17" s="25">
        <f>'DATA REKAMAN'!N99</f>
        <v>65.656000000000006</v>
      </c>
      <c r="D17" s="25">
        <f>'DATA REKAMAN'!O99</f>
        <v>64.966999999999999</v>
      </c>
      <c r="E17" s="25">
        <f>'DATA REKAMAN'!P99</f>
        <v>65.096000000000004</v>
      </c>
      <c r="F17" s="25">
        <f>'DATA REKAMAN'!Q99</f>
        <v>64.332999999999998</v>
      </c>
      <c r="G17" s="25">
        <f>'DATA REKAMAN'!R99</f>
        <v>64.847999999999999</v>
      </c>
      <c r="H17" s="25">
        <f>'DATA REKAMAN'!S99</f>
        <v>64.155000000000001</v>
      </c>
      <c r="I17" s="25">
        <f>'DATA REKAMAN'!T99</f>
        <v>64.191999999999993</v>
      </c>
      <c r="J17" s="25">
        <f>'DATA REKAMAN'!U99</f>
        <v>65.158000000000001</v>
      </c>
      <c r="K17" s="287">
        <f>'Data Pembacaan Alt'!C71</f>
        <v>64</v>
      </c>
    </row>
    <row r="18" spans="1:11">
      <c r="A18" s="24">
        <v>11</v>
      </c>
      <c r="B18" s="25">
        <f>'DATA REKAMAN'!M100</f>
        <v>65.138000000000005</v>
      </c>
      <c r="C18" s="25">
        <f>'DATA REKAMAN'!N100</f>
        <v>65.763000000000005</v>
      </c>
      <c r="D18" s="25">
        <f>'DATA REKAMAN'!O100</f>
        <v>65.001000000000005</v>
      </c>
      <c r="E18" s="25">
        <f>'DATA REKAMAN'!P100</f>
        <v>65.055999999999997</v>
      </c>
      <c r="F18" s="25">
        <f>'DATA REKAMAN'!Q100</f>
        <v>64.748000000000005</v>
      </c>
      <c r="G18" s="25">
        <f>'DATA REKAMAN'!R100</f>
        <v>65.658000000000001</v>
      </c>
      <c r="H18" s="25">
        <f>'DATA REKAMAN'!S100</f>
        <v>64.105000000000004</v>
      </c>
      <c r="I18" s="25">
        <f>'DATA REKAMAN'!T100</f>
        <v>64.569000000000003</v>
      </c>
      <c r="J18" s="25">
        <f>'DATA REKAMAN'!U100</f>
        <v>65.159000000000006</v>
      </c>
      <c r="K18" s="287">
        <f>'Data Pembacaan Alt'!C72</f>
        <v>64.5</v>
      </c>
    </row>
    <row r="19" spans="1:11">
      <c r="A19" s="24">
        <v>12</v>
      </c>
      <c r="B19" s="25">
        <f>'DATA REKAMAN'!M101</f>
        <v>65.531999999999996</v>
      </c>
      <c r="C19" s="25">
        <f>'DATA REKAMAN'!N101</f>
        <v>66.100999999999999</v>
      </c>
      <c r="D19" s="25">
        <f>'DATA REKAMAN'!O101</f>
        <v>65.391000000000005</v>
      </c>
      <c r="E19" s="25">
        <f>'DATA REKAMAN'!P101</f>
        <v>65.504999999999995</v>
      </c>
      <c r="F19" s="25">
        <f>'DATA REKAMAN'!Q101</f>
        <v>65.691000000000003</v>
      </c>
      <c r="G19" s="25">
        <f>'DATA REKAMAN'!R101</f>
        <v>66.683000000000007</v>
      </c>
      <c r="H19" s="25">
        <f>'DATA REKAMAN'!S101</f>
        <v>65.197999999999993</v>
      </c>
      <c r="I19" s="25">
        <f>'DATA REKAMAN'!T101</f>
        <v>65.52</v>
      </c>
      <c r="J19" s="25">
        <f>'DATA REKAMAN'!U101</f>
        <v>65.456000000000003</v>
      </c>
      <c r="K19" s="287">
        <f>'Data Pembacaan Alt'!C73</f>
        <v>64.5</v>
      </c>
    </row>
    <row r="20" spans="1:11">
      <c r="A20" s="24">
        <v>13</v>
      </c>
      <c r="B20" s="25">
        <f>'DATA REKAMAN'!M102</f>
        <v>65.445999999999998</v>
      </c>
      <c r="C20" s="25">
        <f>'DATA REKAMAN'!N102</f>
        <v>66.031999999999996</v>
      </c>
      <c r="D20" s="25">
        <f>'DATA REKAMAN'!O102</f>
        <v>65.326999999999998</v>
      </c>
      <c r="E20" s="25">
        <f>'DATA REKAMAN'!P102</f>
        <v>65.424000000000007</v>
      </c>
      <c r="F20" s="25">
        <f>'DATA REKAMAN'!Q102</f>
        <v>65.046999999999997</v>
      </c>
      <c r="G20" s="25">
        <f>'DATA REKAMAN'!R102</f>
        <v>65.611000000000004</v>
      </c>
      <c r="H20" s="25">
        <f>'DATA REKAMAN'!S102</f>
        <v>64.787000000000006</v>
      </c>
      <c r="I20" s="25">
        <f>'DATA REKAMAN'!T102</f>
        <v>64.963999999999999</v>
      </c>
      <c r="J20" s="25">
        <f>'DATA REKAMAN'!U102</f>
        <v>65.418999999999997</v>
      </c>
      <c r="K20" s="287">
        <f>'Data Pembacaan Alt'!C74</f>
        <v>64.5</v>
      </c>
    </row>
    <row r="21" spans="1:11">
      <c r="A21" s="24">
        <v>14</v>
      </c>
      <c r="B21" s="25">
        <f>'DATA REKAMAN'!M103</f>
        <v>65.231999999999999</v>
      </c>
      <c r="C21" s="25">
        <f>'DATA REKAMAN'!N103</f>
        <v>65.861999999999995</v>
      </c>
      <c r="D21" s="25">
        <f>'DATA REKAMAN'!O103</f>
        <v>65.183000000000007</v>
      </c>
      <c r="E21" s="25">
        <f>'DATA REKAMAN'!P103</f>
        <v>65.251000000000005</v>
      </c>
      <c r="F21" s="25">
        <f>'DATA REKAMAN'!Q103</f>
        <v>64.281000000000006</v>
      </c>
      <c r="G21" s="25">
        <f>'DATA REKAMAN'!R103</f>
        <v>64.909000000000006</v>
      </c>
      <c r="H21" s="25">
        <f>'DATA REKAMAN'!S103</f>
        <v>64.100999999999999</v>
      </c>
      <c r="I21" s="25">
        <f>'DATA REKAMAN'!T103</f>
        <v>64.039000000000001</v>
      </c>
      <c r="J21" s="25">
        <f>'DATA REKAMAN'!U103</f>
        <v>65.349000000000004</v>
      </c>
      <c r="K21" s="287">
        <f>'Data Pembacaan Alt'!C75</f>
        <v>64.5</v>
      </c>
    </row>
    <row r="22" spans="1:11">
      <c r="A22" s="24">
        <v>15</v>
      </c>
      <c r="B22" s="25">
        <f>'DATA REKAMAN'!M104</f>
        <v>65.594999999999999</v>
      </c>
      <c r="C22" s="25">
        <f>'DATA REKAMAN'!N104</f>
        <v>66.087000000000003</v>
      </c>
      <c r="D22" s="25">
        <f>'DATA REKAMAN'!O104</f>
        <v>65.372</v>
      </c>
      <c r="E22" s="25">
        <f>'DATA REKAMAN'!P104</f>
        <v>65.444000000000003</v>
      </c>
      <c r="F22" s="25">
        <f>'DATA REKAMAN'!Q104</f>
        <v>65.524000000000001</v>
      </c>
      <c r="G22" s="25">
        <f>'DATA REKAMAN'!R104</f>
        <v>66.632000000000005</v>
      </c>
      <c r="H22" s="25">
        <f>'DATA REKAMAN'!S104</f>
        <v>64.798000000000002</v>
      </c>
      <c r="I22" s="25">
        <f>'DATA REKAMAN'!T104</f>
        <v>65.272000000000006</v>
      </c>
      <c r="J22" s="25">
        <f>'DATA REKAMAN'!U104</f>
        <v>65.483999999999995</v>
      </c>
      <c r="K22" s="287">
        <f>'Data Pembacaan Alt'!C76</f>
        <v>64.5</v>
      </c>
    </row>
    <row r="23" spans="1:11">
      <c r="A23" s="24">
        <v>16</v>
      </c>
      <c r="B23" s="25">
        <f>'DATA REKAMAN'!M105</f>
        <v>65.721999999999994</v>
      </c>
      <c r="C23" s="25">
        <f>'DATA REKAMAN'!N105</f>
        <v>66.286000000000001</v>
      </c>
      <c r="D23" s="25">
        <f>'DATA REKAMAN'!O105</f>
        <v>65.585999999999999</v>
      </c>
      <c r="E23" s="25">
        <f>'DATA REKAMAN'!P105</f>
        <v>65.69</v>
      </c>
      <c r="F23" s="25">
        <f>'DATA REKAMAN'!Q105</f>
        <v>65.694000000000003</v>
      </c>
      <c r="G23" s="25">
        <f>'DATA REKAMAN'!R105</f>
        <v>66.509</v>
      </c>
      <c r="H23" s="25">
        <f>'DATA REKAMAN'!S105</f>
        <v>65.313999999999993</v>
      </c>
      <c r="I23" s="25">
        <f>'DATA REKAMAN'!T105</f>
        <v>65.616</v>
      </c>
      <c r="J23" s="25">
        <f>'DATA REKAMAN'!U105</f>
        <v>65.7</v>
      </c>
      <c r="K23" s="287">
        <f>'Data Pembacaan Alt'!C77</f>
        <v>64.5</v>
      </c>
    </row>
    <row r="24" spans="1:11">
      <c r="A24" s="24">
        <v>17</v>
      </c>
      <c r="B24" s="25">
        <f>'DATA REKAMAN'!M106</f>
        <v>65.588999999999999</v>
      </c>
      <c r="C24" s="25">
        <f>'DATA REKAMAN'!N106</f>
        <v>66.168000000000006</v>
      </c>
      <c r="D24" s="25">
        <f>'DATA REKAMAN'!O106</f>
        <v>65.522999999999996</v>
      </c>
      <c r="E24" s="25">
        <f>'DATA REKAMAN'!P106</f>
        <v>65.616</v>
      </c>
      <c r="F24" s="25">
        <f>'DATA REKAMAN'!Q106</f>
        <v>64.950999999999993</v>
      </c>
      <c r="G24" s="25">
        <f>'DATA REKAMAN'!R106</f>
        <v>65.542000000000002</v>
      </c>
      <c r="H24" s="25">
        <f>'DATA REKAMAN'!S106</f>
        <v>64.816999999999993</v>
      </c>
      <c r="I24" s="25">
        <f>'DATA REKAMAN'!T106</f>
        <v>64.796999999999997</v>
      </c>
      <c r="J24" s="25">
        <f>'DATA REKAMAN'!U106</f>
        <v>65.66</v>
      </c>
      <c r="K24" s="287">
        <f>'Data Pembacaan Alt'!C78</f>
        <v>64.5</v>
      </c>
    </row>
    <row r="25" spans="1:11">
      <c r="A25" s="24">
        <v>18</v>
      </c>
      <c r="B25" s="25">
        <f>'DATA REKAMAN'!M107</f>
        <v>65.411000000000001</v>
      </c>
      <c r="C25" s="25">
        <f>'DATA REKAMAN'!N107</f>
        <v>66.019000000000005</v>
      </c>
      <c r="D25" s="25">
        <f>'DATA REKAMAN'!O107</f>
        <v>65.402000000000001</v>
      </c>
      <c r="E25" s="25">
        <f>'DATA REKAMAN'!P107</f>
        <v>65.415000000000006</v>
      </c>
      <c r="F25" s="25">
        <f>'DATA REKAMAN'!Q107</f>
        <v>64.412999999999997</v>
      </c>
      <c r="G25" s="25">
        <f>'DATA REKAMAN'!R107</f>
        <v>65.055999999999997</v>
      </c>
      <c r="H25" s="25">
        <f>'DATA REKAMAN'!S107</f>
        <v>64.122</v>
      </c>
      <c r="I25" s="25">
        <f>'DATA REKAMAN'!T107</f>
        <v>64.094999999999999</v>
      </c>
      <c r="J25" s="25">
        <f>'DATA REKAMAN'!U107</f>
        <v>65.518000000000001</v>
      </c>
      <c r="K25" s="287">
        <f>'Data Pembacaan Alt'!C79</f>
        <v>64.5</v>
      </c>
    </row>
    <row r="26" spans="1:11">
      <c r="A26" s="24">
        <v>19</v>
      </c>
      <c r="B26" s="25">
        <f>'DATA REKAMAN'!M108</f>
        <v>65.878</v>
      </c>
      <c r="C26" s="25">
        <f>'DATA REKAMAN'!N108</f>
        <v>66.366</v>
      </c>
      <c r="D26" s="25">
        <f>'DATA REKAMAN'!O108</f>
        <v>65.641000000000005</v>
      </c>
      <c r="E26" s="25">
        <f>'DATA REKAMAN'!P108</f>
        <v>65.760000000000005</v>
      </c>
      <c r="F26" s="25">
        <f>'DATA REKAMAN'!Q108</f>
        <v>65.912999999999997</v>
      </c>
      <c r="G26" s="25">
        <f>'DATA REKAMAN'!R108</f>
        <v>67.021000000000001</v>
      </c>
      <c r="H26" s="25">
        <f>'DATA REKAMAN'!S108</f>
        <v>65.293000000000006</v>
      </c>
      <c r="I26" s="25">
        <f>'DATA REKAMAN'!T108</f>
        <v>65.718000000000004</v>
      </c>
      <c r="J26" s="25">
        <f>'DATA REKAMAN'!U108</f>
        <v>65.781999999999996</v>
      </c>
      <c r="K26" s="287">
        <f>'Data Pembacaan Alt'!C80</f>
        <v>65</v>
      </c>
    </row>
    <row r="27" spans="1:11">
      <c r="A27" s="24">
        <v>20</v>
      </c>
      <c r="B27" s="25">
        <f>'DATA REKAMAN'!M109</f>
        <v>65.89</v>
      </c>
      <c r="C27" s="25">
        <f>'DATA REKAMAN'!N109</f>
        <v>66.483999999999995</v>
      </c>
      <c r="D27" s="25">
        <f>'DATA REKAMAN'!O109</f>
        <v>65.816000000000003</v>
      </c>
      <c r="E27" s="25">
        <f>'DATA REKAMAN'!P109</f>
        <v>65.92</v>
      </c>
      <c r="F27" s="25">
        <f>'DATA REKAMAN'!Q109</f>
        <v>65.611000000000004</v>
      </c>
      <c r="G27" s="25">
        <f>'DATA REKAMAN'!R109</f>
        <v>66.274000000000001</v>
      </c>
      <c r="H27" s="25">
        <f>'DATA REKAMAN'!S109</f>
        <v>65.400999999999996</v>
      </c>
      <c r="I27" s="25">
        <f>'DATA REKAMAN'!T109</f>
        <v>65.540999999999997</v>
      </c>
      <c r="J27" s="25">
        <f>'DATA REKAMAN'!U109</f>
        <v>65.921999999999997</v>
      </c>
      <c r="K27" s="287">
        <f>'Data Pembacaan Alt'!C81</f>
        <v>65</v>
      </c>
    </row>
    <row r="28" spans="1:11">
      <c r="A28" s="24">
        <v>21</v>
      </c>
      <c r="B28" s="25">
        <f>'DATA REKAMAN'!M110</f>
        <v>65.769000000000005</v>
      </c>
      <c r="C28" s="25">
        <f>'DATA REKAMAN'!N110</f>
        <v>66.266999999999996</v>
      </c>
      <c r="D28" s="25">
        <f>'DATA REKAMAN'!O110</f>
        <v>65.570999999999998</v>
      </c>
      <c r="E28" s="25">
        <f>'DATA REKAMAN'!P110</f>
        <v>65.739000000000004</v>
      </c>
      <c r="F28" s="25">
        <f>'DATA REKAMAN'!Q110</f>
        <v>64.858000000000004</v>
      </c>
      <c r="G28" s="25">
        <f>'DATA REKAMAN'!R110</f>
        <v>65.424999999999997</v>
      </c>
      <c r="H28" s="25">
        <f>'DATA REKAMAN'!S110</f>
        <v>64.655000000000001</v>
      </c>
      <c r="I28" s="25">
        <f>'DATA REKAMAN'!T110</f>
        <v>64.674999999999997</v>
      </c>
      <c r="J28" s="25">
        <f>'DATA REKAMAN'!U110</f>
        <v>65.781000000000006</v>
      </c>
      <c r="K28" s="287">
        <f>'Data Pembacaan Alt'!C82</f>
        <v>65</v>
      </c>
    </row>
    <row r="29" spans="1:11">
      <c r="A29" s="24">
        <v>22</v>
      </c>
      <c r="B29" s="25">
        <f>'DATA REKAMAN'!M111</f>
        <v>65.677000000000007</v>
      </c>
      <c r="C29" s="25">
        <f>'DATA REKAMAN'!N111</f>
        <v>66.311999999999998</v>
      </c>
      <c r="D29" s="25">
        <f>'DATA REKAMAN'!O111</f>
        <v>65.650999999999996</v>
      </c>
      <c r="E29" s="25">
        <f>'DATA REKAMAN'!P111</f>
        <v>65.623000000000005</v>
      </c>
      <c r="F29" s="25">
        <f>'DATA REKAMAN'!Q111</f>
        <v>64.981999999999999</v>
      </c>
      <c r="G29" s="25">
        <f>'DATA REKAMAN'!R111</f>
        <v>65.775000000000006</v>
      </c>
      <c r="H29" s="25">
        <f>'DATA REKAMAN'!S111</f>
        <v>64.433000000000007</v>
      </c>
      <c r="I29" s="25">
        <f>'DATA REKAMAN'!T111</f>
        <v>64.635000000000005</v>
      </c>
      <c r="J29" s="25">
        <f>'DATA REKAMAN'!U111</f>
        <v>65.765000000000001</v>
      </c>
      <c r="K29" s="287">
        <f>'Data Pembacaan Alt'!C83</f>
        <v>65</v>
      </c>
    </row>
    <row r="30" spans="1:11">
      <c r="A30" s="24">
        <v>23</v>
      </c>
      <c r="B30" s="25">
        <f>'DATA REKAMAN'!M112</f>
        <v>66.087999999999994</v>
      </c>
      <c r="C30" s="25">
        <f>'DATA REKAMAN'!N112</f>
        <v>66.594999999999999</v>
      </c>
      <c r="D30" s="25">
        <f>'DATA REKAMAN'!O112</f>
        <v>65.885000000000005</v>
      </c>
      <c r="E30" s="25">
        <f>'DATA REKAMAN'!P112</f>
        <v>66.010999999999996</v>
      </c>
      <c r="F30" s="25">
        <f>'DATA REKAMAN'!Q112</f>
        <v>66.093999999999994</v>
      </c>
      <c r="G30" s="25">
        <f>'DATA REKAMAN'!R112</f>
        <v>66.968000000000004</v>
      </c>
      <c r="H30" s="25">
        <f>'DATA REKAMAN'!S112</f>
        <v>65.573999999999998</v>
      </c>
      <c r="I30" s="25">
        <f>'DATA REKAMAN'!T112</f>
        <v>65.95</v>
      </c>
      <c r="J30" s="25">
        <f>'DATA REKAMAN'!U112</f>
        <v>66.001000000000005</v>
      </c>
      <c r="K30" s="287">
        <f>'Data Pembacaan Alt'!C84</f>
        <v>65</v>
      </c>
    </row>
    <row r="31" spans="1:11">
      <c r="A31" s="24">
        <v>24</v>
      </c>
      <c r="B31" s="25">
        <f>'DATA REKAMAN'!M113</f>
        <v>66.022999999999996</v>
      </c>
      <c r="C31" s="25">
        <f>'DATA REKAMAN'!N113</f>
        <v>66.564999999999998</v>
      </c>
      <c r="D31" s="25">
        <f>'DATA REKAMAN'!O113</f>
        <v>65.94</v>
      </c>
      <c r="E31" s="25">
        <f>'DATA REKAMAN'!P113</f>
        <v>66.055000000000007</v>
      </c>
      <c r="F31" s="25">
        <f>'DATA REKAMAN'!Q113</f>
        <v>65.558999999999997</v>
      </c>
      <c r="G31" s="25">
        <f>'DATA REKAMAN'!R113</f>
        <v>66.216999999999999</v>
      </c>
      <c r="H31" s="25">
        <f>'DATA REKAMAN'!S113</f>
        <v>65.385999999999996</v>
      </c>
      <c r="I31" s="25">
        <f>'DATA REKAMAN'!T113</f>
        <v>65.438000000000002</v>
      </c>
      <c r="J31" s="25">
        <f>'DATA REKAMAN'!U113</f>
        <v>66.076999999999998</v>
      </c>
      <c r="K31" s="287">
        <f>'Data Pembacaan Alt'!C85</f>
        <v>65</v>
      </c>
    </row>
    <row r="32" spans="1:11">
      <c r="A32" s="24">
        <v>25</v>
      </c>
      <c r="B32" s="25">
        <f>'DATA REKAMAN'!M114</f>
        <v>65.831000000000003</v>
      </c>
      <c r="C32" s="25">
        <f>'DATA REKAMAN'!N114</f>
        <v>66.432000000000002</v>
      </c>
      <c r="D32" s="25">
        <f>'DATA REKAMAN'!O114</f>
        <v>65.686999999999998</v>
      </c>
      <c r="E32" s="25">
        <f>'DATA REKAMAN'!P114</f>
        <v>65.769000000000005</v>
      </c>
      <c r="F32" s="25">
        <f>'DATA REKAMAN'!Q114</f>
        <v>64.805000000000007</v>
      </c>
      <c r="G32" s="25">
        <f>'DATA REKAMAN'!R114</f>
        <v>65.462000000000003</v>
      </c>
      <c r="H32" s="25">
        <f>'DATA REKAMAN'!S114</f>
        <v>64.561999999999998</v>
      </c>
      <c r="I32" s="25">
        <f>'DATA REKAMAN'!T114</f>
        <v>64.576999999999998</v>
      </c>
      <c r="J32" s="25">
        <f>'DATA REKAMAN'!U114</f>
        <v>65.906999999999996</v>
      </c>
      <c r="K32" s="287">
        <f>'Data Pembacaan Alt'!C86</f>
        <v>65</v>
      </c>
    </row>
    <row r="33" spans="1:11">
      <c r="A33" s="24">
        <v>26</v>
      </c>
      <c r="B33" s="25">
        <f>'DATA REKAMAN'!M115</f>
        <v>66.015000000000001</v>
      </c>
      <c r="C33" s="25">
        <f>'DATA REKAMAN'!N115</f>
        <v>66.507000000000005</v>
      </c>
      <c r="D33" s="25">
        <f>'DATA REKAMAN'!O115</f>
        <v>65.828999999999994</v>
      </c>
      <c r="E33" s="25">
        <f>'DATA REKAMAN'!P115</f>
        <v>65.918999999999997</v>
      </c>
      <c r="F33" s="25">
        <f>'DATA REKAMAN'!Q115</f>
        <v>65.602999999999994</v>
      </c>
      <c r="G33" s="25">
        <f>'DATA REKAMAN'!R115</f>
        <v>66.323999999999998</v>
      </c>
      <c r="H33" s="25">
        <f>'DATA REKAMAN'!S115</f>
        <v>64.981999999999999</v>
      </c>
      <c r="I33" s="25">
        <f>'DATA REKAMAN'!T115</f>
        <v>65.375</v>
      </c>
      <c r="J33" s="25">
        <f>'DATA REKAMAN'!U115</f>
        <v>65.968000000000004</v>
      </c>
      <c r="K33" s="287">
        <f>'Data Pembacaan Alt'!C87</f>
        <v>65</v>
      </c>
    </row>
    <row r="34" spans="1:11">
      <c r="A34" s="24">
        <v>27</v>
      </c>
      <c r="B34" s="25">
        <f>'DATA REKAMAN'!M116</f>
        <v>66.245999999999995</v>
      </c>
      <c r="C34" s="25">
        <f>'DATA REKAMAN'!N116</f>
        <v>66.778000000000006</v>
      </c>
      <c r="D34" s="25">
        <f>'DATA REKAMAN'!O116</f>
        <v>66.072000000000003</v>
      </c>
      <c r="E34" s="25">
        <f>'DATA REKAMAN'!P116</f>
        <v>66.213999999999999</v>
      </c>
      <c r="F34" s="25">
        <f>'DATA REKAMAN'!Q116</f>
        <v>66.177999999999997</v>
      </c>
      <c r="G34" s="25">
        <f>'DATA REKAMAN'!R116</f>
        <v>66.793999999999997</v>
      </c>
      <c r="H34" s="25">
        <f>'DATA REKAMAN'!S116</f>
        <v>65.721999999999994</v>
      </c>
      <c r="I34" s="25">
        <f>'DATA REKAMAN'!T116</f>
        <v>66.078000000000003</v>
      </c>
      <c r="J34" s="25">
        <f>'DATA REKAMAN'!U116</f>
        <v>66.215999999999994</v>
      </c>
      <c r="K34" s="287">
        <f>'Data Pembacaan Alt'!C88</f>
        <v>65</v>
      </c>
    </row>
    <row r="35" spans="1:11">
      <c r="A35" s="24">
        <v>28</v>
      </c>
      <c r="B35" s="25">
        <f>'DATA REKAMAN'!M117</f>
        <v>66.210999999999999</v>
      </c>
      <c r="C35" s="25">
        <f>'DATA REKAMAN'!N117</f>
        <v>66.683999999999997</v>
      </c>
      <c r="D35" s="25">
        <f>'DATA REKAMAN'!O117</f>
        <v>66.03</v>
      </c>
      <c r="E35" s="25">
        <f>'DATA REKAMAN'!P117</f>
        <v>66.207999999999998</v>
      </c>
      <c r="F35" s="25">
        <f>'DATA REKAMAN'!Q117</f>
        <v>65.521000000000001</v>
      </c>
      <c r="G35" s="25">
        <f>'DATA REKAMAN'!R117</f>
        <v>66.087000000000003</v>
      </c>
      <c r="H35" s="25">
        <f>'DATA REKAMAN'!S117</f>
        <v>65.382000000000005</v>
      </c>
      <c r="I35" s="25">
        <f>'DATA REKAMAN'!T117</f>
        <v>65.400999999999996</v>
      </c>
      <c r="J35" s="25">
        <f>'DATA REKAMAN'!U117</f>
        <v>66.207999999999998</v>
      </c>
      <c r="K35" s="287">
        <f>'Data Pembacaan Alt'!C89</f>
        <v>65</v>
      </c>
    </row>
    <row r="36" spans="1:11">
      <c r="A36" s="24">
        <v>29</v>
      </c>
      <c r="B36" s="25">
        <f>'DATA REKAMAN'!M118</f>
        <v>65.974999999999994</v>
      </c>
      <c r="C36" s="25">
        <f>'DATA REKAMAN'!N118</f>
        <v>66.536000000000001</v>
      </c>
      <c r="D36" s="25">
        <f>'DATA REKAMAN'!O118</f>
        <v>65.84</v>
      </c>
      <c r="E36" s="25">
        <f>'DATA REKAMAN'!P118</f>
        <v>65.94</v>
      </c>
      <c r="F36" s="25">
        <f>'DATA REKAMAN'!Q118</f>
        <v>64.805000000000007</v>
      </c>
      <c r="G36" s="25">
        <f>'DATA REKAMAN'!R118</f>
        <v>65.453000000000003</v>
      </c>
      <c r="H36" s="25">
        <f>'DATA REKAMAN'!S118</f>
        <v>64.540999999999997</v>
      </c>
      <c r="I36" s="25">
        <f>'DATA REKAMAN'!T118</f>
        <v>64.582999999999998</v>
      </c>
      <c r="J36" s="25">
        <f>'DATA REKAMAN'!U118</f>
        <v>66.043000000000006</v>
      </c>
      <c r="K36" s="287">
        <f>'Data Pembacaan Alt'!C90</f>
        <v>65</v>
      </c>
    </row>
    <row r="37" spans="1:11">
      <c r="A37" s="24">
        <v>30</v>
      </c>
      <c r="B37" s="25">
        <f>'DATA REKAMAN'!M119</f>
        <v>66.271000000000001</v>
      </c>
      <c r="C37" s="25">
        <f>'DATA REKAMAN'!N119</f>
        <v>66.787000000000006</v>
      </c>
      <c r="D37" s="25">
        <f>'DATA REKAMAN'!O119</f>
        <v>66.063999999999993</v>
      </c>
      <c r="E37" s="25">
        <f>'DATA REKAMAN'!P119</f>
        <v>66.137</v>
      </c>
      <c r="F37" s="25">
        <f>'DATA REKAMAN'!Q119</f>
        <v>66.046999999999997</v>
      </c>
      <c r="G37" s="25">
        <f>'DATA REKAMAN'!R119</f>
        <v>66.903999999999996</v>
      </c>
      <c r="H37" s="25">
        <f>'DATA REKAMAN'!S119</f>
        <v>65.367999999999995</v>
      </c>
      <c r="I37" s="25">
        <f>'DATA REKAMAN'!T119</f>
        <v>65.838999999999999</v>
      </c>
      <c r="J37" s="25">
        <f>'DATA REKAMAN'!U119</f>
        <v>66.203000000000003</v>
      </c>
      <c r="K37" s="287">
        <f>'Data Pembacaan Alt'!C91</f>
        <v>65</v>
      </c>
    </row>
  </sheetData>
  <mergeCells count="12">
    <mergeCell ref="A3:B3"/>
    <mergeCell ref="G3:H3"/>
    <mergeCell ref="A1:B1"/>
    <mergeCell ref="G1:H1"/>
    <mergeCell ref="I1:J1"/>
    <mergeCell ref="A2:B2"/>
    <mergeCell ref="G2:H2"/>
    <mergeCell ref="A4:B4"/>
    <mergeCell ref="G4:H4"/>
    <mergeCell ref="A5:B5"/>
    <mergeCell ref="G5:H5"/>
    <mergeCell ref="K6:K7"/>
  </mergeCells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8328-5504-4929-8D5C-F290CF0568CB}">
  <dimension ref="A1:BI1000"/>
  <sheetViews>
    <sheetView zoomScale="65" zoomScaleNormal="65" workbookViewId="0">
      <selection activeCell="F4" sqref="F4"/>
    </sheetView>
  </sheetViews>
  <sheetFormatPr defaultColWidth="12.59765625" defaultRowHeight="15" customHeight="1"/>
  <cols>
    <col min="1" max="33" width="10.59765625" style="30" customWidth="1"/>
    <col min="34" max="45" width="9" style="30" customWidth="1"/>
    <col min="46" max="16384" width="12.59765625" style="30"/>
  </cols>
  <sheetData>
    <row r="1" spans="1:61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61" ht="15" customHeight="1">
      <c r="A2" s="31" t="s">
        <v>87</v>
      </c>
      <c r="B2" s="31">
        <v>0.1</v>
      </c>
      <c r="C2" s="31" t="s">
        <v>88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61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61" ht="14.25" customHeight="1">
      <c r="A4" s="31"/>
      <c r="B4" s="31" t="s">
        <v>608</v>
      </c>
      <c r="C4" s="380" t="s">
        <v>163</v>
      </c>
      <c r="D4" s="31"/>
      <c r="E4" s="31"/>
      <c r="F4" s="380" t="s">
        <v>164</v>
      </c>
      <c r="G4" s="31"/>
      <c r="H4" s="31"/>
      <c r="I4" s="380" t="s">
        <v>164</v>
      </c>
      <c r="J4" s="31"/>
      <c r="K4" s="31"/>
      <c r="L4" s="380" t="s">
        <v>163</v>
      </c>
      <c r="M4" s="31"/>
      <c r="N4" s="31"/>
      <c r="O4" s="380" t="s">
        <v>163</v>
      </c>
      <c r="P4" s="31"/>
      <c r="Q4" s="31"/>
      <c r="R4" s="380" t="s">
        <v>163</v>
      </c>
      <c r="S4" s="31"/>
      <c r="T4" s="31"/>
      <c r="U4" s="380" t="s">
        <v>163</v>
      </c>
      <c r="V4" s="31"/>
      <c r="W4" s="31"/>
      <c r="X4" s="380" t="s">
        <v>163</v>
      </c>
      <c r="Y4" s="31"/>
      <c r="Z4" s="31"/>
      <c r="AA4" s="380" t="s">
        <v>163</v>
      </c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spans="1:61" ht="14.25" customHeight="1">
      <c r="A5" s="31"/>
      <c r="B5" s="463" t="s">
        <v>89</v>
      </c>
      <c r="C5" s="464"/>
      <c r="D5" s="465"/>
      <c r="E5" s="460" t="s">
        <v>90</v>
      </c>
      <c r="F5" s="464"/>
      <c r="G5" s="465"/>
      <c r="H5" s="463" t="s">
        <v>91</v>
      </c>
      <c r="I5" s="464"/>
      <c r="J5" s="465"/>
      <c r="K5" s="460" t="s">
        <v>92</v>
      </c>
      <c r="L5" s="461"/>
      <c r="M5" s="462"/>
      <c r="N5" s="460" t="s">
        <v>93</v>
      </c>
      <c r="O5" s="461"/>
      <c r="P5" s="462"/>
      <c r="Q5" s="460" t="s">
        <v>94</v>
      </c>
      <c r="R5" s="461"/>
      <c r="S5" s="462"/>
      <c r="T5" s="460" t="s">
        <v>95</v>
      </c>
      <c r="U5" s="461"/>
      <c r="V5" s="462"/>
      <c r="W5" s="460" t="s">
        <v>96</v>
      </c>
      <c r="X5" s="461"/>
      <c r="Y5" s="462"/>
      <c r="Z5" s="460" t="s">
        <v>97</v>
      </c>
      <c r="AA5" s="461"/>
      <c r="AB5" s="462"/>
      <c r="AC5" s="340" t="s">
        <v>98</v>
      </c>
      <c r="AD5" s="459"/>
      <c r="AE5" s="459"/>
      <c r="AF5" s="459"/>
      <c r="AG5" s="459"/>
      <c r="AH5" s="459"/>
      <c r="AI5" s="459"/>
      <c r="AJ5" s="459"/>
      <c r="AK5" s="459"/>
      <c r="AL5" s="459"/>
      <c r="AM5" s="459"/>
      <c r="AN5" s="459"/>
      <c r="AO5" s="459"/>
      <c r="AP5" s="459"/>
      <c r="AQ5" s="459"/>
      <c r="AR5" s="459"/>
      <c r="AS5" s="459"/>
      <c r="AT5" s="459"/>
      <c r="AU5" s="459"/>
      <c r="AV5" s="459"/>
      <c r="AW5" s="459"/>
      <c r="AX5" s="459"/>
      <c r="AY5" s="459"/>
      <c r="AZ5" s="459"/>
      <c r="BA5" s="459"/>
      <c r="BB5" s="459"/>
      <c r="BC5" s="459"/>
      <c r="BD5" s="459"/>
      <c r="BE5" s="93"/>
      <c r="BF5" s="93"/>
      <c r="BG5" s="93"/>
      <c r="BH5" s="93"/>
      <c r="BI5" s="93"/>
    </row>
    <row r="6" spans="1:61" ht="14.25" customHeight="1">
      <c r="A6" s="31"/>
      <c r="B6" s="99" t="s">
        <v>100</v>
      </c>
      <c r="C6" s="99" t="s">
        <v>66</v>
      </c>
      <c r="D6" s="99" t="s">
        <v>101</v>
      </c>
      <c r="E6" s="99" t="s">
        <v>100</v>
      </c>
      <c r="F6" s="99" t="s">
        <v>66</v>
      </c>
      <c r="G6" s="99" t="s">
        <v>101</v>
      </c>
      <c r="H6" s="99" t="s">
        <v>100</v>
      </c>
      <c r="I6" s="99" t="s">
        <v>66</v>
      </c>
      <c r="J6" s="99" t="s">
        <v>101</v>
      </c>
      <c r="K6" s="99" t="s">
        <v>100</v>
      </c>
      <c r="L6" s="99" t="s">
        <v>66</v>
      </c>
      <c r="M6" s="99" t="s">
        <v>101</v>
      </c>
      <c r="N6" s="99" t="s">
        <v>100</v>
      </c>
      <c r="O6" s="99" t="s">
        <v>66</v>
      </c>
      <c r="P6" s="99" t="s">
        <v>101</v>
      </c>
      <c r="Q6" s="99" t="s">
        <v>100</v>
      </c>
      <c r="R6" s="99" t="s">
        <v>66</v>
      </c>
      <c r="S6" s="99" t="s">
        <v>101</v>
      </c>
      <c r="T6" s="99" t="s">
        <v>100</v>
      </c>
      <c r="U6" s="99" t="s">
        <v>66</v>
      </c>
      <c r="V6" s="99" t="s">
        <v>101</v>
      </c>
      <c r="W6" s="99" t="s">
        <v>100</v>
      </c>
      <c r="X6" s="99" t="s">
        <v>66</v>
      </c>
      <c r="Y6" s="99" t="s">
        <v>101</v>
      </c>
      <c r="Z6" s="99" t="s">
        <v>100</v>
      </c>
      <c r="AA6" s="99" t="s">
        <v>66</v>
      </c>
      <c r="AB6" s="99" t="s">
        <v>101</v>
      </c>
      <c r="AC6" s="341" t="s">
        <v>181</v>
      </c>
      <c r="AD6" s="92"/>
      <c r="AE6" s="92"/>
      <c r="AF6" s="92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</row>
    <row r="7" spans="1:61" ht="15" customHeight="1">
      <c r="A7" s="316">
        <v>1</v>
      </c>
      <c r="B7" s="316">
        <f>'Data 60 C'!B8</f>
        <v>64.715999999999994</v>
      </c>
      <c r="C7" s="98">
        <f>IF($C$4=Database!$A$2,
_xlfn.FORECAST.LINEAR(B7,
INDEX('DS2025'!$B$5:$B$15,MATCH(B7,'DS2025'!$A$5:$A$15,1)):
INDEX('DS2025'!$B$5:$B$15,MATCH(B7,'DS2025'!$A$5:$A$15,1)+1),
INDEX('DS2025'!$A$5:$A$15,MATCH(B7,'DS2025'!$A$5:$A$15,1)):
INDEX('DS2025'!$A$5:$A$15,MATCH(B7,'DS2025'!$A$5:$A$15,1)+1)),
IF($C$4=Database!$A$3,
_xlfn.FORECAST.LINEAR(B7,
INDEX('DS2025'!$E$5:$E$15,MATCH(B7,'DS2025'!$D$5:$D$15,1)):
INDEX('DS2025'!$E$5:$E$15,MATCH(B7,'DS2025'!$D$5:$D$15,1)+1),
INDEX('DS2025'!$D$5:$D$15,MATCH(B7,'DS2025'!$D$5:$D$15,1)):
INDEX('DS2025'!$D$5:$D$15,MATCH(B7,'DS2025'!$D$5:$D$15,1)+1)),
IF($C$4=Database!$A$4,
_xlfn.FORECAST.LINEAR(B7,
INDEX('DS2025'!$H$5:$H$15,MATCH(B7,'DS2025'!$G$5:$G$15,1)):
INDEX('DS2025'!$H$5:$H$15,MATCH(B7,'DS2025'!$G$5:$G$15,1)+1),
INDEX('DS2025'!$G$5:$G$15,MATCH(B7,'DS2025'!$G$5:$G$15,1)):
INDEX('DS2025'!$G$5:$G$15,MATCH(B7,'DS2025'!$G$5:$G$15,1)+1)),
IF($C$4=Database!$A$5,
_xlfn.FORECAST.LINEAR(B7,
INDEX('DS2025'!$K$5:$K$15,MATCH(B7,'DS2025'!$J$5:$J$15,1)):
INDEX('DS2025'!$K$5:$K$15,MATCH(B7,'DS2025'!$J$5:$J$15,1)+1),
INDEX('DS2025'!$J$5:$J$15,MATCH(B7,'DS2025'!$J$5:$J$15,1)):
INDEX('DS2025'!$J$5:$J$15,MATCH(B7,'DS2025'!$J$5:$J$15,1)+1)),
IF($C$4=Database!$A$6,
_xlfn.FORECAST.LINEAR(B7,
INDEX('DS2025'!$N$5:$N$15,MATCH(B7,'DS2025'!$M$5:$M$15,1)):
INDEX('DS2025'!$N$5:$N$15,MATCH(B7,'DS2025'!$M$5:$M$15,1)+1),
INDEX('DS2025'!$M$5:$M$15,MATCH(B7,'DS2025'!$M$5:$M$15,1)):
INDEX('DS2025'!$M$5:$M$15,MATCH(B7,'DS2025'!$M$5:$M$15,1)+1)),
IF($C$4=Database!$A$7,
_xlfn.FORECAST.LINEAR(B7,
INDEX('DS2025'!$Q$5:$Q$15,MATCH(B7,'DS2025'!$P$5:$P$15,1)):
INDEX('DS2025'!$Q$5:$Q$15,MATCH(B7,'DS2025'!$P$5:$P$15,1)+1),
INDEX('DS2025'!$P$5:$P$15,MATCH(B7,'DS2025'!$P$5:$P$15,1)):
INDEX('DS2025'!$P$5:$P$15,MATCH(B7,'DS2025'!$P$5:$P$15,1)+1)),
IF($C$4=Database!$A$8,
_xlfn.FORECAST.LINEAR(B7,
INDEX('DS2025'!$T$5:$T$15,MATCH(B7,'DS2025'!$S$5:$S$15,1)):
INDEX('DS2025'!$T$5:$T$15,MATCH(B7,'DS2025'!$S$5:$S$15,1)+1),
INDEX('DS2025'!$S$5:$S$15,MATCH(B7,'DS2025'!$S$5:$S$15,1)):
INDEX('DS2025'!$S$5:$S$15,MATCH(B7,'DS2025'!$S$5:$S$15,1)+1)),
IF($C$4=Database!$A$9,
_xlfn.FORECAST.LINEAR(B7,
INDEX('DS2025'!$W$5:$W$15,MATCH(B7,'DS2025'!$V$5:$V$15,1)):
INDEX('DS2025'!$W$5:$W$15,MATCH(B7,'DS2025'!$V$5:$V$15,1)+1),
INDEX('DS2025'!$V$5:$V$15,MATCH(B7,'DS2025'!$V$5:$V$15,1)):
INDEX('DS2025'!$V$5:$V$15,MATCH(B7,'DS2025'!$V$5:$V$15,1)+1)),
IF($C$4=Database!$A$10,
_xlfn.FORECAST.LINEAR(B7,
INDEX('DS2025'!$Z$5:$Z$15,MATCH(B7,'DS2025'!$Y$5:$Y$15,1)):
INDEX('DS2025'!$Z$5:$Z$15,MATCH(B7,'DS2025'!$Y$5:$Y$15,1)+1),
INDEX('DS2025'!$Y$5:$Y$15,MATCH(B7,'DS2025'!$Y$5:$Y$15,1)):
INDEX('DS2025'!$Y$5:$Y$15,MATCH(B7,'DS2025'!$Y$5:$Y$15,1)+1)),
IF($C$4=Database!$A$11,
_xlfn.FORECAST.LINEAR(
B7,
INDEX('DS2025'!$B$21:$B$35,MATCH(B7,'DS2025'!$A$21:$A$35,1)):
INDEX('DS2025'!$B$21:$B$35,MATCH(B7,'DS2025'!$A$21:$A$35,1)+1),
INDEX('DS2025'!$A$21:$A$35,MATCH(B7,'DS2025'!$A$21:$A$35,1)):
INDEX('DS2025'!$A$21:$A$35,MATCH(B7,'DS2025'!$A$21:$A$35,1)+1)),
IF($C$4=Database!$A$12,
_xlfn.FORECAST.LINEAR(
B7,
INDEX('DS2025'!$E$21:$E$35,MATCH(B7,'DS2025'!$D$21:$D$35,1)):
INDEX('DS2025'!$E$21:$E$35,MATCH(B7,'DS2025'!$D$21:$D$35,1)+1),
INDEX('DS2025'!$D$21:$D$35,MATCH(B7,'DS2025'!$D$21:$D$35,1)):
INDEX('DS2025'!$D$21:$D$35,MATCH(B7,'DS2025'!$D$21:$D$35,1)+1)),
IF($C$4=Database!$A$13,
_xlfn.FORECAST.LINEAR(
B7,
INDEX('DS2025'!$H$21:$H$35,MATCH(B7,'DS2025'!$G$21:$G$35,1)):
INDEX('DS2025'!$H$21:$H$35,MATCH(B7,'DS2025'!$G$21:$G$35,1)+1),
INDEX('DS2025'!$G$21:$G$35,MATCH(B7,'DS2025'!$G$21:$G$35,1)):
INDEX('DS2025'!$G$21:$G$35,MATCH(B7,'DS2025'!$G$21:$G$35,1)+1)),
IF($C$4=Database!$A$14,
_xlfn.FORECAST.LINEAR(
B7,
INDEX('DS2025'!$K$21:$K$35,MATCH(B7,'DS2025'!$J$21:$J$35,1)):
INDEX('DS2025'!$K$21:$K$35,MATCH(B7,'DS2025'!$J$21:$J$35,1)+1),
INDEX('DS2025'!$J$21:$J$35,MATCH(B7,'DS2025'!$J$21:$J$35,1)):
INDEX('DS2025'!$J$21:$J$35,MATCH(B7,'DS2025'!$J$21:$J$35,1)+1)),
IF($C$4=Database!$A$15,
_xlfn.FORECAST.LINEAR(
B7,
INDEX('DS2025'!$N$21:$N$35,MATCH(B7,'DS2025'!$M$21:$M$35,1)):
INDEX('DS2025'!$N$21:$N$35,MATCH(B7,'DS2025'!$M$21:$M$35,1)+1),
INDEX('DS2025'!$M$21:$M$35,MATCH(B7,'DS2025'!$M$21:$M$35,1)):
INDEX('DS2025'!$M$21:$M$35,MATCH(B7,'DS2025'!$M$21:$M$35,1)+1)),
IF($C$4=Database!$A$16,
_xlfn.FORECAST.LINEAR(
B7,
INDEX('DS2025'!$Q$21:$Q$35,MATCH(B7,'DS2025'!$P$21:$P$35,1)):
INDEX('DS2025'!$Q$21:$Q$35,MATCH(B7,'DS2025'!$P$21:$P$35,1)+1),
INDEX('DS2025'!$P$21:$P$35,MATCH(B7,'DS2025'!$P$21:$P$35,1)):
INDEX('DS2025'!$P$21:$P$35,MATCH(B7,'DS2025'!$P$21:$P$35,1)+1)),
IF($C$4=Database!$A$17,
_xlfn.FORECAST.LINEAR(
B7,
INDEX('DS2025'!$T$21:$T$35,MATCH(B7,'DS2025'!$S$21:$S$35,1)):
INDEX('DS2025'!$T$21:$T$35,MATCH(B7,'DS2025'!$S$21:$S$35,1)+1),
INDEX('DS2025'!$S$21:$S$35,MATCH(B7,'DS2025'!$S$21:$S$35,1)):
INDEX('DS2025'!$S$21:$S$35,MATCH(B7,'DS2025'!$S$21:$S$35,1)+1)),
IF($C$4=Database!$A$18,
_xlfn.FORECAST.LINEAR(
B7,
INDEX('DS2025'!$W$21:$W$35,MATCH(B7,'DS2025'!$V$21:$V$35,1)):
INDEX('DS2025'!$W$21:$W$35,MATCH(B7,'DS2025'!$V$21:$V$35,1)+1),
INDEX('DS2025'!$V$21:$V$35,MATCH(B7,'DS2025'!$V$21:$V$35,1)):
INDEX('DS2025'!$V$21:$V$35,MATCH(B7,'DS2025'!$V$21:$V$35,1)+1)),
IF($C$4=Database!$A$19,
_xlfn.FORECAST.LINEAR(
B7,
INDEX('DS2025'!$Z$21:$Z$35,MATCH(B7,'DS2025'!$Y$21:$Y$35,1)):
INDEX('DS2025'!$Z$21:$Z$35,MATCH(B7,'DS2025'!$Y$21:$Y$35,1)+1),
INDEX('DS2025'!$Y$21:$Y$35,MATCH(B7,'DS2025'!$Y$21:$Y$35,1)):
INDEX('DS2025'!$Y$21:$Y$35,MATCH(B7,'DS2025'!$Y$21:$Y$35,1)+1)),
IF($C$4=Database!$A$20,
_xlfn.FORECAST.LINEAR(
B7,
INDEX('DS2025'!$AC$21:$AC$35,MATCH(B7,'DS2025'!$AB$21:$AB$35,1)):
INDEX('DS2025'!$AC$21:$AC$35,MATCH(B7,'DS2025'!$AB$21:$AB$35,1)+1),
INDEX('DS2025'!$AB$21:$AB$35,MATCH(B7,'DS2025'!$AB$21:$AB$35,1)):
INDEX('DS2025'!$AB$21:$AB$35,MATCH(B7,'DS2025'!$AB$21:$AB$35,1)+1))
)))))))))))))))))))</f>
        <v>-0.33356741662677514</v>
      </c>
      <c r="D7" s="98">
        <f t="shared" ref="D7:D36" si="0">B7+C7</f>
        <v>64.382432583373216</v>
      </c>
      <c r="E7" s="98">
        <f>'Data 60 C'!C8</f>
        <v>65.290000000000006</v>
      </c>
      <c r="F7" s="98">
        <f>IF($F$4=Database!$A$2,
_xlfn.FORECAST.LINEAR(E7,
INDEX('DS2025'!$B$5:$B$15,MATCH(E7,'DS2025'!$A$5:$A$15,1)):
INDEX('DS2025'!$B$5:$B$15,MATCH(E7,'DS2025'!$A$5:$A$15,1)+1),
INDEX('DS2025'!$A$5:$A$15,MATCH(E7,'DS2025'!$A$5:$A$15,1)):
INDEX('DS2025'!$A$5:$A$15,MATCH(E7,'DS2025'!$A$5:$A$15,1)+1)),
IF($F$4=Database!$A$3,
_xlfn.FORECAST.LINEAR(E7,
INDEX('DS2025'!$E$5:$E$15,MATCH(E7,'DS2025'!$D$5:$D$15,1)):
INDEX('DS2025'!$E$5:$E$15,MATCH(E7,'DS2025'!$D$5:$D$15,1)+1),
INDEX('DS2025'!$D$5:$D$15,MATCH(E7,'DS2025'!$D$5:$D$15,1)):
INDEX('DS2025'!$D$5:$D$15,MATCH(E7,'DS2025'!$D$5:$D$15,1)+1)),
IF($F$4=Database!$A$4,
_xlfn.FORECAST.LINEAR(E7,
INDEX('DS2025'!$H$5:$H$15,MATCH(E7,'DS2025'!$G$5:$G$15,1)):
INDEX('DS2025'!$H$5:$H$15,MATCH(E7,'DS2025'!$G$5:$G$15,1)+1),
INDEX('DS2025'!$G$5:$G$15,MATCH(E7,'DS2025'!$G$5:$G$15,1)):
INDEX('DS2025'!$G$5:$G$15,MATCH(E7,'DS2025'!$G$5:$G$15,1)+1)),
IF($F$4=Database!$A$5,
_xlfn.FORECAST.LINEAR(E7,
INDEX('DS2025'!$K$5:$K$15,MATCH(E7,'DS2025'!$J$5:$J$15,1)):
INDEX('DS2025'!$K$5:$K$15,MATCH(E7,'DS2025'!$J$5:$J$15,1)+1),
INDEX('DS2025'!$J$5:$J$15,MATCH(E7,'DS2025'!$J$5:$J$15,1)):
INDEX('DS2025'!$J$5:$J$15,MATCH(E7,'DS2025'!$J$5:$J$15,1)+1)),
IF($F$4=Database!$A$6,
_xlfn.FORECAST.LINEAR(E7,
INDEX('DS2025'!$N$5:$N$15,MATCH(E7,'DS2025'!$M$5:$M$15,1)):
INDEX('DS2025'!$N$5:$N$15,MATCH(E7,'DS2025'!$M$5:$M$15,1)+1),
INDEX('DS2025'!$M$5:$M$15,MATCH(E7,'DS2025'!$M$5:$M$15,1)):
INDEX('DS2025'!$M$5:$M$15,MATCH(E7,'DS2025'!$M$5:$M$15,1)+1)),
IF($F$4=Database!$A$7,
_xlfn.FORECAST.LINEAR(E7,
INDEX('DS2025'!$Q$5:$Q$15,MATCH(E7,'DS2025'!$P$5:$P$15,1)):
INDEX('DS2025'!$Q$5:$Q$15,MATCH(E7,'DS2025'!$P$5:$P$15,1)+1),
INDEX('DS2025'!$P$5:$P$15,MATCH(E7,'DS2025'!$P$5:$P$15,1)):
INDEX('DS2025'!$P$5:$P$15,MATCH(E7,'DS2025'!$P$5:$P$15,1)+1)),
IF($F$4=Database!$A$8,
_xlfn.FORECAST.LINEAR(E7,
INDEX('DS2025'!$T$5:$T$15,MATCH(E7,'DS2025'!$S$5:$S$15,1)):
INDEX('DS2025'!$T$5:$T$15,MATCH(E7,'DS2025'!$S$5:$S$15,1)+1),
INDEX('DS2025'!$S$5:$S$15,MATCH(E7,'DS2025'!$S$5:$S$15,1)):
INDEX('DS2025'!$S$5:$S$15,MATCH(E7,'DS2025'!$S$5:$S$15,1)+1)),
IF($F$4=Database!$A$9,
_xlfn.FORECAST.LINEAR(E7,
INDEX('DS2025'!$W$5:$W$15,MATCH(E7,'DS2025'!$V$5:$V$15,1)):
INDEX('DS2025'!$W$5:$W$15,MATCH(E7,'DS2025'!$V$5:$V$15,1)+1),
INDEX('DS2025'!$V$5:$V$15,MATCH(E7,'DS2025'!$V$5:$V$15,1)):
INDEX('DS2025'!$V$5:$V$15,MATCH(E7,'DS2025'!$V$5:$V$15,1)+1)),
IF($F$4=Database!$A$10,
_xlfn.FORECAST.LINEAR(E7,
INDEX('DS2025'!$Z$5:$Z$15,MATCH(E7,'DS2025'!$Y$5:$Y$15,1)):
INDEX('DS2025'!$Z$5:$Z$15,MATCH(E7,'DS2025'!$Y$5:$Y$15,1)+1),
INDEX('DS2025'!$Y$5:$Y$15,MATCH(E7,'DS2025'!$Y$5:$Y$15,1)):
INDEX('DS2025'!$Y$5:$Y$15,MATCH(E7,'DS2025'!$Y$5:$Y$15,1)+1)),
IF($F$4=Database!$A$11,
_xlfn.FORECAST.LINEAR(
E7,
INDEX('DS2025'!$B$21:$B$35,MATCH(E7,'DS2025'!$A$21:$A$35,1)):
INDEX('DS2025'!$B$21:$B$35,MATCH(E7,'DS2025'!$A$21:$A$35,1)+1),
INDEX('DS2025'!$A$21:$A$35,MATCH(E7,'DS2025'!$A$21:$A$35,1)):
INDEX('DS2025'!$A$21:$A$35,MATCH(E7,'DS2025'!$A$21:$A$35,1)+1)),
IF($F$4=Database!$A$12,
_xlfn.FORECAST.LINEAR(
E7,
INDEX('DS2025'!$E$21:$E$35,MATCH(E7,'DS2025'!$D$21:$D$35,1)):
INDEX('DS2025'!$E$21:$E$35,MATCH(E7,'DS2025'!$D$21:$D$35,1)+1),
INDEX('DS2025'!$D$21:$D$35,MATCH(E7,'DS2025'!$D$21:$D$35,1)):
INDEX('DS2025'!$D$21:$D$35,MATCH(E7,'DS2025'!$D$21:$D$35,1)+1)),
IF($F$4=Database!$A$13,
_xlfn.FORECAST.LINEAR(
E7,
INDEX('DS2025'!$H$21:$H$35,MATCH(E7,'DS2025'!$G$21:$G$35,1)):
INDEX('DS2025'!$H$21:$H$35,MATCH(E7,'DS2025'!$G$21:$G$35,1)+1),
INDEX('DS2025'!$G$21:$G$35,MATCH(E7,'DS2025'!$G$21:$G$35,1)):
INDEX('DS2025'!$G$21:$G$35,MATCH(E7,'DS2025'!$G$21:$G$35,1)+1)),
IF($F$4=Database!$A$14,
_xlfn.FORECAST.LINEAR(
E7,
INDEX('DS2025'!$K$21:$K$35,MATCH(E7,'DS2025'!$J$21:$J$35,1)):
INDEX('DS2025'!$K$21:$K$35,MATCH(E7,'DS2025'!$J$21:$J$35,1)+1),
INDEX('DS2025'!$J$21:$J$35,MATCH(E7,'DS2025'!$J$21:$J$35,1)):
INDEX('DS2025'!$J$21:$J$35,MATCH(E7,'DS2025'!$J$21:$J$35,1)+1)),
IF($F$4=Database!$A$15,
_xlfn.FORECAST.LINEAR(
E7,
INDEX('DS2025'!$N$21:$N$35,MATCH(E7,'DS2025'!$M$21:$M$35,1)):
INDEX('DS2025'!$N$21:$N$35,MATCH(E7,'DS2025'!$M$21:$M$35,1)+1),
INDEX('DS2025'!$M$21:$M$35,MATCH(E7,'DS2025'!$M$21:$M$35,1)):
INDEX('DS2025'!$M$21:$M$35,MATCH(E7,'DS2025'!$M$21:$M$35,1)+1)),
IF($F$4=Database!$A$16,
_xlfn.FORECAST.LINEAR(
E7,
INDEX('DS2025'!$Q$21:$Q$35,MATCH(E7,'DS2025'!$P$21:$P$35,1)):
INDEX('DS2025'!$Q$21:$Q$35,MATCH(E7,'DS2025'!$P$21:$P$35,1)+1),
INDEX('DS2025'!$P$21:$P$35,MATCH(E7,'DS2025'!$P$21:$P$35,1)):
INDEX('DS2025'!$P$21:$P$35,MATCH(E7,'DS2025'!$P$21:$P$35,1)+1)),
IF($F$4=Database!$A$17,
_xlfn.FORECAST.LINEAR(
E7,
INDEX('DS2025'!$T$21:$T$35,MATCH(E7,'DS2025'!$S$21:$S$35,1)):
INDEX('DS2025'!$T$21:$T$35,MATCH(E7,'DS2025'!$S$21:$S$35,1)+1),
INDEX('DS2025'!$S$21:$S$35,MATCH(E7,'DS2025'!$S$21:$S$35,1)):
INDEX('DS2025'!$S$21:$S$35,MATCH(E7,'DS2025'!$S$21:$S$35,1)+1)),
IF($F$4=Database!$A$18,
_xlfn.FORECAST.LINEAR(
E7,
INDEX('DS2025'!$W$21:$W$35,MATCH(E7,'DS2025'!$V$21:$V$35,1)):
INDEX('DS2025'!$W$21:$W$35,MATCH(E7,'DS2025'!$V$21:$V$35,1)+1),
INDEX('DS2025'!$V$21:$V$35,MATCH(E7,'DS2025'!$V$21:$V$35,1)):
INDEX('DS2025'!$V$21:$V$35,MATCH(E7,'DS2025'!$V$21:$V$35,1)+1)),
IF($F$4=Database!$A$19,
_xlfn.FORECAST.LINEAR(
E7,
INDEX('DS2025'!$Z$21:$Z$35,MATCH(E7,'DS2025'!$Y$21:$Y$35,1)):
INDEX('DS2025'!$Z$21:$Z$35,MATCH(E7,'DS2025'!$Y$21:$Y$35,1)+1),
INDEX('DS2025'!$Y$21:$Y$35,MATCH(E7,'DS2025'!$Y$21:$Y$35,1)):
INDEX('DS2025'!$Y$21:$Y$35,MATCH(E7,'DS2025'!$Y$21:$Y$35,1)+1)),
IF($F$4=Database!$A$20,
_xlfn.FORECAST.LINEAR(
E7,
INDEX('DS2025'!$AC$21:$AC$35,MATCH(E7,'DS2025'!$AB$21:$AB$35,1)):
INDEX('DS2025'!$AC$21:$AC$35,MATCH(E7,'DS2025'!$AB$21:$AB$35,1)+1),
INDEX('DS2025'!$AB$21:$AB$35,MATCH(E7,'DS2025'!$AB$21:$AB$35,1)):
INDEX('DS2025'!$AB$21:$AB$35,MATCH(E7,'DS2025'!$AB$21:$AB$35,1)+1))
)))))))))))))))))))</f>
        <v>-0.29722021660649817</v>
      </c>
      <c r="G7" s="98">
        <f t="shared" ref="G7:G36" si="1">E7+F7</f>
        <v>64.992779783393502</v>
      </c>
      <c r="H7" s="98">
        <f>'Data 60 C'!D8</f>
        <v>64.555000000000007</v>
      </c>
      <c r="I7" s="98">
        <f>IF($I$4=Database!$A$2,
_xlfn.FORECAST.LINEAR(H7,
INDEX('DS2025'!$B$5:$B$15,MATCH(H7,'DS2025'!$A$5:$A$15,1)):
INDEX('DS2025'!$B$5:$B$15,MATCH(H7,'DS2025'!$A$5:$A$15,1)+1),
INDEX('DS2025'!$A$5:$A$15,MATCH(H7,'DS2025'!$A$5:$A$15,1)):
INDEX('DS2025'!$A$5:$A$15,MATCH(H7,'DS2025'!$A$5:$A$15,1)+1)),
IF($I$4=Database!$A$3,
_xlfn.FORECAST.LINEAR(H7,
INDEX('DS2025'!$E$5:$E$15,MATCH(H7,'DS2025'!$D$5:$D$15,1)):
INDEX('DS2025'!$E$5:$E$15,MATCH(H7,'DS2025'!$D$5:$D$15,1)+1),
INDEX('DS2025'!$D$5:$D$15,MATCH(H7,'DS2025'!$D$5:$D$15,1)):
INDEX('DS2025'!$D$5:$D$15,MATCH(H7,'DS2025'!$D$5:$D$15,1)+1)),
IF($I$4=Database!$A$4,
_xlfn.FORECAST.LINEAR(H7,
INDEX('DS2025'!$H$5:$H$15,MATCH(H7,'DS2025'!$G$5:$G$15,1)):
INDEX('DS2025'!$H$5:$H$15,MATCH(H7,'DS2025'!$G$5:$G$15,1)+1),
INDEX('DS2025'!$G$5:$G$15,MATCH(H7,'DS2025'!$G$5:$G$15,1)):
INDEX('DS2025'!$G$5:$G$15,MATCH(H7,'DS2025'!$G$5:$G$15,1)+1)),
IF($I$4=Database!$A$5,
_xlfn.FORECAST.LINEAR(H7,
INDEX('DS2025'!$K$5:$K$15,MATCH(H7,'DS2025'!$J$5:$J$15,1)):
INDEX('DS2025'!$K$5:$K$15,MATCH(H7,'DS2025'!$J$5:$J$15,1)+1),
INDEX('DS2025'!$J$5:$J$15,MATCH(H7,'DS2025'!$J$5:$J$15,1)):
INDEX('DS2025'!$J$5:$J$15,MATCH(H7,'DS2025'!$J$5:$J$15,1)+1)),
IF($I$4=Database!$A$6,
_xlfn.FORECAST.LINEAR(H7,
INDEX('DS2025'!$N$5:$N$15,MATCH(H7,'DS2025'!$M$5:$M$15,1)):
INDEX('DS2025'!$N$5:$N$15,MATCH(H7,'DS2025'!$M$5:$M$15,1)+1),
INDEX('DS2025'!$M$5:$M$15,MATCH(H7,'DS2025'!$M$5:$M$15,1)):
INDEX('DS2025'!$M$5:$M$15,MATCH(H7,'DS2025'!$M$5:$M$15,1)+1)),
IF($I$4=Database!$A$7,
_xlfn.FORECAST.LINEAR(H7,
INDEX('DS2025'!$Q$5:$Q$15,MATCH(H7,'DS2025'!$P$5:$P$15,1)):
INDEX('DS2025'!$Q$5:$Q$15,MATCH(H7,'DS2025'!$P$5:$P$15,1)+1),
INDEX('DS2025'!$P$5:$P$15,MATCH(H7,'DS2025'!$P$5:$P$15,1)):
INDEX('DS2025'!$P$5:$P$15,MATCH(H7,'DS2025'!$P$5:$P$15,1)+1)),
IF($I$4=Database!$A$8,
_xlfn.FORECAST.LINEAR(H7,
INDEX('DS2025'!$T$5:$T$15,MATCH(H7,'DS2025'!$S$5:$S$15,1)):
INDEX('DS2025'!$T$5:$T$15,MATCH(H7,'DS2025'!$S$5:$S$15,1)+1),
INDEX('DS2025'!$S$5:$S$15,MATCH(H7,'DS2025'!$S$5:$S$15,1)):
INDEX('DS2025'!$S$5:$S$15,MATCH(H7,'DS2025'!$S$5:$S$15,1)+1)),
IF($I$4=Database!$A$9,
_xlfn.FORECAST.LINEAR(H7,
INDEX('DS2025'!$W$5:$W$15,MATCH(H7,'DS2025'!$V$5:$V$15,1)):
INDEX('DS2025'!$W$5:$W$15,MATCH(H7,'DS2025'!$V$5:$V$15,1)+1),
INDEX('DS2025'!$V$5:$V$15,MATCH(H7,'DS2025'!$V$5:$V$15,1)):
INDEX('DS2025'!$V$5:$V$15,MATCH(H7,'DS2025'!$V$5:$V$15,1)+1)),
IF($I$4=Database!$A$10,
_xlfn.FORECAST.LINEAR(H7,
INDEX('DS2025'!$Z$5:$Z$15,MATCH(H7,'DS2025'!$Y$5:$Y$15,1)):
INDEX('DS2025'!$Z$5:$Z$15,MATCH(H7,'DS2025'!$Y$5:$Y$15,1)+1),
INDEX('DS2025'!$Y$5:$Y$15,MATCH(H7,'DS2025'!$Y$5:$Y$15,1)):
INDEX('DS2025'!$Y$5:$Y$15,MATCH(H7,'DS2025'!$Y$5:$Y$15,1)+1)),
IF($I$4=Database!$A$11,
_xlfn.FORECAST.LINEAR(
H7,
INDEX('DS2025'!$B$21:$B$35,MATCH(H7,'DS2025'!$A$21:$A$35,1)):
INDEX('DS2025'!$B$21:$B$35,MATCH(H7,'DS2025'!$A$21:$A$35,1)+1),
INDEX('DS2025'!$A$21:$A$35,MATCH(H7,'DS2025'!$A$21:$A$35,1)):
INDEX('DS2025'!$A$21:$A$35,MATCH(H7,'DS2025'!$A$21:$A$35,1)+1)),
IF($I$4=Database!$A$12,
_xlfn.FORECAST.LINEAR(
H7,
INDEX('DS2025'!$E$21:$E$35,MATCH(H7,'DS2025'!$D$21:$D$35,1)):
INDEX('DS2025'!$E$21:$E$35,MATCH(H7,'DS2025'!$D$21:$D$35,1)+1),
INDEX('DS2025'!$D$21:$D$35,MATCH(H7,'DS2025'!$D$21:$D$35,1)):
INDEX('DS2025'!$D$21:$D$35,MATCH(H7,'DS2025'!$D$21:$D$35,1)+1)),
IF($I$4=Database!$A$13,
_xlfn.FORECAST.LINEAR(
H7,
INDEX('DS2025'!$H$21:$H$35,MATCH(H7,'DS2025'!$G$21:$G$35,1)):
INDEX('DS2025'!$H$21:$H$35,MATCH(H7,'DS2025'!$G$21:$G$35,1)+1),
INDEX('DS2025'!$G$21:$G$35,MATCH(H7,'DS2025'!$G$21:$G$35,1)):
INDEX('DS2025'!$G$21:$G$35,MATCH(H7,'DS2025'!$G$21:$G$35,1)+1)),
IF($I$4=Database!$A$14,
_xlfn.FORECAST.LINEAR(
H7,
INDEX('DS2025'!$K$21:$K$35,MATCH(H7,'DS2025'!$J$21:$J$35,1)):
INDEX('DS2025'!$K$21:$K$35,MATCH(H7,'DS2025'!$J$21:$J$35,1)+1),
INDEX('DS2025'!$J$21:$J$35,MATCH(H7,'DS2025'!$J$21:$J$35,1)):
INDEX('DS2025'!$J$21:$J$35,MATCH(H7,'DS2025'!$J$21:$J$35,1)+1)),
IF($I$4=Database!$A$15,
_xlfn.FORECAST.LINEAR(
H7,
INDEX('DS2025'!$N$21:$N$35,MATCH(H7,'DS2025'!$M$21:$M$35,1)):
INDEX('DS2025'!$N$21:$N$35,MATCH(H7,'DS2025'!$M$21:$M$35,1)+1),
INDEX('DS2025'!$M$21:$M$35,MATCH(H7,'DS2025'!$M$21:$M$35,1)):
INDEX('DS2025'!$M$21:$M$35,MATCH(H7,'DS2025'!$M$21:$M$35,1)+1)),
IF($I$4=Database!$A$16,
_xlfn.FORECAST.LINEAR(
H7,
INDEX('DS2025'!$Q$21:$Q$35,MATCH(H7,'DS2025'!$P$21:$P$35,1)):
INDEX('DS2025'!$Q$21:$Q$35,MATCH(H7,'DS2025'!$P$21:$P$35,1)+1),
INDEX('DS2025'!$P$21:$P$35,MATCH(H7,'DS2025'!$P$21:$P$35,1)):
INDEX('DS2025'!$P$21:$P$35,MATCH(H7,'DS2025'!$P$21:$P$35,1)+1)),
IF($I$4=Database!$A$17,
_xlfn.FORECAST.LINEAR(
H7,
INDEX('DS2025'!$T$21:$T$35,MATCH(H7,'DS2025'!$S$21:$S$35,1)):
INDEX('DS2025'!$T$21:$T$35,MATCH(H7,'DS2025'!$S$21:$S$35,1)+1),
INDEX('DS2025'!$S$21:$S$35,MATCH(H7,'DS2025'!$S$21:$S$35,1)):
INDEX('DS2025'!$S$21:$S$35,MATCH(H7,'DS2025'!$S$21:$S$35,1)+1)),
IF($I$4=Database!$A$18,
_xlfn.FORECAST.LINEAR(
H7,
INDEX('DS2025'!$W$21:$W$35,MATCH(H7,'DS2025'!$V$21:$V$35,1)):
INDEX('DS2025'!$W$21:$W$35,MATCH(H7,'DS2025'!$V$21:$V$35,1)+1),
INDEX('DS2025'!$V$21:$V$35,MATCH(H7,'DS2025'!$V$21:$V$35,1)):
INDEX('DS2025'!$V$21:$V$35,MATCH(H7,'DS2025'!$V$21:$V$35,1)+1)),
IF($I$4=Database!$A$19,
_xlfn.FORECAST.LINEAR(
H7,
INDEX('DS2025'!$Z$21:$Z$35,MATCH(H7,'DS2025'!$Y$21:$Y$35,1)):
INDEX('DS2025'!$Z$21:$Z$35,MATCH(H7,'DS2025'!$Y$21:$Y$35,1)+1),
INDEX('DS2025'!$Y$21:$Y$35,MATCH(H7,'DS2025'!$Y$21:$Y$35,1)):
INDEX('DS2025'!$Y$21:$Y$35,MATCH(H7,'DS2025'!$Y$21:$Y$35,1)+1)),
IF($I$4=Database!$A$20,
_xlfn.FORECAST.LINEAR(
H7,
INDEX('DS2025'!$AC$21:$AC$35,MATCH(H7,'DS2025'!$AB$21:$AB$35,1)):
INDEX('DS2025'!$AC$21:$AC$35,MATCH(H7,'DS2025'!$AB$21:$AB$35,1)+1),
INDEX('DS2025'!$AB$21:$AB$35,MATCH(H7,'DS2025'!$AB$21:$AB$35,1)):
INDEX('DS2025'!$AB$21:$AB$35,MATCH(H7,'DS2025'!$AB$21:$AB$35,1)+1))
)))))))))))))))))))</f>
        <v>-0.29907761732851984</v>
      </c>
      <c r="J7" s="98">
        <f t="shared" ref="J7:J37" si="2">H7+I7</f>
        <v>64.255922382671486</v>
      </c>
      <c r="K7" s="98">
        <f>'Data 60 C'!E8</f>
        <v>64.638999999999996</v>
      </c>
      <c r="L7" s="98">
        <f>IF($L$4=Database!$A$2,
_xlfn.FORECAST.LINEAR(K7,
INDEX('DS2025'!$B$5:$B$15,MATCH(K7,'DS2025'!$A$5:$A$15,1)):
INDEX('DS2025'!$B$5:$B$15,MATCH(K7,'DS2025'!$A$5:$A$15,1)+1),
INDEX('DS2025'!$A$5:$A$15,MATCH(K7,'DS2025'!$A$5:$A$15,1)):
INDEX('DS2025'!$A$5:$A$15,MATCH(K7,'DS2025'!$A$5:$A$15,1)+1)),
IF($L$4=Database!$A$3,
_xlfn.FORECAST.LINEAR(K7,
INDEX('DS2025'!$E$5:$E$15,MATCH(K7,'DS2025'!$D$5:$D$15,1)):
INDEX('DS2025'!$E$5:$E$15,MATCH(K7,'DS2025'!$D$5:$D$15,1)+1),
INDEX('DS2025'!$D$5:$D$15,MATCH(K7,'DS2025'!$D$5:$D$15,1)):
INDEX('DS2025'!$D$5:$D$15,MATCH(K7,'DS2025'!$D$5:$D$15,1)+1)),
IF($L$4=Database!$A$4,
_xlfn.FORECAST.LINEAR(K7,
INDEX('DS2025'!$H$5:$H$15,MATCH(K7,'DS2025'!$G$5:$G$15,1)):
INDEX('DS2025'!$H$5:$H$15,MATCH(K7,'DS2025'!$G$5:$G$15,1)+1),
INDEX('DS2025'!$G$5:$G$15,MATCH(K7,'DS2025'!$G$5:$G$15,1)):
INDEX('DS2025'!$G$5:$G$15,MATCH(K7,'DS2025'!$G$5:$G$15,1)+1)),
IF($L$4=Database!$A$5,
_xlfn.FORECAST.LINEAR(K7,
INDEX('DS2025'!$K$5:$K$15,MATCH(K7,'DS2025'!$J$5:$J$15,1)):
INDEX('DS2025'!$K$5:$K$15,MATCH(K7,'DS2025'!$J$5:$J$15,1)+1),
INDEX('DS2025'!$J$5:$J$15,MATCH(K7,'DS2025'!$J$5:$J$15,1)):
INDEX('DS2025'!$J$5:$J$15,MATCH(K7,'DS2025'!$J$5:$J$15,1)+1)),
IF($L$4=Database!$A$6,
_xlfn.FORECAST.LINEAR(K7,
INDEX('DS2025'!$N$5:$N$15,MATCH(K7,'DS2025'!$M$5:$M$15,1)):
INDEX('DS2025'!$N$5:$N$15,MATCH(K7,'DS2025'!$M$5:$M$15,1)+1),
INDEX('DS2025'!$M$5:$M$15,MATCH(K7,'DS2025'!$M$5:$M$15,1)):
INDEX('DS2025'!$M$5:$M$15,MATCH(K7,'DS2025'!$M$5:$M$15,1)+1)),
IF($L$4=Database!$A$7,
_xlfn.FORECAST.LINEAR(K7,
INDEX('DS2025'!$Q$5:$Q$15,MATCH(K7,'DS2025'!$P$5:$P$15,1)):
INDEX('DS2025'!$Q$5:$Q$15,MATCH(K7,'DS2025'!$P$5:$P$15,1)+1),
INDEX('DS2025'!$P$5:$P$15,MATCH(K7,'DS2025'!$P$5:$P$15,1)):
INDEX('DS2025'!$P$5:$P$15,MATCH(K7,'DS2025'!$P$5:$P$15,1)+1)),
IF($L$4=Database!$A$8,
_xlfn.FORECAST.LINEAR(K7,
INDEX('DS2025'!$T$5:$T$15,MATCH(K7,'DS2025'!$S$5:$S$15,1)):
INDEX('DS2025'!$T$5:$T$15,MATCH(K7,'DS2025'!$S$5:$S$15,1)+1),
INDEX('DS2025'!$S$5:$S$15,MATCH(K7,'DS2025'!$S$5:$S$15,1)):
INDEX('DS2025'!$S$5:$S$15,MATCH(K7,'DS2025'!$S$5:$S$15,1)+1)),
IF($L$4=Database!$A$9,
_xlfn.FORECAST.LINEAR(K7,
INDEX('DS2025'!$W$5:$W$15,MATCH(K7,'DS2025'!$V$5:$V$15,1)):
INDEX('DS2025'!$W$5:$W$15,MATCH(K7,'DS2025'!$V$5:$V$15,1)+1),
INDEX('DS2025'!$V$5:$V$15,MATCH(K7,'DS2025'!$V$5:$V$15,1)):
INDEX('DS2025'!$V$5:$V$15,MATCH(K7,'DS2025'!$V$5:$V$15,1)+1)),
IF($L$4=Database!$A$10,
_xlfn.FORECAST.LINEAR(K7,
INDEX('DS2025'!$Z$5:$Z$15,MATCH(K7,'DS2025'!$Y$5:$Y$15,1)):
INDEX('DS2025'!$Z$5:$Z$15,MATCH(K7,'DS2025'!$Y$5:$Y$15,1)+1),
INDEX('DS2025'!$Y$5:$Y$15,MATCH(K7,'DS2025'!$Y$5:$Y$15,1)):
INDEX('DS2025'!$Y$5:$Y$15,MATCH(K7,'DS2025'!$Y$5:$Y$15,1)+1)),
IF($L$4=Database!$A$11,
_xlfn.FORECAST.LINEAR(
K7,
INDEX('DS2025'!$B$21:$B$35,MATCH(K7,'DS2025'!$A$21:$A$35,1)):
INDEX('DS2025'!$B$21:$B$35,MATCH(K7,'DS2025'!$A$21:$A$35,1)+1),
INDEX('DS2025'!$A$21:$A$35,MATCH(K7,'DS2025'!$A$21:$A$35,1)):
INDEX('DS2025'!$A$21:$A$35,MATCH(K7,'DS2025'!$A$21:$A$35,1)+1)),
IF($L$4=Database!$A$12,
_xlfn.FORECAST.LINEAR(
K7,
INDEX('DS2025'!$E$21:$E$35,MATCH(K7,'DS2025'!$D$21:$D$35,1)):
INDEX('DS2025'!$E$21:$E$35,MATCH(K7,'DS2025'!$D$21:$D$35,1)+1),
INDEX('DS2025'!$D$21:$D$35,MATCH(K7,'DS2025'!$D$21:$D$35,1)):
INDEX('DS2025'!$D$21:$D$35,MATCH(K7,'DS2025'!$D$21:$D$35,1)+1)),
IF($L$4=Database!$A$13,
_xlfn.FORECAST.LINEAR(
K7,
INDEX('DS2025'!$H$21:$H$35,MATCH(K7,'DS2025'!$G$21:$G$35,1)):
INDEX('DS2025'!$H$21:$H$35,MATCH(K7,'DS2025'!$G$21:$G$35,1)+1),
INDEX('DS2025'!$G$21:$G$35,MATCH(K7,'DS2025'!$G$21:$G$35,1)):
INDEX('DS2025'!$G$21:$G$35,MATCH(K7,'DS2025'!$G$21:$G$35,1)+1)),
IF($L$4=Database!$A$14,
_xlfn.FORECAST.LINEAR(
K7,
INDEX('DS2025'!$K$21:$K$35,MATCH(K7,'DS2025'!$J$21:$J$35,1)):
INDEX('DS2025'!$K$21:$K$35,MATCH(K7,'DS2025'!$J$21:$J$35,1)+1),
INDEX('DS2025'!$J$21:$J$35,MATCH(K7,'DS2025'!$J$21:$J$35,1)):
INDEX('DS2025'!$J$21:$J$35,MATCH(K7,'DS2025'!$J$21:$J$35,1)+1)),
IF($L$4=Database!$A$15,
_xlfn.FORECAST.LINEAR(
K7,
INDEX('DS2025'!$N$21:$N$35,MATCH(K7,'DS2025'!$M$21:$M$35,1)):
INDEX('DS2025'!$N$21:$N$35,MATCH(K7,'DS2025'!$M$21:$M$35,1)+1),
INDEX('DS2025'!$M$21:$M$35,MATCH(K7,'DS2025'!$M$21:$M$35,1)):
INDEX('DS2025'!$M$21:$M$35,MATCH(K7,'DS2025'!$M$21:$M$35,1)+1)),
IF($L$4=Database!$A$16,
_xlfn.FORECAST.LINEAR(
K7,
INDEX('DS2025'!$Q$21:$Q$35,MATCH(K7,'DS2025'!$P$21:$P$35,1)):
INDEX('DS2025'!$Q$21:$Q$35,MATCH(K7,'DS2025'!$P$21:$P$35,1)+1),
INDEX('DS2025'!$P$21:$P$35,MATCH(K7,'DS2025'!$P$21:$P$35,1)):
INDEX('DS2025'!$P$21:$P$35,MATCH(K7,'DS2025'!$P$21:$P$35,1)+1)),
IF($L$4=Database!$A$17,
_xlfn.FORECAST.LINEAR(
K7,
INDEX('DS2025'!$T$21:$T$35,MATCH(K7,'DS2025'!$S$21:$S$35,1)):
INDEX('DS2025'!$T$21:$T$35,MATCH(K7,'DS2025'!$S$21:$S$35,1)+1),
INDEX('DS2025'!$S$21:$S$35,MATCH(K7,'DS2025'!$S$21:$S$35,1)):
INDEX('DS2025'!$S$21:$S$35,MATCH(K7,'DS2025'!$S$21:$S$35,1)+1)),
IF($L$4=Database!$A$18,
_xlfn.FORECAST.LINEAR(
K7,
INDEX('DS2025'!$W$21:$W$35,MATCH(K7,'DS2025'!$V$21:$V$35,1)):
INDEX('DS2025'!$W$21:$W$35,MATCH(K7,'DS2025'!$V$21:$V$35,1)+1),
INDEX('DS2025'!$V$21:$V$35,MATCH(K7,'DS2025'!$V$21:$V$35,1)):
INDEX('DS2025'!$V$21:$V$35,MATCH(K7,'DS2025'!$V$21:$V$35,1)+1)),
IF($L$4=Database!$A$19,
_xlfn.FORECAST.LINEAR(
K7,
INDEX('DS2025'!$Z$21:$Z$35,MATCH(K7,'DS2025'!$Y$21:$Y$35,1)):
INDEX('DS2025'!$Z$21:$Z$35,MATCH(K7,'DS2025'!$Y$21:$Y$35,1)+1),
INDEX('DS2025'!$Y$21:$Y$35,MATCH(K7,'DS2025'!$Y$21:$Y$35,1)):
INDEX('DS2025'!$Y$21:$Y$35,MATCH(K7,'DS2025'!$Y$21:$Y$35,1)+1)),
IF($L$4=Database!$A$20,
_xlfn.FORECAST.LINEAR(
K7,
INDEX('DS2025'!$AC$21:$AC$35,MATCH(K7,'DS2025'!$AB$21:$AB$35,1)):
INDEX('DS2025'!$AC$21:$AC$35,MATCH(K7,'DS2025'!$AB$21:$AB$35,1)+1),
INDEX('DS2025'!$AB$21:$AB$35,MATCH(K7,'DS2025'!$AB$21:$AB$35,1)):
INDEX('DS2025'!$AB$21:$AB$35,MATCH(K7,'DS2025'!$AB$21:$AB$35,1)+1))
)))))))))))))))))))</f>
        <v>-0.33334011488750592</v>
      </c>
      <c r="M7" s="98">
        <f t="shared" ref="M7:M37" si="3">K7+L7</f>
        <v>64.30565988511249</v>
      </c>
      <c r="N7" s="317">
        <f>'Data 60 C'!F8</f>
        <v>65.073999999999998</v>
      </c>
      <c r="O7" s="98">
        <f>IF($O$4=Database!$A$2,
_xlfn.FORECAST.LINEAR(N7,
INDEX('DS2025'!$B$5:$B$15,MATCH(N7,'DS2025'!$A$5:$A$15,1)):
INDEX('DS2025'!$B$5:$B$15,MATCH(N7,'DS2025'!$A$5:$A$15,1)+1),
INDEX('DS2025'!$A$5:$A$15,MATCH(N7,'DS2025'!$A$5:$A$15,1)):
INDEX('DS2025'!$A$5:$A$15,MATCH(N7,'DS2025'!$A$5:$A$15,1)+1)),
IF($O$4=Database!$A$3,
_xlfn.FORECAST.LINEAR(N7,
INDEX('DS2025'!$E$5:$E$15,MATCH(N7,'DS2025'!$D$5:$D$15,1)):
INDEX('DS2025'!$E$5:$E$15,MATCH(N7,'DS2025'!$D$5:$D$15,1)+1),
INDEX('DS2025'!$D$5:$D$15,MATCH(N7,'DS2025'!$D$5:$D$15,1)):
INDEX('DS2025'!$D$5:$D$15,MATCH(N7,'DS2025'!$D$5:$D$15,1)+1)),
IF($O$4=Database!$A$4,
_xlfn.FORECAST.LINEAR(N7,
INDEX('DS2025'!$H$5:$H$15,MATCH(N7,'DS2025'!$G$5:$G$15,1)):
INDEX('DS2025'!$H$5:$H$15,MATCH(N7,'DS2025'!$G$5:$G$15,1)+1),
INDEX('DS2025'!$G$5:$G$15,MATCH(N7,'DS2025'!$G$5:$G$15,1)):
INDEX('DS2025'!$G$5:$G$15,MATCH(N7,'DS2025'!$G$5:$G$15,1)+1)),
IF($O$4=Database!$A$5,
_xlfn.FORECAST.LINEAR(N7,
INDEX('DS2025'!$K$5:$K$15,MATCH(N7,'DS2025'!$J$5:$J$15,1)):
INDEX('DS2025'!$K$5:$K$15,MATCH(N7,'DS2025'!$J$5:$J$15,1)+1),
INDEX('DS2025'!$J$5:$J$15,MATCH(N7,'DS2025'!$J$5:$J$15,1)):
INDEX('DS2025'!$J$5:$J$15,MATCH(N7,'DS2025'!$J$5:$J$15,1)+1)),
IF($O$4=Database!$A$6,
_xlfn.FORECAST.LINEAR(N7,
INDEX('DS2025'!$N$5:$N$15,MATCH(N7,'DS2025'!$M$5:$M$15,1)):
INDEX('DS2025'!$N$5:$N$15,MATCH(N7,'DS2025'!$M$5:$M$15,1)+1),
INDEX('DS2025'!$M$5:$M$15,MATCH(N7,'DS2025'!$M$5:$M$15,1)):
INDEX('DS2025'!$M$5:$M$15,MATCH(N7,'DS2025'!$M$5:$M$15,1)+1)),
IF($O$4=Database!$A$7,
_xlfn.FORECAST.LINEAR(N7,
INDEX('DS2025'!$Q$5:$Q$15,MATCH(N7,'DS2025'!$P$5:$P$15,1)):
INDEX('DS2025'!$Q$5:$Q$15,MATCH(N7,'DS2025'!$P$5:$P$15,1)+1),
INDEX('DS2025'!$P$5:$P$15,MATCH(N7,'DS2025'!$P$5:$P$15,1)):
INDEX('DS2025'!$P$5:$P$15,MATCH(N7,'DS2025'!$P$5:$P$15,1)+1)),
IF($O$4=Database!$A$8,
_xlfn.FORECAST.LINEAR(N7,
INDEX('DS2025'!$T$5:$T$15,MATCH(N7,'DS2025'!$S$5:$S$15,1)):
INDEX('DS2025'!$T$5:$T$15,MATCH(N7,'DS2025'!$S$5:$S$15,1)+1),
INDEX('DS2025'!$S$5:$S$15,MATCH(N7,'DS2025'!$S$5:$S$15,1)):
INDEX('DS2025'!$S$5:$S$15,MATCH(N7,'DS2025'!$S$5:$S$15,1)+1)),
IF($O$4=Database!$A$9,
_xlfn.FORECAST.LINEAR(N7,
INDEX('DS2025'!$W$5:$W$15,MATCH(N7,'DS2025'!$V$5:$V$15,1)):
INDEX('DS2025'!$W$5:$W$15,MATCH(N7,'DS2025'!$V$5:$V$15,1)+1),
INDEX('DS2025'!$V$5:$V$15,MATCH(N7,'DS2025'!$V$5:$V$15,1)):
INDEX('DS2025'!$V$5:$V$15,MATCH(N7,'DS2025'!$V$5:$V$15,1)+1)),
IF($O$4=Database!$A$10,
_xlfn.FORECAST.LINEAR(N7,
INDEX('DS2025'!$Z$5:$Z$15,MATCH(N7,'DS2025'!$Y$5:$Y$15,1)):
INDEX('DS2025'!$Z$5:$Z$15,MATCH(N7,'DS2025'!$Y$5:$Y$15,1)+1),
INDEX('DS2025'!$Y$5:$Y$15,MATCH(N7,'DS2025'!$Y$5:$Y$15,1)):
INDEX('DS2025'!$Y$5:$Y$15,MATCH(N7,'DS2025'!$Y$5:$Y$15,1)+1)),
IF($O$4=Database!$A$11,
_xlfn.FORECAST.LINEAR(
N7,
INDEX('DS2025'!$B$21:$B$35,MATCH(N7,'DS2025'!$A$21:$A$35,1)):
INDEX('DS2025'!$B$21:$B$35,MATCH(N7,'DS2025'!$A$21:$A$35,1)+1),
INDEX('DS2025'!$A$21:$A$35,MATCH(N7,'DS2025'!$A$21:$A$35,1)):
INDEX('DS2025'!$A$21:$A$35,MATCH(N7,'DS2025'!$A$21:$A$35,1)+1)),
IF($O$4=Database!$A$12,
_xlfn.FORECAST.LINEAR(
N7,
INDEX('DS2025'!$E$21:$E$35,MATCH(N7,'DS2025'!$D$21:$D$35,1)):
INDEX('DS2025'!$E$21:$E$35,MATCH(N7,'DS2025'!$D$21:$D$35,1)+1),
INDEX('DS2025'!$D$21:$D$35,MATCH(N7,'DS2025'!$D$21:$D$35,1)):
INDEX('DS2025'!$D$21:$D$35,MATCH(N7,'DS2025'!$D$21:$D$35,1)+1)),
IF($O$4=Database!$A$13,
_xlfn.FORECAST.LINEAR(
N7,
INDEX('DS2025'!$H$21:$H$35,MATCH(N7,'DS2025'!$G$21:$G$35,1)):
INDEX('DS2025'!$H$21:$H$35,MATCH(N7,'DS2025'!$G$21:$G$35,1)+1),
INDEX('DS2025'!$G$21:$G$35,MATCH(N7,'DS2025'!$G$21:$G$35,1)):
INDEX('DS2025'!$G$21:$G$35,MATCH(N7,'DS2025'!$G$21:$G$35,1)+1)),
IF($O$4=Database!$A$14,
_xlfn.FORECAST.LINEAR(
N7,
INDEX('DS2025'!$K$21:$K$35,MATCH(N7,'DS2025'!$J$21:$J$35,1)):
INDEX('DS2025'!$K$21:$K$35,MATCH(N7,'DS2025'!$J$21:$J$35,1)+1),
INDEX('DS2025'!$J$21:$J$35,MATCH(N7,'DS2025'!$J$21:$J$35,1)):
INDEX('DS2025'!$J$21:$J$35,MATCH(N7,'DS2025'!$J$21:$J$35,1)+1)),
IF($O$4=Database!$A$15,
_xlfn.FORECAST.LINEAR(
N7,
INDEX('DS2025'!$N$21:$N$35,MATCH(N7,'DS2025'!$M$21:$M$35,1)):
INDEX('DS2025'!$N$21:$N$35,MATCH(N7,'DS2025'!$M$21:$M$35,1)+1),
INDEX('DS2025'!$M$21:$M$35,MATCH(N7,'DS2025'!$M$21:$M$35,1)):
INDEX('DS2025'!$M$21:$M$35,MATCH(N7,'DS2025'!$M$21:$M$35,1)+1)),
IF($O$4=Database!$A$16,
_xlfn.FORECAST.LINEAR(
N7,
INDEX('DS2025'!$Q$21:$Q$35,MATCH(N7,'DS2025'!$P$21:$P$35,1)):
INDEX('DS2025'!$Q$21:$Q$35,MATCH(N7,'DS2025'!$P$21:$P$35,1)+1),
INDEX('DS2025'!$P$21:$P$35,MATCH(N7,'DS2025'!$P$21:$P$35,1)):
INDEX('DS2025'!$P$21:$P$35,MATCH(N7,'DS2025'!$P$21:$P$35,1)+1)),
IF($O$4=Database!$A$17,
_xlfn.FORECAST.LINEAR(
N7,
INDEX('DS2025'!$T$21:$T$35,MATCH(N7,'DS2025'!$S$21:$S$35,1)):
INDEX('DS2025'!$T$21:$T$35,MATCH(N7,'DS2025'!$S$21:$S$35,1)+1),
INDEX('DS2025'!$S$21:$S$35,MATCH(N7,'DS2025'!$S$21:$S$35,1)):
INDEX('DS2025'!$S$21:$S$35,MATCH(N7,'DS2025'!$S$21:$S$35,1)+1)),
IF($O$4=Database!$A$18,
_xlfn.FORECAST.LINEAR(
N7,
INDEX('DS2025'!$W$21:$W$35,MATCH(N7,'DS2025'!$V$21:$V$35,1)):
INDEX('DS2025'!$W$21:$W$35,MATCH(N7,'DS2025'!$V$21:$V$35,1)+1),
INDEX('DS2025'!$V$21:$V$35,MATCH(N7,'DS2025'!$V$21:$V$35,1)):
INDEX('DS2025'!$V$21:$V$35,MATCH(N7,'DS2025'!$V$21:$V$35,1)+1)),
IF($O$4=Database!$A$19,
_xlfn.FORECAST.LINEAR(
N7,
INDEX('DS2025'!$Z$21:$Z$35,MATCH(N7,'DS2025'!$Y$21:$Y$35,1)):
INDEX('DS2025'!$Z$21:$Z$35,MATCH(N7,'DS2025'!$Y$21:$Y$35,1)+1),
INDEX('DS2025'!$Y$21:$Y$35,MATCH(N7,'DS2025'!$Y$21:$Y$35,1)):
INDEX('DS2025'!$Y$21:$Y$35,MATCH(N7,'DS2025'!$Y$21:$Y$35,1)+1)),
IF($O$4=Database!$A$20,
_xlfn.FORECAST.LINEAR(
N7,
INDEX('DS2025'!$AC$21:$AC$35,MATCH(N7,'DS2025'!$AB$21:$AB$35,1)):
INDEX('DS2025'!$AC$21:$AC$35,MATCH(N7,'DS2025'!$AB$21:$AB$35,1)+1),
INDEX('DS2025'!$AB$21:$AB$35,MATCH(N7,'DS2025'!$AB$21:$AB$35,1)):
INDEX('DS2025'!$AB$21:$AB$35,MATCH(N7,'DS2025'!$AB$21:$AB$35,1)+1))
)))))))))))))))))))</f>
        <v>-0.33462422211584486</v>
      </c>
      <c r="P7" s="96">
        <f t="shared" ref="P7:P37" si="4">N7+O7</f>
        <v>64.739375777884149</v>
      </c>
      <c r="Q7" s="317">
        <f>'Data 60 C'!G8</f>
        <v>66.275999999999996</v>
      </c>
      <c r="R7" s="98">
        <f>IF($R$4=Database!$A$2,
_xlfn.FORECAST.LINEAR(Q7,
INDEX('DS2025'!$B$5:$B$15,MATCH(Q7,'DS2025'!$A$5:$A$15,1)):
INDEX('DS2025'!$B$5:$B$15,MATCH(Q7,'DS2025'!$A$5:$A$15,1)+1),
INDEX('DS2025'!$A$5:$A$15,MATCH(Q7,'DS2025'!$A$5:$A$15,1)):
INDEX('DS2025'!$A$5:$A$15,MATCH(Q7,'DS2025'!$A$5:$A$15,1)+1)),
IF($R$4=Database!$A$3,
_xlfn.FORECAST.LINEAR(Q7,
INDEX('DS2025'!$E$5:$E$15,MATCH(Q7,'DS2025'!$D$5:$D$15,1)):
INDEX('DS2025'!$E$5:$E$15,MATCH(Q7,'DS2025'!$D$5:$D$15,1)+1),
INDEX('DS2025'!$D$5:$D$15,MATCH(Q7,'DS2025'!$D$5:$D$15,1)):
INDEX('DS2025'!$D$5:$D$15,MATCH(Q7,'DS2025'!$D$5:$D$15,1)+1)),
IF($R$4=Database!$A$4,
_xlfn.FORECAST.LINEAR(Q7,
INDEX('DS2025'!$H$5:$H$15,MATCH(Q7,'DS2025'!$G$5:$G$15,1)):
INDEX('DS2025'!$H$5:$H$15,MATCH(Q7,'DS2025'!$G$5:$G$15,1)+1),
INDEX('DS2025'!$G$5:$G$15,MATCH(Q7,'DS2025'!$G$5:$G$15,1)):
INDEX('DS2025'!$G$5:$G$15,MATCH(Q7,'DS2025'!$G$5:$G$15,1)+1)),
IF($R$4=Database!$A$5,
_xlfn.FORECAST.LINEAR(Q7,
INDEX('DS2025'!$K$5:$K$15,MATCH(Q7,'DS2025'!$J$5:$J$15,1)):
INDEX('DS2025'!$K$5:$K$15,MATCH(Q7,'DS2025'!$J$5:$J$15,1)+1),
INDEX('DS2025'!$J$5:$J$15,MATCH(Q7,'DS2025'!$J$5:$J$15,1)):
INDEX('DS2025'!$J$5:$J$15,MATCH(Q7,'DS2025'!$J$5:$J$15,1)+1)),
IF($R$4=Database!$A$6,
_xlfn.FORECAST.LINEAR(Q7,
INDEX('DS2025'!$N$5:$N$15,MATCH(Q7,'DS2025'!$M$5:$M$15,1)):
INDEX('DS2025'!$N$5:$N$15,MATCH(Q7,'DS2025'!$M$5:$M$15,1)+1),
INDEX('DS2025'!$M$5:$M$15,MATCH(Q7,'DS2025'!$M$5:$M$15,1)):
INDEX('DS2025'!$M$5:$M$15,MATCH(Q7,'DS2025'!$M$5:$M$15,1)+1)),
IF($R$4=Database!$A$7,
_xlfn.FORECAST.LINEAR(Q7,
INDEX('DS2025'!$Q$5:$Q$15,MATCH(Q7,'DS2025'!$P$5:$P$15,1)):
INDEX('DS2025'!$Q$5:$Q$15,MATCH(Q7,'DS2025'!$P$5:$P$15,1)+1),
INDEX('DS2025'!$P$5:$P$15,MATCH(Q7,'DS2025'!$P$5:$P$15,1)):
INDEX('DS2025'!$P$5:$P$15,MATCH(Q7,'DS2025'!$P$5:$P$15,1)+1)),
IF($R$4=Database!$A$8,
_xlfn.FORECAST.LINEAR(Q7,
INDEX('DS2025'!$T$5:$T$15,MATCH(Q7,'DS2025'!$S$5:$S$15,1)):
INDEX('DS2025'!$T$5:$T$15,MATCH(Q7,'DS2025'!$S$5:$S$15,1)+1),
INDEX('DS2025'!$S$5:$S$15,MATCH(Q7,'DS2025'!$S$5:$S$15,1)):
INDEX('DS2025'!$S$5:$S$15,MATCH(Q7,'DS2025'!$S$5:$S$15,1)+1)),
IF($R$4=Database!$A$9,
_xlfn.FORECAST.LINEAR(Q7,
INDEX('DS2025'!$W$5:$W$15,MATCH(Q7,'DS2025'!$V$5:$V$15,1)):
INDEX('DS2025'!$W$5:$W$15,MATCH(Q7,'DS2025'!$V$5:$V$15,1)+1),
INDEX('DS2025'!$V$5:$V$15,MATCH(Q7,'DS2025'!$V$5:$V$15,1)):
INDEX('DS2025'!$V$5:$V$15,MATCH(Q7,'DS2025'!$V$5:$V$15,1)+1)),
IF($R$4=Database!$A$10,
_xlfn.FORECAST.LINEAR(Q7,
INDEX('DS2025'!$Z$5:$Z$15,MATCH(Q7,'DS2025'!$Y$5:$Y$15,1)):
INDEX('DS2025'!$Z$5:$Z$15,MATCH(Q7,'DS2025'!$Y$5:$Y$15,1)+1),
INDEX('DS2025'!$Y$5:$Y$15,MATCH(Q7,'DS2025'!$Y$5:$Y$15,1)):
INDEX('DS2025'!$Y$5:$Y$15,MATCH(Q7,'DS2025'!$Y$5:$Y$15,1)+1)),
IF($R$4=Database!$A$11,
_xlfn.FORECAST.LINEAR(
Q7,
INDEX('DS2025'!$B$21:$B$35,MATCH(Q7,'DS2025'!$A$21:$A$35,1)):
INDEX('DS2025'!$B$21:$B$35,MATCH(Q7,'DS2025'!$A$21:$A$35,1)+1),
INDEX('DS2025'!$A$21:$A$35,MATCH(Q7,'DS2025'!$A$21:$A$35,1)):
INDEX('DS2025'!$A$21:$A$35,MATCH(Q7,'DS2025'!$A$21:$A$35,1)+1)),
IF($R$4=Database!$A$12,
_xlfn.FORECAST.LINEAR(
Q7,
INDEX('DS2025'!$E$21:$E$35,MATCH(Q7,'DS2025'!$D$21:$D$35,1)):
INDEX('DS2025'!$E$21:$E$35,MATCH(Q7,'DS2025'!$D$21:$D$35,1)+1),
INDEX('DS2025'!$D$21:$D$35,MATCH(Q7,'DS2025'!$D$21:$D$35,1)):
INDEX('DS2025'!$D$21:$D$35,MATCH(Q7,'DS2025'!$D$21:$D$35,1)+1)),
IF($R$4=Database!$A$13,
_xlfn.FORECAST.LINEAR(
Q7,
INDEX('DS2025'!$H$21:$H$35,MATCH(Q7,'DS2025'!$G$21:$G$35,1)):
INDEX('DS2025'!$H$21:$H$35,MATCH(Q7,'DS2025'!$G$21:$G$35,1)+1),
INDEX('DS2025'!$G$21:$G$35,MATCH(Q7,'DS2025'!$G$21:$G$35,1)):
INDEX('DS2025'!$G$21:$G$35,MATCH(Q7,'DS2025'!$G$21:$G$35,1)+1)),
IF($R$4=Database!$A$14,
_xlfn.FORECAST.LINEAR(
Q7,
INDEX('DS2025'!$K$21:$K$35,MATCH(Q7,'DS2025'!$J$21:$J$35,1)):
INDEX('DS2025'!$K$21:$K$35,MATCH(Q7,'DS2025'!$J$21:$J$35,1)+1),
INDEX('DS2025'!$J$21:$J$35,MATCH(Q7,'DS2025'!$J$21:$J$35,1)):
INDEX('DS2025'!$J$21:$J$35,MATCH(Q7,'DS2025'!$J$21:$J$35,1)+1)),
IF($R$4=Database!$A$15,
_xlfn.FORECAST.LINEAR(
Q7,
INDEX('DS2025'!$N$21:$N$35,MATCH(Q7,'DS2025'!$M$21:$M$35,1)):
INDEX('DS2025'!$N$21:$N$35,MATCH(Q7,'DS2025'!$M$21:$M$35,1)+1),
INDEX('DS2025'!$M$21:$M$35,MATCH(Q7,'DS2025'!$M$21:$M$35,1)):
INDEX('DS2025'!$M$21:$M$35,MATCH(Q7,'DS2025'!$M$21:$M$35,1)+1)),
IF($R$4=Database!$A$16,
_xlfn.FORECAST.LINEAR(
Q7,
INDEX('DS2025'!$Q$21:$Q$35,MATCH(Q7,'DS2025'!$P$21:$P$35,1)):
INDEX('DS2025'!$Q$21:$Q$35,MATCH(Q7,'DS2025'!$P$21:$P$35,1)+1),
INDEX('DS2025'!$P$21:$P$35,MATCH(Q7,'DS2025'!$P$21:$P$35,1)):
INDEX('DS2025'!$P$21:$P$35,MATCH(Q7,'DS2025'!$P$21:$P$35,1)+1)),
IF($R$4=Database!$A$17,
_xlfn.FORECAST.LINEAR(
Q7,
INDEX('DS2025'!$T$21:$T$35,MATCH(Q7,'DS2025'!$S$21:$S$35,1)):
INDEX('DS2025'!$T$21:$T$35,MATCH(Q7,'DS2025'!$S$21:$S$35,1)+1),
INDEX('DS2025'!$S$21:$S$35,MATCH(Q7,'DS2025'!$S$21:$S$35,1)):
INDEX('DS2025'!$S$21:$S$35,MATCH(Q7,'DS2025'!$S$21:$S$35,1)+1)),
IF($R$4=Database!$A$18,
_xlfn.FORECAST.LINEAR(
Q7,
INDEX('DS2025'!$W$21:$W$35,MATCH(Q7,'DS2025'!$V$21:$V$35,1)):
INDEX('DS2025'!$W$21:$W$35,MATCH(Q7,'DS2025'!$V$21:$V$35,1)+1),
INDEX('DS2025'!$V$21:$V$35,MATCH(Q7,'DS2025'!$V$21:$V$35,1)):
INDEX('DS2025'!$V$21:$V$35,MATCH(Q7,'DS2025'!$V$21:$V$35,1)+1)),
IF($R$4=Database!$A$19,
_xlfn.FORECAST.LINEAR(
Q7,
INDEX('DS2025'!$Z$21:$Z$35,MATCH(Q7,'DS2025'!$Y$21:$Y$35,1)):
INDEX('DS2025'!$Z$21:$Z$35,MATCH(Q7,'DS2025'!$Y$21:$Y$35,1)+1),
INDEX('DS2025'!$Y$21:$Y$35,MATCH(Q7,'DS2025'!$Y$21:$Y$35,1)):
INDEX('DS2025'!$Y$21:$Y$35,MATCH(Q7,'DS2025'!$Y$21:$Y$35,1)+1)),
IF($R$4=Database!$A$20,
_xlfn.FORECAST.LINEAR(
Q7,
INDEX('DS2025'!$AC$21:$AC$35,MATCH(Q7,'DS2025'!$AB$21:$AB$35,1)):
INDEX('DS2025'!$AC$21:$AC$35,MATCH(Q7,'DS2025'!$AB$21:$AB$35,1)+1),
INDEX('DS2025'!$AB$21:$AB$35,MATCH(Q7,'DS2025'!$AB$21:$AB$35,1)):
INDEX('DS2025'!$AB$21:$AB$35,MATCH(Q7,'DS2025'!$AB$21:$AB$35,1)+1))
)))))))))))))))))))</f>
        <v>-0.33817249082495604</v>
      </c>
      <c r="S7" s="98">
        <f t="shared" ref="S7:S37" si="5">Q7+R7</f>
        <v>65.937827509175037</v>
      </c>
      <c r="T7" s="317">
        <f>'Data 60 C'!H8</f>
        <v>64.436999999999998</v>
      </c>
      <c r="U7" s="98">
        <f>IF($U$4=Database!$A$2,
_xlfn.FORECAST.LINEAR(T7,
INDEX('DS2025'!$B$5:$B$15,MATCH(T7,'DS2025'!$A$5:$A$15,1)):
INDEX('DS2025'!$B$5:$B$15,MATCH(T7,'DS2025'!$A$5:$A$15,1)+1),
INDEX('DS2025'!$A$5:$A$15,MATCH(T7,'DS2025'!$A$5:$A$15,1)):
INDEX('DS2025'!$A$5:$A$15,MATCH(T7,'DS2025'!$A$5:$A$15,1)+1)),
IF($U$4=Database!$A$3,
_xlfn.FORECAST.LINEAR(T7,
INDEX('DS2025'!$E$5:$E$15,MATCH(T7,'DS2025'!$D$5:$D$15,1)):
INDEX('DS2025'!$E$5:$E$15,MATCH(T7,'DS2025'!$D$5:$D$15,1)+1),
INDEX('DS2025'!$D$5:$D$15,MATCH(T7,'DS2025'!$D$5:$D$15,1)):
INDEX('DS2025'!$D$5:$D$15,MATCH(T7,'DS2025'!$D$5:$D$15,1)+1)),
IF($U$4=Database!$A$4,
_xlfn.FORECAST.LINEAR(T7,
INDEX('DS2025'!$H$5:$H$15,MATCH(T7,'DS2025'!$G$5:$G$15,1)):
INDEX('DS2025'!$H$5:$H$15,MATCH(T7,'DS2025'!$G$5:$G$15,1)+1),
INDEX('DS2025'!$G$5:$G$15,MATCH(T7,'DS2025'!$G$5:$G$15,1)):
INDEX('DS2025'!$G$5:$G$15,MATCH(T7,'DS2025'!$G$5:$G$15,1)+1)),
IF($U$4=Database!$A$5,
_xlfn.FORECAST.LINEAR(T7,
INDEX('DS2025'!$K$5:$K$15,MATCH(T7,'DS2025'!$J$5:$J$15,1)):
INDEX('DS2025'!$K$5:$K$15,MATCH(T7,'DS2025'!$J$5:$J$15,1)+1),
INDEX('DS2025'!$J$5:$J$15,MATCH(T7,'DS2025'!$J$5:$J$15,1)):
INDEX('DS2025'!$J$5:$J$15,MATCH(T7,'DS2025'!$J$5:$J$15,1)+1)),
IF($U$4=Database!$A$6,
_xlfn.FORECAST.LINEAR(T7,
INDEX('DS2025'!$N$5:$N$15,MATCH(T7,'DS2025'!$M$5:$M$15,1)):
INDEX('DS2025'!$N$5:$N$15,MATCH(T7,'DS2025'!$M$5:$M$15,1)+1),
INDEX('DS2025'!$M$5:$M$15,MATCH(T7,'DS2025'!$M$5:$M$15,1)):
INDEX('DS2025'!$M$5:$M$15,MATCH(T7,'DS2025'!$M$5:$M$15,1)+1)),
IF($U$4=Database!$A$7,
_xlfn.FORECAST.LINEAR(T7,
INDEX('DS2025'!$Q$5:$Q$15,MATCH(T7,'DS2025'!$P$5:$P$15,1)):
INDEX('DS2025'!$Q$5:$Q$15,MATCH(T7,'DS2025'!$P$5:$P$15,1)+1),
INDEX('DS2025'!$P$5:$P$15,MATCH(T7,'DS2025'!$P$5:$P$15,1)):
INDEX('DS2025'!$P$5:$P$15,MATCH(T7,'DS2025'!$P$5:$P$15,1)+1)),
IF($U$4=Database!$A$8,
_xlfn.FORECAST.LINEAR(T7,
INDEX('DS2025'!$T$5:$T$15,MATCH(T7,'DS2025'!$S$5:$S$15,1)):
INDEX('DS2025'!$T$5:$T$15,MATCH(T7,'DS2025'!$S$5:$S$15,1)+1),
INDEX('DS2025'!$S$5:$S$15,MATCH(T7,'DS2025'!$S$5:$S$15,1)):
INDEX('DS2025'!$S$5:$S$15,MATCH(T7,'DS2025'!$S$5:$S$15,1)+1)),
IF($U$4=Database!$A$9,
_xlfn.FORECAST.LINEAR(T7,
INDEX('DS2025'!$W$5:$W$15,MATCH(T7,'DS2025'!$V$5:$V$15,1)):
INDEX('DS2025'!$W$5:$W$15,MATCH(T7,'DS2025'!$V$5:$V$15,1)+1),
INDEX('DS2025'!$V$5:$V$15,MATCH(T7,'DS2025'!$V$5:$V$15,1)):
INDEX('DS2025'!$V$5:$V$15,MATCH(T7,'DS2025'!$V$5:$V$15,1)+1)),
IF($U$4=Database!$A$10,
_xlfn.FORECAST.LINEAR(T7,
INDEX('DS2025'!$Z$5:$Z$15,MATCH(T7,'DS2025'!$Y$5:$Y$15,1)):
INDEX('DS2025'!$Z$5:$Z$15,MATCH(T7,'DS2025'!$Y$5:$Y$15,1)+1),
INDEX('DS2025'!$Y$5:$Y$15,MATCH(T7,'DS2025'!$Y$5:$Y$15,1)):
INDEX('DS2025'!$Y$5:$Y$15,MATCH(T7,'DS2025'!$Y$5:$Y$15,1)+1)),
IF($U$4=Database!$A$11,
_xlfn.FORECAST.LINEAR(
T7,
INDEX('DS2025'!$B$21:$B$35,MATCH(T7,'DS2025'!$A$21:$A$35,1)):
INDEX('DS2025'!$B$21:$B$35,MATCH(T7,'DS2025'!$A$21:$A$35,1)+1),
INDEX('DS2025'!$A$21:$A$35,MATCH(T7,'DS2025'!$A$21:$A$35,1)):
INDEX('DS2025'!$A$21:$A$35,MATCH(T7,'DS2025'!$A$21:$A$35,1)+1)),
IF($U$4=Database!$A$12,
_xlfn.FORECAST.LINEAR(
T7,
INDEX('DS2025'!$E$21:$E$35,MATCH(T7,'DS2025'!$D$21:$D$35,1)):
INDEX('DS2025'!$E$21:$E$35,MATCH(T7,'DS2025'!$D$21:$D$35,1)+1),
INDEX('DS2025'!$D$21:$D$35,MATCH(T7,'DS2025'!$D$21:$D$35,1)):
INDEX('DS2025'!$D$21:$D$35,MATCH(T7,'DS2025'!$D$21:$D$35,1)+1)),
IF($U$4=Database!$A$13,
_xlfn.FORECAST.LINEAR(
T7,
INDEX('DS2025'!$H$21:$H$35,MATCH(T7,'DS2025'!$G$21:$G$35,1)):
INDEX('DS2025'!$H$21:$H$35,MATCH(T7,'DS2025'!$G$21:$G$35,1)+1),
INDEX('DS2025'!$G$21:$G$35,MATCH(T7,'DS2025'!$G$21:$G$35,1)):
INDEX('DS2025'!$G$21:$G$35,MATCH(T7,'DS2025'!$G$21:$G$35,1)+1)),
IF($U$4=Database!$A$14,
_xlfn.FORECAST.LINEAR(
T7,
INDEX('DS2025'!$K$21:$K$35,MATCH(T7,'DS2025'!$J$21:$J$35,1)):
INDEX('DS2025'!$K$21:$K$35,MATCH(T7,'DS2025'!$J$21:$J$35,1)+1),
INDEX('DS2025'!$J$21:$J$35,MATCH(T7,'DS2025'!$J$21:$J$35,1)):
INDEX('DS2025'!$J$21:$J$35,MATCH(T7,'DS2025'!$J$21:$J$35,1)+1)),
IF($U$4=Database!$A$15,
_xlfn.FORECAST.LINEAR(
T7,
INDEX('DS2025'!$N$21:$N$35,MATCH(T7,'DS2025'!$M$21:$M$35,1)):
INDEX('DS2025'!$N$21:$N$35,MATCH(T7,'DS2025'!$M$21:$M$35,1)+1),
INDEX('DS2025'!$M$21:$M$35,MATCH(T7,'DS2025'!$M$21:$M$35,1)):
INDEX('DS2025'!$M$21:$M$35,MATCH(T7,'DS2025'!$M$21:$M$35,1)+1)),
IF($U$4=Database!$A$16,
_xlfn.FORECAST.LINEAR(
T7,
INDEX('DS2025'!$Q$21:$Q$35,MATCH(T7,'DS2025'!$P$21:$P$35,1)):
INDEX('DS2025'!$Q$21:$Q$35,MATCH(T7,'DS2025'!$P$21:$P$35,1)+1),
INDEX('DS2025'!$P$21:$P$35,MATCH(T7,'DS2025'!$P$21:$P$35,1)):
INDEX('DS2025'!$P$21:$P$35,MATCH(T7,'DS2025'!$P$21:$P$35,1)+1)),
IF($U$4=Database!$A$17,
_xlfn.FORECAST.LINEAR(
T7,
INDEX('DS2025'!$T$21:$T$35,MATCH(T7,'DS2025'!$S$21:$S$35,1)):
INDEX('DS2025'!$T$21:$T$35,MATCH(T7,'DS2025'!$S$21:$S$35,1)+1),
INDEX('DS2025'!$S$21:$S$35,MATCH(T7,'DS2025'!$S$21:$S$35,1)):
INDEX('DS2025'!$S$21:$S$35,MATCH(T7,'DS2025'!$S$21:$S$35,1)+1)),
IF($U$4=Database!$A$18,
_xlfn.FORECAST.LINEAR(
T7,
INDEX('DS2025'!$W$21:$W$35,MATCH(T7,'DS2025'!$V$21:$V$35,1)):
INDEX('DS2025'!$W$21:$W$35,MATCH(T7,'DS2025'!$V$21:$V$35,1)+1),
INDEX('DS2025'!$V$21:$V$35,MATCH(T7,'DS2025'!$V$21:$V$35,1)):
INDEX('DS2025'!$V$21:$V$35,MATCH(T7,'DS2025'!$V$21:$V$35,1)+1)),
IF($U$4=Database!$A$19,
_xlfn.FORECAST.LINEAR(
T7,
INDEX('DS2025'!$Z$21:$Z$35,MATCH(T7,'DS2025'!$Y$21:$Y$35,1)):
INDEX('DS2025'!$Z$21:$Z$35,MATCH(T7,'DS2025'!$Y$21:$Y$35,1)+1),
INDEX('DS2025'!$Y$21:$Y$35,MATCH(T7,'DS2025'!$Y$21:$Y$35,1)):
INDEX('DS2025'!$Y$21:$Y$35,MATCH(T7,'DS2025'!$Y$21:$Y$35,1)+1)),
IF($U$4=Database!$A$20,
_xlfn.FORECAST.LINEAR(
T7,
INDEX('DS2025'!$AC$21:$AC$35,MATCH(T7,'DS2025'!$AB$21:$AB$35,1)):
INDEX('DS2025'!$AC$21:$AC$35,MATCH(T7,'DS2025'!$AB$21:$AB$35,1)+1),
INDEX('DS2025'!$AB$21:$AB$35,MATCH(T7,'DS2025'!$AB$21:$AB$35,1)):
INDEX('DS2025'!$AB$21:$AB$35,MATCH(T7,'DS2025'!$AB$21:$AB$35,1)+1))
)))))))))))))))))))</f>
        <v>-0.33274381681825427</v>
      </c>
      <c r="V7" s="98">
        <f t="shared" ref="V7:V37" si="6">T7+U7</f>
        <v>64.104256183181747</v>
      </c>
      <c r="W7" s="317">
        <f>'Data 60 C'!I8</f>
        <v>64.819999999999993</v>
      </c>
      <c r="X7" s="98">
        <f>IF($X$4=Database!$A$2,
_xlfn.FORECAST.LINEAR(W7,
INDEX('DS2025'!$B$5:$B$15,MATCH(W7,'DS2025'!$A$5:$A$15,1)):
INDEX('DS2025'!$B$5:$B$15,MATCH(W7,'DS2025'!$A$5:$A$15,1)+1),
INDEX('DS2025'!$A$5:$A$15,MATCH(W7,'DS2025'!$A$5:$A$15,1)):
INDEX('DS2025'!$A$5:$A$15,MATCH(W7,'DS2025'!$A$5:$A$15,1)+1)),
IF($X$4=Database!$A$3,
_xlfn.FORECAST.LINEAR(W7,
INDEX('DS2025'!$E$5:$E$15,MATCH(W7,'DS2025'!$D$5:$D$15,1)):
INDEX('DS2025'!$E$5:$E$15,MATCH(W7,'DS2025'!$D$5:$D$15,1)+1),
INDEX('DS2025'!$D$5:$D$15,MATCH(W7,'DS2025'!$D$5:$D$15,1)):
INDEX('DS2025'!$D$5:$D$15,MATCH(W7,'DS2025'!$D$5:$D$15,1)+1)),
IF($X$4=Database!$A$4,
_xlfn.FORECAST.LINEAR(W7,
INDEX('DS2025'!$H$5:$H$15,MATCH(W7,'DS2025'!$G$5:$G$15,1)):
INDEX('DS2025'!$H$5:$H$15,MATCH(W7,'DS2025'!$G$5:$G$15,1)+1),
INDEX('DS2025'!$G$5:$G$15,MATCH(W7,'DS2025'!$G$5:$G$15,1)):
INDEX('DS2025'!$G$5:$G$15,MATCH(W7,'DS2025'!$G$5:$G$15,1)+1)),
IF($X$4=Database!$A$5,
_xlfn.FORECAST.LINEAR(W7,
INDEX('DS2025'!$K$5:$K$15,MATCH(W7,'DS2025'!$J$5:$J$15,1)):
INDEX('DS2025'!$K$5:$K$15,MATCH(W7,'DS2025'!$J$5:$J$15,1)+1),
INDEX('DS2025'!$J$5:$J$15,MATCH(W7,'DS2025'!$J$5:$J$15,1)):
INDEX('DS2025'!$J$5:$J$15,MATCH(W7,'DS2025'!$J$5:$J$15,1)+1)),
IF($X$4=Database!$A$6,
_xlfn.FORECAST.LINEAR(W7,
INDEX('DS2025'!$N$5:$N$15,MATCH(W7,'DS2025'!$M$5:$M$15,1)):
INDEX('DS2025'!$N$5:$N$15,MATCH(W7,'DS2025'!$M$5:$M$15,1)+1),
INDEX('DS2025'!$M$5:$M$15,MATCH(W7,'DS2025'!$M$5:$M$15,1)):
INDEX('DS2025'!$M$5:$M$15,MATCH(W7,'DS2025'!$M$5:$M$15,1)+1)),
IF($X$4=Database!$A$7,
_xlfn.FORECAST.LINEAR(W7,
INDEX('DS2025'!$Q$5:$Q$15,MATCH(W7,'DS2025'!$P$5:$P$15,1)):
INDEX('DS2025'!$Q$5:$Q$15,MATCH(W7,'DS2025'!$P$5:$P$15,1)+1),
INDEX('DS2025'!$P$5:$P$15,MATCH(W7,'DS2025'!$P$5:$P$15,1)):
INDEX('DS2025'!$P$5:$P$15,MATCH(W7,'DS2025'!$P$5:$P$15,1)+1)),
IF($X$4=Database!$A$8,
_xlfn.FORECAST.LINEAR(W7,
INDEX('DS2025'!$T$5:$T$15,MATCH(W7,'DS2025'!$S$5:$S$15,1)):
INDEX('DS2025'!$T$5:$T$15,MATCH(W7,'DS2025'!$S$5:$S$15,1)+1),
INDEX('DS2025'!$S$5:$S$15,MATCH(W7,'DS2025'!$S$5:$S$15,1)):
INDEX('DS2025'!$S$5:$S$15,MATCH(W7,'DS2025'!$S$5:$S$15,1)+1)),
IF($X$4=Database!$A$9,
_xlfn.FORECAST.LINEAR(W7,
INDEX('DS2025'!$W$5:$W$15,MATCH(W7,'DS2025'!$V$5:$V$15,1)):
INDEX('DS2025'!$W$5:$W$15,MATCH(W7,'DS2025'!$V$5:$V$15,1)+1),
INDEX('DS2025'!$V$5:$V$15,MATCH(W7,'DS2025'!$V$5:$V$15,1)):
INDEX('DS2025'!$V$5:$V$15,MATCH(W7,'DS2025'!$V$5:$V$15,1)+1)),
IF($X$4=Database!$A$10,
_xlfn.FORECAST.LINEAR(W7,
INDEX('DS2025'!$Z$5:$Z$15,MATCH(W7,'DS2025'!$Y$5:$Y$15,1)):
INDEX('DS2025'!$Z$5:$Z$15,MATCH(W7,'DS2025'!$Y$5:$Y$15,1)+1),
INDEX('DS2025'!$Y$5:$Y$15,MATCH(W7,'DS2025'!$Y$5:$Y$15,1)):
INDEX('DS2025'!$Y$5:$Y$15,MATCH(W7,'DS2025'!$Y$5:$Y$15,1)+1)),
IF($X$4=Database!$A$11,
_xlfn.FORECAST.LINEAR(
W7,
INDEX('DS2025'!$B$21:$B$35,MATCH(W7,'DS2025'!$A$21:$A$35,1)):
INDEX('DS2025'!$B$21:$B$35,MATCH(W7,'DS2025'!$A$21:$A$35,1)+1),
INDEX('DS2025'!$A$21:$A$35,MATCH(W7,'DS2025'!$A$21:$A$35,1)):
INDEX('DS2025'!$A$21:$A$35,MATCH(W7,'DS2025'!$A$21:$A$35,1)+1)),
IF($X$4=Database!$A$12,
_xlfn.FORECAST.LINEAR(
W7,
INDEX('DS2025'!$E$21:$E$35,MATCH(W7,'DS2025'!$D$21:$D$35,1)):
INDEX('DS2025'!$E$21:$E$35,MATCH(W7,'DS2025'!$D$21:$D$35,1)+1),
INDEX('DS2025'!$D$21:$D$35,MATCH(W7,'DS2025'!$D$21:$D$35,1)):
INDEX('DS2025'!$D$21:$D$35,MATCH(W7,'DS2025'!$D$21:$D$35,1)+1)),
IF($X$4=Database!$A$13,
_xlfn.FORECAST.LINEAR(
W7,
INDEX('DS2025'!$H$21:$H$35,MATCH(W7,'DS2025'!$G$21:$G$35,1)):
INDEX('DS2025'!$H$21:$H$35,MATCH(W7,'DS2025'!$G$21:$G$35,1)+1),
INDEX('DS2025'!$G$21:$G$35,MATCH(W7,'DS2025'!$G$21:$G$35,1)):
INDEX('DS2025'!$G$21:$G$35,MATCH(W7,'DS2025'!$G$21:$G$35,1)+1)),
IF($X$4=Database!$A$14,
_xlfn.FORECAST.LINEAR(
W7,
INDEX('DS2025'!$K$21:$K$35,MATCH(W7,'DS2025'!$J$21:$J$35,1)):
INDEX('DS2025'!$K$21:$K$35,MATCH(W7,'DS2025'!$J$21:$J$35,1)+1),
INDEX('DS2025'!$J$21:$J$35,MATCH(W7,'DS2025'!$J$21:$J$35,1)):
INDEX('DS2025'!$J$21:$J$35,MATCH(W7,'DS2025'!$J$21:$J$35,1)+1)),
IF($X$4=Database!$A$15,
_xlfn.FORECAST.LINEAR(
W7,
INDEX('DS2025'!$N$21:$N$35,MATCH(W7,'DS2025'!$M$21:$M$35,1)):
INDEX('DS2025'!$N$21:$N$35,MATCH(W7,'DS2025'!$M$21:$M$35,1)+1),
INDEX('DS2025'!$M$21:$M$35,MATCH(W7,'DS2025'!$M$21:$M$35,1)):
INDEX('DS2025'!$M$21:$M$35,MATCH(W7,'DS2025'!$M$21:$M$35,1)+1)),
IF($X$4=Database!$A$16,
_xlfn.FORECAST.LINEAR(
W7,
INDEX('DS2025'!$Q$21:$Q$35,MATCH(W7,'DS2025'!$P$21:$P$35,1)):
INDEX('DS2025'!$Q$21:$Q$35,MATCH(W7,'DS2025'!$P$21:$P$35,1)+1),
INDEX('DS2025'!$P$21:$P$35,MATCH(W7,'DS2025'!$P$21:$P$35,1)):
INDEX('DS2025'!$P$21:$P$35,MATCH(W7,'DS2025'!$P$21:$P$35,1)+1)),
IF($X$4=Database!$A$17,
_xlfn.FORECAST.LINEAR(
W7,
INDEX('DS2025'!$T$21:$T$35,MATCH(W7,'DS2025'!$S$21:$S$35,1)):
INDEX('DS2025'!$T$21:$T$35,MATCH(W7,'DS2025'!$S$21:$S$35,1)+1),
INDEX('DS2025'!$S$21:$S$35,MATCH(W7,'DS2025'!$S$21:$S$35,1)):
INDEX('DS2025'!$S$21:$S$35,MATCH(W7,'DS2025'!$S$21:$S$35,1)+1)),
IF($X$4=Database!$A$18,
_xlfn.FORECAST.LINEAR(
W7,
INDEX('DS2025'!$W$21:$W$35,MATCH(W7,'DS2025'!$V$21:$V$35,1)):
INDEX('DS2025'!$W$21:$W$35,MATCH(W7,'DS2025'!$V$21:$V$35,1)+1),
INDEX('DS2025'!$V$21:$V$35,MATCH(W7,'DS2025'!$V$21:$V$35,1)):
INDEX('DS2025'!$V$21:$V$35,MATCH(W7,'DS2025'!$V$21:$V$35,1)+1)),
IF($X$4=Database!$A$19,
_xlfn.FORECAST.LINEAR(
W7,
INDEX('DS2025'!$Z$21:$Z$35,MATCH(W7,'DS2025'!$Y$21:$Y$35,1)):
INDEX('DS2025'!$Z$21:$Z$35,MATCH(W7,'DS2025'!$Y$21:$Y$35,1)+1),
INDEX('DS2025'!$Y$21:$Y$35,MATCH(W7,'DS2025'!$Y$21:$Y$35,1)):
INDEX('DS2025'!$Y$21:$Y$35,MATCH(W7,'DS2025'!$Y$21:$Y$35,1)+1)),
IF($X$4=Database!$A$20,
_xlfn.FORECAST.LINEAR(
W7,
INDEX('DS2025'!$AC$21:$AC$35,MATCH(W7,'DS2025'!$AB$21:$AB$35,1)):
INDEX('DS2025'!$AC$21:$AC$35,MATCH(W7,'DS2025'!$AB$21:$AB$35,1)+1),
INDEX('DS2025'!$AB$21:$AB$35,MATCH(W7,'DS2025'!$AB$21:$AB$35,1)):
INDEX('DS2025'!$AB$21:$AB$35,MATCH(W7,'DS2025'!$AB$21:$AB$35,1)+1))
)))))))))))))))))))</f>
        <v>-0.33387442157332048</v>
      </c>
      <c r="Y7" s="98">
        <f t="shared" ref="Y7:Y37" si="7">W7+X7</f>
        <v>64.486125578426666</v>
      </c>
      <c r="Z7" s="97">
        <f>'Data 60 C'!J8</f>
        <v>64.593999999999994</v>
      </c>
      <c r="AA7" s="98">
        <f>IF($AA$4=Database!$A$2,
_xlfn.FORECAST.LINEAR(Z7,
INDEX('DS2025'!$B$5:$B$15,MATCH(Z7,'DS2025'!$A$5:$A$15,1)):
INDEX('DS2025'!$B$5:$B$15,MATCH(Z7,'DS2025'!$A$5:$A$15,1)+1),
INDEX('DS2025'!$A$5:$A$15,MATCH(Z7,'DS2025'!$A$5:$A$15,1)):
INDEX('DS2025'!$A$5:$A$15,MATCH(Z7,'DS2025'!$A$5:$A$15,1)+1)),
IF($AA$4=Database!$A$3,
_xlfn.FORECAST.LINEAR(Z7,
INDEX('DS2025'!$E$5:$E$15,MATCH(Z7,'DS2025'!$D$5:$D$15,1)):
INDEX('DS2025'!$E$5:$E$15,MATCH(Z7,'DS2025'!$D$5:$D$15,1)+1),
INDEX('DS2025'!$D$5:$D$15,MATCH(Z7,'DS2025'!$D$5:$D$15,1)):
INDEX('DS2025'!$D$5:$D$15,MATCH(Z7,'DS2025'!$D$5:$D$15,1)+1)),
IF($AA$4=Database!$A$4,
_xlfn.FORECAST.LINEAR(Z7,
INDEX('DS2025'!$H$5:$H$15,MATCH(Z7,'DS2025'!$G$5:$G$15,1)):
INDEX('DS2025'!$H$5:$H$15,MATCH(Z7,'DS2025'!$G$5:$G$15,1)+1),
INDEX('DS2025'!$G$5:$G$15,MATCH(Z7,'DS2025'!$G$5:$G$15,1)):
INDEX('DS2025'!$G$5:$G$15,MATCH(Z7,'DS2025'!$G$5:$G$15,1)+1)),
IF($AA$4=Database!$A$5,
_xlfn.FORECAST.LINEAR(Z7,
INDEX('DS2025'!$K$5:$K$15,MATCH(Z7,'DS2025'!$J$5:$J$15,1)):
INDEX('DS2025'!$K$5:$K$15,MATCH(Z7,'DS2025'!$J$5:$J$15,1)+1),
INDEX('DS2025'!$J$5:$J$15,MATCH(Z7,'DS2025'!$J$5:$J$15,1)):
INDEX('DS2025'!$J$5:$J$15,MATCH(Z7,'DS2025'!$J$5:$J$15,1)+1)),
IF($AA$4=Database!$A$6,
_xlfn.FORECAST.LINEAR(Z7,
INDEX('DS2025'!$N$5:$N$15,MATCH(Z7,'DS2025'!$M$5:$M$15,1)):
INDEX('DS2025'!$N$5:$N$15,MATCH(Z7,'DS2025'!$M$5:$M$15,1)+1),
INDEX('DS2025'!$M$5:$M$15,MATCH(Z7,'DS2025'!$M$5:$M$15,1)):
INDEX('DS2025'!$M$5:$M$15,MATCH(Z7,'DS2025'!$M$5:$M$15,1)+1)),
IF($AA$4=Database!$A$7,
_xlfn.FORECAST.LINEAR(Z7,
INDEX('DS2025'!$Q$5:$Q$15,MATCH(Z7,'DS2025'!$P$5:$P$15,1)):
INDEX('DS2025'!$Q$5:$Q$15,MATCH(Z7,'DS2025'!$P$5:$P$15,1)+1),
INDEX('DS2025'!$P$5:$P$15,MATCH(Z7,'DS2025'!$P$5:$P$15,1)):
INDEX('DS2025'!$P$5:$P$15,MATCH(Z7,'DS2025'!$P$5:$P$15,1)+1)),
IF($AA$4=Database!$A$8,
_xlfn.FORECAST.LINEAR(Z7,
INDEX('DS2025'!$T$5:$T$15,MATCH(Z7,'DS2025'!$S$5:$S$15,1)):
INDEX('DS2025'!$T$5:$T$15,MATCH(Z7,'DS2025'!$S$5:$S$15,1)+1),
INDEX('DS2025'!$S$5:$S$15,MATCH(Z7,'DS2025'!$S$5:$S$15,1)):
INDEX('DS2025'!$S$5:$S$15,MATCH(Z7,'DS2025'!$S$5:$S$15,1)+1)),
IF($AA$4=Database!$A$9,
_xlfn.FORECAST.LINEAR(Z7,
INDEX('DS2025'!$W$5:$W$15,MATCH(Z7,'DS2025'!$V$5:$V$15,1)):
INDEX('DS2025'!$W$5:$W$15,MATCH(Z7,'DS2025'!$V$5:$V$15,1)+1),
INDEX('DS2025'!$V$5:$V$15,MATCH(Z7,'DS2025'!$V$5:$V$15,1)):
INDEX('DS2025'!$V$5:$V$15,MATCH(Z7,'DS2025'!$V$5:$V$15,1)+1)),
IF($AA$4=Database!$A$10,
_xlfn.FORECAST.LINEAR(Z7,
INDEX('DS2025'!$Z$5:$Z$15,MATCH(Z7,'DS2025'!$Y$5:$Y$15,1)):
INDEX('DS2025'!$Z$5:$Z$15,MATCH(Z7,'DS2025'!$Y$5:$Y$15,1)+1),
INDEX('DS2025'!$Y$5:$Y$15,MATCH(Z7,'DS2025'!$Y$5:$Y$15,1)):
INDEX('DS2025'!$Y$5:$Y$15,MATCH(Z7,'DS2025'!$Y$5:$Y$15,1)+1)),
IF($AA$4=Database!$A$11,
_xlfn.FORECAST.LINEAR(
Z7,
INDEX('DS2025'!$B$21:$B$35,MATCH(Z7,'DS2025'!$A$21:$A$35,1)):
INDEX('DS2025'!$B$21:$B$35,MATCH(Z7,'DS2025'!$A$21:$A$35,1)+1),
INDEX('DS2025'!$A$21:$A$35,MATCH(Z7,'DS2025'!$A$21:$A$35,1)):
INDEX('DS2025'!$A$21:$A$35,MATCH(Z7,'DS2025'!$A$21:$A$35,1)+1)),
IF($AA$4=Database!$A$12,
_xlfn.FORECAST.LINEAR(
Z7,
INDEX('DS2025'!$E$21:$E$35,MATCH(Z7,'DS2025'!$D$21:$D$35,1)):
INDEX('DS2025'!$E$21:$E$35,MATCH(Z7,'DS2025'!$D$21:$D$35,1)+1),
INDEX('DS2025'!$D$21:$D$35,MATCH(Z7,'DS2025'!$D$21:$D$35,1)):
INDEX('DS2025'!$D$21:$D$35,MATCH(Z7,'DS2025'!$D$21:$D$35,1)+1)),
IF($AA$4=Database!$A$13,
_xlfn.FORECAST.LINEAR(
Z7,
INDEX('DS2025'!$H$21:$H$35,MATCH(Z7,'DS2025'!$G$21:$G$35,1)):
INDEX('DS2025'!$H$21:$H$35,MATCH(Z7,'DS2025'!$G$21:$G$35,1)+1),
INDEX('DS2025'!$G$21:$G$35,MATCH(Z7,'DS2025'!$G$21:$G$35,1)):
INDEX('DS2025'!$G$21:$G$35,MATCH(Z7,'DS2025'!$G$21:$G$35,1)+1)),
IF($AA$4=Database!$A$14,
_xlfn.FORECAST.LINEAR(
Z7,
INDEX('DS2025'!$K$21:$K$35,MATCH(Z7,'DS2025'!$J$21:$J$35,1)):
INDEX('DS2025'!$K$21:$K$35,MATCH(Z7,'DS2025'!$J$21:$J$35,1)+1),
INDEX('DS2025'!$J$21:$J$35,MATCH(Z7,'DS2025'!$J$21:$J$35,1)):
INDEX('DS2025'!$J$21:$J$35,MATCH(Z7,'DS2025'!$J$21:$J$35,1)+1)),
IF($AA$4=Database!$A$15,
_xlfn.FORECAST.LINEAR(
Z7,
INDEX('DS2025'!$N$21:$N$35,MATCH(Z7,'DS2025'!$M$21:$M$35,1)):
INDEX('DS2025'!$N$21:$N$35,MATCH(Z7,'DS2025'!$M$21:$M$35,1)+1),
INDEX('DS2025'!$M$21:$M$35,MATCH(Z7,'DS2025'!$M$21:$M$35,1)):
INDEX('DS2025'!$M$21:$M$35,MATCH(Z7,'DS2025'!$M$21:$M$35,1)+1)),
IF($AA$4=Database!$A$16,
_xlfn.FORECAST.LINEAR(
Z7,
INDEX('DS2025'!$Q$21:$Q$35,MATCH(Z7,'DS2025'!$P$21:$P$35,1)):
INDEX('DS2025'!$Q$21:$Q$35,MATCH(Z7,'DS2025'!$P$21:$P$35,1)+1),
INDEX('DS2025'!$P$21:$P$35,MATCH(Z7,'DS2025'!$P$21:$P$35,1)):
INDEX('DS2025'!$P$21:$P$35,MATCH(Z7,'DS2025'!$P$21:$P$35,1)+1)),
IF($AA$4=Database!$A$17,
_xlfn.FORECAST.LINEAR(
Z7,
INDEX('DS2025'!$T$21:$T$35,MATCH(Z7,'DS2025'!$S$21:$S$35,1)):
INDEX('DS2025'!$T$21:$T$35,MATCH(Z7,'DS2025'!$S$21:$S$35,1)+1),
INDEX('DS2025'!$S$21:$S$35,MATCH(Z7,'DS2025'!$S$21:$S$35,1)):
INDEX('DS2025'!$S$21:$S$35,MATCH(Z7,'DS2025'!$S$21:$S$35,1)+1)),
IF($AA$4=Database!$A$18,
_xlfn.FORECAST.LINEAR(
Z7,
INDEX('DS2025'!$W$21:$W$35,MATCH(Z7,'DS2025'!$V$21:$V$35,1)):
INDEX('DS2025'!$W$21:$W$35,MATCH(Z7,'DS2025'!$V$21:$V$35,1)+1),
INDEX('DS2025'!$V$21:$V$35,MATCH(Z7,'DS2025'!$V$21:$V$35,1)):
INDEX('DS2025'!$V$21:$V$35,MATCH(Z7,'DS2025'!$V$21:$V$35,1)+1)),
IF($AA$4=Database!$A$19,
_xlfn.FORECAST.LINEAR(
Z7,
INDEX('DS2025'!$Z$21:$Z$35,MATCH(Z7,'DS2025'!$Y$21:$Y$35,1)):
INDEX('DS2025'!$Z$21:$Z$35,MATCH(Z7,'DS2025'!$Y$21:$Y$35,1)+1),
INDEX('DS2025'!$Y$21:$Y$35,MATCH(Z7,'DS2025'!$Y$21:$Y$35,1)):
INDEX('DS2025'!$Y$21:$Y$35,MATCH(Z7,'DS2025'!$Y$21:$Y$35,1)+1)),
IF($AA$4=Database!$A$20,
_xlfn.FORECAST.LINEAR(
Z7,
INDEX('DS2025'!$AC$21:$AC$35,MATCH(Z7,'DS2025'!$AB$21:$AB$35,1)):
INDEX('DS2025'!$AC$21:$AC$35,MATCH(Z7,'DS2025'!$AB$21:$AB$35,1)+1),
INDEX('DS2025'!$AB$21:$AB$35,MATCH(Z7,'DS2025'!$AB$21:$AB$35,1)):
INDEX('DS2025'!$AB$21:$AB$35,MATCH(Z7,'DS2025'!$AB$21:$AB$35,1)+1))
)))))))))))))))))))</f>
        <v>-0.33320727620871227</v>
      </c>
      <c r="AB7" s="97">
        <f t="shared" ref="AB7:AB36" si="8">Z7+AA7</f>
        <v>64.260792723791283</v>
      </c>
      <c r="AC7" s="318">
        <f>'Data 60 C'!K8</f>
        <v>63.5</v>
      </c>
      <c r="AD7" s="42"/>
      <c r="AE7" s="42"/>
      <c r="AF7" s="42"/>
    </row>
    <row r="8" spans="1:61" ht="15" customHeight="1">
      <c r="A8" s="316">
        <v>2</v>
      </c>
      <c r="B8" s="316">
        <f>'Data 60 C'!B9</f>
        <v>64.668000000000006</v>
      </c>
      <c r="C8" s="98">
        <f>IF($C$4=Database!$A$2,
_xlfn.FORECAST.LINEAR(B8,
INDEX('DS2025'!$B$5:$B$15,MATCH(B8,'DS2025'!$A$5:$A$15,1)):
INDEX('DS2025'!$B$5:$B$15,MATCH(B8,'DS2025'!$A$5:$A$15,1)+1),
INDEX('DS2025'!$A$5:$A$15,MATCH(B8,'DS2025'!$A$5:$A$15,1)):
INDEX('DS2025'!$A$5:$A$15,MATCH(B8,'DS2025'!$A$5:$A$15,1)+1)),
IF($C$4=Database!$A$3,
_xlfn.FORECAST.LINEAR(B8,
INDEX('DS2025'!$E$5:$E$15,MATCH(B8,'DS2025'!$D$5:$D$15,1)):
INDEX('DS2025'!$E$5:$E$15,MATCH(B8,'DS2025'!$D$5:$D$15,1)+1),
INDEX('DS2025'!$D$5:$D$15,MATCH(B8,'DS2025'!$D$5:$D$15,1)):
INDEX('DS2025'!$D$5:$D$15,MATCH(B8,'DS2025'!$D$5:$D$15,1)+1)),
IF($C$4=Database!$A$4,
_xlfn.FORECAST.LINEAR(B8,
INDEX('DS2025'!$H$5:$H$15,MATCH(B8,'DS2025'!$G$5:$G$15,1)):
INDEX('DS2025'!$H$5:$H$15,MATCH(B8,'DS2025'!$G$5:$G$15,1)+1),
INDEX('DS2025'!$G$5:$G$15,MATCH(B8,'DS2025'!$G$5:$G$15,1)):
INDEX('DS2025'!$G$5:$G$15,MATCH(B8,'DS2025'!$G$5:$G$15,1)+1)),
IF($C$4=Database!$A$5,
_xlfn.FORECAST.LINEAR(B8,
INDEX('DS2025'!$K$5:$K$15,MATCH(B8,'DS2025'!$J$5:$J$15,1)):
INDEX('DS2025'!$K$5:$K$15,MATCH(B8,'DS2025'!$J$5:$J$15,1)+1),
INDEX('DS2025'!$J$5:$J$15,MATCH(B8,'DS2025'!$J$5:$J$15,1)):
INDEX('DS2025'!$J$5:$J$15,MATCH(B8,'DS2025'!$J$5:$J$15,1)+1)),
IF($C$4=Database!$A$6,
_xlfn.FORECAST.LINEAR(B8,
INDEX('DS2025'!$N$5:$N$15,MATCH(B8,'DS2025'!$M$5:$M$15,1)):
INDEX('DS2025'!$N$5:$N$15,MATCH(B8,'DS2025'!$M$5:$M$15,1)+1),
INDEX('DS2025'!$M$5:$M$15,MATCH(B8,'DS2025'!$M$5:$M$15,1)):
INDEX('DS2025'!$M$5:$M$15,MATCH(B8,'DS2025'!$M$5:$M$15,1)+1)),
IF($C$4=Database!$A$7,
_xlfn.FORECAST.LINEAR(B8,
INDEX('DS2025'!$Q$5:$Q$15,MATCH(B8,'DS2025'!$P$5:$P$15,1)):
INDEX('DS2025'!$Q$5:$Q$15,MATCH(B8,'DS2025'!$P$5:$P$15,1)+1),
INDEX('DS2025'!$P$5:$P$15,MATCH(B8,'DS2025'!$P$5:$P$15,1)):
INDEX('DS2025'!$P$5:$P$15,MATCH(B8,'DS2025'!$P$5:$P$15,1)+1)),
IF($C$4=Database!$A$8,
_xlfn.FORECAST.LINEAR(B8,
INDEX('DS2025'!$T$5:$T$15,MATCH(B8,'DS2025'!$S$5:$S$15,1)):
INDEX('DS2025'!$T$5:$T$15,MATCH(B8,'DS2025'!$S$5:$S$15,1)+1),
INDEX('DS2025'!$S$5:$S$15,MATCH(B8,'DS2025'!$S$5:$S$15,1)):
INDEX('DS2025'!$S$5:$S$15,MATCH(B8,'DS2025'!$S$5:$S$15,1)+1)),
IF($C$4=Database!$A$9,
_xlfn.FORECAST.LINEAR(B8,
INDEX('DS2025'!$W$5:$W$15,MATCH(B8,'DS2025'!$V$5:$V$15,1)):
INDEX('DS2025'!$W$5:$W$15,MATCH(B8,'DS2025'!$V$5:$V$15,1)+1),
INDEX('DS2025'!$V$5:$V$15,MATCH(B8,'DS2025'!$V$5:$V$15,1)):
INDEX('DS2025'!$V$5:$V$15,MATCH(B8,'DS2025'!$V$5:$V$15,1)+1)),
IF($C$4=Database!$A$10,
_xlfn.FORECAST.LINEAR(B8,
INDEX('DS2025'!$Z$5:$Z$15,MATCH(B8,'DS2025'!$Y$5:$Y$15,1)):
INDEX('DS2025'!$Z$5:$Z$15,MATCH(B8,'DS2025'!$Y$5:$Y$15,1)+1),
INDEX('DS2025'!$Y$5:$Y$15,MATCH(B8,'DS2025'!$Y$5:$Y$15,1)):
INDEX('DS2025'!$Y$5:$Y$15,MATCH(B8,'DS2025'!$Y$5:$Y$15,1)+1)),
IF($C$4=Database!$A$11,
_xlfn.FORECAST.LINEAR(
B8,
INDEX('DS2025'!$B$21:$B$35,MATCH(B8,'DS2025'!$A$21:$A$35,1)):
INDEX('DS2025'!$B$21:$B$35,MATCH(B8,'DS2025'!$A$21:$A$35,1)+1),
INDEX('DS2025'!$A$21:$A$35,MATCH(B8,'DS2025'!$A$21:$A$35,1)):
INDEX('DS2025'!$A$21:$A$35,MATCH(B8,'DS2025'!$A$21:$A$35,1)+1)),
IF($C$4=Database!$A$12,
_xlfn.FORECAST.LINEAR(
B8,
INDEX('DS2025'!$E$21:$E$35,MATCH(B8,'DS2025'!$D$21:$D$35,1)):
INDEX('DS2025'!$E$21:$E$35,MATCH(B8,'DS2025'!$D$21:$D$35,1)+1),
INDEX('DS2025'!$D$21:$D$35,MATCH(B8,'DS2025'!$D$21:$D$35,1)):
INDEX('DS2025'!$D$21:$D$35,MATCH(B8,'DS2025'!$D$21:$D$35,1)+1)),
IF($C$4=Database!$A$13,
_xlfn.FORECAST.LINEAR(
B8,
INDEX('DS2025'!$H$21:$H$35,MATCH(B8,'DS2025'!$G$21:$G$35,1)):
INDEX('DS2025'!$H$21:$H$35,MATCH(B8,'DS2025'!$G$21:$G$35,1)+1),
INDEX('DS2025'!$G$21:$G$35,MATCH(B8,'DS2025'!$G$21:$G$35,1)):
INDEX('DS2025'!$G$21:$G$35,MATCH(B8,'DS2025'!$G$21:$G$35,1)+1)),
IF($C$4=Database!$A$14,
_xlfn.FORECAST.LINEAR(
B8,
INDEX('DS2025'!$K$21:$K$35,MATCH(B8,'DS2025'!$J$21:$J$35,1)):
INDEX('DS2025'!$K$21:$K$35,MATCH(B8,'DS2025'!$J$21:$J$35,1)+1),
INDEX('DS2025'!$J$21:$J$35,MATCH(B8,'DS2025'!$J$21:$J$35,1)):
INDEX('DS2025'!$J$21:$J$35,MATCH(B8,'DS2025'!$J$21:$J$35,1)+1)),
IF($C$4=Database!$A$15,
_xlfn.FORECAST.LINEAR(
B8,
INDEX('DS2025'!$N$21:$N$35,MATCH(B8,'DS2025'!$M$21:$M$35,1)):
INDEX('DS2025'!$N$21:$N$35,MATCH(B8,'DS2025'!$M$21:$M$35,1)+1),
INDEX('DS2025'!$M$21:$M$35,MATCH(B8,'DS2025'!$M$21:$M$35,1)):
INDEX('DS2025'!$M$21:$M$35,MATCH(B8,'DS2025'!$M$21:$M$35,1)+1)),
IF($C$4=Database!$A$16,
_xlfn.FORECAST.LINEAR(
B8,
INDEX('DS2025'!$Q$21:$Q$35,MATCH(B8,'DS2025'!$P$21:$P$35,1)):
INDEX('DS2025'!$Q$21:$Q$35,MATCH(B8,'DS2025'!$P$21:$P$35,1)+1),
INDEX('DS2025'!$P$21:$P$35,MATCH(B8,'DS2025'!$P$21:$P$35,1)):
INDEX('DS2025'!$P$21:$P$35,MATCH(B8,'DS2025'!$P$21:$P$35,1)+1)),
IF($C$4=Database!$A$17,
_xlfn.FORECAST.LINEAR(
B8,
INDEX('DS2025'!$T$21:$T$35,MATCH(B8,'DS2025'!$S$21:$S$35,1)):
INDEX('DS2025'!$T$21:$T$35,MATCH(B8,'DS2025'!$S$21:$S$35,1)+1),
INDEX('DS2025'!$S$21:$S$35,MATCH(B8,'DS2025'!$S$21:$S$35,1)):
INDEX('DS2025'!$S$21:$S$35,MATCH(B8,'DS2025'!$S$21:$S$35,1)+1)),
IF($C$4=Database!$A$18,
_xlfn.FORECAST.LINEAR(
B8,
INDEX('DS2025'!$W$21:$W$35,MATCH(B8,'DS2025'!$V$21:$V$35,1)):
INDEX('DS2025'!$W$21:$W$35,MATCH(B8,'DS2025'!$V$21:$V$35,1)+1),
INDEX('DS2025'!$V$21:$V$35,MATCH(B8,'DS2025'!$V$21:$V$35,1)):
INDEX('DS2025'!$V$21:$V$35,MATCH(B8,'DS2025'!$V$21:$V$35,1)+1)),
IF($C$4=Database!$A$19,
_xlfn.FORECAST.LINEAR(
B8,
INDEX('DS2025'!$Z$21:$Z$35,MATCH(B8,'DS2025'!$Y$21:$Y$35,1)):
INDEX('DS2025'!$Z$21:$Z$35,MATCH(B8,'DS2025'!$Y$21:$Y$35,1)+1),
INDEX('DS2025'!$Y$21:$Y$35,MATCH(B8,'DS2025'!$Y$21:$Y$35,1)):
INDEX('DS2025'!$Y$21:$Y$35,MATCH(B8,'DS2025'!$Y$21:$Y$35,1)+1)),
IF($C$4=Database!$A$20,
_xlfn.FORECAST.LINEAR(
B8,
INDEX('DS2025'!$AC$21:$AC$35,MATCH(B8,'DS2025'!$AB$21:$AB$35,1)):
INDEX('DS2025'!$AC$21:$AC$35,MATCH(B8,'DS2025'!$AB$21:$AB$35,1)+1),
INDEX('DS2025'!$AB$21:$AB$35,MATCH(B8,'DS2025'!$AB$21:$AB$35,1)):
INDEX('DS2025'!$AB$21:$AB$35,MATCH(B8,'DS2025'!$AB$21:$AB$35,1)+1))
)))))))))))))))))))</f>
        <v>-0.33342572203606191</v>
      </c>
      <c r="D8" s="98">
        <f t="shared" si="0"/>
        <v>64.334574277963938</v>
      </c>
      <c r="E8" s="98">
        <f>'Data 60 C'!C9</f>
        <v>65.375</v>
      </c>
      <c r="F8" s="98">
        <f>IF($F$4=Database!$A$2,
_xlfn.FORECAST.LINEAR(E8,
INDEX('DS2025'!$B$5:$B$15,MATCH(E8,'DS2025'!$A$5:$A$15,1)):
INDEX('DS2025'!$B$5:$B$15,MATCH(E8,'DS2025'!$A$5:$A$15,1)+1),
INDEX('DS2025'!$A$5:$A$15,MATCH(E8,'DS2025'!$A$5:$A$15,1)):
INDEX('DS2025'!$A$5:$A$15,MATCH(E8,'DS2025'!$A$5:$A$15,1)+1)),
IF($F$4=Database!$A$3,
_xlfn.FORECAST.LINEAR(E8,
INDEX('DS2025'!$E$5:$E$15,MATCH(E8,'DS2025'!$D$5:$D$15,1)):
INDEX('DS2025'!$E$5:$E$15,MATCH(E8,'DS2025'!$D$5:$D$15,1)+1),
INDEX('DS2025'!$D$5:$D$15,MATCH(E8,'DS2025'!$D$5:$D$15,1)):
INDEX('DS2025'!$D$5:$D$15,MATCH(E8,'DS2025'!$D$5:$D$15,1)+1)),
IF($F$4=Database!$A$4,
_xlfn.FORECAST.LINEAR(E8,
INDEX('DS2025'!$H$5:$H$15,MATCH(E8,'DS2025'!$G$5:$G$15,1)):
INDEX('DS2025'!$H$5:$H$15,MATCH(E8,'DS2025'!$G$5:$G$15,1)+1),
INDEX('DS2025'!$G$5:$G$15,MATCH(E8,'DS2025'!$G$5:$G$15,1)):
INDEX('DS2025'!$G$5:$G$15,MATCH(E8,'DS2025'!$G$5:$G$15,1)+1)),
IF($F$4=Database!$A$5,
_xlfn.FORECAST.LINEAR(E8,
INDEX('DS2025'!$K$5:$K$15,MATCH(E8,'DS2025'!$J$5:$J$15,1)):
INDEX('DS2025'!$K$5:$K$15,MATCH(E8,'DS2025'!$J$5:$J$15,1)+1),
INDEX('DS2025'!$J$5:$J$15,MATCH(E8,'DS2025'!$J$5:$J$15,1)):
INDEX('DS2025'!$J$5:$J$15,MATCH(E8,'DS2025'!$J$5:$J$15,1)+1)),
IF($F$4=Database!$A$6,
_xlfn.FORECAST.LINEAR(E8,
INDEX('DS2025'!$N$5:$N$15,MATCH(E8,'DS2025'!$M$5:$M$15,1)):
INDEX('DS2025'!$N$5:$N$15,MATCH(E8,'DS2025'!$M$5:$M$15,1)+1),
INDEX('DS2025'!$M$5:$M$15,MATCH(E8,'DS2025'!$M$5:$M$15,1)):
INDEX('DS2025'!$M$5:$M$15,MATCH(E8,'DS2025'!$M$5:$M$15,1)+1)),
IF($F$4=Database!$A$7,
_xlfn.FORECAST.LINEAR(E8,
INDEX('DS2025'!$Q$5:$Q$15,MATCH(E8,'DS2025'!$P$5:$P$15,1)):
INDEX('DS2025'!$Q$5:$Q$15,MATCH(E8,'DS2025'!$P$5:$P$15,1)+1),
INDEX('DS2025'!$P$5:$P$15,MATCH(E8,'DS2025'!$P$5:$P$15,1)):
INDEX('DS2025'!$P$5:$P$15,MATCH(E8,'DS2025'!$P$5:$P$15,1)+1)),
IF($F$4=Database!$A$8,
_xlfn.FORECAST.LINEAR(E8,
INDEX('DS2025'!$T$5:$T$15,MATCH(E8,'DS2025'!$S$5:$S$15,1)):
INDEX('DS2025'!$T$5:$T$15,MATCH(E8,'DS2025'!$S$5:$S$15,1)+1),
INDEX('DS2025'!$S$5:$S$15,MATCH(E8,'DS2025'!$S$5:$S$15,1)):
INDEX('DS2025'!$S$5:$S$15,MATCH(E8,'DS2025'!$S$5:$S$15,1)+1)),
IF($F$4=Database!$A$9,
_xlfn.FORECAST.LINEAR(E8,
INDEX('DS2025'!$W$5:$W$15,MATCH(E8,'DS2025'!$V$5:$V$15,1)):
INDEX('DS2025'!$W$5:$W$15,MATCH(E8,'DS2025'!$V$5:$V$15,1)+1),
INDEX('DS2025'!$V$5:$V$15,MATCH(E8,'DS2025'!$V$5:$V$15,1)):
INDEX('DS2025'!$V$5:$V$15,MATCH(E8,'DS2025'!$V$5:$V$15,1)+1)),
IF($F$4=Database!$A$10,
_xlfn.FORECAST.LINEAR(E8,
INDEX('DS2025'!$Z$5:$Z$15,MATCH(E8,'DS2025'!$Y$5:$Y$15,1)):
INDEX('DS2025'!$Z$5:$Z$15,MATCH(E8,'DS2025'!$Y$5:$Y$15,1)+1),
INDEX('DS2025'!$Y$5:$Y$15,MATCH(E8,'DS2025'!$Y$5:$Y$15,1)):
INDEX('DS2025'!$Y$5:$Y$15,MATCH(E8,'DS2025'!$Y$5:$Y$15,1)+1)),
IF($F$4=Database!$A$11,
_xlfn.FORECAST.LINEAR(
E8,
INDEX('DS2025'!$B$21:$B$35,MATCH(E8,'DS2025'!$A$21:$A$35,1)):
INDEX('DS2025'!$B$21:$B$35,MATCH(E8,'DS2025'!$A$21:$A$35,1)+1),
INDEX('DS2025'!$A$21:$A$35,MATCH(E8,'DS2025'!$A$21:$A$35,1)):
INDEX('DS2025'!$A$21:$A$35,MATCH(E8,'DS2025'!$A$21:$A$35,1)+1)),
IF($F$4=Database!$A$12,
_xlfn.FORECAST.LINEAR(
E8,
INDEX('DS2025'!$E$21:$E$35,MATCH(E8,'DS2025'!$D$21:$D$35,1)):
INDEX('DS2025'!$E$21:$E$35,MATCH(E8,'DS2025'!$D$21:$D$35,1)+1),
INDEX('DS2025'!$D$21:$D$35,MATCH(E8,'DS2025'!$D$21:$D$35,1)):
INDEX('DS2025'!$D$21:$D$35,MATCH(E8,'DS2025'!$D$21:$D$35,1)+1)),
IF($F$4=Database!$A$13,
_xlfn.FORECAST.LINEAR(
E8,
INDEX('DS2025'!$H$21:$H$35,MATCH(E8,'DS2025'!$G$21:$G$35,1)):
INDEX('DS2025'!$H$21:$H$35,MATCH(E8,'DS2025'!$G$21:$G$35,1)+1),
INDEX('DS2025'!$G$21:$G$35,MATCH(E8,'DS2025'!$G$21:$G$35,1)):
INDEX('DS2025'!$G$21:$G$35,MATCH(E8,'DS2025'!$G$21:$G$35,1)+1)),
IF($F$4=Database!$A$14,
_xlfn.FORECAST.LINEAR(
E8,
INDEX('DS2025'!$K$21:$K$35,MATCH(E8,'DS2025'!$J$21:$J$35,1)):
INDEX('DS2025'!$K$21:$K$35,MATCH(E8,'DS2025'!$J$21:$J$35,1)+1),
INDEX('DS2025'!$J$21:$J$35,MATCH(E8,'DS2025'!$J$21:$J$35,1)):
INDEX('DS2025'!$J$21:$J$35,MATCH(E8,'DS2025'!$J$21:$J$35,1)+1)),
IF($F$4=Database!$A$15,
_xlfn.FORECAST.LINEAR(
E8,
INDEX('DS2025'!$N$21:$N$35,MATCH(E8,'DS2025'!$M$21:$M$35,1)):
INDEX('DS2025'!$N$21:$N$35,MATCH(E8,'DS2025'!$M$21:$M$35,1)+1),
INDEX('DS2025'!$M$21:$M$35,MATCH(E8,'DS2025'!$M$21:$M$35,1)):
INDEX('DS2025'!$M$21:$M$35,MATCH(E8,'DS2025'!$M$21:$M$35,1)+1)),
IF($F$4=Database!$A$16,
_xlfn.FORECAST.LINEAR(
E8,
INDEX('DS2025'!$Q$21:$Q$35,MATCH(E8,'DS2025'!$P$21:$P$35,1)):
INDEX('DS2025'!$Q$21:$Q$35,MATCH(E8,'DS2025'!$P$21:$P$35,1)+1),
INDEX('DS2025'!$P$21:$P$35,MATCH(E8,'DS2025'!$P$21:$P$35,1)):
INDEX('DS2025'!$P$21:$P$35,MATCH(E8,'DS2025'!$P$21:$P$35,1)+1)),
IF($F$4=Database!$A$17,
_xlfn.FORECAST.LINEAR(
E8,
INDEX('DS2025'!$T$21:$T$35,MATCH(E8,'DS2025'!$S$21:$S$35,1)):
INDEX('DS2025'!$T$21:$T$35,MATCH(E8,'DS2025'!$S$21:$S$35,1)+1),
INDEX('DS2025'!$S$21:$S$35,MATCH(E8,'DS2025'!$S$21:$S$35,1)):
INDEX('DS2025'!$S$21:$S$35,MATCH(E8,'DS2025'!$S$21:$S$35,1)+1)),
IF($F$4=Database!$A$18,
_xlfn.FORECAST.LINEAR(
E8,
INDEX('DS2025'!$W$21:$W$35,MATCH(E8,'DS2025'!$V$21:$V$35,1)):
INDEX('DS2025'!$W$21:$W$35,MATCH(E8,'DS2025'!$V$21:$V$35,1)+1),
INDEX('DS2025'!$V$21:$V$35,MATCH(E8,'DS2025'!$V$21:$V$35,1)):
INDEX('DS2025'!$V$21:$V$35,MATCH(E8,'DS2025'!$V$21:$V$35,1)+1)),
IF($F$4=Database!$A$19,
_xlfn.FORECAST.LINEAR(
E8,
INDEX('DS2025'!$Z$21:$Z$35,MATCH(E8,'DS2025'!$Y$21:$Y$35,1)):
INDEX('DS2025'!$Z$21:$Z$35,MATCH(E8,'DS2025'!$Y$21:$Y$35,1)+1),
INDEX('DS2025'!$Y$21:$Y$35,MATCH(E8,'DS2025'!$Y$21:$Y$35,1)):
INDEX('DS2025'!$Y$21:$Y$35,MATCH(E8,'DS2025'!$Y$21:$Y$35,1)+1)),
IF($F$4=Database!$A$20,
_xlfn.FORECAST.LINEAR(
E8,
INDEX('DS2025'!$AC$21:$AC$35,MATCH(E8,'DS2025'!$AB$21:$AB$35,1)):
INDEX('DS2025'!$AC$21:$AC$35,MATCH(E8,'DS2025'!$AB$21:$AB$35,1)+1),
INDEX('DS2025'!$AB$21:$AB$35,MATCH(E8,'DS2025'!$AB$21:$AB$35,1)):
INDEX('DS2025'!$AB$21:$AB$35,MATCH(E8,'DS2025'!$AB$21:$AB$35,1)+1))
)))))))))))))))))))</f>
        <v>-0.29700541516245488</v>
      </c>
      <c r="G8" s="98">
        <f t="shared" si="1"/>
        <v>65.077994584837541</v>
      </c>
      <c r="H8" s="98">
        <f>'Data 60 C'!D9</f>
        <v>64.682000000000002</v>
      </c>
      <c r="I8" s="98">
        <f>IF($I$4=Database!$A$2,
_xlfn.FORECAST.LINEAR(H8,
INDEX('DS2025'!$B$5:$B$15,MATCH(H8,'DS2025'!$A$5:$A$15,1)):
INDEX('DS2025'!$B$5:$B$15,MATCH(H8,'DS2025'!$A$5:$A$15,1)+1),
INDEX('DS2025'!$A$5:$A$15,MATCH(H8,'DS2025'!$A$5:$A$15,1)):
INDEX('DS2025'!$A$5:$A$15,MATCH(H8,'DS2025'!$A$5:$A$15,1)+1)),
IF($I$4=Database!$A$3,
_xlfn.FORECAST.LINEAR(H8,
INDEX('DS2025'!$E$5:$E$15,MATCH(H8,'DS2025'!$D$5:$D$15,1)):
INDEX('DS2025'!$E$5:$E$15,MATCH(H8,'DS2025'!$D$5:$D$15,1)+1),
INDEX('DS2025'!$D$5:$D$15,MATCH(H8,'DS2025'!$D$5:$D$15,1)):
INDEX('DS2025'!$D$5:$D$15,MATCH(H8,'DS2025'!$D$5:$D$15,1)+1)),
IF($I$4=Database!$A$4,
_xlfn.FORECAST.LINEAR(H8,
INDEX('DS2025'!$H$5:$H$15,MATCH(H8,'DS2025'!$G$5:$G$15,1)):
INDEX('DS2025'!$H$5:$H$15,MATCH(H8,'DS2025'!$G$5:$G$15,1)+1),
INDEX('DS2025'!$G$5:$G$15,MATCH(H8,'DS2025'!$G$5:$G$15,1)):
INDEX('DS2025'!$G$5:$G$15,MATCH(H8,'DS2025'!$G$5:$G$15,1)+1)),
IF($I$4=Database!$A$5,
_xlfn.FORECAST.LINEAR(H8,
INDEX('DS2025'!$K$5:$K$15,MATCH(H8,'DS2025'!$J$5:$J$15,1)):
INDEX('DS2025'!$K$5:$K$15,MATCH(H8,'DS2025'!$J$5:$J$15,1)+1),
INDEX('DS2025'!$J$5:$J$15,MATCH(H8,'DS2025'!$J$5:$J$15,1)):
INDEX('DS2025'!$J$5:$J$15,MATCH(H8,'DS2025'!$J$5:$J$15,1)+1)),
IF($I$4=Database!$A$6,
_xlfn.FORECAST.LINEAR(H8,
INDEX('DS2025'!$N$5:$N$15,MATCH(H8,'DS2025'!$M$5:$M$15,1)):
INDEX('DS2025'!$N$5:$N$15,MATCH(H8,'DS2025'!$M$5:$M$15,1)+1),
INDEX('DS2025'!$M$5:$M$15,MATCH(H8,'DS2025'!$M$5:$M$15,1)):
INDEX('DS2025'!$M$5:$M$15,MATCH(H8,'DS2025'!$M$5:$M$15,1)+1)),
IF($I$4=Database!$A$7,
_xlfn.FORECAST.LINEAR(H8,
INDEX('DS2025'!$Q$5:$Q$15,MATCH(H8,'DS2025'!$P$5:$P$15,1)):
INDEX('DS2025'!$Q$5:$Q$15,MATCH(H8,'DS2025'!$P$5:$P$15,1)+1),
INDEX('DS2025'!$P$5:$P$15,MATCH(H8,'DS2025'!$P$5:$P$15,1)):
INDEX('DS2025'!$P$5:$P$15,MATCH(H8,'DS2025'!$P$5:$P$15,1)+1)),
IF($I$4=Database!$A$8,
_xlfn.FORECAST.LINEAR(H8,
INDEX('DS2025'!$T$5:$T$15,MATCH(H8,'DS2025'!$S$5:$S$15,1)):
INDEX('DS2025'!$T$5:$T$15,MATCH(H8,'DS2025'!$S$5:$S$15,1)+1),
INDEX('DS2025'!$S$5:$S$15,MATCH(H8,'DS2025'!$S$5:$S$15,1)):
INDEX('DS2025'!$S$5:$S$15,MATCH(H8,'DS2025'!$S$5:$S$15,1)+1)),
IF($I$4=Database!$A$9,
_xlfn.FORECAST.LINEAR(H8,
INDEX('DS2025'!$W$5:$W$15,MATCH(H8,'DS2025'!$V$5:$V$15,1)):
INDEX('DS2025'!$W$5:$W$15,MATCH(H8,'DS2025'!$V$5:$V$15,1)+1),
INDEX('DS2025'!$V$5:$V$15,MATCH(H8,'DS2025'!$V$5:$V$15,1)):
INDEX('DS2025'!$V$5:$V$15,MATCH(H8,'DS2025'!$V$5:$V$15,1)+1)),
IF($I$4=Database!$A$10,
_xlfn.FORECAST.LINEAR(H8,
INDEX('DS2025'!$Z$5:$Z$15,MATCH(H8,'DS2025'!$Y$5:$Y$15,1)):
INDEX('DS2025'!$Z$5:$Z$15,MATCH(H8,'DS2025'!$Y$5:$Y$15,1)+1),
INDEX('DS2025'!$Y$5:$Y$15,MATCH(H8,'DS2025'!$Y$5:$Y$15,1)):
INDEX('DS2025'!$Y$5:$Y$15,MATCH(H8,'DS2025'!$Y$5:$Y$15,1)+1)),
IF($I$4=Database!$A$11,
_xlfn.FORECAST.LINEAR(
H8,
INDEX('DS2025'!$B$21:$B$35,MATCH(H8,'DS2025'!$A$21:$A$35,1)):
INDEX('DS2025'!$B$21:$B$35,MATCH(H8,'DS2025'!$A$21:$A$35,1)+1),
INDEX('DS2025'!$A$21:$A$35,MATCH(H8,'DS2025'!$A$21:$A$35,1)):
INDEX('DS2025'!$A$21:$A$35,MATCH(H8,'DS2025'!$A$21:$A$35,1)+1)),
IF($I$4=Database!$A$12,
_xlfn.FORECAST.LINEAR(
H8,
INDEX('DS2025'!$E$21:$E$35,MATCH(H8,'DS2025'!$D$21:$D$35,1)):
INDEX('DS2025'!$E$21:$E$35,MATCH(H8,'DS2025'!$D$21:$D$35,1)+1),
INDEX('DS2025'!$D$21:$D$35,MATCH(H8,'DS2025'!$D$21:$D$35,1)):
INDEX('DS2025'!$D$21:$D$35,MATCH(H8,'DS2025'!$D$21:$D$35,1)+1)),
IF($I$4=Database!$A$13,
_xlfn.FORECAST.LINEAR(
H8,
INDEX('DS2025'!$H$21:$H$35,MATCH(H8,'DS2025'!$G$21:$G$35,1)):
INDEX('DS2025'!$H$21:$H$35,MATCH(H8,'DS2025'!$G$21:$G$35,1)+1),
INDEX('DS2025'!$G$21:$G$35,MATCH(H8,'DS2025'!$G$21:$G$35,1)):
INDEX('DS2025'!$G$21:$G$35,MATCH(H8,'DS2025'!$G$21:$G$35,1)+1)),
IF($I$4=Database!$A$14,
_xlfn.FORECAST.LINEAR(
H8,
INDEX('DS2025'!$K$21:$K$35,MATCH(H8,'DS2025'!$J$21:$J$35,1)):
INDEX('DS2025'!$K$21:$K$35,MATCH(H8,'DS2025'!$J$21:$J$35,1)+1),
INDEX('DS2025'!$J$21:$J$35,MATCH(H8,'DS2025'!$J$21:$J$35,1)):
INDEX('DS2025'!$J$21:$J$35,MATCH(H8,'DS2025'!$J$21:$J$35,1)+1)),
IF($I$4=Database!$A$15,
_xlfn.FORECAST.LINEAR(
H8,
INDEX('DS2025'!$N$21:$N$35,MATCH(H8,'DS2025'!$M$21:$M$35,1)):
INDEX('DS2025'!$N$21:$N$35,MATCH(H8,'DS2025'!$M$21:$M$35,1)+1),
INDEX('DS2025'!$M$21:$M$35,MATCH(H8,'DS2025'!$M$21:$M$35,1)):
INDEX('DS2025'!$M$21:$M$35,MATCH(H8,'DS2025'!$M$21:$M$35,1)+1)),
IF($I$4=Database!$A$16,
_xlfn.FORECAST.LINEAR(
H8,
INDEX('DS2025'!$Q$21:$Q$35,MATCH(H8,'DS2025'!$P$21:$P$35,1)):
INDEX('DS2025'!$Q$21:$Q$35,MATCH(H8,'DS2025'!$P$21:$P$35,1)+1),
INDEX('DS2025'!$P$21:$P$35,MATCH(H8,'DS2025'!$P$21:$P$35,1)):
INDEX('DS2025'!$P$21:$P$35,MATCH(H8,'DS2025'!$P$21:$P$35,1)+1)),
IF($I$4=Database!$A$17,
_xlfn.FORECAST.LINEAR(
H8,
INDEX('DS2025'!$T$21:$T$35,MATCH(H8,'DS2025'!$S$21:$S$35,1)):
INDEX('DS2025'!$T$21:$T$35,MATCH(H8,'DS2025'!$S$21:$S$35,1)+1),
INDEX('DS2025'!$S$21:$S$35,MATCH(H8,'DS2025'!$S$21:$S$35,1)):
INDEX('DS2025'!$S$21:$S$35,MATCH(H8,'DS2025'!$S$21:$S$35,1)+1)),
IF($I$4=Database!$A$18,
_xlfn.FORECAST.LINEAR(
H8,
INDEX('DS2025'!$W$21:$W$35,MATCH(H8,'DS2025'!$V$21:$V$35,1)):
INDEX('DS2025'!$W$21:$W$35,MATCH(H8,'DS2025'!$V$21:$V$35,1)+1),
INDEX('DS2025'!$V$21:$V$35,MATCH(H8,'DS2025'!$V$21:$V$35,1)):
INDEX('DS2025'!$V$21:$V$35,MATCH(H8,'DS2025'!$V$21:$V$35,1)+1)),
IF($I$4=Database!$A$19,
_xlfn.FORECAST.LINEAR(
H8,
INDEX('DS2025'!$Z$21:$Z$35,MATCH(H8,'DS2025'!$Y$21:$Y$35,1)):
INDEX('DS2025'!$Z$21:$Z$35,MATCH(H8,'DS2025'!$Y$21:$Y$35,1)+1),
INDEX('DS2025'!$Y$21:$Y$35,MATCH(H8,'DS2025'!$Y$21:$Y$35,1)):
INDEX('DS2025'!$Y$21:$Y$35,MATCH(H8,'DS2025'!$Y$21:$Y$35,1)+1)),
IF($I$4=Database!$A$20,
_xlfn.FORECAST.LINEAR(
H8,
INDEX('DS2025'!$AC$21:$AC$35,MATCH(H8,'DS2025'!$AB$21:$AB$35,1)):
INDEX('DS2025'!$AC$21:$AC$35,MATCH(H8,'DS2025'!$AB$21:$AB$35,1)+1),
INDEX('DS2025'!$AB$21:$AB$35,MATCH(H8,'DS2025'!$AB$21:$AB$35,1)):
INDEX('DS2025'!$AB$21:$AB$35,MATCH(H8,'DS2025'!$AB$21:$AB$35,1)+1))
)))))))))))))))))))</f>
        <v>-0.29875667870036104</v>
      </c>
      <c r="J8" s="98">
        <f t="shared" si="2"/>
        <v>64.383243321299645</v>
      </c>
      <c r="K8" s="98">
        <f>'Data 60 C'!E9</f>
        <v>64.671000000000006</v>
      </c>
      <c r="L8" s="98">
        <f>IF($L$4=Database!$A$2,
_xlfn.FORECAST.LINEAR(K8,
INDEX('DS2025'!$B$5:$B$15,MATCH(K8,'DS2025'!$A$5:$A$15,1)):
INDEX('DS2025'!$B$5:$B$15,MATCH(K8,'DS2025'!$A$5:$A$15,1)+1),
INDEX('DS2025'!$A$5:$A$15,MATCH(K8,'DS2025'!$A$5:$A$15,1)):
INDEX('DS2025'!$A$5:$A$15,MATCH(K8,'DS2025'!$A$5:$A$15,1)+1)),
IF($L$4=Database!$A$3,
_xlfn.FORECAST.LINEAR(K8,
INDEX('DS2025'!$E$5:$E$15,MATCH(K8,'DS2025'!$D$5:$D$15,1)):
INDEX('DS2025'!$E$5:$E$15,MATCH(K8,'DS2025'!$D$5:$D$15,1)+1),
INDEX('DS2025'!$D$5:$D$15,MATCH(K8,'DS2025'!$D$5:$D$15,1)):
INDEX('DS2025'!$D$5:$D$15,MATCH(K8,'DS2025'!$D$5:$D$15,1)+1)),
IF($L$4=Database!$A$4,
_xlfn.FORECAST.LINEAR(K8,
INDEX('DS2025'!$H$5:$H$15,MATCH(K8,'DS2025'!$G$5:$G$15,1)):
INDEX('DS2025'!$H$5:$H$15,MATCH(K8,'DS2025'!$G$5:$G$15,1)+1),
INDEX('DS2025'!$G$5:$G$15,MATCH(K8,'DS2025'!$G$5:$G$15,1)):
INDEX('DS2025'!$G$5:$G$15,MATCH(K8,'DS2025'!$G$5:$G$15,1)+1)),
IF($L$4=Database!$A$5,
_xlfn.FORECAST.LINEAR(K8,
INDEX('DS2025'!$K$5:$K$15,MATCH(K8,'DS2025'!$J$5:$J$15,1)):
INDEX('DS2025'!$K$5:$K$15,MATCH(K8,'DS2025'!$J$5:$J$15,1)+1),
INDEX('DS2025'!$J$5:$J$15,MATCH(K8,'DS2025'!$J$5:$J$15,1)):
INDEX('DS2025'!$J$5:$J$15,MATCH(K8,'DS2025'!$J$5:$J$15,1)+1)),
IF($L$4=Database!$A$6,
_xlfn.FORECAST.LINEAR(K8,
INDEX('DS2025'!$N$5:$N$15,MATCH(K8,'DS2025'!$M$5:$M$15,1)):
INDEX('DS2025'!$N$5:$N$15,MATCH(K8,'DS2025'!$M$5:$M$15,1)+1),
INDEX('DS2025'!$M$5:$M$15,MATCH(K8,'DS2025'!$M$5:$M$15,1)):
INDEX('DS2025'!$M$5:$M$15,MATCH(K8,'DS2025'!$M$5:$M$15,1)+1)),
IF($L$4=Database!$A$7,
_xlfn.FORECAST.LINEAR(K8,
INDEX('DS2025'!$Q$5:$Q$15,MATCH(K8,'DS2025'!$P$5:$P$15,1)):
INDEX('DS2025'!$Q$5:$Q$15,MATCH(K8,'DS2025'!$P$5:$P$15,1)+1),
INDEX('DS2025'!$P$5:$P$15,MATCH(K8,'DS2025'!$P$5:$P$15,1)):
INDEX('DS2025'!$P$5:$P$15,MATCH(K8,'DS2025'!$P$5:$P$15,1)+1)),
IF($L$4=Database!$A$8,
_xlfn.FORECAST.LINEAR(K8,
INDEX('DS2025'!$T$5:$T$15,MATCH(K8,'DS2025'!$S$5:$S$15,1)):
INDEX('DS2025'!$T$5:$T$15,MATCH(K8,'DS2025'!$S$5:$S$15,1)+1),
INDEX('DS2025'!$S$5:$S$15,MATCH(K8,'DS2025'!$S$5:$S$15,1)):
INDEX('DS2025'!$S$5:$S$15,MATCH(K8,'DS2025'!$S$5:$S$15,1)+1)),
IF($L$4=Database!$A$9,
_xlfn.FORECAST.LINEAR(K8,
INDEX('DS2025'!$W$5:$W$15,MATCH(K8,'DS2025'!$V$5:$V$15,1)):
INDEX('DS2025'!$W$5:$W$15,MATCH(K8,'DS2025'!$V$5:$V$15,1)+1),
INDEX('DS2025'!$V$5:$V$15,MATCH(K8,'DS2025'!$V$5:$V$15,1)):
INDEX('DS2025'!$V$5:$V$15,MATCH(K8,'DS2025'!$V$5:$V$15,1)+1)),
IF($L$4=Database!$A$10,
_xlfn.FORECAST.LINEAR(K8,
INDEX('DS2025'!$Z$5:$Z$15,MATCH(K8,'DS2025'!$Y$5:$Y$15,1)):
INDEX('DS2025'!$Z$5:$Z$15,MATCH(K8,'DS2025'!$Y$5:$Y$15,1)+1),
INDEX('DS2025'!$Y$5:$Y$15,MATCH(K8,'DS2025'!$Y$5:$Y$15,1)):
INDEX('DS2025'!$Y$5:$Y$15,MATCH(K8,'DS2025'!$Y$5:$Y$15,1)+1)),
IF($L$4=Database!$A$11,
_xlfn.FORECAST.LINEAR(
K8,
INDEX('DS2025'!$B$21:$B$35,MATCH(K8,'DS2025'!$A$21:$A$35,1)):
INDEX('DS2025'!$B$21:$B$35,MATCH(K8,'DS2025'!$A$21:$A$35,1)+1),
INDEX('DS2025'!$A$21:$A$35,MATCH(K8,'DS2025'!$A$21:$A$35,1)):
INDEX('DS2025'!$A$21:$A$35,MATCH(K8,'DS2025'!$A$21:$A$35,1)+1)),
IF($L$4=Database!$A$12,
_xlfn.FORECAST.LINEAR(
K8,
INDEX('DS2025'!$E$21:$E$35,MATCH(K8,'DS2025'!$D$21:$D$35,1)):
INDEX('DS2025'!$E$21:$E$35,MATCH(K8,'DS2025'!$D$21:$D$35,1)+1),
INDEX('DS2025'!$D$21:$D$35,MATCH(K8,'DS2025'!$D$21:$D$35,1)):
INDEX('DS2025'!$D$21:$D$35,MATCH(K8,'DS2025'!$D$21:$D$35,1)+1)),
IF($L$4=Database!$A$13,
_xlfn.FORECAST.LINEAR(
K8,
INDEX('DS2025'!$H$21:$H$35,MATCH(K8,'DS2025'!$G$21:$G$35,1)):
INDEX('DS2025'!$H$21:$H$35,MATCH(K8,'DS2025'!$G$21:$G$35,1)+1),
INDEX('DS2025'!$G$21:$G$35,MATCH(K8,'DS2025'!$G$21:$G$35,1)):
INDEX('DS2025'!$G$21:$G$35,MATCH(K8,'DS2025'!$G$21:$G$35,1)+1)),
IF($L$4=Database!$A$14,
_xlfn.FORECAST.LINEAR(
K8,
INDEX('DS2025'!$K$21:$K$35,MATCH(K8,'DS2025'!$J$21:$J$35,1)):
INDEX('DS2025'!$K$21:$K$35,MATCH(K8,'DS2025'!$J$21:$J$35,1)+1),
INDEX('DS2025'!$J$21:$J$35,MATCH(K8,'DS2025'!$J$21:$J$35,1)):
INDEX('DS2025'!$J$21:$J$35,MATCH(K8,'DS2025'!$J$21:$J$35,1)+1)),
IF($L$4=Database!$A$15,
_xlfn.FORECAST.LINEAR(
K8,
INDEX('DS2025'!$N$21:$N$35,MATCH(K8,'DS2025'!$M$21:$M$35,1)):
INDEX('DS2025'!$N$21:$N$35,MATCH(K8,'DS2025'!$M$21:$M$35,1)+1),
INDEX('DS2025'!$M$21:$M$35,MATCH(K8,'DS2025'!$M$21:$M$35,1)):
INDEX('DS2025'!$M$21:$M$35,MATCH(K8,'DS2025'!$M$21:$M$35,1)+1)),
IF($L$4=Database!$A$16,
_xlfn.FORECAST.LINEAR(
K8,
INDEX('DS2025'!$Q$21:$Q$35,MATCH(K8,'DS2025'!$P$21:$P$35,1)):
INDEX('DS2025'!$Q$21:$Q$35,MATCH(K8,'DS2025'!$P$21:$P$35,1)+1),
INDEX('DS2025'!$P$21:$P$35,MATCH(K8,'DS2025'!$P$21:$P$35,1)):
INDEX('DS2025'!$P$21:$P$35,MATCH(K8,'DS2025'!$P$21:$P$35,1)+1)),
IF($L$4=Database!$A$17,
_xlfn.FORECAST.LINEAR(
K8,
INDEX('DS2025'!$T$21:$T$35,MATCH(K8,'DS2025'!$S$21:$S$35,1)):
INDEX('DS2025'!$T$21:$T$35,MATCH(K8,'DS2025'!$S$21:$S$35,1)+1),
INDEX('DS2025'!$S$21:$S$35,MATCH(K8,'DS2025'!$S$21:$S$35,1)):
INDEX('DS2025'!$S$21:$S$35,MATCH(K8,'DS2025'!$S$21:$S$35,1)+1)),
IF($L$4=Database!$A$18,
_xlfn.FORECAST.LINEAR(
K8,
INDEX('DS2025'!$W$21:$W$35,MATCH(K8,'DS2025'!$V$21:$V$35,1)):
INDEX('DS2025'!$W$21:$W$35,MATCH(K8,'DS2025'!$V$21:$V$35,1)+1),
INDEX('DS2025'!$V$21:$V$35,MATCH(K8,'DS2025'!$V$21:$V$35,1)):
INDEX('DS2025'!$V$21:$V$35,MATCH(K8,'DS2025'!$V$21:$V$35,1)+1)),
IF($L$4=Database!$A$19,
_xlfn.FORECAST.LINEAR(
K8,
INDEX('DS2025'!$Z$21:$Z$35,MATCH(K8,'DS2025'!$Y$21:$Y$35,1)):
INDEX('DS2025'!$Z$21:$Z$35,MATCH(K8,'DS2025'!$Y$21:$Y$35,1)+1),
INDEX('DS2025'!$Y$21:$Y$35,MATCH(K8,'DS2025'!$Y$21:$Y$35,1)):
INDEX('DS2025'!$Y$21:$Y$35,MATCH(K8,'DS2025'!$Y$21:$Y$35,1)+1)),
IF($L$4=Database!$A$20,
_xlfn.FORECAST.LINEAR(
K8,
INDEX('DS2025'!$AC$21:$AC$35,MATCH(K8,'DS2025'!$AB$21:$AB$35,1)):
INDEX('DS2025'!$AC$21:$AC$35,MATCH(K8,'DS2025'!$AB$21:$AB$35,1)+1),
INDEX('DS2025'!$AB$21:$AB$35,MATCH(K8,'DS2025'!$AB$21:$AB$35,1)):
INDEX('DS2025'!$AB$21:$AB$35,MATCH(K8,'DS2025'!$AB$21:$AB$35,1)+1))
)))))))))))))))))))</f>
        <v>-0.33343457794798148</v>
      </c>
      <c r="M8" s="98">
        <f t="shared" si="3"/>
        <v>64.337565422052023</v>
      </c>
      <c r="N8" s="317">
        <f>'Data 60 C'!F9</f>
        <v>64.528000000000006</v>
      </c>
      <c r="O8" s="98">
        <f>IF($O$4=Database!$A$2,
_xlfn.FORECAST.LINEAR(N8,
INDEX('DS2025'!$B$5:$B$15,MATCH(N8,'DS2025'!$A$5:$A$15,1)):
INDEX('DS2025'!$B$5:$B$15,MATCH(N8,'DS2025'!$A$5:$A$15,1)+1),
INDEX('DS2025'!$A$5:$A$15,MATCH(N8,'DS2025'!$A$5:$A$15,1)):
INDEX('DS2025'!$A$5:$A$15,MATCH(N8,'DS2025'!$A$5:$A$15,1)+1)),
IF($O$4=Database!$A$3,
_xlfn.FORECAST.LINEAR(N8,
INDEX('DS2025'!$E$5:$E$15,MATCH(N8,'DS2025'!$D$5:$D$15,1)):
INDEX('DS2025'!$E$5:$E$15,MATCH(N8,'DS2025'!$D$5:$D$15,1)+1),
INDEX('DS2025'!$D$5:$D$15,MATCH(N8,'DS2025'!$D$5:$D$15,1)):
INDEX('DS2025'!$D$5:$D$15,MATCH(N8,'DS2025'!$D$5:$D$15,1)+1)),
IF($O$4=Database!$A$4,
_xlfn.FORECAST.LINEAR(N8,
INDEX('DS2025'!$H$5:$H$15,MATCH(N8,'DS2025'!$G$5:$G$15,1)):
INDEX('DS2025'!$H$5:$H$15,MATCH(N8,'DS2025'!$G$5:$G$15,1)+1),
INDEX('DS2025'!$G$5:$G$15,MATCH(N8,'DS2025'!$G$5:$G$15,1)):
INDEX('DS2025'!$G$5:$G$15,MATCH(N8,'DS2025'!$G$5:$G$15,1)+1)),
IF($O$4=Database!$A$5,
_xlfn.FORECAST.LINEAR(N8,
INDEX('DS2025'!$K$5:$K$15,MATCH(N8,'DS2025'!$J$5:$J$15,1)):
INDEX('DS2025'!$K$5:$K$15,MATCH(N8,'DS2025'!$J$5:$J$15,1)+1),
INDEX('DS2025'!$J$5:$J$15,MATCH(N8,'DS2025'!$J$5:$J$15,1)):
INDEX('DS2025'!$J$5:$J$15,MATCH(N8,'DS2025'!$J$5:$J$15,1)+1)),
IF($O$4=Database!$A$6,
_xlfn.FORECAST.LINEAR(N8,
INDEX('DS2025'!$N$5:$N$15,MATCH(N8,'DS2025'!$M$5:$M$15,1)):
INDEX('DS2025'!$N$5:$N$15,MATCH(N8,'DS2025'!$M$5:$M$15,1)+1),
INDEX('DS2025'!$M$5:$M$15,MATCH(N8,'DS2025'!$M$5:$M$15,1)):
INDEX('DS2025'!$M$5:$M$15,MATCH(N8,'DS2025'!$M$5:$M$15,1)+1)),
IF($O$4=Database!$A$7,
_xlfn.FORECAST.LINEAR(N8,
INDEX('DS2025'!$Q$5:$Q$15,MATCH(N8,'DS2025'!$P$5:$P$15,1)):
INDEX('DS2025'!$Q$5:$Q$15,MATCH(N8,'DS2025'!$P$5:$P$15,1)+1),
INDEX('DS2025'!$P$5:$P$15,MATCH(N8,'DS2025'!$P$5:$P$15,1)):
INDEX('DS2025'!$P$5:$P$15,MATCH(N8,'DS2025'!$P$5:$P$15,1)+1)),
IF($O$4=Database!$A$8,
_xlfn.FORECAST.LINEAR(N8,
INDEX('DS2025'!$T$5:$T$15,MATCH(N8,'DS2025'!$S$5:$S$15,1)):
INDEX('DS2025'!$T$5:$T$15,MATCH(N8,'DS2025'!$S$5:$S$15,1)+1),
INDEX('DS2025'!$S$5:$S$15,MATCH(N8,'DS2025'!$S$5:$S$15,1)):
INDEX('DS2025'!$S$5:$S$15,MATCH(N8,'DS2025'!$S$5:$S$15,1)+1)),
IF($O$4=Database!$A$9,
_xlfn.FORECAST.LINEAR(N8,
INDEX('DS2025'!$W$5:$W$15,MATCH(N8,'DS2025'!$V$5:$V$15,1)):
INDEX('DS2025'!$W$5:$W$15,MATCH(N8,'DS2025'!$V$5:$V$15,1)+1),
INDEX('DS2025'!$V$5:$V$15,MATCH(N8,'DS2025'!$V$5:$V$15,1)):
INDEX('DS2025'!$V$5:$V$15,MATCH(N8,'DS2025'!$V$5:$V$15,1)+1)),
IF($O$4=Database!$A$10,
_xlfn.FORECAST.LINEAR(N8,
INDEX('DS2025'!$Z$5:$Z$15,MATCH(N8,'DS2025'!$Y$5:$Y$15,1)):
INDEX('DS2025'!$Z$5:$Z$15,MATCH(N8,'DS2025'!$Y$5:$Y$15,1)+1),
INDEX('DS2025'!$Y$5:$Y$15,MATCH(N8,'DS2025'!$Y$5:$Y$15,1)):
INDEX('DS2025'!$Y$5:$Y$15,MATCH(N8,'DS2025'!$Y$5:$Y$15,1)+1)),
IF($O$4=Database!$A$11,
_xlfn.FORECAST.LINEAR(
N8,
INDEX('DS2025'!$B$21:$B$35,MATCH(N8,'DS2025'!$A$21:$A$35,1)):
INDEX('DS2025'!$B$21:$B$35,MATCH(N8,'DS2025'!$A$21:$A$35,1)+1),
INDEX('DS2025'!$A$21:$A$35,MATCH(N8,'DS2025'!$A$21:$A$35,1)):
INDEX('DS2025'!$A$21:$A$35,MATCH(N8,'DS2025'!$A$21:$A$35,1)+1)),
IF($O$4=Database!$A$12,
_xlfn.FORECAST.LINEAR(
N8,
INDEX('DS2025'!$E$21:$E$35,MATCH(N8,'DS2025'!$D$21:$D$35,1)):
INDEX('DS2025'!$E$21:$E$35,MATCH(N8,'DS2025'!$D$21:$D$35,1)+1),
INDEX('DS2025'!$D$21:$D$35,MATCH(N8,'DS2025'!$D$21:$D$35,1)):
INDEX('DS2025'!$D$21:$D$35,MATCH(N8,'DS2025'!$D$21:$D$35,1)+1)),
IF($O$4=Database!$A$13,
_xlfn.FORECAST.LINEAR(
N8,
INDEX('DS2025'!$H$21:$H$35,MATCH(N8,'DS2025'!$G$21:$G$35,1)):
INDEX('DS2025'!$H$21:$H$35,MATCH(N8,'DS2025'!$G$21:$G$35,1)+1),
INDEX('DS2025'!$G$21:$G$35,MATCH(N8,'DS2025'!$G$21:$G$35,1)):
INDEX('DS2025'!$G$21:$G$35,MATCH(N8,'DS2025'!$G$21:$G$35,1)+1)),
IF($O$4=Database!$A$14,
_xlfn.FORECAST.LINEAR(
N8,
INDEX('DS2025'!$K$21:$K$35,MATCH(N8,'DS2025'!$J$21:$J$35,1)):
INDEX('DS2025'!$K$21:$K$35,MATCH(N8,'DS2025'!$J$21:$J$35,1)+1),
INDEX('DS2025'!$J$21:$J$35,MATCH(N8,'DS2025'!$J$21:$J$35,1)):
INDEX('DS2025'!$J$21:$J$35,MATCH(N8,'DS2025'!$J$21:$J$35,1)+1)),
IF($O$4=Database!$A$15,
_xlfn.FORECAST.LINEAR(
N8,
INDEX('DS2025'!$N$21:$N$35,MATCH(N8,'DS2025'!$M$21:$M$35,1)):
INDEX('DS2025'!$N$21:$N$35,MATCH(N8,'DS2025'!$M$21:$M$35,1)+1),
INDEX('DS2025'!$M$21:$M$35,MATCH(N8,'DS2025'!$M$21:$M$35,1)):
INDEX('DS2025'!$M$21:$M$35,MATCH(N8,'DS2025'!$M$21:$M$35,1)+1)),
IF($O$4=Database!$A$16,
_xlfn.FORECAST.LINEAR(
N8,
INDEX('DS2025'!$Q$21:$Q$35,MATCH(N8,'DS2025'!$P$21:$P$35,1)):
INDEX('DS2025'!$Q$21:$Q$35,MATCH(N8,'DS2025'!$P$21:$P$35,1)+1),
INDEX('DS2025'!$P$21:$P$35,MATCH(N8,'DS2025'!$P$21:$P$35,1)):
INDEX('DS2025'!$P$21:$P$35,MATCH(N8,'DS2025'!$P$21:$P$35,1)+1)),
IF($O$4=Database!$A$17,
_xlfn.FORECAST.LINEAR(
N8,
INDEX('DS2025'!$T$21:$T$35,MATCH(N8,'DS2025'!$S$21:$S$35,1)):
INDEX('DS2025'!$T$21:$T$35,MATCH(N8,'DS2025'!$S$21:$S$35,1)+1),
INDEX('DS2025'!$S$21:$S$35,MATCH(N8,'DS2025'!$S$21:$S$35,1)):
INDEX('DS2025'!$S$21:$S$35,MATCH(N8,'DS2025'!$S$21:$S$35,1)+1)),
IF($O$4=Database!$A$18,
_xlfn.FORECAST.LINEAR(
N8,
INDEX('DS2025'!$W$21:$W$35,MATCH(N8,'DS2025'!$V$21:$V$35,1)):
INDEX('DS2025'!$W$21:$W$35,MATCH(N8,'DS2025'!$V$21:$V$35,1)+1),
INDEX('DS2025'!$V$21:$V$35,MATCH(N8,'DS2025'!$V$21:$V$35,1)):
INDEX('DS2025'!$V$21:$V$35,MATCH(N8,'DS2025'!$V$21:$V$35,1)+1)),
IF($O$4=Database!$A$19,
_xlfn.FORECAST.LINEAR(
N8,
INDEX('DS2025'!$Z$21:$Z$35,MATCH(N8,'DS2025'!$Y$21:$Y$35,1)):
INDEX('DS2025'!$Z$21:$Z$35,MATCH(N8,'DS2025'!$Y$21:$Y$35,1)+1),
INDEX('DS2025'!$Y$21:$Y$35,MATCH(N8,'DS2025'!$Y$21:$Y$35,1)):
INDEX('DS2025'!$Y$21:$Y$35,MATCH(N8,'DS2025'!$Y$21:$Y$35,1)+1)),
IF($O$4=Database!$A$20,
_xlfn.FORECAST.LINEAR(
N8,
INDEX('DS2025'!$AC$21:$AC$35,MATCH(N8,'DS2025'!$AB$21:$AB$35,1)):
INDEX('DS2025'!$AC$21:$AC$35,MATCH(N8,'DS2025'!$AB$21:$AB$35,1)+1),
INDEX('DS2025'!$AB$21:$AB$35,MATCH(N8,'DS2025'!$AB$21:$AB$35,1)):
INDEX('DS2025'!$AB$21:$AB$35,MATCH(N8,'DS2025'!$AB$21:$AB$35,1)+1))
)))))))))))))))))))</f>
        <v>-0.33301244614648151</v>
      </c>
      <c r="P8" s="96">
        <f t="shared" si="4"/>
        <v>64.194987553853522</v>
      </c>
      <c r="Q8" s="317">
        <f>'Data 60 C'!G9</f>
        <v>65.248999999999995</v>
      </c>
      <c r="R8" s="98">
        <f>IF($R$4=Database!$A$2,
_xlfn.FORECAST.LINEAR(Q8,
INDEX('DS2025'!$B$5:$B$15,MATCH(Q8,'DS2025'!$A$5:$A$15,1)):
INDEX('DS2025'!$B$5:$B$15,MATCH(Q8,'DS2025'!$A$5:$A$15,1)+1),
INDEX('DS2025'!$A$5:$A$15,MATCH(Q8,'DS2025'!$A$5:$A$15,1)):
INDEX('DS2025'!$A$5:$A$15,MATCH(Q8,'DS2025'!$A$5:$A$15,1)+1)),
IF($R$4=Database!$A$3,
_xlfn.FORECAST.LINEAR(Q8,
INDEX('DS2025'!$E$5:$E$15,MATCH(Q8,'DS2025'!$D$5:$D$15,1)):
INDEX('DS2025'!$E$5:$E$15,MATCH(Q8,'DS2025'!$D$5:$D$15,1)+1),
INDEX('DS2025'!$D$5:$D$15,MATCH(Q8,'DS2025'!$D$5:$D$15,1)):
INDEX('DS2025'!$D$5:$D$15,MATCH(Q8,'DS2025'!$D$5:$D$15,1)+1)),
IF($R$4=Database!$A$4,
_xlfn.FORECAST.LINEAR(Q8,
INDEX('DS2025'!$H$5:$H$15,MATCH(Q8,'DS2025'!$G$5:$G$15,1)):
INDEX('DS2025'!$H$5:$H$15,MATCH(Q8,'DS2025'!$G$5:$G$15,1)+1),
INDEX('DS2025'!$G$5:$G$15,MATCH(Q8,'DS2025'!$G$5:$G$15,1)):
INDEX('DS2025'!$G$5:$G$15,MATCH(Q8,'DS2025'!$G$5:$G$15,1)+1)),
IF($R$4=Database!$A$5,
_xlfn.FORECAST.LINEAR(Q8,
INDEX('DS2025'!$K$5:$K$15,MATCH(Q8,'DS2025'!$J$5:$J$15,1)):
INDEX('DS2025'!$K$5:$K$15,MATCH(Q8,'DS2025'!$J$5:$J$15,1)+1),
INDEX('DS2025'!$J$5:$J$15,MATCH(Q8,'DS2025'!$J$5:$J$15,1)):
INDEX('DS2025'!$J$5:$J$15,MATCH(Q8,'DS2025'!$J$5:$J$15,1)+1)),
IF($R$4=Database!$A$6,
_xlfn.FORECAST.LINEAR(Q8,
INDEX('DS2025'!$N$5:$N$15,MATCH(Q8,'DS2025'!$M$5:$M$15,1)):
INDEX('DS2025'!$N$5:$N$15,MATCH(Q8,'DS2025'!$M$5:$M$15,1)+1),
INDEX('DS2025'!$M$5:$M$15,MATCH(Q8,'DS2025'!$M$5:$M$15,1)):
INDEX('DS2025'!$M$5:$M$15,MATCH(Q8,'DS2025'!$M$5:$M$15,1)+1)),
IF($R$4=Database!$A$7,
_xlfn.FORECAST.LINEAR(Q8,
INDEX('DS2025'!$Q$5:$Q$15,MATCH(Q8,'DS2025'!$P$5:$P$15,1)):
INDEX('DS2025'!$Q$5:$Q$15,MATCH(Q8,'DS2025'!$P$5:$P$15,1)+1),
INDEX('DS2025'!$P$5:$P$15,MATCH(Q8,'DS2025'!$P$5:$P$15,1)):
INDEX('DS2025'!$P$5:$P$15,MATCH(Q8,'DS2025'!$P$5:$P$15,1)+1)),
IF($R$4=Database!$A$8,
_xlfn.FORECAST.LINEAR(Q8,
INDEX('DS2025'!$T$5:$T$15,MATCH(Q8,'DS2025'!$S$5:$S$15,1)):
INDEX('DS2025'!$T$5:$T$15,MATCH(Q8,'DS2025'!$S$5:$S$15,1)+1),
INDEX('DS2025'!$S$5:$S$15,MATCH(Q8,'DS2025'!$S$5:$S$15,1)):
INDEX('DS2025'!$S$5:$S$15,MATCH(Q8,'DS2025'!$S$5:$S$15,1)+1)),
IF($R$4=Database!$A$9,
_xlfn.FORECAST.LINEAR(Q8,
INDEX('DS2025'!$W$5:$W$15,MATCH(Q8,'DS2025'!$V$5:$V$15,1)):
INDEX('DS2025'!$W$5:$W$15,MATCH(Q8,'DS2025'!$V$5:$V$15,1)+1),
INDEX('DS2025'!$V$5:$V$15,MATCH(Q8,'DS2025'!$V$5:$V$15,1)):
INDEX('DS2025'!$V$5:$V$15,MATCH(Q8,'DS2025'!$V$5:$V$15,1)+1)),
IF($R$4=Database!$A$10,
_xlfn.FORECAST.LINEAR(Q8,
INDEX('DS2025'!$Z$5:$Z$15,MATCH(Q8,'DS2025'!$Y$5:$Y$15,1)):
INDEX('DS2025'!$Z$5:$Z$15,MATCH(Q8,'DS2025'!$Y$5:$Y$15,1)+1),
INDEX('DS2025'!$Y$5:$Y$15,MATCH(Q8,'DS2025'!$Y$5:$Y$15,1)):
INDEX('DS2025'!$Y$5:$Y$15,MATCH(Q8,'DS2025'!$Y$5:$Y$15,1)+1)),
IF($R$4=Database!$A$11,
_xlfn.FORECAST.LINEAR(
Q8,
INDEX('DS2025'!$B$21:$B$35,MATCH(Q8,'DS2025'!$A$21:$A$35,1)):
INDEX('DS2025'!$B$21:$B$35,MATCH(Q8,'DS2025'!$A$21:$A$35,1)+1),
INDEX('DS2025'!$A$21:$A$35,MATCH(Q8,'DS2025'!$A$21:$A$35,1)):
INDEX('DS2025'!$A$21:$A$35,MATCH(Q8,'DS2025'!$A$21:$A$35,1)+1)),
IF($R$4=Database!$A$12,
_xlfn.FORECAST.LINEAR(
Q8,
INDEX('DS2025'!$E$21:$E$35,MATCH(Q8,'DS2025'!$D$21:$D$35,1)):
INDEX('DS2025'!$E$21:$E$35,MATCH(Q8,'DS2025'!$D$21:$D$35,1)+1),
INDEX('DS2025'!$D$21:$D$35,MATCH(Q8,'DS2025'!$D$21:$D$35,1)):
INDEX('DS2025'!$D$21:$D$35,MATCH(Q8,'DS2025'!$D$21:$D$35,1)+1)),
IF($R$4=Database!$A$13,
_xlfn.FORECAST.LINEAR(
Q8,
INDEX('DS2025'!$H$21:$H$35,MATCH(Q8,'DS2025'!$G$21:$G$35,1)):
INDEX('DS2025'!$H$21:$H$35,MATCH(Q8,'DS2025'!$G$21:$G$35,1)+1),
INDEX('DS2025'!$G$21:$G$35,MATCH(Q8,'DS2025'!$G$21:$G$35,1)):
INDEX('DS2025'!$G$21:$G$35,MATCH(Q8,'DS2025'!$G$21:$G$35,1)+1)),
IF($R$4=Database!$A$14,
_xlfn.FORECAST.LINEAR(
Q8,
INDEX('DS2025'!$K$21:$K$35,MATCH(Q8,'DS2025'!$J$21:$J$35,1)):
INDEX('DS2025'!$K$21:$K$35,MATCH(Q8,'DS2025'!$J$21:$J$35,1)+1),
INDEX('DS2025'!$J$21:$J$35,MATCH(Q8,'DS2025'!$J$21:$J$35,1)):
INDEX('DS2025'!$J$21:$J$35,MATCH(Q8,'DS2025'!$J$21:$J$35,1)+1)),
IF($R$4=Database!$A$15,
_xlfn.FORECAST.LINEAR(
Q8,
INDEX('DS2025'!$N$21:$N$35,MATCH(Q8,'DS2025'!$M$21:$M$35,1)):
INDEX('DS2025'!$N$21:$N$35,MATCH(Q8,'DS2025'!$M$21:$M$35,1)+1),
INDEX('DS2025'!$M$21:$M$35,MATCH(Q8,'DS2025'!$M$21:$M$35,1)):
INDEX('DS2025'!$M$21:$M$35,MATCH(Q8,'DS2025'!$M$21:$M$35,1)+1)),
IF($R$4=Database!$A$16,
_xlfn.FORECAST.LINEAR(
Q8,
INDEX('DS2025'!$Q$21:$Q$35,MATCH(Q8,'DS2025'!$P$21:$P$35,1)):
INDEX('DS2025'!$Q$21:$Q$35,MATCH(Q8,'DS2025'!$P$21:$P$35,1)+1),
INDEX('DS2025'!$P$21:$P$35,MATCH(Q8,'DS2025'!$P$21:$P$35,1)):
INDEX('DS2025'!$P$21:$P$35,MATCH(Q8,'DS2025'!$P$21:$P$35,1)+1)),
IF($R$4=Database!$A$17,
_xlfn.FORECAST.LINEAR(
Q8,
INDEX('DS2025'!$T$21:$T$35,MATCH(Q8,'DS2025'!$S$21:$S$35,1)):
INDEX('DS2025'!$T$21:$T$35,MATCH(Q8,'DS2025'!$S$21:$S$35,1)+1),
INDEX('DS2025'!$S$21:$S$35,MATCH(Q8,'DS2025'!$S$21:$S$35,1)):
INDEX('DS2025'!$S$21:$S$35,MATCH(Q8,'DS2025'!$S$21:$S$35,1)+1)),
IF($R$4=Database!$A$18,
_xlfn.FORECAST.LINEAR(
Q8,
INDEX('DS2025'!$W$21:$W$35,MATCH(Q8,'DS2025'!$V$21:$V$35,1)):
INDEX('DS2025'!$W$21:$W$35,MATCH(Q8,'DS2025'!$V$21:$V$35,1)+1),
INDEX('DS2025'!$V$21:$V$35,MATCH(Q8,'DS2025'!$V$21:$V$35,1)):
INDEX('DS2025'!$V$21:$V$35,MATCH(Q8,'DS2025'!$V$21:$V$35,1)+1)),
IF($R$4=Database!$A$19,
_xlfn.FORECAST.LINEAR(
Q8,
INDEX('DS2025'!$Z$21:$Z$35,MATCH(Q8,'DS2025'!$Y$21:$Y$35,1)):
INDEX('DS2025'!$Z$21:$Z$35,MATCH(Q8,'DS2025'!$Y$21:$Y$35,1)+1),
INDEX('DS2025'!$Y$21:$Y$35,MATCH(Q8,'DS2025'!$Y$21:$Y$35,1)):
INDEX('DS2025'!$Y$21:$Y$35,MATCH(Q8,'DS2025'!$Y$21:$Y$35,1)+1)),
IF($R$4=Database!$A$20,
_xlfn.FORECAST.LINEAR(
Q8,
INDEX('DS2025'!$AC$21:$AC$35,MATCH(Q8,'DS2025'!$AB$21:$AB$35,1)):
INDEX('DS2025'!$AC$21:$AC$35,MATCH(Q8,'DS2025'!$AB$21:$AB$35,1)+1),
INDEX('DS2025'!$AB$21:$AB$35,MATCH(Q8,'DS2025'!$AB$21:$AB$35,1)):
INDEX('DS2025'!$AB$21:$AB$35,MATCH(Q8,'DS2025'!$AB$21:$AB$35,1)+1))
)))))))))))))))))))</f>
        <v>-0.33514081697782028</v>
      </c>
      <c r="S8" s="98">
        <f t="shared" si="5"/>
        <v>64.913859183022169</v>
      </c>
      <c r="T8" s="317">
        <f>'Data 60 C'!H9</f>
        <v>64.218999999999994</v>
      </c>
      <c r="U8" s="98">
        <f>IF($U$4=Database!$A$2,
_xlfn.FORECAST.LINEAR(T8,
INDEX('DS2025'!$B$5:$B$15,MATCH(T8,'DS2025'!$A$5:$A$15,1)):
INDEX('DS2025'!$B$5:$B$15,MATCH(T8,'DS2025'!$A$5:$A$15,1)+1),
INDEX('DS2025'!$A$5:$A$15,MATCH(T8,'DS2025'!$A$5:$A$15,1)):
INDEX('DS2025'!$A$5:$A$15,MATCH(T8,'DS2025'!$A$5:$A$15,1)+1)),
IF($U$4=Database!$A$3,
_xlfn.FORECAST.LINEAR(T8,
INDEX('DS2025'!$E$5:$E$15,MATCH(T8,'DS2025'!$D$5:$D$15,1)):
INDEX('DS2025'!$E$5:$E$15,MATCH(T8,'DS2025'!$D$5:$D$15,1)+1),
INDEX('DS2025'!$D$5:$D$15,MATCH(T8,'DS2025'!$D$5:$D$15,1)):
INDEX('DS2025'!$D$5:$D$15,MATCH(T8,'DS2025'!$D$5:$D$15,1)+1)),
IF($U$4=Database!$A$4,
_xlfn.FORECAST.LINEAR(T8,
INDEX('DS2025'!$H$5:$H$15,MATCH(T8,'DS2025'!$G$5:$G$15,1)):
INDEX('DS2025'!$H$5:$H$15,MATCH(T8,'DS2025'!$G$5:$G$15,1)+1),
INDEX('DS2025'!$G$5:$G$15,MATCH(T8,'DS2025'!$G$5:$G$15,1)):
INDEX('DS2025'!$G$5:$G$15,MATCH(T8,'DS2025'!$G$5:$G$15,1)+1)),
IF($U$4=Database!$A$5,
_xlfn.FORECAST.LINEAR(T8,
INDEX('DS2025'!$K$5:$K$15,MATCH(T8,'DS2025'!$J$5:$J$15,1)):
INDEX('DS2025'!$K$5:$K$15,MATCH(T8,'DS2025'!$J$5:$J$15,1)+1),
INDEX('DS2025'!$J$5:$J$15,MATCH(T8,'DS2025'!$J$5:$J$15,1)):
INDEX('DS2025'!$J$5:$J$15,MATCH(T8,'DS2025'!$J$5:$J$15,1)+1)),
IF($U$4=Database!$A$6,
_xlfn.FORECAST.LINEAR(T8,
INDEX('DS2025'!$N$5:$N$15,MATCH(T8,'DS2025'!$M$5:$M$15,1)):
INDEX('DS2025'!$N$5:$N$15,MATCH(T8,'DS2025'!$M$5:$M$15,1)+1),
INDEX('DS2025'!$M$5:$M$15,MATCH(T8,'DS2025'!$M$5:$M$15,1)):
INDEX('DS2025'!$M$5:$M$15,MATCH(T8,'DS2025'!$M$5:$M$15,1)+1)),
IF($U$4=Database!$A$7,
_xlfn.FORECAST.LINEAR(T8,
INDEX('DS2025'!$Q$5:$Q$15,MATCH(T8,'DS2025'!$P$5:$P$15,1)):
INDEX('DS2025'!$Q$5:$Q$15,MATCH(T8,'DS2025'!$P$5:$P$15,1)+1),
INDEX('DS2025'!$P$5:$P$15,MATCH(T8,'DS2025'!$P$5:$P$15,1)):
INDEX('DS2025'!$P$5:$P$15,MATCH(T8,'DS2025'!$P$5:$P$15,1)+1)),
IF($U$4=Database!$A$8,
_xlfn.FORECAST.LINEAR(T8,
INDEX('DS2025'!$T$5:$T$15,MATCH(T8,'DS2025'!$S$5:$S$15,1)):
INDEX('DS2025'!$T$5:$T$15,MATCH(T8,'DS2025'!$S$5:$S$15,1)+1),
INDEX('DS2025'!$S$5:$S$15,MATCH(T8,'DS2025'!$S$5:$S$15,1)):
INDEX('DS2025'!$S$5:$S$15,MATCH(T8,'DS2025'!$S$5:$S$15,1)+1)),
IF($U$4=Database!$A$9,
_xlfn.FORECAST.LINEAR(T8,
INDEX('DS2025'!$W$5:$W$15,MATCH(T8,'DS2025'!$V$5:$V$15,1)):
INDEX('DS2025'!$W$5:$W$15,MATCH(T8,'DS2025'!$V$5:$V$15,1)+1),
INDEX('DS2025'!$V$5:$V$15,MATCH(T8,'DS2025'!$V$5:$V$15,1)):
INDEX('DS2025'!$V$5:$V$15,MATCH(T8,'DS2025'!$V$5:$V$15,1)+1)),
IF($U$4=Database!$A$10,
_xlfn.FORECAST.LINEAR(T8,
INDEX('DS2025'!$Z$5:$Z$15,MATCH(T8,'DS2025'!$Y$5:$Y$15,1)):
INDEX('DS2025'!$Z$5:$Z$15,MATCH(T8,'DS2025'!$Y$5:$Y$15,1)+1),
INDEX('DS2025'!$Y$5:$Y$15,MATCH(T8,'DS2025'!$Y$5:$Y$15,1)):
INDEX('DS2025'!$Y$5:$Y$15,MATCH(T8,'DS2025'!$Y$5:$Y$15,1)+1)),
IF($U$4=Database!$A$11,
_xlfn.FORECAST.LINEAR(
T8,
INDEX('DS2025'!$B$21:$B$35,MATCH(T8,'DS2025'!$A$21:$A$35,1)):
INDEX('DS2025'!$B$21:$B$35,MATCH(T8,'DS2025'!$A$21:$A$35,1)+1),
INDEX('DS2025'!$A$21:$A$35,MATCH(T8,'DS2025'!$A$21:$A$35,1)):
INDEX('DS2025'!$A$21:$A$35,MATCH(T8,'DS2025'!$A$21:$A$35,1)+1)),
IF($U$4=Database!$A$12,
_xlfn.FORECAST.LINEAR(
T8,
INDEX('DS2025'!$E$21:$E$35,MATCH(T8,'DS2025'!$D$21:$D$35,1)):
INDEX('DS2025'!$E$21:$E$35,MATCH(T8,'DS2025'!$D$21:$D$35,1)+1),
INDEX('DS2025'!$D$21:$D$35,MATCH(T8,'DS2025'!$D$21:$D$35,1)):
INDEX('DS2025'!$D$21:$D$35,MATCH(T8,'DS2025'!$D$21:$D$35,1)+1)),
IF($U$4=Database!$A$13,
_xlfn.FORECAST.LINEAR(
T8,
INDEX('DS2025'!$H$21:$H$35,MATCH(T8,'DS2025'!$G$21:$G$35,1)):
INDEX('DS2025'!$H$21:$H$35,MATCH(T8,'DS2025'!$G$21:$G$35,1)+1),
INDEX('DS2025'!$G$21:$G$35,MATCH(T8,'DS2025'!$G$21:$G$35,1)):
INDEX('DS2025'!$G$21:$G$35,MATCH(T8,'DS2025'!$G$21:$G$35,1)+1)),
IF($U$4=Database!$A$14,
_xlfn.FORECAST.LINEAR(
T8,
INDEX('DS2025'!$K$21:$K$35,MATCH(T8,'DS2025'!$J$21:$J$35,1)):
INDEX('DS2025'!$K$21:$K$35,MATCH(T8,'DS2025'!$J$21:$J$35,1)+1),
INDEX('DS2025'!$J$21:$J$35,MATCH(T8,'DS2025'!$J$21:$J$35,1)):
INDEX('DS2025'!$J$21:$J$35,MATCH(T8,'DS2025'!$J$21:$J$35,1)+1)),
IF($U$4=Database!$A$15,
_xlfn.FORECAST.LINEAR(
T8,
INDEX('DS2025'!$N$21:$N$35,MATCH(T8,'DS2025'!$M$21:$M$35,1)):
INDEX('DS2025'!$N$21:$N$35,MATCH(T8,'DS2025'!$M$21:$M$35,1)+1),
INDEX('DS2025'!$M$21:$M$35,MATCH(T8,'DS2025'!$M$21:$M$35,1)):
INDEX('DS2025'!$M$21:$M$35,MATCH(T8,'DS2025'!$M$21:$M$35,1)+1)),
IF($U$4=Database!$A$16,
_xlfn.FORECAST.LINEAR(
T8,
INDEX('DS2025'!$Q$21:$Q$35,MATCH(T8,'DS2025'!$P$21:$P$35,1)):
INDEX('DS2025'!$Q$21:$Q$35,MATCH(T8,'DS2025'!$P$21:$P$35,1)+1),
INDEX('DS2025'!$P$21:$P$35,MATCH(T8,'DS2025'!$P$21:$P$35,1)):
INDEX('DS2025'!$P$21:$P$35,MATCH(T8,'DS2025'!$P$21:$P$35,1)+1)),
IF($U$4=Database!$A$17,
_xlfn.FORECAST.LINEAR(
T8,
INDEX('DS2025'!$T$21:$T$35,MATCH(T8,'DS2025'!$S$21:$S$35,1)):
INDEX('DS2025'!$T$21:$T$35,MATCH(T8,'DS2025'!$S$21:$S$35,1)+1),
INDEX('DS2025'!$S$21:$S$35,MATCH(T8,'DS2025'!$S$21:$S$35,1)):
INDEX('DS2025'!$S$21:$S$35,MATCH(T8,'DS2025'!$S$21:$S$35,1)+1)),
IF($U$4=Database!$A$18,
_xlfn.FORECAST.LINEAR(
T8,
INDEX('DS2025'!$W$21:$W$35,MATCH(T8,'DS2025'!$V$21:$V$35,1)):
INDEX('DS2025'!$W$21:$W$35,MATCH(T8,'DS2025'!$V$21:$V$35,1)+1),
INDEX('DS2025'!$V$21:$V$35,MATCH(T8,'DS2025'!$V$21:$V$35,1)):
INDEX('DS2025'!$V$21:$V$35,MATCH(T8,'DS2025'!$V$21:$V$35,1)+1)),
IF($U$4=Database!$A$19,
_xlfn.FORECAST.LINEAR(
T8,
INDEX('DS2025'!$Z$21:$Z$35,MATCH(T8,'DS2025'!$Y$21:$Y$35,1)):
INDEX('DS2025'!$Z$21:$Z$35,MATCH(T8,'DS2025'!$Y$21:$Y$35,1)+1),
INDEX('DS2025'!$Y$21:$Y$35,MATCH(T8,'DS2025'!$Y$21:$Y$35,1)):
INDEX('DS2025'!$Y$21:$Y$35,MATCH(T8,'DS2025'!$Y$21:$Y$35,1)+1)),
IF($U$4=Database!$A$20,
_xlfn.FORECAST.LINEAR(
T8,
INDEX('DS2025'!$AC$21:$AC$35,MATCH(T8,'DS2025'!$AB$21:$AB$35,1)):
INDEX('DS2025'!$AC$21:$AC$35,MATCH(T8,'DS2025'!$AB$21:$AB$35,1)+1),
INDEX('DS2025'!$AB$21:$AB$35,MATCH(T8,'DS2025'!$AB$21:$AB$35,1)):
INDEX('DS2025'!$AB$21:$AB$35,MATCH(T8,'DS2025'!$AB$21:$AB$35,1)+1))
)))))))))))))))))))</f>
        <v>-0.33210028721876489</v>
      </c>
      <c r="V8" s="98">
        <f t="shared" si="6"/>
        <v>63.886899712781229</v>
      </c>
      <c r="W8" s="317">
        <f>'Data 60 C'!I9</f>
        <v>64.403000000000006</v>
      </c>
      <c r="X8" s="98">
        <f>IF($X$4=Database!$A$2,
_xlfn.FORECAST.LINEAR(W8,
INDEX('DS2025'!$B$5:$B$15,MATCH(W8,'DS2025'!$A$5:$A$15,1)):
INDEX('DS2025'!$B$5:$B$15,MATCH(W8,'DS2025'!$A$5:$A$15,1)+1),
INDEX('DS2025'!$A$5:$A$15,MATCH(W8,'DS2025'!$A$5:$A$15,1)):
INDEX('DS2025'!$A$5:$A$15,MATCH(W8,'DS2025'!$A$5:$A$15,1)+1)),
IF($X$4=Database!$A$3,
_xlfn.FORECAST.LINEAR(W8,
INDEX('DS2025'!$E$5:$E$15,MATCH(W8,'DS2025'!$D$5:$D$15,1)):
INDEX('DS2025'!$E$5:$E$15,MATCH(W8,'DS2025'!$D$5:$D$15,1)+1),
INDEX('DS2025'!$D$5:$D$15,MATCH(W8,'DS2025'!$D$5:$D$15,1)):
INDEX('DS2025'!$D$5:$D$15,MATCH(W8,'DS2025'!$D$5:$D$15,1)+1)),
IF($X$4=Database!$A$4,
_xlfn.FORECAST.LINEAR(W8,
INDEX('DS2025'!$H$5:$H$15,MATCH(W8,'DS2025'!$G$5:$G$15,1)):
INDEX('DS2025'!$H$5:$H$15,MATCH(W8,'DS2025'!$G$5:$G$15,1)+1),
INDEX('DS2025'!$G$5:$G$15,MATCH(W8,'DS2025'!$G$5:$G$15,1)):
INDEX('DS2025'!$G$5:$G$15,MATCH(W8,'DS2025'!$G$5:$G$15,1)+1)),
IF($X$4=Database!$A$5,
_xlfn.FORECAST.LINEAR(W8,
INDEX('DS2025'!$K$5:$K$15,MATCH(W8,'DS2025'!$J$5:$J$15,1)):
INDEX('DS2025'!$K$5:$K$15,MATCH(W8,'DS2025'!$J$5:$J$15,1)+1),
INDEX('DS2025'!$J$5:$J$15,MATCH(W8,'DS2025'!$J$5:$J$15,1)):
INDEX('DS2025'!$J$5:$J$15,MATCH(W8,'DS2025'!$J$5:$J$15,1)+1)),
IF($X$4=Database!$A$6,
_xlfn.FORECAST.LINEAR(W8,
INDEX('DS2025'!$N$5:$N$15,MATCH(W8,'DS2025'!$M$5:$M$15,1)):
INDEX('DS2025'!$N$5:$N$15,MATCH(W8,'DS2025'!$M$5:$M$15,1)+1),
INDEX('DS2025'!$M$5:$M$15,MATCH(W8,'DS2025'!$M$5:$M$15,1)):
INDEX('DS2025'!$M$5:$M$15,MATCH(W8,'DS2025'!$M$5:$M$15,1)+1)),
IF($X$4=Database!$A$7,
_xlfn.FORECAST.LINEAR(W8,
INDEX('DS2025'!$Q$5:$Q$15,MATCH(W8,'DS2025'!$P$5:$P$15,1)):
INDEX('DS2025'!$Q$5:$Q$15,MATCH(W8,'DS2025'!$P$5:$P$15,1)+1),
INDEX('DS2025'!$P$5:$P$15,MATCH(W8,'DS2025'!$P$5:$P$15,1)):
INDEX('DS2025'!$P$5:$P$15,MATCH(W8,'DS2025'!$P$5:$P$15,1)+1)),
IF($X$4=Database!$A$8,
_xlfn.FORECAST.LINEAR(W8,
INDEX('DS2025'!$T$5:$T$15,MATCH(W8,'DS2025'!$S$5:$S$15,1)):
INDEX('DS2025'!$T$5:$T$15,MATCH(W8,'DS2025'!$S$5:$S$15,1)+1),
INDEX('DS2025'!$S$5:$S$15,MATCH(W8,'DS2025'!$S$5:$S$15,1)):
INDEX('DS2025'!$S$5:$S$15,MATCH(W8,'DS2025'!$S$5:$S$15,1)+1)),
IF($X$4=Database!$A$9,
_xlfn.FORECAST.LINEAR(W8,
INDEX('DS2025'!$W$5:$W$15,MATCH(W8,'DS2025'!$V$5:$V$15,1)):
INDEX('DS2025'!$W$5:$W$15,MATCH(W8,'DS2025'!$V$5:$V$15,1)+1),
INDEX('DS2025'!$V$5:$V$15,MATCH(W8,'DS2025'!$V$5:$V$15,1)):
INDEX('DS2025'!$V$5:$V$15,MATCH(W8,'DS2025'!$V$5:$V$15,1)+1)),
IF($X$4=Database!$A$10,
_xlfn.FORECAST.LINEAR(W8,
INDEX('DS2025'!$Z$5:$Z$15,MATCH(W8,'DS2025'!$Y$5:$Y$15,1)):
INDEX('DS2025'!$Z$5:$Z$15,MATCH(W8,'DS2025'!$Y$5:$Y$15,1)+1),
INDEX('DS2025'!$Y$5:$Y$15,MATCH(W8,'DS2025'!$Y$5:$Y$15,1)):
INDEX('DS2025'!$Y$5:$Y$15,MATCH(W8,'DS2025'!$Y$5:$Y$15,1)+1)),
IF($X$4=Database!$A$11,
_xlfn.FORECAST.LINEAR(
W8,
INDEX('DS2025'!$B$21:$B$35,MATCH(W8,'DS2025'!$A$21:$A$35,1)):
INDEX('DS2025'!$B$21:$B$35,MATCH(W8,'DS2025'!$A$21:$A$35,1)+1),
INDEX('DS2025'!$A$21:$A$35,MATCH(W8,'DS2025'!$A$21:$A$35,1)):
INDEX('DS2025'!$A$21:$A$35,MATCH(W8,'DS2025'!$A$21:$A$35,1)+1)),
IF($X$4=Database!$A$12,
_xlfn.FORECAST.LINEAR(
W8,
INDEX('DS2025'!$E$21:$E$35,MATCH(W8,'DS2025'!$D$21:$D$35,1)):
INDEX('DS2025'!$E$21:$E$35,MATCH(W8,'DS2025'!$D$21:$D$35,1)+1),
INDEX('DS2025'!$D$21:$D$35,MATCH(W8,'DS2025'!$D$21:$D$35,1)):
INDEX('DS2025'!$D$21:$D$35,MATCH(W8,'DS2025'!$D$21:$D$35,1)+1)),
IF($X$4=Database!$A$13,
_xlfn.FORECAST.LINEAR(
W8,
INDEX('DS2025'!$H$21:$H$35,MATCH(W8,'DS2025'!$G$21:$G$35,1)):
INDEX('DS2025'!$H$21:$H$35,MATCH(W8,'DS2025'!$G$21:$G$35,1)+1),
INDEX('DS2025'!$G$21:$G$35,MATCH(W8,'DS2025'!$G$21:$G$35,1)):
INDEX('DS2025'!$G$21:$G$35,MATCH(W8,'DS2025'!$G$21:$G$35,1)+1)),
IF($X$4=Database!$A$14,
_xlfn.FORECAST.LINEAR(
W8,
INDEX('DS2025'!$K$21:$K$35,MATCH(W8,'DS2025'!$J$21:$J$35,1)):
INDEX('DS2025'!$K$21:$K$35,MATCH(W8,'DS2025'!$J$21:$J$35,1)+1),
INDEX('DS2025'!$J$21:$J$35,MATCH(W8,'DS2025'!$J$21:$J$35,1)):
INDEX('DS2025'!$J$21:$J$35,MATCH(W8,'DS2025'!$J$21:$J$35,1)+1)),
IF($X$4=Database!$A$15,
_xlfn.FORECAST.LINEAR(
W8,
INDEX('DS2025'!$N$21:$N$35,MATCH(W8,'DS2025'!$M$21:$M$35,1)):
INDEX('DS2025'!$N$21:$N$35,MATCH(W8,'DS2025'!$M$21:$M$35,1)+1),
INDEX('DS2025'!$M$21:$M$35,MATCH(W8,'DS2025'!$M$21:$M$35,1)):
INDEX('DS2025'!$M$21:$M$35,MATCH(W8,'DS2025'!$M$21:$M$35,1)+1)),
IF($X$4=Database!$A$16,
_xlfn.FORECAST.LINEAR(
W8,
INDEX('DS2025'!$Q$21:$Q$35,MATCH(W8,'DS2025'!$P$21:$P$35,1)):
INDEX('DS2025'!$Q$21:$Q$35,MATCH(W8,'DS2025'!$P$21:$P$35,1)+1),
INDEX('DS2025'!$P$21:$P$35,MATCH(W8,'DS2025'!$P$21:$P$35,1)):
INDEX('DS2025'!$P$21:$P$35,MATCH(W8,'DS2025'!$P$21:$P$35,1)+1)),
IF($X$4=Database!$A$17,
_xlfn.FORECAST.LINEAR(
W8,
INDEX('DS2025'!$T$21:$T$35,MATCH(W8,'DS2025'!$S$21:$S$35,1)):
INDEX('DS2025'!$T$21:$T$35,MATCH(W8,'DS2025'!$S$21:$S$35,1)+1),
INDEX('DS2025'!$S$21:$S$35,MATCH(W8,'DS2025'!$S$21:$S$35,1)):
INDEX('DS2025'!$S$21:$S$35,MATCH(W8,'DS2025'!$S$21:$S$35,1)+1)),
IF($X$4=Database!$A$18,
_xlfn.FORECAST.LINEAR(
W8,
INDEX('DS2025'!$W$21:$W$35,MATCH(W8,'DS2025'!$V$21:$V$35,1)):
INDEX('DS2025'!$W$21:$W$35,MATCH(W8,'DS2025'!$V$21:$V$35,1)+1),
INDEX('DS2025'!$V$21:$V$35,MATCH(W8,'DS2025'!$V$21:$V$35,1)):
INDEX('DS2025'!$V$21:$V$35,MATCH(W8,'DS2025'!$V$21:$V$35,1)+1)),
IF($X$4=Database!$A$19,
_xlfn.FORECAST.LINEAR(
W8,
INDEX('DS2025'!$Z$21:$Z$35,MATCH(W8,'DS2025'!$Y$21:$Y$35,1)):
INDEX('DS2025'!$Z$21:$Z$35,MATCH(W8,'DS2025'!$Y$21:$Y$35,1)+1),
INDEX('DS2025'!$Y$21:$Y$35,MATCH(W8,'DS2025'!$Y$21:$Y$35,1)):
INDEX('DS2025'!$Y$21:$Y$35,MATCH(W8,'DS2025'!$Y$21:$Y$35,1)+1)),
IF($X$4=Database!$A$20,
_xlfn.FORECAST.LINEAR(
W8,
INDEX('DS2025'!$AC$21:$AC$35,MATCH(W8,'DS2025'!$AB$21:$AB$35,1)):
INDEX('DS2025'!$AC$21:$AC$35,MATCH(W8,'DS2025'!$AB$21:$AB$35,1)+1),
INDEX('DS2025'!$AB$21:$AB$35,MATCH(W8,'DS2025'!$AB$21:$AB$35,1)):
INDEX('DS2025'!$AB$21:$AB$35,MATCH(W8,'DS2025'!$AB$21:$AB$35,1)+1))
)))))))))))))))))))</f>
        <v>-0.33264344981649907</v>
      </c>
      <c r="Y8" s="98">
        <f t="shared" si="7"/>
        <v>64.070356550183504</v>
      </c>
      <c r="Z8" s="97">
        <f>'Data 60 C'!J9</f>
        <v>64.694999999999993</v>
      </c>
      <c r="AA8" s="98">
        <f>IF($AA$4=Database!$A$2,
_xlfn.FORECAST.LINEAR(Z8,
INDEX('DS2025'!$B$5:$B$15,MATCH(Z8,'DS2025'!$A$5:$A$15,1)):
INDEX('DS2025'!$B$5:$B$15,MATCH(Z8,'DS2025'!$A$5:$A$15,1)+1),
INDEX('DS2025'!$A$5:$A$15,MATCH(Z8,'DS2025'!$A$5:$A$15,1)):
INDEX('DS2025'!$A$5:$A$15,MATCH(Z8,'DS2025'!$A$5:$A$15,1)+1)),
IF($AA$4=Database!$A$3,
_xlfn.FORECAST.LINEAR(Z8,
INDEX('DS2025'!$E$5:$E$15,MATCH(Z8,'DS2025'!$D$5:$D$15,1)):
INDEX('DS2025'!$E$5:$E$15,MATCH(Z8,'DS2025'!$D$5:$D$15,1)+1),
INDEX('DS2025'!$D$5:$D$15,MATCH(Z8,'DS2025'!$D$5:$D$15,1)):
INDEX('DS2025'!$D$5:$D$15,MATCH(Z8,'DS2025'!$D$5:$D$15,1)+1)),
IF($AA$4=Database!$A$4,
_xlfn.FORECAST.LINEAR(Z8,
INDEX('DS2025'!$H$5:$H$15,MATCH(Z8,'DS2025'!$G$5:$G$15,1)):
INDEX('DS2025'!$H$5:$H$15,MATCH(Z8,'DS2025'!$G$5:$G$15,1)+1),
INDEX('DS2025'!$G$5:$G$15,MATCH(Z8,'DS2025'!$G$5:$G$15,1)):
INDEX('DS2025'!$G$5:$G$15,MATCH(Z8,'DS2025'!$G$5:$G$15,1)+1)),
IF($AA$4=Database!$A$5,
_xlfn.FORECAST.LINEAR(Z8,
INDEX('DS2025'!$K$5:$K$15,MATCH(Z8,'DS2025'!$J$5:$J$15,1)):
INDEX('DS2025'!$K$5:$K$15,MATCH(Z8,'DS2025'!$J$5:$J$15,1)+1),
INDEX('DS2025'!$J$5:$J$15,MATCH(Z8,'DS2025'!$J$5:$J$15,1)):
INDEX('DS2025'!$J$5:$J$15,MATCH(Z8,'DS2025'!$J$5:$J$15,1)+1)),
IF($AA$4=Database!$A$6,
_xlfn.FORECAST.LINEAR(Z8,
INDEX('DS2025'!$N$5:$N$15,MATCH(Z8,'DS2025'!$M$5:$M$15,1)):
INDEX('DS2025'!$N$5:$N$15,MATCH(Z8,'DS2025'!$M$5:$M$15,1)+1),
INDEX('DS2025'!$M$5:$M$15,MATCH(Z8,'DS2025'!$M$5:$M$15,1)):
INDEX('DS2025'!$M$5:$M$15,MATCH(Z8,'DS2025'!$M$5:$M$15,1)+1)),
IF($AA$4=Database!$A$7,
_xlfn.FORECAST.LINEAR(Z8,
INDEX('DS2025'!$Q$5:$Q$15,MATCH(Z8,'DS2025'!$P$5:$P$15,1)):
INDEX('DS2025'!$Q$5:$Q$15,MATCH(Z8,'DS2025'!$P$5:$P$15,1)+1),
INDEX('DS2025'!$P$5:$P$15,MATCH(Z8,'DS2025'!$P$5:$P$15,1)):
INDEX('DS2025'!$P$5:$P$15,MATCH(Z8,'DS2025'!$P$5:$P$15,1)+1)),
IF($AA$4=Database!$A$8,
_xlfn.FORECAST.LINEAR(Z8,
INDEX('DS2025'!$T$5:$T$15,MATCH(Z8,'DS2025'!$S$5:$S$15,1)):
INDEX('DS2025'!$T$5:$T$15,MATCH(Z8,'DS2025'!$S$5:$S$15,1)+1),
INDEX('DS2025'!$S$5:$S$15,MATCH(Z8,'DS2025'!$S$5:$S$15,1)):
INDEX('DS2025'!$S$5:$S$15,MATCH(Z8,'DS2025'!$S$5:$S$15,1)+1)),
IF($AA$4=Database!$A$9,
_xlfn.FORECAST.LINEAR(Z8,
INDEX('DS2025'!$W$5:$W$15,MATCH(Z8,'DS2025'!$V$5:$V$15,1)):
INDEX('DS2025'!$W$5:$W$15,MATCH(Z8,'DS2025'!$V$5:$V$15,1)+1),
INDEX('DS2025'!$V$5:$V$15,MATCH(Z8,'DS2025'!$V$5:$V$15,1)):
INDEX('DS2025'!$V$5:$V$15,MATCH(Z8,'DS2025'!$V$5:$V$15,1)+1)),
IF($AA$4=Database!$A$10,
_xlfn.FORECAST.LINEAR(Z8,
INDEX('DS2025'!$Z$5:$Z$15,MATCH(Z8,'DS2025'!$Y$5:$Y$15,1)):
INDEX('DS2025'!$Z$5:$Z$15,MATCH(Z8,'DS2025'!$Y$5:$Y$15,1)+1),
INDEX('DS2025'!$Y$5:$Y$15,MATCH(Z8,'DS2025'!$Y$5:$Y$15,1)):
INDEX('DS2025'!$Y$5:$Y$15,MATCH(Z8,'DS2025'!$Y$5:$Y$15,1)+1)),
IF($AA$4=Database!$A$11,
_xlfn.FORECAST.LINEAR(
Z8,
INDEX('DS2025'!$B$21:$B$35,MATCH(Z8,'DS2025'!$A$21:$A$35,1)):
INDEX('DS2025'!$B$21:$B$35,MATCH(Z8,'DS2025'!$A$21:$A$35,1)+1),
INDEX('DS2025'!$A$21:$A$35,MATCH(Z8,'DS2025'!$A$21:$A$35,1)):
INDEX('DS2025'!$A$21:$A$35,MATCH(Z8,'DS2025'!$A$21:$A$35,1)+1)),
IF($AA$4=Database!$A$12,
_xlfn.FORECAST.LINEAR(
Z8,
INDEX('DS2025'!$E$21:$E$35,MATCH(Z8,'DS2025'!$D$21:$D$35,1)):
INDEX('DS2025'!$E$21:$E$35,MATCH(Z8,'DS2025'!$D$21:$D$35,1)+1),
INDEX('DS2025'!$D$21:$D$35,MATCH(Z8,'DS2025'!$D$21:$D$35,1)):
INDEX('DS2025'!$D$21:$D$35,MATCH(Z8,'DS2025'!$D$21:$D$35,1)+1)),
IF($AA$4=Database!$A$13,
_xlfn.FORECAST.LINEAR(
Z8,
INDEX('DS2025'!$H$21:$H$35,MATCH(Z8,'DS2025'!$G$21:$G$35,1)):
INDEX('DS2025'!$H$21:$H$35,MATCH(Z8,'DS2025'!$G$21:$G$35,1)+1),
INDEX('DS2025'!$G$21:$G$35,MATCH(Z8,'DS2025'!$G$21:$G$35,1)):
INDEX('DS2025'!$G$21:$G$35,MATCH(Z8,'DS2025'!$G$21:$G$35,1)+1)),
IF($AA$4=Database!$A$14,
_xlfn.FORECAST.LINEAR(
Z8,
INDEX('DS2025'!$K$21:$K$35,MATCH(Z8,'DS2025'!$J$21:$J$35,1)):
INDEX('DS2025'!$K$21:$K$35,MATCH(Z8,'DS2025'!$J$21:$J$35,1)+1),
INDEX('DS2025'!$J$21:$J$35,MATCH(Z8,'DS2025'!$J$21:$J$35,1)):
INDEX('DS2025'!$J$21:$J$35,MATCH(Z8,'DS2025'!$J$21:$J$35,1)+1)),
IF($AA$4=Database!$A$15,
_xlfn.FORECAST.LINEAR(
Z8,
INDEX('DS2025'!$N$21:$N$35,MATCH(Z8,'DS2025'!$M$21:$M$35,1)):
INDEX('DS2025'!$N$21:$N$35,MATCH(Z8,'DS2025'!$M$21:$M$35,1)+1),
INDEX('DS2025'!$M$21:$M$35,MATCH(Z8,'DS2025'!$M$21:$M$35,1)):
INDEX('DS2025'!$M$21:$M$35,MATCH(Z8,'DS2025'!$M$21:$M$35,1)+1)),
IF($AA$4=Database!$A$16,
_xlfn.FORECAST.LINEAR(
Z8,
INDEX('DS2025'!$Q$21:$Q$35,MATCH(Z8,'DS2025'!$P$21:$P$35,1)):
INDEX('DS2025'!$Q$21:$Q$35,MATCH(Z8,'DS2025'!$P$21:$P$35,1)+1),
INDEX('DS2025'!$P$21:$P$35,MATCH(Z8,'DS2025'!$P$21:$P$35,1)):
INDEX('DS2025'!$P$21:$P$35,MATCH(Z8,'DS2025'!$P$21:$P$35,1)+1)),
IF($AA$4=Database!$A$17,
_xlfn.FORECAST.LINEAR(
Z8,
INDEX('DS2025'!$T$21:$T$35,MATCH(Z8,'DS2025'!$S$21:$S$35,1)):
INDEX('DS2025'!$T$21:$T$35,MATCH(Z8,'DS2025'!$S$21:$S$35,1)+1),
INDEX('DS2025'!$S$21:$S$35,MATCH(Z8,'DS2025'!$S$21:$S$35,1)):
INDEX('DS2025'!$S$21:$S$35,MATCH(Z8,'DS2025'!$S$21:$S$35,1)+1)),
IF($AA$4=Database!$A$18,
_xlfn.FORECAST.LINEAR(
Z8,
INDEX('DS2025'!$W$21:$W$35,MATCH(Z8,'DS2025'!$V$21:$V$35,1)):
INDEX('DS2025'!$W$21:$W$35,MATCH(Z8,'DS2025'!$V$21:$V$35,1)+1),
INDEX('DS2025'!$V$21:$V$35,MATCH(Z8,'DS2025'!$V$21:$V$35,1)):
INDEX('DS2025'!$V$21:$V$35,MATCH(Z8,'DS2025'!$V$21:$V$35,1)+1)),
IF($AA$4=Database!$A$19,
_xlfn.FORECAST.LINEAR(
Z8,
INDEX('DS2025'!$Z$21:$Z$35,MATCH(Z8,'DS2025'!$Y$21:$Y$35,1)):
INDEX('DS2025'!$Z$21:$Z$35,MATCH(Z8,'DS2025'!$Y$21:$Y$35,1)+1),
INDEX('DS2025'!$Y$21:$Y$35,MATCH(Z8,'DS2025'!$Y$21:$Y$35,1)):
INDEX('DS2025'!$Y$21:$Y$35,MATCH(Z8,'DS2025'!$Y$21:$Y$35,1)+1)),
IF($AA$4=Database!$A$20,
_xlfn.FORECAST.LINEAR(
Z8,
INDEX('DS2025'!$AC$21:$AC$35,MATCH(Z8,'DS2025'!$AB$21:$AB$35,1)):
INDEX('DS2025'!$AC$21:$AC$35,MATCH(Z8,'DS2025'!$AB$21:$AB$35,1)+1),
INDEX('DS2025'!$AB$21:$AB$35,MATCH(Z8,'DS2025'!$AB$21:$AB$35,1)):
INDEX('DS2025'!$AB$21:$AB$35,MATCH(Z8,'DS2025'!$AB$21:$AB$35,1)+1))
)))))))))))))))))))</f>
        <v>-0.33350542524333804</v>
      </c>
      <c r="AB8" s="97">
        <f t="shared" si="8"/>
        <v>64.361494574756648</v>
      </c>
      <c r="AC8" s="318">
        <f>'Data 60 C'!K9</f>
        <v>63.5</v>
      </c>
      <c r="AD8" s="42"/>
      <c r="AE8" s="42"/>
      <c r="AF8" s="42"/>
    </row>
    <row r="9" spans="1:61" ht="15" customHeight="1">
      <c r="A9" s="316">
        <v>3</v>
      </c>
      <c r="B9" s="316">
        <f>'Data 60 C'!B10</f>
        <v>64.551000000000002</v>
      </c>
      <c r="C9" s="98">
        <f>IF($C$4=Database!$A$2,
_xlfn.FORECAST.LINEAR(B9,
INDEX('DS2025'!$B$5:$B$15,MATCH(B9,'DS2025'!$A$5:$A$15,1)):
INDEX('DS2025'!$B$5:$B$15,MATCH(B9,'DS2025'!$A$5:$A$15,1)+1),
INDEX('DS2025'!$A$5:$A$15,MATCH(B9,'DS2025'!$A$5:$A$15,1)):
INDEX('DS2025'!$A$5:$A$15,MATCH(B9,'DS2025'!$A$5:$A$15,1)+1)),
IF($C$4=Database!$A$3,
_xlfn.FORECAST.LINEAR(B9,
INDEX('DS2025'!$E$5:$E$15,MATCH(B9,'DS2025'!$D$5:$D$15,1)):
INDEX('DS2025'!$E$5:$E$15,MATCH(B9,'DS2025'!$D$5:$D$15,1)+1),
INDEX('DS2025'!$D$5:$D$15,MATCH(B9,'DS2025'!$D$5:$D$15,1)):
INDEX('DS2025'!$D$5:$D$15,MATCH(B9,'DS2025'!$D$5:$D$15,1)+1)),
IF($C$4=Database!$A$4,
_xlfn.FORECAST.LINEAR(B9,
INDEX('DS2025'!$H$5:$H$15,MATCH(B9,'DS2025'!$G$5:$G$15,1)):
INDEX('DS2025'!$H$5:$H$15,MATCH(B9,'DS2025'!$G$5:$G$15,1)+1),
INDEX('DS2025'!$G$5:$G$15,MATCH(B9,'DS2025'!$G$5:$G$15,1)):
INDEX('DS2025'!$G$5:$G$15,MATCH(B9,'DS2025'!$G$5:$G$15,1)+1)),
IF($C$4=Database!$A$5,
_xlfn.FORECAST.LINEAR(B9,
INDEX('DS2025'!$K$5:$K$15,MATCH(B9,'DS2025'!$J$5:$J$15,1)):
INDEX('DS2025'!$K$5:$K$15,MATCH(B9,'DS2025'!$J$5:$J$15,1)+1),
INDEX('DS2025'!$J$5:$J$15,MATCH(B9,'DS2025'!$J$5:$J$15,1)):
INDEX('DS2025'!$J$5:$J$15,MATCH(B9,'DS2025'!$J$5:$J$15,1)+1)),
IF($C$4=Database!$A$6,
_xlfn.FORECAST.LINEAR(B9,
INDEX('DS2025'!$N$5:$N$15,MATCH(B9,'DS2025'!$M$5:$M$15,1)):
INDEX('DS2025'!$N$5:$N$15,MATCH(B9,'DS2025'!$M$5:$M$15,1)+1),
INDEX('DS2025'!$M$5:$M$15,MATCH(B9,'DS2025'!$M$5:$M$15,1)):
INDEX('DS2025'!$M$5:$M$15,MATCH(B9,'DS2025'!$M$5:$M$15,1)+1)),
IF($C$4=Database!$A$7,
_xlfn.FORECAST.LINEAR(B9,
INDEX('DS2025'!$Q$5:$Q$15,MATCH(B9,'DS2025'!$P$5:$P$15,1)):
INDEX('DS2025'!$Q$5:$Q$15,MATCH(B9,'DS2025'!$P$5:$P$15,1)+1),
INDEX('DS2025'!$P$5:$P$15,MATCH(B9,'DS2025'!$P$5:$P$15,1)):
INDEX('DS2025'!$P$5:$P$15,MATCH(B9,'DS2025'!$P$5:$P$15,1)+1)),
IF($C$4=Database!$A$8,
_xlfn.FORECAST.LINEAR(B9,
INDEX('DS2025'!$T$5:$T$15,MATCH(B9,'DS2025'!$S$5:$S$15,1)):
INDEX('DS2025'!$T$5:$T$15,MATCH(B9,'DS2025'!$S$5:$S$15,1)+1),
INDEX('DS2025'!$S$5:$S$15,MATCH(B9,'DS2025'!$S$5:$S$15,1)):
INDEX('DS2025'!$S$5:$S$15,MATCH(B9,'DS2025'!$S$5:$S$15,1)+1)),
IF($C$4=Database!$A$9,
_xlfn.FORECAST.LINEAR(B9,
INDEX('DS2025'!$W$5:$W$15,MATCH(B9,'DS2025'!$V$5:$V$15,1)):
INDEX('DS2025'!$W$5:$W$15,MATCH(B9,'DS2025'!$V$5:$V$15,1)+1),
INDEX('DS2025'!$V$5:$V$15,MATCH(B9,'DS2025'!$V$5:$V$15,1)):
INDEX('DS2025'!$V$5:$V$15,MATCH(B9,'DS2025'!$V$5:$V$15,1)+1)),
IF($C$4=Database!$A$10,
_xlfn.FORECAST.LINEAR(B9,
INDEX('DS2025'!$Z$5:$Z$15,MATCH(B9,'DS2025'!$Y$5:$Y$15,1)):
INDEX('DS2025'!$Z$5:$Z$15,MATCH(B9,'DS2025'!$Y$5:$Y$15,1)+1),
INDEX('DS2025'!$Y$5:$Y$15,MATCH(B9,'DS2025'!$Y$5:$Y$15,1)):
INDEX('DS2025'!$Y$5:$Y$15,MATCH(B9,'DS2025'!$Y$5:$Y$15,1)+1)),
IF($C$4=Database!$A$11,
_xlfn.FORECAST.LINEAR(
B9,
INDEX('DS2025'!$B$21:$B$35,MATCH(B9,'DS2025'!$A$21:$A$35,1)):
INDEX('DS2025'!$B$21:$B$35,MATCH(B9,'DS2025'!$A$21:$A$35,1)+1),
INDEX('DS2025'!$A$21:$A$35,MATCH(B9,'DS2025'!$A$21:$A$35,1)):
INDEX('DS2025'!$A$21:$A$35,MATCH(B9,'DS2025'!$A$21:$A$35,1)+1)),
IF($C$4=Database!$A$12,
_xlfn.FORECAST.LINEAR(
B9,
INDEX('DS2025'!$E$21:$E$35,MATCH(B9,'DS2025'!$D$21:$D$35,1)):
INDEX('DS2025'!$E$21:$E$35,MATCH(B9,'DS2025'!$D$21:$D$35,1)+1),
INDEX('DS2025'!$D$21:$D$35,MATCH(B9,'DS2025'!$D$21:$D$35,1)):
INDEX('DS2025'!$D$21:$D$35,MATCH(B9,'DS2025'!$D$21:$D$35,1)+1)),
IF($C$4=Database!$A$13,
_xlfn.FORECAST.LINEAR(
B9,
INDEX('DS2025'!$H$21:$H$35,MATCH(B9,'DS2025'!$G$21:$G$35,1)):
INDEX('DS2025'!$H$21:$H$35,MATCH(B9,'DS2025'!$G$21:$G$35,1)+1),
INDEX('DS2025'!$G$21:$G$35,MATCH(B9,'DS2025'!$G$21:$G$35,1)):
INDEX('DS2025'!$G$21:$G$35,MATCH(B9,'DS2025'!$G$21:$G$35,1)+1)),
IF($C$4=Database!$A$14,
_xlfn.FORECAST.LINEAR(
B9,
INDEX('DS2025'!$K$21:$K$35,MATCH(B9,'DS2025'!$J$21:$J$35,1)):
INDEX('DS2025'!$K$21:$K$35,MATCH(B9,'DS2025'!$J$21:$J$35,1)+1),
INDEX('DS2025'!$J$21:$J$35,MATCH(B9,'DS2025'!$J$21:$J$35,1)):
INDEX('DS2025'!$J$21:$J$35,MATCH(B9,'DS2025'!$J$21:$J$35,1)+1)),
IF($C$4=Database!$A$15,
_xlfn.FORECAST.LINEAR(
B9,
INDEX('DS2025'!$N$21:$N$35,MATCH(B9,'DS2025'!$M$21:$M$35,1)):
INDEX('DS2025'!$N$21:$N$35,MATCH(B9,'DS2025'!$M$21:$M$35,1)+1),
INDEX('DS2025'!$M$21:$M$35,MATCH(B9,'DS2025'!$M$21:$M$35,1)):
INDEX('DS2025'!$M$21:$M$35,MATCH(B9,'DS2025'!$M$21:$M$35,1)+1)),
IF($C$4=Database!$A$16,
_xlfn.FORECAST.LINEAR(
B9,
INDEX('DS2025'!$Q$21:$Q$35,MATCH(B9,'DS2025'!$P$21:$P$35,1)):
INDEX('DS2025'!$Q$21:$Q$35,MATCH(B9,'DS2025'!$P$21:$P$35,1)+1),
INDEX('DS2025'!$P$21:$P$35,MATCH(B9,'DS2025'!$P$21:$P$35,1)):
INDEX('DS2025'!$P$21:$P$35,MATCH(B9,'DS2025'!$P$21:$P$35,1)+1)),
IF($C$4=Database!$A$17,
_xlfn.FORECAST.LINEAR(
B9,
INDEX('DS2025'!$T$21:$T$35,MATCH(B9,'DS2025'!$S$21:$S$35,1)):
INDEX('DS2025'!$T$21:$T$35,MATCH(B9,'DS2025'!$S$21:$S$35,1)+1),
INDEX('DS2025'!$S$21:$S$35,MATCH(B9,'DS2025'!$S$21:$S$35,1)):
INDEX('DS2025'!$S$21:$S$35,MATCH(B9,'DS2025'!$S$21:$S$35,1)+1)),
IF($C$4=Database!$A$18,
_xlfn.FORECAST.LINEAR(
B9,
INDEX('DS2025'!$W$21:$W$35,MATCH(B9,'DS2025'!$V$21:$V$35,1)):
INDEX('DS2025'!$W$21:$W$35,MATCH(B9,'DS2025'!$V$21:$V$35,1)+1),
INDEX('DS2025'!$V$21:$V$35,MATCH(B9,'DS2025'!$V$21:$V$35,1)):
INDEX('DS2025'!$V$21:$V$35,MATCH(B9,'DS2025'!$V$21:$V$35,1)+1)),
IF($C$4=Database!$A$19,
_xlfn.FORECAST.LINEAR(
B9,
INDEX('DS2025'!$Z$21:$Z$35,MATCH(B9,'DS2025'!$Y$21:$Y$35,1)):
INDEX('DS2025'!$Z$21:$Z$35,MATCH(B9,'DS2025'!$Y$21:$Y$35,1)+1),
INDEX('DS2025'!$Y$21:$Y$35,MATCH(B9,'DS2025'!$Y$21:$Y$35,1)):
INDEX('DS2025'!$Y$21:$Y$35,MATCH(B9,'DS2025'!$Y$21:$Y$35,1)+1)),
IF($C$4=Database!$A$20,
_xlfn.FORECAST.LINEAR(
B9,
INDEX('DS2025'!$AC$21:$AC$35,MATCH(B9,'DS2025'!$AB$21:$AB$35,1)):
INDEX('DS2025'!$AC$21:$AC$35,MATCH(B9,'DS2025'!$AB$21:$AB$35,1)+1),
INDEX('DS2025'!$AB$21:$AB$35,MATCH(B9,'DS2025'!$AB$21:$AB$35,1)):
INDEX('DS2025'!$AB$21:$AB$35,MATCH(B9,'DS2025'!$AB$21:$AB$35,1)+1))
)))))))))))))))))))</f>
        <v>-0.3330803414711983</v>
      </c>
      <c r="D9" s="98">
        <f t="shared" si="0"/>
        <v>64.2179196585288</v>
      </c>
      <c r="E9" s="98">
        <f>'Data 60 C'!C10</f>
        <v>65.171999999999997</v>
      </c>
      <c r="F9" s="98">
        <f>IF($F$4=Database!$A$2,
_xlfn.FORECAST.LINEAR(E9,
INDEX('DS2025'!$B$5:$B$15,MATCH(E9,'DS2025'!$A$5:$A$15,1)):
INDEX('DS2025'!$B$5:$B$15,MATCH(E9,'DS2025'!$A$5:$A$15,1)+1),
INDEX('DS2025'!$A$5:$A$15,MATCH(E9,'DS2025'!$A$5:$A$15,1)):
INDEX('DS2025'!$A$5:$A$15,MATCH(E9,'DS2025'!$A$5:$A$15,1)+1)),
IF($F$4=Database!$A$3,
_xlfn.FORECAST.LINEAR(E9,
INDEX('DS2025'!$E$5:$E$15,MATCH(E9,'DS2025'!$D$5:$D$15,1)):
INDEX('DS2025'!$E$5:$E$15,MATCH(E9,'DS2025'!$D$5:$D$15,1)+1),
INDEX('DS2025'!$D$5:$D$15,MATCH(E9,'DS2025'!$D$5:$D$15,1)):
INDEX('DS2025'!$D$5:$D$15,MATCH(E9,'DS2025'!$D$5:$D$15,1)+1)),
IF($F$4=Database!$A$4,
_xlfn.FORECAST.LINEAR(E9,
INDEX('DS2025'!$H$5:$H$15,MATCH(E9,'DS2025'!$G$5:$G$15,1)):
INDEX('DS2025'!$H$5:$H$15,MATCH(E9,'DS2025'!$G$5:$G$15,1)+1),
INDEX('DS2025'!$G$5:$G$15,MATCH(E9,'DS2025'!$G$5:$G$15,1)):
INDEX('DS2025'!$G$5:$G$15,MATCH(E9,'DS2025'!$G$5:$G$15,1)+1)),
IF($F$4=Database!$A$5,
_xlfn.FORECAST.LINEAR(E9,
INDEX('DS2025'!$K$5:$K$15,MATCH(E9,'DS2025'!$J$5:$J$15,1)):
INDEX('DS2025'!$K$5:$K$15,MATCH(E9,'DS2025'!$J$5:$J$15,1)+1),
INDEX('DS2025'!$J$5:$J$15,MATCH(E9,'DS2025'!$J$5:$J$15,1)):
INDEX('DS2025'!$J$5:$J$15,MATCH(E9,'DS2025'!$J$5:$J$15,1)+1)),
IF($F$4=Database!$A$6,
_xlfn.FORECAST.LINEAR(E9,
INDEX('DS2025'!$N$5:$N$15,MATCH(E9,'DS2025'!$M$5:$M$15,1)):
INDEX('DS2025'!$N$5:$N$15,MATCH(E9,'DS2025'!$M$5:$M$15,1)+1),
INDEX('DS2025'!$M$5:$M$15,MATCH(E9,'DS2025'!$M$5:$M$15,1)):
INDEX('DS2025'!$M$5:$M$15,MATCH(E9,'DS2025'!$M$5:$M$15,1)+1)),
IF($F$4=Database!$A$7,
_xlfn.FORECAST.LINEAR(E9,
INDEX('DS2025'!$Q$5:$Q$15,MATCH(E9,'DS2025'!$P$5:$P$15,1)):
INDEX('DS2025'!$Q$5:$Q$15,MATCH(E9,'DS2025'!$P$5:$P$15,1)+1),
INDEX('DS2025'!$P$5:$P$15,MATCH(E9,'DS2025'!$P$5:$P$15,1)):
INDEX('DS2025'!$P$5:$P$15,MATCH(E9,'DS2025'!$P$5:$P$15,1)+1)),
IF($F$4=Database!$A$8,
_xlfn.FORECAST.LINEAR(E9,
INDEX('DS2025'!$T$5:$T$15,MATCH(E9,'DS2025'!$S$5:$S$15,1)):
INDEX('DS2025'!$T$5:$T$15,MATCH(E9,'DS2025'!$S$5:$S$15,1)+1),
INDEX('DS2025'!$S$5:$S$15,MATCH(E9,'DS2025'!$S$5:$S$15,1)):
INDEX('DS2025'!$S$5:$S$15,MATCH(E9,'DS2025'!$S$5:$S$15,1)+1)),
IF($F$4=Database!$A$9,
_xlfn.FORECAST.LINEAR(E9,
INDEX('DS2025'!$W$5:$W$15,MATCH(E9,'DS2025'!$V$5:$V$15,1)):
INDEX('DS2025'!$W$5:$W$15,MATCH(E9,'DS2025'!$V$5:$V$15,1)+1),
INDEX('DS2025'!$V$5:$V$15,MATCH(E9,'DS2025'!$V$5:$V$15,1)):
INDEX('DS2025'!$V$5:$V$15,MATCH(E9,'DS2025'!$V$5:$V$15,1)+1)),
IF($F$4=Database!$A$10,
_xlfn.FORECAST.LINEAR(E9,
INDEX('DS2025'!$Z$5:$Z$15,MATCH(E9,'DS2025'!$Y$5:$Y$15,1)):
INDEX('DS2025'!$Z$5:$Z$15,MATCH(E9,'DS2025'!$Y$5:$Y$15,1)+1),
INDEX('DS2025'!$Y$5:$Y$15,MATCH(E9,'DS2025'!$Y$5:$Y$15,1)):
INDEX('DS2025'!$Y$5:$Y$15,MATCH(E9,'DS2025'!$Y$5:$Y$15,1)+1)),
IF($F$4=Database!$A$11,
_xlfn.FORECAST.LINEAR(
E9,
INDEX('DS2025'!$B$21:$B$35,MATCH(E9,'DS2025'!$A$21:$A$35,1)):
INDEX('DS2025'!$B$21:$B$35,MATCH(E9,'DS2025'!$A$21:$A$35,1)+1),
INDEX('DS2025'!$A$21:$A$35,MATCH(E9,'DS2025'!$A$21:$A$35,1)):
INDEX('DS2025'!$A$21:$A$35,MATCH(E9,'DS2025'!$A$21:$A$35,1)+1)),
IF($F$4=Database!$A$12,
_xlfn.FORECAST.LINEAR(
E9,
INDEX('DS2025'!$E$21:$E$35,MATCH(E9,'DS2025'!$D$21:$D$35,1)):
INDEX('DS2025'!$E$21:$E$35,MATCH(E9,'DS2025'!$D$21:$D$35,1)+1),
INDEX('DS2025'!$D$21:$D$35,MATCH(E9,'DS2025'!$D$21:$D$35,1)):
INDEX('DS2025'!$D$21:$D$35,MATCH(E9,'DS2025'!$D$21:$D$35,1)+1)),
IF($F$4=Database!$A$13,
_xlfn.FORECAST.LINEAR(
E9,
INDEX('DS2025'!$H$21:$H$35,MATCH(E9,'DS2025'!$G$21:$G$35,1)):
INDEX('DS2025'!$H$21:$H$35,MATCH(E9,'DS2025'!$G$21:$G$35,1)+1),
INDEX('DS2025'!$G$21:$G$35,MATCH(E9,'DS2025'!$G$21:$G$35,1)):
INDEX('DS2025'!$G$21:$G$35,MATCH(E9,'DS2025'!$G$21:$G$35,1)+1)),
IF($F$4=Database!$A$14,
_xlfn.FORECAST.LINEAR(
E9,
INDEX('DS2025'!$K$21:$K$35,MATCH(E9,'DS2025'!$J$21:$J$35,1)):
INDEX('DS2025'!$K$21:$K$35,MATCH(E9,'DS2025'!$J$21:$J$35,1)+1),
INDEX('DS2025'!$J$21:$J$35,MATCH(E9,'DS2025'!$J$21:$J$35,1)):
INDEX('DS2025'!$J$21:$J$35,MATCH(E9,'DS2025'!$J$21:$J$35,1)+1)),
IF($F$4=Database!$A$15,
_xlfn.FORECAST.LINEAR(
E9,
INDEX('DS2025'!$N$21:$N$35,MATCH(E9,'DS2025'!$M$21:$M$35,1)):
INDEX('DS2025'!$N$21:$N$35,MATCH(E9,'DS2025'!$M$21:$M$35,1)+1),
INDEX('DS2025'!$M$21:$M$35,MATCH(E9,'DS2025'!$M$21:$M$35,1)):
INDEX('DS2025'!$M$21:$M$35,MATCH(E9,'DS2025'!$M$21:$M$35,1)+1)),
IF($F$4=Database!$A$16,
_xlfn.FORECAST.LINEAR(
E9,
INDEX('DS2025'!$Q$21:$Q$35,MATCH(E9,'DS2025'!$P$21:$P$35,1)):
INDEX('DS2025'!$Q$21:$Q$35,MATCH(E9,'DS2025'!$P$21:$P$35,1)+1),
INDEX('DS2025'!$P$21:$P$35,MATCH(E9,'DS2025'!$P$21:$P$35,1)):
INDEX('DS2025'!$P$21:$P$35,MATCH(E9,'DS2025'!$P$21:$P$35,1)+1)),
IF($F$4=Database!$A$17,
_xlfn.FORECAST.LINEAR(
E9,
INDEX('DS2025'!$T$21:$T$35,MATCH(E9,'DS2025'!$S$21:$S$35,1)):
INDEX('DS2025'!$T$21:$T$35,MATCH(E9,'DS2025'!$S$21:$S$35,1)+1),
INDEX('DS2025'!$S$21:$S$35,MATCH(E9,'DS2025'!$S$21:$S$35,1)):
INDEX('DS2025'!$S$21:$S$35,MATCH(E9,'DS2025'!$S$21:$S$35,1)+1)),
IF($F$4=Database!$A$18,
_xlfn.FORECAST.LINEAR(
E9,
INDEX('DS2025'!$W$21:$W$35,MATCH(E9,'DS2025'!$V$21:$V$35,1)):
INDEX('DS2025'!$W$21:$W$35,MATCH(E9,'DS2025'!$V$21:$V$35,1)+1),
INDEX('DS2025'!$V$21:$V$35,MATCH(E9,'DS2025'!$V$21:$V$35,1)):
INDEX('DS2025'!$V$21:$V$35,MATCH(E9,'DS2025'!$V$21:$V$35,1)+1)),
IF($F$4=Database!$A$19,
_xlfn.FORECAST.LINEAR(
E9,
INDEX('DS2025'!$Z$21:$Z$35,MATCH(E9,'DS2025'!$Y$21:$Y$35,1)):
INDEX('DS2025'!$Z$21:$Z$35,MATCH(E9,'DS2025'!$Y$21:$Y$35,1)+1),
INDEX('DS2025'!$Y$21:$Y$35,MATCH(E9,'DS2025'!$Y$21:$Y$35,1)):
INDEX('DS2025'!$Y$21:$Y$35,MATCH(E9,'DS2025'!$Y$21:$Y$35,1)+1)),
IF($F$4=Database!$A$20,
_xlfn.FORECAST.LINEAR(
E9,
INDEX('DS2025'!$AC$21:$AC$35,MATCH(E9,'DS2025'!$AB$21:$AB$35,1)):
INDEX('DS2025'!$AC$21:$AC$35,MATCH(E9,'DS2025'!$AB$21:$AB$35,1)+1),
INDEX('DS2025'!$AB$21:$AB$35,MATCH(E9,'DS2025'!$AB$21:$AB$35,1)):
INDEX('DS2025'!$AB$21:$AB$35,MATCH(E9,'DS2025'!$AB$21:$AB$35,1)+1))
)))))))))))))))))))</f>
        <v>-0.2975184115523466</v>
      </c>
      <c r="G9" s="98">
        <f t="shared" si="1"/>
        <v>64.874481588447651</v>
      </c>
      <c r="H9" s="98">
        <f>'Data 60 C'!D10</f>
        <v>64.460999999999999</v>
      </c>
      <c r="I9" s="98">
        <f>IF($I$4=Database!$A$2,
_xlfn.FORECAST.LINEAR(H9,
INDEX('DS2025'!$B$5:$B$15,MATCH(H9,'DS2025'!$A$5:$A$15,1)):
INDEX('DS2025'!$B$5:$B$15,MATCH(H9,'DS2025'!$A$5:$A$15,1)+1),
INDEX('DS2025'!$A$5:$A$15,MATCH(H9,'DS2025'!$A$5:$A$15,1)):
INDEX('DS2025'!$A$5:$A$15,MATCH(H9,'DS2025'!$A$5:$A$15,1)+1)),
IF($I$4=Database!$A$3,
_xlfn.FORECAST.LINEAR(H9,
INDEX('DS2025'!$E$5:$E$15,MATCH(H9,'DS2025'!$D$5:$D$15,1)):
INDEX('DS2025'!$E$5:$E$15,MATCH(H9,'DS2025'!$D$5:$D$15,1)+1),
INDEX('DS2025'!$D$5:$D$15,MATCH(H9,'DS2025'!$D$5:$D$15,1)):
INDEX('DS2025'!$D$5:$D$15,MATCH(H9,'DS2025'!$D$5:$D$15,1)+1)),
IF($I$4=Database!$A$4,
_xlfn.FORECAST.LINEAR(H9,
INDEX('DS2025'!$H$5:$H$15,MATCH(H9,'DS2025'!$G$5:$G$15,1)):
INDEX('DS2025'!$H$5:$H$15,MATCH(H9,'DS2025'!$G$5:$G$15,1)+1),
INDEX('DS2025'!$G$5:$G$15,MATCH(H9,'DS2025'!$G$5:$G$15,1)):
INDEX('DS2025'!$G$5:$G$15,MATCH(H9,'DS2025'!$G$5:$G$15,1)+1)),
IF($I$4=Database!$A$5,
_xlfn.FORECAST.LINEAR(H9,
INDEX('DS2025'!$K$5:$K$15,MATCH(H9,'DS2025'!$J$5:$J$15,1)):
INDEX('DS2025'!$K$5:$K$15,MATCH(H9,'DS2025'!$J$5:$J$15,1)+1),
INDEX('DS2025'!$J$5:$J$15,MATCH(H9,'DS2025'!$J$5:$J$15,1)):
INDEX('DS2025'!$J$5:$J$15,MATCH(H9,'DS2025'!$J$5:$J$15,1)+1)),
IF($I$4=Database!$A$6,
_xlfn.FORECAST.LINEAR(H9,
INDEX('DS2025'!$N$5:$N$15,MATCH(H9,'DS2025'!$M$5:$M$15,1)):
INDEX('DS2025'!$N$5:$N$15,MATCH(H9,'DS2025'!$M$5:$M$15,1)+1),
INDEX('DS2025'!$M$5:$M$15,MATCH(H9,'DS2025'!$M$5:$M$15,1)):
INDEX('DS2025'!$M$5:$M$15,MATCH(H9,'DS2025'!$M$5:$M$15,1)+1)),
IF($I$4=Database!$A$7,
_xlfn.FORECAST.LINEAR(H9,
INDEX('DS2025'!$Q$5:$Q$15,MATCH(H9,'DS2025'!$P$5:$P$15,1)):
INDEX('DS2025'!$Q$5:$Q$15,MATCH(H9,'DS2025'!$P$5:$P$15,1)+1),
INDEX('DS2025'!$P$5:$P$15,MATCH(H9,'DS2025'!$P$5:$P$15,1)):
INDEX('DS2025'!$P$5:$P$15,MATCH(H9,'DS2025'!$P$5:$P$15,1)+1)),
IF($I$4=Database!$A$8,
_xlfn.FORECAST.LINEAR(H9,
INDEX('DS2025'!$T$5:$T$15,MATCH(H9,'DS2025'!$S$5:$S$15,1)):
INDEX('DS2025'!$T$5:$T$15,MATCH(H9,'DS2025'!$S$5:$S$15,1)+1),
INDEX('DS2025'!$S$5:$S$15,MATCH(H9,'DS2025'!$S$5:$S$15,1)):
INDEX('DS2025'!$S$5:$S$15,MATCH(H9,'DS2025'!$S$5:$S$15,1)+1)),
IF($I$4=Database!$A$9,
_xlfn.FORECAST.LINEAR(H9,
INDEX('DS2025'!$W$5:$W$15,MATCH(H9,'DS2025'!$V$5:$V$15,1)):
INDEX('DS2025'!$W$5:$W$15,MATCH(H9,'DS2025'!$V$5:$V$15,1)+1),
INDEX('DS2025'!$V$5:$V$15,MATCH(H9,'DS2025'!$V$5:$V$15,1)):
INDEX('DS2025'!$V$5:$V$15,MATCH(H9,'DS2025'!$V$5:$V$15,1)+1)),
IF($I$4=Database!$A$10,
_xlfn.FORECAST.LINEAR(H9,
INDEX('DS2025'!$Z$5:$Z$15,MATCH(H9,'DS2025'!$Y$5:$Y$15,1)):
INDEX('DS2025'!$Z$5:$Z$15,MATCH(H9,'DS2025'!$Y$5:$Y$15,1)+1),
INDEX('DS2025'!$Y$5:$Y$15,MATCH(H9,'DS2025'!$Y$5:$Y$15,1)):
INDEX('DS2025'!$Y$5:$Y$15,MATCH(H9,'DS2025'!$Y$5:$Y$15,1)+1)),
IF($I$4=Database!$A$11,
_xlfn.FORECAST.LINEAR(
H9,
INDEX('DS2025'!$B$21:$B$35,MATCH(H9,'DS2025'!$A$21:$A$35,1)):
INDEX('DS2025'!$B$21:$B$35,MATCH(H9,'DS2025'!$A$21:$A$35,1)+1),
INDEX('DS2025'!$A$21:$A$35,MATCH(H9,'DS2025'!$A$21:$A$35,1)):
INDEX('DS2025'!$A$21:$A$35,MATCH(H9,'DS2025'!$A$21:$A$35,1)+1)),
IF($I$4=Database!$A$12,
_xlfn.FORECAST.LINEAR(
H9,
INDEX('DS2025'!$E$21:$E$35,MATCH(H9,'DS2025'!$D$21:$D$35,1)):
INDEX('DS2025'!$E$21:$E$35,MATCH(H9,'DS2025'!$D$21:$D$35,1)+1),
INDEX('DS2025'!$D$21:$D$35,MATCH(H9,'DS2025'!$D$21:$D$35,1)):
INDEX('DS2025'!$D$21:$D$35,MATCH(H9,'DS2025'!$D$21:$D$35,1)+1)),
IF($I$4=Database!$A$13,
_xlfn.FORECAST.LINEAR(
H9,
INDEX('DS2025'!$H$21:$H$35,MATCH(H9,'DS2025'!$G$21:$G$35,1)):
INDEX('DS2025'!$H$21:$H$35,MATCH(H9,'DS2025'!$G$21:$G$35,1)+1),
INDEX('DS2025'!$G$21:$G$35,MATCH(H9,'DS2025'!$G$21:$G$35,1)):
INDEX('DS2025'!$G$21:$G$35,MATCH(H9,'DS2025'!$G$21:$G$35,1)+1)),
IF($I$4=Database!$A$14,
_xlfn.FORECAST.LINEAR(
H9,
INDEX('DS2025'!$K$21:$K$35,MATCH(H9,'DS2025'!$J$21:$J$35,1)):
INDEX('DS2025'!$K$21:$K$35,MATCH(H9,'DS2025'!$J$21:$J$35,1)+1),
INDEX('DS2025'!$J$21:$J$35,MATCH(H9,'DS2025'!$J$21:$J$35,1)):
INDEX('DS2025'!$J$21:$J$35,MATCH(H9,'DS2025'!$J$21:$J$35,1)+1)),
IF($I$4=Database!$A$15,
_xlfn.FORECAST.LINEAR(
H9,
INDEX('DS2025'!$N$21:$N$35,MATCH(H9,'DS2025'!$M$21:$M$35,1)):
INDEX('DS2025'!$N$21:$N$35,MATCH(H9,'DS2025'!$M$21:$M$35,1)+1),
INDEX('DS2025'!$M$21:$M$35,MATCH(H9,'DS2025'!$M$21:$M$35,1)):
INDEX('DS2025'!$M$21:$M$35,MATCH(H9,'DS2025'!$M$21:$M$35,1)+1)),
IF($I$4=Database!$A$16,
_xlfn.FORECAST.LINEAR(
H9,
INDEX('DS2025'!$Q$21:$Q$35,MATCH(H9,'DS2025'!$P$21:$P$35,1)):
INDEX('DS2025'!$Q$21:$Q$35,MATCH(H9,'DS2025'!$P$21:$P$35,1)+1),
INDEX('DS2025'!$P$21:$P$35,MATCH(H9,'DS2025'!$P$21:$P$35,1)):
INDEX('DS2025'!$P$21:$P$35,MATCH(H9,'DS2025'!$P$21:$P$35,1)+1)),
IF($I$4=Database!$A$17,
_xlfn.FORECAST.LINEAR(
H9,
INDEX('DS2025'!$T$21:$T$35,MATCH(H9,'DS2025'!$S$21:$S$35,1)):
INDEX('DS2025'!$T$21:$T$35,MATCH(H9,'DS2025'!$S$21:$S$35,1)+1),
INDEX('DS2025'!$S$21:$S$35,MATCH(H9,'DS2025'!$S$21:$S$35,1)):
INDEX('DS2025'!$S$21:$S$35,MATCH(H9,'DS2025'!$S$21:$S$35,1)+1)),
IF($I$4=Database!$A$18,
_xlfn.FORECAST.LINEAR(
H9,
INDEX('DS2025'!$W$21:$W$35,MATCH(H9,'DS2025'!$V$21:$V$35,1)):
INDEX('DS2025'!$W$21:$W$35,MATCH(H9,'DS2025'!$V$21:$V$35,1)+1),
INDEX('DS2025'!$V$21:$V$35,MATCH(H9,'DS2025'!$V$21:$V$35,1)):
INDEX('DS2025'!$V$21:$V$35,MATCH(H9,'DS2025'!$V$21:$V$35,1)+1)),
IF($I$4=Database!$A$19,
_xlfn.FORECAST.LINEAR(
H9,
INDEX('DS2025'!$Z$21:$Z$35,MATCH(H9,'DS2025'!$Y$21:$Y$35,1)):
INDEX('DS2025'!$Z$21:$Z$35,MATCH(H9,'DS2025'!$Y$21:$Y$35,1)+1),
INDEX('DS2025'!$Y$21:$Y$35,MATCH(H9,'DS2025'!$Y$21:$Y$35,1)):
INDEX('DS2025'!$Y$21:$Y$35,MATCH(H9,'DS2025'!$Y$21:$Y$35,1)+1)),
IF($I$4=Database!$A$20,
_xlfn.FORECAST.LINEAR(
H9,
INDEX('DS2025'!$AC$21:$AC$35,MATCH(H9,'DS2025'!$AB$21:$AB$35,1)):
INDEX('DS2025'!$AC$21:$AC$35,MATCH(H9,'DS2025'!$AB$21:$AB$35,1)+1),
INDEX('DS2025'!$AB$21:$AB$35,MATCH(H9,'DS2025'!$AB$21:$AB$35,1)):
INDEX('DS2025'!$AB$21:$AB$35,MATCH(H9,'DS2025'!$AB$21:$AB$35,1)+1))
)))))))))))))))))))</f>
        <v>-0.29931516245487366</v>
      </c>
      <c r="J9" s="98">
        <f t="shared" si="2"/>
        <v>64.161684837545124</v>
      </c>
      <c r="K9" s="98">
        <f>'Data 60 C'!E10</f>
        <v>64.528999999999996</v>
      </c>
      <c r="L9" s="98">
        <f>IF($L$4=Database!$A$2,
_xlfn.FORECAST.LINEAR(K9,
INDEX('DS2025'!$B$5:$B$15,MATCH(K9,'DS2025'!$A$5:$A$15,1)):
INDEX('DS2025'!$B$5:$B$15,MATCH(K9,'DS2025'!$A$5:$A$15,1)+1),
INDEX('DS2025'!$A$5:$A$15,MATCH(K9,'DS2025'!$A$5:$A$15,1)):
INDEX('DS2025'!$A$5:$A$15,MATCH(K9,'DS2025'!$A$5:$A$15,1)+1)),
IF($L$4=Database!$A$3,
_xlfn.FORECAST.LINEAR(K9,
INDEX('DS2025'!$E$5:$E$15,MATCH(K9,'DS2025'!$D$5:$D$15,1)):
INDEX('DS2025'!$E$5:$E$15,MATCH(K9,'DS2025'!$D$5:$D$15,1)+1),
INDEX('DS2025'!$D$5:$D$15,MATCH(K9,'DS2025'!$D$5:$D$15,1)):
INDEX('DS2025'!$D$5:$D$15,MATCH(K9,'DS2025'!$D$5:$D$15,1)+1)),
IF($L$4=Database!$A$4,
_xlfn.FORECAST.LINEAR(K9,
INDEX('DS2025'!$H$5:$H$15,MATCH(K9,'DS2025'!$G$5:$G$15,1)):
INDEX('DS2025'!$H$5:$H$15,MATCH(K9,'DS2025'!$G$5:$G$15,1)+1),
INDEX('DS2025'!$G$5:$G$15,MATCH(K9,'DS2025'!$G$5:$G$15,1)):
INDEX('DS2025'!$G$5:$G$15,MATCH(K9,'DS2025'!$G$5:$G$15,1)+1)),
IF($L$4=Database!$A$5,
_xlfn.FORECAST.LINEAR(K9,
INDEX('DS2025'!$K$5:$K$15,MATCH(K9,'DS2025'!$J$5:$J$15,1)):
INDEX('DS2025'!$K$5:$K$15,MATCH(K9,'DS2025'!$J$5:$J$15,1)+1),
INDEX('DS2025'!$J$5:$J$15,MATCH(K9,'DS2025'!$J$5:$J$15,1)):
INDEX('DS2025'!$J$5:$J$15,MATCH(K9,'DS2025'!$J$5:$J$15,1)+1)),
IF($L$4=Database!$A$6,
_xlfn.FORECAST.LINEAR(K9,
INDEX('DS2025'!$N$5:$N$15,MATCH(K9,'DS2025'!$M$5:$M$15,1)):
INDEX('DS2025'!$N$5:$N$15,MATCH(K9,'DS2025'!$M$5:$M$15,1)+1),
INDEX('DS2025'!$M$5:$M$15,MATCH(K9,'DS2025'!$M$5:$M$15,1)):
INDEX('DS2025'!$M$5:$M$15,MATCH(K9,'DS2025'!$M$5:$M$15,1)+1)),
IF($L$4=Database!$A$7,
_xlfn.FORECAST.LINEAR(K9,
INDEX('DS2025'!$Q$5:$Q$15,MATCH(K9,'DS2025'!$P$5:$P$15,1)):
INDEX('DS2025'!$Q$5:$Q$15,MATCH(K9,'DS2025'!$P$5:$P$15,1)+1),
INDEX('DS2025'!$P$5:$P$15,MATCH(K9,'DS2025'!$P$5:$P$15,1)):
INDEX('DS2025'!$P$5:$P$15,MATCH(K9,'DS2025'!$P$5:$P$15,1)+1)),
IF($L$4=Database!$A$8,
_xlfn.FORECAST.LINEAR(K9,
INDEX('DS2025'!$T$5:$T$15,MATCH(K9,'DS2025'!$S$5:$S$15,1)):
INDEX('DS2025'!$T$5:$T$15,MATCH(K9,'DS2025'!$S$5:$S$15,1)+1),
INDEX('DS2025'!$S$5:$S$15,MATCH(K9,'DS2025'!$S$5:$S$15,1)):
INDEX('DS2025'!$S$5:$S$15,MATCH(K9,'DS2025'!$S$5:$S$15,1)+1)),
IF($L$4=Database!$A$9,
_xlfn.FORECAST.LINEAR(K9,
INDEX('DS2025'!$W$5:$W$15,MATCH(K9,'DS2025'!$V$5:$V$15,1)):
INDEX('DS2025'!$W$5:$W$15,MATCH(K9,'DS2025'!$V$5:$V$15,1)+1),
INDEX('DS2025'!$V$5:$V$15,MATCH(K9,'DS2025'!$V$5:$V$15,1)):
INDEX('DS2025'!$V$5:$V$15,MATCH(K9,'DS2025'!$V$5:$V$15,1)+1)),
IF($L$4=Database!$A$10,
_xlfn.FORECAST.LINEAR(K9,
INDEX('DS2025'!$Z$5:$Z$15,MATCH(K9,'DS2025'!$Y$5:$Y$15,1)):
INDEX('DS2025'!$Z$5:$Z$15,MATCH(K9,'DS2025'!$Y$5:$Y$15,1)+1),
INDEX('DS2025'!$Y$5:$Y$15,MATCH(K9,'DS2025'!$Y$5:$Y$15,1)):
INDEX('DS2025'!$Y$5:$Y$15,MATCH(K9,'DS2025'!$Y$5:$Y$15,1)+1)),
IF($L$4=Database!$A$11,
_xlfn.FORECAST.LINEAR(
K9,
INDEX('DS2025'!$B$21:$B$35,MATCH(K9,'DS2025'!$A$21:$A$35,1)):
INDEX('DS2025'!$B$21:$B$35,MATCH(K9,'DS2025'!$A$21:$A$35,1)+1),
INDEX('DS2025'!$A$21:$A$35,MATCH(K9,'DS2025'!$A$21:$A$35,1)):
INDEX('DS2025'!$A$21:$A$35,MATCH(K9,'DS2025'!$A$21:$A$35,1)+1)),
IF($L$4=Database!$A$12,
_xlfn.FORECAST.LINEAR(
K9,
INDEX('DS2025'!$E$21:$E$35,MATCH(K9,'DS2025'!$D$21:$D$35,1)):
INDEX('DS2025'!$E$21:$E$35,MATCH(K9,'DS2025'!$D$21:$D$35,1)+1),
INDEX('DS2025'!$D$21:$D$35,MATCH(K9,'DS2025'!$D$21:$D$35,1)):
INDEX('DS2025'!$D$21:$D$35,MATCH(K9,'DS2025'!$D$21:$D$35,1)+1)),
IF($L$4=Database!$A$13,
_xlfn.FORECAST.LINEAR(
K9,
INDEX('DS2025'!$H$21:$H$35,MATCH(K9,'DS2025'!$G$21:$G$35,1)):
INDEX('DS2025'!$H$21:$H$35,MATCH(K9,'DS2025'!$G$21:$G$35,1)+1),
INDEX('DS2025'!$G$21:$G$35,MATCH(K9,'DS2025'!$G$21:$G$35,1)):
INDEX('DS2025'!$G$21:$G$35,MATCH(K9,'DS2025'!$G$21:$G$35,1)+1)),
IF($L$4=Database!$A$14,
_xlfn.FORECAST.LINEAR(
K9,
INDEX('DS2025'!$K$21:$K$35,MATCH(K9,'DS2025'!$J$21:$J$35,1)):
INDEX('DS2025'!$K$21:$K$35,MATCH(K9,'DS2025'!$J$21:$J$35,1)+1),
INDEX('DS2025'!$J$21:$J$35,MATCH(K9,'DS2025'!$J$21:$J$35,1)):
INDEX('DS2025'!$J$21:$J$35,MATCH(K9,'DS2025'!$J$21:$J$35,1)+1)),
IF($L$4=Database!$A$15,
_xlfn.FORECAST.LINEAR(
K9,
INDEX('DS2025'!$N$21:$N$35,MATCH(K9,'DS2025'!$M$21:$M$35,1)):
INDEX('DS2025'!$N$21:$N$35,MATCH(K9,'DS2025'!$M$21:$M$35,1)+1),
INDEX('DS2025'!$M$21:$M$35,MATCH(K9,'DS2025'!$M$21:$M$35,1)):
INDEX('DS2025'!$M$21:$M$35,MATCH(K9,'DS2025'!$M$21:$M$35,1)+1)),
IF($L$4=Database!$A$16,
_xlfn.FORECAST.LINEAR(
K9,
INDEX('DS2025'!$Q$21:$Q$35,MATCH(K9,'DS2025'!$P$21:$P$35,1)):
INDEX('DS2025'!$Q$21:$Q$35,MATCH(K9,'DS2025'!$P$21:$P$35,1)+1),
INDEX('DS2025'!$P$21:$P$35,MATCH(K9,'DS2025'!$P$21:$P$35,1)):
INDEX('DS2025'!$P$21:$P$35,MATCH(K9,'DS2025'!$P$21:$P$35,1)+1)),
IF($L$4=Database!$A$17,
_xlfn.FORECAST.LINEAR(
K9,
INDEX('DS2025'!$T$21:$T$35,MATCH(K9,'DS2025'!$S$21:$S$35,1)):
INDEX('DS2025'!$T$21:$T$35,MATCH(K9,'DS2025'!$S$21:$S$35,1)+1),
INDEX('DS2025'!$S$21:$S$35,MATCH(K9,'DS2025'!$S$21:$S$35,1)):
INDEX('DS2025'!$S$21:$S$35,MATCH(K9,'DS2025'!$S$21:$S$35,1)+1)),
IF($L$4=Database!$A$18,
_xlfn.FORECAST.LINEAR(
K9,
INDEX('DS2025'!$W$21:$W$35,MATCH(K9,'DS2025'!$V$21:$V$35,1)):
INDEX('DS2025'!$W$21:$W$35,MATCH(K9,'DS2025'!$V$21:$V$35,1)+1),
INDEX('DS2025'!$V$21:$V$35,MATCH(K9,'DS2025'!$V$21:$V$35,1)):
INDEX('DS2025'!$V$21:$V$35,MATCH(K9,'DS2025'!$V$21:$V$35,1)+1)),
IF($L$4=Database!$A$19,
_xlfn.FORECAST.LINEAR(
K9,
INDEX('DS2025'!$Z$21:$Z$35,MATCH(K9,'DS2025'!$Y$21:$Y$35,1)):
INDEX('DS2025'!$Z$21:$Z$35,MATCH(K9,'DS2025'!$Y$21:$Y$35,1)+1),
INDEX('DS2025'!$Y$21:$Y$35,MATCH(K9,'DS2025'!$Y$21:$Y$35,1)):
INDEX('DS2025'!$Y$21:$Y$35,MATCH(K9,'DS2025'!$Y$21:$Y$35,1)+1)),
IF($L$4=Database!$A$20,
_xlfn.FORECAST.LINEAR(
K9,
INDEX('DS2025'!$AC$21:$AC$35,MATCH(K9,'DS2025'!$AB$21:$AB$35,1)):
INDEX('DS2025'!$AC$21:$AC$35,MATCH(K9,'DS2025'!$AB$21:$AB$35,1)+1),
INDEX('DS2025'!$AB$21:$AB$35,MATCH(K9,'DS2025'!$AB$21:$AB$35,1)):
INDEX('DS2025'!$AB$21:$AB$35,MATCH(K9,'DS2025'!$AB$21:$AB$35,1)+1))
)))))))))))))))))))</f>
        <v>-0.33301539811712133</v>
      </c>
      <c r="M9" s="98">
        <f t="shared" si="3"/>
        <v>64.19598460188287</v>
      </c>
      <c r="N9" s="317">
        <f>'Data 60 C'!F10</f>
        <v>63.781999999999996</v>
      </c>
      <c r="O9" s="98">
        <f>IF($O$4=Database!$A$2,
_xlfn.FORECAST.LINEAR(N9,
INDEX('DS2025'!$B$5:$B$15,MATCH(N9,'DS2025'!$A$5:$A$15,1)):
INDEX('DS2025'!$B$5:$B$15,MATCH(N9,'DS2025'!$A$5:$A$15,1)+1),
INDEX('DS2025'!$A$5:$A$15,MATCH(N9,'DS2025'!$A$5:$A$15,1)):
INDEX('DS2025'!$A$5:$A$15,MATCH(N9,'DS2025'!$A$5:$A$15,1)+1)),
IF($O$4=Database!$A$3,
_xlfn.FORECAST.LINEAR(N9,
INDEX('DS2025'!$E$5:$E$15,MATCH(N9,'DS2025'!$D$5:$D$15,1)):
INDEX('DS2025'!$E$5:$E$15,MATCH(N9,'DS2025'!$D$5:$D$15,1)+1),
INDEX('DS2025'!$D$5:$D$15,MATCH(N9,'DS2025'!$D$5:$D$15,1)):
INDEX('DS2025'!$D$5:$D$15,MATCH(N9,'DS2025'!$D$5:$D$15,1)+1)),
IF($O$4=Database!$A$4,
_xlfn.FORECAST.LINEAR(N9,
INDEX('DS2025'!$H$5:$H$15,MATCH(N9,'DS2025'!$G$5:$G$15,1)):
INDEX('DS2025'!$H$5:$H$15,MATCH(N9,'DS2025'!$G$5:$G$15,1)+1),
INDEX('DS2025'!$G$5:$G$15,MATCH(N9,'DS2025'!$G$5:$G$15,1)):
INDEX('DS2025'!$G$5:$G$15,MATCH(N9,'DS2025'!$G$5:$G$15,1)+1)),
IF($O$4=Database!$A$5,
_xlfn.FORECAST.LINEAR(N9,
INDEX('DS2025'!$K$5:$K$15,MATCH(N9,'DS2025'!$J$5:$J$15,1)):
INDEX('DS2025'!$K$5:$K$15,MATCH(N9,'DS2025'!$J$5:$J$15,1)+1),
INDEX('DS2025'!$J$5:$J$15,MATCH(N9,'DS2025'!$J$5:$J$15,1)):
INDEX('DS2025'!$J$5:$J$15,MATCH(N9,'DS2025'!$J$5:$J$15,1)+1)),
IF($O$4=Database!$A$6,
_xlfn.FORECAST.LINEAR(N9,
INDEX('DS2025'!$N$5:$N$15,MATCH(N9,'DS2025'!$M$5:$M$15,1)):
INDEX('DS2025'!$N$5:$N$15,MATCH(N9,'DS2025'!$M$5:$M$15,1)+1),
INDEX('DS2025'!$M$5:$M$15,MATCH(N9,'DS2025'!$M$5:$M$15,1)):
INDEX('DS2025'!$M$5:$M$15,MATCH(N9,'DS2025'!$M$5:$M$15,1)+1)),
IF($O$4=Database!$A$7,
_xlfn.FORECAST.LINEAR(N9,
INDEX('DS2025'!$Q$5:$Q$15,MATCH(N9,'DS2025'!$P$5:$P$15,1)):
INDEX('DS2025'!$Q$5:$Q$15,MATCH(N9,'DS2025'!$P$5:$P$15,1)+1),
INDEX('DS2025'!$P$5:$P$15,MATCH(N9,'DS2025'!$P$5:$P$15,1)):
INDEX('DS2025'!$P$5:$P$15,MATCH(N9,'DS2025'!$P$5:$P$15,1)+1)),
IF($O$4=Database!$A$8,
_xlfn.FORECAST.LINEAR(N9,
INDEX('DS2025'!$T$5:$T$15,MATCH(N9,'DS2025'!$S$5:$S$15,1)):
INDEX('DS2025'!$T$5:$T$15,MATCH(N9,'DS2025'!$S$5:$S$15,1)+1),
INDEX('DS2025'!$S$5:$S$15,MATCH(N9,'DS2025'!$S$5:$S$15,1)):
INDEX('DS2025'!$S$5:$S$15,MATCH(N9,'DS2025'!$S$5:$S$15,1)+1)),
IF($O$4=Database!$A$9,
_xlfn.FORECAST.LINEAR(N9,
INDEX('DS2025'!$W$5:$W$15,MATCH(N9,'DS2025'!$V$5:$V$15,1)):
INDEX('DS2025'!$W$5:$W$15,MATCH(N9,'DS2025'!$V$5:$V$15,1)+1),
INDEX('DS2025'!$V$5:$V$15,MATCH(N9,'DS2025'!$V$5:$V$15,1)):
INDEX('DS2025'!$V$5:$V$15,MATCH(N9,'DS2025'!$V$5:$V$15,1)+1)),
IF($O$4=Database!$A$10,
_xlfn.FORECAST.LINEAR(N9,
INDEX('DS2025'!$Z$5:$Z$15,MATCH(N9,'DS2025'!$Y$5:$Y$15,1)):
INDEX('DS2025'!$Z$5:$Z$15,MATCH(N9,'DS2025'!$Y$5:$Y$15,1)+1),
INDEX('DS2025'!$Y$5:$Y$15,MATCH(N9,'DS2025'!$Y$5:$Y$15,1)):
INDEX('DS2025'!$Y$5:$Y$15,MATCH(N9,'DS2025'!$Y$5:$Y$15,1)+1)),
IF($O$4=Database!$A$11,
_xlfn.FORECAST.LINEAR(
N9,
INDEX('DS2025'!$B$21:$B$35,MATCH(N9,'DS2025'!$A$21:$A$35,1)):
INDEX('DS2025'!$B$21:$B$35,MATCH(N9,'DS2025'!$A$21:$A$35,1)+1),
INDEX('DS2025'!$A$21:$A$35,MATCH(N9,'DS2025'!$A$21:$A$35,1)):
INDEX('DS2025'!$A$21:$A$35,MATCH(N9,'DS2025'!$A$21:$A$35,1)+1)),
IF($O$4=Database!$A$12,
_xlfn.FORECAST.LINEAR(
N9,
INDEX('DS2025'!$E$21:$E$35,MATCH(N9,'DS2025'!$D$21:$D$35,1)):
INDEX('DS2025'!$E$21:$E$35,MATCH(N9,'DS2025'!$D$21:$D$35,1)+1),
INDEX('DS2025'!$D$21:$D$35,MATCH(N9,'DS2025'!$D$21:$D$35,1)):
INDEX('DS2025'!$D$21:$D$35,MATCH(N9,'DS2025'!$D$21:$D$35,1)+1)),
IF($O$4=Database!$A$13,
_xlfn.FORECAST.LINEAR(
N9,
INDEX('DS2025'!$H$21:$H$35,MATCH(N9,'DS2025'!$G$21:$G$35,1)):
INDEX('DS2025'!$H$21:$H$35,MATCH(N9,'DS2025'!$G$21:$G$35,1)+1),
INDEX('DS2025'!$G$21:$G$35,MATCH(N9,'DS2025'!$G$21:$G$35,1)):
INDEX('DS2025'!$G$21:$G$35,MATCH(N9,'DS2025'!$G$21:$G$35,1)+1)),
IF($O$4=Database!$A$14,
_xlfn.FORECAST.LINEAR(
N9,
INDEX('DS2025'!$K$21:$K$35,MATCH(N9,'DS2025'!$J$21:$J$35,1)):
INDEX('DS2025'!$K$21:$K$35,MATCH(N9,'DS2025'!$J$21:$J$35,1)+1),
INDEX('DS2025'!$J$21:$J$35,MATCH(N9,'DS2025'!$J$21:$J$35,1)):
INDEX('DS2025'!$J$21:$J$35,MATCH(N9,'DS2025'!$J$21:$J$35,1)+1)),
IF($O$4=Database!$A$15,
_xlfn.FORECAST.LINEAR(
N9,
INDEX('DS2025'!$N$21:$N$35,MATCH(N9,'DS2025'!$M$21:$M$35,1)):
INDEX('DS2025'!$N$21:$N$35,MATCH(N9,'DS2025'!$M$21:$M$35,1)+1),
INDEX('DS2025'!$M$21:$M$35,MATCH(N9,'DS2025'!$M$21:$M$35,1)):
INDEX('DS2025'!$M$21:$M$35,MATCH(N9,'DS2025'!$M$21:$M$35,1)+1)),
IF($O$4=Database!$A$16,
_xlfn.FORECAST.LINEAR(
N9,
INDEX('DS2025'!$Q$21:$Q$35,MATCH(N9,'DS2025'!$P$21:$P$35,1)):
INDEX('DS2025'!$Q$21:$Q$35,MATCH(N9,'DS2025'!$P$21:$P$35,1)+1),
INDEX('DS2025'!$P$21:$P$35,MATCH(N9,'DS2025'!$P$21:$P$35,1)):
INDEX('DS2025'!$P$21:$P$35,MATCH(N9,'DS2025'!$P$21:$P$35,1)+1)),
IF($O$4=Database!$A$17,
_xlfn.FORECAST.LINEAR(
N9,
INDEX('DS2025'!$T$21:$T$35,MATCH(N9,'DS2025'!$S$21:$S$35,1)):
INDEX('DS2025'!$T$21:$T$35,MATCH(N9,'DS2025'!$S$21:$S$35,1)+1),
INDEX('DS2025'!$S$21:$S$35,MATCH(N9,'DS2025'!$S$21:$S$35,1)):
INDEX('DS2025'!$S$21:$S$35,MATCH(N9,'DS2025'!$S$21:$S$35,1)+1)),
IF($O$4=Database!$A$18,
_xlfn.FORECAST.LINEAR(
N9,
INDEX('DS2025'!$W$21:$W$35,MATCH(N9,'DS2025'!$V$21:$V$35,1)):
INDEX('DS2025'!$W$21:$W$35,MATCH(N9,'DS2025'!$V$21:$V$35,1)+1),
INDEX('DS2025'!$V$21:$V$35,MATCH(N9,'DS2025'!$V$21:$V$35,1)):
INDEX('DS2025'!$V$21:$V$35,MATCH(N9,'DS2025'!$V$21:$V$35,1)+1)),
IF($O$4=Database!$A$19,
_xlfn.FORECAST.LINEAR(
N9,
INDEX('DS2025'!$Z$21:$Z$35,MATCH(N9,'DS2025'!$Y$21:$Y$35,1)):
INDEX('DS2025'!$Z$21:$Z$35,MATCH(N9,'DS2025'!$Y$21:$Y$35,1)+1),
INDEX('DS2025'!$Y$21:$Y$35,MATCH(N9,'DS2025'!$Y$21:$Y$35,1)):
INDEX('DS2025'!$Y$21:$Y$35,MATCH(N9,'DS2025'!$Y$21:$Y$35,1)+1)),
IF($O$4=Database!$A$20,
_xlfn.FORECAST.LINEAR(
N9,
INDEX('DS2025'!$AC$21:$AC$35,MATCH(N9,'DS2025'!$AB$21:$AB$35,1)):
INDEX('DS2025'!$AC$21:$AC$35,MATCH(N9,'DS2025'!$AB$21:$AB$35,1)+1),
INDEX('DS2025'!$AB$21:$AB$35,MATCH(N9,'DS2025'!$AB$21:$AB$35,1)):
INDEX('DS2025'!$AB$21:$AB$35,MATCH(N9,'DS2025'!$AB$21:$AB$35,1)+1))
)))))))))))))))))))</f>
        <v>-0.33081027604914626</v>
      </c>
      <c r="P9" s="96">
        <f t="shared" si="4"/>
        <v>63.451189723950847</v>
      </c>
      <c r="Q9" s="317">
        <f>'Data 60 C'!G10</f>
        <v>64.295000000000002</v>
      </c>
      <c r="R9" s="98">
        <f>IF($R$4=Database!$A$2,
_xlfn.FORECAST.LINEAR(Q9,
INDEX('DS2025'!$B$5:$B$15,MATCH(Q9,'DS2025'!$A$5:$A$15,1)):
INDEX('DS2025'!$B$5:$B$15,MATCH(Q9,'DS2025'!$A$5:$A$15,1)+1),
INDEX('DS2025'!$A$5:$A$15,MATCH(Q9,'DS2025'!$A$5:$A$15,1)):
INDEX('DS2025'!$A$5:$A$15,MATCH(Q9,'DS2025'!$A$5:$A$15,1)+1)),
IF($R$4=Database!$A$3,
_xlfn.FORECAST.LINEAR(Q9,
INDEX('DS2025'!$E$5:$E$15,MATCH(Q9,'DS2025'!$D$5:$D$15,1)):
INDEX('DS2025'!$E$5:$E$15,MATCH(Q9,'DS2025'!$D$5:$D$15,1)+1),
INDEX('DS2025'!$D$5:$D$15,MATCH(Q9,'DS2025'!$D$5:$D$15,1)):
INDEX('DS2025'!$D$5:$D$15,MATCH(Q9,'DS2025'!$D$5:$D$15,1)+1)),
IF($R$4=Database!$A$4,
_xlfn.FORECAST.LINEAR(Q9,
INDEX('DS2025'!$H$5:$H$15,MATCH(Q9,'DS2025'!$G$5:$G$15,1)):
INDEX('DS2025'!$H$5:$H$15,MATCH(Q9,'DS2025'!$G$5:$G$15,1)+1),
INDEX('DS2025'!$G$5:$G$15,MATCH(Q9,'DS2025'!$G$5:$G$15,1)):
INDEX('DS2025'!$G$5:$G$15,MATCH(Q9,'DS2025'!$G$5:$G$15,1)+1)),
IF($R$4=Database!$A$5,
_xlfn.FORECAST.LINEAR(Q9,
INDEX('DS2025'!$K$5:$K$15,MATCH(Q9,'DS2025'!$J$5:$J$15,1)):
INDEX('DS2025'!$K$5:$K$15,MATCH(Q9,'DS2025'!$J$5:$J$15,1)+1),
INDEX('DS2025'!$J$5:$J$15,MATCH(Q9,'DS2025'!$J$5:$J$15,1)):
INDEX('DS2025'!$J$5:$J$15,MATCH(Q9,'DS2025'!$J$5:$J$15,1)+1)),
IF($R$4=Database!$A$6,
_xlfn.FORECAST.LINEAR(Q9,
INDEX('DS2025'!$N$5:$N$15,MATCH(Q9,'DS2025'!$M$5:$M$15,1)):
INDEX('DS2025'!$N$5:$N$15,MATCH(Q9,'DS2025'!$M$5:$M$15,1)+1),
INDEX('DS2025'!$M$5:$M$15,MATCH(Q9,'DS2025'!$M$5:$M$15,1)):
INDEX('DS2025'!$M$5:$M$15,MATCH(Q9,'DS2025'!$M$5:$M$15,1)+1)),
IF($R$4=Database!$A$7,
_xlfn.FORECAST.LINEAR(Q9,
INDEX('DS2025'!$Q$5:$Q$15,MATCH(Q9,'DS2025'!$P$5:$P$15,1)):
INDEX('DS2025'!$Q$5:$Q$15,MATCH(Q9,'DS2025'!$P$5:$P$15,1)+1),
INDEX('DS2025'!$P$5:$P$15,MATCH(Q9,'DS2025'!$P$5:$P$15,1)):
INDEX('DS2025'!$P$5:$P$15,MATCH(Q9,'DS2025'!$P$5:$P$15,1)+1)),
IF($R$4=Database!$A$8,
_xlfn.FORECAST.LINEAR(Q9,
INDEX('DS2025'!$T$5:$T$15,MATCH(Q9,'DS2025'!$S$5:$S$15,1)):
INDEX('DS2025'!$T$5:$T$15,MATCH(Q9,'DS2025'!$S$5:$S$15,1)+1),
INDEX('DS2025'!$S$5:$S$15,MATCH(Q9,'DS2025'!$S$5:$S$15,1)):
INDEX('DS2025'!$S$5:$S$15,MATCH(Q9,'DS2025'!$S$5:$S$15,1)+1)),
IF($R$4=Database!$A$9,
_xlfn.FORECAST.LINEAR(Q9,
INDEX('DS2025'!$W$5:$W$15,MATCH(Q9,'DS2025'!$V$5:$V$15,1)):
INDEX('DS2025'!$W$5:$W$15,MATCH(Q9,'DS2025'!$V$5:$V$15,1)+1),
INDEX('DS2025'!$V$5:$V$15,MATCH(Q9,'DS2025'!$V$5:$V$15,1)):
INDEX('DS2025'!$V$5:$V$15,MATCH(Q9,'DS2025'!$V$5:$V$15,1)+1)),
IF($R$4=Database!$A$10,
_xlfn.FORECAST.LINEAR(Q9,
INDEX('DS2025'!$Z$5:$Z$15,MATCH(Q9,'DS2025'!$Y$5:$Y$15,1)):
INDEX('DS2025'!$Z$5:$Z$15,MATCH(Q9,'DS2025'!$Y$5:$Y$15,1)+1),
INDEX('DS2025'!$Y$5:$Y$15,MATCH(Q9,'DS2025'!$Y$5:$Y$15,1)):
INDEX('DS2025'!$Y$5:$Y$15,MATCH(Q9,'DS2025'!$Y$5:$Y$15,1)+1)),
IF($R$4=Database!$A$11,
_xlfn.FORECAST.LINEAR(
Q9,
INDEX('DS2025'!$B$21:$B$35,MATCH(Q9,'DS2025'!$A$21:$A$35,1)):
INDEX('DS2025'!$B$21:$B$35,MATCH(Q9,'DS2025'!$A$21:$A$35,1)+1),
INDEX('DS2025'!$A$21:$A$35,MATCH(Q9,'DS2025'!$A$21:$A$35,1)):
INDEX('DS2025'!$A$21:$A$35,MATCH(Q9,'DS2025'!$A$21:$A$35,1)+1)),
IF($R$4=Database!$A$12,
_xlfn.FORECAST.LINEAR(
Q9,
INDEX('DS2025'!$E$21:$E$35,MATCH(Q9,'DS2025'!$D$21:$D$35,1)):
INDEX('DS2025'!$E$21:$E$35,MATCH(Q9,'DS2025'!$D$21:$D$35,1)+1),
INDEX('DS2025'!$D$21:$D$35,MATCH(Q9,'DS2025'!$D$21:$D$35,1)):
INDEX('DS2025'!$D$21:$D$35,MATCH(Q9,'DS2025'!$D$21:$D$35,1)+1)),
IF($R$4=Database!$A$13,
_xlfn.FORECAST.LINEAR(
Q9,
INDEX('DS2025'!$H$21:$H$35,MATCH(Q9,'DS2025'!$G$21:$G$35,1)):
INDEX('DS2025'!$H$21:$H$35,MATCH(Q9,'DS2025'!$G$21:$G$35,1)+1),
INDEX('DS2025'!$G$21:$G$35,MATCH(Q9,'DS2025'!$G$21:$G$35,1)):
INDEX('DS2025'!$G$21:$G$35,MATCH(Q9,'DS2025'!$G$21:$G$35,1)+1)),
IF($R$4=Database!$A$14,
_xlfn.FORECAST.LINEAR(
Q9,
INDEX('DS2025'!$K$21:$K$35,MATCH(Q9,'DS2025'!$J$21:$J$35,1)):
INDEX('DS2025'!$K$21:$K$35,MATCH(Q9,'DS2025'!$J$21:$J$35,1)+1),
INDEX('DS2025'!$J$21:$J$35,MATCH(Q9,'DS2025'!$J$21:$J$35,1)):
INDEX('DS2025'!$J$21:$J$35,MATCH(Q9,'DS2025'!$J$21:$J$35,1)+1)),
IF($R$4=Database!$A$15,
_xlfn.FORECAST.LINEAR(
Q9,
INDEX('DS2025'!$N$21:$N$35,MATCH(Q9,'DS2025'!$M$21:$M$35,1)):
INDEX('DS2025'!$N$21:$N$35,MATCH(Q9,'DS2025'!$M$21:$M$35,1)+1),
INDEX('DS2025'!$M$21:$M$35,MATCH(Q9,'DS2025'!$M$21:$M$35,1)):
INDEX('DS2025'!$M$21:$M$35,MATCH(Q9,'DS2025'!$M$21:$M$35,1)+1)),
IF($R$4=Database!$A$16,
_xlfn.FORECAST.LINEAR(
Q9,
INDEX('DS2025'!$Q$21:$Q$35,MATCH(Q9,'DS2025'!$P$21:$P$35,1)):
INDEX('DS2025'!$Q$21:$Q$35,MATCH(Q9,'DS2025'!$P$21:$P$35,1)+1),
INDEX('DS2025'!$P$21:$P$35,MATCH(Q9,'DS2025'!$P$21:$P$35,1)):
INDEX('DS2025'!$P$21:$P$35,MATCH(Q9,'DS2025'!$P$21:$P$35,1)+1)),
IF($R$4=Database!$A$17,
_xlfn.FORECAST.LINEAR(
Q9,
INDEX('DS2025'!$T$21:$T$35,MATCH(Q9,'DS2025'!$S$21:$S$35,1)):
INDEX('DS2025'!$T$21:$T$35,MATCH(Q9,'DS2025'!$S$21:$S$35,1)+1),
INDEX('DS2025'!$S$21:$S$35,MATCH(Q9,'DS2025'!$S$21:$S$35,1)):
INDEX('DS2025'!$S$21:$S$35,MATCH(Q9,'DS2025'!$S$21:$S$35,1)+1)),
IF($R$4=Database!$A$18,
_xlfn.FORECAST.LINEAR(
Q9,
INDEX('DS2025'!$W$21:$W$35,MATCH(Q9,'DS2025'!$V$21:$V$35,1)):
INDEX('DS2025'!$W$21:$W$35,MATCH(Q9,'DS2025'!$V$21:$V$35,1)+1),
INDEX('DS2025'!$V$21:$V$35,MATCH(Q9,'DS2025'!$V$21:$V$35,1)):
INDEX('DS2025'!$V$21:$V$35,MATCH(Q9,'DS2025'!$V$21:$V$35,1)+1)),
IF($R$4=Database!$A$19,
_xlfn.FORECAST.LINEAR(
Q9,
INDEX('DS2025'!$Z$21:$Z$35,MATCH(Q9,'DS2025'!$Y$21:$Y$35,1)):
INDEX('DS2025'!$Z$21:$Z$35,MATCH(Q9,'DS2025'!$Y$21:$Y$35,1)+1),
INDEX('DS2025'!$Y$21:$Y$35,MATCH(Q9,'DS2025'!$Y$21:$Y$35,1)):
INDEX('DS2025'!$Y$21:$Y$35,MATCH(Q9,'DS2025'!$Y$21:$Y$35,1)+1)),
IF($R$4=Database!$A$20,
_xlfn.FORECAST.LINEAR(
Q9,
INDEX('DS2025'!$AC$21:$AC$35,MATCH(Q9,'DS2025'!$AB$21:$AB$35,1)):
INDEX('DS2025'!$AC$21:$AC$35,MATCH(Q9,'DS2025'!$AB$21:$AB$35,1)+1),
INDEX('DS2025'!$AB$21:$AB$35,MATCH(Q9,'DS2025'!$AB$21:$AB$35,1)):
INDEX('DS2025'!$AB$21:$AB$35,MATCH(Q9,'DS2025'!$AB$21:$AB$35,1)+1))
)))))))))))))))))))</f>
        <v>-0.33232463698739423</v>
      </c>
      <c r="S9" s="98">
        <f t="shared" si="5"/>
        <v>63.962675363012607</v>
      </c>
      <c r="T9" s="317">
        <f>'Data 60 C'!H10</f>
        <v>63.536000000000001</v>
      </c>
      <c r="U9" s="98">
        <f>IF($U$4=Database!$A$2,
_xlfn.FORECAST.LINEAR(T9,
INDEX('DS2025'!$B$5:$B$15,MATCH(T9,'DS2025'!$A$5:$A$15,1)):
INDEX('DS2025'!$B$5:$B$15,MATCH(T9,'DS2025'!$A$5:$A$15,1)+1),
INDEX('DS2025'!$A$5:$A$15,MATCH(T9,'DS2025'!$A$5:$A$15,1)):
INDEX('DS2025'!$A$5:$A$15,MATCH(T9,'DS2025'!$A$5:$A$15,1)+1)),
IF($U$4=Database!$A$3,
_xlfn.FORECAST.LINEAR(T9,
INDEX('DS2025'!$E$5:$E$15,MATCH(T9,'DS2025'!$D$5:$D$15,1)):
INDEX('DS2025'!$E$5:$E$15,MATCH(T9,'DS2025'!$D$5:$D$15,1)+1),
INDEX('DS2025'!$D$5:$D$15,MATCH(T9,'DS2025'!$D$5:$D$15,1)):
INDEX('DS2025'!$D$5:$D$15,MATCH(T9,'DS2025'!$D$5:$D$15,1)+1)),
IF($U$4=Database!$A$4,
_xlfn.FORECAST.LINEAR(T9,
INDEX('DS2025'!$H$5:$H$15,MATCH(T9,'DS2025'!$G$5:$G$15,1)):
INDEX('DS2025'!$H$5:$H$15,MATCH(T9,'DS2025'!$G$5:$G$15,1)+1),
INDEX('DS2025'!$G$5:$G$15,MATCH(T9,'DS2025'!$G$5:$G$15,1)):
INDEX('DS2025'!$G$5:$G$15,MATCH(T9,'DS2025'!$G$5:$G$15,1)+1)),
IF($U$4=Database!$A$5,
_xlfn.FORECAST.LINEAR(T9,
INDEX('DS2025'!$K$5:$K$15,MATCH(T9,'DS2025'!$J$5:$J$15,1)):
INDEX('DS2025'!$K$5:$K$15,MATCH(T9,'DS2025'!$J$5:$J$15,1)+1),
INDEX('DS2025'!$J$5:$J$15,MATCH(T9,'DS2025'!$J$5:$J$15,1)):
INDEX('DS2025'!$J$5:$J$15,MATCH(T9,'DS2025'!$J$5:$J$15,1)+1)),
IF($U$4=Database!$A$6,
_xlfn.FORECAST.LINEAR(T9,
INDEX('DS2025'!$N$5:$N$15,MATCH(T9,'DS2025'!$M$5:$M$15,1)):
INDEX('DS2025'!$N$5:$N$15,MATCH(T9,'DS2025'!$M$5:$M$15,1)+1),
INDEX('DS2025'!$M$5:$M$15,MATCH(T9,'DS2025'!$M$5:$M$15,1)):
INDEX('DS2025'!$M$5:$M$15,MATCH(T9,'DS2025'!$M$5:$M$15,1)+1)),
IF($U$4=Database!$A$7,
_xlfn.FORECAST.LINEAR(T9,
INDEX('DS2025'!$Q$5:$Q$15,MATCH(T9,'DS2025'!$P$5:$P$15,1)):
INDEX('DS2025'!$Q$5:$Q$15,MATCH(T9,'DS2025'!$P$5:$P$15,1)+1),
INDEX('DS2025'!$P$5:$P$15,MATCH(T9,'DS2025'!$P$5:$P$15,1)):
INDEX('DS2025'!$P$5:$P$15,MATCH(T9,'DS2025'!$P$5:$P$15,1)+1)),
IF($U$4=Database!$A$8,
_xlfn.FORECAST.LINEAR(T9,
INDEX('DS2025'!$T$5:$T$15,MATCH(T9,'DS2025'!$S$5:$S$15,1)):
INDEX('DS2025'!$T$5:$T$15,MATCH(T9,'DS2025'!$S$5:$S$15,1)+1),
INDEX('DS2025'!$S$5:$S$15,MATCH(T9,'DS2025'!$S$5:$S$15,1)):
INDEX('DS2025'!$S$5:$S$15,MATCH(T9,'DS2025'!$S$5:$S$15,1)+1)),
IF($U$4=Database!$A$9,
_xlfn.FORECAST.LINEAR(T9,
INDEX('DS2025'!$W$5:$W$15,MATCH(T9,'DS2025'!$V$5:$V$15,1)):
INDEX('DS2025'!$W$5:$W$15,MATCH(T9,'DS2025'!$V$5:$V$15,1)+1),
INDEX('DS2025'!$V$5:$V$15,MATCH(T9,'DS2025'!$V$5:$V$15,1)):
INDEX('DS2025'!$V$5:$V$15,MATCH(T9,'DS2025'!$V$5:$V$15,1)+1)),
IF($U$4=Database!$A$10,
_xlfn.FORECAST.LINEAR(T9,
INDEX('DS2025'!$Z$5:$Z$15,MATCH(T9,'DS2025'!$Y$5:$Y$15,1)):
INDEX('DS2025'!$Z$5:$Z$15,MATCH(T9,'DS2025'!$Y$5:$Y$15,1)+1),
INDEX('DS2025'!$Y$5:$Y$15,MATCH(T9,'DS2025'!$Y$5:$Y$15,1)):
INDEX('DS2025'!$Y$5:$Y$15,MATCH(T9,'DS2025'!$Y$5:$Y$15,1)+1)),
IF($U$4=Database!$A$11,
_xlfn.FORECAST.LINEAR(
T9,
INDEX('DS2025'!$B$21:$B$35,MATCH(T9,'DS2025'!$A$21:$A$35,1)):
INDEX('DS2025'!$B$21:$B$35,MATCH(T9,'DS2025'!$A$21:$A$35,1)+1),
INDEX('DS2025'!$A$21:$A$35,MATCH(T9,'DS2025'!$A$21:$A$35,1)):
INDEX('DS2025'!$A$21:$A$35,MATCH(T9,'DS2025'!$A$21:$A$35,1)+1)),
IF($U$4=Database!$A$12,
_xlfn.FORECAST.LINEAR(
T9,
INDEX('DS2025'!$E$21:$E$35,MATCH(T9,'DS2025'!$D$21:$D$35,1)):
INDEX('DS2025'!$E$21:$E$35,MATCH(T9,'DS2025'!$D$21:$D$35,1)+1),
INDEX('DS2025'!$D$21:$D$35,MATCH(T9,'DS2025'!$D$21:$D$35,1)):
INDEX('DS2025'!$D$21:$D$35,MATCH(T9,'DS2025'!$D$21:$D$35,1)+1)),
IF($U$4=Database!$A$13,
_xlfn.FORECAST.LINEAR(
T9,
INDEX('DS2025'!$H$21:$H$35,MATCH(T9,'DS2025'!$G$21:$G$35,1)):
INDEX('DS2025'!$H$21:$H$35,MATCH(T9,'DS2025'!$G$21:$G$35,1)+1),
INDEX('DS2025'!$G$21:$G$35,MATCH(T9,'DS2025'!$G$21:$G$35,1)):
INDEX('DS2025'!$G$21:$G$35,MATCH(T9,'DS2025'!$G$21:$G$35,1)+1)),
IF($U$4=Database!$A$14,
_xlfn.FORECAST.LINEAR(
T9,
INDEX('DS2025'!$K$21:$K$35,MATCH(T9,'DS2025'!$J$21:$J$35,1)):
INDEX('DS2025'!$K$21:$K$35,MATCH(T9,'DS2025'!$J$21:$J$35,1)+1),
INDEX('DS2025'!$J$21:$J$35,MATCH(T9,'DS2025'!$J$21:$J$35,1)):
INDEX('DS2025'!$J$21:$J$35,MATCH(T9,'DS2025'!$J$21:$J$35,1)+1)),
IF($U$4=Database!$A$15,
_xlfn.FORECAST.LINEAR(
T9,
INDEX('DS2025'!$N$21:$N$35,MATCH(T9,'DS2025'!$M$21:$M$35,1)):
INDEX('DS2025'!$N$21:$N$35,MATCH(T9,'DS2025'!$M$21:$M$35,1)+1),
INDEX('DS2025'!$M$21:$M$35,MATCH(T9,'DS2025'!$M$21:$M$35,1)):
INDEX('DS2025'!$M$21:$M$35,MATCH(T9,'DS2025'!$M$21:$M$35,1)+1)),
IF($U$4=Database!$A$16,
_xlfn.FORECAST.LINEAR(
T9,
INDEX('DS2025'!$Q$21:$Q$35,MATCH(T9,'DS2025'!$P$21:$P$35,1)):
INDEX('DS2025'!$Q$21:$Q$35,MATCH(T9,'DS2025'!$P$21:$P$35,1)+1),
INDEX('DS2025'!$P$21:$P$35,MATCH(T9,'DS2025'!$P$21:$P$35,1)):
INDEX('DS2025'!$P$21:$P$35,MATCH(T9,'DS2025'!$P$21:$P$35,1)+1)),
IF($U$4=Database!$A$17,
_xlfn.FORECAST.LINEAR(
T9,
INDEX('DS2025'!$T$21:$T$35,MATCH(T9,'DS2025'!$S$21:$S$35,1)):
INDEX('DS2025'!$T$21:$T$35,MATCH(T9,'DS2025'!$S$21:$S$35,1)+1),
INDEX('DS2025'!$S$21:$S$35,MATCH(T9,'DS2025'!$S$21:$S$35,1)):
INDEX('DS2025'!$S$21:$S$35,MATCH(T9,'DS2025'!$S$21:$S$35,1)+1)),
IF($U$4=Database!$A$18,
_xlfn.FORECAST.LINEAR(
T9,
INDEX('DS2025'!$W$21:$W$35,MATCH(T9,'DS2025'!$V$21:$V$35,1)):
INDEX('DS2025'!$W$21:$W$35,MATCH(T9,'DS2025'!$V$21:$V$35,1)+1),
INDEX('DS2025'!$V$21:$V$35,MATCH(T9,'DS2025'!$V$21:$V$35,1)):
INDEX('DS2025'!$V$21:$V$35,MATCH(T9,'DS2025'!$V$21:$V$35,1)+1)),
IF($U$4=Database!$A$19,
_xlfn.FORECAST.LINEAR(
T9,
INDEX('DS2025'!$Z$21:$Z$35,MATCH(T9,'DS2025'!$Y$21:$Y$35,1)):
INDEX('DS2025'!$Z$21:$Z$35,MATCH(T9,'DS2025'!$Y$21:$Y$35,1)+1),
INDEX('DS2025'!$Y$21:$Y$35,MATCH(T9,'DS2025'!$Y$21:$Y$35,1)):
INDEX('DS2025'!$Y$21:$Y$35,MATCH(T9,'DS2025'!$Y$21:$Y$35,1)+1)),
IF($U$4=Database!$A$20,
_xlfn.FORECAST.LINEAR(
T9,
INDEX('DS2025'!$AC$21:$AC$35,MATCH(T9,'DS2025'!$AB$21:$AB$35,1)):
INDEX('DS2025'!$AC$21:$AC$35,MATCH(T9,'DS2025'!$AB$21:$AB$35,1)+1),
INDEX('DS2025'!$AB$21:$AB$35,MATCH(T9,'DS2025'!$AB$21:$AB$35,1)):
INDEX('DS2025'!$AB$21:$AB$35,MATCH(T9,'DS2025'!$AB$21:$AB$35,1)+1))
)))))))))))))))))))</f>
        <v>-0.33008409127174082</v>
      </c>
      <c r="V9" s="98">
        <f t="shared" si="6"/>
        <v>63.205915908728258</v>
      </c>
      <c r="W9" s="317">
        <f>'Data 60 C'!I10</f>
        <v>63.555</v>
      </c>
      <c r="X9" s="98">
        <f>IF($X$4=Database!$A$2,
_xlfn.FORECAST.LINEAR(W9,
INDEX('DS2025'!$B$5:$B$15,MATCH(W9,'DS2025'!$A$5:$A$15,1)):
INDEX('DS2025'!$B$5:$B$15,MATCH(W9,'DS2025'!$A$5:$A$15,1)+1),
INDEX('DS2025'!$A$5:$A$15,MATCH(W9,'DS2025'!$A$5:$A$15,1)):
INDEX('DS2025'!$A$5:$A$15,MATCH(W9,'DS2025'!$A$5:$A$15,1)+1)),
IF($X$4=Database!$A$3,
_xlfn.FORECAST.LINEAR(W9,
INDEX('DS2025'!$E$5:$E$15,MATCH(W9,'DS2025'!$D$5:$D$15,1)):
INDEX('DS2025'!$E$5:$E$15,MATCH(W9,'DS2025'!$D$5:$D$15,1)+1),
INDEX('DS2025'!$D$5:$D$15,MATCH(W9,'DS2025'!$D$5:$D$15,1)):
INDEX('DS2025'!$D$5:$D$15,MATCH(W9,'DS2025'!$D$5:$D$15,1)+1)),
IF($X$4=Database!$A$4,
_xlfn.FORECAST.LINEAR(W9,
INDEX('DS2025'!$H$5:$H$15,MATCH(W9,'DS2025'!$G$5:$G$15,1)):
INDEX('DS2025'!$H$5:$H$15,MATCH(W9,'DS2025'!$G$5:$G$15,1)+1),
INDEX('DS2025'!$G$5:$G$15,MATCH(W9,'DS2025'!$G$5:$G$15,1)):
INDEX('DS2025'!$G$5:$G$15,MATCH(W9,'DS2025'!$G$5:$G$15,1)+1)),
IF($X$4=Database!$A$5,
_xlfn.FORECAST.LINEAR(W9,
INDEX('DS2025'!$K$5:$K$15,MATCH(W9,'DS2025'!$J$5:$J$15,1)):
INDEX('DS2025'!$K$5:$K$15,MATCH(W9,'DS2025'!$J$5:$J$15,1)+1),
INDEX('DS2025'!$J$5:$J$15,MATCH(W9,'DS2025'!$J$5:$J$15,1)):
INDEX('DS2025'!$J$5:$J$15,MATCH(W9,'DS2025'!$J$5:$J$15,1)+1)),
IF($X$4=Database!$A$6,
_xlfn.FORECAST.LINEAR(W9,
INDEX('DS2025'!$N$5:$N$15,MATCH(W9,'DS2025'!$M$5:$M$15,1)):
INDEX('DS2025'!$N$5:$N$15,MATCH(W9,'DS2025'!$M$5:$M$15,1)+1),
INDEX('DS2025'!$M$5:$M$15,MATCH(W9,'DS2025'!$M$5:$M$15,1)):
INDEX('DS2025'!$M$5:$M$15,MATCH(W9,'DS2025'!$M$5:$M$15,1)+1)),
IF($X$4=Database!$A$7,
_xlfn.FORECAST.LINEAR(W9,
INDEX('DS2025'!$Q$5:$Q$15,MATCH(W9,'DS2025'!$P$5:$P$15,1)):
INDEX('DS2025'!$Q$5:$Q$15,MATCH(W9,'DS2025'!$P$5:$P$15,1)+1),
INDEX('DS2025'!$P$5:$P$15,MATCH(W9,'DS2025'!$P$5:$P$15,1)):
INDEX('DS2025'!$P$5:$P$15,MATCH(W9,'DS2025'!$P$5:$P$15,1)+1)),
IF($X$4=Database!$A$8,
_xlfn.FORECAST.LINEAR(W9,
INDEX('DS2025'!$T$5:$T$15,MATCH(W9,'DS2025'!$S$5:$S$15,1)):
INDEX('DS2025'!$T$5:$T$15,MATCH(W9,'DS2025'!$S$5:$S$15,1)+1),
INDEX('DS2025'!$S$5:$S$15,MATCH(W9,'DS2025'!$S$5:$S$15,1)):
INDEX('DS2025'!$S$5:$S$15,MATCH(W9,'DS2025'!$S$5:$S$15,1)+1)),
IF($X$4=Database!$A$9,
_xlfn.FORECAST.LINEAR(W9,
INDEX('DS2025'!$W$5:$W$15,MATCH(W9,'DS2025'!$V$5:$V$15,1)):
INDEX('DS2025'!$W$5:$W$15,MATCH(W9,'DS2025'!$V$5:$V$15,1)+1),
INDEX('DS2025'!$V$5:$V$15,MATCH(W9,'DS2025'!$V$5:$V$15,1)):
INDEX('DS2025'!$V$5:$V$15,MATCH(W9,'DS2025'!$V$5:$V$15,1)+1)),
IF($X$4=Database!$A$10,
_xlfn.FORECAST.LINEAR(W9,
INDEX('DS2025'!$Z$5:$Z$15,MATCH(W9,'DS2025'!$Y$5:$Y$15,1)):
INDEX('DS2025'!$Z$5:$Z$15,MATCH(W9,'DS2025'!$Y$5:$Y$15,1)+1),
INDEX('DS2025'!$Y$5:$Y$15,MATCH(W9,'DS2025'!$Y$5:$Y$15,1)):
INDEX('DS2025'!$Y$5:$Y$15,MATCH(W9,'DS2025'!$Y$5:$Y$15,1)+1)),
IF($X$4=Database!$A$11,
_xlfn.FORECAST.LINEAR(
W9,
INDEX('DS2025'!$B$21:$B$35,MATCH(W9,'DS2025'!$A$21:$A$35,1)):
INDEX('DS2025'!$B$21:$B$35,MATCH(W9,'DS2025'!$A$21:$A$35,1)+1),
INDEX('DS2025'!$A$21:$A$35,MATCH(W9,'DS2025'!$A$21:$A$35,1)):
INDEX('DS2025'!$A$21:$A$35,MATCH(W9,'DS2025'!$A$21:$A$35,1)+1)),
IF($X$4=Database!$A$12,
_xlfn.FORECAST.LINEAR(
W9,
INDEX('DS2025'!$E$21:$E$35,MATCH(W9,'DS2025'!$D$21:$D$35,1)):
INDEX('DS2025'!$E$21:$E$35,MATCH(W9,'DS2025'!$D$21:$D$35,1)+1),
INDEX('DS2025'!$D$21:$D$35,MATCH(W9,'DS2025'!$D$21:$D$35,1)):
INDEX('DS2025'!$D$21:$D$35,MATCH(W9,'DS2025'!$D$21:$D$35,1)+1)),
IF($X$4=Database!$A$13,
_xlfn.FORECAST.LINEAR(
W9,
INDEX('DS2025'!$H$21:$H$35,MATCH(W9,'DS2025'!$G$21:$G$35,1)):
INDEX('DS2025'!$H$21:$H$35,MATCH(W9,'DS2025'!$G$21:$G$35,1)+1),
INDEX('DS2025'!$G$21:$G$35,MATCH(W9,'DS2025'!$G$21:$G$35,1)):
INDEX('DS2025'!$G$21:$G$35,MATCH(W9,'DS2025'!$G$21:$G$35,1)+1)),
IF($X$4=Database!$A$14,
_xlfn.FORECAST.LINEAR(
W9,
INDEX('DS2025'!$K$21:$K$35,MATCH(W9,'DS2025'!$J$21:$J$35,1)):
INDEX('DS2025'!$K$21:$K$35,MATCH(W9,'DS2025'!$J$21:$J$35,1)+1),
INDEX('DS2025'!$J$21:$J$35,MATCH(W9,'DS2025'!$J$21:$J$35,1)):
INDEX('DS2025'!$J$21:$J$35,MATCH(W9,'DS2025'!$J$21:$J$35,1)+1)),
IF($X$4=Database!$A$15,
_xlfn.FORECAST.LINEAR(
W9,
INDEX('DS2025'!$N$21:$N$35,MATCH(W9,'DS2025'!$M$21:$M$35,1)):
INDEX('DS2025'!$N$21:$N$35,MATCH(W9,'DS2025'!$M$21:$M$35,1)+1),
INDEX('DS2025'!$M$21:$M$35,MATCH(W9,'DS2025'!$M$21:$M$35,1)):
INDEX('DS2025'!$M$21:$M$35,MATCH(W9,'DS2025'!$M$21:$M$35,1)+1)),
IF($X$4=Database!$A$16,
_xlfn.FORECAST.LINEAR(
W9,
INDEX('DS2025'!$Q$21:$Q$35,MATCH(W9,'DS2025'!$P$21:$P$35,1)):
INDEX('DS2025'!$Q$21:$Q$35,MATCH(W9,'DS2025'!$P$21:$P$35,1)+1),
INDEX('DS2025'!$P$21:$P$35,MATCH(W9,'DS2025'!$P$21:$P$35,1)):
INDEX('DS2025'!$P$21:$P$35,MATCH(W9,'DS2025'!$P$21:$P$35,1)+1)),
IF($X$4=Database!$A$17,
_xlfn.FORECAST.LINEAR(
W9,
INDEX('DS2025'!$T$21:$T$35,MATCH(W9,'DS2025'!$S$21:$S$35,1)):
INDEX('DS2025'!$T$21:$T$35,MATCH(W9,'DS2025'!$S$21:$S$35,1)+1),
INDEX('DS2025'!$S$21:$S$35,MATCH(W9,'DS2025'!$S$21:$S$35,1)):
INDEX('DS2025'!$S$21:$S$35,MATCH(W9,'DS2025'!$S$21:$S$35,1)+1)),
IF($X$4=Database!$A$18,
_xlfn.FORECAST.LINEAR(
W9,
INDEX('DS2025'!$W$21:$W$35,MATCH(W9,'DS2025'!$V$21:$V$35,1)):
INDEX('DS2025'!$W$21:$W$35,MATCH(W9,'DS2025'!$V$21:$V$35,1)+1),
INDEX('DS2025'!$V$21:$V$35,MATCH(W9,'DS2025'!$V$21:$V$35,1)):
INDEX('DS2025'!$V$21:$V$35,MATCH(W9,'DS2025'!$V$21:$V$35,1)+1)),
IF($X$4=Database!$A$19,
_xlfn.FORECAST.LINEAR(
W9,
INDEX('DS2025'!$Z$21:$Z$35,MATCH(W9,'DS2025'!$Y$21:$Y$35,1)):
INDEX('DS2025'!$Z$21:$Z$35,MATCH(W9,'DS2025'!$Y$21:$Y$35,1)+1),
INDEX('DS2025'!$Y$21:$Y$35,MATCH(W9,'DS2025'!$Y$21:$Y$35,1)):
INDEX('DS2025'!$Y$21:$Y$35,MATCH(W9,'DS2025'!$Y$21:$Y$35,1)+1)),
IF($X$4=Database!$A$20,
_xlfn.FORECAST.LINEAR(
W9,
INDEX('DS2025'!$AC$21:$AC$35,MATCH(W9,'DS2025'!$AB$21:$AB$35,1)):
INDEX('DS2025'!$AC$21:$AC$35,MATCH(W9,'DS2025'!$AB$21:$AB$35,1)+1),
INDEX('DS2025'!$AB$21:$AB$35,MATCH(W9,'DS2025'!$AB$21:$AB$35,1)):
INDEX('DS2025'!$AB$21:$AB$35,MATCH(W9,'DS2025'!$AB$21:$AB$35,1)+1))
)))))))))))))))))))</f>
        <v>-0.33014017871389811</v>
      </c>
      <c r="Y9" s="98">
        <f t="shared" si="7"/>
        <v>63.224859821286103</v>
      </c>
      <c r="Z9" s="97">
        <f>'Data 60 C'!J10</f>
        <v>64.593000000000004</v>
      </c>
      <c r="AA9" s="98">
        <f>IF($AA$4=Database!$A$2,
_xlfn.FORECAST.LINEAR(Z9,
INDEX('DS2025'!$B$5:$B$15,MATCH(Z9,'DS2025'!$A$5:$A$15,1)):
INDEX('DS2025'!$B$5:$B$15,MATCH(Z9,'DS2025'!$A$5:$A$15,1)+1),
INDEX('DS2025'!$A$5:$A$15,MATCH(Z9,'DS2025'!$A$5:$A$15,1)):
INDEX('DS2025'!$A$5:$A$15,MATCH(Z9,'DS2025'!$A$5:$A$15,1)+1)),
IF($AA$4=Database!$A$3,
_xlfn.FORECAST.LINEAR(Z9,
INDEX('DS2025'!$E$5:$E$15,MATCH(Z9,'DS2025'!$D$5:$D$15,1)):
INDEX('DS2025'!$E$5:$E$15,MATCH(Z9,'DS2025'!$D$5:$D$15,1)+1),
INDEX('DS2025'!$D$5:$D$15,MATCH(Z9,'DS2025'!$D$5:$D$15,1)):
INDEX('DS2025'!$D$5:$D$15,MATCH(Z9,'DS2025'!$D$5:$D$15,1)+1)),
IF($AA$4=Database!$A$4,
_xlfn.FORECAST.LINEAR(Z9,
INDEX('DS2025'!$H$5:$H$15,MATCH(Z9,'DS2025'!$G$5:$G$15,1)):
INDEX('DS2025'!$H$5:$H$15,MATCH(Z9,'DS2025'!$G$5:$G$15,1)+1),
INDEX('DS2025'!$G$5:$G$15,MATCH(Z9,'DS2025'!$G$5:$G$15,1)):
INDEX('DS2025'!$G$5:$G$15,MATCH(Z9,'DS2025'!$G$5:$G$15,1)+1)),
IF($AA$4=Database!$A$5,
_xlfn.FORECAST.LINEAR(Z9,
INDEX('DS2025'!$K$5:$K$15,MATCH(Z9,'DS2025'!$J$5:$J$15,1)):
INDEX('DS2025'!$K$5:$K$15,MATCH(Z9,'DS2025'!$J$5:$J$15,1)+1),
INDEX('DS2025'!$J$5:$J$15,MATCH(Z9,'DS2025'!$J$5:$J$15,1)):
INDEX('DS2025'!$J$5:$J$15,MATCH(Z9,'DS2025'!$J$5:$J$15,1)+1)),
IF($AA$4=Database!$A$6,
_xlfn.FORECAST.LINEAR(Z9,
INDEX('DS2025'!$N$5:$N$15,MATCH(Z9,'DS2025'!$M$5:$M$15,1)):
INDEX('DS2025'!$N$5:$N$15,MATCH(Z9,'DS2025'!$M$5:$M$15,1)+1),
INDEX('DS2025'!$M$5:$M$15,MATCH(Z9,'DS2025'!$M$5:$M$15,1)):
INDEX('DS2025'!$M$5:$M$15,MATCH(Z9,'DS2025'!$M$5:$M$15,1)+1)),
IF($AA$4=Database!$A$7,
_xlfn.FORECAST.LINEAR(Z9,
INDEX('DS2025'!$Q$5:$Q$15,MATCH(Z9,'DS2025'!$P$5:$P$15,1)):
INDEX('DS2025'!$Q$5:$Q$15,MATCH(Z9,'DS2025'!$P$5:$P$15,1)+1),
INDEX('DS2025'!$P$5:$P$15,MATCH(Z9,'DS2025'!$P$5:$P$15,1)):
INDEX('DS2025'!$P$5:$P$15,MATCH(Z9,'DS2025'!$P$5:$P$15,1)+1)),
IF($AA$4=Database!$A$8,
_xlfn.FORECAST.LINEAR(Z9,
INDEX('DS2025'!$T$5:$T$15,MATCH(Z9,'DS2025'!$S$5:$S$15,1)):
INDEX('DS2025'!$T$5:$T$15,MATCH(Z9,'DS2025'!$S$5:$S$15,1)+1),
INDEX('DS2025'!$S$5:$S$15,MATCH(Z9,'DS2025'!$S$5:$S$15,1)):
INDEX('DS2025'!$S$5:$S$15,MATCH(Z9,'DS2025'!$S$5:$S$15,1)+1)),
IF($AA$4=Database!$A$9,
_xlfn.FORECAST.LINEAR(Z9,
INDEX('DS2025'!$W$5:$W$15,MATCH(Z9,'DS2025'!$V$5:$V$15,1)):
INDEX('DS2025'!$W$5:$W$15,MATCH(Z9,'DS2025'!$V$5:$V$15,1)+1),
INDEX('DS2025'!$V$5:$V$15,MATCH(Z9,'DS2025'!$V$5:$V$15,1)):
INDEX('DS2025'!$V$5:$V$15,MATCH(Z9,'DS2025'!$V$5:$V$15,1)+1)),
IF($AA$4=Database!$A$10,
_xlfn.FORECAST.LINEAR(Z9,
INDEX('DS2025'!$Z$5:$Z$15,MATCH(Z9,'DS2025'!$Y$5:$Y$15,1)):
INDEX('DS2025'!$Z$5:$Z$15,MATCH(Z9,'DS2025'!$Y$5:$Y$15,1)+1),
INDEX('DS2025'!$Y$5:$Y$15,MATCH(Z9,'DS2025'!$Y$5:$Y$15,1)):
INDEX('DS2025'!$Y$5:$Y$15,MATCH(Z9,'DS2025'!$Y$5:$Y$15,1)+1)),
IF($AA$4=Database!$A$11,
_xlfn.FORECAST.LINEAR(
Z9,
INDEX('DS2025'!$B$21:$B$35,MATCH(Z9,'DS2025'!$A$21:$A$35,1)):
INDEX('DS2025'!$B$21:$B$35,MATCH(Z9,'DS2025'!$A$21:$A$35,1)+1),
INDEX('DS2025'!$A$21:$A$35,MATCH(Z9,'DS2025'!$A$21:$A$35,1)):
INDEX('DS2025'!$A$21:$A$35,MATCH(Z9,'DS2025'!$A$21:$A$35,1)+1)),
IF($AA$4=Database!$A$12,
_xlfn.FORECAST.LINEAR(
Z9,
INDEX('DS2025'!$E$21:$E$35,MATCH(Z9,'DS2025'!$D$21:$D$35,1)):
INDEX('DS2025'!$E$21:$E$35,MATCH(Z9,'DS2025'!$D$21:$D$35,1)+1),
INDEX('DS2025'!$D$21:$D$35,MATCH(Z9,'DS2025'!$D$21:$D$35,1)):
INDEX('DS2025'!$D$21:$D$35,MATCH(Z9,'DS2025'!$D$21:$D$35,1)+1)),
IF($AA$4=Database!$A$13,
_xlfn.FORECAST.LINEAR(
Z9,
INDEX('DS2025'!$H$21:$H$35,MATCH(Z9,'DS2025'!$G$21:$G$35,1)):
INDEX('DS2025'!$H$21:$H$35,MATCH(Z9,'DS2025'!$G$21:$G$35,1)+1),
INDEX('DS2025'!$G$21:$G$35,MATCH(Z9,'DS2025'!$G$21:$G$35,1)):
INDEX('DS2025'!$G$21:$G$35,MATCH(Z9,'DS2025'!$G$21:$G$35,1)+1)),
IF($AA$4=Database!$A$14,
_xlfn.FORECAST.LINEAR(
Z9,
INDEX('DS2025'!$K$21:$K$35,MATCH(Z9,'DS2025'!$J$21:$J$35,1)):
INDEX('DS2025'!$K$21:$K$35,MATCH(Z9,'DS2025'!$J$21:$J$35,1)+1),
INDEX('DS2025'!$J$21:$J$35,MATCH(Z9,'DS2025'!$J$21:$J$35,1)):
INDEX('DS2025'!$J$21:$J$35,MATCH(Z9,'DS2025'!$J$21:$J$35,1)+1)),
IF($AA$4=Database!$A$15,
_xlfn.FORECAST.LINEAR(
Z9,
INDEX('DS2025'!$N$21:$N$35,MATCH(Z9,'DS2025'!$M$21:$M$35,1)):
INDEX('DS2025'!$N$21:$N$35,MATCH(Z9,'DS2025'!$M$21:$M$35,1)+1),
INDEX('DS2025'!$M$21:$M$35,MATCH(Z9,'DS2025'!$M$21:$M$35,1)):
INDEX('DS2025'!$M$21:$M$35,MATCH(Z9,'DS2025'!$M$21:$M$35,1)+1)),
IF($AA$4=Database!$A$16,
_xlfn.FORECAST.LINEAR(
Z9,
INDEX('DS2025'!$Q$21:$Q$35,MATCH(Z9,'DS2025'!$P$21:$P$35,1)):
INDEX('DS2025'!$Q$21:$Q$35,MATCH(Z9,'DS2025'!$P$21:$P$35,1)+1),
INDEX('DS2025'!$P$21:$P$35,MATCH(Z9,'DS2025'!$P$21:$P$35,1)):
INDEX('DS2025'!$P$21:$P$35,MATCH(Z9,'DS2025'!$P$21:$P$35,1)+1)),
IF($AA$4=Database!$A$17,
_xlfn.FORECAST.LINEAR(
Z9,
INDEX('DS2025'!$T$21:$T$35,MATCH(Z9,'DS2025'!$S$21:$S$35,1)):
INDEX('DS2025'!$T$21:$T$35,MATCH(Z9,'DS2025'!$S$21:$S$35,1)+1),
INDEX('DS2025'!$S$21:$S$35,MATCH(Z9,'DS2025'!$S$21:$S$35,1)):
INDEX('DS2025'!$S$21:$S$35,MATCH(Z9,'DS2025'!$S$21:$S$35,1)+1)),
IF($AA$4=Database!$A$18,
_xlfn.FORECAST.LINEAR(
Z9,
INDEX('DS2025'!$W$21:$W$35,MATCH(Z9,'DS2025'!$V$21:$V$35,1)):
INDEX('DS2025'!$W$21:$W$35,MATCH(Z9,'DS2025'!$V$21:$V$35,1)+1),
INDEX('DS2025'!$V$21:$V$35,MATCH(Z9,'DS2025'!$V$21:$V$35,1)):
INDEX('DS2025'!$V$21:$V$35,MATCH(Z9,'DS2025'!$V$21:$V$35,1)+1)),
IF($AA$4=Database!$A$19,
_xlfn.FORECAST.LINEAR(
Z9,
INDEX('DS2025'!$Z$21:$Z$35,MATCH(Z9,'DS2025'!$Y$21:$Y$35,1)):
INDEX('DS2025'!$Z$21:$Z$35,MATCH(Z9,'DS2025'!$Y$21:$Y$35,1)+1),
INDEX('DS2025'!$Y$21:$Y$35,MATCH(Z9,'DS2025'!$Y$21:$Y$35,1)):
INDEX('DS2025'!$Y$21:$Y$35,MATCH(Z9,'DS2025'!$Y$21:$Y$35,1)+1)),
IF($AA$4=Database!$A$20,
_xlfn.FORECAST.LINEAR(
Z9,
INDEX('DS2025'!$AC$21:$AC$35,MATCH(Z9,'DS2025'!$AB$21:$AB$35,1)):
INDEX('DS2025'!$AC$21:$AC$35,MATCH(Z9,'DS2025'!$AB$21:$AB$35,1)+1),
INDEX('DS2025'!$AB$21:$AB$35,MATCH(Z9,'DS2025'!$AB$21:$AB$35,1)):
INDEX('DS2025'!$AB$21:$AB$35,MATCH(Z9,'DS2025'!$AB$21:$AB$35,1)+1))
)))))))))))))))))))</f>
        <v>-0.33320432423807245</v>
      </c>
      <c r="AB9" s="97">
        <f t="shared" si="8"/>
        <v>64.259795675761936</v>
      </c>
      <c r="AC9" s="318">
        <f>'Data 60 C'!K10</f>
        <v>64</v>
      </c>
      <c r="AD9" s="42"/>
      <c r="AE9" s="42"/>
      <c r="AF9" s="42"/>
    </row>
    <row r="10" spans="1:61" ht="15" customHeight="1">
      <c r="A10" s="316">
        <v>4</v>
      </c>
      <c r="B10" s="316">
        <f>'Data 60 C'!B11</f>
        <v>64.742000000000004</v>
      </c>
      <c r="C10" s="98">
        <f>IF($C$4=Database!$A$2,
_xlfn.FORECAST.LINEAR(B10,
INDEX('DS2025'!$B$5:$B$15,MATCH(B10,'DS2025'!$A$5:$A$15,1)):
INDEX('DS2025'!$B$5:$B$15,MATCH(B10,'DS2025'!$A$5:$A$15,1)+1),
INDEX('DS2025'!$A$5:$A$15,MATCH(B10,'DS2025'!$A$5:$A$15,1)):
INDEX('DS2025'!$A$5:$A$15,MATCH(B10,'DS2025'!$A$5:$A$15,1)+1)),
IF($C$4=Database!$A$3,
_xlfn.FORECAST.LINEAR(B10,
INDEX('DS2025'!$E$5:$E$15,MATCH(B10,'DS2025'!$D$5:$D$15,1)):
INDEX('DS2025'!$E$5:$E$15,MATCH(B10,'DS2025'!$D$5:$D$15,1)+1),
INDEX('DS2025'!$D$5:$D$15,MATCH(B10,'DS2025'!$D$5:$D$15,1)):
INDEX('DS2025'!$D$5:$D$15,MATCH(B10,'DS2025'!$D$5:$D$15,1)+1)),
IF($C$4=Database!$A$4,
_xlfn.FORECAST.LINEAR(B10,
INDEX('DS2025'!$H$5:$H$15,MATCH(B10,'DS2025'!$G$5:$G$15,1)):
INDEX('DS2025'!$H$5:$H$15,MATCH(B10,'DS2025'!$G$5:$G$15,1)+1),
INDEX('DS2025'!$G$5:$G$15,MATCH(B10,'DS2025'!$G$5:$G$15,1)):
INDEX('DS2025'!$G$5:$G$15,MATCH(B10,'DS2025'!$G$5:$G$15,1)+1)),
IF($C$4=Database!$A$5,
_xlfn.FORECAST.LINEAR(B10,
INDEX('DS2025'!$K$5:$K$15,MATCH(B10,'DS2025'!$J$5:$J$15,1)):
INDEX('DS2025'!$K$5:$K$15,MATCH(B10,'DS2025'!$J$5:$J$15,1)+1),
INDEX('DS2025'!$J$5:$J$15,MATCH(B10,'DS2025'!$J$5:$J$15,1)):
INDEX('DS2025'!$J$5:$J$15,MATCH(B10,'DS2025'!$J$5:$J$15,1)+1)),
IF($C$4=Database!$A$6,
_xlfn.FORECAST.LINEAR(B10,
INDEX('DS2025'!$N$5:$N$15,MATCH(B10,'DS2025'!$M$5:$M$15,1)):
INDEX('DS2025'!$N$5:$N$15,MATCH(B10,'DS2025'!$M$5:$M$15,1)+1),
INDEX('DS2025'!$M$5:$M$15,MATCH(B10,'DS2025'!$M$5:$M$15,1)):
INDEX('DS2025'!$M$5:$M$15,MATCH(B10,'DS2025'!$M$5:$M$15,1)+1)),
IF($C$4=Database!$A$7,
_xlfn.FORECAST.LINEAR(B10,
INDEX('DS2025'!$Q$5:$Q$15,MATCH(B10,'DS2025'!$P$5:$P$15,1)):
INDEX('DS2025'!$Q$5:$Q$15,MATCH(B10,'DS2025'!$P$5:$P$15,1)+1),
INDEX('DS2025'!$P$5:$P$15,MATCH(B10,'DS2025'!$P$5:$P$15,1)):
INDEX('DS2025'!$P$5:$P$15,MATCH(B10,'DS2025'!$P$5:$P$15,1)+1)),
IF($C$4=Database!$A$8,
_xlfn.FORECAST.LINEAR(B10,
INDEX('DS2025'!$T$5:$T$15,MATCH(B10,'DS2025'!$S$5:$S$15,1)):
INDEX('DS2025'!$T$5:$T$15,MATCH(B10,'DS2025'!$S$5:$S$15,1)+1),
INDEX('DS2025'!$S$5:$S$15,MATCH(B10,'DS2025'!$S$5:$S$15,1)):
INDEX('DS2025'!$S$5:$S$15,MATCH(B10,'DS2025'!$S$5:$S$15,1)+1)),
IF($C$4=Database!$A$9,
_xlfn.FORECAST.LINEAR(B10,
INDEX('DS2025'!$W$5:$W$15,MATCH(B10,'DS2025'!$V$5:$V$15,1)):
INDEX('DS2025'!$W$5:$W$15,MATCH(B10,'DS2025'!$V$5:$V$15,1)+1),
INDEX('DS2025'!$V$5:$V$15,MATCH(B10,'DS2025'!$V$5:$V$15,1)):
INDEX('DS2025'!$V$5:$V$15,MATCH(B10,'DS2025'!$V$5:$V$15,1)+1)),
IF($C$4=Database!$A$10,
_xlfn.FORECAST.LINEAR(B10,
INDEX('DS2025'!$Z$5:$Z$15,MATCH(B10,'DS2025'!$Y$5:$Y$15,1)):
INDEX('DS2025'!$Z$5:$Z$15,MATCH(B10,'DS2025'!$Y$5:$Y$15,1)+1),
INDEX('DS2025'!$Y$5:$Y$15,MATCH(B10,'DS2025'!$Y$5:$Y$15,1)):
INDEX('DS2025'!$Y$5:$Y$15,MATCH(B10,'DS2025'!$Y$5:$Y$15,1)+1)),
IF($C$4=Database!$A$11,
_xlfn.FORECAST.LINEAR(
B10,
INDEX('DS2025'!$B$21:$B$35,MATCH(B10,'DS2025'!$A$21:$A$35,1)):
INDEX('DS2025'!$B$21:$B$35,MATCH(B10,'DS2025'!$A$21:$A$35,1)+1),
INDEX('DS2025'!$A$21:$A$35,MATCH(B10,'DS2025'!$A$21:$A$35,1)):
INDEX('DS2025'!$A$21:$A$35,MATCH(B10,'DS2025'!$A$21:$A$35,1)+1)),
IF($C$4=Database!$A$12,
_xlfn.FORECAST.LINEAR(
B10,
INDEX('DS2025'!$E$21:$E$35,MATCH(B10,'DS2025'!$D$21:$D$35,1)):
INDEX('DS2025'!$E$21:$E$35,MATCH(B10,'DS2025'!$D$21:$D$35,1)+1),
INDEX('DS2025'!$D$21:$D$35,MATCH(B10,'DS2025'!$D$21:$D$35,1)):
INDEX('DS2025'!$D$21:$D$35,MATCH(B10,'DS2025'!$D$21:$D$35,1)+1)),
IF($C$4=Database!$A$13,
_xlfn.FORECAST.LINEAR(
B10,
INDEX('DS2025'!$H$21:$H$35,MATCH(B10,'DS2025'!$G$21:$G$35,1)):
INDEX('DS2025'!$H$21:$H$35,MATCH(B10,'DS2025'!$G$21:$G$35,1)+1),
INDEX('DS2025'!$G$21:$G$35,MATCH(B10,'DS2025'!$G$21:$G$35,1)):
INDEX('DS2025'!$G$21:$G$35,MATCH(B10,'DS2025'!$G$21:$G$35,1)+1)),
IF($C$4=Database!$A$14,
_xlfn.FORECAST.LINEAR(
B10,
INDEX('DS2025'!$K$21:$K$35,MATCH(B10,'DS2025'!$J$21:$J$35,1)):
INDEX('DS2025'!$K$21:$K$35,MATCH(B10,'DS2025'!$J$21:$J$35,1)+1),
INDEX('DS2025'!$J$21:$J$35,MATCH(B10,'DS2025'!$J$21:$J$35,1)):
INDEX('DS2025'!$J$21:$J$35,MATCH(B10,'DS2025'!$J$21:$J$35,1)+1)),
IF($C$4=Database!$A$15,
_xlfn.FORECAST.LINEAR(
B10,
INDEX('DS2025'!$N$21:$N$35,MATCH(B10,'DS2025'!$M$21:$M$35,1)):
INDEX('DS2025'!$N$21:$N$35,MATCH(B10,'DS2025'!$M$21:$M$35,1)+1),
INDEX('DS2025'!$M$21:$M$35,MATCH(B10,'DS2025'!$M$21:$M$35,1)):
INDEX('DS2025'!$M$21:$M$35,MATCH(B10,'DS2025'!$M$21:$M$35,1)+1)),
IF($C$4=Database!$A$16,
_xlfn.FORECAST.LINEAR(
B10,
INDEX('DS2025'!$Q$21:$Q$35,MATCH(B10,'DS2025'!$P$21:$P$35,1)):
INDEX('DS2025'!$Q$21:$Q$35,MATCH(B10,'DS2025'!$P$21:$P$35,1)+1),
INDEX('DS2025'!$P$21:$P$35,MATCH(B10,'DS2025'!$P$21:$P$35,1)):
INDEX('DS2025'!$P$21:$P$35,MATCH(B10,'DS2025'!$P$21:$P$35,1)+1)),
IF($C$4=Database!$A$17,
_xlfn.FORECAST.LINEAR(
B10,
INDEX('DS2025'!$T$21:$T$35,MATCH(B10,'DS2025'!$S$21:$S$35,1)):
INDEX('DS2025'!$T$21:$T$35,MATCH(B10,'DS2025'!$S$21:$S$35,1)+1),
INDEX('DS2025'!$S$21:$S$35,MATCH(B10,'DS2025'!$S$21:$S$35,1)):
INDEX('DS2025'!$S$21:$S$35,MATCH(B10,'DS2025'!$S$21:$S$35,1)+1)),
IF($C$4=Database!$A$18,
_xlfn.FORECAST.LINEAR(
B10,
INDEX('DS2025'!$W$21:$W$35,MATCH(B10,'DS2025'!$V$21:$V$35,1)):
INDEX('DS2025'!$W$21:$W$35,MATCH(B10,'DS2025'!$V$21:$V$35,1)+1),
INDEX('DS2025'!$V$21:$V$35,MATCH(B10,'DS2025'!$V$21:$V$35,1)):
INDEX('DS2025'!$V$21:$V$35,MATCH(B10,'DS2025'!$V$21:$V$35,1)+1)),
IF($C$4=Database!$A$19,
_xlfn.FORECAST.LINEAR(
B10,
INDEX('DS2025'!$Z$21:$Z$35,MATCH(B10,'DS2025'!$Y$21:$Y$35,1)):
INDEX('DS2025'!$Z$21:$Z$35,MATCH(B10,'DS2025'!$Y$21:$Y$35,1)+1),
INDEX('DS2025'!$Y$21:$Y$35,MATCH(B10,'DS2025'!$Y$21:$Y$35,1)):
INDEX('DS2025'!$Y$21:$Y$35,MATCH(B10,'DS2025'!$Y$21:$Y$35,1)+1)),
IF($C$4=Database!$A$20,
_xlfn.FORECAST.LINEAR(
B10,
INDEX('DS2025'!$AC$21:$AC$35,MATCH(B10,'DS2025'!$AB$21:$AB$35,1)):
INDEX('DS2025'!$AC$21:$AC$35,MATCH(B10,'DS2025'!$AB$21:$AB$35,1)+1),
INDEX('DS2025'!$AB$21:$AB$35,MATCH(B10,'DS2025'!$AB$21:$AB$35,1)):
INDEX('DS2025'!$AB$21:$AB$35,MATCH(B10,'DS2025'!$AB$21:$AB$35,1)+1))
)))))))))))))))))))</f>
        <v>-0.33364416786341144</v>
      </c>
      <c r="D10" s="98">
        <f t="shared" si="0"/>
        <v>64.408355832136593</v>
      </c>
      <c r="E10" s="98">
        <f>'Data 60 C'!C11</f>
        <v>65.356999999999999</v>
      </c>
      <c r="F10" s="98">
        <f>IF($F$4=Database!$A$2,
_xlfn.FORECAST.LINEAR(E10,
INDEX('DS2025'!$B$5:$B$15,MATCH(E10,'DS2025'!$A$5:$A$15,1)):
INDEX('DS2025'!$B$5:$B$15,MATCH(E10,'DS2025'!$A$5:$A$15,1)+1),
INDEX('DS2025'!$A$5:$A$15,MATCH(E10,'DS2025'!$A$5:$A$15,1)):
INDEX('DS2025'!$A$5:$A$15,MATCH(E10,'DS2025'!$A$5:$A$15,1)+1)),
IF($F$4=Database!$A$3,
_xlfn.FORECAST.LINEAR(E10,
INDEX('DS2025'!$E$5:$E$15,MATCH(E10,'DS2025'!$D$5:$D$15,1)):
INDEX('DS2025'!$E$5:$E$15,MATCH(E10,'DS2025'!$D$5:$D$15,1)+1),
INDEX('DS2025'!$D$5:$D$15,MATCH(E10,'DS2025'!$D$5:$D$15,1)):
INDEX('DS2025'!$D$5:$D$15,MATCH(E10,'DS2025'!$D$5:$D$15,1)+1)),
IF($F$4=Database!$A$4,
_xlfn.FORECAST.LINEAR(E10,
INDEX('DS2025'!$H$5:$H$15,MATCH(E10,'DS2025'!$G$5:$G$15,1)):
INDEX('DS2025'!$H$5:$H$15,MATCH(E10,'DS2025'!$G$5:$G$15,1)+1),
INDEX('DS2025'!$G$5:$G$15,MATCH(E10,'DS2025'!$G$5:$G$15,1)):
INDEX('DS2025'!$G$5:$G$15,MATCH(E10,'DS2025'!$G$5:$G$15,1)+1)),
IF($F$4=Database!$A$5,
_xlfn.FORECAST.LINEAR(E10,
INDEX('DS2025'!$K$5:$K$15,MATCH(E10,'DS2025'!$J$5:$J$15,1)):
INDEX('DS2025'!$K$5:$K$15,MATCH(E10,'DS2025'!$J$5:$J$15,1)+1),
INDEX('DS2025'!$J$5:$J$15,MATCH(E10,'DS2025'!$J$5:$J$15,1)):
INDEX('DS2025'!$J$5:$J$15,MATCH(E10,'DS2025'!$J$5:$J$15,1)+1)),
IF($F$4=Database!$A$6,
_xlfn.FORECAST.LINEAR(E10,
INDEX('DS2025'!$N$5:$N$15,MATCH(E10,'DS2025'!$M$5:$M$15,1)):
INDEX('DS2025'!$N$5:$N$15,MATCH(E10,'DS2025'!$M$5:$M$15,1)+1),
INDEX('DS2025'!$M$5:$M$15,MATCH(E10,'DS2025'!$M$5:$M$15,1)):
INDEX('DS2025'!$M$5:$M$15,MATCH(E10,'DS2025'!$M$5:$M$15,1)+1)),
IF($F$4=Database!$A$7,
_xlfn.FORECAST.LINEAR(E10,
INDEX('DS2025'!$Q$5:$Q$15,MATCH(E10,'DS2025'!$P$5:$P$15,1)):
INDEX('DS2025'!$Q$5:$Q$15,MATCH(E10,'DS2025'!$P$5:$P$15,1)+1),
INDEX('DS2025'!$P$5:$P$15,MATCH(E10,'DS2025'!$P$5:$P$15,1)):
INDEX('DS2025'!$P$5:$P$15,MATCH(E10,'DS2025'!$P$5:$P$15,1)+1)),
IF($F$4=Database!$A$8,
_xlfn.FORECAST.LINEAR(E10,
INDEX('DS2025'!$T$5:$T$15,MATCH(E10,'DS2025'!$S$5:$S$15,1)):
INDEX('DS2025'!$T$5:$T$15,MATCH(E10,'DS2025'!$S$5:$S$15,1)+1),
INDEX('DS2025'!$S$5:$S$15,MATCH(E10,'DS2025'!$S$5:$S$15,1)):
INDEX('DS2025'!$S$5:$S$15,MATCH(E10,'DS2025'!$S$5:$S$15,1)+1)),
IF($F$4=Database!$A$9,
_xlfn.FORECAST.LINEAR(E10,
INDEX('DS2025'!$W$5:$W$15,MATCH(E10,'DS2025'!$V$5:$V$15,1)):
INDEX('DS2025'!$W$5:$W$15,MATCH(E10,'DS2025'!$V$5:$V$15,1)+1),
INDEX('DS2025'!$V$5:$V$15,MATCH(E10,'DS2025'!$V$5:$V$15,1)):
INDEX('DS2025'!$V$5:$V$15,MATCH(E10,'DS2025'!$V$5:$V$15,1)+1)),
IF($F$4=Database!$A$10,
_xlfn.FORECAST.LINEAR(E10,
INDEX('DS2025'!$Z$5:$Z$15,MATCH(E10,'DS2025'!$Y$5:$Y$15,1)):
INDEX('DS2025'!$Z$5:$Z$15,MATCH(E10,'DS2025'!$Y$5:$Y$15,1)+1),
INDEX('DS2025'!$Y$5:$Y$15,MATCH(E10,'DS2025'!$Y$5:$Y$15,1)):
INDEX('DS2025'!$Y$5:$Y$15,MATCH(E10,'DS2025'!$Y$5:$Y$15,1)+1)),
IF($F$4=Database!$A$11,
_xlfn.FORECAST.LINEAR(
E10,
INDEX('DS2025'!$B$21:$B$35,MATCH(E10,'DS2025'!$A$21:$A$35,1)):
INDEX('DS2025'!$B$21:$B$35,MATCH(E10,'DS2025'!$A$21:$A$35,1)+1),
INDEX('DS2025'!$A$21:$A$35,MATCH(E10,'DS2025'!$A$21:$A$35,1)):
INDEX('DS2025'!$A$21:$A$35,MATCH(E10,'DS2025'!$A$21:$A$35,1)+1)),
IF($F$4=Database!$A$12,
_xlfn.FORECAST.LINEAR(
E10,
INDEX('DS2025'!$E$21:$E$35,MATCH(E10,'DS2025'!$D$21:$D$35,1)):
INDEX('DS2025'!$E$21:$E$35,MATCH(E10,'DS2025'!$D$21:$D$35,1)+1),
INDEX('DS2025'!$D$21:$D$35,MATCH(E10,'DS2025'!$D$21:$D$35,1)):
INDEX('DS2025'!$D$21:$D$35,MATCH(E10,'DS2025'!$D$21:$D$35,1)+1)),
IF($F$4=Database!$A$13,
_xlfn.FORECAST.LINEAR(
E10,
INDEX('DS2025'!$H$21:$H$35,MATCH(E10,'DS2025'!$G$21:$G$35,1)):
INDEX('DS2025'!$H$21:$H$35,MATCH(E10,'DS2025'!$G$21:$G$35,1)+1),
INDEX('DS2025'!$G$21:$G$35,MATCH(E10,'DS2025'!$G$21:$G$35,1)):
INDEX('DS2025'!$G$21:$G$35,MATCH(E10,'DS2025'!$G$21:$G$35,1)+1)),
IF($F$4=Database!$A$14,
_xlfn.FORECAST.LINEAR(
E10,
INDEX('DS2025'!$K$21:$K$35,MATCH(E10,'DS2025'!$J$21:$J$35,1)):
INDEX('DS2025'!$K$21:$K$35,MATCH(E10,'DS2025'!$J$21:$J$35,1)+1),
INDEX('DS2025'!$J$21:$J$35,MATCH(E10,'DS2025'!$J$21:$J$35,1)):
INDEX('DS2025'!$J$21:$J$35,MATCH(E10,'DS2025'!$J$21:$J$35,1)+1)),
IF($F$4=Database!$A$15,
_xlfn.FORECAST.LINEAR(
E10,
INDEX('DS2025'!$N$21:$N$35,MATCH(E10,'DS2025'!$M$21:$M$35,1)):
INDEX('DS2025'!$N$21:$N$35,MATCH(E10,'DS2025'!$M$21:$M$35,1)+1),
INDEX('DS2025'!$M$21:$M$35,MATCH(E10,'DS2025'!$M$21:$M$35,1)):
INDEX('DS2025'!$M$21:$M$35,MATCH(E10,'DS2025'!$M$21:$M$35,1)+1)),
IF($F$4=Database!$A$16,
_xlfn.FORECAST.LINEAR(
E10,
INDEX('DS2025'!$Q$21:$Q$35,MATCH(E10,'DS2025'!$P$21:$P$35,1)):
INDEX('DS2025'!$Q$21:$Q$35,MATCH(E10,'DS2025'!$P$21:$P$35,1)+1),
INDEX('DS2025'!$P$21:$P$35,MATCH(E10,'DS2025'!$P$21:$P$35,1)):
INDEX('DS2025'!$P$21:$P$35,MATCH(E10,'DS2025'!$P$21:$P$35,1)+1)),
IF($F$4=Database!$A$17,
_xlfn.FORECAST.LINEAR(
E10,
INDEX('DS2025'!$T$21:$T$35,MATCH(E10,'DS2025'!$S$21:$S$35,1)):
INDEX('DS2025'!$T$21:$T$35,MATCH(E10,'DS2025'!$S$21:$S$35,1)+1),
INDEX('DS2025'!$S$21:$S$35,MATCH(E10,'DS2025'!$S$21:$S$35,1)):
INDEX('DS2025'!$S$21:$S$35,MATCH(E10,'DS2025'!$S$21:$S$35,1)+1)),
IF($F$4=Database!$A$18,
_xlfn.FORECAST.LINEAR(
E10,
INDEX('DS2025'!$W$21:$W$35,MATCH(E10,'DS2025'!$V$21:$V$35,1)):
INDEX('DS2025'!$W$21:$W$35,MATCH(E10,'DS2025'!$V$21:$V$35,1)+1),
INDEX('DS2025'!$V$21:$V$35,MATCH(E10,'DS2025'!$V$21:$V$35,1)):
INDEX('DS2025'!$V$21:$V$35,MATCH(E10,'DS2025'!$V$21:$V$35,1)+1)),
IF($F$4=Database!$A$19,
_xlfn.FORECAST.LINEAR(
E10,
INDEX('DS2025'!$Z$21:$Z$35,MATCH(E10,'DS2025'!$Y$21:$Y$35,1)):
INDEX('DS2025'!$Z$21:$Z$35,MATCH(E10,'DS2025'!$Y$21:$Y$35,1)+1),
INDEX('DS2025'!$Y$21:$Y$35,MATCH(E10,'DS2025'!$Y$21:$Y$35,1)):
INDEX('DS2025'!$Y$21:$Y$35,MATCH(E10,'DS2025'!$Y$21:$Y$35,1)+1)),
IF($F$4=Database!$A$20,
_xlfn.FORECAST.LINEAR(
E10,
INDEX('DS2025'!$AC$21:$AC$35,MATCH(E10,'DS2025'!$AB$21:$AB$35,1)):
INDEX('DS2025'!$AC$21:$AC$35,MATCH(E10,'DS2025'!$AB$21:$AB$35,1)+1),
INDEX('DS2025'!$AB$21:$AB$35,MATCH(E10,'DS2025'!$AB$21:$AB$35,1)):
INDEX('DS2025'!$AB$21:$AB$35,MATCH(E10,'DS2025'!$AB$21:$AB$35,1)+1))
)))))))))))))))))))</f>
        <v>-0.29705090252707578</v>
      </c>
      <c r="G10" s="98">
        <f t="shared" si="1"/>
        <v>65.059949097472924</v>
      </c>
      <c r="H10" s="98">
        <f>'Data 60 C'!D11</f>
        <v>64.656999999999996</v>
      </c>
      <c r="I10" s="98">
        <f>IF($I$4=Database!$A$2,
_xlfn.FORECAST.LINEAR(H10,
INDEX('DS2025'!$B$5:$B$15,MATCH(H10,'DS2025'!$A$5:$A$15,1)):
INDEX('DS2025'!$B$5:$B$15,MATCH(H10,'DS2025'!$A$5:$A$15,1)+1),
INDEX('DS2025'!$A$5:$A$15,MATCH(H10,'DS2025'!$A$5:$A$15,1)):
INDEX('DS2025'!$A$5:$A$15,MATCH(H10,'DS2025'!$A$5:$A$15,1)+1)),
IF($I$4=Database!$A$3,
_xlfn.FORECAST.LINEAR(H10,
INDEX('DS2025'!$E$5:$E$15,MATCH(H10,'DS2025'!$D$5:$D$15,1)):
INDEX('DS2025'!$E$5:$E$15,MATCH(H10,'DS2025'!$D$5:$D$15,1)+1),
INDEX('DS2025'!$D$5:$D$15,MATCH(H10,'DS2025'!$D$5:$D$15,1)):
INDEX('DS2025'!$D$5:$D$15,MATCH(H10,'DS2025'!$D$5:$D$15,1)+1)),
IF($I$4=Database!$A$4,
_xlfn.FORECAST.LINEAR(H10,
INDEX('DS2025'!$H$5:$H$15,MATCH(H10,'DS2025'!$G$5:$G$15,1)):
INDEX('DS2025'!$H$5:$H$15,MATCH(H10,'DS2025'!$G$5:$G$15,1)+1),
INDEX('DS2025'!$G$5:$G$15,MATCH(H10,'DS2025'!$G$5:$G$15,1)):
INDEX('DS2025'!$G$5:$G$15,MATCH(H10,'DS2025'!$G$5:$G$15,1)+1)),
IF($I$4=Database!$A$5,
_xlfn.FORECAST.LINEAR(H10,
INDEX('DS2025'!$K$5:$K$15,MATCH(H10,'DS2025'!$J$5:$J$15,1)):
INDEX('DS2025'!$K$5:$K$15,MATCH(H10,'DS2025'!$J$5:$J$15,1)+1),
INDEX('DS2025'!$J$5:$J$15,MATCH(H10,'DS2025'!$J$5:$J$15,1)):
INDEX('DS2025'!$J$5:$J$15,MATCH(H10,'DS2025'!$J$5:$J$15,1)+1)),
IF($I$4=Database!$A$6,
_xlfn.FORECAST.LINEAR(H10,
INDEX('DS2025'!$N$5:$N$15,MATCH(H10,'DS2025'!$M$5:$M$15,1)):
INDEX('DS2025'!$N$5:$N$15,MATCH(H10,'DS2025'!$M$5:$M$15,1)+1),
INDEX('DS2025'!$M$5:$M$15,MATCH(H10,'DS2025'!$M$5:$M$15,1)):
INDEX('DS2025'!$M$5:$M$15,MATCH(H10,'DS2025'!$M$5:$M$15,1)+1)),
IF($I$4=Database!$A$7,
_xlfn.FORECAST.LINEAR(H10,
INDEX('DS2025'!$Q$5:$Q$15,MATCH(H10,'DS2025'!$P$5:$P$15,1)):
INDEX('DS2025'!$Q$5:$Q$15,MATCH(H10,'DS2025'!$P$5:$P$15,1)+1),
INDEX('DS2025'!$P$5:$P$15,MATCH(H10,'DS2025'!$P$5:$P$15,1)):
INDEX('DS2025'!$P$5:$P$15,MATCH(H10,'DS2025'!$P$5:$P$15,1)+1)),
IF($I$4=Database!$A$8,
_xlfn.FORECAST.LINEAR(H10,
INDEX('DS2025'!$T$5:$T$15,MATCH(H10,'DS2025'!$S$5:$S$15,1)):
INDEX('DS2025'!$T$5:$T$15,MATCH(H10,'DS2025'!$S$5:$S$15,1)+1),
INDEX('DS2025'!$S$5:$S$15,MATCH(H10,'DS2025'!$S$5:$S$15,1)):
INDEX('DS2025'!$S$5:$S$15,MATCH(H10,'DS2025'!$S$5:$S$15,1)+1)),
IF($I$4=Database!$A$9,
_xlfn.FORECAST.LINEAR(H10,
INDEX('DS2025'!$W$5:$W$15,MATCH(H10,'DS2025'!$V$5:$V$15,1)):
INDEX('DS2025'!$W$5:$W$15,MATCH(H10,'DS2025'!$V$5:$V$15,1)+1),
INDEX('DS2025'!$V$5:$V$15,MATCH(H10,'DS2025'!$V$5:$V$15,1)):
INDEX('DS2025'!$V$5:$V$15,MATCH(H10,'DS2025'!$V$5:$V$15,1)+1)),
IF($I$4=Database!$A$10,
_xlfn.FORECAST.LINEAR(H10,
INDEX('DS2025'!$Z$5:$Z$15,MATCH(H10,'DS2025'!$Y$5:$Y$15,1)):
INDEX('DS2025'!$Z$5:$Z$15,MATCH(H10,'DS2025'!$Y$5:$Y$15,1)+1),
INDEX('DS2025'!$Y$5:$Y$15,MATCH(H10,'DS2025'!$Y$5:$Y$15,1)):
INDEX('DS2025'!$Y$5:$Y$15,MATCH(H10,'DS2025'!$Y$5:$Y$15,1)+1)),
IF($I$4=Database!$A$11,
_xlfn.FORECAST.LINEAR(
H10,
INDEX('DS2025'!$B$21:$B$35,MATCH(H10,'DS2025'!$A$21:$A$35,1)):
INDEX('DS2025'!$B$21:$B$35,MATCH(H10,'DS2025'!$A$21:$A$35,1)+1),
INDEX('DS2025'!$A$21:$A$35,MATCH(H10,'DS2025'!$A$21:$A$35,1)):
INDEX('DS2025'!$A$21:$A$35,MATCH(H10,'DS2025'!$A$21:$A$35,1)+1)),
IF($I$4=Database!$A$12,
_xlfn.FORECAST.LINEAR(
H10,
INDEX('DS2025'!$E$21:$E$35,MATCH(H10,'DS2025'!$D$21:$D$35,1)):
INDEX('DS2025'!$E$21:$E$35,MATCH(H10,'DS2025'!$D$21:$D$35,1)+1),
INDEX('DS2025'!$D$21:$D$35,MATCH(H10,'DS2025'!$D$21:$D$35,1)):
INDEX('DS2025'!$D$21:$D$35,MATCH(H10,'DS2025'!$D$21:$D$35,1)+1)),
IF($I$4=Database!$A$13,
_xlfn.FORECAST.LINEAR(
H10,
INDEX('DS2025'!$H$21:$H$35,MATCH(H10,'DS2025'!$G$21:$G$35,1)):
INDEX('DS2025'!$H$21:$H$35,MATCH(H10,'DS2025'!$G$21:$G$35,1)+1),
INDEX('DS2025'!$G$21:$G$35,MATCH(H10,'DS2025'!$G$21:$G$35,1)):
INDEX('DS2025'!$G$21:$G$35,MATCH(H10,'DS2025'!$G$21:$G$35,1)+1)),
IF($I$4=Database!$A$14,
_xlfn.FORECAST.LINEAR(
H10,
INDEX('DS2025'!$K$21:$K$35,MATCH(H10,'DS2025'!$J$21:$J$35,1)):
INDEX('DS2025'!$K$21:$K$35,MATCH(H10,'DS2025'!$J$21:$J$35,1)+1),
INDEX('DS2025'!$J$21:$J$35,MATCH(H10,'DS2025'!$J$21:$J$35,1)):
INDEX('DS2025'!$J$21:$J$35,MATCH(H10,'DS2025'!$J$21:$J$35,1)+1)),
IF($I$4=Database!$A$15,
_xlfn.FORECAST.LINEAR(
H10,
INDEX('DS2025'!$N$21:$N$35,MATCH(H10,'DS2025'!$M$21:$M$35,1)):
INDEX('DS2025'!$N$21:$N$35,MATCH(H10,'DS2025'!$M$21:$M$35,1)+1),
INDEX('DS2025'!$M$21:$M$35,MATCH(H10,'DS2025'!$M$21:$M$35,1)):
INDEX('DS2025'!$M$21:$M$35,MATCH(H10,'DS2025'!$M$21:$M$35,1)+1)),
IF($I$4=Database!$A$16,
_xlfn.FORECAST.LINEAR(
H10,
INDEX('DS2025'!$Q$21:$Q$35,MATCH(H10,'DS2025'!$P$21:$P$35,1)):
INDEX('DS2025'!$Q$21:$Q$35,MATCH(H10,'DS2025'!$P$21:$P$35,1)+1),
INDEX('DS2025'!$P$21:$P$35,MATCH(H10,'DS2025'!$P$21:$P$35,1)):
INDEX('DS2025'!$P$21:$P$35,MATCH(H10,'DS2025'!$P$21:$P$35,1)+1)),
IF($I$4=Database!$A$17,
_xlfn.FORECAST.LINEAR(
H10,
INDEX('DS2025'!$T$21:$T$35,MATCH(H10,'DS2025'!$S$21:$S$35,1)):
INDEX('DS2025'!$T$21:$T$35,MATCH(H10,'DS2025'!$S$21:$S$35,1)+1),
INDEX('DS2025'!$S$21:$S$35,MATCH(H10,'DS2025'!$S$21:$S$35,1)):
INDEX('DS2025'!$S$21:$S$35,MATCH(H10,'DS2025'!$S$21:$S$35,1)+1)),
IF($I$4=Database!$A$18,
_xlfn.FORECAST.LINEAR(
H10,
INDEX('DS2025'!$W$21:$W$35,MATCH(H10,'DS2025'!$V$21:$V$35,1)):
INDEX('DS2025'!$W$21:$W$35,MATCH(H10,'DS2025'!$V$21:$V$35,1)+1),
INDEX('DS2025'!$V$21:$V$35,MATCH(H10,'DS2025'!$V$21:$V$35,1)):
INDEX('DS2025'!$V$21:$V$35,MATCH(H10,'DS2025'!$V$21:$V$35,1)+1)),
IF($I$4=Database!$A$19,
_xlfn.FORECAST.LINEAR(
H10,
INDEX('DS2025'!$Z$21:$Z$35,MATCH(H10,'DS2025'!$Y$21:$Y$35,1)):
INDEX('DS2025'!$Z$21:$Z$35,MATCH(H10,'DS2025'!$Y$21:$Y$35,1)+1),
INDEX('DS2025'!$Y$21:$Y$35,MATCH(H10,'DS2025'!$Y$21:$Y$35,1)):
INDEX('DS2025'!$Y$21:$Y$35,MATCH(H10,'DS2025'!$Y$21:$Y$35,1)+1)),
IF($I$4=Database!$A$20,
_xlfn.FORECAST.LINEAR(
H10,
INDEX('DS2025'!$AC$21:$AC$35,MATCH(H10,'DS2025'!$AB$21:$AB$35,1)):
INDEX('DS2025'!$AC$21:$AC$35,MATCH(H10,'DS2025'!$AB$21:$AB$35,1)+1),
INDEX('DS2025'!$AB$21:$AB$35,MATCH(H10,'DS2025'!$AB$21:$AB$35,1)):
INDEX('DS2025'!$AB$21:$AB$35,MATCH(H10,'DS2025'!$AB$21:$AB$35,1)+1))
)))))))))))))))))))</f>
        <v>-0.29881985559566787</v>
      </c>
      <c r="J10" s="98">
        <f t="shared" si="2"/>
        <v>64.358180144404329</v>
      </c>
      <c r="K10" s="98">
        <f>'Data 60 C'!E11</f>
        <v>64.69</v>
      </c>
      <c r="L10" s="98">
        <f>IF($L$4=Database!$A$2,
_xlfn.FORECAST.LINEAR(K10,
INDEX('DS2025'!$B$5:$B$15,MATCH(K10,'DS2025'!$A$5:$A$15,1)):
INDEX('DS2025'!$B$5:$B$15,MATCH(K10,'DS2025'!$A$5:$A$15,1)+1),
INDEX('DS2025'!$A$5:$A$15,MATCH(K10,'DS2025'!$A$5:$A$15,1)):
INDEX('DS2025'!$A$5:$A$15,MATCH(K10,'DS2025'!$A$5:$A$15,1)+1)),
IF($L$4=Database!$A$3,
_xlfn.FORECAST.LINEAR(K10,
INDEX('DS2025'!$E$5:$E$15,MATCH(K10,'DS2025'!$D$5:$D$15,1)):
INDEX('DS2025'!$E$5:$E$15,MATCH(K10,'DS2025'!$D$5:$D$15,1)+1),
INDEX('DS2025'!$D$5:$D$15,MATCH(K10,'DS2025'!$D$5:$D$15,1)):
INDEX('DS2025'!$D$5:$D$15,MATCH(K10,'DS2025'!$D$5:$D$15,1)+1)),
IF($L$4=Database!$A$4,
_xlfn.FORECAST.LINEAR(K10,
INDEX('DS2025'!$H$5:$H$15,MATCH(K10,'DS2025'!$G$5:$G$15,1)):
INDEX('DS2025'!$H$5:$H$15,MATCH(K10,'DS2025'!$G$5:$G$15,1)+1),
INDEX('DS2025'!$G$5:$G$15,MATCH(K10,'DS2025'!$G$5:$G$15,1)):
INDEX('DS2025'!$G$5:$G$15,MATCH(K10,'DS2025'!$G$5:$G$15,1)+1)),
IF($L$4=Database!$A$5,
_xlfn.FORECAST.LINEAR(K10,
INDEX('DS2025'!$K$5:$K$15,MATCH(K10,'DS2025'!$J$5:$J$15,1)):
INDEX('DS2025'!$K$5:$K$15,MATCH(K10,'DS2025'!$J$5:$J$15,1)+1),
INDEX('DS2025'!$J$5:$J$15,MATCH(K10,'DS2025'!$J$5:$J$15,1)):
INDEX('DS2025'!$J$5:$J$15,MATCH(K10,'DS2025'!$J$5:$J$15,1)+1)),
IF($L$4=Database!$A$6,
_xlfn.FORECAST.LINEAR(K10,
INDEX('DS2025'!$N$5:$N$15,MATCH(K10,'DS2025'!$M$5:$M$15,1)):
INDEX('DS2025'!$N$5:$N$15,MATCH(K10,'DS2025'!$M$5:$M$15,1)+1),
INDEX('DS2025'!$M$5:$M$15,MATCH(K10,'DS2025'!$M$5:$M$15,1)):
INDEX('DS2025'!$M$5:$M$15,MATCH(K10,'DS2025'!$M$5:$M$15,1)+1)),
IF($L$4=Database!$A$7,
_xlfn.FORECAST.LINEAR(K10,
INDEX('DS2025'!$Q$5:$Q$15,MATCH(K10,'DS2025'!$P$5:$P$15,1)):
INDEX('DS2025'!$Q$5:$Q$15,MATCH(K10,'DS2025'!$P$5:$P$15,1)+1),
INDEX('DS2025'!$P$5:$P$15,MATCH(K10,'DS2025'!$P$5:$P$15,1)):
INDEX('DS2025'!$P$5:$P$15,MATCH(K10,'DS2025'!$P$5:$P$15,1)+1)),
IF($L$4=Database!$A$8,
_xlfn.FORECAST.LINEAR(K10,
INDEX('DS2025'!$T$5:$T$15,MATCH(K10,'DS2025'!$S$5:$S$15,1)):
INDEX('DS2025'!$T$5:$T$15,MATCH(K10,'DS2025'!$S$5:$S$15,1)+1),
INDEX('DS2025'!$S$5:$S$15,MATCH(K10,'DS2025'!$S$5:$S$15,1)):
INDEX('DS2025'!$S$5:$S$15,MATCH(K10,'DS2025'!$S$5:$S$15,1)+1)),
IF($L$4=Database!$A$9,
_xlfn.FORECAST.LINEAR(K10,
INDEX('DS2025'!$W$5:$W$15,MATCH(K10,'DS2025'!$V$5:$V$15,1)):
INDEX('DS2025'!$W$5:$W$15,MATCH(K10,'DS2025'!$V$5:$V$15,1)+1),
INDEX('DS2025'!$V$5:$V$15,MATCH(K10,'DS2025'!$V$5:$V$15,1)):
INDEX('DS2025'!$V$5:$V$15,MATCH(K10,'DS2025'!$V$5:$V$15,1)+1)),
IF($L$4=Database!$A$10,
_xlfn.FORECAST.LINEAR(K10,
INDEX('DS2025'!$Z$5:$Z$15,MATCH(K10,'DS2025'!$Y$5:$Y$15,1)):
INDEX('DS2025'!$Z$5:$Z$15,MATCH(K10,'DS2025'!$Y$5:$Y$15,1)+1),
INDEX('DS2025'!$Y$5:$Y$15,MATCH(K10,'DS2025'!$Y$5:$Y$15,1)):
INDEX('DS2025'!$Y$5:$Y$15,MATCH(K10,'DS2025'!$Y$5:$Y$15,1)+1)),
IF($L$4=Database!$A$11,
_xlfn.FORECAST.LINEAR(
K10,
INDEX('DS2025'!$B$21:$B$35,MATCH(K10,'DS2025'!$A$21:$A$35,1)):
INDEX('DS2025'!$B$21:$B$35,MATCH(K10,'DS2025'!$A$21:$A$35,1)+1),
INDEX('DS2025'!$A$21:$A$35,MATCH(K10,'DS2025'!$A$21:$A$35,1)):
INDEX('DS2025'!$A$21:$A$35,MATCH(K10,'DS2025'!$A$21:$A$35,1)+1)),
IF($L$4=Database!$A$12,
_xlfn.FORECAST.LINEAR(
K10,
INDEX('DS2025'!$E$21:$E$35,MATCH(K10,'DS2025'!$D$21:$D$35,1)):
INDEX('DS2025'!$E$21:$E$35,MATCH(K10,'DS2025'!$D$21:$D$35,1)+1),
INDEX('DS2025'!$D$21:$D$35,MATCH(K10,'DS2025'!$D$21:$D$35,1)):
INDEX('DS2025'!$D$21:$D$35,MATCH(K10,'DS2025'!$D$21:$D$35,1)+1)),
IF($L$4=Database!$A$13,
_xlfn.FORECAST.LINEAR(
K10,
INDEX('DS2025'!$H$21:$H$35,MATCH(K10,'DS2025'!$G$21:$G$35,1)):
INDEX('DS2025'!$H$21:$H$35,MATCH(K10,'DS2025'!$G$21:$G$35,1)+1),
INDEX('DS2025'!$G$21:$G$35,MATCH(K10,'DS2025'!$G$21:$G$35,1)):
INDEX('DS2025'!$G$21:$G$35,MATCH(K10,'DS2025'!$G$21:$G$35,1)+1)),
IF($L$4=Database!$A$14,
_xlfn.FORECAST.LINEAR(
K10,
INDEX('DS2025'!$K$21:$K$35,MATCH(K10,'DS2025'!$J$21:$J$35,1)):
INDEX('DS2025'!$K$21:$K$35,MATCH(K10,'DS2025'!$J$21:$J$35,1)+1),
INDEX('DS2025'!$J$21:$J$35,MATCH(K10,'DS2025'!$J$21:$J$35,1)):
INDEX('DS2025'!$J$21:$J$35,MATCH(K10,'DS2025'!$J$21:$J$35,1)+1)),
IF($L$4=Database!$A$15,
_xlfn.FORECAST.LINEAR(
K10,
INDEX('DS2025'!$N$21:$N$35,MATCH(K10,'DS2025'!$M$21:$M$35,1)):
INDEX('DS2025'!$N$21:$N$35,MATCH(K10,'DS2025'!$M$21:$M$35,1)+1),
INDEX('DS2025'!$M$21:$M$35,MATCH(K10,'DS2025'!$M$21:$M$35,1)):
INDEX('DS2025'!$M$21:$M$35,MATCH(K10,'DS2025'!$M$21:$M$35,1)+1)),
IF($L$4=Database!$A$16,
_xlfn.FORECAST.LINEAR(
K10,
INDEX('DS2025'!$Q$21:$Q$35,MATCH(K10,'DS2025'!$P$21:$P$35,1)):
INDEX('DS2025'!$Q$21:$Q$35,MATCH(K10,'DS2025'!$P$21:$P$35,1)+1),
INDEX('DS2025'!$P$21:$P$35,MATCH(K10,'DS2025'!$P$21:$P$35,1)):
INDEX('DS2025'!$P$21:$P$35,MATCH(K10,'DS2025'!$P$21:$P$35,1)+1)),
IF($L$4=Database!$A$17,
_xlfn.FORECAST.LINEAR(
K10,
INDEX('DS2025'!$T$21:$T$35,MATCH(K10,'DS2025'!$S$21:$S$35,1)):
INDEX('DS2025'!$T$21:$T$35,MATCH(K10,'DS2025'!$S$21:$S$35,1)+1),
INDEX('DS2025'!$S$21:$S$35,MATCH(K10,'DS2025'!$S$21:$S$35,1)):
INDEX('DS2025'!$S$21:$S$35,MATCH(K10,'DS2025'!$S$21:$S$35,1)+1)),
IF($L$4=Database!$A$18,
_xlfn.FORECAST.LINEAR(
K10,
INDEX('DS2025'!$W$21:$W$35,MATCH(K10,'DS2025'!$V$21:$V$35,1)):
INDEX('DS2025'!$W$21:$W$35,MATCH(K10,'DS2025'!$V$21:$V$35,1)+1),
INDEX('DS2025'!$V$21:$V$35,MATCH(K10,'DS2025'!$V$21:$V$35,1)):
INDEX('DS2025'!$V$21:$V$35,MATCH(K10,'DS2025'!$V$21:$V$35,1)+1)),
IF($L$4=Database!$A$19,
_xlfn.FORECAST.LINEAR(
K10,
INDEX('DS2025'!$Z$21:$Z$35,MATCH(K10,'DS2025'!$Y$21:$Y$35,1)):
INDEX('DS2025'!$Z$21:$Z$35,MATCH(K10,'DS2025'!$Y$21:$Y$35,1)+1),
INDEX('DS2025'!$Y$21:$Y$35,MATCH(K10,'DS2025'!$Y$21:$Y$35,1)):
INDEX('DS2025'!$Y$21:$Y$35,MATCH(K10,'DS2025'!$Y$21:$Y$35,1)+1)),
IF($L$4=Database!$A$20,
_xlfn.FORECAST.LINEAR(
K10,
INDEX('DS2025'!$AC$21:$AC$35,MATCH(K10,'DS2025'!$AB$21:$AB$35,1)):
INDEX('DS2025'!$AC$21:$AC$35,MATCH(K10,'DS2025'!$AB$21:$AB$35,1)+1),
INDEX('DS2025'!$AB$21:$AB$35,MATCH(K10,'DS2025'!$AB$21:$AB$35,1)):
INDEX('DS2025'!$AB$21:$AB$35,MATCH(K10,'DS2025'!$AB$21:$AB$35,1)+1))
)))))))))))))))))))</f>
        <v>-0.33349066539013877</v>
      </c>
      <c r="M10" s="98">
        <f t="shared" si="3"/>
        <v>64.356509334609854</v>
      </c>
      <c r="N10" s="317">
        <f>'Data 60 C'!F11</f>
        <v>64.754999999999995</v>
      </c>
      <c r="O10" s="98">
        <f>IF($O$4=Database!$A$2,
_xlfn.FORECAST.LINEAR(N10,
INDEX('DS2025'!$B$5:$B$15,MATCH(N10,'DS2025'!$A$5:$A$15,1)):
INDEX('DS2025'!$B$5:$B$15,MATCH(N10,'DS2025'!$A$5:$A$15,1)+1),
INDEX('DS2025'!$A$5:$A$15,MATCH(N10,'DS2025'!$A$5:$A$15,1)):
INDEX('DS2025'!$A$5:$A$15,MATCH(N10,'DS2025'!$A$5:$A$15,1)+1)),
IF($O$4=Database!$A$3,
_xlfn.FORECAST.LINEAR(N10,
INDEX('DS2025'!$E$5:$E$15,MATCH(N10,'DS2025'!$D$5:$D$15,1)):
INDEX('DS2025'!$E$5:$E$15,MATCH(N10,'DS2025'!$D$5:$D$15,1)+1),
INDEX('DS2025'!$D$5:$D$15,MATCH(N10,'DS2025'!$D$5:$D$15,1)):
INDEX('DS2025'!$D$5:$D$15,MATCH(N10,'DS2025'!$D$5:$D$15,1)+1)),
IF($O$4=Database!$A$4,
_xlfn.FORECAST.LINEAR(N10,
INDEX('DS2025'!$H$5:$H$15,MATCH(N10,'DS2025'!$G$5:$G$15,1)):
INDEX('DS2025'!$H$5:$H$15,MATCH(N10,'DS2025'!$G$5:$G$15,1)+1),
INDEX('DS2025'!$G$5:$G$15,MATCH(N10,'DS2025'!$G$5:$G$15,1)):
INDEX('DS2025'!$G$5:$G$15,MATCH(N10,'DS2025'!$G$5:$G$15,1)+1)),
IF($O$4=Database!$A$5,
_xlfn.FORECAST.LINEAR(N10,
INDEX('DS2025'!$K$5:$K$15,MATCH(N10,'DS2025'!$J$5:$J$15,1)):
INDEX('DS2025'!$K$5:$K$15,MATCH(N10,'DS2025'!$J$5:$J$15,1)+1),
INDEX('DS2025'!$J$5:$J$15,MATCH(N10,'DS2025'!$J$5:$J$15,1)):
INDEX('DS2025'!$J$5:$J$15,MATCH(N10,'DS2025'!$J$5:$J$15,1)+1)),
IF($O$4=Database!$A$6,
_xlfn.FORECAST.LINEAR(N10,
INDEX('DS2025'!$N$5:$N$15,MATCH(N10,'DS2025'!$M$5:$M$15,1)):
INDEX('DS2025'!$N$5:$N$15,MATCH(N10,'DS2025'!$M$5:$M$15,1)+1),
INDEX('DS2025'!$M$5:$M$15,MATCH(N10,'DS2025'!$M$5:$M$15,1)):
INDEX('DS2025'!$M$5:$M$15,MATCH(N10,'DS2025'!$M$5:$M$15,1)+1)),
IF($O$4=Database!$A$7,
_xlfn.FORECAST.LINEAR(N10,
INDEX('DS2025'!$Q$5:$Q$15,MATCH(N10,'DS2025'!$P$5:$P$15,1)):
INDEX('DS2025'!$Q$5:$Q$15,MATCH(N10,'DS2025'!$P$5:$P$15,1)+1),
INDEX('DS2025'!$P$5:$P$15,MATCH(N10,'DS2025'!$P$5:$P$15,1)):
INDEX('DS2025'!$P$5:$P$15,MATCH(N10,'DS2025'!$P$5:$P$15,1)+1)),
IF($O$4=Database!$A$8,
_xlfn.FORECAST.LINEAR(N10,
INDEX('DS2025'!$T$5:$T$15,MATCH(N10,'DS2025'!$S$5:$S$15,1)):
INDEX('DS2025'!$T$5:$T$15,MATCH(N10,'DS2025'!$S$5:$S$15,1)+1),
INDEX('DS2025'!$S$5:$S$15,MATCH(N10,'DS2025'!$S$5:$S$15,1)):
INDEX('DS2025'!$S$5:$S$15,MATCH(N10,'DS2025'!$S$5:$S$15,1)+1)),
IF($O$4=Database!$A$9,
_xlfn.FORECAST.LINEAR(N10,
INDEX('DS2025'!$W$5:$W$15,MATCH(N10,'DS2025'!$V$5:$V$15,1)):
INDEX('DS2025'!$W$5:$W$15,MATCH(N10,'DS2025'!$V$5:$V$15,1)+1),
INDEX('DS2025'!$V$5:$V$15,MATCH(N10,'DS2025'!$V$5:$V$15,1)):
INDEX('DS2025'!$V$5:$V$15,MATCH(N10,'DS2025'!$V$5:$V$15,1)+1)),
IF($O$4=Database!$A$10,
_xlfn.FORECAST.LINEAR(N10,
INDEX('DS2025'!$Z$5:$Z$15,MATCH(N10,'DS2025'!$Y$5:$Y$15,1)):
INDEX('DS2025'!$Z$5:$Z$15,MATCH(N10,'DS2025'!$Y$5:$Y$15,1)+1),
INDEX('DS2025'!$Y$5:$Y$15,MATCH(N10,'DS2025'!$Y$5:$Y$15,1)):
INDEX('DS2025'!$Y$5:$Y$15,MATCH(N10,'DS2025'!$Y$5:$Y$15,1)+1)),
IF($O$4=Database!$A$11,
_xlfn.FORECAST.LINEAR(
N10,
INDEX('DS2025'!$B$21:$B$35,MATCH(N10,'DS2025'!$A$21:$A$35,1)):
INDEX('DS2025'!$B$21:$B$35,MATCH(N10,'DS2025'!$A$21:$A$35,1)+1),
INDEX('DS2025'!$A$21:$A$35,MATCH(N10,'DS2025'!$A$21:$A$35,1)):
INDEX('DS2025'!$A$21:$A$35,MATCH(N10,'DS2025'!$A$21:$A$35,1)+1)),
IF($O$4=Database!$A$12,
_xlfn.FORECAST.LINEAR(
N10,
INDEX('DS2025'!$E$21:$E$35,MATCH(N10,'DS2025'!$D$21:$D$35,1)):
INDEX('DS2025'!$E$21:$E$35,MATCH(N10,'DS2025'!$D$21:$D$35,1)+1),
INDEX('DS2025'!$D$21:$D$35,MATCH(N10,'DS2025'!$D$21:$D$35,1)):
INDEX('DS2025'!$D$21:$D$35,MATCH(N10,'DS2025'!$D$21:$D$35,1)+1)),
IF($O$4=Database!$A$13,
_xlfn.FORECAST.LINEAR(
N10,
INDEX('DS2025'!$H$21:$H$35,MATCH(N10,'DS2025'!$G$21:$G$35,1)):
INDEX('DS2025'!$H$21:$H$35,MATCH(N10,'DS2025'!$G$21:$G$35,1)+1),
INDEX('DS2025'!$G$21:$G$35,MATCH(N10,'DS2025'!$G$21:$G$35,1)):
INDEX('DS2025'!$G$21:$G$35,MATCH(N10,'DS2025'!$G$21:$G$35,1)+1)),
IF($O$4=Database!$A$14,
_xlfn.FORECAST.LINEAR(
N10,
INDEX('DS2025'!$K$21:$K$35,MATCH(N10,'DS2025'!$J$21:$J$35,1)):
INDEX('DS2025'!$K$21:$K$35,MATCH(N10,'DS2025'!$J$21:$J$35,1)+1),
INDEX('DS2025'!$J$21:$J$35,MATCH(N10,'DS2025'!$J$21:$J$35,1)):
INDEX('DS2025'!$J$21:$J$35,MATCH(N10,'DS2025'!$J$21:$J$35,1)+1)),
IF($O$4=Database!$A$15,
_xlfn.FORECAST.LINEAR(
N10,
INDEX('DS2025'!$N$21:$N$35,MATCH(N10,'DS2025'!$M$21:$M$35,1)):
INDEX('DS2025'!$N$21:$N$35,MATCH(N10,'DS2025'!$M$21:$M$35,1)+1),
INDEX('DS2025'!$M$21:$M$35,MATCH(N10,'DS2025'!$M$21:$M$35,1)):
INDEX('DS2025'!$M$21:$M$35,MATCH(N10,'DS2025'!$M$21:$M$35,1)+1)),
IF($O$4=Database!$A$16,
_xlfn.FORECAST.LINEAR(
N10,
INDEX('DS2025'!$Q$21:$Q$35,MATCH(N10,'DS2025'!$P$21:$P$35,1)):
INDEX('DS2025'!$Q$21:$Q$35,MATCH(N10,'DS2025'!$P$21:$P$35,1)+1),
INDEX('DS2025'!$P$21:$P$35,MATCH(N10,'DS2025'!$P$21:$P$35,1)):
INDEX('DS2025'!$P$21:$P$35,MATCH(N10,'DS2025'!$P$21:$P$35,1)+1)),
IF($O$4=Database!$A$17,
_xlfn.FORECAST.LINEAR(
N10,
INDEX('DS2025'!$T$21:$T$35,MATCH(N10,'DS2025'!$S$21:$S$35,1)):
INDEX('DS2025'!$T$21:$T$35,MATCH(N10,'DS2025'!$S$21:$S$35,1)+1),
INDEX('DS2025'!$S$21:$S$35,MATCH(N10,'DS2025'!$S$21:$S$35,1)):
INDEX('DS2025'!$S$21:$S$35,MATCH(N10,'DS2025'!$S$21:$S$35,1)+1)),
IF($O$4=Database!$A$18,
_xlfn.FORECAST.LINEAR(
N10,
INDEX('DS2025'!$W$21:$W$35,MATCH(N10,'DS2025'!$V$21:$V$35,1)):
INDEX('DS2025'!$W$21:$W$35,MATCH(N10,'DS2025'!$V$21:$V$35,1)+1),
INDEX('DS2025'!$V$21:$V$35,MATCH(N10,'DS2025'!$V$21:$V$35,1)):
INDEX('DS2025'!$V$21:$V$35,MATCH(N10,'DS2025'!$V$21:$V$35,1)+1)),
IF($O$4=Database!$A$19,
_xlfn.FORECAST.LINEAR(
N10,
INDEX('DS2025'!$Z$21:$Z$35,MATCH(N10,'DS2025'!$Y$21:$Y$35,1)):
INDEX('DS2025'!$Z$21:$Z$35,MATCH(N10,'DS2025'!$Y$21:$Y$35,1)+1),
INDEX('DS2025'!$Y$21:$Y$35,MATCH(N10,'DS2025'!$Y$21:$Y$35,1)):
INDEX('DS2025'!$Y$21:$Y$35,MATCH(N10,'DS2025'!$Y$21:$Y$35,1)+1)),
IF($O$4=Database!$A$20,
_xlfn.FORECAST.LINEAR(
N10,
INDEX('DS2025'!$AC$21:$AC$35,MATCH(N10,'DS2025'!$AB$21:$AB$35,1)):
INDEX('DS2025'!$AC$21:$AC$35,MATCH(N10,'DS2025'!$AB$21:$AB$35,1)+1),
INDEX('DS2025'!$AB$21:$AB$35,MATCH(N10,'DS2025'!$AB$21:$AB$35,1)):
INDEX('DS2025'!$AB$21:$AB$35,MATCH(N10,'DS2025'!$AB$21:$AB$35,1)+1))
)))))))))))))))))))</f>
        <v>-0.33368254348172965</v>
      </c>
      <c r="P10" s="96">
        <f t="shared" si="4"/>
        <v>64.421317456518267</v>
      </c>
      <c r="Q10" s="317">
        <f>'Data 60 C'!G11</f>
        <v>65.805999999999997</v>
      </c>
      <c r="R10" s="98">
        <f>IF($R$4=Database!$A$2,
_xlfn.FORECAST.LINEAR(Q10,
INDEX('DS2025'!$B$5:$B$15,MATCH(Q10,'DS2025'!$A$5:$A$15,1)):
INDEX('DS2025'!$B$5:$B$15,MATCH(Q10,'DS2025'!$A$5:$A$15,1)+1),
INDEX('DS2025'!$A$5:$A$15,MATCH(Q10,'DS2025'!$A$5:$A$15,1)):
INDEX('DS2025'!$A$5:$A$15,MATCH(Q10,'DS2025'!$A$5:$A$15,1)+1)),
IF($R$4=Database!$A$3,
_xlfn.FORECAST.LINEAR(Q10,
INDEX('DS2025'!$E$5:$E$15,MATCH(Q10,'DS2025'!$D$5:$D$15,1)):
INDEX('DS2025'!$E$5:$E$15,MATCH(Q10,'DS2025'!$D$5:$D$15,1)+1),
INDEX('DS2025'!$D$5:$D$15,MATCH(Q10,'DS2025'!$D$5:$D$15,1)):
INDEX('DS2025'!$D$5:$D$15,MATCH(Q10,'DS2025'!$D$5:$D$15,1)+1)),
IF($R$4=Database!$A$4,
_xlfn.FORECAST.LINEAR(Q10,
INDEX('DS2025'!$H$5:$H$15,MATCH(Q10,'DS2025'!$G$5:$G$15,1)):
INDEX('DS2025'!$H$5:$H$15,MATCH(Q10,'DS2025'!$G$5:$G$15,1)+1),
INDEX('DS2025'!$G$5:$G$15,MATCH(Q10,'DS2025'!$G$5:$G$15,1)):
INDEX('DS2025'!$G$5:$G$15,MATCH(Q10,'DS2025'!$G$5:$G$15,1)+1)),
IF($R$4=Database!$A$5,
_xlfn.FORECAST.LINEAR(Q10,
INDEX('DS2025'!$K$5:$K$15,MATCH(Q10,'DS2025'!$J$5:$J$15,1)):
INDEX('DS2025'!$K$5:$K$15,MATCH(Q10,'DS2025'!$J$5:$J$15,1)+1),
INDEX('DS2025'!$J$5:$J$15,MATCH(Q10,'DS2025'!$J$5:$J$15,1)):
INDEX('DS2025'!$J$5:$J$15,MATCH(Q10,'DS2025'!$J$5:$J$15,1)+1)),
IF($R$4=Database!$A$6,
_xlfn.FORECAST.LINEAR(Q10,
INDEX('DS2025'!$N$5:$N$15,MATCH(Q10,'DS2025'!$M$5:$M$15,1)):
INDEX('DS2025'!$N$5:$N$15,MATCH(Q10,'DS2025'!$M$5:$M$15,1)+1),
INDEX('DS2025'!$M$5:$M$15,MATCH(Q10,'DS2025'!$M$5:$M$15,1)):
INDEX('DS2025'!$M$5:$M$15,MATCH(Q10,'DS2025'!$M$5:$M$15,1)+1)),
IF($R$4=Database!$A$7,
_xlfn.FORECAST.LINEAR(Q10,
INDEX('DS2025'!$Q$5:$Q$15,MATCH(Q10,'DS2025'!$P$5:$P$15,1)):
INDEX('DS2025'!$Q$5:$Q$15,MATCH(Q10,'DS2025'!$P$5:$P$15,1)+1),
INDEX('DS2025'!$P$5:$P$15,MATCH(Q10,'DS2025'!$P$5:$P$15,1)):
INDEX('DS2025'!$P$5:$P$15,MATCH(Q10,'DS2025'!$P$5:$P$15,1)+1)),
IF($R$4=Database!$A$8,
_xlfn.FORECAST.LINEAR(Q10,
INDEX('DS2025'!$T$5:$T$15,MATCH(Q10,'DS2025'!$S$5:$S$15,1)):
INDEX('DS2025'!$T$5:$T$15,MATCH(Q10,'DS2025'!$S$5:$S$15,1)+1),
INDEX('DS2025'!$S$5:$S$15,MATCH(Q10,'DS2025'!$S$5:$S$15,1)):
INDEX('DS2025'!$S$5:$S$15,MATCH(Q10,'DS2025'!$S$5:$S$15,1)+1)),
IF($R$4=Database!$A$9,
_xlfn.FORECAST.LINEAR(Q10,
INDEX('DS2025'!$W$5:$W$15,MATCH(Q10,'DS2025'!$V$5:$V$15,1)):
INDEX('DS2025'!$W$5:$W$15,MATCH(Q10,'DS2025'!$V$5:$V$15,1)+1),
INDEX('DS2025'!$V$5:$V$15,MATCH(Q10,'DS2025'!$V$5:$V$15,1)):
INDEX('DS2025'!$V$5:$V$15,MATCH(Q10,'DS2025'!$V$5:$V$15,1)+1)),
IF($R$4=Database!$A$10,
_xlfn.FORECAST.LINEAR(Q10,
INDEX('DS2025'!$Z$5:$Z$15,MATCH(Q10,'DS2025'!$Y$5:$Y$15,1)):
INDEX('DS2025'!$Z$5:$Z$15,MATCH(Q10,'DS2025'!$Y$5:$Y$15,1)+1),
INDEX('DS2025'!$Y$5:$Y$15,MATCH(Q10,'DS2025'!$Y$5:$Y$15,1)):
INDEX('DS2025'!$Y$5:$Y$15,MATCH(Q10,'DS2025'!$Y$5:$Y$15,1)+1)),
IF($R$4=Database!$A$11,
_xlfn.FORECAST.LINEAR(
Q10,
INDEX('DS2025'!$B$21:$B$35,MATCH(Q10,'DS2025'!$A$21:$A$35,1)):
INDEX('DS2025'!$B$21:$B$35,MATCH(Q10,'DS2025'!$A$21:$A$35,1)+1),
INDEX('DS2025'!$A$21:$A$35,MATCH(Q10,'DS2025'!$A$21:$A$35,1)):
INDEX('DS2025'!$A$21:$A$35,MATCH(Q10,'DS2025'!$A$21:$A$35,1)+1)),
IF($R$4=Database!$A$12,
_xlfn.FORECAST.LINEAR(
Q10,
INDEX('DS2025'!$E$21:$E$35,MATCH(Q10,'DS2025'!$D$21:$D$35,1)):
INDEX('DS2025'!$E$21:$E$35,MATCH(Q10,'DS2025'!$D$21:$D$35,1)+1),
INDEX('DS2025'!$D$21:$D$35,MATCH(Q10,'DS2025'!$D$21:$D$35,1)):
INDEX('DS2025'!$D$21:$D$35,MATCH(Q10,'DS2025'!$D$21:$D$35,1)+1)),
IF($R$4=Database!$A$13,
_xlfn.FORECAST.LINEAR(
Q10,
INDEX('DS2025'!$H$21:$H$35,MATCH(Q10,'DS2025'!$G$21:$G$35,1)):
INDEX('DS2025'!$H$21:$H$35,MATCH(Q10,'DS2025'!$G$21:$G$35,1)+1),
INDEX('DS2025'!$G$21:$G$35,MATCH(Q10,'DS2025'!$G$21:$G$35,1)):
INDEX('DS2025'!$G$21:$G$35,MATCH(Q10,'DS2025'!$G$21:$G$35,1)+1)),
IF($R$4=Database!$A$14,
_xlfn.FORECAST.LINEAR(
Q10,
INDEX('DS2025'!$K$21:$K$35,MATCH(Q10,'DS2025'!$J$21:$J$35,1)):
INDEX('DS2025'!$K$21:$K$35,MATCH(Q10,'DS2025'!$J$21:$J$35,1)+1),
INDEX('DS2025'!$J$21:$J$35,MATCH(Q10,'DS2025'!$J$21:$J$35,1)):
INDEX('DS2025'!$J$21:$J$35,MATCH(Q10,'DS2025'!$J$21:$J$35,1)+1)),
IF($R$4=Database!$A$15,
_xlfn.FORECAST.LINEAR(
Q10,
INDEX('DS2025'!$N$21:$N$35,MATCH(Q10,'DS2025'!$M$21:$M$35,1)):
INDEX('DS2025'!$N$21:$N$35,MATCH(Q10,'DS2025'!$M$21:$M$35,1)+1),
INDEX('DS2025'!$M$21:$M$35,MATCH(Q10,'DS2025'!$M$21:$M$35,1)):
INDEX('DS2025'!$M$21:$M$35,MATCH(Q10,'DS2025'!$M$21:$M$35,1)+1)),
IF($R$4=Database!$A$16,
_xlfn.FORECAST.LINEAR(
Q10,
INDEX('DS2025'!$Q$21:$Q$35,MATCH(Q10,'DS2025'!$P$21:$P$35,1)):
INDEX('DS2025'!$Q$21:$Q$35,MATCH(Q10,'DS2025'!$P$21:$P$35,1)+1),
INDEX('DS2025'!$P$21:$P$35,MATCH(Q10,'DS2025'!$P$21:$P$35,1)):
INDEX('DS2025'!$P$21:$P$35,MATCH(Q10,'DS2025'!$P$21:$P$35,1)+1)),
IF($R$4=Database!$A$17,
_xlfn.FORECAST.LINEAR(
Q10,
INDEX('DS2025'!$T$21:$T$35,MATCH(Q10,'DS2025'!$S$21:$S$35,1)):
INDEX('DS2025'!$T$21:$T$35,MATCH(Q10,'DS2025'!$S$21:$S$35,1)+1),
INDEX('DS2025'!$S$21:$S$35,MATCH(Q10,'DS2025'!$S$21:$S$35,1)):
INDEX('DS2025'!$S$21:$S$35,MATCH(Q10,'DS2025'!$S$21:$S$35,1)+1)),
IF($R$4=Database!$A$18,
_xlfn.FORECAST.LINEAR(
Q10,
INDEX('DS2025'!$W$21:$W$35,MATCH(Q10,'DS2025'!$V$21:$V$35,1)):
INDEX('DS2025'!$W$21:$W$35,MATCH(Q10,'DS2025'!$V$21:$V$35,1)+1),
INDEX('DS2025'!$V$21:$V$35,MATCH(Q10,'DS2025'!$V$21:$V$35,1)):
INDEX('DS2025'!$V$21:$V$35,MATCH(Q10,'DS2025'!$V$21:$V$35,1)+1)),
IF($R$4=Database!$A$19,
_xlfn.FORECAST.LINEAR(
Q10,
INDEX('DS2025'!$Z$21:$Z$35,MATCH(Q10,'DS2025'!$Y$21:$Y$35,1)):
INDEX('DS2025'!$Z$21:$Z$35,MATCH(Q10,'DS2025'!$Y$21:$Y$35,1)+1),
INDEX('DS2025'!$Y$21:$Y$35,MATCH(Q10,'DS2025'!$Y$21:$Y$35,1)):
INDEX('DS2025'!$Y$21:$Y$35,MATCH(Q10,'DS2025'!$Y$21:$Y$35,1)+1)),
IF($R$4=Database!$A$20,
_xlfn.FORECAST.LINEAR(
Q10,
INDEX('DS2025'!$AC$21:$AC$35,MATCH(Q10,'DS2025'!$AB$21:$AB$35,1)):
INDEX('DS2025'!$AC$21:$AC$35,MATCH(Q10,'DS2025'!$AB$21:$AB$35,1)+1),
INDEX('DS2025'!$AB$21:$AB$35,MATCH(Q10,'DS2025'!$AB$21:$AB$35,1)):
INDEX('DS2025'!$AB$21:$AB$35,MATCH(Q10,'DS2025'!$AB$21:$AB$35,1)+1))
)))))))))))))))))))</f>
        <v>-0.33678506462422209</v>
      </c>
      <c r="S10" s="98">
        <f t="shared" si="5"/>
        <v>65.469214935375774</v>
      </c>
      <c r="T10" s="317">
        <f>'Data 60 C'!H11</f>
        <v>64.105000000000004</v>
      </c>
      <c r="U10" s="98">
        <f>IF($U$4=Database!$A$2,
_xlfn.FORECAST.LINEAR(T10,
INDEX('DS2025'!$B$5:$B$15,MATCH(T10,'DS2025'!$A$5:$A$15,1)):
INDEX('DS2025'!$B$5:$B$15,MATCH(T10,'DS2025'!$A$5:$A$15,1)+1),
INDEX('DS2025'!$A$5:$A$15,MATCH(T10,'DS2025'!$A$5:$A$15,1)):
INDEX('DS2025'!$A$5:$A$15,MATCH(T10,'DS2025'!$A$5:$A$15,1)+1)),
IF($U$4=Database!$A$3,
_xlfn.FORECAST.LINEAR(T10,
INDEX('DS2025'!$E$5:$E$15,MATCH(T10,'DS2025'!$D$5:$D$15,1)):
INDEX('DS2025'!$E$5:$E$15,MATCH(T10,'DS2025'!$D$5:$D$15,1)+1),
INDEX('DS2025'!$D$5:$D$15,MATCH(T10,'DS2025'!$D$5:$D$15,1)):
INDEX('DS2025'!$D$5:$D$15,MATCH(T10,'DS2025'!$D$5:$D$15,1)+1)),
IF($U$4=Database!$A$4,
_xlfn.FORECAST.LINEAR(T10,
INDEX('DS2025'!$H$5:$H$15,MATCH(T10,'DS2025'!$G$5:$G$15,1)):
INDEX('DS2025'!$H$5:$H$15,MATCH(T10,'DS2025'!$G$5:$G$15,1)+1),
INDEX('DS2025'!$G$5:$G$15,MATCH(T10,'DS2025'!$G$5:$G$15,1)):
INDEX('DS2025'!$G$5:$G$15,MATCH(T10,'DS2025'!$G$5:$G$15,1)+1)),
IF($U$4=Database!$A$5,
_xlfn.FORECAST.LINEAR(T10,
INDEX('DS2025'!$K$5:$K$15,MATCH(T10,'DS2025'!$J$5:$J$15,1)):
INDEX('DS2025'!$K$5:$K$15,MATCH(T10,'DS2025'!$J$5:$J$15,1)+1),
INDEX('DS2025'!$J$5:$J$15,MATCH(T10,'DS2025'!$J$5:$J$15,1)):
INDEX('DS2025'!$J$5:$J$15,MATCH(T10,'DS2025'!$J$5:$J$15,1)+1)),
IF($U$4=Database!$A$6,
_xlfn.FORECAST.LINEAR(T10,
INDEX('DS2025'!$N$5:$N$15,MATCH(T10,'DS2025'!$M$5:$M$15,1)):
INDEX('DS2025'!$N$5:$N$15,MATCH(T10,'DS2025'!$M$5:$M$15,1)+1),
INDEX('DS2025'!$M$5:$M$15,MATCH(T10,'DS2025'!$M$5:$M$15,1)):
INDEX('DS2025'!$M$5:$M$15,MATCH(T10,'DS2025'!$M$5:$M$15,1)+1)),
IF($U$4=Database!$A$7,
_xlfn.FORECAST.LINEAR(T10,
INDEX('DS2025'!$Q$5:$Q$15,MATCH(T10,'DS2025'!$P$5:$P$15,1)):
INDEX('DS2025'!$Q$5:$Q$15,MATCH(T10,'DS2025'!$P$5:$P$15,1)+1),
INDEX('DS2025'!$P$5:$P$15,MATCH(T10,'DS2025'!$P$5:$P$15,1)):
INDEX('DS2025'!$P$5:$P$15,MATCH(T10,'DS2025'!$P$5:$P$15,1)+1)),
IF($U$4=Database!$A$8,
_xlfn.FORECAST.LINEAR(T10,
INDEX('DS2025'!$T$5:$T$15,MATCH(T10,'DS2025'!$S$5:$S$15,1)):
INDEX('DS2025'!$T$5:$T$15,MATCH(T10,'DS2025'!$S$5:$S$15,1)+1),
INDEX('DS2025'!$S$5:$S$15,MATCH(T10,'DS2025'!$S$5:$S$15,1)):
INDEX('DS2025'!$S$5:$S$15,MATCH(T10,'DS2025'!$S$5:$S$15,1)+1)),
IF($U$4=Database!$A$9,
_xlfn.FORECAST.LINEAR(T10,
INDEX('DS2025'!$W$5:$W$15,MATCH(T10,'DS2025'!$V$5:$V$15,1)):
INDEX('DS2025'!$W$5:$W$15,MATCH(T10,'DS2025'!$V$5:$V$15,1)+1),
INDEX('DS2025'!$V$5:$V$15,MATCH(T10,'DS2025'!$V$5:$V$15,1)):
INDEX('DS2025'!$V$5:$V$15,MATCH(T10,'DS2025'!$V$5:$V$15,1)+1)),
IF($U$4=Database!$A$10,
_xlfn.FORECAST.LINEAR(T10,
INDEX('DS2025'!$Z$5:$Z$15,MATCH(T10,'DS2025'!$Y$5:$Y$15,1)):
INDEX('DS2025'!$Z$5:$Z$15,MATCH(T10,'DS2025'!$Y$5:$Y$15,1)+1),
INDEX('DS2025'!$Y$5:$Y$15,MATCH(T10,'DS2025'!$Y$5:$Y$15,1)):
INDEX('DS2025'!$Y$5:$Y$15,MATCH(T10,'DS2025'!$Y$5:$Y$15,1)+1)),
IF($U$4=Database!$A$11,
_xlfn.FORECAST.LINEAR(
T10,
INDEX('DS2025'!$B$21:$B$35,MATCH(T10,'DS2025'!$A$21:$A$35,1)):
INDEX('DS2025'!$B$21:$B$35,MATCH(T10,'DS2025'!$A$21:$A$35,1)+1),
INDEX('DS2025'!$A$21:$A$35,MATCH(T10,'DS2025'!$A$21:$A$35,1)):
INDEX('DS2025'!$A$21:$A$35,MATCH(T10,'DS2025'!$A$21:$A$35,1)+1)),
IF($U$4=Database!$A$12,
_xlfn.FORECAST.LINEAR(
T10,
INDEX('DS2025'!$E$21:$E$35,MATCH(T10,'DS2025'!$D$21:$D$35,1)):
INDEX('DS2025'!$E$21:$E$35,MATCH(T10,'DS2025'!$D$21:$D$35,1)+1),
INDEX('DS2025'!$D$21:$D$35,MATCH(T10,'DS2025'!$D$21:$D$35,1)):
INDEX('DS2025'!$D$21:$D$35,MATCH(T10,'DS2025'!$D$21:$D$35,1)+1)),
IF($U$4=Database!$A$13,
_xlfn.FORECAST.LINEAR(
T10,
INDEX('DS2025'!$H$21:$H$35,MATCH(T10,'DS2025'!$G$21:$G$35,1)):
INDEX('DS2025'!$H$21:$H$35,MATCH(T10,'DS2025'!$G$21:$G$35,1)+1),
INDEX('DS2025'!$G$21:$G$35,MATCH(T10,'DS2025'!$G$21:$G$35,1)):
INDEX('DS2025'!$G$21:$G$35,MATCH(T10,'DS2025'!$G$21:$G$35,1)+1)),
IF($U$4=Database!$A$14,
_xlfn.FORECAST.LINEAR(
T10,
INDEX('DS2025'!$K$21:$K$35,MATCH(T10,'DS2025'!$J$21:$J$35,1)):
INDEX('DS2025'!$K$21:$K$35,MATCH(T10,'DS2025'!$J$21:$J$35,1)+1),
INDEX('DS2025'!$J$21:$J$35,MATCH(T10,'DS2025'!$J$21:$J$35,1)):
INDEX('DS2025'!$J$21:$J$35,MATCH(T10,'DS2025'!$J$21:$J$35,1)+1)),
IF($U$4=Database!$A$15,
_xlfn.FORECAST.LINEAR(
T10,
INDEX('DS2025'!$N$21:$N$35,MATCH(T10,'DS2025'!$M$21:$M$35,1)):
INDEX('DS2025'!$N$21:$N$35,MATCH(T10,'DS2025'!$M$21:$M$35,1)+1),
INDEX('DS2025'!$M$21:$M$35,MATCH(T10,'DS2025'!$M$21:$M$35,1)):
INDEX('DS2025'!$M$21:$M$35,MATCH(T10,'DS2025'!$M$21:$M$35,1)+1)),
IF($U$4=Database!$A$16,
_xlfn.FORECAST.LINEAR(
T10,
INDEX('DS2025'!$Q$21:$Q$35,MATCH(T10,'DS2025'!$P$21:$P$35,1)):
INDEX('DS2025'!$Q$21:$Q$35,MATCH(T10,'DS2025'!$P$21:$P$35,1)+1),
INDEX('DS2025'!$P$21:$P$35,MATCH(T10,'DS2025'!$P$21:$P$35,1)):
INDEX('DS2025'!$P$21:$P$35,MATCH(T10,'DS2025'!$P$21:$P$35,1)+1)),
IF($U$4=Database!$A$17,
_xlfn.FORECAST.LINEAR(
T10,
INDEX('DS2025'!$T$21:$T$35,MATCH(T10,'DS2025'!$S$21:$S$35,1)):
INDEX('DS2025'!$T$21:$T$35,MATCH(T10,'DS2025'!$S$21:$S$35,1)+1),
INDEX('DS2025'!$S$21:$S$35,MATCH(T10,'DS2025'!$S$21:$S$35,1)):
INDEX('DS2025'!$S$21:$S$35,MATCH(T10,'DS2025'!$S$21:$S$35,1)+1)),
IF($U$4=Database!$A$18,
_xlfn.FORECAST.LINEAR(
T10,
INDEX('DS2025'!$W$21:$W$35,MATCH(T10,'DS2025'!$V$21:$V$35,1)):
INDEX('DS2025'!$W$21:$W$35,MATCH(T10,'DS2025'!$V$21:$V$35,1)+1),
INDEX('DS2025'!$V$21:$V$35,MATCH(T10,'DS2025'!$V$21:$V$35,1)):
INDEX('DS2025'!$V$21:$V$35,MATCH(T10,'DS2025'!$V$21:$V$35,1)+1)),
IF($U$4=Database!$A$19,
_xlfn.FORECAST.LINEAR(
T10,
INDEX('DS2025'!$Z$21:$Z$35,MATCH(T10,'DS2025'!$Y$21:$Y$35,1)):
INDEX('DS2025'!$Z$21:$Z$35,MATCH(T10,'DS2025'!$Y$21:$Y$35,1)+1),
INDEX('DS2025'!$Y$21:$Y$35,MATCH(T10,'DS2025'!$Y$21:$Y$35,1)):
INDEX('DS2025'!$Y$21:$Y$35,MATCH(T10,'DS2025'!$Y$21:$Y$35,1)+1)),
IF($U$4=Database!$A$20,
_xlfn.FORECAST.LINEAR(
T10,
INDEX('DS2025'!$AC$21:$AC$35,MATCH(T10,'DS2025'!$AB$21:$AB$35,1)):
INDEX('DS2025'!$AC$21:$AC$35,MATCH(T10,'DS2025'!$AB$21:$AB$35,1)+1),
INDEX('DS2025'!$AB$21:$AB$35,MATCH(T10,'DS2025'!$AB$21:$AB$35,1)):
INDEX('DS2025'!$AB$21:$AB$35,MATCH(T10,'DS2025'!$AB$21:$AB$35,1)+1))
)))))))))))))))))))</f>
        <v>-0.33176376256582096</v>
      </c>
      <c r="V10" s="98">
        <f t="shared" si="6"/>
        <v>63.773236237434183</v>
      </c>
      <c r="W10" s="317">
        <f>'Data 60 C'!I11</f>
        <v>64.533000000000001</v>
      </c>
      <c r="X10" s="98">
        <f>IF($X$4=Database!$A$2,
_xlfn.FORECAST.LINEAR(W10,
INDEX('DS2025'!$B$5:$B$15,MATCH(W10,'DS2025'!$A$5:$A$15,1)):
INDEX('DS2025'!$B$5:$B$15,MATCH(W10,'DS2025'!$A$5:$A$15,1)+1),
INDEX('DS2025'!$A$5:$A$15,MATCH(W10,'DS2025'!$A$5:$A$15,1)):
INDEX('DS2025'!$A$5:$A$15,MATCH(W10,'DS2025'!$A$5:$A$15,1)+1)),
IF($X$4=Database!$A$3,
_xlfn.FORECAST.LINEAR(W10,
INDEX('DS2025'!$E$5:$E$15,MATCH(W10,'DS2025'!$D$5:$D$15,1)):
INDEX('DS2025'!$E$5:$E$15,MATCH(W10,'DS2025'!$D$5:$D$15,1)+1),
INDEX('DS2025'!$D$5:$D$15,MATCH(W10,'DS2025'!$D$5:$D$15,1)):
INDEX('DS2025'!$D$5:$D$15,MATCH(W10,'DS2025'!$D$5:$D$15,1)+1)),
IF($X$4=Database!$A$4,
_xlfn.FORECAST.LINEAR(W10,
INDEX('DS2025'!$H$5:$H$15,MATCH(W10,'DS2025'!$G$5:$G$15,1)):
INDEX('DS2025'!$H$5:$H$15,MATCH(W10,'DS2025'!$G$5:$G$15,1)+1),
INDEX('DS2025'!$G$5:$G$15,MATCH(W10,'DS2025'!$G$5:$G$15,1)):
INDEX('DS2025'!$G$5:$G$15,MATCH(W10,'DS2025'!$G$5:$G$15,1)+1)),
IF($X$4=Database!$A$5,
_xlfn.FORECAST.LINEAR(W10,
INDEX('DS2025'!$K$5:$K$15,MATCH(W10,'DS2025'!$J$5:$J$15,1)):
INDEX('DS2025'!$K$5:$K$15,MATCH(W10,'DS2025'!$J$5:$J$15,1)+1),
INDEX('DS2025'!$J$5:$J$15,MATCH(W10,'DS2025'!$J$5:$J$15,1)):
INDEX('DS2025'!$J$5:$J$15,MATCH(W10,'DS2025'!$J$5:$J$15,1)+1)),
IF($X$4=Database!$A$6,
_xlfn.FORECAST.LINEAR(W10,
INDEX('DS2025'!$N$5:$N$15,MATCH(W10,'DS2025'!$M$5:$M$15,1)):
INDEX('DS2025'!$N$5:$N$15,MATCH(W10,'DS2025'!$M$5:$M$15,1)+1),
INDEX('DS2025'!$M$5:$M$15,MATCH(W10,'DS2025'!$M$5:$M$15,1)):
INDEX('DS2025'!$M$5:$M$15,MATCH(W10,'DS2025'!$M$5:$M$15,1)+1)),
IF($X$4=Database!$A$7,
_xlfn.FORECAST.LINEAR(W10,
INDEX('DS2025'!$Q$5:$Q$15,MATCH(W10,'DS2025'!$P$5:$P$15,1)):
INDEX('DS2025'!$Q$5:$Q$15,MATCH(W10,'DS2025'!$P$5:$P$15,1)+1),
INDEX('DS2025'!$P$5:$P$15,MATCH(W10,'DS2025'!$P$5:$P$15,1)):
INDEX('DS2025'!$P$5:$P$15,MATCH(W10,'DS2025'!$P$5:$P$15,1)+1)),
IF($X$4=Database!$A$8,
_xlfn.FORECAST.LINEAR(W10,
INDEX('DS2025'!$T$5:$T$15,MATCH(W10,'DS2025'!$S$5:$S$15,1)):
INDEX('DS2025'!$T$5:$T$15,MATCH(W10,'DS2025'!$S$5:$S$15,1)+1),
INDEX('DS2025'!$S$5:$S$15,MATCH(W10,'DS2025'!$S$5:$S$15,1)):
INDEX('DS2025'!$S$5:$S$15,MATCH(W10,'DS2025'!$S$5:$S$15,1)+1)),
IF($X$4=Database!$A$9,
_xlfn.FORECAST.LINEAR(W10,
INDEX('DS2025'!$W$5:$W$15,MATCH(W10,'DS2025'!$V$5:$V$15,1)):
INDEX('DS2025'!$W$5:$W$15,MATCH(W10,'DS2025'!$V$5:$V$15,1)+1),
INDEX('DS2025'!$V$5:$V$15,MATCH(W10,'DS2025'!$V$5:$V$15,1)):
INDEX('DS2025'!$V$5:$V$15,MATCH(W10,'DS2025'!$V$5:$V$15,1)+1)),
IF($X$4=Database!$A$10,
_xlfn.FORECAST.LINEAR(W10,
INDEX('DS2025'!$Z$5:$Z$15,MATCH(W10,'DS2025'!$Y$5:$Y$15,1)):
INDEX('DS2025'!$Z$5:$Z$15,MATCH(W10,'DS2025'!$Y$5:$Y$15,1)+1),
INDEX('DS2025'!$Y$5:$Y$15,MATCH(W10,'DS2025'!$Y$5:$Y$15,1)):
INDEX('DS2025'!$Y$5:$Y$15,MATCH(W10,'DS2025'!$Y$5:$Y$15,1)+1)),
IF($X$4=Database!$A$11,
_xlfn.FORECAST.LINEAR(
W10,
INDEX('DS2025'!$B$21:$B$35,MATCH(W10,'DS2025'!$A$21:$A$35,1)):
INDEX('DS2025'!$B$21:$B$35,MATCH(W10,'DS2025'!$A$21:$A$35,1)+1),
INDEX('DS2025'!$A$21:$A$35,MATCH(W10,'DS2025'!$A$21:$A$35,1)):
INDEX('DS2025'!$A$21:$A$35,MATCH(W10,'DS2025'!$A$21:$A$35,1)+1)),
IF($X$4=Database!$A$12,
_xlfn.FORECAST.LINEAR(
W10,
INDEX('DS2025'!$E$21:$E$35,MATCH(W10,'DS2025'!$D$21:$D$35,1)):
INDEX('DS2025'!$E$21:$E$35,MATCH(W10,'DS2025'!$D$21:$D$35,1)+1),
INDEX('DS2025'!$D$21:$D$35,MATCH(W10,'DS2025'!$D$21:$D$35,1)):
INDEX('DS2025'!$D$21:$D$35,MATCH(W10,'DS2025'!$D$21:$D$35,1)+1)),
IF($X$4=Database!$A$13,
_xlfn.FORECAST.LINEAR(
W10,
INDEX('DS2025'!$H$21:$H$35,MATCH(W10,'DS2025'!$G$21:$G$35,1)):
INDEX('DS2025'!$H$21:$H$35,MATCH(W10,'DS2025'!$G$21:$G$35,1)+1),
INDEX('DS2025'!$G$21:$G$35,MATCH(W10,'DS2025'!$G$21:$G$35,1)):
INDEX('DS2025'!$G$21:$G$35,MATCH(W10,'DS2025'!$G$21:$G$35,1)+1)),
IF($X$4=Database!$A$14,
_xlfn.FORECAST.LINEAR(
W10,
INDEX('DS2025'!$K$21:$K$35,MATCH(W10,'DS2025'!$J$21:$J$35,1)):
INDEX('DS2025'!$K$21:$K$35,MATCH(W10,'DS2025'!$J$21:$J$35,1)+1),
INDEX('DS2025'!$J$21:$J$35,MATCH(W10,'DS2025'!$J$21:$J$35,1)):
INDEX('DS2025'!$J$21:$J$35,MATCH(W10,'DS2025'!$J$21:$J$35,1)+1)),
IF($X$4=Database!$A$15,
_xlfn.FORECAST.LINEAR(
W10,
INDEX('DS2025'!$N$21:$N$35,MATCH(W10,'DS2025'!$M$21:$M$35,1)):
INDEX('DS2025'!$N$21:$N$35,MATCH(W10,'DS2025'!$M$21:$M$35,1)+1),
INDEX('DS2025'!$M$21:$M$35,MATCH(W10,'DS2025'!$M$21:$M$35,1)):
INDEX('DS2025'!$M$21:$M$35,MATCH(W10,'DS2025'!$M$21:$M$35,1)+1)),
IF($X$4=Database!$A$16,
_xlfn.FORECAST.LINEAR(
W10,
INDEX('DS2025'!$Q$21:$Q$35,MATCH(W10,'DS2025'!$P$21:$P$35,1)):
INDEX('DS2025'!$Q$21:$Q$35,MATCH(W10,'DS2025'!$P$21:$P$35,1)+1),
INDEX('DS2025'!$P$21:$P$35,MATCH(W10,'DS2025'!$P$21:$P$35,1)):
INDEX('DS2025'!$P$21:$P$35,MATCH(W10,'DS2025'!$P$21:$P$35,1)+1)),
IF($X$4=Database!$A$17,
_xlfn.FORECAST.LINEAR(
W10,
INDEX('DS2025'!$T$21:$T$35,MATCH(W10,'DS2025'!$S$21:$S$35,1)):
INDEX('DS2025'!$T$21:$T$35,MATCH(W10,'DS2025'!$S$21:$S$35,1)+1),
INDEX('DS2025'!$S$21:$S$35,MATCH(W10,'DS2025'!$S$21:$S$35,1)):
INDEX('DS2025'!$S$21:$S$35,MATCH(W10,'DS2025'!$S$21:$S$35,1)+1)),
IF($X$4=Database!$A$18,
_xlfn.FORECAST.LINEAR(
W10,
INDEX('DS2025'!$W$21:$W$35,MATCH(W10,'DS2025'!$V$21:$V$35,1)):
INDEX('DS2025'!$W$21:$W$35,MATCH(W10,'DS2025'!$V$21:$V$35,1)+1),
INDEX('DS2025'!$V$21:$V$35,MATCH(W10,'DS2025'!$V$21:$V$35,1)):
INDEX('DS2025'!$V$21:$V$35,MATCH(W10,'DS2025'!$V$21:$V$35,1)+1)),
IF($X$4=Database!$A$19,
_xlfn.FORECAST.LINEAR(
W10,
INDEX('DS2025'!$Z$21:$Z$35,MATCH(W10,'DS2025'!$Y$21:$Y$35,1)):
INDEX('DS2025'!$Z$21:$Z$35,MATCH(W10,'DS2025'!$Y$21:$Y$35,1)+1),
INDEX('DS2025'!$Y$21:$Y$35,MATCH(W10,'DS2025'!$Y$21:$Y$35,1)):
INDEX('DS2025'!$Y$21:$Y$35,MATCH(W10,'DS2025'!$Y$21:$Y$35,1)+1)),
IF($X$4=Database!$A$20,
_xlfn.FORECAST.LINEAR(
W10,
INDEX('DS2025'!$AC$21:$AC$35,MATCH(W10,'DS2025'!$AB$21:$AB$35,1)):
INDEX('DS2025'!$AC$21:$AC$35,MATCH(W10,'DS2025'!$AB$21:$AB$35,1)+1),
INDEX('DS2025'!$AB$21:$AB$35,MATCH(W10,'DS2025'!$AB$21:$AB$35,1)):
INDEX('DS2025'!$AB$21:$AB$35,MATCH(W10,'DS2025'!$AB$21:$AB$35,1)+1))
)))))))))))))))))))</f>
        <v>-0.33302720599968083</v>
      </c>
      <c r="Y10" s="98">
        <f t="shared" si="7"/>
        <v>64.199972794000317</v>
      </c>
      <c r="Z10" s="97">
        <f>'Data 60 C'!J11</f>
        <v>64.716999999999999</v>
      </c>
      <c r="AA10" s="98">
        <f>IF($AA$4=Database!$A$2,
_xlfn.FORECAST.LINEAR(Z10,
INDEX('DS2025'!$B$5:$B$15,MATCH(Z10,'DS2025'!$A$5:$A$15,1)):
INDEX('DS2025'!$B$5:$B$15,MATCH(Z10,'DS2025'!$A$5:$A$15,1)+1),
INDEX('DS2025'!$A$5:$A$15,MATCH(Z10,'DS2025'!$A$5:$A$15,1)):
INDEX('DS2025'!$A$5:$A$15,MATCH(Z10,'DS2025'!$A$5:$A$15,1)+1)),
IF($AA$4=Database!$A$3,
_xlfn.FORECAST.LINEAR(Z10,
INDEX('DS2025'!$E$5:$E$15,MATCH(Z10,'DS2025'!$D$5:$D$15,1)):
INDEX('DS2025'!$E$5:$E$15,MATCH(Z10,'DS2025'!$D$5:$D$15,1)+1),
INDEX('DS2025'!$D$5:$D$15,MATCH(Z10,'DS2025'!$D$5:$D$15,1)):
INDEX('DS2025'!$D$5:$D$15,MATCH(Z10,'DS2025'!$D$5:$D$15,1)+1)),
IF($AA$4=Database!$A$4,
_xlfn.FORECAST.LINEAR(Z10,
INDEX('DS2025'!$H$5:$H$15,MATCH(Z10,'DS2025'!$G$5:$G$15,1)):
INDEX('DS2025'!$H$5:$H$15,MATCH(Z10,'DS2025'!$G$5:$G$15,1)+1),
INDEX('DS2025'!$G$5:$G$15,MATCH(Z10,'DS2025'!$G$5:$G$15,1)):
INDEX('DS2025'!$G$5:$G$15,MATCH(Z10,'DS2025'!$G$5:$G$15,1)+1)),
IF($AA$4=Database!$A$5,
_xlfn.FORECAST.LINEAR(Z10,
INDEX('DS2025'!$K$5:$K$15,MATCH(Z10,'DS2025'!$J$5:$J$15,1)):
INDEX('DS2025'!$K$5:$K$15,MATCH(Z10,'DS2025'!$J$5:$J$15,1)+1),
INDEX('DS2025'!$J$5:$J$15,MATCH(Z10,'DS2025'!$J$5:$J$15,1)):
INDEX('DS2025'!$J$5:$J$15,MATCH(Z10,'DS2025'!$J$5:$J$15,1)+1)),
IF($AA$4=Database!$A$6,
_xlfn.FORECAST.LINEAR(Z10,
INDEX('DS2025'!$N$5:$N$15,MATCH(Z10,'DS2025'!$M$5:$M$15,1)):
INDEX('DS2025'!$N$5:$N$15,MATCH(Z10,'DS2025'!$M$5:$M$15,1)+1),
INDEX('DS2025'!$M$5:$M$15,MATCH(Z10,'DS2025'!$M$5:$M$15,1)):
INDEX('DS2025'!$M$5:$M$15,MATCH(Z10,'DS2025'!$M$5:$M$15,1)+1)),
IF($AA$4=Database!$A$7,
_xlfn.FORECAST.LINEAR(Z10,
INDEX('DS2025'!$Q$5:$Q$15,MATCH(Z10,'DS2025'!$P$5:$P$15,1)):
INDEX('DS2025'!$Q$5:$Q$15,MATCH(Z10,'DS2025'!$P$5:$P$15,1)+1),
INDEX('DS2025'!$P$5:$P$15,MATCH(Z10,'DS2025'!$P$5:$P$15,1)):
INDEX('DS2025'!$P$5:$P$15,MATCH(Z10,'DS2025'!$P$5:$P$15,1)+1)),
IF($AA$4=Database!$A$8,
_xlfn.FORECAST.LINEAR(Z10,
INDEX('DS2025'!$T$5:$T$15,MATCH(Z10,'DS2025'!$S$5:$S$15,1)):
INDEX('DS2025'!$T$5:$T$15,MATCH(Z10,'DS2025'!$S$5:$S$15,1)+1),
INDEX('DS2025'!$S$5:$S$15,MATCH(Z10,'DS2025'!$S$5:$S$15,1)):
INDEX('DS2025'!$S$5:$S$15,MATCH(Z10,'DS2025'!$S$5:$S$15,1)+1)),
IF($AA$4=Database!$A$9,
_xlfn.FORECAST.LINEAR(Z10,
INDEX('DS2025'!$W$5:$W$15,MATCH(Z10,'DS2025'!$V$5:$V$15,1)):
INDEX('DS2025'!$W$5:$W$15,MATCH(Z10,'DS2025'!$V$5:$V$15,1)+1),
INDEX('DS2025'!$V$5:$V$15,MATCH(Z10,'DS2025'!$V$5:$V$15,1)):
INDEX('DS2025'!$V$5:$V$15,MATCH(Z10,'DS2025'!$V$5:$V$15,1)+1)),
IF($AA$4=Database!$A$10,
_xlfn.FORECAST.LINEAR(Z10,
INDEX('DS2025'!$Z$5:$Z$15,MATCH(Z10,'DS2025'!$Y$5:$Y$15,1)):
INDEX('DS2025'!$Z$5:$Z$15,MATCH(Z10,'DS2025'!$Y$5:$Y$15,1)+1),
INDEX('DS2025'!$Y$5:$Y$15,MATCH(Z10,'DS2025'!$Y$5:$Y$15,1)):
INDEX('DS2025'!$Y$5:$Y$15,MATCH(Z10,'DS2025'!$Y$5:$Y$15,1)+1)),
IF($AA$4=Database!$A$11,
_xlfn.FORECAST.LINEAR(
Z10,
INDEX('DS2025'!$B$21:$B$35,MATCH(Z10,'DS2025'!$A$21:$A$35,1)):
INDEX('DS2025'!$B$21:$B$35,MATCH(Z10,'DS2025'!$A$21:$A$35,1)+1),
INDEX('DS2025'!$A$21:$A$35,MATCH(Z10,'DS2025'!$A$21:$A$35,1)):
INDEX('DS2025'!$A$21:$A$35,MATCH(Z10,'DS2025'!$A$21:$A$35,1)+1)),
IF($AA$4=Database!$A$12,
_xlfn.FORECAST.LINEAR(
Z10,
INDEX('DS2025'!$E$21:$E$35,MATCH(Z10,'DS2025'!$D$21:$D$35,1)):
INDEX('DS2025'!$E$21:$E$35,MATCH(Z10,'DS2025'!$D$21:$D$35,1)+1),
INDEX('DS2025'!$D$21:$D$35,MATCH(Z10,'DS2025'!$D$21:$D$35,1)):
INDEX('DS2025'!$D$21:$D$35,MATCH(Z10,'DS2025'!$D$21:$D$35,1)+1)),
IF($AA$4=Database!$A$13,
_xlfn.FORECAST.LINEAR(
Z10,
INDEX('DS2025'!$H$21:$H$35,MATCH(Z10,'DS2025'!$G$21:$G$35,1)):
INDEX('DS2025'!$H$21:$H$35,MATCH(Z10,'DS2025'!$G$21:$G$35,1)+1),
INDEX('DS2025'!$G$21:$G$35,MATCH(Z10,'DS2025'!$G$21:$G$35,1)):
INDEX('DS2025'!$G$21:$G$35,MATCH(Z10,'DS2025'!$G$21:$G$35,1)+1)),
IF($AA$4=Database!$A$14,
_xlfn.FORECAST.LINEAR(
Z10,
INDEX('DS2025'!$K$21:$K$35,MATCH(Z10,'DS2025'!$J$21:$J$35,1)):
INDEX('DS2025'!$K$21:$K$35,MATCH(Z10,'DS2025'!$J$21:$J$35,1)+1),
INDEX('DS2025'!$J$21:$J$35,MATCH(Z10,'DS2025'!$J$21:$J$35,1)):
INDEX('DS2025'!$J$21:$J$35,MATCH(Z10,'DS2025'!$J$21:$J$35,1)+1)),
IF($AA$4=Database!$A$15,
_xlfn.FORECAST.LINEAR(
Z10,
INDEX('DS2025'!$N$21:$N$35,MATCH(Z10,'DS2025'!$M$21:$M$35,1)):
INDEX('DS2025'!$N$21:$N$35,MATCH(Z10,'DS2025'!$M$21:$M$35,1)+1),
INDEX('DS2025'!$M$21:$M$35,MATCH(Z10,'DS2025'!$M$21:$M$35,1)):
INDEX('DS2025'!$M$21:$M$35,MATCH(Z10,'DS2025'!$M$21:$M$35,1)+1)),
IF($AA$4=Database!$A$16,
_xlfn.FORECAST.LINEAR(
Z10,
INDEX('DS2025'!$Q$21:$Q$35,MATCH(Z10,'DS2025'!$P$21:$P$35,1)):
INDEX('DS2025'!$Q$21:$Q$35,MATCH(Z10,'DS2025'!$P$21:$P$35,1)+1),
INDEX('DS2025'!$P$21:$P$35,MATCH(Z10,'DS2025'!$P$21:$P$35,1)):
INDEX('DS2025'!$P$21:$P$35,MATCH(Z10,'DS2025'!$P$21:$P$35,1)+1)),
IF($AA$4=Database!$A$17,
_xlfn.FORECAST.LINEAR(
Z10,
INDEX('DS2025'!$T$21:$T$35,MATCH(Z10,'DS2025'!$S$21:$S$35,1)):
INDEX('DS2025'!$T$21:$T$35,MATCH(Z10,'DS2025'!$S$21:$S$35,1)+1),
INDEX('DS2025'!$S$21:$S$35,MATCH(Z10,'DS2025'!$S$21:$S$35,1)):
INDEX('DS2025'!$S$21:$S$35,MATCH(Z10,'DS2025'!$S$21:$S$35,1)+1)),
IF($AA$4=Database!$A$18,
_xlfn.FORECAST.LINEAR(
Z10,
INDEX('DS2025'!$W$21:$W$35,MATCH(Z10,'DS2025'!$V$21:$V$35,1)):
INDEX('DS2025'!$W$21:$W$35,MATCH(Z10,'DS2025'!$V$21:$V$35,1)+1),
INDEX('DS2025'!$V$21:$V$35,MATCH(Z10,'DS2025'!$V$21:$V$35,1)):
INDEX('DS2025'!$V$21:$V$35,MATCH(Z10,'DS2025'!$V$21:$V$35,1)+1)),
IF($AA$4=Database!$A$19,
_xlfn.FORECAST.LINEAR(
Z10,
INDEX('DS2025'!$Z$21:$Z$35,MATCH(Z10,'DS2025'!$Y$21:$Y$35,1)):
INDEX('DS2025'!$Z$21:$Z$35,MATCH(Z10,'DS2025'!$Y$21:$Y$35,1)+1),
INDEX('DS2025'!$Y$21:$Y$35,MATCH(Z10,'DS2025'!$Y$21:$Y$35,1)):
INDEX('DS2025'!$Y$21:$Y$35,MATCH(Z10,'DS2025'!$Y$21:$Y$35,1)+1)),
IF($AA$4=Database!$A$20,
_xlfn.FORECAST.LINEAR(
Z10,
INDEX('DS2025'!$AC$21:$AC$35,MATCH(Z10,'DS2025'!$AB$21:$AB$35,1)):
INDEX('DS2025'!$AC$21:$AC$35,MATCH(Z10,'DS2025'!$AB$21:$AB$35,1)+1),
INDEX('DS2025'!$AB$21:$AB$35,MATCH(Z10,'DS2025'!$AB$21:$AB$35,1)):
INDEX('DS2025'!$AB$21:$AB$35,MATCH(Z10,'DS2025'!$AB$21:$AB$35,1)+1))
)))))))))))))))))))</f>
        <v>-0.33357036859741496</v>
      </c>
      <c r="AB10" s="97">
        <f t="shared" si="8"/>
        <v>64.383429631402578</v>
      </c>
      <c r="AC10" s="318">
        <f>'Data 60 C'!K11</f>
        <v>64</v>
      </c>
      <c r="AD10" s="42"/>
      <c r="AE10" s="42"/>
      <c r="AF10" s="42"/>
    </row>
    <row r="11" spans="1:61" ht="15" customHeight="1">
      <c r="A11" s="316">
        <v>5</v>
      </c>
      <c r="B11" s="316">
        <f>'Data 60 C'!B12</f>
        <v>64.977999999999994</v>
      </c>
      <c r="C11" s="98">
        <f>IF($C$4=Database!$A$2,
_xlfn.FORECAST.LINEAR(B11,
INDEX('DS2025'!$B$5:$B$15,MATCH(B11,'DS2025'!$A$5:$A$15,1)):
INDEX('DS2025'!$B$5:$B$15,MATCH(B11,'DS2025'!$A$5:$A$15,1)+1),
INDEX('DS2025'!$A$5:$A$15,MATCH(B11,'DS2025'!$A$5:$A$15,1)):
INDEX('DS2025'!$A$5:$A$15,MATCH(B11,'DS2025'!$A$5:$A$15,1)+1)),
IF($C$4=Database!$A$3,
_xlfn.FORECAST.LINEAR(B11,
INDEX('DS2025'!$E$5:$E$15,MATCH(B11,'DS2025'!$D$5:$D$15,1)):
INDEX('DS2025'!$E$5:$E$15,MATCH(B11,'DS2025'!$D$5:$D$15,1)+1),
INDEX('DS2025'!$D$5:$D$15,MATCH(B11,'DS2025'!$D$5:$D$15,1)):
INDEX('DS2025'!$D$5:$D$15,MATCH(B11,'DS2025'!$D$5:$D$15,1)+1)),
IF($C$4=Database!$A$4,
_xlfn.FORECAST.LINEAR(B11,
INDEX('DS2025'!$H$5:$H$15,MATCH(B11,'DS2025'!$G$5:$G$15,1)):
INDEX('DS2025'!$H$5:$H$15,MATCH(B11,'DS2025'!$G$5:$G$15,1)+1),
INDEX('DS2025'!$G$5:$G$15,MATCH(B11,'DS2025'!$G$5:$G$15,1)):
INDEX('DS2025'!$G$5:$G$15,MATCH(B11,'DS2025'!$G$5:$G$15,1)+1)),
IF($C$4=Database!$A$5,
_xlfn.FORECAST.LINEAR(B11,
INDEX('DS2025'!$K$5:$K$15,MATCH(B11,'DS2025'!$J$5:$J$15,1)):
INDEX('DS2025'!$K$5:$K$15,MATCH(B11,'DS2025'!$J$5:$J$15,1)+1),
INDEX('DS2025'!$J$5:$J$15,MATCH(B11,'DS2025'!$J$5:$J$15,1)):
INDEX('DS2025'!$J$5:$J$15,MATCH(B11,'DS2025'!$J$5:$J$15,1)+1)),
IF($C$4=Database!$A$6,
_xlfn.FORECAST.LINEAR(B11,
INDEX('DS2025'!$N$5:$N$15,MATCH(B11,'DS2025'!$M$5:$M$15,1)):
INDEX('DS2025'!$N$5:$N$15,MATCH(B11,'DS2025'!$M$5:$M$15,1)+1),
INDEX('DS2025'!$M$5:$M$15,MATCH(B11,'DS2025'!$M$5:$M$15,1)):
INDEX('DS2025'!$M$5:$M$15,MATCH(B11,'DS2025'!$M$5:$M$15,1)+1)),
IF($C$4=Database!$A$7,
_xlfn.FORECAST.LINEAR(B11,
INDEX('DS2025'!$Q$5:$Q$15,MATCH(B11,'DS2025'!$P$5:$P$15,1)):
INDEX('DS2025'!$Q$5:$Q$15,MATCH(B11,'DS2025'!$P$5:$P$15,1)+1),
INDEX('DS2025'!$P$5:$P$15,MATCH(B11,'DS2025'!$P$5:$P$15,1)):
INDEX('DS2025'!$P$5:$P$15,MATCH(B11,'DS2025'!$P$5:$P$15,1)+1)),
IF($C$4=Database!$A$8,
_xlfn.FORECAST.LINEAR(B11,
INDEX('DS2025'!$T$5:$T$15,MATCH(B11,'DS2025'!$S$5:$S$15,1)):
INDEX('DS2025'!$T$5:$T$15,MATCH(B11,'DS2025'!$S$5:$S$15,1)+1),
INDEX('DS2025'!$S$5:$S$15,MATCH(B11,'DS2025'!$S$5:$S$15,1)):
INDEX('DS2025'!$S$5:$S$15,MATCH(B11,'DS2025'!$S$5:$S$15,1)+1)),
IF($C$4=Database!$A$9,
_xlfn.FORECAST.LINEAR(B11,
INDEX('DS2025'!$W$5:$W$15,MATCH(B11,'DS2025'!$V$5:$V$15,1)):
INDEX('DS2025'!$W$5:$W$15,MATCH(B11,'DS2025'!$V$5:$V$15,1)+1),
INDEX('DS2025'!$V$5:$V$15,MATCH(B11,'DS2025'!$V$5:$V$15,1)):
INDEX('DS2025'!$V$5:$V$15,MATCH(B11,'DS2025'!$V$5:$V$15,1)+1)),
IF($C$4=Database!$A$10,
_xlfn.FORECAST.LINEAR(B11,
INDEX('DS2025'!$Z$5:$Z$15,MATCH(B11,'DS2025'!$Y$5:$Y$15,1)):
INDEX('DS2025'!$Z$5:$Z$15,MATCH(B11,'DS2025'!$Y$5:$Y$15,1)+1),
INDEX('DS2025'!$Y$5:$Y$15,MATCH(B11,'DS2025'!$Y$5:$Y$15,1)):
INDEX('DS2025'!$Y$5:$Y$15,MATCH(B11,'DS2025'!$Y$5:$Y$15,1)+1)),
IF($C$4=Database!$A$11,
_xlfn.FORECAST.LINEAR(
B11,
INDEX('DS2025'!$B$21:$B$35,MATCH(B11,'DS2025'!$A$21:$A$35,1)):
INDEX('DS2025'!$B$21:$B$35,MATCH(B11,'DS2025'!$A$21:$A$35,1)+1),
INDEX('DS2025'!$A$21:$A$35,MATCH(B11,'DS2025'!$A$21:$A$35,1)):
INDEX('DS2025'!$A$21:$A$35,MATCH(B11,'DS2025'!$A$21:$A$35,1)+1)),
IF($C$4=Database!$A$12,
_xlfn.FORECAST.LINEAR(
B11,
INDEX('DS2025'!$E$21:$E$35,MATCH(B11,'DS2025'!$D$21:$D$35,1)):
INDEX('DS2025'!$E$21:$E$35,MATCH(B11,'DS2025'!$D$21:$D$35,1)+1),
INDEX('DS2025'!$D$21:$D$35,MATCH(B11,'DS2025'!$D$21:$D$35,1)):
INDEX('DS2025'!$D$21:$D$35,MATCH(B11,'DS2025'!$D$21:$D$35,1)+1)),
IF($C$4=Database!$A$13,
_xlfn.FORECAST.LINEAR(
B11,
INDEX('DS2025'!$H$21:$H$35,MATCH(B11,'DS2025'!$G$21:$G$35,1)):
INDEX('DS2025'!$H$21:$H$35,MATCH(B11,'DS2025'!$G$21:$G$35,1)+1),
INDEX('DS2025'!$G$21:$G$35,MATCH(B11,'DS2025'!$G$21:$G$35,1)):
INDEX('DS2025'!$G$21:$G$35,MATCH(B11,'DS2025'!$G$21:$G$35,1)+1)),
IF($C$4=Database!$A$14,
_xlfn.FORECAST.LINEAR(
B11,
INDEX('DS2025'!$K$21:$K$35,MATCH(B11,'DS2025'!$J$21:$J$35,1)):
INDEX('DS2025'!$K$21:$K$35,MATCH(B11,'DS2025'!$J$21:$J$35,1)+1),
INDEX('DS2025'!$J$21:$J$35,MATCH(B11,'DS2025'!$J$21:$J$35,1)):
INDEX('DS2025'!$J$21:$J$35,MATCH(B11,'DS2025'!$J$21:$J$35,1)+1)),
IF($C$4=Database!$A$15,
_xlfn.FORECAST.LINEAR(
B11,
INDEX('DS2025'!$N$21:$N$35,MATCH(B11,'DS2025'!$M$21:$M$35,1)):
INDEX('DS2025'!$N$21:$N$35,MATCH(B11,'DS2025'!$M$21:$M$35,1)+1),
INDEX('DS2025'!$M$21:$M$35,MATCH(B11,'DS2025'!$M$21:$M$35,1)):
INDEX('DS2025'!$M$21:$M$35,MATCH(B11,'DS2025'!$M$21:$M$35,1)+1)),
IF($C$4=Database!$A$16,
_xlfn.FORECAST.LINEAR(
B11,
INDEX('DS2025'!$Q$21:$Q$35,MATCH(B11,'DS2025'!$P$21:$P$35,1)):
INDEX('DS2025'!$Q$21:$Q$35,MATCH(B11,'DS2025'!$P$21:$P$35,1)+1),
INDEX('DS2025'!$P$21:$P$35,MATCH(B11,'DS2025'!$P$21:$P$35,1)):
INDEX('DS2025'!$P$21:$P$35,MATCH(B11,'DS2025'!$P$21:$P$35,1)+1)),
IF($C$4=Database!$A$17,
_xlfn.FORECAST.LINEAR(
B11,
INDEX('DS2025'!$T$21:$T$35,MATCH(B11,'DS2025'!$S$21:$S$35,1)):
INDEX('DS2025'!$T$21:$T$35,MATCH(B11,'DS2025'!$S$21:$S$35,1)+1),
INDEX('DS2025'!$S$21:$S$35,MATCH(B11,'DS2025'!$S$21:$S$35,1)):
INDEX('DS2025'!$S$21:$S$35,MATCH(B11,'DS2025'!$S$21:$S$35,1)+1)),
IF($C$4=Database!$A$18,
_xlfn.FORECAST.LINEAR(
B11,
INDEX('DS2025'!$W$21:$W$35,MATCH(B11,'DS2025'!$V$21:$V$35,1)):
INDEX('DS2025'!$W$21:$W$35,MATCH(B11,'DS2025'!$V$21:$V$35,1)+1),
INDEX('DS2025'!$V$21:$V$35,MATCH(B11,'DS2025'!$V$21:$V$35,1)):
INDEX('DS2025'!$V$21:$V$35,MATCH(B11,'DS2025'!$V$21:$V$35,1)+1)),
IF($C$4=Database!$A$19,
_xlfn.FORECAST.LINEAR(
B11,
INDEX('DS2025'!$Z$21:$Z$35,MATCH(B11,'DS2025'!$Y$21:$Y$35,1)):
INDEX('DS2025'!$Z$21:$Z$35,MATCH(B11,'DS2025'!$Y$21:$Y$35,1)+1),
INDEX('DS2025'!$Y$21:$Y$35,MATCH(B11,'DS2025'!$Y$21:$Y$35,1)):
INDEX('DS2025'!$Y$21:$Y$35,MATCH(B11,'DS2025'!$Y$21:$Y$35,1)+1)),
IF($C$4=Database!$A$20,
_xlfn.FORECAST.LINEAR(
B11,
INDEX('DS2025'!$AC$21:$AC$35,MATCH(B11,'DS2025'!$AB$21:$AB$35,1)):
INDEX('DS2025'!$AC$21:$AC$35,MATCH(B11,'DS2025'!$AB$21:$AB$35,1)+1),
INDEX('DS2025'!$AB$21:$AB$35,MATCH(B11,'DS2025'!$AB$21:$AB$35,1)):
INDEX('DS2025'!$AB$21:$AB$35,MATCH(B11,'DS2025'!$AB$21:$AB$35,1)+1))
)))))))))))))))))))</f>
        <v>-0.3343408329344183</v>
      </c>
      <c r="D11" s="98">
        <f t="shared" si="0"/>
        <v>64.643659167065579</v>
      </c>
      <c r="E11" s="98">
        <f>'Data 60 C'!C12</f>
        <v>65.593999999999994</v>
      </c>
      <c r="F11" s="98">
        <f>IF($F$4=Database!$A$2,
_xlfn.FORECAST.LINEAR(E11,
INDEX('DS2025'!$B$5:$B$15,MATCH(E11,'DS2025'!$A$5:$A$15,1)):
INDEX('DS2025'!$B$5:$B$15,MATCH(E11,'DS2025'!$A$5:$A$15,1)+1),
INDEX('DS2025'!$A$5:$A$15,MATCH(E11,'DS2025'!$A$5:$A$15,1)):
INDEX('DS2025'!$A$5:$A$15,MATCH(E11,'DS2025'!$A$5:$A$15,1)+1)),
IF($F$4=Database!$A$3,
_xlfn.FORECAST.LINEAR(E11,
INDEX('DS2025'!$E$5:$E$15,MATCH(E11,'DS2025'!$D$5:$D$15,1)):
INDEX('DS2025'!$E$5:$E$15,MATCH(E11,'DS2025'!$D$5:$D$15,1)+1),
INDEX('DS2025'!$D$5:$D$15,MATCH(E11,'DS2025'!$D$5:$D$15,1)):
INDEX('DS2025'!$D$5:$D$15,MATCH(E11,'DS2025'!$D$5:$D$15,1)+1)),
IF($F$4=Database!$A$4,
_xlfn.FORECAST.LINEAR(E11,
INDEX('DS2025'!$H$5:$H$15,MATCH(E11,'DS2025'!$G$5:$G$15,1)):
INDEX('DS2025'!$H$5:$H$15,MATCH(E11,'DS2025'!$G$5:$G$15,1)+1),
INDEX('DS2025'!$G$5:$G$15,MATCH(E11,'DS2025'!$G$5:$G$15,1)):
INDEX('DS2025'!$G$5:$G$15,MATCH(E11,'DS2025'!$G$5:$G$15,1)+1)),
IF($F$4=Database!$A$5,
_xlfn.FORECAST.LINEAR(E11,
INDEX('DS2025'!$K$5:$K$15,MATCH(E11,'DS2025'!$J$5:$J$15,1)):
INDEX('DS2025'!$K$5:$K$15,MATCH(E11,'DS2025'!$J$5:$J$15,1)+1),
INDEX('DS2025'!$J$5:$J$15,MATCH(E11,'DS2025'!$J$5:$J$15,1)):
INDEX('DS2025'!$J$5:$J$15,MATCH(E11,'DS2025'!$J$5:$J$15,1)+1)),
IF($F$4=Database!$A$6,
_xlfn.FORECAST.LINEAR(E11,
INDEX('DS2025'!$N$5:$N$15,MATCH(E11,'DS2025'!$M$5:$M$15,1)):
INDEX('DS2025'!$N$5:$N$15,MATCH(E11,'DS2025'!$M$5:$M$15,1)+1),
INDEX('DS2025'!$M$5:$M$15,MATCH(E11,'DS2025'!$M$5:$M$15,1)):
INDEX('DS2025'!$M$5:$M$15,MATCH(E11,'DS2025'!$M$5:$M$15,1)+1)),
IF($F$4=Database!$A$7,
_xlfn.FORECAST.LINEAR(E11,
INDEX('DS2025'!$Q$5:$Q$15,MATCH(E11,'DS2025'!$P$5:$P$15,1)):
INDEX('DS2025'!$Q$5:$Q$15,MATCH(E11,'DS2025'!$P$5:$P$15,1)+1),
INDEX('DS2025'!$P$5:$P$15,MATCH(E11,'DS2025'!$P$5:$P$15,1)):
INDEX('DS2025'!$P$5:$P$15,MATCH(E11,'DS2025'!$P$5:$P$15,1)+1)),
IF($F$4=Database!$A$8,
_xlfn.FORECAST.LINEAR(E11,
INDEX('DS2025'!$T$5:$T$15,MATCH(E11,'DS2025'!$S$5:$S$15,1)):
INDEX('DS2025'!$T$5:$T$15,MATCH(E11,'DS2025'!$S$5:$S$15,1)+1),
INDEX('DS2025'!$S$5:$S$15,MATCH(E11,'DS2025'!$S$5:$S$15,1)):
INDEX('DS2025'!$S$5:$S$15,MATCH(E11,'DS2025'!$S$5:$S$15,1)+1)),
IF($F$4=Database!$A$9,
_xlfn.FORECAST.LINEAR(E11,
INDEX('DS2025'!$W$5:$W$15,MATCH(E11,'DS2025'!$V$5:$V$15,1)):
INDEX('DS2025'!$W$5:$W$15,MATCH(E11,'DS2025'!$V$5:$V$15,1)+1),
INDEX('DS2025'!$V$5:$V$15,MATCH(E11,'DS2025'!$V$5:$V$15,1)):
INDEX('DS2025'!$V$5:$V$15,MATCH(E11,'DS2025'!$V$5:$V$15,1)+1)),
IF($F$4=Database!$A$10,
_xlfn.FORECAST.LINEAR(E11,
INDEX('DS2025'!$Z$5:$Z$15,MATCH(E11,'DS2025'!$Y$5:$Y$15,1)):
INDEX('DS2025'!$Z$5:$Z$15,MATCH(E11,'DS2025'!$Y$5:$Y$15,1)+1),
INDEX('DS2025'!$Y$5:$Y$15,MATCH(E11,'DS2025'!$Y$5:$Y$15,1)):
INDEX('DS2025'!$Y$5:$Y$15,MATCH(E11,'DS2025'!$Y$5:$Y$15,1)+1)),
IF($F$4=Database!$A$11,
_xlfn.FORECAST.LINEAR(
E11,
INDEX('DS2025'!$B$21:$B$35,MATCH(E11,'DS2025'!$A$21:$A$35,1)):
INDEX('DS2025'!$B$21:$B$35,MATCH(E11,'DS2025'!$A$21:$A$35,1)+1),
INDEX('DS2025'!$A$21:$A$35,MATCH(E11,'DS2025'!$A$21:$A$35,1)):
INDEX('DS2025'!$A$21:$A$35,MATCH(E11,'DS2025'!$A$21:$A$35,1)+1)),
IF($F$4=Database!$A$12,
_xlfn.FORECAST.LINEAR(
E11,
INDEX('DS2025'!$E$21:$E$35,MATCH(E11,'DS2025'!$D$21:$D$35,1)):
INDEX('DS2025'!$E$21:$E$35,MATCH(E11,'DS2025'!$D$21:$D$35,1)+1),
INDEX('DS2025'!$D$21:$D$35,MATCH(E11,'DS2025'!$D$21:$D$35,1)):
INDEX('DS2025'!$D$21:$D$35,MATCH(E11,'DS2025'!$D$21:$D$35,1)+1)),
IF($F$4=Database!$A$13,
_xlfn.FORECAST.LINEAR(
E11,
INDEX('DS2025'!$H$21:$H$35,MATCH(E11,'DS2025'!$G$21:$G$35,1)):
INDEX('DS2025'!$H$21:$H$35,MATCH(E11,'DS2025'!$G$21:$G$35,1)+1),
INDEX('DS2025'!$G$21:$G$35,MATCH(E11,'DS2025'!$G$21:$G$35,1)):
INDEX('DS2025'!$G$21:$G$35,MATCH(E11,'DS2025'!$G$21:$G$35,1)+1)),
IF($F$4=Database!$A$14,
_xlfn.FORECAST.LINEAR(
E11,
INDEX('DS2025'!$K$21:$K$35,MATCH(E11,'DS2025'!$J$21:$J$35,1)):
INDEX('DS2025'!$K$21:$K$35,MATCH(E11,'DS2025'!$J$21:$J$35,1)+1),
INDEX('DS2025'!$J$21:$J$35,MATCH(E11,'DS2025'!$J$21:$J$35,1)):
INDEX('DS2025'!$J$21:$J$35,MATCH(E11,'DS2025'!$J$21:$J$35,1)+1)),
IF($F$4=Database!$A$15,
_xlfn.FORECAST.LINEAR(
E11,
INDEX('DS2025'!$N$21:$N$35,MATCH(E11,'DS2025'!$M$21:$M$35,1)):
INDEX('DS2025'!$N$21:$N$35,MATCH(E11,'DS2025'!$M$21:$M$35,1)+1),
INDEX('DS2025'!$M$21:$M$35,MATCH(E11,'DS2025'!$M$21:$M$35,1)):
INDEX('DS2025'!$M$21:$M$35,MATCH(E11,'DS2025'!$M$21:$M$35,1)+1)),
IF($F$4=Database!$A$16,
_xlfn.FORECAST.LINEAR(
E11,
INDEX('DS2025'!$Q$21:$Q$35,MATCH(E11,'DS2025'!$P$21:$P$35,1)):
INDEX('DS2025'!$Q$21:$Q$35,MATCH(E11,'DS2025'!$P$21:$P$35,1)+1),
INDEX('DS2025'!$P$21:$P$35,MATCH(E11,'DS2025'!$P$21:$P$35,1)):
INDEX('DS2025'!$P$21:$P$35,MATCH(E11,'DS2025'!$P$21:$P$35,1)+1)),
IF($F$4=Database!$A$17,
_xlfn.FORECAST.LINEAR(
E11,
INDEX('DS2025'!$T$21:$T$35,MATCH(E11,'DS2025'!$S$21:$S$35,1)):
INDEX('DS2025'!$T$21:$T$35,MATCH(E11,'DS2025'!$S$21:$S$35,1)+1),
INDEX('DS2025'!$S$21:$S$35,MATCH(E11,'DS2025'!$S$21:$S$35,1)):
INDEX('DS2025'!$S$21:$S$35,MATCH(E11,'DS2025'!$S$21:$S$35,1)+1)),
IF($F$4=Database!$A$18,
_xlfn.FORECAST.LINEAR(
E11,
INDEX('DS2025'!$W$21:$W$35,MATCH(E11,'DS2025'!$V$21:$V$35,1)):
INDEX('DS2025'!$W$21:$W$35,MATCH(E11,'DS2025'!$V$21:$V$35,1)+1),
INDEX('DS2025'!$V$21:$V$35,MATCH(E11,'DS2025'!$V$21:$V$35,1)):
INDEX('DS2025'!$V$21:$V$35,MATCH(E11,'DS2025'!$V$21:$V$35,1)+1)),
IF($F$4=Database!$A$19,
_xlfn.FORECAST.LINEAR(
E11,
INDEX('DS2025'!$Z$21:$Z$35,MATCH(E11,'DS2025'!$Y$21:$Y$35,1)):
INDEX('DS2025'!$Z$21:$Z$35,MATCH(E11,'DS2025'!$Y$21:$Y$35,1)+1),
INDEX('DS2025'!$Y$21:$Y$35,MATCH(E11,'DS2025'!$Y$21:$Y$35,1)):
INDEX('DS2025'!$Y$21:$Y$35,MATCH(E11,'DS2025'!$Y$21:$Y$35,1)+1)),
IF($F$4=Database!$A$20,
_xlfn.FORECAST.LINEAR(
E11,
INDEX('DS2025'!$AC$21:$AC$35,MATCH(E11,'DS2025'!$AB$21:$AB$35,1)):
INDEX('DS2025'!$AC$21:$AC$35,MATCH(E11,'DS2025'!$AB$21:$AB$35,1)+1),
INDEX('DS2025'!$AB$21:$AB$35,MATCH(E11,'DS2025'!$AB$21:$AB$35,1)):
INDEX('DS2025'!$AB$21:$AB$35,MATCH(E11,'DS2025'!$AB$21:$AB$35,1)+1))
)))))))))))))))))))</f>
        <v>-0.29645198555956681</v>
      </c>
      <c r="G11" s="98">
        <f t="shared" si="1"/>
        <v>65.297548014440423</v>
      </c>
      <c r="H11" s="98">
        <f>'Data 60 C'!D12</f>
        <v>64.942999999999998</v>
      </c>
      <c r="I11" s="98">
        <f>IF($I$4=Database!$A$2,
_xlfn.FORECAST.LINEAR(H11,
INDEX('DS2025'!$B$5:$B$15,MATCH(H11,'DS2025'!$A$5:$A$15,1)):
INDEX('DS2025'!$B$5:$B$15,MATCH(H11,'DS2025'!$A$5:$A$15,1)+1),
INDEX('DS2025'!$A$5:$A$15,MATCH(H11,'DS2025'!$A$5:$A$15,1)):
INDEX('DS2025'!$A$5:$A$15,MATCH(H11,'DS2025'!$A$5:$A$15,1)+1)),
IF($I$4=Database!$A$3,
_xlfn.FORECAST.LINEAR(H11,
INDEX('DS2025'!$E$5:$E$15,MATCH(H11,'DS2025'!$D$5:$D$15,1)):
INDEX('DS2025'!$E$5:$E$15,MATCH(H11,'DS2025'!$D$5:$D$15,1)+1),
INDEX('DS2025'!$D$5:$D$15,MATCH(H11,'DS2025'!$D$5:$D$15,1)):
INDEX('DS2025'!$D$5:$D$15,MATCH(H11,'DS2025'!$D$5:$D$15,1)+1)),
IF($I$4=Database!$A$4,
_xlfn.FORECAST.LINEAR(H11,
INDEX('DS2025'!$H$5:$H$15,MATCH(H11,'DS2025'!$G$5:$G$15,1)):
INDEX('DS2025'!$H$5:$H$15,MATCH(H11,'DS2025'!$G$5:$G$15,1)+1),
INDEX('DS2025'!$G$5:$G$15,MATCH(H11,'DS2025'!$G$5:$G$15,1)):
INDEX('DS2025'!$G$5:$G$15,MATCH(H11,'DS2025'!$G$5:$G$15,1)+1)),
IF($I$4=Database!$A$5,
_xlfn.FORECAST.LINEAR(H11,
INDEX('DS2025'!$K$5:$K$15,MATCH(H11,'DS2025'!$J$5:$J$15,1)):
INDEX('DS2025'!$K$5:$K$15,MATCH(H11,'DS2025'!$J$5:$J$15,1)+1),
INDEX('DS2025'!$J$5:$J$15,MATCH(H11,'DS2025'!$J$5:$J$15,1)):
INDEX('DS2025'!$J$5:$J$15,MATCH(H11,'DS2025'!$J$5:$J$15,1)+1)),
IF($I$4=Database!$A$6,
_xlfn.FORECAST.LINEAR(H11,
INDEX('DS2025'!$N$5:$N$15,MATCH(H11,'DS2025'!$M$5:$M$15,1)):
INDEX('DS2025'!$N$5:$N$15,MATCH(H11,'DS2025'!$M$5:$M$15,1)+1),
INDEX('DS2025'!$M$5:$M$15,MATCH(H11,'DS2025'!$M$5:$M$15,1)):
INDEX('DS2025'!$M$5:$M$15,MATCH(H11,'DS2025'!$M$5:$M$15,1)+1)),
IF($I$4=Database!$A$7,
_xlfn.FORECAST.LINEAR(H11,
INDEX('DS2025'!$Q$5:$Q$15,MATCH(H11,'DS2025'!$P$5:$P$15,1)):
INDEX('DS2025'!$Q$5:$Q$15,MATCH(H11,'DS2025'!$P$5:$P$15,1)+1),
INDEX('DS2025'!$P$5:$P$15,MATCH(H11,'DS2025'!$P$5:$P$15,1)):
INDEX('DS2025'!$P$5:$P$15,MATCH(H11,'DS2025'!$P$5:$P$15,1)+1)),
IF($I$4=Database!$A$8,
_xlfn.FORECAST.LINEAR(H11,
INDEX('DS2025'!$T$5:$T$15,MATCH(H11,'DS2025'!$S$5:$S$15,1)):
INDEX('DS2025'!$T$5:$T$15,MATCH(H11,'DS2025'!$S$5:$S$15,1)+1),
INDEX('DS2025'!$S$5:$S$15,MATCH(H11,'DS2025'!$S$5:$S$15,1)):
INDEX('DS2025'!$S$5:$S$15,MATCH(H11,'DS2025'!$S$5:$S$15,1)+1)),
IF($I$4=Database!$A$9,
_xlfn.FORECAST.LINEAR(H11,
INDEX('DS2025'!$W$5:$W$15,MATCH(H11,'DS2025'!$V$5:$V$15,1)):
INDEX('DS2025'!$W$5:$W$15,MATCH(H11,'DS2025'!$V$5:$V$15,1)+1),
INDEX('DS2025'!$V$5:$V$15,MATCH(H11,'DS2025'!$V$5:$V$15,1)):
INDEX('DS2025'!$V$5:$V$15,MATCH(H11,'DS2025'!$V$5:$V$15,1)+1)),
IF($I$4=Database!$A$10,
_xlfn.FORECAST.LINEAR(H11,
INDEX('DS2025'!$Z$5:$Z$15,MATCH(H11,'DS2025'!$Y$5:$Y$15,1)):
INDEX('DS2025'!$Z$5:$Z$15,MATCH(H11,'DS2025'!$Y$5:$Y$15,1)+1),
INDEX('DS2025'!$Y$5:$Y$15,MATCH(H11,'DS2025'!$Y$5:$Y$15,1)):
INDEX('DS2025'!$Y$5:$Y$15,MATCH(H11,'DS2025'!$Y$5:$Y$15,1)+1)),
IF($I$4=Database!$A$11,
_xlfn.FORECAST.LINEAR(
H11,
INDEX('DS2025'!$B$21:$B$35,MATCH(H11,'DS2025'!$A$21:$A$35,1)):
INDEX('DS2025'!$B$21:$B$35,MATCH(H11,'DS2025'!$A$21:$A$35,1)+1),
INDEX('DS2025'!$A$21:$A$35,MATCH(H11,'DS2025'!$A$21:$A$35,1)):
INDEX('DS2025'!$A$21:$A$35,MATCH(H11,'DS2025'!$A$21:$A$35,1)+1)),
IF($I$4=Database!$A$12,
_xlfn.FORECAST.LINEAR(
H11,
INDEX('DS2025'!$E$21:$E$35,MATCH(H11,'DS2025'!$D$21:$D$35,1)):
INDEX('DS2025'!$E$21:$E$35,MATCH(H11,'DS2025'!$D$21:$D$35,1)+1),
INDEX('DS2025'!$D$21:$D$35,MATCH(H11,'DS2025'!$D$21:$D$35,1)):
INDEX('DS2025'!$D$21:$D$35,MATCH(H11,'DS2025'!$D$21:$D$35,1)+1)),
IF($I$4=Database!$A$13,
_xlfn.FORECAST.LINEAR(
H11,
INDEX('DS2025'!$H$21:$H$35,MATCH(H11,'DS2025'!$G$21:$G$35,1)):
INDEX('DS2025'!$H$21:$H$35,MATCH(H11,'DS2025'!$G$21:$G$35,1)+1),
INDEX('DS2025'!$G$21:$G$35,MATCH(H11,'DS2025'!$G$21:$G$35,1)):
INDEX('DS2025'!$G$21:$G$35,MATCH(H11,'DS2025'!$G$21:$G$35,1)+1)),
IF($I$4=Database!$A$14,
_xlfn.FORECAST.LINEAR(
H11,
INDEX('DS2025'!$K$21:$K$35,MATCH(H11,'DS2025'!$J$21:$J$35,1)):
INDEX('DS2025'!$K$21:$K$35,MATCH(H11,'DS2025'!$J$21:$J$35,1)+1),
INDEX('DS2025'!$J$21:$J$35,MATCH(H11,'DS2025'!$J$21:$J$35,1)):
INDEX('DS2025'!$J$21:$J$35,MATCH(H11,'DS2025'!$J$21:$J$35,1)+1)),
IF($I$4=Database!$A$15,
_xlfn.FORECAST.LINEAR(
H11,
INDEX('DS2025'!$N$21:$N$35,MATCH(H11,'DS2025'!$M$21:$M$35,1)):
INDEX('DS2025'!$N$21:$N$35,MATCH(H11,'DS2025'!$M$21:$M$35,1)+1),
INDEX('DS2025'!$M$21:$M$35,MATCH(H11,'DS2025'!$M$21:$M$35,1)):
INDEX('DS2025'!$M$21:$M$35,MATCH(H11,'DS2025'!$M$21:$M$35,1)+1)),
IF($I$4=Database!$A$16,
_xlfn.FORECAST.LINEAR(
H11,
INDEX('DS2025'!$Q$21:$Q$35,MATCH(H11,'DS2025'!$P$21:$P$35,1)):
INDEX('DS2025'!$Q$21:$Q$35,MATCH(H11,'DS2025'!$P$21:$P$35,1)+1),
INDEX('DS2025'!$P$21:$P$35,MATCH(H11,'DS2025'!$P$21:$P$35,1)):
INDEX('DS2025'!$P$21:$P$35,MATCH(H11,'DS2025'!$P$21:$P$35,1)+1)),
IF($I$4=Database!$A$17,
_xlfn.FORECAST.LINEAR(
H11,
INDEX('DS2025'!$T$21:$T$35,MATCH(H11,'DS2025'!$S$21:$S$35,1)):
INDEX('DS2025'!$T$21:$T$35,MATCH(H11,'DS2025'!$S$21:$S$35,1)+1),
INDEX('DS2025'!$S$21:$S$35,MATCH(H11,'DS2025'!$S$21:$S$35,1)):
INDEX('DS2025'!$S$21:$S$35,MATCH(H11,'DS2025'!$S$21:$S$35,1)+1)),
IF($I$4=Database!$A$18,
_xlfn.FORECAST.LINEAR(
H11,
INDEX('DS2025'!$W$21:$W$35,MATCH(H11,'DS2025'!$V$21:$V$35,1)):
INDEX('DS2025'!$W$21:$W$35,MATCH(H11,'DS2025'!$V$21:$V$35,1)+1),
INDEX('DS2025'!$V$21:$V$35,MATCH(H11,'DS2025'!$V$21:$V$35,1)):
INDEX('DS2025'!$V$21:$V$35,MATCH(H11,'DS2025'!$V$21:$V$35,1)+1)),
IF($I$4=Database!$A$19,
_xlfn.FORECAST.LINEAR(
H11,
INDEX('DS2025'!$Z$21:$Z$35,MATCH(H11,'DS2025'!$Y$21:$Y$35,1)):
INDEX('DS2025'!$Z$21:$Z$35,MATCH(H11,'DS2025'!$Y$21:$Y$35,1)+1),
INDEX('DS2025'!$Y$21:$Y$35,MATCH(H11,'DS2025'!$Y$21:$Y$35,1)):
INDEX('DS2025'!$Y$21:$Y$35,MATCH(H11,'DS2025'!$Y$21:$Y$35,1)+1)),
IF($I$4=Database!$A$20,
_xlfn.FORECAST.LINEAR(
H11,
INDEX('DS2025'!$AC$21:$AC$35,MATCH(H11,'DS2025'!$AB$21:$AB$35,1)):
INDEX('DS2025'!$AC$21:$AC$35,MATCH(H11,'DS2025'!$AB$21:$AB$35,1)+1),
INDEX('DS2025'!$AB$21:$AB$35,MATCH(H11,'DS2025'!$AB$21:$AB$35,1)):
INDEX('DS2025'!$AB$21:$AB$35,MATCH(H11,'DS2025'!$AB$21:$AB$35,1)+1))
)))))))))))))))))))</f>
        <v>-0.29809711191335742</v>
      </c>
      <c r="J11" s="98">
        <f t="shared" si="2"/>
        <v>64.644902888086634</v>
      </c>
      <c r="K11" s="98">
        <f>'Data 60 C'!E12</f>
        <v>65</v>
      </c>
      <c r="L11" s="98">
        <f>IF($L$4=Database!$A$2,
_xlfn.FORECAST.LINEAR(K11,
INDEX('DS2025'!$B$5:$B$15,MATCH(K11,'DS2025'!$A$5:$A$15,1)):
INDEX('DS2025'!$B$5:$B$15,MATCH(K11,'DS2025'!$A$5:$A$15,1)+1),
INDEX('DS2025'!$A$5:$A$15,MATCH(K11,'DS2025'!$A$5:$A$15,1)):
INDEX('DS2025'!$A$5:$A$15,MATCH(K11,'DS2025'!$A$5:$A$15,1)+1)),
IF($L$4=Database!$A$3,
_xlfn.FORECAST.LINEAR(K11,
INDEX('DS2025'!$E$5:$E$15,MATCH(K11,'DS2025'!$D$5:$D$15,1)):
INDEX('DS2025'!$E$5:$E$15,MATCH(K11,'DS2025'!$D$5:$D$15,1)+1),
INDEX('DS2025'!$D$5:$D$15,MATCH(K11,'DS2025'!$D$5:$D$15,1)):
INDEX('DS2025'!$D$5:$D$15,MATCH(K11,'DS2025'!$D$5:$D$15,1)+1)),
IF($L$4=Database!$A$4,
_xlfn.FORECAST.LINEAR(K11,
INDEX('DS2025'!$H$5:$H$15,MATCH(K11,'DS2025'!$G$5:$G$15,1)):
INDEX('DS2025'!$H$5:$H$15,MATCH(K11,'DS2025'!$G$5:$G$15,1)+1),
INDEX('DS2025'!$G$5:$G$15,MATCH(K11,'DS2025'!$G$5:$G$15,1)):
INDEX('DS2025'!$G$5:$G$15,MATCH(K11,'DS2025'!$G$5:$G$15,1)+1)),
IF($L$4=Database!$A$5,
_xlfn.FORECAST.LINEAR(K11,
INDEX('DS2025'!$K$5:$K$15,MATCH(K11,'DS2025'!$J$5:$J$15,1)):
INDEX('DS2025'!$K$5:$K$15,MATCH(K11,'DS2025'!$J$5:$J$15,1)+1),
INDEX('DS2025'!$J$5:$J$15,MATCH(K11,'DS2025'!$J$5:$J$15,1)):
INDEX('DS2025'!$J$5:$J$15,MATCH(K11,'DS2025'!$J$5:$J$15,1)+1)),
IF($L$4=Database!$A$6,
_xlfn.FORECAST.LINEAR(K11,
INDEX('DS2025'!$N$5:$N$15,MATCH(K11,'DS2025'!$M$5:$M$15,1)):
INDEX('DS2025'!$N$5:$N$15,MATCH(K11,'DS2025'!$M$5:$M$15,1)+1),
INDEX('DS2025'!$M$5:$M$15,MATCH(K11,'DS2025'!$M$5:$M$15,1)):
INDEX('DS2025'!$M$5:$M$15,MATCH(K11,'DS2025'!$M$5:$M$15,1)+1)),
IF($L$4=Database!$A$7,
_xlfn.FORECAST.LINEAR(K11,
INDEX('DS2025'!$Q$5:$Q$15,MATCH(K11,'DS2025'!$P$5:$P$15,1)):
INDEX('DS2025'!$Q$5:$Q$15,MATCH(K11,'DS2025'!$P$5:$P$15,1)+1),
INDEX('DS2025'!$P$5:$P$15,MATCH(K11,'DS2025'!$P$5:$P$15,1)):
INDEX('DS2025'!$P$5:$P$15,MATCH(K11,'DS2025'!$P$5:$P$15,1)+1)),
IF($L$4=Database!$A$8,
_xlfn.FORECAST.LINEAR(K11,
INDEX('DS2025'!$T$5:$T$15,MATCH(K11,'DS2025'!$S$5:$S$15,1)):
INDEX('DS2025'!$T$5:$T$15,MATCH(K11,'DS2025'!$S$5:$S$15,1)+1),
INDEX('DS2025'!$S$5:$S$15,MATCH(K11,'DS2025'!$S$5:$S$15,1)):
INDEX('DS2025'!$S$5:$S$15,MATCH(K11,'DS2025'!$S$5:$S$15,1)+1)),
IF($L$4=Database!$A$9,
_xlfn.FORECAST.LINEAR(K11,
INDEX('DS2025'!$W$5:$W$15,MATCH(K11,'DS2025'!$V$5:$V$15,1)):
INDEX('DS2025'!$W$5:$W$15,MATCH(K11,'DS2025'!$V$5:$V$15,1)+1),
INDEX('DS2025'!$V$5:$V$15,MATCH(K11,'DS2025'!$V$5:$V$15,1)):
INDEX('DS2025'!$V$5:$V$15,MATCH(K11,'DS2025'!$V$5:$V$15,1)+1)),
IF($L$4=Database!$A$10,
_xlfn.FORECAST.LINEAR(K11,
INDEX('DS2025'!$Z$5:$Z$15,MATCH(K11,'DS2025'!$Y$5:$Y$15,1)):
INDEX('DS2025'!$Z$5:$Z$15,MATCH(K11,'DS2025'!$Y$5:$Y$15,1)+1),
INDEX('DS2025'!$Y$5:$Y$15,MATCH(K11,'DS2025'!$Y$5:$Y$15,1)):
INDEX('DS2025'!$Y$5:$Y$15,MATCH(K11,'DS2025'!$Y$5:$Y$15,1)+1)),
IF($L$4=Database!$A$11,
_xlfn.FORECAST.LINEAR(
K11,
INDEX('DS2025'!$B$21:$B$35,MATCH(K11,'DS2025'!$A$21:$A$35,1)):
INDEX('DS2025'!$B$21:$B$35,MATCH(K11,'DS2025'!$A$21:$A$35,1)+1),
INDEX('DS2025'!$A$21:$A$35,MATCH(K11,'DS2025'!$A$21:$A$35,1)):
INDEX('DS2025'!$A$21:$A$35,MATCH(K11,'DS2025'!$A$21:$A$35,1)+1)),
IF($L$4=Database!$A$12,
_xlfn.FORECAST.LINEAR(
K11,
INDEX('DS2025'!$E$21:$E$35,MATCH(K11,'DS2025'!$D$21:$D$35,1)):
INDEX('DS2025'!$E$21:$E$35,MATCH(K11,'DS2025'!$D$21:$D$35,1)+1),
INDEX('DS2025'!$D$21:$D$35,MATCH(K11,'DS2025'!$D$21:$D$35,1)):
INDEX('DS2025'!$D$21:$D$35,MATCH(K11,'DS2025'!$D$21:$D$35,1)+1)),
IF($L$4=Database!$A$13,
_xlfn.FORECAST.LINEAR(
K11,
INDEX('DS2025'!$H$21:$H$35,MATCH(K11,'DS2025'!$G$21:$G$35,1)):
INDEX('DS2025'!$H$21:$H$35,MATCH(K11,'DS2025'!$G$21:$G$35,1)+1),
INDEX('DS2025'!$G$21:$G$35,MATCH(K11,'DS2025'!$G$21:$G$35,1)):
INDEX('DS2025'!$G$21:$G$35,MATCH(K11,'DS2025'!$G$21:$G$35,1)+1)),
IF($L$4=Database!$A$14,
_xlfn.FORECAST.LINEAR(
K11,
INDEX('DS2025'!$K$21:$K$35,MATCH(K11,'DS2025'!$J$21:$J$35,1)):
INDEX('DS2025'!$K$21:$K$35,MATCH(K11,'DS2025'!$J$21:$J$35,1)+1),
INDEX('DS2025'!$J$21:$J$35,MATCH(K11,'DS2025'!$J$21:$J$35,1)):
INDEX('DS2025'!$J$21:$J$35,MATCH(K11,'DS2025'!$J$21:$J$35,1)+1)),
IF($L$4=Database!$A$15,
_xlfn.FORECAST.LINEAR(
K11,
INDEX('DS2025'!$N$21:$N$35,MATCH(K11,'DS2025'!$M$21:$M$35,1)):
INDEX('DS2025'!$N$21:$N$35,MATCH(K11,'DS2025'!$M$21:$M$35,1)+1),
INDEX('DS2025'!$M$21:$M$35,MATCH(K11,'DS2025'!$M$21:$M$35,1)):
INDEX('DS2025'!$M$21:$M$35,MATCH(K11,'DS2025'!$M$21:$M$35,1)+1)),
IF($L$4=Database!$A$16,
_xlfn.FORECAST.LINEAR(
K11,
INDEX('DS2025'!$Q$21:$Q$35,MATCH(K11,'DS2025'!$P$21:$P$35,1)):
INDEX('DS2025'!$Q$21:$Q$35,MATCH(K11,'DS2025'!$P$21:$P$35,1)+1),
INDEX('DS2025'!$P$21:$P$35,MATCH(K11,'DS2025'!$P$21:$P$35,1)):
INDEX('DS2025'!$P$21:$P$35,MATCH(K11,'DS2025'!$P$21:$P$35,1)+1)),
IF($L$4=Database!$A$17,
_xlfn.FORECAST.LINEAR(
K11,
INDEX('DS2025'!$T$21:$T$35,MATCH(K11,'DS2025'!$S$21:$S$35,1)):
INDEX('DS2025'!$T$21:$T$35,MATCH(K11,'DS2025'!$S$21:$S$35,1)+1),
INDEX('DS2025'!$S$21:$S$35,MATCH(K11,'DS2025'!$S$21:$S$35,1)):
INDEX('DS2025'!$S$21:$S$35,MATCH(K11,'DS2025'!$S$21:$S$35,1)+1)),
IF($L$4=Database!$A$18,
_xlfn.FORECAST.LINEAR(
K11,
INDEX('DS2025'!$W$21:$W$35,MATCH(K11,'DS2025'!$V$21:$V$35,1)):
INDEX('DS2025'!$W$21:$W$35,MATCH(K11,'DS2025'!$V$21:$V$35,1)+1),
INDEX('DS2025'!$V$21:$V$35,MATCH(K11,'DS2025'!$V$21:$V$35,1)):
INDEX('DS2025'!$V$21:$V$35,MATCH(K11,'DS2025'!$V$21:$V$35,1)+1)),
IF($L$4=Database!$A$19,
_xlfn.FORECAST.LINEAR(
K11,
INDEX('DS2025'!$Z$21:$Z$35,MATCH(K11,'DS2025'!$Y$21:$Y$35,1)):
INDEX('DS2025'!$Z$21:$Z$35,MATCH(K11,'DS2025'!$Y$21:$Y$35,1)+1),
INDEX('DS2025'!$Y$21:$Y$35,MATCH(K11,'DS2025'!$Y$21:$Y$35,1)):
INDEX('DS2025'!$Y$21:$Y$35,MATCH(K11,'DS2025'!$Y$21:$Y$35,1)+1)),
IF($L$4=Database!$A$20,
_xlfn.FORECAST.LINEAR(
K11,
INDEX('DS2025'!$AC$21:$AC$35,MATCH(K11,'DS2025'!$AB$21:$AB$35,1)):
INDEX('DS2025'!$AC$21:$AC$35,MATCH(K11,'DS2025'!$AB$21:$AB$35,1)+1),
INDEX('DS2025'!$AB$21:$AB$35,MATCH(K11,'DS2025'!$AB$21:$AB$35,1)):
INDEX('DS2025'!$AB$21:$AB$35,MATCH(K11,'DS2025'!$AB$21:$AB$35,1)+1))
)))))))))))))))))))</f>
        <v>-0.33440577628849522</v>
      </c>
      <c r="M11" s="98">
        <f t="shared" si="3"/>
        <v>64.665594223711508</v>
      </c>
      <c r="N11" s="317">
        <f>'Data 60 C'!F12</f>
        <v>65.105999999999995</v>
      </c>
      <c r="O11" s="98">
        <f>IF($O$4=Database!$A$2,
_xlfn.FORECAST.LINEAR(N11,
INDEX('DS2025'!$B$5:$B$15,MATCH(N11,'DS2025'!$A$5:$A$15,1)):
INDEX('DS2025'!$B$5:$B$15,MATCH(N11,'DS2025'!$A$5:$A$15,1)+1),
INDEX('DS2025'!$A$5:$A$15,MATCH(N11,'DS2025'!$A$5:$A$15,1)):
INDEX('DS2025'!$A$5:$A$15,MATCH(N11,'DS2025'!$A$5:$A$15,1)+1)),
IF($O$4=Database!$A$3,
_xlfn.FORECAST.LINEAR(N11,
INDEX('DS2025'!$E$5:$E$15,MATCH(N11,'DS2025'!$D$5:$D$15,1)):
INDEX('DS2025'!$E$5:$E$15,MATCH(N11,'DS2025'!$D$5:$D$15,1)+1),
INDEX('DS2025'!$D$5:$D$15,MATCH(N11,'DS2025'!$D$5:$D$15,1)):
INDEX('DS2025'!$D$5:$D$15,MATCH(N11,'DS2025'!$D$5:$D$15,1)+1)),
IF($O$4=Database!$A$4,
_xlfn.FORECAST.LINEAR(N11,
INDEX('DS2025'!$H$5:$H$15,MATCH(N11,'DS2025'!$G$5:$G$15,1)):
INDEX('DS2025'!$H$5:$H$15,MATCH(N11,'DS2025'!$G$5:$G$15,1)+1),
INDEX('DS2025'!$G$5:$G$15,MATCH(N11,'DS2025'!$G$5:$G$15,1)):
INDEX('DS2025'!$G$5:$G$15,MATCH(N11,'DS2025'!$G$5:$G$15,1)+1)),
IF($O$4=Database!$A$5,
_xlfn.FORECAST.LINEAR(N11,
INDEX('DS2025'!$K$5:$K$15,MATCH(N11,'DS2025'!$J$5:$J$15,1)):
INDEX('DS2025'!$K$5:$K$15,MATCH(N11,'DS2025'!$J$5:$J$15,1)+1),
INDEX('DS2025'!$J$5:$J$15,MATCH(N11,'DS2025'!$J$5:$J$15,1)):
INDEX('DS2025'!$J$5:$J$15,MATCH(N11,'DS2025'!$J$5:$J$15,1)+1)),
IF($O$4=Database!$A$6,
_xlfn.FORECAST.LINEAR(N11,
INDEX('DS2025'!$N$5:$N$15,MATCH(N11,'DS2025'!$M$5:$M$15,1)):
INDEX('DS2025'!$N$5:$N$15,MATCH(N11,'DS2025'!$M$5:$M$15,1)+1),
INDEX('DS2025'!$M$5:$M$15,MATCH(N11,'DS2025'!$M$5:$M$15,1)):
INDEX('DS2025'!$M$5:$M$15,MATCH(N11,'DS2025'!$M$5:$M$15,1)+1)),
IF($O$4=Database!$A$7,
_xlfn.FORECAST.LINEAR(N11,
INDEX('DS2025'!$Q$5:$Q$15,MATCH(N11,'DS2025'!$P$5:$P$15,1)):
INDEX('DS2025'!$Q$5:$Q$15,MATCH(N11,'DS2025'!$P$5:$P$15,1)+1),
INDEX('DS2025'!$P$5:$P$15,MATCH(N11,'DS2025'!$P$5:$P$15,1)):
INDEX('DS2025'!$P$5:$P$15,MATCH(N11,'DS2025'!$P$5:$P$15,1)+1)),
IF($O$4=Database!$A$8,
_xlfn.FORECAST.LINEAR(N11,
INDEX('DS2025'!$T$5:$T$15,MATCH(N11,'DS2025'!$S$5:$S$15,1)):
INDEX('DS2025'!$T$5:$T$15,MATCH(N11,'DS2025'!$S$5:$S$15,1)+1),
INDEX('DS2025'!$S$5:$S$15,MATCH(N11,'DS2025'!$S$5:$S$15,1)):
INDEX('DS2025'!$S$5:$S$15,MATCH(N11,'DS2025'!$S$5:$S$15,1)+1)),
IF($O$4=Database!$A$9,
_xlfn.FORECAST.LINEAR(N11,
INDEX('DS2025'!$W$5:$W$15,MATCH(N11,'DS2025'!$V$5:$V$15,1)):
INDEX('DS2025'!$W$5:$W$15,MATCH(N11,'DS2025'!$V$5:$V$15,1)+1),
INDEX('DS2025'!$V$5:$V$15,MATCH(N11,'DS2025'!$V$5:$V$15,1)):
INDEX('DS2025'!$V$5:$V$15,MATCH(N11,'DS2025'!$V$5:$V$15,1)+1)),
IF($O$4=Database!$A$10,
_xlfn.FORECAST.LINEAR(N11,
INDEX('DS2025'!$Z$5:$Z$15,MATCH(N11,'DS2025'!$Y$5:$Y$15,1)):
INDEX('DS2025'!$Z$5:$Z$15,MATCH(N11,'DS2025'!$Y$5:$Y$15,1)+1),
INDEX('DS2025'!$Y$5:$Y$15,MATCH(N11,'DS2025'!$Y$5:$Y$15,1)):
INDEX('DS2025'!$Y$5:$Y$15,MATCH(N11,'DS2025'!$Y$5:$Y$15,1)+1)),
IF($O$4=Database!$A$11,
_xlfn.FORECAST.LINEAR(
N11,
INDEX('DS2025'!$B$21:$B$35,MATCH(N11,'DS2025'!$A$21:$A$35,1)):
INDEX('DS2025'!$B$21:$B$35,MATCH(N11,'DS2025'!$A$21:$A$35,1)+1),
INDEX('DS2025'!$A$21:$A$35,MATCH(N11,'DS2025'!$A$21:$A$35,1)):
INDEX('DS2025'!$A$21:$A$35,MATCH(N11,'DS2025'!$A$21:$A$35,1)+1)),
IF($O$4=Database!$A$12,
_xlfn.FORECAST.LINEAR(
N11,
INDEX('DS2025'!$E$21:$E$35,MATCH(N11,'DS2025'!$D$21:$D$35,1)):
INDEX('DS2025'!$E$21:$E$35,MATCH(N11,'DS2025'!$D$21:$D$35,1)+1),
INDEX('DS2025'!$D$21:$D$35,MATCH(N11,'DS2025'!$D$21:$D$35,1)):
INDEX('DS2025'!$D$21:$D$35,MATCH(N11,'DS2025'!$D$21:$D$35,1)+1)),
IF($O$4=Database!$A$13,
_xlfn.FORECAST.LINEAR(
N11,
INDEX('DS2025'!$H$21:$H$35,MATCH(N11,'DS2025'!$G$21:$G$35,1)):
INDEX('DS2025'!$H$21:$H$35,MATCH(N11,'DS2025'!$G$21:$G$35,1)+1),
INDEX('DS2025'!$G$21:$G$35,MATCH(N11,'DS2025'!$G$21:$G$35,1)):
INDEX('DS2025'!$G$21:$G$35,MATCH(N11,'DS2025'!$G$21:$G$35,1)+1)),
IF($O$4=Database!$A$14,
_xlfn.FORECAST.LINEAR(
N11,
INDEX('DS2025'!$K$21:$K$35,MATCH(N11,'DS2025'!$J$21:$J$35,1)):
INDEX('DS2025'!$K$21:$K$35,MATCH(N11,'DS2025'!$J$21:$J$35,1)+1),
INDEX('DS2025'!$J$21:$J$35,MATCH(N11,'DS2025'!$J$21:$J$35,1)):
INDEX('DS2025'!$J$21:$J$35,MATCH(N11,'DS2025'!$J$21:$J$35,1)+1)),
IF($O$4=Database!$A$15,
_xlfn.FORECAST.LINEAR(
N11,
INDEX('DS2025'!$N$21:$N$35,MATCH(N11,'DS2025'!$M$21:$M$35,1)):
INDEX('DS2025'!$N$21:$N$35,MATCH(N11,'DS2025'!$M$21:$M$35,1)+1),
INDEX('DS2025'!$M$21:$M$35,MATCH(N11,'DS2025'!$M$21:$M$35,1)):
INDEX('DS2025'!$M$21:$M$35,MATCH(N11,'DS2025'!$M$21:$M$35,1)+1)),
IF($O$4=Database!$A$16,
_xlfn.FORECAST.LINEAR(
N11,
INDEX('DS2025'!$Q$21:$Q$35,MATCH(N11,'DS2025'!$P$21:$P$35,1)):
INDEX('DS2025'!$Q$21:$Q$35,MATCH(N11,'DS2025'!$P$21:$P$35,1)+1),
INDEX('DS2025'!$P$21:$P$35,MATCH(N11,'DS2025'!$P$21:$P$35,1)):
INDEX('DS2025'!$P$21:$P$35,MATCH(N11,'DS2025'!$P$21:$P$35,1)+1)),
IF($O$4=Database!$A$17,
_xlfn.FORECAST.LINEAR(
N11,
INDEX('DS2025'!$T$21:$T$35,MATCH(N11,'DS2025'!$S$21:$S$35,1)):
INDEX('DS2025'!$T$21:$T$35,MATCH(N11,'DS2025'!$S$21:$S$35,1)+1),
INDEX('DS2025'!$S$21:$S$35,MATCH(N11,'DS2025'!$S$21:$S$35,1)):
INDEX('DS2025'!$S$21:$S$35,MATCH(N11,'DS2025'!$S$21:$S$35,1)+1)),
IF($O$4=Database!$A$18,
_xlfn.FORECAST.LINEAR(
N11,
INDEX('DS2025'!$W$21:$W$35,MATCH(N11,'DS2025'!$V$21:$V$35,1)):
INDEX('DS2025'!$W$21:$W$35,MATCH(N11,'DS2025'!$V$21:$V$35,1)+1),
INDEX('DS2025'!$V$21:$V$35,MATCH(N11,'DS2025'!$V$21:$V$35,1)):
INDEX('DS2025'!$V$21:$V$35,MATCH(N11,'DS2025'!$V$21:$V$35,1)+1)),
IF($O$4=Database!$A$19,
_xlfn.FORECAST.LINEAR(
N11,
INDEX('DS2025'!$Z$21:$Z$35,MATCH(N11,'DS2025'!$Y$21:$Y$35,1)):
INDEX('DS2025'!$Z$21:$Z$35,MATCH(N11,'DS2025'!$Y$21:$Y$35,1)+1),
INDEX('DS2025'!$Y$21:$Y$35,MATCH(N11,'DS2025'!$Y$21:$Y$35,1)):
INDEX('DS2025'!$Y$21:$Y$35,MATCH(N11,'DS2025'!$Y$21:$Y$35,1)+1)),
IF($O$4=Database!$A$20,
_xlfn.FORECAST.LINEAR(
N11,
INDEX('DS2025'!$AC$21:$AC$35,MATCH(N11,'DS2025'!$AB$21:$AB$35,1)):
INDEX('DS2025'!$AC$21:$AC$35,MATCH(N11,'DS2025'!$AB$21:$AB$35,1)+1),
INDEX('DS2025'!$AB$21:$AB$35,MATCH(N11,'DS2025'!$AB$21:$AB$35,1)):
INDEX('DS2025'!$AB$21:$AB$35,MATCH(N11,'DS2025'!$AB$21:$AB$35,1)+1))
)))))))))))))))))))</f>
        <v>-0.33471868517632031</v>
      </c>
      <c r="P11" s="96">
        <f t="shared" si="4"/>
        <v>64.771281314823668</v>
      </c>
      <c r="Q11" s="317">
        <f>'Data 60 C'!G12</f>
        <v>66.141000000000005</v>
      </c>
      <c r="R11" s="98">
        <f>IF($R$4=Database!$A$2,
_xlfn.FORECAST.LINEAR(Q11,
INDEX('DS2025'!$B$5:$B$15,MATCH(Q11,'DS2025'!$A$5:$A$15,1)):
INDEX('DS2025'!$B$5:$B$15,MATCH(Q11,'DS2025'!$A$5:$A$15,1)+1),
INDEX('DS2025'!$A$5:$A$15,MATCH(Q11,'DS2025'!$A$5:$A$15,1)):
INDEX('DS2025'!$A$5:$A$15,MATCH(Q11,'DS2025'!$A$5:$A$15,1)+1)),
IF($R$4=Database!$A$3,
_xlfn.FORECAST.LINEAR(Q11,
INDEX('DS2025'!$E$5:$E$15,MATCH(Q11,'DS2025'!$D$5:$D$15,1)):
INDEX('DS2025'!$E$5:$E$15,MATCH(Q11,'DS2025'!$D$5:$D$15,1)+1),
INDEX('DS2025'!$D$5:$D$15,MATCH(Q11,'DS2025'!$D$5:$D$15,1)):
INDEX('DS2025'!$D$5:$D$15,MATCH(Q11,'DS2025'!$D$5:$D$15,1)+1)),
IF($R$4=Database!$A$4,
_xlfn.FORECAST.LINEAR(Q11,
INDEX('DS2025'!$H$5:$H$15,MATCH(Q11,'DS2025'!$G$5:$G$15,1)):
INDEX('DS2025'!$H$5:$H$15,MATCH(Q11,'DS2025'!$G$5:$G$15,1)+1),
INDEX('DS2025'!$G$5:$G$15,MATCH(Q11,'DS2025'!$G$5:$G$15,1)):
INDEX('DS2025'!$G$5:$G$15,MATCH(Q11,'DS2025'!$G$5:$G$15,1)+1)),
IF($R$4=Database!$A$5,
_xlfn.FORECAST.LINEAR(Q11,
INDEX('DS2025'!$K$5:$K$15,MATCH(Q11,'DS2025'!$J$5:$J$15,1)):
INDEX('DS2025'!$K$5:$K$15,MATCH(Q11,'DS2025'!$J$5:$J$15,1)+1),
INDEX('DS2025'!$J$5:$J$15,MATCH(Q11,'DS2025'!$J$5:$J$15,1)):
INDEX('DS2025'!$J$5:$J$15,MATCH(Q11,'DS2025'!$J$5:$J$15,1)+1)),
IF($R$4=Database!$A$6,
_xlfn.FORECAST.LINEAR(Q11,
INDEX('DS2025'!$N$5:$N$15,MATCH(Q11,'DS2025'!$M$5:$M$15,1)):
INDEX('DS2025'!$N$5:$N$15,MATCH(Q11,'DS2025'!$M$5:$M$15,1)+1),
INDEX('DS2025'!$M$5:$M$15,MATCH(Q11,'DS2025'!$M$5:$M$15,1)):
INDEX('DS2025'!$M$5:$M$15,MATCH(Q11,'DS2025'!$M$5:$M$15,1)+1)),
IF($R$4=Database!$A$7,
_xlfn.FORECAST.LINEAR(Q11,
INDEX('DS2025'!$Q$5:$Q$15,MATCH(Q11,'DS2025'!$P$5:$P$15,1)):
INDEX('DS2025'!$Q$5:$Q$15,MATCH(Q11,'DS2025'!$P$5:$P$15,1)+1),
INDEX('DS2025'!$P$5:$P$15,MATCH(Q11,'DS2025'!$P$5:$P$15,1)):
INDEX('DS2025'!$P$5:$P$15,MATCH(Q11,'DS2025'!$P$5:$P$15,1)+1)),
IF($R$4=Database!$A$8,
_xlfn.FORECAST.LINEAR(Q11,
INDEX('DS2025'!$T$5:$T$15,MATCH(Q11,'DS2025'!$S$5:$S$15,1)):
INDEX('DS2025'!$T$5:$T$15,MATCH(Q11,'DS2025'!$S$5:$S$15,1)+1),
INDEX('DS2025'!$S$5:$S$15,MATCH(Q11,'DS2025'!$S$5:$S$15,1)):
INDEX('DS2025'!$S$5:$S$15,MATCH(Q11,'DS2025'!$S$5:$S$15,1)+1)),
IF($R$4=Database!$A$9,
_xlfn.FORECAST.LINEAR(Q11,
INDEX('DS2025'!$W$5:$W$15,MATCH(Q11,'DS2025'!$V$5:$V$15,1)):
INDEX('DS2025'!$W$5:$W$15,MATCH(Q11,'DS2025'!$V$5:$V$15,1)+1),
INDEX('DS2025'!$V$5:$V$15,MATCH(Q11,'DS2025'!$V$5:$V$15,1)):
INDEX('DS2025'!$V$5:$V$15,MATCH(Q11,'DS2025'!$V$5:$V$15,1)+1)),
IF($R$4=Database!$A$10,
_xlfn.FORECAST.LINEAR(Q11,
INDEX('DS2025'!$Z$5:$Z$15,MATCH(Q11,'DS2025'!$Y$5:$Y$15,1)):
INDEX('DS2025'!$Z$5:$Z$15,MATCH(Q11,'DS2025'!$Y$5:$Y$15,1)+1),
INDEX('DS2025'!$Y$5:$Y$15,MATCH(Q11,'DS2025'!$Y$5:$Y$15,1)):
INDEX('DS2025'!$Y$5:$Y$15,MATCH(Q11,'DS2025'!$Y$5:$Y$15,1)+1)),
IF($R$4=Database!$A$11,
_xlfn.FORECAST.LINEAR(
Q11,
INDEX('DS2025'!$B$21:$B$35,MATCH(Q11,'DS2025'!$A$21:$A$35,1)):
INDEX('DS2025'!$B$21:$B$35,MATCH(Q11,'DS2025'!$A$21:$A$35,1)+1),
INDEX('DS2025'!$A$21:$A$35,MATCH(Q11,'DS2025'!$A$21:$A$35,1)):
INDEX('DS2025'!$A$21:$A$35,MATCH(Q11,'DS2025'!$A$21:$A$35,1)+1)),
IF($R$4=Database!$A$12,
_xlfn.FORECAST.LINEAR(
Q11,
INDEX('DS2025'!$E$21:$E$35,MATCH(Q11,'DS2025'!$D$21:$D$35,1)):
INDEX('DS2025'!$E$21:$E$35,MATCH(Q11,'DS2025'!$D$21:$D$35,1)+1),
INDEX('DS2025'!$D$21:$D$35,MATCH(Q11,'DS2025'!$D$21:$D$35,1)):
INDEX('DS2025'!$D$21:$D$35,MATCH(Q11,'DS2025'!$D$21:$D$35,1)+1)),
IF($R$4=Database!$A$13,
_xlfn.FORECAST.LINEAR(
Q11,
INDEX('DS2025'!$H$21:$H$35,MATCH(Q11,'DS2025'!$G$21:$G$35,1)):
INDEX('DS2025'!$H$21:$H$35,MATCH(Q11,'DS2025'!$G$21:$G$35,1)+1),
INDEX('DS2025'!$G$21:$G$35,MATCH(Q11,'DS2025'!$G$21:$G$35,1)):
INDEX('DS2025'!$G$21:$G$35,MATCH(Q11,'DS2025'!$G$21:$G$35,1)+1)),
IF($R$4=Database!$A$14,
_xlfn.FORECAST.LINEAR(
Q11,
INDEX('DS2025'!$K$21:$K$35,MATCH(Q11,'DS2025'!$J$21:$J$35,1)):
INDEX('DS2025'!$K$21:$K$35,MATCH(Q11,'DS2025'!$J$21:$J$35,1)+1),
INDEX('DS2025'!$J$21:$J$35,MATCH(Q11,'DS2025'!$J$21:$J$35,1)):
INDEX('DS2025'!$J$21:$J$35,MATCH(Q11,'DS2025'!$J$21:$J$35,1)+1)),
IF($R$4=Database!$A$15,
_xlfn.FORECAST.LINEAR(
Q11,
INDEX('DS2025'!$N$21:$N$35,MATCH(Q11,'DS2025'!$M$21:$M$35,1)):
INDEX('DS2025'!$N$21:$N$35,MATCH(Q11,'DS2025'!$M$21:$M$35,1)+1),
INDEX('DS2025'!$M$21:$M$35,MATCH(Q11,'DS2025'!$M$21:$M$35,1)):
INDEX('DS2025'!$M$21:$M$35,MATCH(Q11,'DS2025'!$M$21:$M$35,1)+1)),
IF($R$4=Database!$A$16,
_xlfn.FORECAST.LINEAR(
Q11,
INDEX('DS2025'!$Q$21:$Q$35,MATCH(Q11,'DS2025'!$P$21:$P$35,1)):
INDEX('DS2025'!$Q$21:$Q$35,MATCH(Q11,'DS2025'!$P$21:$P$35,1)+1),
INDEX('DS2025'!$P$21:$P$35,MATCH(Q11,'DS2025'!$P$21:$P$35,1)):
INDEX('DS2025'!$P$21:$P$35,MATCH(Q11,'DS2025'!$P$21:$P$35,1)+1)),
IF($R$4=Database!$A$17,
_xlfn.FORECAST.LINEAR(
Q11,
INDEX('DS2025'!$T$21:$T$35,MATCH(Q11,'DS2025'!$S$21:$S$35,1)):
INDEX('DS2025'!$T$21:$T$35,MATCH(Q11,'DS2025'!$S$21:$S$35,1)+1),
INDEX('DS2025'!$S$21:$S$35,MATCH(Q11,'DS2025'!$S$21:$S$35,1)):
INDEX('DS2025'!$S$21:$S$35,MATCH(Q11,'DS2025'!$S$21:$S$35,1)+1)),
IF($R$4=Database!$A$18,
_xlfn.FORECAST.LINEAR(
Q11,
INDEX('DS2025'!$W$21:$W$35,MATCH(Q11,'DS2025'!$V$21:$V$35,1)):
INDEX('DS2025'!$W$21:$W$35,MATCH(Q11,'DS2025'!$V$21:$V$35,1)+1),
INDEX('DS2025'!$V$21:$V$35,MATCH(Q11,'DS2025'!$V$21:$V$35,1)):
INDEX('DS2025'!$V$21:$V$35,MATCH(Q11,'DS2025'!$V$21:$V$35,1)+1)),
IF($R$4=Database!$A$19,
_xlfn.FORECAST.LINEAR(
Q11,
INDEX('DS2025'!$Z$21:$Z$35,MATCH(Q11,'DS2025'!$Y$21:$Y$35,1)):
INDEX('DS2025'!$Z$21:$Z$35,MATCH(Q11,'DS2025'!$Y$21:$Y$35,1)+1),
INDEX('DS2025'!$Y$21:$Y$35,MATCH(Q11,'DS2025'!$Y$21:$Y$35,1)):
INDEX('DS2025'!$Y$21:$Y$35,MATCH(Q11,'DS2025'!$Y$21:$Y$35,1)+1)),
IF($R$4=Database!$A$20,
_xlfn.FORECAST.LINEAR(
Q11,
INDEX('DS2025'!$AC$21:$AC$35,MATCH(Q11,'DS2025'!$AB$21:$AB$35,1)):
INDEX('DS2025'!$AC$21:$AC$35,MATCH(Q11,'DS2025'!$AB$21:$AB$35,1)+1),
INDEX('DS2025'!$AB$21:$AB$35,MATCH(Q11,'DS2025'!$AB$21:$AB$35,1)):
INDEX('DS2025'!$AB$21:$AB$35,MATCH(Q11,'DS2025'!$AB$21:$AB$35,1)+1))
)))))))))))))))))))</f>
        <v>-0.33777397478857507</v>
      </c>
      <c r="S11" s="98">
        <f t="shared" si="5"/>
        <v>65.80322602521143</v>
      </c>
      <c r="T11" s="317">
        <f>'Data 60 C'!H12</f>
        <v>64.712999999999994</v>
      </c>
      <c r="U11" s="98">
        <f>IF($U$4=Database!$A$2,
_xlfn.FORECAST.LINEAR(T11,
INDEX('DS2025'!$B$5:$B$15,MATCH(T11,'DS2025'!$A$5:$A$15,1)):
INDEX('DS2025'!$B$5:$B$15,MATCH(T11,'DS2025'!$A$5:$A$15,1)+1),
INDEX('DS2025'!$A$5:$A$15,MATCH(T11,'DS2025'!$A$5:$A$15,1)):
INDEX('DS2025'!$A$5:$A$15,MATCH(T11,'DS2025'!$A$5:$A$15,1)+1)),
IF($U$4=Database!$A$3,
_xlfn.FORECAST.LINEAR(T11,
INDEX('DS2025'!$E$5:$E$15,MATCH(T11,'DS2025'!$D$5:$D$15,1)):
INDEX('DS2025'!$E$5:$E$15,MATCH(T11,'DS2025'!$D$5:$D$15,1)+1),
INDEX('DS2025'!$D$5:$D$15,MATCH(T11,'DS2025'!$D$5:$D$15,1)):
INDEX('DS2025'!$D$5:$D$15,MATCH(T11,'DS2025'!$D$5:$D$15,1)+1)),
IF($U$4=Database!$A$4,
_xlfn.FORECAST.LINEAR(T11,
INDEX('DS2025'!$H$5:$H$15,MATCH(T11,'DS2025'!$G$5:$G$15,1)):
INDEX('DS2025'!$H$5:$H$15,MATCH(T11,'DS2025'!$G$5:$G$15,1)+1),
INDEX('DS2025'!$G$5:$G$15,MATCH(T11,'DS2025'!$G$5:$G$15,1)):
INDEX('DS2025'!$G$5:$G$15,MATCH(T11,'DS2025'!$G$5:$G$15,1)+1)),
IF($U$4=Database!$A$5,
_xlfn.FORECAST.LINEAR(T11,
INDEX('DS2025'!$K$5:$K$15,MATCH(T11,'DS2025'!$J$5:$J$15,1)):
INDEX('DS2025'!$K$5:$K$15,MATCH(T11,'DS2025'!$J$5:$J$15,1)+1),
INDEX('DS2025'!$J$5:$J$15,MATCH(T11,'DS2025'!$J$5:$J$15,1)):
INDEX('DS2025'!$J$5:$J$15,MATCH(T11,'DS2025'!$J$5:$J$15,1)+1)),
IF($U$4=Database!$A$6,
_xlfn.FORECAST.LINEAR(T11,
INDEX('DS2025'!$N$5:$N$15,MATCH(T11,'DS2025'!$M$5:$M$15,1)):
INDEX('DS2025'!$N$5:$N$15,MATCH(T11,'DS2025'!$M$5:$M$15,1)+1),
INDEX('DS2025'!$M$5:$M$15,MATCH(T11,'DS2025'!$M$5:$M$15,1)):
INDEX('DS2025'!$M$5:$M$15,MATCH(T11,'DS2025'!$M$5:$M$15,1)+1)),
IF($U$4=Database!$A$7,
_xlfn.FORECAST.LINEAR(T11,
INDEX('DS2025'!$Q$5:$Q$15,MATCH(T11,'DS2025'!$P$5:$P$15,1)):
INDEX('DS2025'!$Q$5:$Q$15,MATCH(T11,'DS2025'!$P$5:$P$15,1)+1),
INDEX('DS2025'!$P$5:$P$15,MATCH(T11,'DS2025'!$P$5:$P$15,1)):
INDEX('DS2025'!$P$5:$P$15,MATCH(T11,'DS2025'!$P$5:$P$15,1)+1)),
IF($U$4=Database!$A$8,
_xlfn.FORECAST.LINEAR(T11,
INDEX('DS2025'!$T$5:$T$15,MATCH(T11,'DS2025'!$S$5:$S$15,1)):
INDEX('DS2025'!$T$5:$T$15,MATCH(T11,'DS2025'!$S$5:$S$15,1)+1),
INDEX('DS2025'!$S$5:$S$15,MATCH(T11,'DS2025'!$S$5:$S$15,1)):
INDEX('DS2025'!$S$5:$S$15,MATCH(T11,'DS2025'!$S$5:$S$15,1)+1)),
IF($U$4=Database!$A$9,
_xlfn.FORECAST.LINEAR(T11,
INDEX('DS2025'!$W$5:$W$15,MATCH(T11,'DS2025'!$V$5:$V$15,1)):
INDEX('DS2025'!$W$5:$W$15,MATCH(T11,'DS2025'!$V$5:$V$15,1)+1),
INDEX('DS2025'!$V$5:$V$15,MATCH(T11,'DS2025'!$V$5:$V$15,1)):
INDEX('DS2025'!$V$5:$V$15,MATCH(T11,'DS2025'!$V$5:$V$15,1)+1)),
IF($U$4=Database!$A$10,
_xlfn.FORECAST.LINEAR(T11,
INDEX('DS2025'!$Z$5:$Z$15,MATCH(T11,'DS2025'!$Y$5:$Y$15,1)):
INDEX('DS2025'!$Z$5:$Z$15,MATCH(T11,'DS2025'!$Y$5:$Y$15,1)+1),
INDEX('DS2025'!$Y$5:$Y$15,MATCH(T11,'DS2025'!$Y$5:$Y$15,1)):
INDEX('DS2025'!$Y$5:$Y$15,MATCH(T11,'DS2025'!$Y$5:$Y$15,1)+1)),
IF($U$4=Database!$A$11,
_xlfn.FORECAST.LINEAR(
T11,
INDEX('DS2025'!$B$21:$B$35,MATCH(T11,'DS2025'!$A$21:$A$35,1)):
INDEX('DS2025'!$B$21:$B$35,MATCH(T11,'DS2025'!$A$21:$A$35,1)+1),
INDEX('DS2025'!$A$21:$A$35,MATCH(T11,'DS2025'!$A$21:$A$35,1)):
INDEX('DS2025'!$A$21:$A$35,MATCH(T11,'DS2025'!$A$21:$A$35,1)+1)),
IF($U$4=Database!$A$12,
_xlfn.FORECAST.LINEAR(
T11,
INDEX('DS2025'!$E$21:$E$35,MATCH(T11,'DS2025'!$D$21:$D$35,1)):
INDEX('DS2025'!$E$21:$E$35,MATCH(T11,'DS2025'!$D$21:$D$35,1)+1),
INDEX('DS2025'!$D$21:$D$35,MATCH(T11,'DS2025'!$D$21:$D$35,1)):
INDEX('DS2025'!$D$21:$D$35,MATCH(T11,'DS2025'!$D$21:$D$35,1)+1)),
IF($U$4=Database!$A$13,
_xlfn.FORECAST.LINEAR(
T11,
INDEX('DS2025'!$H$21:$H$35,MATCH(T11,'DS2025'!$G$21:$G$35,1)):
INDEX('DS2025'!$H$21:$H$35,MATCH(T11,'DS2025'!$G$21:$G$35,1)+1),
INDEX('DS2025'!$G$21:$G$35,MATCH(T11,'DS2025'!$G$21:$G$35,1)):
INDEX('DS2025'!$G$21:$G$35,MATCH(T11,'DS2025'!$G$21:$G$35,1)+1)),
IF($U$4=Database!$A$14,
_xlfn.FORECAST.LINEAR(
T11,
INDEX('DS2025'!$K$21:$K$35,MATCH(T11,'DS2025'!$J$21:$J$35,1)):
INDEX('DS2025'!$K$21:$K$35,MATCH(T11,'DS2025'!$J$21:$J$35,1)+1),
INDEX('DS2025'!$J$21:$J$35,MATCH(T11,'DS2025'!$J$21:$J$35,1)):
INDEX('DS2025'!$J$21:$J$35,MATCH(T11,'DS2025'!$J$21:$J$35,1)+1)),
IF($U$4=Database!$A$15,
_xlfn.FORECAST.LINEAR(
T11,
INDEX('DS2025'!$N$21:$N$35,MATCH(T11,'DS2025'!$M$21:$M$35,1)):
INDEX('DS2025'!$N$21:$N$35,MATCH(T11,'DS2025'!$M$21:$M$35,1)+1),
INDEX('DS2025'!$M$21:$M$35,MATCH(T11,'DS2025'!$M$21:$M$35,1)):
INDEX('DS2025'!$M$21:$M$35,MATCH(T11,'DS2025'!$M$21:$M$35,1)+1)),
IF($U$4=Database!$A$16,
_xlfn.FORECAST.LINEAR(
T11,
INDEX('DS2025'!$Q$21:$Q$35,MATCH(T11,'DS2025'!$P$21:$P$35,1)):
INDEX('DS2025'!$Q$21:$Q$35,MATCH(T11,'DS2025'!$P$21:$P$35,1)+1),
INDEX('DS2025'!$P$21:$P$35,MATCH(T11,'DS2025'!$P$21:$P$35,1)):
INDEX('DS2025'!$P$21:$P$35,MATCH(T11,'DS2025'!$P$21:$P$35,1)+1)),
IF($U$4=Database!$A$17,
_xlfn.FORECAST.LINEAR(
T11,
INDEX('DS2025'!$T$21:$T$35,MATCH(T11,'DS2025'!$S$21:$S$35,1)):
INDEX('DS2025'!$T$21:$T$35,MATCH(T11,'DS2025'!$S$21:$S$35,1)+1),
INDEX('DS2025'!$S$21:$S$35,MATCH(T11,'DS2025'!$S$21:$S$35,1)):
INDEX('DS2025'!$S$21:$S$35,MATCH(T11,'DS2025'!$S$21:$S$35,1)+1)),
IF($U$4=Database!$A$18,
_xlfn.FORECAST.LINEAR(
T11,
INDEX('DS2025'!$W$21:$W$35,MATCH(T11,'DS2025'!$V$21:$V$35,1)):
INDEX('DS2025'!$W$21:$W$35,MATCH(T11,'DS2025'!$V$21:$V$35,1)+1),
INDEX('DS2025'!$V$21:$V$35,MATCH(T11,'DS2025'!$V$21:$V$35,1)):
INDEX('DS2025'!$V$21:$V$35,MATCH(T11,'DS2025'!$V$21:$V$35,1)+1)),
IF($U$4=Database!$A$19,
_xlfn.FORECAST.LINEAR(
T11,
INDEX('DS2025'!$Z$21:$Z$35,MATCH(T11,'DS2025'!$Y$21:$Y$35,1)):
INDEX('DS2025'!$Z$21:$Z$35,MATCH(T11,'DS2025'!$Y$21:$Y$35,1)+1),
INDEX('DS2025'!$Y$21:$Y$35,MATCH(T11,'DS2025'!$Y$21:$Y$35,1)):
INDEX('DS2025'!$Y$21:$Y$35,MATCH(T11,'DS2025'!$Y$21:$Y$35,1)+1)),
IF($U$4=Database!$A$20,
_xlfn.FORECAST.LINEAR(
T11,
INDEX('DS2025'!$AC$21:$AC$35,MATCH(T11,'DS2025'!$AB$21:$AB$35,1)):
INDEX('DS2025'!$AC$21:$AC$35,MATCH(T11,'DS2025'!$AB$21:$AB$35,1)+1),
INDEX('DS2025'!$AB$21:$AB$35,MATCH(T11,'DS2025'!$AB$21:$AB$35,1)):
INDEX('DS2025'!$AB$21:$AB$35,MATCH(T11,'DS2025'!$AB$21:$AB$35,1)+1))
)))))))))))))))))))</f>
        <v>-0.33355856071485557</v>
      </c>
      <c r="V11" s="98">
        <f t="shared" si="6"/>
        <v>64.379441439285145</v>
      </c>
      <c r="W11" s="317">
        <f>'Data 60 C'!I12</f>
        <v>64.998000000000005</v>
      </c>
      <c r="X11" s="98">
        <f>IF($X$4=Database!$A$2,
_xlfn.FORECAST.LINEAR(W11,
INDEX('DS2025'!$B$5:$B$15,MATCH(W11,'DS2025'!$A$5:$A$15,1)):
INDEX('DS2025'!$B$5:$B$15,MATCH(W11,'DS2025'!$A$5:$A$15,1)+1),
INDEX('DS2025'!$A$5:$A$15,MATCH(W11,'DS2025'!$A$5:$A$15,1)):
INDEX('DS2025'!$A$5:$A$15,MATCH(W11,'DS2025'!$A$5:$A$15,1)+1)),
IF($X$4=Database!$A$3,
_xlfn.FORECAST.LINEAR(W11,
INDEX('DS2025'!$E$5:$E$15,MATCH(W11,'DS2025'!$D$5:$D$15,1)):
INDEX('DS2025'!$E$5:$E$15,MATCH(W11,'DS2025'!$D$5:$D$15,1)+1),
INDEX('DS2025'!$D$5:$D$15,MATCH(W11,'DS2025'!$D$5:$D$15,1)):
INDEX('DS2025'!$D$5:$D$15,MATCH(W11,'DS2025'!$D$5:$D$15,1)+1)),
IF($X$4=Database!$A$4,
_xlfn.FORECAST.LINEAR(W11,
INDEX('DS2025'!$H$5:$H$15,MATCH(W11,'DS2025'!$G$5:$G$15,1)):
INDEX('DS2025'!$H$5:$H$15,MATCH(W11,'DS2025'!$G$5:$G$15,1)+1),
INDEX('DS2025'!$G$5:$G$15,MATCH(W11,'DS2025'!$G$5:$G$15,1)):
INDEX('DS2025'!$G$5:$G$15,MATCH(W11,'DS2025'!$G$5:$G$15,1)+1)),
IF($X$4=Database!$A$5,
_xlfn.FORECAST.LINEAR(W11,
INDEX('DS2025'!$K$5:$K$15,MATCH(W11,'DS2025'!$J$5:$J$15,1)):
INDEX('DS2025'!$K$5:$K$15,MATCH(W11,'DS2025'!$J$5:$J$15,1)+1),
INDEX('DS2025'!$J$5:$J$15,MATCH(W11,'DS2025'!$J$5:$J$15,1)):
INDEX('DS2025'!$J$5:$J$15,MATCH(W11,'DS2025'!$J$5:$J$15,1)+1)),
IF($X$4=Database!$A$6,
_xlfn.FORECAST.LINEAR(W11,
INDEX('DS2025'!$N$5:$N$15,MATCH(W11,'DS2025'!$M$5:$M$15,1)):
INDEX('DS2025'!$N$5:$N$15,MATCH(W11,'DS2025'!$M$5:$M$15,1)+1),
INDEX('DS2025'!$M$5:$M$15,MATCH(W11,'DS2025'!$M$5:$M$15,1)):
INDEX('DS2025'!$M$5:$M$15,MATCH(W11,'DS2025'!$M$5:$M$15,1)+1)),
IF($X$4=Database!$A$7,
_xlfn.FORECAST.LINEAR(W11,
INDEX('DS2025'!$Q$5:$Q$15,MATCH(W11,'DS2025'!$P$5:$P$15,1)):
INDEX('DS2025'!$Q$5:$Q$15,MATCH(W11,'DS2025'!$P$5:$P$15,1)+1),
INDEX('DS2025'!$P$5:$P$15,MATCH(W11,'DS2025'!$P$5:$P$15,1)):
INDEX('DS2025'!$P$5:$P$15,MATCH(W11,'DS2025'!$P$5:$P$15,1)+1)),
IF($X$4=Database!$A$8,
_xlfn.FORECAST.LINEAR(W11,
INDEX('DS2025'!$T$5:$T$15,MATCH(W11,'DS2025'!$S$5:$S$15,1)):
INDEX('DS2025'!$T$5:$T$15,MATCH(W11,'DS2025'!$S$5:$S$15,1)+1),
INDEX('DS2025'!$S$5:$S$15,MATCH(W11,'DS2025'!$S$5:$S$15,1)):
INDEX('DS2025'!$S$5:$S$15,MATCH(W11,'DS2025'!$S$5:$S$15,1)+1)),
IF($X$4=Database!$A$9,
_xlfn.FORECAST.LINEAR(W11,
INDEX('DS2025'!$W$5:$W$15,MATCH(W11,'DS2025'!$V$5:$V$15,1)):
INDEX('DS2025'!$W$5:$W$15,MATCH(W11,'DS2025'!$V$5:$V$15,1)+1),
INDEX('DS2025'!$V$5:$V$15,MATCH(W11,'DS2025'!$V$5:$V$15,1)):
INDEX('DS2025'!$V$5:$V$15,MATCH(W11,'DS2025'!$V$5:$V$15,1)+1)),
IF($X$4=Database!$A$10,
_xlfn.FORECAST.LINEAR(W11,
INDEX('DS2025'!$Z$5:$Z$15,MATCH(W11,'DS2025'!$Y$5:$Y$15,1)):
INDEX('DS2025'!$Z$5:$Z$15,MATCH(W11,'DS2025'!$Y$5:$Y$15,1)+1),
INDEX('DS2025'!$Y$5:$Y$15,MATCH(W11,'DS2025'!$Y$5:$Y$15,1)):
INDEX('DS2025'!$Y$5:$Y$15,MATCH(W11,'DS2025'!$Y$5:$Y$15,1)+1)),
IF($X$4=Database!$A$11,
_xlfn.FORECAST.LINEAR(
W11,
INDEX('DS2025'!$B$21:$B$35,MATCH(W11,'DS2025'!$A$21:$A$35,1)):
INDEX('DS2025'!$B$21:$B$35,MATCH(W11,'DS2025'!$A$21:$A$35,1)+1),
INDEX('DS2025'!$A$21:$A$35,MATCH(W11,'DS2025'!$A$21:$A$35,1)):
INDEX('DS2025'!$A$21:$A$35,MATCH(W11,'DS2025'!$A$21:$A$35,1)+1)),
IF($X$4=Database!$A$12,
_xlfn.FORECAST.LINEAR(
W11,
INDEX('DS2025'!$E$21:$E$35,MATCH(W11,'DS2025'!$D$21:$D$35,1)):
INDEX('DS2025'!$E$21:$E$35,MATCH(W11,'DS2025'!$D$21:$D$35,1)+1),
INDEX('DS2025'!$D$21:$D$35,MATCH(W11,'DS2025'!$D$21:$D$35,1)):
INDEX('DS2025'!$D$21:$D$35,MATCH(W11,'DS2025'!$D$21:$D$35,1)+1)),
IF($X$4=Database!$A$13,
_xlfn.FORECAST.LINEAR(
W11,
INDEX('DS2025'!$H$21:$H$35,MATCH(W11,'DS2025'!$G$21:$G$35,1)):
INDEX('DS2025'!$H$21:$H$35,MATCH(W11,'DS2025'!$G$21:$G$35,1)+1),
INDEX('DS2025'!$G$21:$G$35,MATCH(W11,'DS2025'!$G$21:$G$35,1)):
INDEX('DS2025'!$G$21:$G$35,MATCH(W11,'DS2025'!$G$21:$G$35,1)+1)),
IF($X$4=Database!$A$14,
_xlfn.FORECAST.LINEAR(
W11,
INDEX('DS2025'!$K$21:$K$35,MATCH(W11,'DS2025'!$J$21:$J$35,1)):
INDEX('DS2025'!$K$21:$K$35,MATCH(W11,'DS2025'!$J$21:$J$35,1)+1),
INDEX('DS2025'!$J$21:$J$35,MATCH(W11,'DS2025'!$J$21:$J$35,1)):
INDEX('DS2025'!$J$21:$J$35,MATCH(W11,'DS2025'!$J$21:$J$35,1)+1)),
IF($X$4=Database!$A$15,
_xlfn.FORECAST.LINEAR(
W11,
INDEX('DS2025'!$N$21:$N$35,MATCH(W11,'DS2025'!$M$21:$M$35,1)):
INDEX('DS2025'!$N$21:$N$35,MATCH(W11,'DS2025'!$M$21:$M$35,1)+1),
INDEX('DS2025'!$M$21:$M$35,MATCH(W11,'DS2025'!$M$21:$M$35,1)):
INDEX('DS2025'!$M$21:$M$35,MATCH(W11,'DS2025'!$M$21:$M$35,1)+1)),
IF($X$4=Database!$A$16,
_xlfn.FORECAST.LINEAR(
W11,
INDEX('DS2025'!$Q$21:$Q$35,MATCH(W11,'DS2025'!$P$21:$P$35,1)):
INDEX('DS2025'!$Q$21:$Q$35,MATCH(W11,'DS2025'!$P$21:$P$35,1)+1),
INDEX('DS2025'!$P$21:$P$35,MATCH(W11,'DS2025'!$P$21:$P$35,1)):
INDEX('DS2025'!$P$21:$P$35,MATCH(W11,'DS2025'!$P$21:$P$35,1)+1)),
IF($X$4=Database!$A$17,
_xlfn.FORECAST.LINEAR(
W11,
INDEX('DS2025'!$T$21:$T$35,MATCH(W11,'DS2025'!$S$21:$S$35,1)):
INDEX('DS2025'!$T$21:$T$35,MATCH(W11,'DS2025'!$S$21:$S$35,1)+1),
INDEX('DS2025'!$S$21:$S$35,MATCH(W11,'DS2025'!$S$21:$S$35,1)):
INDEX('DS2025'!$S$21:$S$35,MATCH(W11,'DS2025'!$S$21:$S$35,1)+1)),
IF($X$4=Database!$A$18,
_xlfn.FORECAST.LINEAR(
W11,
INDEX('DS2025'!$W$21:$W$35,MATCH(W11,'DS2025'!$V$21:$V$35,1)):
INDEX('DS2025'!$W$21:$W$35,MATCH(W11,'DS2025'!$V$21:$V$35,1)+1),
INDEX('DS2025'!$V$21:$V$35,MATCH(W11,'DS2025'!$V$21:$V$35,1)):
INDEX('DS2025'!$V$21:$V$35,MATCH(W11,'DS2025'!$V$21:$V$35,1)+1)),
IF($X$4=Database!$A$19,
_xlfn.FORECAST.LINEAR(
W11,
INDEX('DS2025'!$Z$21:$Z$35,MATCH(W11,'DS2025'!$Y$21:$Y$35,1)):
INDEX('DS2025'!$Z$21:$Z$35,MATCH(W11,'DS2025'!$Y$21:$Y$35,1)+1),
INDEX('DS2025'!$Y$21:$Y$35,MATCH(W11,'DS2025'!$Y$21:$Y$35,1)):
INDEX('DS2025'!$Y$21:$Y$35,MATCH(W11,'DS2025'!$Y$21:$Y$35,1)+1)),
IF($X$4=Database!$A$20,
_xlfn.FORECAST.LINEAR(
W11,
INDEX('DS2025'!$AC$21:$AC$35,MATCH(W11,'DS2025'!$AB$21:$AB$35,1)):
INDEX('DS2025'!$AC$21:$AC$35,MATCH(W11,'DS2025'!$AB$21:$AB$35,1)+1),
INDEX('DS2025'!$AB$21:$AB$35,MATCH(W11,'DS2025'!$AB$21:$AB$35,1)):
INDEX('DS2025'!$AB$21:$AB$35,MATCH(W11,'DS2025'!$AB$21:$AB$35,1)+1))
)))))))))))))))))))</f>
        <v>-0.33439987234721558</v>
      </c>
      <c r="Y11" s="98">
        <f t="shared" si="7"/>
        <v>64.663600127652785</v>
      </c>
      <c r="Z11" s="97">
        <f>'Data 60 C'!J12</f>
        <v>64.956000000000003</v>
      </c>
      <c r="AA11" s="98">
        <f>IF($AA$4=Database!$A$2,
_xlfn.FORECAST.LINEAR(Z11,
INDEX('DS2025'!$B$5:$B$15,MATCH(Z11,'DS2025'!$A$5:$A$15,1)):
INDEX('DS2025'!$B$5:$B$15,MATCH(Z11,'DS2025'!$A$5:$A$15,1)+1),
INDEX('DS2025'!$A$5:$A$15,MATCH(Z11,'DS2025'!$A$5:$A$15,1)):
INDEX('DS2025'!$A$5:$A$15,MATCH(Z11,'DS2025'!$A$5:$A$15,1)+1)),
IF($AA$4=Database!$A$3,
_xlfn.FORECAST.LINEAR(Z11,
INDEX('DS2025'!$E$5:$E$15,MATCH(Z11,'DS2025'!$D$5:$D$15,1)):
INDEX('DS2025'!$E$5:$E$15,MATCH(Z11,'DS2025'!$D$5:$D$15,1)+1),
INDEX('DS2025'!$D$5:$D$15,MATCH(Z11,'DS2025'!$D$5:$D$15,1)):
INDEX('DS2025'!$D$5:$D$15,MATCH(Z11,'DS2025'!$D$5:$D$15,1)+1)),
IF($AA$4=Database!$A$4,
_xlfn.FORECAST.LINEAR(Z11,
INDEX('DS2025'!$H$5:$H$15,MATCH(Z11,'DS2025'!$G$5:$G$15,1)):
INDEX('DS2025'!$H$5:$H$15,MATCH(Z11,'DS2025'!$G$5:$G$15,1)+1),
INDEX('DS2025'!$G$5:$G$15,MATCH(Z11,'DS2025'!$G$5:$G$15,1)):
INDEX('DS2025'!$G$5:$G$15,MATCH(Z11,'DS2025'!$G$5:$G$15,1)+1)),
IF($AA$4=Database!$A$5,
_xlfn.FORECAST.LINEAR(Z11,
INDEX('DS2025'!$K$5:$K$15,MATCH(Z11,'DS2025'!$J$5:$J$15,1)):
INDEX('DS2025'!$K$5:$K$15,MATCH(Z11,'DS2025'!$J$5:$J$15,1)+1),
INDEX('DS2025'!$J$5:$J$15,MATCH(Z11,'DS2025'!$J$5:$J$15,1)):
INDEX('DS2025'!$J$5:$J$15,MATCH(Z11,'DS2025'!$J$5:$J$15,1)+1)),
IF($AA$4=Database!$A$6,
_xlfn.FORECAST.LINEAR(Z11,
INDEX('DS2025'!$N$5:$N$15,MATCH(Z11,'DS2025'!$M$5:$M$15,1)):
INDEX('DS2025'!$N$5:$N$15,MATCH(Z11,'DS2025'!$M$5:$M$15,1)+1),
INDEX('DS2025'!$M$5:$M$15,MATCH(Z11,'DS2025'!$M$5:$M$15,1)):
INDEX('DS2025'!$M$5:$M$15,MATCH(Z11,'DS2025'!$M$5:$M$15,1)+1)),
IF($AA$4=Database!$A$7,
_xlfn.FORECAST.LINEAR(Z11,
INDEX('DS2025'!$Q$5:$Q$15,MATCH(Z11,'DS2025'!$P$5:$P$15,1)):
INDEX('DS2025'!$Q$5:$Q$15,MATCH(Z11,'DS2025'!$P$5:$P$15,1)+1),
INDEX('DS2025'!$P$5:$P$15,MATCH(Z11,'DS2025'!$P$5:$P$15,1)):
INDEX('DS2025'!$P$5:$P$15,MATCH(Z11,'DS2025'!$P$5:$P$15,1)+1)),
IF($AA$4=Database!$A$8,
_xlfn.FORECAST.LINEAR(Z11,
INDEX('DS2025'!$T$5:$T$15,MATCH(Z11,'DS2025'!$S$5:$S$15,1)):
INDEX('DS2025'!$T$5:$T$15,MATCH(Z11,'DS2025'!$S$5:$S$15,1)+1),
INDEX('DS2025'!$S$5:$S$15,MATCH(Z11,'DS2025'!$S$5:$S$15,1)):
INDEX('DS2025'!$S$5:$S$15,MATCH(Z11,'DS2025'!$S$5:$S$15,1)+1)),
IF($AA$4=Database!$A$9,
_xlfn.FORECAST.LINEAR(Z11,
INDEX('DS2025'!$W$5:$W$15,MATCH(Z11,'DS2025'!$V$5:$V$15,1)):
INDEX('DS2025'!$W$5:$W$15,MATCH(Z11,'DS2025'!$V$5:$V$15,1)+1),
INDEX('DS2025'!$V$5:$V$15,MATCH(Z11,'DS2025'!$V$5:$V$15,1)):
INDEX('DS2025'!$V$5:$V$15,MATCH(Z11,'DS2025'!$V$5:$V$15,1)+1)),
IF($AA$4=Database!$A$10,
_xlfn.FORECAST.LINEAR(Z11,
INDEX('DS2025'!$Z$5:$Z$15,MATCH(Z11,'DS2025'!$Y$5:$Y$15,1)):
INDEX('DS2025'!$Z$5:$Z$15,MATCH(Z11,'DS2025'!$Y$5:$Y$15,1)+1),
INDEX('DS2025'!$Y$5:$Y$15,MATCH(Z11,'DS2025'!$Y$5:$Y$15,1)):
INDEX('DS2025'!$Y$5:$Y$15,MATCH(Z11,'DS2025'!$Y$5:$Y$15,1)+1)),
IF($AA$4=Database!$A$11,
_xlfn.FORECAST.LINEAR(
Z11,
INDEX('DS2025'!$B$21:$B$35,MATCH(Z11,'DS2025'!$A$21:$A$35,1)):
INDEX('DS2025'!$B$21:$B$35,MATCH(Z11,'DS2025'!$A$21:$A$35,1)+1),
INDEX('DS2025'!$A$21:$A$35,MATCH(Z11,'DS2025'!$A$21:$A$35,1)):
INDEX('DS2025'!$A$21:$A$35,MATCH(Z11,'DS2025'!$A$21:$A$35,1)+1)),
IF($AA$4=Database!$A$12,
_xlfn.FORECAST.LINEAR(
Z11,
INDEX('DS2025'!$E$21:$E$35,MATCH(Z11,'DS2025'!$D$21:$D$35,1)):
INDEX('DS2025'!$E$21:$E$35,MATCH(Z11,'DS2025'!$D$21:$D$35,1)+1),
INDEX('DS2025'!$D$21:$D$35,MATCH(Z11,'DS2025'!$D$21:$D$35,1)):
INDEX('DS2025'!$D$21:$D$35,MATCH(Z11,'DS2025'!$D$21:$D$35,1)+1)),
IF($AA$4=Database!$A$13,
_xlfn.FORECAST.LINEAR(
Z11,
INDEX('DS2025'!$H$21:$H$35,MATCH(Z11,'DS2025'!$G$21:$G$35,1)):
INDEX('DS2025'!$H$21:$H$35,MATCH(Z11,'DS2025'!$G$21:$G$35,1)+1),
INDEX('DS2025'!$G$21:$G$35,MATCH(Z11,'DS2025'!$G$21:$G$35,1)):
INDEX('DS2025'!$G$21:$G$35,MATCH(Z11,'DS2025'!$G$21:$G$35,1)+1)),
IF($AA$4=Database!$A$14,
_xlfn.FORECAST.LINEAR(
Z11,
INDEX('DS2025'!$K$21:$K$35,MATCH(Z11,'DS2025'!$J$21:$J$35,1)):
INDEX('DS2025'!$K$21:$K$35,MATCH(Z11,'DS2025'!$J$21:$J$35,1)+1),
INDEX('DS2025'!$J$21:$J$35,MATCH(Z11,'DS2025'!$J$21:$J$35,1)):
INDEX('DS2025'!$J$21:$J$35,MATCH(Z11,'DS2025'!$J$21:$J$35,1)+1)),
IF($AA$4=Database!$A$15,
_xlfn.FORECAST.LINEAR(
Z11,
INDEX('DS2025'!$N$21:$N$35,MATCH(Z11,'DS2025'!$M$21:$M$35,1)):
INDEX('DS2025'!$N$21:$N$35,MATCH(Z11,'DS2025'!$M$21:$M$35,1)+1),
INDEX('DS2025'!$M$21:$M$35,MATCH(Z11,'DS2025'!$M$21:$M$35,1)):
INDEX('DS2025'!$M$21:$M$35,MATCH(Z11,'DS2025'!$M$21:$M$35,1)+1)),
IF($AA$4=Database!$A$16,
_xlfn.FORECAST.LINEAR(
Z11,
INDEX('DS2025'!$Q$21:$Q$35,MATCH(Z11,'DS2025'!$P$21:$P$35,1)):
INDEX('DS2025'!$Q$21:$Q$35,MATCH(Z11,'DS2025'!$P$21:$P$35,1)+1),
INDEX('DS2025'!$P$21:$P$35,MATCH(Z11,'DS2025'!$P$21:$P$35,1)):
INDEX('DS2025'!$P$21:$P$35,MATCH(Z11,'DS2025'!$P$21:$P$35,1)+1)),
IF($AA$4=Database!$A$17,
_xlfn.FORECAST.LINEAR(
Z11,
INDEX('DS2025'!$T$21:$T$35,MATCH(Z11,'DS2025'!$S$21:$S$35,1)):
INDEX('DS2025'!$T$21:$T$35,MATCH(Z11,'DS2025'!$S$21:$S$35,1)+1),
INDEX('DS2025'!$S$21:$S$35,MATCH(Z11,'DS2025'!$S$21:$S$35,1)):
INDEX('DS2025'!$S$21:$S$35,MATCH(Z11,'DS2025'!$S$21:$S$35,1)+1)),
IF($AA$4=Database!$A$18,
_xlfn.FORECAST.LINEAR(
Z11,
INDEX('DS2025'!$W$21:$W$35,MATCH(Z11,'DS2025'!$V$21:$V$35,1)):
INDEX('DS2025'!$W$21:$W$35,MATCH(Z11,'DS2025'!$V$21:$V$35,1)+1),
INDEX('DS2025'!$V$21:$V$35,MATCH(Z11,'DS2025'!$V$21:$V$35,1)):
INDEX('DS2025'!$V$21:$V$35,MATCH(Z11,'DS2025'!$V$21:$V$35,1)+1)),
IF($AA$4=Database!$A$19,
_xlfn.FORECAST.LINEAR(
Z11,
INDEX('DS2025'!$Z$21:$Z$35,MATCH(Z11,'DS2025'!$Y$21:$Y$35,1)):
INDEX('DS2025'!$Z$21:$Z$35,MATCH(Z11,'DS2025'!$Y$21:$Y$35,1)+1),
INDEX('DS2025'!$Y$21:$Y$35,MATCH(Z11,'DS2025'!$Y$21:$Y$35,1)):
INDEX('DS2025'!$Y$21:$Y$35,MATCH(Z11,'DS2025'!$Y$21:$Y$35,1)+1)),
IF($AA$4=Database!$A$20,
_xlfn.FORECAST.LINEAR(
Z11,
INDEX('DS2025'!$AC$21:$AC$35,MATCH(Z11,'DS2025'!$AB$21:$AB$35,1)):
INDEX('DS2025'!$AC$21:$AC$35,MATCH(Z11,'DS2025'!$AB$21:$AB$35,1)+1),
INDEX('DS2025'!$AB$21:$AB$35,MATCH(Z11,'DS2025'!$AB$21:$AB$35,1)):
INDEX('DS2025'!$AB$21:$AB$35,MATCH(Z11,'DS2025'!$AB$21:$AB$35,1)+1))
)))))))))))))))))))</f>
        <v>-0.33427588958034143</v>
      </c>
      <c r="AB11" s="97">
        <f t="shared" si="8"/>
        <v>64.621724110419663</v>
      </c>
      <c r="AC11" s="318">
        <f>'Data 60 C'!K12</f>
        <v>64</v>
      </c>
      <c r="AD11" s="42"/>
      <c r="AE11" s="42"/>
      <c r="AF11" s="42"/>
    </row>
    <row r="12" spans="1:61" ht="15" customHeight="1">
      <c r="A12" s="316">
        <v>6</v>
      </c>
      <c r="B12" s="316">
        <f>'Data 60 C'!B13</f>
        <v>64.936000000000007</v>
      </c>
      <c r="C12" s="98">
        <f>IF($C$4=Database!$A$2,
_xlfn.FORECAST.LINEAR(B12,
INDEX('DS2025'!$B$5:$B$15,MATCH(B12,'DS2025'!$A$5:$A$15,1)):
INDEX('DS2025'!$B$5:$B$15,MATCH(B12,'DS2025'!$A$5:$A$15,1)+1),
INDEX('DS2025'!$A$5:$A$15,MATCH(B12,'DS2025'!$A$5:$A$15,1)):
INDEX('DS2025'!$A$5:$A$15,MATCH(B12,'DS2025'!$A$5:$A$15,1)+1)),
IF($C$4=Database!$A$3,
_xlfn.FORECAST.LINEAR(B12,
INDEX('DS2025'!$E$5:$E$15,MATCH(B12,'DS2025'!$D$5:$D$15,1)):
INDEX('DS2025'!$E$5:$E$15,MATCH(B12,'DS2025'!$D$5:$D$15,1)+1),
INDEX('DS2025'!$D$5:$D$15,MATCH(B12,'DS2025'!$D$5:$D$15,1)):
INDEX('DS2025'!$D$5:$D$15,MATCH(B12,'DS2025'!$D$5:$D$15,1)+1)),
IF($C$4=Database!$A$4,
_xlfn.FORECAST.LINEAR(B12,
INDEX('DS2025'!$H$5:$H$15,MATCH(B12,'DS2025'!$G$5:$G$15,1)):
INDEX('DS2025'!$H$5:$H$15,MATCH(B12,'DS2025'!$G$5:$G$15,1)+1),
INDEX('DS2025'!$G$5:$G$15,MATCH(B12,'DS2025'!$G$5:$G$15,1)):
INDEX('DS2025'!$G$5:$G$15,MATCH(B12,'DS2025'!$G$5:$G$15,1)+1)),
IF($C$4=Database!$A$5,
_xlfn.FORECAST.LINEAR(B12,
INDEX('DS2025'!$K$5:$K$15,MATCH(B12,'DS2025'!$J$5:$J$15,1)):
INDEX('DS2025'!$K$5:$K$15,MATCH(B12,'DS2025'!$J$5:$J$15,1)+1),
INDEX('DS2025'!$J$5:$J$15,MATCH(B12,'DS2025'!$J$5:$J$15,1)):
INDEX('DS2025'!$J$5:$J$15,MATCH(B12,'DS2025'!$J$5:$J$15,1)+1)),
IF($C$4=Database!$A$6,
_xlfn.FORECAST.LINEAR(B12,
INDEX('DS2025'!$N$5:$N$15,MATCH(B12,'DS2025'!$M$5:$M$15,1)):
INDEX('DS2025'!$N$5:$N$15,MATCH(B12,'DS2025'!$M$5:$M$15,1)+1),
INDEX('DS2025'!$M$5:$M$15,MATCH(B12,'DS2025'!$M$5:$M$15,1)):
INDEX('DS2025'!$M$5:$M$15,MATCH(B12,'DS2025'!$M$5:$M$15,1)+1)),
IF($C$4=Database!$A$7,
_xlfn.FORECAST.LINEAR(B12,
INDEX('DS2025'!$Q$5:$Q$15,MATCH(B12,'DS2025'!$P$5:$P$15,1)):
INDEX('DS2025'!$Q$5:$Q$15,MATCH(B12,'DS2025'!$P$5:$P$15,1)+1),
INDEX('DS2025'!$P$5:$P$15,MATCH(B12,'DS2025'!$P$5:$P$15,1)):
INDEX('DS2025'!$P$5:$P$15,MATCH(B12,'DS2025'!$P$5:$P$15,1)+1)),
IF($C$4=Database!$A$8,
_xlfn.FORECAST.LINEAR(B12,
INDEX('DS2025'!$T$5:$T$15,MATCH(B12,'DS2025'!$S$5:$S$15,1)):
INDEX('DS2025'!$T$5:$T$15,MATCH(B12,'DS2025'!$S$5:$S$15,1)+1),
INDEX('DS2025'!$S$5:$S$15,MATCH(B12,'DS2025'!$S$5:$S$15,1)):
INDEX('DS2025'!$S$5:$S$15,MATCH(B12,'DS2025'!$S$5:$S$15,1)+1)),
IF($C$4=Database!$A$9,
_xlfn.FORECAST.LINEAR(B12,
INDEX('DS2025'!$W$5:$W$15,MATCH(B12,'DS2025'!$V$5:$V$15,1)):
INDEX('DS2025'!$W$5:$W$15,MATCH(B12,'DS2025'!$V$5:$V$15,1)+1),
INDEX('DS2025'!$V$5:$V$15,MATCH(B12,'DS2025'!$V$5:$V$15,1)):
INDEX('DS2025'!$V$5:$V$15,MATCH(B12,'DS2025'!$V$5:$V$15,1)+1)),
IF($C$4=Database!$A$10,
_xlfn.FORECAST.LINEAR(B12,
INDEX('DS2025'!$Z$5:$Z$15,MATCH(B12,'DS2025'!$Y$5:$Y$15,1)):
INDEX('DS2025'!$Z$5:$Z$15,MATCH(B12,'DS2025'!$Y$5:$Y$15,1)+1),
INDEX('DS2025'!$Y$5:$Y$15,MATCH(B12,'DS2025'!$Y$5:$Y$15,1)):
INDEX('DS2025'!$Y$5:$Y$15,MATCH(B12,'DS2025'!$Y$5:$Y$15,1)+1)),
IF($C$4=Database!$A$11,
_xlfn.FORECAST.LINEAR(
B12,
INDEX('DS2025'!$B$21:$B$35,MATCH(B12,'DS2025'!$A$21:$A$35,1)):
INDEX('DS2025'!$B$21:$B$35,MATCH(B12,'DS2025'!$A$21:$A$35,1)+1),
INDEX('DS2025'!$A$21:$A$35,MATCH(B12,'DS2025'!$A$21:$A$35,1)):
INDEX('DS2025'!$A$21:$A$35,MATCH(B12,'DS2025'!$A$21:$A$35,1)+1)),
IF($C$4=Database!$A$12,
_xlfn.FORECAST.LINEAR(
B12,
INDEX('DS2025'!$E$21:$E$35,MATCH(B12,'DS2025'!$D$21:$D$35,1)):
INDEX('DS2025'!$E$21:$E$35,MATCH(B12,'DS2025'!$D$21:$D$35,1)+1),
INDEX('DS2025'!$D$21:$D$35,MATCH(B12,'DS2025'!$D$21:$D$35,1)):
INDEX('DS2025'!$D$21:$D$35,MATCH(B12,'DS2025'!$D$21:$D$35,1)+1)),
IF($C$4=Database!$A$13,
_xlfn.FORECAST.LINEAR(
B12,
INDEX('DS2025'!$H$21:$H$35,MATCH(B12,'DS2025'!$G$21:$G$35,1)):
INDEX('DS2025'!$H$21:$H$35,MATCH(B12,'DS2025'!$G$21:$G$35,1)+1),
INDEX('DS2025'!$G$21:$G$35,MATCH(B12,'DS2025'!$G$21:$G$35,1)):
INDEX('DS2025'!$G$21:$G$35,MATCH(B12,'DS2025'!$G$21:$G$35,1)+1)),
IF($C$4=Database!$A$14,
_xlfn.FORECAST.LINEAR(
B12,
INDEX('DS2025'!$K$21:$K$35,MATCH(B12,'DS2025'!$J$21:$J$35,1)):
INDEX('DS2025'!$K$21:$K$35,MATCH(B12,'DS2025'!$J$21:$J$35,1)+1),
INDEX('DS2025'!$J$21:$J$35,MATCH(B12,'DS2025'!$J$21:$J$35,1)):
INDEX('DS2025'!$J$21:$J$35,MATCH(B12,'DS2025'!$J$21:$J$35,1)+1)),
IF($C$4=Database!$A$15,
_xlfn.FORECAST.LINEAR(
B12,
INDEX('DS2025'!$N$21:$N$35,MATCH(B12,'DS2025'!$M$21:$M$35,1)):
INDEX('DS2025'!$N$21:$N$35,MATCH(B12,'DS2025'!$M$21:$M$35,1)+1),
INDEX('DS2025'!$M$21:$M$35,MATCH(B12,'DS2025'!$M$21:$M$35,1)):
INDEX('DS2025'!$M$21:$M$35,MATCH(B12,'DS2025'!$M$21:$M$35,1)+1)),
IF($C$4=Database!$A$16,
_xlfn.FORECAST.LINEAR(
B12,
INDEX('DS2025'!$Q$21:$Q$35,MATCH(B12,'DS2025'!$P$21:$P$35,1)):
INDEX('DS2025'!$Q$21:$Q$35,MATCH(B12,'DS2025'!$P$21:$P$35,1)+1),
INDEX('DS2025'!$P$21:$P$35,MATCH(B12,'DS2025'!$P$21:$P$35,1)):
INDEX('DS2025'!$P$21:$P$35,MATCH(B12,'DS2025'!$P$21:$P$35,1)+1)),
IF($C$4=Database!$A$17,
_xlfn.FORECAST.LINEAR(
B12,
INDEX('DS2025'!$T$21:$T$35,MATCH(B12,'DS2025'!$S$21:$S$35,1)):
INDEX('DS2025'!$T$21:$T$35,MATCH(B12,'DS2025'!$S$21:$S$35,1)+1),
INDEX('DS2025'!$S$21:$S$35,MATCH(B12,'DS2025'!$S$21:$S$35,1)):
INDEX('DS2025'!$S$21:$S$35,MATCH(B12,'DS2025'!$S$21:$S$35,1)+1)),
IF($C$4=Database!$A$18,
_xlfn.FORECAST.LINEAR(
B12,
INDEX('DS2025'!$W$21:$W$35,MATCH(B12,'DS2025'!$V$21:$V$35,1)):
INDEX('DS2025'!$W$21:$W$35,MATCH(B12,'DS2025'!$V$21:$V$35,1)+1),
INDEX('DS2025'!$V$21:$V$35,MATCH(B12,'DS2025'!$V$21:$V$35,1)):
INDEX('DS2025'!$V$21:$V$35,MATCH(B12,'DS2025'!$V$21:$V$35,1)+1)),
IF($C$4=Database!$A$19,
_xlfn.FORECAST.LINEAR(
B12,
INDEX('DS2025'!$Z$21:$Z$35,MATCH(B12,'DS2025'!$Y$21:$Y$35,1)):
INDEX('DS2025'!$Z$21:$Z$35,MATCH(B12,'DS2025'!$Y$21:$Y$35,1)+1),
INDEX('DS2025'!$Y$21:$Y$35,MATCH(B12,'DS2025'!$Y$21:$Y$35,1)):
INDEX('DS2025'!$Y$21:$Y$35,MATCH(B12,'DS2025'!$Y$21:$Y$35,1)+1)),
IF($C$4=Database!$A$20,
_xlfn.FORECAST.LINEAR(
B12,
INDEX('DS2025'!$AC$21:$AC$35,MATCH(B12,'DS2025'!$AB$21:$AB$35,1)):
INDEX('DS2025'!$AC$21:$AC$35,MATCH(B12,'DS2025'!$AB$21:$AB$35,1)+1),
INDEX('DS2025'!$AB$21:$AB$35,MATCH(B12,'DS2025'!$AB$21:$AB$35,1)):
INDEX('DS2025'!$AB$21:$AB$35,MATCH(B12,'DS2025'!$AB$21:$AB$35,1)+1))
)))))))))))))))))))</f>
        <v>-0.33421685016754427</v>
      </c>
      <c r="D12" s="98">
        <f t="shared" si="0"/>
        <v>64.601783149832457</v>
      </c>
      <c r="E12" s="98">
        <f>'Data 60 C'!C13</f>
        <v>65.489999999999995</v>
      </c>
      <c r="F12" s="98">
        <f>IF($F$4=Database!$A$2,
_xlfn.FORECAST.LINEAR(E12,
INDEX('DS2025'!$B$5:$B$15,MATCH(E12,'DS2025'!$A$5:$A$15,1)):
INDEX('DS2025'!$B$5:$B$15,MATCH(E12,'DS2025'!$A$5:$A$15,1)+1),
INDEX('DS2025'!$A$5:$A$15,MATCH(E12,'DS2025'!$A$5:$A$15,1)):
INDEX('DS2025'!$A$5:$A$15,MATCH(E12,'DS2025'!$A$5:$A$15,1)+1)),
IF($F$4=Database!$A$3,
_xlfn.FORECAST.LINEAR(E12,
INDEX('DS2025'!$E$5:$E$15,MATCH(E12,'DS2025'!$D$5:$D$15,1)):
INDEX('DS2025'!$E$5:$E$15,MATCH(E12,'DS2025'!$D$5:$D$15,1)+1),
INDEX('DS2025'!$D$5:$D$15,MATCH(E12,'DS2025'!$D$5:$D$15,1)):
INDEX('DS2025'!$D$5:$D$15,MATCH(E12,'DS2025'!$D$5:$D$15,1)+1)),
IF($F$4=Database!$A$4,
_xlfn.FORECAST.LINEAR(E12,
INDEX('DS2025'!$H$5:$H$15,MATCH(E12,'DS2025'!$G$5:$G$15,1)):
INDEX('DS2025'!$H$5:$H$15,MATCH(E12,'DS2025'!$G$5:$G$15,1)+1),
INDEX('DS2025'!$G$5:$G$15,MATCH(E12,'DS2025'!$G$5:$G$15,1)):
INDEX('DS2025'!$G$5:$G$15,MATCH(E12,'DS2025'!$G$5:$G$15,1)+1)),
IF($F$4=Database!$A$5,
_xlfn.FORECAST.LINEAR(E12,
INDEX('DS2025'!$K$5:$K$15,MATCH(E12,'DS2025'!$J$5:$J$15,1)):
INDEX('DS2025'!$K$5:$K$15,MATCH(E12,'DS2025'!$J$5:$J$15,1)+1),
INDEX('DS2025'!$J$5:$J$15,MATCH(E12,'DS2025'!$J$5:$J$15,1)):
INDEX('DS2025'!$J$5:$J$15,MATCH(E12,'DS2025'!$J$5:$J$15,1)+1)),
IF($F$4=Database!$A$6,
_xlfn.FORECAST.LINEAR(E12,
INDEX('DS2025'!$N$5:$N$15,MATCH(E12,'DS2025'!$M$5:$M$15,1)):
INDEX('DS2025'!$N$5:$N$15,MATCH(E12,'DS2025'!$M$5:$M$15,1)+1),
INDEX('DS2025'!$M$5:$M$15,MATCH(E12,'DS2025'!$M$5:$M$15,1)):
INDEX('DS2025'!$M$5:$M$15,MATCH(E12,'DS2025'!$M$5:$M$15,1)+1)),
IF($F$4=Database!$A$7,
_xlfn.FORECAST.LINEAR(E12,
INDEX('DS2025'!$Q$5:$Q$15,MATCH(E12,'DS2025'!$P$5:$P$15,1)):
INDEX('DS2025'!$Q$5:$Q$15,MATCH(E12,'DS2025'!$P$5:$P$15,1)+1),
INDEX('DS2025'!$P$5:$P$15,MATCH(E12,'DS2025'!$P$5:$P$15,1)):
INDEX('DS2025'!$P$5:$P$15,MATCH(E12,'DS2025'!$P$5:$P$15,1)+1)),
IF($F$4=Database!$A$8,
_xlfn.FORECAST.LINEAR(E12,
INDEX('DS2025'!$T$5:$T$15,MATCH(E12,'DS2025'!$S$5:$S$15,1)):
INDEX('DS2025'!$T$5:$T$15,MATCH(E12,'DS2025'!$S$5:$S$15,1)+1),
INDEX('DS2025'!$S$5:$S$15,MATCH(E12,'DS2025'!$S$5:$S$15,1)):
INDEX('DS2025'!$S$5:$S$15,MATCH(E12,'DS2025'!$S$5:$S$15,1)+1)),
IF($F$4=Database!$A$9,
_xlfn.FORECAST.LINEAR(E12,
INDEX('DS2025'!$W$5:$W$15,MATCH(E12,'DS2025'!$V$5:$V$15,1)):
INDEX('DS2025'!$W$5:$W$15,MATCH(E12,'DS2025'!$V$5:$V$15,1)+1),
INDEX('DS2025'!$V$5:$V$15,MATCH(E12,'DS2025'!$V$5:$V$15,1)):
INDEX('DS2025'!$V$5:$V$15,MATCH(E12,'DS2025'!$V$5:$V$15,1)+1)),
IF($F$4=Database!$A$10,
_xlfn.FORECAST.LINEAR(E12,
INDEX('DS2025'!$Z$5:$Z$15,MATCH(E12,'DS2025'!$Y$5:$Y$15,1)):
INDEX('DS2025'!$Z$5:$Z$15,MATCH(E12,'DS2025'!$Y$5:$Y$15,1)+1),
INDEX('DS2025'!$Y$5:$Y$15,MATCH(E12,'DS2025'!$Y$5:$Y$15,1)):
INDEX('DS2025'!$Y$5:$Y$15,MATCH(E12,'DS2025'!$Y$5:$Y$15,1)+1)),
IF($F$4=Database!$A$11,
_xlfn.FORECAST.LINEAR(
E12,
INDEX('DS2025'!$B$21:$B$35,MATCH(E12,'DS2025'!$A$21:$A$35,1)):
INDEX('DS2025'!$B$21:$B$35,MATCH(E12,'DS2025'!$A$21:$A$35,1)+1),
INDEX('DS2025'!$A$21:$A$35,MATCH(E12,'DS2025'!$A$21:$A$35,1)):
INDEX('DS2025'!$A$21:$A$35,MATCH(E12,'DS2025'!$A$21:$A$35,1)+1)),
IF($F$4=Database!$A$12,
_xlfn.FORECAST.LINEAR(
E12,
INDEX('DS2025'!$E$21:$E$35,MATCH(E12,'DS2025'!$D$21:$D$35,1)):
INDEX('DS2025'!$E$21:$E$35,MATCH(E12,'DS2025'!$D$21:$D$35,1)+1),
INDEX('DS2025'!$D$21:$D$35,MATCH(E12,'DS2025'!$D$21:$D$35,1)):
INDEX('DS2025'!$D$21:$D$35,MATCH(E12,'DS2025'!$D$21:$D$35,1)+1)),
IF($F$4=Database!$A$13,
_xlfn.FORECAST.LINEAR(
E12,
INDEX('DS2025'!$H$21:$H$35,MATCH(E12,'DS2025'!$G$21:$G$35,1)):
INDEX('DS2025'!$H$21:$H$35,MATCH(E12,'DS2025'!$G$21:$G$35,1)+1),
INDEX('DS2025'!$G$21:$G$35,MATCH(E12,'DS2025'!$G$21:$G$35,1)):
INDEX('DS2025'!$G$21:$G$35,MATCH(E12,'DS2025'!$G$21:$G$35,1)+1)),
IF($F$4=Database!$A$14,
_xlfn.FORECAST.LINEAR(
E12,
INDEX('DS2025'!$K$21:$K$35,MATCH(E12,'DS2025'!$J$21:$J$35,1)):
INDEX('DS2025'!$K$21:$K$35,MATCH(E12,'DS2025'!$J$21:$J$35,1)+1),
INDEX('DS2025'!$J$21:$J$35,MATCH(E12,'DS2025'!$J$21:$J$35,1)):
INDEX('DS2025'!$J$21:$J$35,MATCH(E12,'DS2025'!$J$21:$J$35,1)+1)),
IF($F$4=Database!$A$15,
_xlfn.FORECAST.LINEAR(
E12,
INDEX('DS2025'!$N$21:$N$35,MATCH(E12,'DS2025'!$M$21:$M$35,1)):
INDEX('DS2025'!$N$21:$N$35,MATCH(E12,'DS2025'!$M$21:$M$35,1)+1),
INDEX('DS2025'!$M$21:$M$35,MATCH(E12,'DS2025'!$M$21:$M$35,1)):
INDEX('DS2025'!$M$21:$M$35,MATCH(E12,'DS2025'!$M$21:$M$35,1)+1)),
IF($F$4=Database!$A$16,
_xlfn.FORECAST.LINEAR(
E12,
INDEX('DS2025'!$Q$21:$Q$35,MATCH(E12,'DS2025'!$P$21:$P$35,1)):
INDEX('DS2025'!$Q$21:$Q$35,MATCH(E12,'DS2025'!$P$21:$P$35,1)+1),
INDEX('DS2025'!$P$21:$P$35,MATCH(E12,'DS2025'!$P$21:$P$35,1)):
INDEX('DS2025'!$P$21:$P$35,MATCH(E12,'DS2025'!$P$21:$P$35,1)+1)),
IF($F$4=Database!$A$17,
_xlfn.FORECAST.LINEAR(
E12,
INDEX('DS2025'!$T$21:$T$35,MATCH(E12,'DS2025'!$S$21:$S$35,1)):
INDEX('DS2025'!$T$21:$T$35,MATCH(E12,'DS2025'!$S$21:$S$35,1)+1),
INDEX('DS2025'!$S$21:$S$35,MATCH(E12,'DS2025'!$S$21:$S$35,1)):
INDEX('DS2025'!$S$21:$S$35,MATCH(E12,'DS2025'!$S$21:$S$35,1)+1)),
IF($F$4=Database!$A$18,
_xlfn.FORECAST.LINEAR(
E12,
INDEX('DS2025'!$W$21:$W$35,MATCH(E12,'DS2025'!$V$21:$V$35,1)):
INDEX('DS2025'!$W$21:$W$35,MATCH(E12,'DS2025'!$V$21:$V$35,1)+1),
INDEX('DS2025'!$V$21:$V$35,MATCH(E12,'DS2025'!$V$21:$V$35,1)):
INDEX('DS2025'!$V$21:$V$35,MATCH(E12,'DS2025'!$V$21:$V$35,1)+1)),
IF($F$4=Database!$A$19,
_xlfn.FORECAST.LINEAR(
E12,
INDEX('DS2025'!$Z$21:$Z$35,MATCH(E12,'DS2025'!$Y$21:$Y$35,1)):
INDEX('DS2025'!$Z$21:$Z$35,MATCH(E12,'DS2025'!$Y$21:$Y$35,1)+1),
INDEX('DS2025'!$Y$21:$Y$35,MATCH(E12,'DS2025'!$Y$21:$Y$35,1)):
INDEX('DS2025'!$Y$21:$Y$35,MATCH(E12,'DS2025'!$Y$21:$Y$35,1)+1)),
IF($F$4=Database!$A$20,
_xlfn.FORECAST.LINEAR(
E12,
INDEX('DS2025'!$AC$21:$AC$35,MATCH(E12,'DS2025'!$AB$21:$AB$35,1)):
INDEX('DS2025'!$AC$21:$AC$35,MATCH(E12,'DS2025'!$AB$21:$AB$35,1)+1),
INDEX('DS2025'!$AB$21:$AB$35,MATCH(E12,'DS2025'!$AB$21:$AB$35,1)):
INDEX('DS2025'!$AB$21:$AB$35,MATCH(E12,'DS2025'!$AB$21:$AB$35,1)+1))
)))))))))))))))))))</f>
        <v>-0.29671480144404333</v>
      </c>
      <c r="G12" s="98">
        <f t="shared" si="1"/>
        <v>65.193285198555955</v>
      </c>
      <c r="H12" s="98">
        <f>'Data 60 C'!D13</f>
        <v>64.834000000000003</v>
      </c>
      <c r="I12" s="98">
        <f>IF($I$4=Database!$A$2,
_xlfn.FORECAST.LINEAR(H12,
INDEX('DS2025'!$B$5:$B$15,MATCH(H12,'DS2025'!$A$5:$A$15,1)):
INDEX('DS2025'!$B$5:$B$15,MATCH(H12,'DS2025'!$A$5:$A$15,1)+1),
INDEX('DS2025'!$A$5:$A$15,MATCH(H12,'DS2025'!$A$5:$A$15,1)):
INDEX('DS2025'!$A$5:$A$15,MATCH(H12,'DS2025'!$A$5:$A$15,1)+1)),
IF($I$4=Database!$A$3,
_xlfn.FORECAST.LINEAR(H12,
INDEX('DS2025'!$E$5:$E$15,MATCH(H12,'DS2025'!$D$5:$D$15,1)):
INDEX('DS2025'!$E$5:$E$15,MATCH(H12,'DS2025'!$D$5:$D$15,1)+1),
INDEX('DS2025'!$D$5:$D$15,MATCH(H12,'DS2025'!$D$5:$D$15,1)):
INDEX('DS2025'!$D$5:$D$15,MATCH(H12,'DS2025'!$D$5:$D$15,1)+1)),
IF($I$4=Database!$A$4,
_xlfn.FORECAST.LINEAR(H12,
INDEX('DS2025'!$H$5:$H$15,MATCH(H12,'DS2025'!$G$5:$G$15,1)):
INDEX('DS2025'!$H$5:$H$15,MATCH(H12,'DS2025'!$G$5:$G$15,1)+1),
INDEX('DS2025'!$G$5:$G$15,MATCH(H12,'DS2025'!$G$5:$G$15,1)):
INDEX('DS2025'!$G$5:$G$15,MATCH(H12,'DS2025'!$G$5:$G$15,1)+1)),
IF($I$4=Database!$A$5,
_xlfn.FORECAST.LINEAR(H12,
INDEX('DS2025'!$K$5:$K$15,MATCH(H12,'DS2025'!$J$5:$J$15,1)):
INDEX('DS2025'!$K$5:$K$15,MATCH(H12,'DS2025'!$J$5:$J$15,1)+1),
INDEX('DS2025'!$J$5:$J$15,MATCH(H12,'DS2025'!$J$5:$J$15,1)):
INDEX('DS2025'!$J$5:$J$15,MATCH(H12,'DS2025'!$J$5:$J$15,1)+1)),
IF($I$4=Database!$A$6,
_xlfn.FORECAST.LINEAR(H12,
INDEX('DS2025'!$N$5:$N$15,MATCH(H12,'DS2025'!$M$5:$M$15,1)):
INDEX('DS2025'!$N$5:$N$15,MATCH(H12,'DS2025'!$M$5:$M$15,1)+1),
INDEX('DS2025'!$M$5:$M$15,MATCH(H12,'DS2025'!$M$5:$M$15,1)):
INDEX('DS2025'!$M$5:$M$15,MATCH(H12,'DS2025'!$M$5:$M$15,1)+1)),
IF($I$4=Database!$A$7,
_xlfn.FORECAST.LINEAR(H12,
INDEX('DS2025'!$Q$5:$Q$15,MATCH(H12,'DS2025'!$P$5:$P$15,1)):
INDEX('DS2025'!$Q$5:$Q$15,MATCH(H12,'DS2025'!$P$5:$P$15,1)+1),
INDEX('DS2025'!$P$5:$P$15,MATCH(H12,'DS2025'!$P$5:$P$15,1)):
INDEX('DS2025'!$P$5:$P$15,MATCH(H12,'DS2025'!$P$5:$P$15,1)+1)),
IF($I$4=Database!$A$8,
_xlfn.FORECAST.LINEAR(H12,
INDEX('DS2025'!$T$5:$T$15,MATCH(H12,'DS2025'!$S$5:$S$15,1)):
INDEX('DS2025'!$T$5:$T$15,MATCH(H12,'DS2025'!$S$5:$S$15,1)+1),
INDEX('DS2025'!$S$5:$S$15,MATCH(H12,'DS2025'!$S$5:$S$15,1)):
INDEX('DS2025'!$S$5:$S$15,MATCH(H12,'DS2025'!$S$5:$S$15,1)+1)),
IF($I$4=Database!$A$9,
_xlfn.FORECAST.LINEAR(H12,
INDEX('DS2025'!$W$5:$W$15,MATCH(H12,'DS2025'!$V$5:$V$15,1)):
INDEX('DS2025'!$W$5:$W$15,MATCH(H12,'DS2025'!$V$5:$V$15,1)+1),
INDEX('DS2025'!$V$5:$V$15,MATCH(H12,'DS2025'!$V$5:$V$15,1)):
INDEX('DS2025'!$V$5:$V$15,MATCH(H12,'DS2025'!$V$5:$V$15,1)+1)),
IF($I$4=Database!$A$10,
_xlfn.FORECAST.LINEAR(H12,
INDEX('DS2025'!$Z$5:$Z$15,MATCH(H12,'DS2025'!$Y$5:$Y$15,1)):
INDEX('DS2025'!$Z$5:$Z$15,MATCH(H12,'DS2025'!$Y$5:$Y$15,1)+1),
INDEX('DS2025'!$Y$5:$Y$15,MATCH(H12,'DS2025'!$Y$5:$Y$15,1)):
INDEX('DS2025'!$Y$5:$Y$15,MATCH(H12,'DS2025'!$Y$5:$Y$15,1)+1)),
IF($I$4=Database!$A$11,
_xlfn.FORECAST.LINEAR(
H12,
INDEX('DS2025'!$B$21:$B$35,MATCH(H12,'DS2025'!$A$21:$A$35,1)):
INDEX('DS2025'!$B$21:$B$35,MATCH(H12,'DS2025'!$A$21:$A$35,1)+1),
INDEX('DS2025'!$A$21:$A$35,MATCH(H12,'DS2025'!$A$21:$A$35,1)):
INDEX('DS2025'!$A$21:$A$35,MATCH(H12,'DS2025'!$A$21:$A$35,1)+1)),
IF($I$4=Database!$A$12,
_xlfn.FORECAST.LINEAR(
H12,
INDEX('DS2025'!$E$21:$E$35,MATCH(H12,'DS2025'!$D$21:$D$35,1)):
INDEX('DS2025'!$E$21:$E$35,MATCH(H12,'DS2025'!$D$21:$D$35,1)+1),
INDEX('DS2025'!$D$21:$D$35,MATCH(H12,'DS2025'!$D$21:$D$35,1)):
INDEX('DS2025'!$D$21:$D$35,MATCH(H12,'DS2025'!$D$21:$D$35,1)+1)),
IF($I$4=Database!$A$13,
_xlfn.FORECAST.LINEAR(
H12,
INDEX('DS2025'!$H$21:$H$35,MATCH(H12,'DS2025'!$G$21:$G$35,1)):
INDEX('DS2025'!$H$21:$H$35,MATCH(H12,'DS2025'!$G$21:$G$35,1)+1),
INDEX('DS2025'!$G$21:$G$35,MATCH(H12,'DS2025'!$G$21:$G$35,1)):
INDEX('DS2025'!$G$21:$G$35,MATCH(H12,'DS2025'!$G$21:$G$35,1)+1)),
IF($I$4=Database!$A$14,
_xlfn.FORECAST.LINEAR(
H12,
INDEX('DS2025'!$K$21:$K$35,MATCH(H12,'DS2025'!$J$21:$J$35,1)):
INDEX('DS2025'!$K$21:$K$35,MATCH(H12,'DS2025'!$J$21:$J$35,1)+1),
INDEX('DS2025'!$J$21:$J$35,MATCH(H12,'DS2025'!$J$21:$J$35,1)):
INDEX('DS2025'!$J$21:$J$35,MATCH(H12,'DS2025'!$J$21:$J$35,1)+1)),
IF($I$4=Database!$A$15,
_xlfn.FORECAST.LINEAR(
H12,
INDEX('DS2025'!$N$21:$N$35,MATCH(H12,'DS2025'!$M$21:$M$35,1)):
INDEX('DS2025'!$N$21:$N$35,MATCH(H12,'DS2025'!$M$21:$M$35,1)+1),
INDEX('DS2025'!$M$21:$M$35,MATCH(H12,'DS2025'!$M$21:$M$35,1)):
INDEX('DS2025'!$M$21:$M$35,MATCH(H12,'DS2025'!$M$21:$M$35,1)+1)),
IF($I$4=Database!$A$16,
_xlfn.FORECAST.LINEAR(
H12,
INDEX('DS2025'!$Q$21:$Q$35,MATCH(H12,'DS2025'!$P$21:$P$35,1)):
INDEX('DS2025'!$Q$21:$Q$35,MATCH(H12,'DS2025'!$P$21:$P$35,1)+1),
INDEX('DS2025'!$P$21:$P$35,MATCH(H12,'DS2025'!$P$21:$P$35,1)):
INDEX('DS2025'!$P$21:$P$35,MATCH(H12,'DS2025'!$P$21:$P$35,1)+1)),
IF($I$4=Database!$A$17,
_xlfn.FORECAST.LINEAR(
H12,
INDEX('DS2025'!$T$21:$T$35,MATCH(H12,'DS2025'!$S$21:$S$35,1)):
INDEX('DS2025'!$T$21:$T$35,MATCH(H12,'DS2025'!$S$21:$S$35,1)+1),
INDEX('DS2025'!$S$21:$S$35,MATCH(H12,'DS2025'!$S$21:$S$35,1)):
INDEX('DS2025'!$S$21:$S$35,MATCH(H12,'DS2025'!$S$21:$S$35,1)+1)),
IF($I$4=Database!$A$18,
_xlfn.FORECAST.LINEAR(
H12,
INDEX('DS2025'!$W$21:$W$35,MATCH(H12,'DS2025'!$V$21:$V$35,1)):
INDEX('DS2025'!$W$21:$W$35,MATCH(H12,'DS2025'!$V$21:$V$35,1)+1),
INDEX('DS2025'!$V$21:$V$35,MATCH(H12,'DS2025'!$V$21:$V$35,1)):
INDEX('DS2025'!$V$21:$V$35,MATCH(H12,'DS2025'!$V$21:$V$35,1)+1)),
IF($I$4=Database!$A$19,
_xlfn.FORECAST.LINEAR(
H12,
INDEX('DS2025'!$Z$21:$Z$35,MATCH(H12,'DS2025'!$Y$21:$Y$35,1)):
INDEX('DS2025'!$Z$21:$Z$35,MATCH(H12,'DS2025'!$Y$21:$Y$35,1)+1),
INDEX('DS2025'!$Y$21:$Y$35,MATCH(H12,'DS2025'!$Y$21:$Y$35,1)):
INDEX('DS2025'!$Y$21:$Y$35,MATCH(H12,'DS2025'!$Y$21:$Y$35,1)+1)),
IF($I$4=Database!$A$20,
_xlfn.FORECAST.LINEAR(
H12,
INDEX('DS2025'!$AC$21:$AC$35,MATCH(H12,'DS2025'!$AB$21:$AB$35,1)):
INDEX('DS2025'!$AC$21:$AC$35,MATCH(H12,'DS2025'!$AB$21:$AB$35,1)+1),
INDEX('DS2025'!$AB$21:$AB$35,MATCH(H12,'DS2025'!$AB$21:$AB$35,1)):
INDEX('DS2025'!$AB$21:$AB$35,MATCH(H12,'DS2025'!$AB$21:$AB$35,1)+1))
)))))))))))))))))))</f>
        <v>-0.29837256317689531</v>
      </c>
      <c r="J12" s="98">
        <f t="shared" si="2"/>
        <v>64.535627436823106</v>
      </c>
      <c r="K12" s="98">
        <f>'Data 60 C'!E13</f>
        <v>64.933000000000007</v>
      </c>
      <c r="L12" s="98">
        <f>IF($L$4=Database!$A$2,
_xlfn.FORECAST.LINEAR(K12,
INDEX('DS2025'!$B$5:$B$15,MATCH(K12,'DS2025'!$A$5:$A$15,1)):
INDEX('DS2025'!$B$5:$B$15,MATCH(K12,'DS2025'!$A$5:$A$15,1)+1),
INDEX('DS2025'!$A$5:$A$15,MATCH(K12,'DS2025'!$A$5:$A$15,1)):
INDEX('DS2025'!$A$5:$A$15,MATCH(K12,'DS2025'!$A$5:$A$15,1)+1)),
IF($L$4=Database!$A$3,
_xlfn.FORECAST.LINEAR(K12,
INDEX('DS2025'!$E$5:$E$15,MATCH(K12,'DS2025'!$D$5:$D$15,1)):
INDEX('DS2025'!$E$5:$E$15,MATCH(K12,'DS2025'!$D$5:$D$15,1)+1),
INDEX('DS2025'!$D$5:$D$15,MATCH(K12,'DS2025'!$D$5:$D$15,1)):
INDEX('DS2025'!$D$5:$D$15,MATCH(K12,'DS2025'!$D$5:$D$15,1)+1)),
IF($L$4=Database!$A$4,
_xlfn.FORECAST.LINEAR(K12,
INDEX('DS2025'!$H$5:$H$15,MATCH(K12,'DS2025'!$G$5:$G$15,1)):
INDEX('DS2025'!$H$5:$H$15,MATCH(K12,'DS2025'!$G$5:$G$15,1)+1),
INDEX('DS2025'!$G$5:$G$15,MATCH(K12,'DS2025'!$G$5:$G$15,1)):
INDEX('DS2025'!$G$5:$G$15,MATCH(K12,'DS2025'!$G$5:$G$15,1)+1)),
IF($L$4=Database!$A$5,
_xlfn.FORECAST.LINEAR(K12,
INDEX('DS2025'!$K$5:$K$15,MATCH(K12,'DS2025'!$J$5:$J$15,1)):
INDEX('DS2025'!$K$5:$K$15,MATCH(K12,'DS2025'!$J$5:$J$15,1)+1),
INDEX('DS2025'!$J$5:$J$15,MATCH(K12,'DS2025'!$J$5:$J$15,1)):
INDEX('DS2025'!$J$5:$J$15,MATCH(K12,'DS2025'!$J$5:$J$15,1)+1)),
IF($L$4=Database!$A$6,
_xlfn.FORECAST.LINEAR(K12,
INDEX('DS2025'!$N$5:$N$15,MATCH(K12,'DS2025'!$M$5:$M$15,1)):
INDEX('DS2025'!$N$5:$N$15,MATCH(K12,'DS2025'!$M$5:$M$15,1)+1),
INDEX('DS2025'!$M$5:$M$15,MATCH(K12,'DS2025'!$M$5:$M$15,1)):
INDEX('DS2025'!$M$5:$M$15,MATCH(K12,'DS2025'!$M$5:$M$15,1)+1)),
IF($L$4=Database!$A$7,
_xlfn.FORECAST.LINEAR(K12,
INDEX('DS2025'!$Q$5:$Q$15,MATCH(K12,'DS2025'!$P$5:$P$15,1)):
INDEX('DS2025'!$Q$5:$Q$15,MATCH(K12,'DS2025'!$P$5:$P$15,1)+1),
INDEX('DS2025'!$P$5:$P$15,MATCH(K12,'DS2025'!$P$5:$P$15,1)):
INDEX('DS2025'!$P$5:$P$15,MATCH(K12,'DS2025'!$P$5:$P$15,1)+1)),
IF($L$4=Database!$A$8,
_xlfn.FORECAST.LINEAR(K12,
INDEX('DS2025'!$T$5:$T$15,MATCH(K12,'DS2025'!$S$5:$S$15,1)):
INDEX('DS2025'!$T$5:$T$15,MATCH(K12,'DS2025'!$S$5:$S$15,1)+1),
INDEX('DS2025'!$S$5:$S$15,MATCH(K12,'DS2025'!$S$5:$S$15,1)):
INDEX('DS2025'!$S$5:$S$15,MATCH(K12,'DS2025'!$S$5:$S$15,1)+1)),
IF($L$4=Database!$A$9,
_xlfn.FORECAST.LINEAR(K12,
INDEX('DS2025'!$W$5:$W$15,MATCH(K12,'DS2025'!$V$5:$V$15,1)):
INDEX('DS2025'!$W$5:$W$15,MATCH(K12,'DS2025'!$V$5:$V$15,1)+1),
INDEX('DS2025'!$V$5:$V$15,MATCH(K12,'DS2025'!$V$5:$V$15,1)):
INDEX('DS2025'!$V$5:$V$15,MATCH(K12,'DS2025'!$V$5:$V$15,1)+1)),
IF($L$4=Database!$A$10,
_xlfn.FORECAST.LINEAR(K12,
INDEX('DS2025'!$Z$5:$Z$15,MATCH(K12,'DS2025'!$Y$5:$Y$15,1)):
INDEX('DS2025'!$Z$5:$Z$15,MATCH(K12,'DS2025'!$Y$5:$Y$15,1)+1),
INDEX('DS2025'!$Y$5:$Y$15,MATCH(K12,'DS2025'!$Y$5:$Y$15,1)):
INDEX('DS2025'!$Y$5:$Y$15,MATCH(K12,'DS2025'!$Y$5:$Y$15,1)+1)),
IF($L$4=Database!$A$11,
_xlfn.FORECAST.LINEAR(
K12,
INDEX('DS2025'!$B$21:$B$35,MATCH(K12,'DS2025'!$A$21:$A$35,1)):
INDEX('DS2025'!$B$21:$B$35,MATCH(K12,'DS2025'!$A$21:$A$35,1)+1),
INDEX('DS2025'!$A$21:$A$35,MATCH(K12,'DS2025'!$A$21:$A$35,1)):
INDEX('DS2025'!$A$21:$A$35,MATCH(K12,'DS2025'!$A$21:$A$35,1)+1)),
IF($L$4=Database!$A$12,
_xlfn.FORECAST.LINEAR(
K12,
INDEX('DS2025'!$E$21:$E$35,MATCH(K12,'DS2025'!$D$21:$D$35,1)):
INDEX('DS2025'!$E$21:$E$35,MATCH(K12,'DS2025'!$D$21:$D$35,1)+1),
INDEX('DS2025'!$D$21:$D$35,MATCH(K12,'DS2025'!$D$21:$D$35,1)):
INDEX('DS2025'!$D$21:$D$35,MATCH(K12,'DS2025'!$D$21:$D$35,1)+1)),
IF($L$4=Database!$A$13,
_xlfn.FORECAST.LINEAR(
K12,
INDEX('DS2025'!$H$21:$H$35,MATCH(K12,'DS2025'!$G$21:$G$35,1)):
INDEX('DS2025'!$H$21:$H$35,MATCH(K12,'DS2025'!$G$21:$G$35,1)+1),
INDEX('DS2025'!$G$21:$G$35,MATCH(K12,'DS2025'!$G$21:$G$35,1)):
INDEX('DS2025'!$G$21:$G$35,MATCH(K12,'DS2025'!$G$21:$G$35,1)+1)),
IF($L$4=Database!$A$14,
_xlfn.FORECAST.LINEAR(
K12,
INDEX('DS2025'!$K$21:$K$35,MATCH(K12,'DS2025'!$J$21:$J$35,1)):
INDEX('DS2025'!$K$21:$K$35,MATCH(K12,'DS2025'!$J$21:$J$35,1)+1),
INDEX('DS2025'!$J$21:$J$35,MATCH(K12,'DS2025'!$J$21:$J$35,1)):
INDEX('DS2025'!$J$21:$J$35,MATCH(K12,'DS2025'!$J$21:$J$35,1)+1)),
IF($L$4=Database!$A$15,
_xlfn.FORECAST.LINEAR(
K12,
INDEX('DS2025'!$N$21:$N$35,MATCH(K12,'DS2025'!$M$21:$M$35,1)):
INDEX('DS2025'!$N$21:$N$35,MATCH(K12,'DS2025'!$M$21:$M$35,1)+1),
INDEX('DS2025'!$M$21:$M$35,MATCH(K12,'DS2025'!$M$21:$M$35,1)):
INDEX('DS2025'!$M$21:$M$35,MATCH(K12,'DS2025'!$M$21:$M$35,1)+1)),
IF($L$4=Database!$A$16,
_xlfn.FORECAST.LINEAR(
K12,
INDEX('DS2025'!$Q$21:$Q$35,MATCH(K12,'DS2025'!$P$21:$P$35,1)):
INDEX('DS2025'!$Q$21:$Q$35,MATCH(K12,'DS2025'!$P$21:$P$35,1)+1),
INDEX('DS2025'!$P$21:$P$35,MATCH(K12,'DS2025'!$P$21:$P$35,1)):
INDEX('DS2025'!$P$21:$P$35,MATCH(K12,'DS2025'!$P$21:$P$35,1)+1)),
IF($L$4=Database!$A$17,
_xlfn.FORECAST.LINEAR(
K12,
INDEX('DS2025'!$T$21:$T$35,MATCH(K12,'DS2025'!$S$21:$S$35,1)):
INDEX('DS2025'!$T$21:$T$35,MATCH(K12,'DS2025'!$S$21:$S$35,1)+1),
INDEX('DS2025'!$S$21:$S$35,MATCH(K12,'DS2025'!$S$21:$S$35,1)):
INDEX('DS2025'!$S$21:$S$35,MATCH(K12,'DS2025'!$S$21:$S$35,1)+1)),
IF($L$4=Database!$A$18,
_xlfn.FORECAST.LINEAR(
K12,
INDEX('DS2025'!$W$21:$W$35,MATCH(K12,'DS2025'!$V$21:$V$35,1)):
INDEX('DS2025'!$W$21:$W$35,MATCH(K12,'DS2025'!$V$21:$V$35,1)+1),
INDEX('DS2025'!$V$21:$V$35,MATCH(K12,'DS2025'!$V$21:$V$35,1)):
INDEX('DS2025'!$V$21:$V$35,MATCH(K12,'DS2025'!$V$21:$V$35,1)+1)),
IF($L$4=Database!$A$19,
_xlfn.FORECAST.LINEAR(
K12,
INDEX('DS2025'!$Z$21:$Z$35,MATCH(K12,'DS2025'!$Y$21:$Y$35,1)):
INDEX('DS2025'!$Z$21:$Z$35,MATCH(K12,'DS2025'!$Y$21:$Y$35,1)+1),
INDEX('DS2025'!$Y$21:$Y$35,MATCH(K12,'DS2025'!$Y$21:$Y$35,1)):
INDEX('DS2025'!$Y$21:$Y$35,MATCH(K12,'DS2025'!$Y$21:$Y$35,1)+1)),
IF($L$4=Database!$A$20,
_xlfn.FORECAST.LINEAR(
K12,
INDEX('DS2025'!$AC$21:$AC$35,MATCH(K12,'DS2025'!$AB$21:$AB$35,1)):
INDEX('DS2025'!$AC$21:$AC$35,MATCH(K12,'DS2025'!$AB$21:$AB$35,1)+1),
INDEX('DS2025'!$AB$21:$AB$35,MATCH(K12,'DS2025'!$AB$21:$AB$35,1)):
INDEX('DS2025'!$AB$21:$AB$35,MATCH(K12,'DS2025'!$AB$21:$AB$35,1)+1))
)))))))))))))))))))</f>
        <v>-0.33420799425562464</v>
      </c>
      <c r="M12" s="98">
        <f t="shared" si="3"/>
        <v>64.598792005744386</v>
      </c>
      <c r="N12" s="317">
        <f>'Data 60 C'!F13</f>
        <v>64.432000000000002</v>
      </c>
      <c r="O12" s="98">
        <f>IF($O$4=Database!$A$2,
_xlfn.FORECAST.LINEAR(N12,
INDEX('DS2025'!$B$5:$B$15,MATCH(N12,'DS2025'!$A$5:$A$15,1)):
INDEX('DS2025'!$B$5:$B$15,MATCH(N12,'DS2025'!$A$5:$A$15,1)+1),
INDEX('DS2025'!$A$5:$A$15,MATCH(N12,'DS2025'!$A$5:$A$15,1)):
INDEX('DS2025'!$A$5:$A$15,MATCH(N12,'DS2025'!$A$5:$A$15,1)+1)),
IF($O$4=Database!$A$3,
_xlfn.FORECAST.LINEAR(N12,
INDEX('DS2025'!$E$5:$E$15,MATCH(N12,'DS2025'!$D$5:$D$15,1)):
INDEX('DS2025'!$E$5:$E$15,MATCH(N12,'DS2025'!$D$5:$D$15,1)+1),
INDEX('DS2025'!$D$5:$D$15,MATCH(N12,'DS2025'!$D$5:$D$15,1)):
INDEX('DS2025'!$D$5:$D$15,MATCH(N12,'DS2025'!$D$5:$D$15,1)+1)),
IF($O$4=Database!$A$4,
_xlfn.FORECAST.LINEAR(N12,
INDEX('DS2025'!$H$5:$H$15,MATCH(N12,'DS2025'!$G$5:$G$15,1)):
INDEX('DS2025'!$H$5:$H$15,MATCH(N12,'DS2025'!$G$5:$G$15,1)+1),
INDEX('DS2025'!$G$5:$G$15,MATCH(N12,'DS2025'!$G$5:$G$15,1)):
INDEX('DS2025'!$G$5:$G$15,MATCH(N12,'DS2025'!$G$5:$G$15,1)+1)),
IF($O$4=Database!$A$5,
_xlfn.FORECAST.LINEAR(N12,
INDEX('DS2025'!$K$5:$K$15,MATCH(N12,'DS2025'!$J$5:$J$15,1)):
INDEX('DS2025'!$K$5:$K$15,MATCH(N12,'DS2025'!$J$5:$J$15,1)+1),
INDEX('DS2025'!$J$5:$J$15,MATCH(N12,'DS2025'!$J$5:$J$15,1)):
INDEX('DS2025'!$J$5:$J$15,MATCH(N12,'DS2025'!$J$5:$J$15,1)+1)),
IF($O$4=Database!$A$6,
_xlfn.FORECAST.LINEAR(N12,
INDEX('DS2025'!$N$5:$N$15,MATCH(N12,'DS2025'!$M$5:$M$15,1)):
INDEX('DS2025'!$N$5:$N$15,MATCH(N12,'DS2025'!$M$5:$M$15,1)+1),
INDEX('DS2025'!$M$5:$M$15,MATCH(N12,'DS2025'!$M$5:$M$15,1)):
INDEX('DS2025'!$M$5:$M$15,MATCH(N12,'DS2025'!$M$5:$M$15,1)+1)),
IF($O$4=Database!$A$7,
_xlfn.FORECAST.LINEAR(N12,
INDEX('DS2025'!$Q$5:$Q$15,MATCH(N12,'DS2025'!$P$5:$P$15,1)):
INDEX('DS2025'!$Q$5:$Q$15,MATCH(N12,'DS2025'!$P$5:$P$15,1)+1),
INDEX('DS2025'!$P$5:$P$15,MATCH(N12,'DS2025'!$P$5:$P$15,1)):
INDEX('DS2025'!$P$5:$P$15,MATCH(N12,'DS2025'!$P$5:$P$15,1)+1)),
IF($O$4=Database!$A$8,
_xlfn.FORECAST.LINEAR(N12,
INDEX('DS2025'!$T$5:$T$15,MATCH(N12,'DS2025'!$S$5:$S$15,1)):
INDEX('DS2025'!$T$5:$T$15,MATCH(N12,'DS2025'!$S$5:$S$15,1)+1),
INDEX('DS2025'!$S$5:$S$15,MATCH(N12,'DS2025'!$S$5:$S$15,1)):
INDEX('DS2025'!$S$5:$S$15,MATCH(N12,'DS2025'!$S$5:$S$15,1)+1)),
IF($O$4=Database!$A$9,
_xlfn.FORECAST.LINEAR(N12,
INDEX('DS2025'!$W$5:$W$15,MATCH(N12,'DS2025'!$V$5:$V$15,1)):
INDEX('DS2025'!$W$5:$W$15,MATCH(N12,'DS2025'!$V$5:$V$15,1)+1),
INDEX('DS2025'!$V$5:$V$15,MATCH(N12,'DS2025'!$V$5:$V$15,1)):
INDEX('DS2025'!$V$5:$V$15,MATCH(N12,'DS2025'!$V$5:$V$15,1)+1)),
IF($O$4=Database!$A$10,
_xlfn.FORECAST.LINEAR(N12,
INDEX('DS2025'!$Z$5:$Z$15,MATCH(N12,'DS2025'!$Y$5:$Y$15,1)):
INDEX('DS2025'!$Z$5:$Z$15,MATCH(N12,'DS2025'!$Y$5:$Y$15,1)+1),
INDEX('DS2025'!$Y$5:$Y$15,MATCH(N12,'DS2025'!$Y$5:$Y$15,1)):
INDEX('DS2025'!$Y$5:$Y$15,MATCH(N12,'DS2025'!$Y$5:$Y$15,1)+1)),
IF($O$4=Database!$A$11,
_xlfn.FORECAST.LINEAR(
N12,
INDEX('DS2025'!$B$21:$B$35,MATCH(N12,'DS2025'!$A$21:$A$35,1)):
INDEX('DS2025'!$B$21:$B$35,MATCH(N12,'DS2025'!$A$21:$A$35,1)+1),
INDEX('DS2025'!$A$21:$A$35,MATCH(N12,'DS2025'!$A$21:$A$35,1)):
INDEX('DS2025'!$A$21:$A$35,MATCH(N12,'DS2025'!$A$21:$A$35,1)+1)),
IF($O$4=Database!$A$12,
_xlfn.FORECAST.LINEAR(
N12,
INDEX('DS2025'!$E$21:$E$35,MATCH(N12,'DS2025'!$D$21:$D$35,1)):
INDEX('DS2025'!$E$21:$E$35,MATCH(N12,'DS2025'!$D$21:$D$35,1)+1),
INDEX('DS2025'!$D$21:$D$35,MATCH(N12,'DS2025'!$D$21:$D$35,1)):
INDEX('DS2025'!$D$21:$D$35,MATCH(N12,'DS2025'!$D$21:$D$35,1)+1)),
IF($O$4=Database!$A$13,
_xlfn.FORECAST.LINEAR(
N12,
INDEX('DS2025'!$H$21:$H$35,MATCH(N12,'DS2025'!$G$21:$G$35,1)):
INDEX('DS2025'!$H$21:$H$35,MATCH(N12,'DS2025'!$G$21:$G$35,1)+1),
INDEX('DS2025'!$G$21:$G$35,MATCH(N12,'DS2025'!$G$21:$G$35,1)):
INDEX('DS2025'!$G$21:$G$35,MATCH(N12,'DS2025'!$G$21:$G$35,1)+1)),
IF($O$4=Database!$A$14,
_xlfn.FORECAST.LINEAR(
N12,
INDEX('DS2025'!$K$21:$K$35,MATCH(N12,'DS2025'!$J$21:$J$35,1)):
INDEX('DS2025'!$K$21:$K$35,MATCH(N12,'DS2025'!$J$21:$J$35,1)+1),
INDEX('DS2025'!$J$21:$J$35,MATCH(N12,'DS2025'!$J$21:$J$35,1)):
INDEX('DS2025'!$J$21:$J$35,MATCH(N12,'DS2025'!$J$21:$J$35,1)+1)),
IF($O$4=Database!$A$15,
_xlfn.FORECAST.LINEAR(
N12,
INDEX('DS2025'!$N$21:$N$35,MATCH(N12,'DS2025'!$M$21:$M$35,1)):
INDEX('DS2025'!$N$21:$N$35,MATCH(N12,'DS2025'!$M$21:$M$35,1)+1),
INDEX('DS2025'!$M$21:$M$35,MATCH(N12,'DS2025'!$M$21:$M$35,1)):
INDEX('DS2025'!$M$21:$M$35,MATCH(N12,'DS2025'!$M$21:$M$35,1)+1)),
IF($O$4=Database!$A$16,
_xlfn.FORECAST.LINEAR(
N12,
INDEX('DS2025'!$Q$21:$Q$35,MATCH(N12,'DS2025'!$P$21:$P$35,1)):
INDEX('DS2025'!$Q$21:$Q$35,MATCH(N12,'DS2025'!$P$21:$P$35,1)+1),
INDEX('DS2025'!$P$21:$P$35,MATCH(N12,'DS2025'!$P$21:$P$35,1)):
INDEX('DS2025'!$P$21:$P$35,MATCH(N12,'DS2025'!$P$21:$P$35,1)+1)),
IF($O$4=Database!$A$17,
_xlfn.FORECAST.LINEAR(
N12,
INDEX('DS2025'!$T$21:$T$35,MATCH(N12,'DS2025'!$S$21:$S$35,1)):
INDEX('DS2025'!$T$21:$T$35,MATCH(N12,'DS2025'!$S$21:$S$35,1)+1),
INDEX('DS2025'!$S$21:$S$35,MATCH(N12,'DS2025'!$S$21:$S$35,1)):
INDEX('DS2025'!$S$21:$S$35,MATCH(N12,'DS2025'!$S$21:$S$35,1)+1)),
IF($O$4=Database!$A$18,
_xlfn.FORECAST.LINEAR(
N12,
INDEX('DS2025'!$W$21:$W$35,MATCH(N12,'DS2025'!$V$21:$V$35,1)):
INDEX('DS2025'!$W$21:$W$35,MATCH(N12,'DS2025'!$V$21:$V$35,1)+1),
INDEX('DS2025'!$V$21:$V$35,MATCH(N12,'DS2025'!$V$21:$V$35,1)):
INDEX('DS2025'!$V$21:$V$35,MATCH(N12,'DS2025'!$V$21:$V$35,1)+1)),
IF($O$4=Database!$A$19,
_xlfn.FORECAST.LINEAR(
N12,
INDEX('DS2025'!$Z$21:$Z$35,MATCH(N12,'DS2025'!$Y$21:$Y$35,1)):
INDEX('DS2025'!$Z$21:$Z$35,MATCH(N12,'DS2025'!$Y$21:$Y$35,1)+1),
INDEX('DS2025'!$Y$21:$Y$35,MATCH(N12,'DS2025'!$Y$21:$Y$35,1)):
INDEX('DS2025'!$Y$21:$Y$35,MATCH(N12,'DS2025'!$Y$21:$Y$35,1)+1)),
IF($O$4=Database!$A$20,
_xlfn.FORECAST.LINEAR(
N12,
INDEX('DS2025'!$AC$21:$AC$35,MATCH(N12,'DS2025'!$AB$21:$AB$35,1)):
INDEX('DS2025'!$AC$21:$AC$35,MATCH(N12,'DS2025'!$AB$21:$AB$35,1)+1),
INDEX('DS2025'!$AB$21:$AB$35,MATCH(N12,'DS2025'!$AB$21:$AB$35,1)):
INDEX('DS2025'!$AB$21:$AB$35,MATCH(N12,'DS2025'!$AB$21:$AB$35,1)+1))
)))))))))))))))))))</f>
        <v>-0.332729056965055</v>
      </c>
      <c r="P12" s="96">
        <f t="shared" si="4"/>
        <v>64.099270943034952</v>
      </c>
      <c r="Q12" s="317">
        <f>'Data 60 C'!G13</f>
        <v>64.968000000000004</v>
      </c>
      <c r="R12" s="98">
        <f>IF($R$4=Database!$A$2,
_xlfn.FORECAST.LINEAR(Q12,
INDEX('DS2025'!$B$5:$B$15,MATCH(Q12,'DS2025'!$A$5:$A$15,1)):
INDEX('DS2025'!$B$5:$B$15,MATCH(Q12,'DS2025'!$A$5:$A$15,1)+1),
INDEX('DS2025'!$A$5:$A$15,MATCH(Q12,'DS2025'!$A$5:$A$15,1)):
INDEX('DS2025'!$A$5:$A$15,MATCH(Q12,'DS2025'!$A$5:$A$15,1)+1)),
IF($R$4=Database!$A$3,
_xlfn.FORECAST.LINEAR(Q12,
INDEX('DS2025'!$E$5:$E$15,MATCH(Q12,'DS2025'!$D$5:$D$15,1)):
INDEX('DS2025'!$E$5:$E$15,MATCH(Q12,'DS2025'!$D$5:$D$15,1)+1),
INDEX('DS2025'!$D$5:$D$15,MATCH(Q12,'DS2025'!$D$5:$D$15,1)):
INDEX('DS2025'!$D$5:$D$15,MATCH(Q12,'DS2025'!$D$5:$D$15,1)+1)),
IF($R$4=Database!$A$4,
_xlfn.FORECAST.LINEAR(Q12,
INDEX('DS2025'!$H$5:$H$15,MATCH(Q12,'DS2025'!$G$5:$G$15,1)):
INDEX('DS2025'!$H$5:$H$15,MATCH(Q12,'DS2025'!$G$5:$G$15,1)+1),
INDEX('DS2025'!$G$5:$G$15,MATCH(Q12,'DS2025'!$G$5:$G$15,1)):
INDEX('DS2025'!$G$5:$G$15,MATCH(Q12,'DS2025'!$G$5:$G$15,1)+1)),
IF($R$4=Database!$A$5,
_xlfn.FORECAST.LINEAR(Q12,
INDEX('DS2025'!$K$5:$K$15,MATCH(Q12,'DS2025'!$J$5:$J$15,1)):
INDEX('DS2025'!$K$5:$K$15,MATCH(Q12,'DS2025'!$J$5:$J$15,1)+1),
INDEX('DS2025'!$J$5:$J$15,MATCH(Q12,'DS2025'!$J$5:$J$15,1)):
INDEX('DS2025'!$J$5:$J$15,MATCH(Q12,'DS2025'!$J$5:$J$15,1)+1)),
IF($R$4=Database!$A$6,
_xlfn.FORECAST.LINEAR(Q12,
INDEX('DS2025'!$N$5:$N$15,MATCH(Q12,'DS2025'!$M$5:$M$15,1)):
INDEX('DS2025'!$N$5:$N$15,MATCH(Q12,'DS2025'!$M$5:$M$15,1)+1),
INDEX('DS2025'!$M$5:$M$15,MATCH(Q12,'DS2025'!$M$5:$M$15,1)):
INDEX('DS2025'!$M$5:$M$15,MATCH(Q12,'DS2025'!$M$5:$M$15,1)+1)),
IF($R$4=Database!$A$7,
_xlfn.FORECAST.LINEAR(Q12,
INDEX('DS2025'!$Q$5:$Q$15,MATCH(Q12,'DS2025'!$P$5:$P$15,1)):
INDEX('DS2025'!$Q$5:$Q$15,MATCH(Q12,'DS2025'!$P$5:$P$15,1)+1),
INDEX('DS2025'!$P$5:$P$15,MATCH(Q12,'DS2025'!$P$5:$P$15,1)):
INDEX('DS2025'!$P$5:$P$15,MATCH(Q12,'DS2025'!$P$5:$P$15,1)+1)),
IF($R$4=Database!$A$8,
_xlfn.FORECAST.LINEAR(Q12,
INDEX('DS2025'!$T$5:$T$15,MATCH(Q12,'DS2025'!$S$5:$S$15,1)):
INDEX('DS2025'!$T$5:$T$15,MATCH(Q12,'DS2025'!$S$5:$S$15,1)+1),
INDEX('DS2025'!$S$5:$S$15,MATCH(Q12,'DS2025'!$S$5:$S$15,1)):
INDEX('DS2025'!$S$5:$S$15,MATCH(Q12,'DS2025'!$S$5:$S$15,1)+1)),
IF($R$4=Database!$A$9,
_xlfn.FORECAST.LINEAR(Q12,
INDEX('DS2025'!$W$5:$W$15,MATCH(Q12,'DS2025'!$V$5:$V$15,1)):
INDEX('DS2025'!$W$5:$W$15,MATCH(Q12,'DS2025'!$V$5:$V$15,1)+1),
INDEX('DS2025'!$V$5:$V$15,MATCH(Q12,'DS2025'!$V$5:$V$15,1)):
INDEX('DS2025'!$V$5:$V$15,MATCH(Q12,'DS2025'!$V$5:$V$15,1)+1)),
IF($R$4=Database!$A$10,
_xlfn.FORECAST.LINEAR(Q12,
INDEX('DS2025'!$Z$5:$Z$15,MATCH(Q12,'DS2025'!$Y$5:$Y$15,1)):
INDEX('DS2025'!$Z$5:$Z$15,MATCH(Q12,'DS2025'!$Y$5:$Y$15,1)+1),
INDEX('DS2025'!$Y$5:$Y$15,MATCH(Q12,'DS2025'!$Y$5:$Y$15,1)):
INDEX('DS2025'!$Y$5:$Y$15,MATCH(Q12,'DS2025'!$Y$5:$Y$15,1)+1)),
IF($R$4=Database!$A$11,
_xlfn.FORECAST.LINEAR(
Q12,
INDEX('DS2025'!$B$21:$B$35,MATCH(Q12,'DS2025'!$A$21:$A$35,1)):
INDEX('DS2025'!$B$21:$B$35,MATCH(Q12,'DS2025'!$A$21:$A$35,1)+1),
INDEX('DS2025'!$A$21:$A$35,MATCH(Q12,'DS2025'!$A$21:$A$35,1)):
INDEX('DS2025'!$A$21:$A$35,MATCH(Q12,'DS2025'!$A$21:$A$35,1)+1)),
IF($R$4=Database!$A$12,
_xlfn.FORECAST.LINEAR(
Q12,
INDEX('DS2025'!$E$21:$E$35,MATCH(Q12,'DS2025'!$D$21:$D$35,1)):
INDEX('DS2025'!$E$21:$E$35,MATCH(Q12,'DS2025'!$D$21:$D$35,1)+1),
INDEX('DS2025'!$D$21:$D$35,MATCH(Q12,'DS2025'!$D$21:$D$35,1)):
INDEX('DS2025'!$D$21:$D$35,MATCH(Q12,'DS2025'!$D$21:$D$35,1)+1)),
IF($R$4=Database!$A$13,
_xlfn.FORECAST.LINEAR(
Q12,
INDEX('DS2025'!$H$21:$H$35,MATCH(Q12,'DS2025'!$G$21:$G$35,1)):
INDEX('DS2025'!$H$21:$H$35,MATCH(Q12,'DS2025'!$G$21:$G$35,1)+1),
INDEX('DS2025'!$G$21:$G$35,MATCH(Q12,'DS2025'!$G$21:$G$35,1)):
INDEX('DS2025'!$G$21:$G$35,MATCH(Q12,'DS2025'!$G$21:$G$35,1)+1)),
IF($R$4=Database!$A$14,
_xlfn.FORECAST.LINEAR(
Q12,
INDEX('DS2025'!$K$21:$K$35,MATCH(Q12,'DS2025'!$J$21:$J$35,1)):
INDEX('DS2025'!$K$21:$K$35,MATCH(Q12,'DS2025'!$J$21:$J$35,1)+1),
INDEX('DS2025'!$J$21:$J$35,MATCH(Q12,'DS2025'!$J$21:$J$35,1)):
INDEX('DS2025'!$J$21:$J$35,MATCH(Q12,'DS2025'!$J$21:$J$35,1)+1)),
IF($R$4=Database!$A$15,
_xlfn.FORECAST.LINEAR(
Q12,
INDEX('DS2025'!$N$21:$N$35,MATCH(Q12,'DS2025'!$M$21:$M$35,1)):
INDEX('DS2025'!$N$21:$N$35,MATCH(Q12,'DS2025'!$M$21:$M$35,1)+1),
INDEX('DS2025'!$M$21:$M$35,MATCH(Q12,'DS2025'!$M$21:$M$35,1)):
INDEX('DS2025'!$M$21:$M$35,MATCH(Q12,'DS2025'!$M$21:$M$35,1)+1)),
IF($R$4=Database!$A$16,
_xlfn.FORECAST.LINEAR(
Q12,
INDEX('DS2025'!$Q$21:$Q$35,MATCH(Q12,'DS2025'!$P$21:$P$35,1)):
INDEX('DS2025'!$Q$21:$Q$35,MATCH(Q12,'DS2025'!$P$21:$P$35,1)+1),
INDEX('DS2025'!$P$21:$P$35,MATCH(Q12,'DS2025'!$P$21:$P$35,1)):
INDEX('DS2025'!$P$21:$P$35,MATCH(Q12,'DS2025'!$P$21:$P$35,1)+1)),
IF($R$4=Database!$A$17,
_xlfn.FORECAST.LINEAR(
Q12,
INDEX('DS2025'!$T$21:$T$35,MATCH(Q12,'DS2025'!$S$21:$S$35,1)):
INDEX('DS2025'!$T$21:$T$35,MATCH(Q12,'DS2025'!$S$21:$S$35,1)+1),
INDEX('DS2025'!$S$21:$S$35,MATCH(Q12,'DS2025'!$S$21:$S$35,1)):
INDEX('DS2025'!$S$21:$S$35,MATCH(Q12,'DS2025'!$S$21:$S$35,1)+1)),
IF($R$4=Database!$A$18,
_xlfn.FORECAST.LINEAR(
Q12,
INDEX('DS2025'!$W$21:$W$35,MATCH(Q12,'DS2025'!$V$21:$V$35,1)):
INDEX('DS2025'!$W$21:$W$35,MATCH(Q12,'DS2025'!$V$21:$V$35,1)+1),
INDEX('DS2025'!$V$21:$V$35,MATCH(Q12,'DS2025'!$V$21:$V$35,1)):
INDEX('DS2025'!$V$21:$V$35,MATCH(Q12,'DS2025'!$V$21:$V$35,1)+1)),
IF($R$4=Database!$A$19,
_xlfn.FORECAST.LINEAR(
Q12,
INDEX('DS2025'!$Z$21:$Z$35,MATCH(Q12,'DS2025'!$Y$21:$Y$35,1)):
INDEX('DS2025'!$Z$21:$Z$35,MATCH(Q12,'DS2025'!$Y$21:$Y$35,1)+1),
INDEX('DS2025'!$Y$21:$Y$35,MATCH(Q12,'DS2025'!$Y$21:$Y$35,1)):
INDEX('DS2025'!$Y$21:$Y$35,MATCH(Q12,'DS2025'!$Y$21:$Y$35,1)+1)),
IF($R$4=Database!$A$20,
_xlfn.FORECAST.LINEAR(
Q12,
INDEX('DS2025'!$AC$21:$AC$35,MATCH(Q12,'DS2025'!$AB$21:$AB$35,1)):
INDEX('DS2025'!$AC$21:$AC$35,MATCH(Q12,'DS2025'!$AB$21:$AB$35,1)+1),
INDEX('DS2025'!$AB$21:$AB$35,MATCH(Q12,'DS2025'!$AB$21:$AB$35,1)):
INDEX('DS2025'!$AB$21:$AB$35,MATCH(Q12,'DS2025'!$AB$21:$AB$35,1)+1))
)))))))))))))))))))</f>
        <v>-0.33431131322801977</v>
      </c>
      <c r="S12" s="98">
        <f t="shared" si="5"/>
        <v>64.63368868677199</v>
      </c>
      <c r="T12" s="317">
        <f>'Data 60 C'!H13</f>
        <v>64.234999999999999</v>
      </c>
      <c r="U12" s="98">
        <f>IF($U$4=Database!$A$2,
_xlfn.FORECAST.LINEAR(T12,
INDEX('DS2025'!$B$5:$B$15,MATCH(T12,'DS2025'!$A$5:$A$15,1)):
INDEX('DS2025'!$B$5:$B$15,MATCH(T12,'DS2025'!$A$5:$A$15,1)+1),
INDEX('DS2025'!$A$5:$A$15,MATCH(T12,'DS2025'!$A$5:$A$15,1)):
INDEX('DS2025'!$A$5:$A$15,MATCH(T12,'DS2025'!$A$5:$A$15,1)+1)),
IF($U$4=Database!$A$3,
_xlfn.FORECAST.LINEAR(T12,
INDEX('DS2025'!$E$5:$E$15,MATCH(T12,'DS2025'!$D$5:$D$15,1)):
INDEX('DS2025'!$E$5:$E$15,MATCH(T12,'DS2025'!$D$5:$D$15,1)+1),
INDEX('DS2025'!$D$5:$D$15,MATCH(T12,'DS2025'!$D$5:$D$15,1)):
INDEX('DS2025'!$D$5:$D$15,MATCH(T12,'DS2025'!$D$5:$D$15,1)+1)),
IF($U$4=Database!$A$4,
_xlfn.FORECAST.LINEAR(T12,
INDEX('DS2025'!$H$5:$H$15,MATCH(T12,'DS2025'!$G$5:$G$15,1)):
INDEX('DS2025'!$H$5:$H$15,MATCH(T12,'DS2025'!$G$5:$G$15,1)+1),
INDEX('DS2025'!$G$5:$G$15,MATCH(T12,'DS2025'!$G$5:$G$15,1)):
INDEX('DS2025'!$G$5:$G$15,MATCH(T12,'DS2025'!$G$5:$G$15,1)+1)),
IF($U$4=Database!$A$5,
_xlfn.FORECAST.LINEAR(T12,
INDEX('DS2025'!$K$5:$K$15,MATCH(T12,'DS2025'!$J$5:$J$15,1)):
INDEX('DS2025'!$K$5:$K$15,MATCH(T12,'DS2025'!$J$5:$J$15,1)+1),
INDEX('DS2025'!$J$5:$J$15,MATCH(T12,'DS2025'!$J$5:$J$15,1)):
INDEX('DS2025'!$J$5:$J$15,MATCH(T12,'DS2025'!$J$5:$J$15,1)+1)),
IF($U$4=Database!$A$6,
_xlfn.FORECAST.LINEAR(T12,
INDEX('DS2025'!$N$5:$N$15,MATCH(T12,'DS2025'!$M$5:$M$15,1)):
INDEX('DS2025'!$N$5:$N$15,MATCH(T12,'DS2025'!$M$5:$M$15,1)+1),
INDEX('DS2025'!$M$5:$M$15,MATCH(T12,'DS2025'!$M$5:$M$15,1)):
INDEX('DS2025'!$M$5:$M$15,MATCH(T12,'DS2025'!$M$5:$M$15,1)+1)),
IF($U$4=Database!$A$7,
_xlfn.FORECAST.LINEAR(T12,
INDEX('DS2025'!$Q$5:$Q$15,MATCH(T12,'DS2025'!$P$5:$P$15,1)):
INDEX('DS2025'!$Q$5:$Q$15,MATCH(T12,'DS2025'!$P$5:$P$15,1)+1),
INDEX('DS2025'!$P$5:$P$15,MATCH(T12,'DS2025'!$P$5:$P$15,1)):
INDEX('DS2025'!$P$5:$P$15,MATCH(T12,'DS2025'!$P$5:$P$15,1)+1)),
IF($U$4=Database!$A$8,
_xlfn.FORECAST.LINEAR(T12,
INDEX('DS2025'!$T$5:$T$15,MATCH(T12,'DS2025'!$S$5:$S$15,1)):
INDEX('DS2025'!$T$5:$T$15,MATCH(T12,'DS2025'!$S$5:$S$15,1)+1),
INDEX('DS2025'!$S$5:$S$15,MATCH(T12,'DS2025'!$S$5:$S$15,1)):
INDEX('DS2025'!$S$5:$S$15,MATCH(T12,'DS2025'!$S$5:$S$15,1)+1)),
IF($U$4=Database!$A$9,
_xlfn.FORECAST.LINEAR(T12,
INDEX('DS2025'!$W$5:$W$15,MATCH(T12,'DS2025'!$V$5:$V$15,1)):
INDEX('DS2025'!$W$5:$W$15,MATCH(T12,'DS2025'!$V$5:$V$15,1)+1),
INDEX('DS2025'!$V$5:$V$15,MATCH(T12,'DS2025'!$V$5:$V$15,1)):
INDEX('DS2025'!$V$5:$V$15,MATCH(T12,'DS2025'!$V$5:$V$15,1)+1)),
IF($U$4=Database!$A$10,
_xlfn.FORECAST.LINEAR(T12,
INDEX('DS2025'!$Z$5:$Z$15,MATCH(T12,'DS2025'!$Y$5:$Y$15,1)):
INDEX('DS2025'!$Z$5:$Z$15,MATCH(T12,'DS2025'!$Y$5:$Y$15,1)+1),
INDEX('DS2025'!$Y$5:$Y$15,MATCH(T12,'DS2025'!$Y$5:$Y$15,1)):
INDEX('DS2025'!$Y$5:$Y$15,MATCH(T12,'DS2025'!$Y$5:$Y$15,1)+1)),
IF($U$4=Database!$A$11,
_xlfn.FORECAST.LINEAR(
T12,
INDEX('DS2025'!$B$21:$B$35,MATCH(T12,'DS2025'!$A$21:$A$35,1)):
INDEX('DS2025'!$B$21:$B$35,MATCH(T12,'DS2025'!$A$21:$A$35,1)+1),
INDEX('DS2025'!$A$21:$A$35,MATCH(T12,'DS2025'!$A$21:$A$35,1)):
INDEX('DS2025'!$A$21:$A$35,MATCH(T12,'DS2025'!$A$21:$A$35,1)+1)),
IF($U$4=Database!$A$12,
_xlfn.FORECAST.LINEAR(
T12,
INDEX('DS2025'!$E$21:$E$35,MATCH(T12,'DS2025'!$D$21:$D$35,1)):
INDEX('DS2025'!$E$21:$E$35,MATCH(T12,'DS2025'!$D$21:$D$35,1)+1),
INDEX('DS2025'!$D$21:$D$35,MATCH(T12,'DS2025'!$D$21:$D$35,1)):
INDEX('DS2025'!$D$21:$D$35,MATCH(T12,'DS2025'!$D$21:$D$35,1)+1)),
IF($U$4=Database!$A$13,
_xlfn.FORECAST.LINEAR(
T12,
INDEX('DS2025'!$H$21:$H$35,MATCH(T12,'DS2025'!$G$21:$G$35,1)):
INDEX('DS2025'!$H$21:$H$35,MATCH(T12,'DS2025'!$G$21:$G$35,1)+1),
INDEX('DS2025'!$G$21:$G$35,MATCH(T12,'DS2025'!$G$21:$G$35,1)):
INDEX('DS2025'!$G$21:$G$35,MATCH(T12,'DS2025'!$G$21:$G$35,1)+1)),
IF($U$4=Database!$A$14,
_xlfn.FORECAST.LINEAR(
T12,
INDEX('DS2025'!$K$21:$K$35,MATCH(T12,'DS2025'!$J$21:$J$35,1)):
INDEX('DS2025'!$K$21:$K$35,MATCH(T12,'DS2025'!$J$21:$J$35,1)+1),
INDEX('DS2025'!$J$21:$J$35,MATCH(T12,'DS2025'!$J$21:$J$35,1)):
INDEX('DS2025'!$J$21:$J$35,MATCH(T12,'DS2025'!$J$21:$J$35,1)+1)),
IF($U$4=Database!$A$15,
_xlfn.FORECAST.LINEAR(
T12,
INDEX('DS2025'!$N$21:$N$35,MATCH(T12,'DS2025'!$M$21:$M$35,1)):
INDEX('DS2025'!$N$21:$N$35,MATCH(T12,'DS2025'!$M$21:$M$35,1)+1),
INDEX('DS2025'!$M$21:$M$35,MATCH(T12,'DS2025'!$M$21:$M$35,1)):
INDEX('DS2025'!$M$21:$M$35,MATCH(T12,'DS2025'!$M$21:$M$35,1)+1)),
IF($U$4=Database!$A$16,
_xlfn.FORECAST.LINEAR(
T12,
INDEX('DS2025'!$Q$21:$Q$35,MATCH(T12,'DS2025'!$P$21:$P$35,1)):
INDEX('DS2025'!$Q$21:$Q$35,MATCH(T12,'DS2025'!$P$21:$P$35,1)+1),
INDEX('DS2025'!$P$21:$P$35,MATCH(T12,'DS2025'!$P$21:$P$35,1)):
INDEX('DS2025'!$P$21:$P$35,MATCH(T12,'DS2025'!$P$21:$P$35,1)+1)),
IF($U$4=Database!$A$17,
_xlfn.FORECAST.LINEAR(
T12,
INDEX('DS2025'!$T$21:$T$35,MATCH(T12,'DS2025'!$S$21:$S$35,1)):
INDEX('DS2025'!$T$21:$T$35,MATCH(T12,'DS2025'!$S$21:$S$35,1)+1),
INDEX('DS2025'!$S$21:$S$35,MATCH(T12,'DS2025'!$S$21:$S$35,1)):
INDEX('DS2025'!$S$21:$S$35,MATCH(T12,'DS2025'!$S$21:$S$35,1)+1)),
IF($U$4=Database!$A$18,
_xlfn.FORECAST.LINEAR(
T12,
INDEX('DS2025'!$W$21:$W$35,MATCH(T12,'DS2025'!$V$21:$V$35,1)):
INDEX('DS2025'!$W$21:$W$35,MATCH(T12,'DS2025'!$V$21:$V$35,1)+1),
INDEX('DS2025'!$V$21:$V$35,MATCH(T12,'DS2025'!$V$21:$V$35,1)):
INDEX('DS2025'!$V$21:$V$35,MATCH(T12,'DS2025'!$V$21:$V$35,1)+1)),
IF($U$4=Database!$A$19,
_xlfn.FORECAST.LINEAR(
T12,
INDEX('DS2025'!$Z$21:$Z$35,MATCH(T12,'DS2025'!$Y$21:$Y$35,1)):
INDEX('DS2025'!$Z$21:$Z$35,MATCH(T12,'DS2025'!$Y$21:$Y$35,1)+1),
INDEX('DS2025'!$Y$21:$Y$35,MATCH(T12,'DS2025'!$Y$21:$Y$35,1)):
INDEX('DS2025'!$Y$21:$Y$35,MATCH(T12,'DS2025'!$Y$21:$Y$35,1)+1)),
IF($U$4=Database!$A$20,
_xlfn.FORECAST.LINEAR(
T12,
INDEX('DS2025'!$AC$21:$AC$35,MATCH(T12,'DS2025'!$AB$21:$AB$35,1)):
INDEX('DS2025'!$AC$21:$AC$35,MATCH(T12,'DS2025'!$AB$21:$AB$35,1)+1),
INDEX('DS2025'!$AB$21:$AB$35,MATCH(T12,'DS2025'!$AB$21:$AB$35,1)):
INDEX('DS2025'!$AB$21:$AB$35,MATCH(T12,'DS2025'!$AB$21:$AB$35,1)+1))
)))))))))))))))))))</f>
        <v>-0.33214751874900267</v>
      </c>
      <c r="V12" s="98">
        <f t="shared" si="6"/>
        <v>63.902852481250996</v>
      </c>
      <c r="W12" s="317">
        <f>'Data 60 C'!I13</f>
        <v>64.328999999999994</v>
      </c>
      <c r="X12" s="98">
        <f>IF($X$4=Database!$A$2,
_xlfn.FORECAST.LINEAR(W12,
INDEX('DS2025'!$B$5:$B$15,MATCH(W12,'DS2025'!$A$5:$A$15,1)):
INDEX('DS2025'!$B$5:$B$15,MATCH(W12,'DS2025'!$A$5:$A$15,1)+1),
INDEX('DS2025'!$A$5:$A$15,MATCH(W12,'DS2025'!$A$5:$A$15,1)):
INDEX('DS2025'!$A$5:$A$15,MATCH(W12,'DS2025'!$A$5:$A$15,1)+1)),
IF($X$4=Database!$A$3,
_xlfn.FORECAST.LINEAR(W12,
INDEX('DS2025'!$E$5:$E$15,MATCH(W12,'DS2025'!$D$5:$D$15,1)):
INDEX('DS2025'!$E$5:$E$15,MATCH(W12,'DS2025'!$D$5:$D$15,1)+1),
INDEX('DS2025'!$D$5:$D$15,MATCH(W12,'DS2025'!$D$5:$D$15,1)):
INDEX('DS2025'!$D$5:$D$15,MATCH(W12,'DS2025'!$D$5:$D$15,1)+1)),
IF($X$4=Database!$A$4,
_xlfn.FORECAST.LINEAR(W12,
INDEX('DS2025'!$H$5:$H$15,MATCH(W12,'DS2025'!$G$5:$G$15,1)):
INDEX('DS2025'!$H$5:$H$15,MATCH(W12,'DS2025'!$G$5:$G$15,1)+1),
INDEX('DS2025'!$G$5:$G$15,MATCH(W12,'DS2025'!$G$5:$G$15,1)):
INDEX('DS2025'!$G$5:$G$15,MATCH(W12,'DS2025'!$G$5:$G$15,1)+1)),
IF($X$4=Database!$A$5,
_xlfn.FORECAST.LINEAR(W12,
INDEX('DS2025'!$K$5:$K$15,MATCH(W12,'DS2025'!$J$5:$J$15,1)):
INDEX('DS2025'!$K$5:$K$15,MATCH(W12,'DS2025'!$J$5:$J$15,1)+1),
INDEX('DS2025'!$J$5:$J$15,MATCH(W12,'DS2025'!$J$5:$J$15,1)):
INDEX('DS2025'!$J$5:$J$15,MATCH(W12,'DS2025'!$J$5:$J$15,1)+1)),
IF($X$4=Database!$A$6,
_xlfn.FORECAST.LINEAR(W12,
INDEX('DS2025'!$N$5:$N$15,MATCH(W12,'DS2025'!$M$5:$M$15,1)):
INDEX('DS2025'!$N$5:$N$15,MATCH(W12,'DS2025'!$M$5:$M$15,1)+1),
INDEX('DS2025'!$M$5:$M$15,MATCH(W12,'DS2025'!$M$5:$M$15,1)):
INDEX('DS2025'!$M$5:$M$15,MATCH(W12,'DS2025'!$M$5:$M$15,1)+1)),
IF($X$4=Database!$A$7,
_xlfn.FORECAST.LINEAR(W12,
INDEX('DS2025'!$Q$5:$Q$15,MATCH(W12,'DS2025'!$P$5:$P$15,1)):
INDEX('DS2025'!$Q$5:$Q$15,MATCH(W12,'DS2025'!$P$5:$P$15,1)+1),
INDEX('DS2025'!$P$5:$P$15,MATCH(W12,'DS2025'!$P$5:$P$15,1)):
INDEX('DS2025'!$P$5:$P$15,MATCH(W12,'DS2025'!$P$5:$P$15,1)+1)),
IF($X$4=Database!$A$8,
_xlfn.FORECAST.LINEAR(W12,
INDEX('DS2025'!$T$5:$T$15,MATCH(W12,'DS2025'!$S$5:$S$15,1)):
INDEX('DS2025'!$T$5:$T$15,MATCH(W12,'DS2025'!$S$5:$S$15,1)+1),
INDEX('DS2025'!$S$5:$S$15,MATCH(W12,'DS2025'!$S$5:$S$15,1)):
INDEX('DS2025'!$S$5:$S$15,MATCH(W12,'DS2025'!$S$5:$S$15,1)+1)),
IF($X$4=Database!$A$9,
_xlfn.FORECAST.LINEAR(W12,
INDEX('DS2025'!$W$5:$W$15,MATCH(W12,'DS2025'!$V$5:$V$15,1)):
INDEX('DS2025'!$W$5:$W$15,MATCH(W12,'DS2025'!$V$5:$V$15,1)+1),
INDEX('DS2025'!$V$5:$V$15,MATCH(W12,'DS2025'!$V$5:$V$15,1)):
INDEX('DS2025'!$V$5:$V$15,MATCH(W12,'DS2025'!$V$5:$V$15,1)+1)),
IF($X$4=Database!$A$10,
_xlfn.FORECAST.LINEAR(W12,
INDEX('DS2025'!$Z$5:$Z$15,MATCH(W12,'DS2025'!$Y$5:$Y$15,1)):
INDEX('DS2025'!$Z$5:$Z$15,MATCH(W12,'DS2025'!$Y$5:$Y$15,1)+1),
INDEX('DS2025'!$Y$5:$Y$15,MATCH(W12,'DS2025'!$Y$5:$Y$15,1)):
INDEX('DS2025'!$Y$5:$Y$15,MATCH(W12,'DS2025'!$Y$5:$Y$15,1)+1)),
IF($X$4=Database!$A$11,
_xlfn.FORECAST.LINEAR(
W12,
INDEX('DS2025'!$B$21:$B$35,MATCH(W12,'DS2025'!$A$21:$A$35,1)):
INDEX('DS2025'!$B$21:$B$35,MATCH(W12,'DS2025'!$A$21:$A$35,1)+1),
INDEX('DS2025'!$A$21:$A$35,MATCH(W12,'DS2025'!$A$21:$A$35,1)):
INDEX('DS2025'!$A$21:$A$35,MATCH(W12,'DS2025'!$A$21:$A$35,1)+1)),
IF($X$4=Database!$A$12,
_xlfn.FORECAST.LINEAR(
W12,
INDEX('DS2025'!$E$21:$E$35,MATCH(W12,'DS2025'!$D$21:$D$35,1)):
INDEX('DS2025'!$E$21:$E$35,MATCH(W12,'DS2025'!$D$21:$D$35,1)+1),
INDEX('DS2025'!$D$21:$D$35,MATCH(W12,'DS2025'!$D$21:$D$35,1)):
INDEX('DS2025'!$D$21:$D$35,MATCH(W12,'DS2025'!$D$21:$D$35,1)+1)),
IF($X$4=Database!$A$13,
_xlfn.FORECAST.LINEAR(
W12,
INDEX('DS2025'!$H$21:$H$35,MATCH(W12,'DS2025'!$G$21:$G$35,1)):
INDEX('DS2025'!$H$21:$H$35,MATCH(W12,'DS2025'!$G$21:$G$35,1)+1),
INDEX('DS2025'!$G$21:$G$35,MATCH(W12,'DS2025'!$G$21:$G$35,1)):
INDEX('DS2025'!$G$21:$G$35,MATCH(W12,'DS2025'!$G$21:$G$35,1)+1)),
IF($X$4=Database!$A$14,
_xlfn.FORECAST.LINEAR(
W12,
INDEX('DS2025'!$K$21:$K$35,MATCH(W12,'DS2025'!$J$21:$J$35,1)):
INDEX('DS2025'!$K$21:$K$35,MATCH(W12,'DS2025'!$J$21:$J$35,1)+1),
INDEX('DS2025'!$J$21:$J$35,MATCH(W12,'DS2025'!$J$21:$J$35,1)):
INDEX('DS2025'!$J$21:$J$35,MATCH(W12,'DS2025'!$J$21:$J$35,1)+1)),
IF($X$4=Database!$A$15,
_xlfn.FORECAST.LINEAR(
W12,
INDEX('DS2025'!$N$21:$N$35,MATCH(W12,'DS2025'!$M$21:$M$35,1)):
INDEX('DS2025'!$N$21:$N$35,MATCH(W12,'DS2025'!$M$21:$M$35,1)+1),
INDEX('DS2025'!$M$21:$M$35,MATCH(W12,'DS2025'!$M$21:$M$35,1)):
INDEX('DS2025'!$M$21:$M$35,MATCH(W12,'DS2025'!$M$21:$M$35,1)+1)),
IF($X$4=Database!$A$16,
_xlfn.FORECAST.LINEAR(
W12,
INDEX('DS2025'!$Q$21:$Q$35,MATCH(W12,'DS2025'!$P$21:$P$35,1)):
INDEX('DS2025'!$Q$21:$Q$35,MATCH(W12,'DS2025'!$P$21:$P$35,1)+1),
INDEX('DS2025'!$P$21:$P$35,MATCH(W12,'DS2025'!$P$21:$P$35,1)):
INDEX('DS2025'!$P$21:$P$35,MATCH(W12,'DS2025'!$P$21:$P$35,1)+1)),
IF($X$4=Database!$A$17,
_xlfn.FORECAST.LINEAR(
W12,
INDEX('DS2025'!$T$21:$T$35,MATCH(W12,'DS2025'!$S$21:$S$35,1)):
INDEX('DS2025'!$T$21:$T$35,MATCH(W12,'DS2025'!$S$21:$S$35,1)+1),
INDEX('DS2025'!$S$21:$S$35,MATCH(W12,'DS2025'!$S$21:$S$35,1)):
INDEX('DS2025'!$S$21:$S$35,MATCH(W12,'DS2025'!$S$21:$S$35,1)+1)),
IF($X$4=Database!$A$18,
_xlfn.FORECAST.LINEAR(
W12,
INDEX('DS2025'!$W$21:$W$35,MATCH(W12,'DS2025'!$V$21:$V$35,1)):
INDEX('DS2025'!$W$21:$W$35,MATCH(W12,'DS2025'!$V$21:$V$35,1)+1),
INDEX('DS2025'!$V$21:$V$35,MATCH(W12,'DS2025'!$V$21:$V$35,1)):
INDEX('DS2025'!$V$21:$V$35,MATCH(W12,'DS2025'!$V$21:$V$35,1)+1)),
IF($X$4=Database!$A$19,
_xlfn.FORECAST.LINEAR(
W12,
INDEX('DS2025'!$Z$21:$Z$35,MATCH(W12,'DS2025'!$Y$21:$Y$35,1)):
INDEX('DS2025'!$Z$21:$Z$35,MATCH(W12,'DS2025'!$Y$21:$Y$35,1)+1),
INDEX('DS2025'!$Y$21:$Y$35,MATCH(W12,'DS2025'!$Y$21:$Y$35,1)):
INDEX('DS2025'!$Y$21:$Y$35,MATCH(W12,'DS2025'!$Y$21:$Y$35,1)+1)),
IF($X$4=Database!$A$20,
_xlfn.FORECAST.LINEAR(
W12,
INDEX('DS2025'!$AC$21:$AC$35,MATCH(W12,'DS2025'!$AB$21:$AB$35,1)):
INDEX('DS2025'!$AC$21:$AC$35,MATCH(W12,'DS2025'!$AB$21:$AB$35,1)+1),
INDEX('DS2025'!$AB$21:$AB$35,MATCH(W12,'DS2025'!$AB$21:$AB$35,1)):
INDEX('DS2025'!$AB$21:$AB$35,MATCH(W12,'DS2025'!$AB$21:$AB$35,1)+1))
)))))))))))))))))))</f>
        <v>-0.33242500398914943</v>
      </c>
      <c r="Y12" s="98">
        <f t="shared" si="7"/>
        <v>63.996574996010843</v>
      </c>
      <c r="Z12" s="97">
        <f>'Data 60 C'!J13</f>
        <v>64.938000000000002</v>
      </c>
      <c r="AA12" s="98">
        <f>IF($AA$4=Database!$A$2,
_xlfn.FORECAST.LINEAR(Z12,
INDEX('DS2025'!$B$5:$B$15,MATCH(Z12,'DS2025'!$A$5:$A$15,1)):
INDEX('DS2025'!$B$5:$B$15,MATCH(Z12,'DS2025'!$A$5:$A$15,1)+1),
INDEX('DS2025'!$A$5:$A$15,MATCH(Z12,'DS2025'!$A$5:$A$15,1)):
INDEX('DS2025'!$A$5:$A$15,MATCH(Z12,'DS2025'!$A$5:$A$15,1)+1)),
IF($AA$4=Database!$A$3,
_xlfn.FORECAST.LINEAR(Z12,
INDEX('DS2025'!$E$5:$E$15,MATCH(Z12,'DS2025'!$D$5:$D$15,1)):
INDEX('DS2025'!$E$5:$E$15,MATCH(Z12,'DS2025'!$D$5:$D$15,1)+1),
INDEX('DS2025'!$D$5:$D$15,MATCH(Z12,'DS2025'!$D$5:$D$15,1)):
INDEX('DS2025'!$D$5:$D$15,MATCH(Z12,'DS2025'!$D$5:$D$15,1)+1)),
IF($AA$4=Database!$A$4,
_xlfn.FORECAST.LINEAR(Z12,
INDEX('DS2025'!$H$5:$H$15,MATCH(Z12,'DS2025'!$G$5:$G$15,1)):
INDEX('DS2025'!$H$5:$H$15,MATCH(Z12,'DS2025'!$G$5:$G$15,1)+1),
INDEX('DS2025'!$G$5:$G$15,MATCH(Z12,'DS2025'!$G$5:$G$15,1)):
INDEX('DS2025'!$G$5:$G$15,MATCH(Z12,'DS2025'!$G$5:$G$15,1)+1)),
IF($AA$4=Database!$A$5,
_xlfn.FORECAST.LINEAR(Z12,
INDEX('DS2025'!$K$5:$K$15,MATCH(Z12,'DS2025'!$J$5:$J$15,1)):
INDEX('DS2025'!$K$5:$K$15,MATCH(Z12,'DS2025'!$J$5:$J$15,1)+1),
INDEX('DS2025'!$J$5:$J$15,MATCH(Z12,'DS2025'!$J$5:$J$15,1)):
INDEX('DS2025'!$J$5:$J$15,MATCH(Z12,'DS2025'!$J$5:$J$15,1)+1)),
IF($AA$4=Database!$A$6,
_xlfn.FORECAST.LINEAR(Z12,
INDEX('DS2025'!$N$5:$N$15,MATCH(Z12,'DS2025'!$M$5:$M$15,1)):
INDEX('DS2025'!$N$5:$N$15,MATCH(Z12,'DS2025'!$M$5:$M$15,1)+1),
INDEX('DS2025'!$M$5:$M$15,MATCH(Z12,'DS2025'!$M$5:$M$15,1)):
INDEX('DS2025'!$M$5:$M$15,MATCH(Z12,'DS2025'!$M$5:$M$15,1)+1)),
IF($AA$4=Database!$A$7,
_xlfn.FORECAST.LINEAR(Z12,
INDEX('DS2025'!$Q$5:$Q$15,MATCH(Z12,'DS2025'!$P$5:$P$15,1)):
INDEX('DS2025'!$Q$5:$Q$15,MATCH(Z12,'DS2025'!$P$5:$P$15,1)+1),
INDEX('DS2025'!$P$5:$P$15,MATCH(Z12,'DS2025'!$P$5:$P$15,1)):
INDEX('DS2025'!$P$5:$P$15,MATCH(Z12,'DS2025'!$P$5:$P$15,1)+1)),
IF($AA$4=Database!$A$8,
_xlfn.FORECAST.LINEAR(Z12,
INDEX('DS2025'!$T$5:$T$15,MATCH(Z12,'DS2025'!$S$5:$S$15,1)):
INDEX('DS2025'!$T$5:$T$15,MATCH(Z12,'DS2025'!$S$5:$S$15,1)+1),
INDEX('DS2025'!$S$5:$S$15,MATCH(Z12,'DS2025'!$S$5:$S$15,1)):
INDEX('DS2025'!$S$5:$S$15,MATCH(Z12,'DS2025'!$S$5:$S$15,1)+1)),
IF($AA$4=Database!$A$9,
_xlfn.FORECAST.LINEAR(Z12,
INDEX('DS2025'!$W$5:$W$15,MATCH(Z12,'DS2025'!$V$5:$V$15,1)):
INDEX('DS2025'!$W$5:$W$15,MATCH(Z12,'DS2025'!$V$5:$V$15,1)+1),
INDEX('DS2025'!$V$5:$V$15,MATCH(Z12,'DS2025'!$V$5:$V$15,1)):
INDEX('DS2025'!$V$5:$V$15,MATCH(Z12,'DS2025'!$V$5:$V$15,1)+1)),
IF($AA$4=Database!$A$10,
_xlfn.FORECAST.LINEAR(Z12,
INDEX('DS2025'!$Z$5:$Z$15,MATCH(Z12,'DS2025'!$Y$5:$Y$15,1)):
INDEX('DS2025'!$Z$5:$Z$15,MATCH(Z12,'DS2025'!$Y$5:$Y$15,1)+1),
INDEX('DS2025'!$Y$5:$Y$15,MATCH(Z12,'DS2025'!$Y$5:$Y$15,1)):
INDEX('DS2025'!$Y$5:$Y$15,MATCH(Z12,'DS2025'!$Y$5:$Y$15,1)+1)),
IF($AA$4=Database!$A$11,
_xlfn.FORECAST.LINEAR(
Z12,
INDEX('DS2025'!$B$21:$B$35,MATCH(Z12,'DS2025'!$A$21:$A$35,1)):
INDEX('DS2025'!$B$21:$B$35,MATCH(Z12,'DS2025'!$A$21:$A$35,1)+1),
INDEX('DS2025'!$A$21:$A$35,MATCH(Z12,'DS2025'!$A$21:$A$35,1)):
INDEX('DS2025'!$A$21:$A$35,MATCH(Z12,'DS2025'!$A$21:$A$35,1)+1)),
IF($AA$4=Database!$A$12,
_xlfn.FORECAST.LINEAR(
Z12,
INDEX('DS2025'!$E$21:$E$35,MATCH(Z12,'DS2025'!$D$21:$D$35,1)):
INDEX('DS2025'!$E$21:$E$35,MATCH(Z12,'DS2025'!$D$21:$D$35,1)+1),
INDEX('DS2025'!$D$21:$D$35,MATCH(Z12,'DS2025'!$D$21:$D$35,1)):
INDEX('DS2025'!$D$21:$D$35,MATCH(Z12,'DS2025'!$D$21:$D$35,1)+1)),
IF($AA$4=Database!$A$13,
_xlfn.FORECAST.LINEAR(
Z12,
INDEX('DS2025'!$H$21:$H$35,MATCH(Z12,'DS2025'!$G$21:$G$35,1)):
INDEX('DS2025'!$H$21:$H$35,MATCH(Z12,'DS2025'!$G$21:$G$35,1)+1),
INDEX('DS2025'!$G$21:$G$35,MATCH(Z12,'DS2025'!$G$21:$G$35,1)):
INDEX('DS2025'!$G$21:$G$35,MATCH(Z12,'DS2025'!$G$21:$G$35,1)+1)),
IF($AA$4=Database!$A$14,
_xlfn.FORECAST.LINEAR(
Z12,
INDEX('DS2025'!$K$21:$K$35,MATCH(Z12,'DS2025'!$J$21:$J$35,1)):
INDEX('DS2025'!$K$21:$K$35,MATCH(Z12,'DS2025'!$J$21:$J$35,1)+1),
INDEX('DS2025'!$J$21:$J$35,MATCH(Z12,'DS2025'!$J$21:$J$35,1)):
INDEX('DS2025'!$J$21:$J$35,MATCH(Z12,'DS2025'!$J$21:$J$35,1)+1)),
IF($AA$4=Database!$A$15,
_xlfn.FORECAST.LINEAR(
Z12,
INDEX('DS2025'!$N$21:$N$35,MATCH(Z12,'DS2025'!$M$21:$M$35,1)):
INDEX('DS2025'!$N$21:$N$35,MATCH(Z12,'DS2025'!$M$21:$M$35,1)+1),
INDEX('DS2025'!$M$21:$M$35,MATCH(Z12,'DS2025'!$M$21:$M$35,1)):
INDEX('DS2025'!$M$21:$M$35,MATCH(Z12,'DS2025'!$M$21:$M$35,1)+1)),
IF($AA$4=Database!$A$16,
_xlfn.FORECAST.LINEAR(
Z12,
INDEX('DS2025'!$Q$21:$Q$35,MATCH(Z12,'DS2025'!$P$21:$P$35,1)):
INDEX('DS2025'!$Q$21:$Q$35,MATCH(Z12,'DS2025'!$P$21:$P$35,1)+1),
INDEX('DS2025'!$P$21:$P$35,MATCH(Z12,'DS2025'!$P$21:$P$35,1)):
INDEX('DS2025'!$P$21:$P$35,MATCH(Z12,'DS2025'!$P$21:$P$35,1)+1)),
IF($AA$4=Database!$A$17,
_xlfn.FORECAST.LINEAR(
Z12,
INDEX('DS2025'!$T$21:$T$35,MATCH(Z12,'DS2025'!$S$21:$S$35,1)):
INDEX('DS2025'!$T$21:$T$35,MATCH(Z12,'DS2025'!$S$21:$S$35,1)+1),
INDEX('DS2025'!$S$21:$S$35,MATCH(Z12,'DS2025'!$S$21:$S$35,1)):
INDEX('DS2025'!$S$21:$S$35,MATCH(Z12,'DS2025'!$S$21:$S$35,1)+1)),
IF($AA$4=Database!$A$18,
_xlfn.FORECAST.LINEAR(
Z12,
INDEX('DS2025'!$W$21:$W$35,MATCH(Z12,'DS2025'!$V$21:$V$35,1)):
INDEX('DS2025'!$W$21:$W$35,MATCH(Z12,'DS2025'!$V$21:$V$35,1)+1),
INDEX('DS2025'!$V$21:$V$35,MATCH(Z12,'DS2025'!$V$21:$V$35,1)):
INDEX('DS2025'!$V$21:$V$35,MATCH(Z12,'DS2025'!$V$21:$V$35,1)+1)),
IF($AA$4=Database!$A$19,
_xlfn.FORECAST.LINEAR(
Z12,
INDEX('DS2025'!$Z$21:$Z$35,MATCH(Z12,'DS2025'!$Y$21:$Y$35,1)):
INDEX('DS2025'!$Z$21:$Z$35,MATCH(Z12,'DS2025'!$Y$21:$Y$35,1)+1),
INDEX('DS2025'!$Y$21:$Y$35,MATCH(Z12,'DS2025'!$Y$21:$Y$35,1)):
INDEX('DS2025'!$Y$21:$Y$35,MATCH(Z12,'DS2025'!$Y$21:$Y$35,1)+1)),
IF($AA$4=Database!$A$20,
_xlfn.FORECAST.LINEAR(
Z12,
INDEX('DS2025'!$AC$21:$AC$35,MATCH(Z12,'DS2025'!$AB$21:$AB$35,1)):
INDEX('DS2025'!$AC$21:$AC$35,MATCH(Z12,'DS2025'!$AB$21:$AB$35,1)+1),
INDEX('DS2025'!$AB$21:$AB$35,MATCH(Z12,'DS2025'!$AB$21:$AB$35,1)):
INDEX('DS2025'!$AB$21:$AB$35,MATCH(Z12,'DS2025'!$AB$21:$AB$35,1)+1))
)))))))))))))))))))</f>
        <v>-0.33422275410882396</v>
      </c>
      <c r="AB12" s="97">
        <f t="shared" si="8"/>
        <v>64.60377724589118</v>
      </c>
      <c r="AC12" s="318">
        <f>'Data 60 C'!K13</f>
        <v>64</v>
      </c>
      <c r="AD12" s="42"/>
      <c r="AE12" s="42"/>
      <c r="AF12" s="42"/>
    </row>
    <row r="13" spans="1:61" ht="15" customHeight="1">
      <c r="A13" s="316">
        <v>7</v>
      </c>
      <c r="B13" s="316">
        <f>'Data 60 C'!B14</f>
        <v>64.754999999999995</v>
      </c>
      <c r="C13" s="98">
        <f>IF($C$4=Database!$A$2,
_xlfn.FORECAST.LINEAR(B13,
INDEX('DS2025'!$B$5:$B$15,MATCH(B13,'DS2025'!$A$5:$A$15,1)):
INDEX('DS2025'!$B$5:$B$15,MATCH(B13,'DS2025'!$A$5:$A$15,1)+1),
INDEX('DS2025'!$A$5:$A$15,MATCH(B13,'DS2025'!$A$5:$A$15,1)):
INDEX('DS2025'!$A$5:$A$15,MATCH(B13,'DS2025'!$A$5:$A$15,1)+1)),
IF($C$4=Database!$A$3,
_xlfn.FORECAST.LINEAR(B13,
INDEX('DS2025'!$E$5:$E$15,MATCH(B13,'DS2025'!$D$5:$D$15,1)):
INDEX('DS2025'!$E$5:$E$15,MATCH(B13,'DS2025'!$D$5:$D$15,1)+1),
INDEX('DS2025'!$D$5:$D$15,MATCH(B13,'DS2025'!$D$5:$D$15,1)):
INDEX('DS2025'!$D$5:$D$15,MATCH(B13,'DS2025'!$D$5:$D$15,1)+1)),
IF($C$4=Database!$A$4,
_xlfn.FORECAST.LINEAR(B13,
INDEX('DS2025'!$H$5:$H$15,MATCH(B13,'DS2025'!$G$5:$G$15,1)):
INDEX('DS2025'!$H$5:$H$15,MATCH(B13,'DS2025'!$G$5:$G$15,1)+1),
INDEX('DS2025'!$G$5:$G$15,MATCH(B13,'DS2025'!$G$5:$G$15,1)):
INDEX('DS2025'!$G$5:$G$15,MATCH(B13,'DS2025'!$G$5:$G$15,1)+1)),
IF($C$4=Database!$A$5,
_xlfn.FORECAST.LINEAR(B13,
INDEX('DS2025'!$K$5:$K$15,MATCH(B13,'DS2025'!$J$5:$J$15,1)):
INDEX('DS2025'!$K$5:$K$15,MATCH(B13,'DS2025'!$J$5:$J$15,1)+1),
INDEX('DS2025'!$J$5:$J$15,MATCH(B13,'DS2025'!$J$5:$J$15,1)):
INDEX('DS2025'!$J$5:$J$15,MATCH(B13,'DS2025'!$J$5:$J$15,1)+1)),
IF($C$4=Database!$A$6,
_xlfn.FORECAST.LINEAR(B13,
INDEX('DS2025'!$N$5:$N$15,MATCH(B13,'DS2025'!$M$5:$M$15,1)):
INDEX('DS2025'!$N$5:$N$15,MATCH(B13,'DS2025'!$M$5:$M$15,1)+1),
INDEX('DS2025'!$M$5:$M$15,MATCH(B13,'DS2025'!$M$5:$M$15,1)):
INDEX('DS2025'!$M$5:$M$15,MATCH(B13,'DS2025'!$M$5:$M$15,1)+1)),
IF($C$4=Database!$A$7,
_xlfn.FORECAST.LINEAR(B13,
INDEX('DS2025'!$Q$5:$Q$15,MATCH(B13,'DS2025'!$P$5:$P$15,1)):
INDEX('DS2025'!$Q$5:$Q$15,MATCH(B13,'DS2025'!$P$5:$P$15,1)+1),
INDEX('DS2025'!$P$5:$P$15,MATCH(B13,'DS2025'!$P$5:$P$15,1)):
INDEX('DS2025'!$P$5:$P$15,MATCH(B13,'DS2025'!$P$5:$P$15,1)+1)),
IF($C$4=Database!$A$8,
_xlfn.FORECAST.LINEAR(B13,
INDEX('DS2025'!$T$5:$T$15,MATCH(B13,'DS2025'!$S$5:$S$15,1)):
INDEX('DS2025'!$T$5:$T$15,MATCH(B13,'DS2025'!$S$5:$S$15,1)+1),
INDEX('DS2025'!$S$5:$S$15,MATCH(B13,'DS2025'!$S$5:$S$15,1)):
INDEX('DS2025'!$S$5:$S$15,MATCH(B13,'DS2025'!$S$5:$S$15,1)+1)),
IF($C$4=Database!$A$9,
_xlfn.FORECAST.LINEAR(B13,
INDEX('DS2025'!$W$5:$W$15,MATCH(B13,'DS2025'!$V$5:$V$15,1)):
INDEX('DS2025'!$W$5:$W$15,MATCH(B13,'DS2025'!$V$5:$V$15,1)+1),
INDEX('DS2025'!$V$5:$V$15,MATCH(B13,'DS2025'!$V$5:$V$15,1)):
INDEX('DS2025'!$V$5:$V$15,MATCH(B13,'DS2025'!$V$5:$V$15,1)+1)),
IF($C$4=Database!$A$10,
_xlfn.FORECAST.LINEAR(B13,
INDEX('DS2025'!$Z$5:$Z$15,MATCH(B13,'DS2025'!$Y$5:$Y$15,1)):
INDEX('DS2025'!$Z$5:$Z$15,MATCH(B13,'DS2025'!$Y$5:$Y$15,1)+1),
INDEX('DS2025'!$Y$5:$Y$15,MATCH(B13,'DS2025'!$Y$5:$Y$15,1)):
INDEX('DS2025'!$Y$5:$Y$15,MATCH(B13,'DS2025'!$Y$5:$Y$15,1)+1)),
IF($C$4=Database!$A$11,
_xlfn.FORECAST.LINEAR(
B13,
INDEX('DS2025'!$B$21:$B$35,MATCH(B13,'DS2025'!$A$21:$A$35,1)):
INDEX('DS2025'!$B$21:$B$35,MATCH(B13,'DS2025'!$A$21:$A$35,1)+1),
INDEX('DS2025'!$A$21:$A$35,MATCH(B13,'DS2025'!$A$21:$A$35,1)):
INDEX('DS2025'!$A$21:$A$35,MATCH(B13,'DS2025'!$A$21:$A$35,1)+1)),
IF($C$4=Database!$A$12,
_xlfn.FORECAST.LINEAR(
B13,
INDEX('DS2025'!$E$21:$E$35,MATCH(B13,'DS2025'!$D$21:$D$35,1)):
INDEX('DS2025'!$E$21:$E$35,MATCH(B13,'DS2025'!$D$21:$D$35,1)+1),
INDEX('DS2025'!$D$21:$D$35,MATCH(B13,'DS2025'!$D$21:$D$35,1)):
INDEX('DS2025'!$D$21:$D$35,MATCH(B13,'DS2025'!$D$21:$D$35,1)+1)),
IF($C$4=Database!$A$13,
_xlfn.FORECAST.LINEAR(
B13,
INDEX('DS2025'!$H$21:$H$35,MATCH(B13,'DS2025'!$G$21:$G$35,1)):
INDEX('DS2025'!$H$21:$H$35,MATCH(B13,'DS2025'!$G$21:$G$35,1)+1),
INDEX('DS2025'!$G$21:$G$35,MATCH(B13,'DS2025'!$G$21:$G$35,1)):
INDEX('DS2025'!$G$21:$G$35,MATCH(B13,'DS2025'!$G$21:$G$35,1)+1)),
IF($C$4=Database!$A$14,
_xlfn.FORECAST.LINEAR(
B13,
INDEX('DS2025'!$K$21:$K$35,MATCH(B13,'DS2025'!$J$21:$J$35,1)):
INDEX('DS2025'!$K$21:$K$35,MATCH(B13,'DS2025'!$J$21:$J$35,1)+1),
INDEX('DS2025'!$J$21:$J$35,MATCH(B13,'DS2025'!$J$21:$J$35,1)):
INDEX('DS2025'!$J$21:$J$35,MATCH(B13,'DS2025'!$J$21:$J$35,1)+1)),
IF($C$4=Database!$A$15,
_xlfn.FORECAST.LINEAR(
B13,
INDEX('DS2025'!$N$21:$N$35,MATCH(B13,'DS2025'!$M$21:$M$35,1)):
INDEX('DS2025'!$N$21:$N$35,MATCH(B13,'DS2025'!$M$21:$M$35,1)+1),
INDEX('DS2025'!$M$21:$M$35,MATCH(B13,'DS2025'!$M$21:$M$35,1)):
INDEX('DS2025'!$M$21:$M$35,MATCH(B13,'DS2025'!$M$21:$M$35,1)+1)),
IF($C$4=Database!$A$16,
_xlfn.FORECAST.LINEAR(
B13,
INDEX('DS2025'!$Q$21:$Q$35,MATCH(B13,'DS2025'!$P$21:$P$35,1)):
INDEX('DS2025'!$Q$21:$Q$35,MATCH(B13,'DS2025'!$P$21:$P$35,1)+1),
INDEX('DS2025'!$P$21:$P$35,MATCH(B13,'DS2025'!$P$21:$P$35,1)):
INDEX('DS2025'!$P$21:$P$35,MATCH(B13,'DS2025'!$P$21:$P$35,1)+1)),
IF($C$4=Database!$A$17,
_xlfn.FORECAST.LINEAR(
B13,
INDEX('DS2025'!$T$21:$T$35,MATCH(B13,'DS2025'!$S$21:$S$35,1)):
INDEX('DS2025'!$T$21:$T$35,MATCH(B13,'DS2025'!$S$21:$S$35,1)+1),
INDEX('DS2025'!$S$21:$S$35,MATCH(B13,'DS2025'!$S$21:$S$35,1)):
INDEX('DS2025'!$S$21:$S$35,MATCH(B13,'DS2025'!$S$21:$S$35,1)+1)),
IF($C$4=Database!$A$18,
_xlfn.FORECAST.LINEAR(
B13,
INDEX('DS2025'!$W$21:$W$35,MATCH(B13,'DS2025'!$V$21:$V$35,1)):
INDEX('DS2025'!$W$21:$W$35,MATCH(B13,'DS2025'!$V$21:$V$35,1)+1),
INDEX('DS2025'!$V$21:$V$35,MATCH(B13,'DS2025'!$V$21:$V$35,1)):
INDEX('DS2025'!$V$21:$V$35,MATCH(B13,'DS2025'!$V$21:$V$35,1)+1)),
IF($C$4=Database!$A$19,
_xlfn.FORECAST.LINEAR(
B13,
INDEX('DS2025'!$Z$21:$Z$35,MATCH(B13,'DS2025'!$Y$21:$Y$35,1)):
INDEX('DS2025'!$Z$21:$Z$35,MATCH(B13,'DS2025'!$Y$21:$Y$35,1)+1),
INDEX('DS2025'!$Y$21:$Y$35,MATCH(B13,'DS2025'!$Y$21:$Y$35,1)):
INDEX('DS2025'!$Y$21:$Y$35,MATCH(B13,'DS2025'!$Y$21:$Y$35,1)+1)),
IF($C$4=Database!$A$20,
_xlfn.FORECAST.LINEAR(
B13,
INDEX('DS2025'!$AC$21:$AC$35,MATCH(B13,'DS2025'!$AB$21:$AB$35,1)):
INDEX('DS2025'!$AC$21:$AC$35,MATCH(B13,'DS2025'!$AB$21:$AB$35,1)+1),
INDEX('DS2025'!$AB$21:$AB$35,MATCH(B13,'DS2025'!$AB$21:$AB$35,1)):
INDEX('DS2025'!$AB$21:$AB$35,MATCH(B13,'DS2025'!$AB$21:$AB$35,1)+1))
)))))))))))))))))))</f>
        <v>-0.33368254348172965</v>
      </c>
      <c r="D13" s="98">
        <f t="shared" si="0"/>
        <v>64.421317456518267</v>
      </c>
      <c r="E13" s="98">
        <f>'Data 60 C'!C14</f>
        <v>65.355000000000004</v>
      </c>
      <c r="F13" s="98">
        <f>IF($F$4=Database!$A$2,
_xlfn.FORECAST.LINEAR(E13,
INDEX('DS2025'!$B$5:$B$15,MATCH(E13,'DS2025'!$A$5:$A$15,1)):
INDEX('DS2025'!$B$5:$B$15,MATCH(E13,'DS2025'!$A$5:$A$15,1)+1),
INDEX('DS2025'!$A$5:$A$15,MATCH(E13,'DS2025'!$A$5:$A$15,1)):
INDEX('DS2025'!$A$5:$A$15,MATCH(E13,'DS2025'!$A$5:$A$15,1)+1)),
IF($F$4=Database!$A$3,
_xlfn.FORECAST.LINEAR(E13,
INDEX('DS2025'!$E$5:$E$15,MATCH(E13,'DS2025'!$D$5:$D$15,1)):
INDEX('DS2025'!$E$5:$E$15,MATCH(E13,'DS2025'!$D$5:$D$15,1)+1),
INDEX('DS2025'!$D$5:$D$15,MATCH(E13,'DS2025'!$D$5:$D$15,1)):
INDEX('DS2025'!$D$5:$D$15,MATCH(E13,'DS2025'!$D$5:$D$15,1)+1)),
IF($F$4=Database!$A$4,
_xlfn.FORECAST.LINEAR(E13,
INDEX('DS2025'!$H$5:$H$15,MATCH(E13,'DS2025'!$G$5:$G$15,1)):
INDEX('DS2025'!$H$5:$H$15,MATCH(E13,'DS2025'!$G$5:$G$15,1)+1),
INDEX('DS2025'!$G$5:$G$15,MATCH(E13,'DS2025'!$G$5:$G$15,1)):
INDEX('DS2025'!$G$5:$G$15,MATCH(E13,'DS2025'!$G$5:$G$15,1)+1)),
IF($F$4=Database!$A$5,
_xlfn.FORECAST.LINEAR(E13,
INDEX('DS2025'!$K$5:$K$15,MATCH(E13,'DS2025'!$J$5:$J$15,1)):
INDEX('DS2025'!$K$5:$K$15,MATCH(E13,'DS2025'!$J$5:$J$15,1)+1),
INDEX('DS2025'!$J$5:$J$15,MATCH(E13,'DS2025'!$J$5:$J$15,1)):
INDEX('DS2025'!$J$5:$J$15,MATCH(E13,'DS2025'!$J$5:$J$15,1)+1)),
IF($F$4=Database!$A$6,
_xlfn.FORECAST.LINEAR(E13,
INDEX('DS2025'!$N$5:$N$15,MATCH(E13,'DS2025'!$M$5:$M$15,1)):
INDEX('DS2025'!$N$5:$N$15,MATCH(E13,'DS2025'!$M$5:$M$15,1)+1),
INDEX('DS2025'!$M$5:$M$15,MATCH(E13,'DS2025'!$M$5:$M$15,1)):
INDEX('DS2025'!$M$5:$M$15,MATCH(E13,'DS2025'!$M$5:$M$15,1)+1)),
IF($F$4=Database!$A$7,
_xlfn.FORECAST.LINEAR(E13,
INDEX('DS2025'!$Q$5:$Q$15,MATCH(E13,'DS2025'!$P$5:$P$15,1)):
INDEX('DS2025'!$Q$5:$Q$15,MATCH(E13,'DS2025'!$P$5:$P$15,1)+1),
INDEX('DS2025'!$P$5:$P$15,MATCH(E13,'DS2025'!$P$5:$P$15,1)):
INDEX('DS2025'!$P$5:$P$15,MATCH(E13,'DS2025'!$P$5:$P$15,1)+1)),
IF($F$4=Database!$A$8,
_xlfn.FORECAST.LINEAR(E13,
INDEX('DS2025'!$T$5:$T$15,MATCH(E13,'DS2025'!$S$5:$S$15,1)):
INDEX('DS2025'!$T$5:$T$15,MATCH(E13,'DS2025'!$S$5:$S$15,1)+1),
INDEX('DS2025'!$S$5:$S$15,MATCH(E13,'DS2025'!$S$5:$S$15,1)):
INDEX('DS2025'!$S$5:$S$15,MATCH(E13,'DS2025'!$S$5:$S$15,1)+1)),
IF($F$4=Database!$A$9,
_xlfn.FORECAST.LINEAR(E13,
INDEX('DS2025'!$W$5:$W$15,MATCH(E13,'DS2025'!$V$5:$V$15,1)):
INDEX('DS2025'!$W$5:$W$15,MATCH(E13,'DS2025'!$V$5:$V$15,1)+1),
INDEX('DS2025'!$V$5:$V$15,MATCH(E13,'DS2025'!$V$5:$V$15,1)):
INDEX('DS2025'!$V$5:$V$15,MATCH(E13,'DS2025'!$V$5:$V$15,1)+1)),
IF($F$4=Database!$A$10,
_xlfn.FORECAST.LINEAR(E13,
INDEX('DS2025'!$Z$5:$Z$15,MATCH(E13,'DS2025'!$Y$5:$Y$15,1)):
INDEX('DS2025'!$Z$5:$Z$15,MATCH(E13,'DS2025'!$Y$5:$Y$15,1)+1),
INDEX('DS2025'!$Y$5:$Y$15,MATCH(E13,'DS2025'!$Y$5:$Y$15,1)):
INDEX('DS2025'!$Y$5:$Y$15,MATCH(E13,'DS2025'!$Y$5:$Y$15,1)+1)),
IF($F$4=Database!$A$11,
_xlfn.FORECAST.LINEAR(
E13,
INDEX('DS2025'!$B$21:$B$35,MATCH(E13,'DS2025'!$A$21:$A$35,1)):
INDEX('DS2025'!$B$21:$B$35,MATCH(E13,'DS2025'!$A$21:$A$35,1)+1),
INDEX('DS2025'!$A$21:$A$35,MATCH(E13,'DS2025'!$A$21:$A$35,1)):
INDEX('DS2025'!$A$21:$A$35,MATCH(E13,'DS2025'!$A$21:$A$35,1)+1)),
IF($F$4=Database!$A$12,
_xlfn.FORECAST.LINEAR(
E13,
INDEX('DS2025'!$E$21:$E$35,MATCH(E13,'DS2025'!$D$21:$D$35,1)):
INDEX('DS2025'!$E$21:$E$35,MATCH(E13,'DS2025'!$D$21:$D$35,1)+1),
INDEX('DS2025'!$D$21:$D$35,MATCH(E13,'DS2025'!$D$21:$D$35,1)):
INDEX('DS2025'!$D$21:$D$35,MATCH(E13,'DS2025'!$D$21:$D$35,1)+1)),
IF($F$4=Database!$A$13,
_xlfn.FORECAST.LINEAR(
E13,
INDEX('DS2025'!$H$21:$H$35,MATCH(E13,'DS2025'!$G$21:$G$35,1)):
INDEX('DS2025'!$H$21:$H$35,MATCH(E13,'DS2025'!$G$21:$G$35,1)+1),
INDEX('DS2025'!$G$21:$G$35,MATCH(E13,'DS2025'!$G$21:$G$35,1)):
INDEX('DS2025'!$G$21:$G$35,MATCH(E13,'DS2025'!$G$21:$G$35,1)+1)),
IF($F$4=Database!$A$14,
_xlfn.FORECAST.LINEAR(
E13,
INDEX('DS2025'!$K$21:$K$35,MATCH(E13,'DS2025'!$J$21:$J$35,1)):
INDEX('DS2025'!$K$21:$K$35,MATCH(E13,'DS2025'!$J$21:$J$35,1)+1),
INDEX('DS2025'!$J$21:$J$35,MATCH(E13,'DS2025'!$J$21:$J$35,1)):
INDEX('DS2025'!$J$21:$J$35,MATCH(E13,'DS2025'!$J$21:$J$35,1)+1)),
IF($F$4=Database!$A$15,
_xlfn.FORECAST.LINEAR(
E13,
INDEX('DS2025'!$N$21:$N$35,MATCH(E13,'DS2025'!$M$21:$M$35,1)):
INDEX('DS2025'!$N$21:$N$35,MATCH(E13,'DS2025'!$M$21:$M$35,1)+1),
INDEX('DS2025'!$M$21:$M$35,MATCH(E13,'DS2025'!$M$21:$M$35,1)):
INDEX('DS2025'!$M$21:$M$35,MATCH(E13,'DS2025'!$M$21:$M$35,1)+1)),
IF($F$4=Database!$A$16,
_xlfn.FORECAST.LINEAR(
E13,
INDEX('DS2025'!$Q$21:$Q$35,MATCH(E13,'DS2025'!$P$21:$P$35,1)):
INDEX('DS2025'!$Q$21:$Q$35,MATCH(E13,'DS2025'!$P$21:$P$35,1)+1),
INDEX('DS2025'!$P$21:$P$35,MATCH(E13,'DS2025'!$P$21:$P$35,1)):
INDEX('DS2025'!$P$21:$P$35,MATCH(E13,'DS2025'!$P$21:$P$35,1)+1)),
IF($F$4=Database!$A$17,
_xlfn.FORECAST.LINEAR(
E13,
INDEX('DS2025'!$T$21:$T$35,MATCH(E13,'DS2025'!$S$21:$S$35,1)):
INDEX('DS2025'!$T$21:$T$35,MATCH(E13,'DS2025'!$S$21:$S$35,1)+1),
INDEX('DS2025'!$S$21:$S$35,MATCH(E13,'DS2025'!$S$21:$S$35,1)):
INDEX('DS2025'!$S$21:$S$35,MATCH(E13,'DS2025'!$S$21:$S$35,1)+1)),
IF($F$4=Database!$A$18,
_xlfn.FORECAST.LINEAR(
E13,
INDEX('DS2025'!$W$21:$W$35,MATCH(E13,'DS2025'!$V$21:$V$35,1)):
INDEX('DS2025'!$W$21:$W$35,MATCH(E13,'DS2025'!$V$21:$V$35,1)+1),
INDEX('DS2025'!$V$21:$V$35,MATCH(E13,'DS2025'!$V$21:$V$35,1)):
INDEX('DS2025'!$V$21:$V$35,MATCH(E13,'DS2025'!$V$21:$V$35,1)+1)),
IF($F$4=Database!$A$19,
_xlfn.FORECAST.LINEAR(
E13,
INDEX('DS2025'!$Z$21:$Z$35,MATCH(E13,'DS2025'!$Y$21:$Y$35,1)):
INDEX('DS2025'!$Z$21:$Z$35,MATCH(E13,'DS2025'!$Y$21:$Y$35,1)+1),
INDEX('DS2025'!$Y$21:$Y$35,MATCH(E13,'DS2025'!$Y$21:$Y$35,1)):
INDEX('DS2025'!$Y$21:$Y$35,MATCH(E13,'DS2025'!$Y$21:$Y$35,1)+1)),
IF($F$4=Database!$A$20,
_xlfn.FORECAST.LINEAR(
E13,
INDEX('DS2025'!$AC$21:$AC$35,MATCH(E13,'DS2025'!$AB$21:$AB$35,1)):
INDEX('DS2025'!$AC$21:$AC$35,MATCH(E13,'DS2025'!$AB$21:$AB$35,1)+1),
INDEX('DS2025'!$AB$21:$AB$35,MATCH(E13,'DS2025'!$AB$21:$AB$35,1)):
INDEX('DS2025'!$AB$21:$AB$35,MATCH(E13,'DS2025'!$AB$21:$AB$35,1)+1))
)))))))))))))))))))</f>
        <v>-0.29705595667870033</v>
      </c>
      <c r="G13" s="98">
        <f t="shared" si="1"/>
        <v>65.057944043321299</v>
      </c>
      <c r="H13" s="98">
        <f>'Data 60 C'!D14</f>
        <v>64.706000000000003</v>
      </c>
      <c r="I13" s="98">
        <f>IF($I$4=Database!$A$2,
_xlfn.FORECAST.LINEAR(H13,
INDEX('DS2025'!$B$5:$B$15,MATCH(H13,'DS2025'!$A$5:$A$15,1)):
INDEX('DS2025'!$B$5:$B$15,MATCH(H13,'DS2025'!$A$5:$A$15,1)+1),
INDEX('DS2025'!$A$5:$A$15,MATCH(H13,'DS2025'!$A$5:$A$15,1)):
INDEX('DS2025'!$A$5:$A$15,MATCH(H13,'DS2025'!$A$5:$A$15,1)+1)),
IF($I$4=Database!$A$3,
_xlfn.FORECAST.LINEAR(H13,
INDEX('DS2025'!$E$5:$E$15,MATCH(H13,'DS2025'!$D$5:$D$15,1)):
INDEX('DS2025'!$E$5:$E$15,MATCH(H13,'DS2025'!$D$5:$D$15,1)+1),
INDEX('DS2025'!$D$5:$D$15,MATCH(H13,'DS2025'!$D$5:$D$15,1)):
INDEX('DS2025'!$D$5:$D$15,MATCH(H13,'DS2025'!$D$5:$D$15,1)+1)),
IF($I$4=Database!$A$4,
_xlfn.FORECAST.LINEAR(H13,
INDEX('DS2025'!$H$5:$H$15,MATCH(H13,'DS2025'!$G$5:$G$15,1)):
INDEX('DS2025'!$H$5:$H$15,MATCH(H13,'DS2025'!$G$5:$G$15,1)+1),
INDEX('DS2025'!$G$5:$G$15,MATCH(H13,'DS2025'!$G$5:$G$15,1)):
INDEX('DS2025'!$G$5:$G$15,MATCH(H13,'DS2025'!$G$5:$G$15,1)+1)),
IF($I$4=Database!$A$5,
_xlfn.FORECAST.LINEAR(H13,
INDEX('DS2025'!$K$5:$K$15,MATCH(H13,'DS2025'!$J$5:$J$15,1)):
INDEX('DS2025'!$K$5:$K$15,MATCH(H13,'DS2025'!$J$5:$J$15,1)+1),
INDEX('DS2025'!$J$5:$J$15,MATCH(H13,'DS2025'!$J$5:$J$15,1)):
INDEX('DS2025'!$J$5:$J$15,MATCH(H13,'DS2025'!$J$5:$J$15,1)+1)),
IF($I$4=Database!$A$6,
_xlfn.FORECAST.LINEAR(H13,
INDEX('DS2025'!$N$5:$N$15,MATCH(H13,'DS2025'!$M$5:$M$15,1)):
INDEX('DS2025'!$N$5:$N$15,MATCH(H13,'DS2025'!$M$5:$M$15,1)+1),
INDEX('DS2025'!$M$5:$M$15,MATCH(H13,'DS2025'!$M$5:$M$15,1)):
INDEX('DS2025'!$M$5:$M$15,MATCH(H13,'DS2025'!$M$5:$M$15,1)+1)),
IF($I$4=Database!$A$7,
_xlfn.FORECAST.LINEAR(H13,
INDEX('DS2025'!$Q$5:$Q$15,MATCH(H13,'DS2025'!$P$5:$P$15,1)):
INDEX('DS2025'!$Q$5:$Q$15,MATCH(H13,'DS2025'!$P$5:$P$15,1)+1),
INDEX('DS2025'!$P$5:$P$15,MATCH(H13,'DS2025'!$P$5:$P$15,1)):
INDEX('DS2025'!$P$5:$P$15,MATCH(H13,'DS2025'!$P$5:$P$15,1)+1)),
IF($I$4=Database!$A$8,
_xlfn.FORECAST.LINEAR(H13,
INDEX('DS2025'!$T$5:$T$15,MATCH(H13,'DS2025'!$S$5:$S$15,1)):
INDEX('DS2025'!$T$5:$T$15,MATCH(H13,'DS2025'!$S$5:$S$15,1)+1),
INDEX('DS2025'!$S$5:$S$15,MATCH(H13,'DS2025'!$S$5:$S$15,1)):
INDEX('DS2025'!$S$5:$S$15,MATCH(H13,'DS2025'!$S$5:$S$15,1)+1)),
IF($I$4=Database!$A$9,
_xlfn.FORECAST.LINEAR(H13,
INDEX('DS2025'!$W$5:$W$15,MATCH(H13,'DS2025'!$V$5:$V$15,1)):
INDEX('DS2025'!$W$5:$W$15,MATCH(H13,'DS2025'!$V$5:$V$15,1)+1),
INDEX('DS2025'!$V$5:$V$15,MATCH(H13,'DS2025'!$V$5:$V$15,1)):
INDEX('DS2025'!$V$5:$V$15,MATCH(H13,'DS2025'!$V$5:$V$15,1)+1)),
IF($I$4=Database!$A$10,
_xlfn.FORECAST.LINEAR(H13,
INDEX('DS2025'!$Z$5:$Z$15,MATCH(H13,'DS2025'!$Y$5:$Y$15,1)):
INDEX('DS2025'!$Z$5:$Z$15,MATCH(H13,'DS2025'!$Y$5:$Y$15,1)+1),
INDEX('DS2025'!$Y$5:$Y$15,MATCH(H13,'DS2025'!$Y$5:$Y$15,1)):
INDEX('DS2025'!$Y$5:$Y$15,MATCH(H13,'DS2025'!$Y$5:$Y$15,1)+1)),
IF($I$4=Database!$A$11,
_xlfn.FORECAST.LINEAR(
H13,
INDEX('DS2025'!$B$21:$B$35,MATCH(H13,'DS2025'!$A$21:$A$35,1)):
INDEX('DS2025'!$B$21:$B$35,MATCH(H13,'DS2025'!$A$21:$A$35,1)+1),
INDEX('DS2025'!$A$21:$A$35,MATCH(H13,'DS2025'!$A$21:$A$35,1)):
INDEX('DS2025'!$A$21:$A$35,MATCH(H13,'DS2025'!$A$21:$A$35,1)+1)),
IF($I$4=Database!$A$12,
_xlfn.FORECAST.LINEAR(
H13,
INDEX('DS2025'!$E$21:$E$35,MATCH(H13,'DS2025'!$D$21:$D$35,1)):
INDEX('DS2025'!$E$21:$E$35,MATCH(H13,'DS2025'!$D$21:$D$35,1)+1),
INDEX('DS2025'!$D$21:$D$35,MATCH(H13,'DS2025'!$D$21:$D$35,1)):
INDEX('DS2025'!$D$21:$D$35,MATCH(H13,'DS2025'!$D$21:$D$35,1)+1)),
IF($I$4=Database!$A$13,
_xlfn.FORECAST.LINEAR(
H13,
INDEX('DS2025'!$H$21:$H$35,MATCH(H13,'DS2025'!$G$21:$G$35,1)):
INDEX('DS2025'!$H$21:$H$35,MATCH(H13,'DS2025'!$G$21:$G$35,1)+1),
INDEX('DS2025'!$G$21:$G$35,MATCH(H13,'DS2025'!$G$21:$G$35,1)):
INDEX('DS2025'!$G$21:$G$35,MATCH(H13,'DS2025'!$G$21:$G$35,1)+1)),
IF($I$4=Database!$A$14,
_xlfn.FORECAST.LINEAR(
H13,
INDEX('DS2025'!$K$21:$K$35,MATCH(H13,'DS2025'!$J$21:$J$35,1)):
INDEX('DS2025'!$K$21:$K$35,MATCH(H13,'DS2025'!$J$21:$J$35,1)+1),
INDEX('DS2025'!$J$21:$J$35,MATCH(H13,'DS2025'!$J$21:$J$35,1)):
INDEX('DS2025'!$J$21:$J$35,MATCH(H13,'DS2025'!$J$21:$J$35,1)+1)),
IF($I$4=Database!$A$15,
_xlfn.FORECAST.LINEAR(
H13,
INDEX('DS2025'!$N$21:$N$35,MATCH(H13,'DS2025'!$M$21:$M$35,1)):
INDEX('DS2025'!$N$21:$N$35,MATCH(H13,'DS2025'!$M$21:$M$35,1)+1),
INDEX('DS2025'!$M$21:$M$35,MATCH(H13,'DS2025'!$M$21:$M$35,1)):
INDEX('DS2025'!$M$21:$M$35,MATCH(H13,'DS2025'!$M$21:$M$35,1)+1)),
IF($I$4=Database!$A$16,
_xlfn.FORECAST.LINEAR(
H13,
INDEX('DS2025'!$Q$21:$Q$35,MATCH(H13,'DS2025'!$P$21:$P$35,1)):
INDEX('DS2025'!$Q$21:$Q$35,MATCH(H13,'DS2025'!$P$21:$P$35,1)+1),
INDEX('DS2025'!$P$21:$P$35,MATCH(H13,'DS2025'!$P$21:$P$35,1)):
INDEX('DS2025'!$P$21:$P$35,MATCH(H13,'DS2025'!$P$21:$P$35,1)+1)),
IF($I$4=Database!$A$17,
_xlfn.FORECAST.LINEAR(
H13,
INDEX('DS2025'!$T$21:$T$35,MATCH(H13,'DS2025'!$S$21:$S$35,1)):
INDEX('DS2025'!$T$21:$T$35,MATCH(H13,'DS2025'!$S$21:$S$35,1)+1),
INDEX('DS2025'!$S$21:$S$35,MATCH(H13,'DS2025'!$S$21:$S$35,1)):
INDEX('DS2025'!$S$21:$S$35,MATCH(H13,'DS2025'!$S$21:$S$35,1)+1)),
IF($I$4=Database!$A$18,
_xlfn.FORECAST.LINEAR(
H13,
INDEX('DS2025'!$W$21:$W$35,MATCH(H13,'DS2025'!$V$21:$V$35,1)):
INDEX('DS2025'!$W$21:$W$35,MATCH(H13,'DS2025'!$V$21:$V$35,1)+1),
INDEX('DS2025'!$V$21:$V$35,MATCH(H13,'DS2025'!$V$21:$V$35,1)):
INDEX('DS2025'!$V$21:$V$35,MATCH(H13,'DS2025'!$V$21:$V$35,1)+1)),
IF($I$4=Database!$A$19,
_xlfn.FORECAST.LINEAR(
H13,
INDEX('DS2025'!$Z$21:$Z$35,MATCH(H13,'DS2025'!$Y$21:$Y$35,1)):
INDEX('DS2025'!$Z$21:$Z$35,MATCH(H13,'DS2025'!$Y$21:$Y$35,1)+1),
INDEX('DS2025'!$Y$21:$Y$35,MATCH(H13,'DS2025'!$Y$21:$Y$35,1)):
INDEX('DS2025'!$Y$21:$Y$35,MATCH(H13,'DS2025'!$Y$21:$Y$35,1)+1)),
IF($I$4=Database!$A$20,
_xlfn.FORECAST.LINEAR(
H13,
INDEX('DS2025'!$AC$21:$AC$35,MATCH(H13,'DS2025'!$AB$21:$AB$35,1)):
INDEX('DS2025'!$AC$21:$AC$35,MATCH(H13,'DS2025'!$AB$21:$AB$35,1)+1),
INDEX('DS2025'!$AB$21:$AB$35,MATCH(H13,'DS2025'!$AB$21:$AB$35,1)):
INDEX('DS2025'!$AB$21:$AB$35,MATCH(H13,'DS2025'!$AB$21:$AB$35,1)+1))
)))))))))))))))))))</f>
        <v>-0.29869602888086644</v>
      </c>
      <c r="J13" s="98">
        <f t="shared" si="2"/>
        <v>64.407303971119134</v>
      </c>
      <c r="K13" s="98">
        <f>'Data 60 C'!E14</f>
        <v>64.757000000000005</v>
      </c>
      <c r="L13" s="98">
        <f>IF($L$4=Database!$A$2,
_xlfn.FORECAST.LINEAR(K13,
INDEX('DS2025'!$B$5:$B$15,MATCH(K13,'DS2025'!$A$5:$A$15,1)):
INDEX('DS2025'!$B$5:$B$15,MATCH(K13,'DS2025'!$A$5:$A$15,1)+1),
INDEX('DS2025'!$A$5:$A$15,MATCH(K13,'DS2025'!$A$5:$A$15,1)):
INDEX('DS2025'!$A$5:$A$15,MATCH(K13,'DS2025'!$A$5:$A$15,1)+1)),
IF($L$4=Database!$A$3,
_xlfn.FORECAST.LINEAR(K13,
INDEX('DS2025'!$E$5:$E$15,MATCH(K13,'DS2025'!$D$5:$D$15,1)):
INDEX('DS2025'!$E$5:$E$15,MATCH(K13,'DS2025'!$D$5:$D$15,1)+1),
INDEX('DS2025'!$D$5:$D$15,MATCH(K13,'DS2025'!$D$5:$D$15,1)):
INDEX('DS2025'!$D$5:$D$15,MATCH(K13,'DS2025'!$D$5:$D$15,1)+1)),
IF($L$4=Database!$A$4,
_xlfn.FORECAST.LINEAR(K13,
INDEX('DS2025'!$H$5:$H$15,MATCH(K13,'DS2025'!$G$5:$G$15,1)):
INDEX('DS2025'!$H$5:$H$15,MATCH(K13,'DS2025'!$G$5:$G$15,1)+1),
INDEX('DS2025'!$G$5:$G$15,MATCH(K13,'DS2025'!$G$5:$G$15,1)):
INDEX('DS2025'!$G$5:$G$15,MATCH(K13,'DS2025'!$G$5:$G$15,1)+1)),
IF($L$4=Database!$A$5,
_xlfn.FORECAST.LINEAR(K13,
INDEX('DS2025'!$K$5:$K$15,MATCH(K13,'DS2025'!$J$5:$J$15,1)):
INDEX('DS2025'!$K$5:$K$15,MATCH(K13,'DS2025'!$J$5:$J$15,1)+1),
INDEX('DS2025'!$J$5:$J$15,MATCH(K13,'DS2025'!$J$5:$J$15,1)):
INDEX('DS2025'!$J$5:$J$15,MATCH(K13,'DS2025'!$J$5:$J$15,1)+1)),
IF($L$4=Database!$A$6,
_xlfn.FORECAST.LINEAR(K13,
INDEX('DS2025'!$N$5:$N$15,MATCH(K13,'DS2025'!$M$5:$M$15,1)):
INDEX('DS2025'!$N$5:$N$15,MATCH(K13,'DS2025'!$M$5:$M$15,1)+1),
INDEX('DS2025'!$M$5:$M$15,MATCH(K13,'DS2025'!$M$5:$M$15,1)):
INDEX('DS2025'!$M$5:$M$15,MATCH(K13,'DS2025'!$M$5:$M$15,1)+1)),
IF($L$4=Database!$A$7,
_xlfn.FORECAST.LINEAR(K13,
INDEX('DS2025'!$Q$5:$Q$15,MATCH(K13,'DS2025'!$P$5:$P$15,1)):
INDEX('DS2025'!$Q$5:$Q$15,MATCH(K13,'DS2025'!$P$5:$P$15,1)+1),
INDEX('DS2025'!$P$5:$P$15,MATCH(K13,'DS2025'!$P$5:$P$15,1)):
INDEX('DS2025'!$P$5:$P$15,MATCH(K13,'DS2025'!$P$5:$P$15,1)+1)),
IF($L$4=Database!$A$8,
_xlfn.FORECAST.LINEAR(K13,
INDEX('DS2025'!$T$5:$T$15,MATCH(K13,'DS2025'!$S$5:$S$15,1)):
INDEX('DS2025'!$T$5:$T$15,MATCH(K13,'DS2025'!$S$5:$S$15,1)+1),
INDEX('DS2025'!$S$5:$S$15,MATCH(K13,'DS2025'!$S$5:$S$15,1)):
INDEX('DS2025'!$S$5:$S$15,MATCH(K13,'DS2025'!$S$5:$S$15,1)+1)),
IF($L$4=Database!$A$9,
_xlfn.FORECAST.LINEAR(K13,
INDEX('DS2025'!$W$5:$W$15,MATCH(K13,'DS2025'!$V$5:$V$15,1)):
INDEX('DS2025'!$W$5:$W$15,MATCH(K13,'DS2025'!$V$5:$V$15,1)+1),
INDEX('DS2025'!$V$5:$V$15,MATCH(K13,'DS2025'!$V$5:$V$15,1)):
INDEX('DS2025'!$V$5:$V$15,MATCH(K13,'DS2025'!$V$5:$V$15,1)+1)),
IF($L$4=Database!$A$10,
_xlfn.FORECAST.LINEAR(K13,
INDEX('DS2025'!$Z$5:$Z$15,MATCH(K13,'DS2025'!$Y$5:$Y$15,1)):
INDEX('DS2025'!$Z$5:$Z$15,MATCH(K13,'DS2025'!$Y$5:$Y$15,1)+1),
INDEX('DS2025'!$Y$5:$Y$15,MATCH(K13,'DS2025'!$Y$5:$Y$15,1)):
INDEX('DS2025'!$Y$5:$Y$15,MATCH(K13,'DS2025'!$Y$5:$Y$15,1)+1)),
IF($L$4=Database!$A$11,
_xlfn.FORECAST.LINEAR(
K13,
INDEX('DS2025'!$B$21:$B$35,MATCH(K13,'DS2025'!$A$21:$A$35,1)):
INDEX('DS2025'!$B$21:$B$35,MATCH(K13,'DS2025'!$A$21:$A$35,1)+1),
INDEX('DS2025'!$A$21:$A$35,MATCH(K13,'DS2025'!$A$21:$A$35,1)):
INDEX('DS2025'!$A$21:$A$35,MATCH(K13,'DS2025'!$A$21:$A$35,1)+1)),
IF($L$4=Database!$A$12,
_xlfn.FORECAST.LINEAR(
K13,
INDEX('DS2025'!$E$21:$E$35,MATCH(K13,'DS2025'!$D$21:$D$35,1)):
INDEX('DS2025'!$E$21:$E$35,MATCH(K13,'DS2025'!$D$21:$D$35,1)+1),
INDEX('DS2025'!$D$21:$D$35,MATCH(K13,'DS2025'!$D$21:$D$35,1)):
INDEX('DS2025'!$D$21:$D$35,MATCH(K13,'DS2025'!$D$21:$D$35,1)+1)),
IF($L$4=Database!$A$13,
_xlfn.FORECAST.LINEAR(
K13,
INDEX('DS2025'!$H$21:$H$35,MATCH(K13,'DS2025'!$G$21:$G$35,1)):
INDEX('DS2025'!$H$21:$H$35,MATCH(K13,'DS2025'!$G$21:$G$35,1)+1),
INDEX('DS2025'!$G$21:$G$35,MATCH(K13,'DS2025'!$G$21:$G$35,1)):
INDEX('DS2025'!$G$21:$G$35,MATCH(K13,'DS2025'!$G$21:$G$35,1)+1)),
IF($L$4=Database!$A$14,
_xlfn.FORECAST.LINEAR(
K13,
INDEX('DS2025'!$K$21:$K$35,MATCH(K13,'DS2025'!$J$21:$J$35,1)):
INDEX('DS2025'!$K$21:$K$35,MATCH(K13,'DS2025'!$J$21:$J$35,1)+1),
INDEX('DS2025'!$J$21:$J$35,MATCH(K13,'DS2025'!$J$21:$J$35,1)):
INDEX('DS2025'!$J$21:$J$35,MATCH(K13,'DS2025'!$J$21:$J$35,1)+1)),
IF($L$4=Database!$A$15,
_xlfn.FORECAST.LINEAR(
K13,
INDEX('DS2025'!$N$21:$N$35,MATCH(K13,'DS2025'!$M$21:$M$35,1)):
INDEX('DS2025'!$N$21:$N$35,MATCH(K13,'DS2025'!$M$21:$M$35,1)+1),
INDEX('DS2025'!$M$21:$M$35,MATCH(K13,'DS2025'!$M$21:$M$35,1)):
INDEX('DS2025'!$M$21:$M$35,MATCH(K13,'DS2025'!$M$21:$M$35,1)+1)),
IF($L$4=Database!$A$16,
_xlfn.FORECAST.LINEAR(
K13,
INDEX('DS2025'!$Q$21:$Q$35,MATCH(K13,'DS2025'!$P$21:$P$35,1)):
INDEX('DS2025'!$Q$21:$Q$35,MATCH(K13,'DS2025'!$P$21:$P$35,1)+1),
INDEX('DS2025'!$P$21:$P$35,MATCH(K13,'DS2025'!$P$21:$P$35,1)):
INDEX('DS2025'!$P$21:$P$35,MATCH(K13,'DS2025'!$P$21:$P$35,1)+1)),
IF($L$4=Database!$A$17,
_xlfn.FORECAST.LINEAR(
K13,
INDEX('DS2025'!$T$21:$T$35,MATCH(K13,'DS2025'!$S$21:$S$35,1)):
INDEX('DS2025'!$T$21:$T$35,MATCH(K13,'DS2025'!$S$21:$S$35,1)+1),
INDEX('DS2025'!$S$21:$S$35,MATCH(K13,'DS2025'!$S$21:$S$35,1)):
INDEX('DS2025'!$S$21:$S$35,MATCH(K13,'DS2025'!$S$21:$S$35,1)+1)),
IF($L$4=Database!$A$18,
_xlfn.FORECAST.LINEAR(
K13,
INDEX('DS2025'!$W$21:$W$35,MATCH(K13,'DS2025'!$V$21:$V$35,1)):
INDEX('DS2025'!$W$21:$W$35,MATCH(K13,'DS2025'!$V$21:$V$35,1)+1),
INDEX('DS2025'!$V$21:$V$35,MATCH(K13,'DS2025'!$V$21:$V$35,1)):
INDEX('DS2025'!$V$21:$V$35,MATCH(K13,'DS2025'!$V$21:$V$35,1)+1)),
IF($L$4=Database!$A$19,
_xlfn.FORECAST.LINEAR(
K13,
INDEX('DS2025'!$Z$21:$Z$35,MATCH(K13,'DS2025'!$Y$21:$Y$35,1)):
INDEX('DS2025'!$Z$21:$Z$35,MATCH(K13,'DS2025'!$Y$21:$Y$35,1)+1),
INDEX('DS2025'!$Y$21:$Y$35,MATCH(K13,'DS2025'!$Y$21:$Y$35,1)):
INDEX('DS2025'!$Y$21:$Y$35,MATCH(K13,'DS2025'!$Y$21:$Y$35,1)+1)),
IF($L$4=Database!$A$20,
_xlfn.FORECAST.LINEAR(
K13,
INDEX('DS2025'!$AC$21:$AC$35,MATCH(K13,'DS2025'!$AB$21:$AB$35,1)):
INDEX('DS2025'!$AC$21:$AC$35,MATCH(K13,'DS2025'!$AB$21:$AB$35,1)+1),
INDEX('DS2025'!$AB$21:$AB$35,MATCH(K13,'DS2025'!$AB$21:$AB$35,1)):
INDEX('DS2025'!$AB$21:$AB$35,MATCH(K13,'DS2025'!$AB$21:$AB$35,1)+1))
)))))))))))))))))))</f>
        <v>-0.3336884474230094</v>
      </c>
      <c r="M13" s="98">
        <f t="shared" si="3"/>
        <v>64.42331155257699</v>
      </c>
      <c r="N13" s="317">
        <f>'Data 60 C'!F14</f>
        <v>63.917000000000002</v>
      </c>
      <c r="O13" s="98">
        <f>IF($O$4=Database!$A$2,
_xlfn.FORECAST.LINEAR(N13,
INDEX('DS2025'!$B$5:$B$15,MATCH(N13,'DS2025'!$A$5:$A$15,1)):
INDEX('DS2025'!$B$5:$B$15,MATCH(N13,'DS2025'!$A$5:$A$15,1)+1),
INDEX('DS2025'!$A$5:$A$15,MATCH(N13,'DS2025'!$A$5:$A$15,1)):
INDEX('DS2025'!$A$5:$A$15,MATCH(N13,'DS2025'!$A$5:$A$15,1)+1)),
IF($O$4=Database!$A$3,
_xlfn.FORECAST.LINEAR(N13,
INDEX('DS2025'!$E$5:$E$15,MATCH(N13,'DS2025'!$D$5:$D$15,1)):
INDEX('DS2025'!$E$5:$E$15,MATCH(N13,'DS2025'!$D$5:$D$15,1)+1),
INDEX('DS2025'!$D$5:$D$15,MATCH(N13,'DS2025'!$D$5:$D$15,1)):
INDEX('DS2025'!$D$5:$D$15,MATCH(N13,'DS2025'!$D$5:$D$15,1)+1)),
IF($O$4=Database!$A$4,
_xlfn.FORECAST.LINEAR(N13,
INDEX('DS2025'!$H$5:$H$15,MATCH(N13,'DS2025'!$G$5:$G$15,1)):
INDEX('DS2025'!$H$5:$H$15,MATCH(N13,'DS2025'!$G$5:$G$15,1)+1),
INDEX('DS2025'!$G$5:$G$15,MATCH(N13,'DS2025'!$G$5:$G$15,1)):
INDEX('DS2025'!$G$5:$G$15,MATCH(N13,'DS2025'!$G$5:$G$15,1)+1)),
IF($O$4=Database!$A$5,
_xlfn.FORECAST.LINEAR(N13,
INDEX('DS2025'!$K$5:$K$15,MATCH(N13,'DS2025'!$J$5:$J$15,1)):
INDEX('DS2025'!$K$5:$K$15,MATCH(N13,'DS2025'!$J$5:$J$15,1)+1),
INDEX('DS2025'!$J$5:$J$15,MATCH(N13,'DS2025'!$J$5:$J$15,1)):
INDEX('DS2025'!$J$5:$J$15,MATCH(N13,'DS2025'!$J$5:$J$15,1)+1)),
IF($O$4=Database!$A$6,
_xlfn.FORECAST.LINEAR(N13,
INDEX('DS2025'!$N$5:$N$15,MATCH(N13,'DS2025'!$M$5:$M$15,1)):
INDEX('DS2025'!$N$5:$N$15,MATCH(N13,'DS2025'!$M$5:$M$15,1)+1),
INDEX('DS2025'!$M$5:$M$15,MATCH(N13,'DS2025'!$M$5:$M$15,1)):
INDEX('DS2025'!$M$5:$M$15,MATCH(N13,'DS2025'!$M$5:$M$15,1)+1)),
IF($O$4=Database!$A$7,
_xlfn.FORECAST.LINEAR(N13,
INDEX('DS2025'!$Q$5:$Q$15,MATCH(N13,'DS2025'!$P$5:$P$15,1)):
INDEX('DS2025'!$Q$5:$Q$15,MATCH(N13,'DS2025'!$P$5:$P$15,1)+1),
INDEX('DS2025'!$P$5:$P$15,MATCH(N13,'DS2025'!$P$5:$P$15,1)):
INDEX('DS2025'!$P$5:$P$15,MATCH(N13,'DS2025'!$P$5:$P$15,1)+1)),
IF($O$4=Database!$A$8,
_xlfn.FORECAST.LINEAR(N13,
INDEX('DS2025'!$T$5:$T$15,MATCH(N13,'DS2025'!$S$5:$S$15,1)):
INDEX('DS2025'!$T$5:$T$15,MATCH(N13,'DS2025'!$S$5:$S$15,1)+1),
INDEX('DS2025'!$S$5:$S$15,MATCH(N13,'DS2025'!$S$5:$S$15,1)):
INDEX('DS2025'!$S$5:$S$15,MATCH(N13,'DS2025'!$S$5:$S$15,1)+1)),
IF($O$4=Database!$A$9,
_xlfn.FORECAST.LINEAR(N13,
INDEX('DS2025'!$W$5:$W$15,MATCH(N13,'DS2025'!$V$5:$V$15,1)):
INDEX('DS2025'!$W$5:$W$15,MATCH(N13,'DS2025'!$V$5:$V$15,1)+1),
INDEX('DS2025'!$V$5:$V$15,MATCH(N13,'DS2025'!$V$5:$V$15,1)):
INDEX('DS2025'!$V$5:$V$15,MATCH(N13,'DS2025'!$V$5:$V$15,1)+1)),
IF($O$4=Database!$A$10,
_xlfn.FORECAST.LINEAR(N13,
INDEX('DS2025'!$Z$5:$Z$15,MATCH(N13,'DS2025'!$Y$5:$Y$15,1)):
INDEX('DS2025'!$Z$5:$Z$15,MATCH(N13,'DS2025'!$Y$5:$Y$15,1)+1),
INDEX('DS2025'!$Y$5:$Y$15,MATCH(N13,'DS2025'!$Y$5:$Y$15,1)):
INDEX('DS2025'!$Y$5:$Y$15,MATCH(N13,'DS2025'!$Y$5:$Y$15,1)+1)),
IF($O$4=Database!$A$11,
_xlfn.FORECAST.LINEAR(
N13,
INDEX('DS2025'!$B$21:$B$35,MATCH(N13,'DS2025'!$A$21:$A$35,1)):
INDEX('DS2025'!$B$21:$B$35,MATCH(N13,'DS2025'!$A$21:$A$35,1)+1),
INDEX('DS2025'!$A$21:$A$35,MATCH(N13,'DS2025'!$A$21:$A$35,1)):
INDEX('DS2025'!$A$21:$A$35,MATCH(N13,'DS2025'!$A$21:$A$35,1)+1)),
IF($O$4=Database!$A$12,
_xlfn.FORECAST.LINEAR(
N13,
INDEX('DS2025'!$E$21:$E$35,MATCH(N13,'DS2025'!$D$21:$D$35,1)):
INDEX('DS2025'!$E$21:$E$35,MATCH(N13,'DS2025'!$D$21:$D$35,1)+1),
INDEX('DS2025'!$D$21:$D$35,MATCH(N13,'DS2025'!$D$21:$D$35,1)):
INDEX('DS2025'!$D$21:$D$35,MATCH(N13,'DS2025'!$D$21:$D$35,1)+1)),
IF($O$4=Database!$A$13,
_xlfn.FORECAST.LINEAR(
N13,
INDEX('DS2025'!$H$21:$H$35,MATCH(N13,'DS2025'!$G$21:$G$35,1)):
INDEX('DS2025'!$H$21:$H$35,MATCH(N13,'DS2025'!$G$21:$G$35,1)+1),
INDEX('DS2025'!$G$21:$G$35,MATCH(N13,'DS2025'!$G$21:$G$35,1)):
INDEX('DS2025'!$G$21:$G$35,MATCH(N13,'DS2025'!$G$21:$G$35,1)+1)),
IF($O$4=Database!$A$14,
_xlfn.FORECAST.LINEAR(
N13,
INDEX('DS2025'!$K$21:$K$35,MATCH(N13,'DS2025'!$J$21:$J$35,1)):
INDEX('DS2025'!$K$21:$K$35,MATCH(N13,'DS2025'!$J$21:$J$35,1)+1),
INDEX('DS2025'!$J$21:$J$35,MATCH(N13,'DS2025'!$J$21:$J$35,1)):
INDEX('DS2025'!$J$21:$J$35,MATCH(N13,'DS2025'!$J$21:$J$35,1)+1)),
IF($O$4=Database!$A$15,
_xlfn.FORECAST.LINEAR(
N13,
INDEX('DS2025'!$N$21:$N$35,MATCH(N13,'DS2025'!$M$21:$M$35,1)):
INDEX('DS2025'!$N$21:$N$35,MATCH(N13,'DS2025'!$M$21:$M$35,1)+1),
INDEX('DS2025'!$M$21:$M$35,MATCH(N13,'DS2025'!$M$21:$M$35,1)):
INDEX('DS2025'!$M$21:$M$35,MATCH(N13,'DS2025'!$M$21:$M$35,1)+1)),
IF($O$4=Database!$A$16,
_xlfn.FORECAST.LINEAR(
N13,
INDEX('DS2025'!$Q$21:$Q$35,MATCH(N13,'DS2025'!$P$21:$P$35,1)):
INDEX('DS2025'!$Q$21:$Q$35,MATCH(N13,'DS2025'!$P$21:$P$35,1)+1),
INDEX('DS2025'!$P$21:$P$35,MATCH(N13,'DS2025'!$P$21:$P$35,1)):
INDEX('DS2025'!$P$21:$P$35,MATCH(N13,'DS2025'!$P$21:$P$35,1)+1)),
IF($O$4=Database!$A$17,
_xlfn.FORECAST.LINEAR(
N13,
INDEX('DS2025'!$T$21:$T$35,MATCH(N13,'DS2025'!$S$21:$S$35,1)):
INDEX('DS2025'!$T$21:$T$35,MATCH(N13,'DS2025'!$S$21:$S$35,1)+1),
INDEX('DS2025'!$S$21:$S$35,MATCH(N13,'DS2025'!$S$21:$S$35,1)):
INDEX('DS2025'!$S$21:$S$35,MATCH(N13,'DS2025'!$S$21:$S$35,1)+1)),
IF($O$4=Database!$A$18,
_xlfn.FORECAST.LINEAR(
N13,
INDEX('DS2025'!$W$21:$W$35,MATCH(N13,'DS2025'!$V$21:$V$35,1)):
INDEX('DS2025'!$W$21:$W$35,MATCH(N13,'DS2025'!$V$21:$V$35,1)+1),
INDEX('DS2025'!$V$21:$V$35,MATCH(N13,'DS2025'!$V$21:$V$35,1)):
INDEX('DS2025'!$V$21:$V$35,MATCH(N13,'DS2025'!$V$21:$V$35,1)+1)),
IF($O$4=Database!$A$19,
_xlfn.FORECAST.LINEAR(
N13,
INDEX('DS2025'!$Z$21:$Z$35,MATCH(N13,'DS2025'!$Y$21:$Y$35,1)):
INDEX('DS2025'!$Z$21:$Z$35,MATCH(N13,'DS2025'!$Y$21:$Y$35,1)+1),
INDEX('DS2025'!$Y$21:$Y$35,MATCH(N13,'DS2025'!$Y$21:$Y$35,1)):
INDEX('DS2025'!$Y$21:$Y$35,MATCH(N13,'DS2025'!$Y$21:$Y$35,1)+1)),
IF($O$4=Database!$A$20,
_xlfn.FORECAST.LINEAR(
N13,
INDEX('DS2025'!$AC$21:$AC$35,MATCH(N13,'DS2025'!$AB$21:$AB$35,1)):
INDEX('DS2025'!$AC$21:$AC$35,MATCH(N13,'DS2025'!$AB$21:$AB$35,1)+1),
INDEX('DS2025'!$AB$21:$AB$35,MATCH(N13,'DS2025'!$AB$21:$AB$35,1)):
INDEX('DS2025'!$AB$21:$AB$35,MATCH(N13,'DS2025'!$AB$21:$AB$35,1)+1))
)))))))))))))))))))</f>
        <v>-0.33120879208552734</v>
      </c>
      <c r="P13" s="96">
        <f t="shared" si="4"/>
        <v>63.585791207914475</v>
      </c>
      <c r="Q13" s="317">
        <f>'Data 60 C'!G14</f>
        <v>64.430000000000007</v>
      </c>
      <c r="R13" s="98">
        <f>IF($R$4=Database!$A$2,
_xlfn.FORECAST.LINEAR(Q13,
INDEX('DS2025'!$B$5:$B$15,MATCH(Q13,'DS2025'!$A$5:$A$15,1)):
INDEX('DS2025'!$B$5:$B$15,MATCH(Q13,'DS2025'!$A$5:$A$15,1)+1),
INDEX('DS2025'!$A$5:$A$15,MATCH(Q13,'DS2025'!$A$5:$A$15,1)):
INDEX('DS2025'!$A$5:$A$15,MATCH(Q13,'DS2025'!$A$5:$A$15,1)+1)),
IF($R$4=Database!$A$3,
_xlfn.FORECAST.LINEAR(Q13,
INDEX('DS2025'!$E$5:$E$15,MATCH(Q13,'DS2025'!$D$5:$D$15,1)):
INDEX('DS2025'!$E$5:$E$15,MATCH(Q13,'DS2025'!$D$5:$D$15,1)+1),
INDEX('DS2025'!$D$5:$D$15,MATCH(Q13,'DS2025'!$D$5:$D$15,1)):
INDEX('DS2025'!$D$5:$D$15,MATCH(Q13,'DS2025'!$D$5:$D$15,1)+1)),
IF($R$4=Database!$A$4,
_xlfn.FORECAST.LINEAR(Q13,
INDEX('DS2025'!$H$5:$H$15,MATCH(Q13,'DS2025'!$G$5:$G$15,1)):
INDEX('DS2025'!$H$5:$H$15,MATCH(Q13,'DS2025'!$G$5:$G$15,1)+1),
INDEX('DS2025'!$G$5:$G$15,MATCH(Q13,'DS2025'!$G$5:$G$15,1)):
INDEX('DS2025'!$G$5:$G$15,MATCH(Q13,'DS2025'!$G$5:$G$15,1)+1)),
IF($R$4=Database!$A$5,
_xlfn.FORECAST.LINEAR(Q13,
INDEX('DS2025'!$K$5:$K$15,MATCH(Q13,'DS2025'!$J$5:$J$15,1)):
INDEX('DS2025'!$K$5:$K$15,MATCH(Q13,'DS2025'!$J$5:$J$15,1)+1),
INDEX('DS2025'!$J$5:$J$15,MATCH(Q13,'DS2025'!$J$5:$J$15,1)):
INDEX('DS2025'!$J$5:$J$15,MATCH(Q13,'DS2025'!$J$5:$J$15,1)+1)),
IF($R$4=Database!$A$6,
_xlfn.FORECAST.LINEAR(Q13,
INDEX('DS2025'!$N$5:$N$15,MATCH(Q13,'DS2025'!$M$5:$M$15,1)):
INDEX('DS2025'!$N$5:$N$15,MATCH(Q13,'DS2025'!$M$5:$M$15,1)+1),
INDEX('DS2025'!$M$5:$M$15,MATCH(Q13,'DS2025'!$M$5:$M$15,1)):
INDEX('DS2025'!$M$5:$M$15,MATCH(Q13,'DS2025'!$M$5:$M$15,1)+1)),
IF($R$4=Database!$A$7,
_xlfn.FORECAST.LINEAR(Q13,
INDEX('DS2025'!$Q$5:$Q$15,MATCH(Q13,'DS2025'!$P$5:$P$15,1)):
INDEX('DS2025'!$Q$5:$Q$15,MATCH(Q13,'DS2025'!$P$5:$P$15,1)+1),
INDEX('DS2025'!$P$5:$P$15,MATCH(Q13,'DS2025'!$P$5:$P$15,1)):
INDEX('DS2025'!$P$5:$P$15,MATCH(Q13,'DS2025'!$P$5:$P$15,1)+1)),
IF($R$4=Database!$A$8,
_xlfn.FORECAST.LINEAR(Q13,
INDEX('DS2025'!$T$5:$T$15,MATCH(Q13,'DS2025'!$S$5:$S$15,1)):
INDEX('DS2025'!$T$5:$T$15,MATCH(Q13,'DS2025'!$S$5:$S$15,1)+1),
INDEX('DS2025'!$S$5:$S$15,MATCH(Q13,'DS2025'!$S$5:$S$15,1)):
INDEX('DS2025'!$S$5:$S$15,MATCH(Q13,'DS2025'!$S$5:$S$15,1)+1)),
IF($R$4=Database!$A$9,
_xlfn.FORECAST.LINEAR(Q13,
INDEX('DS2025'!$W$5:$W$15,MATCH(Q13,'DS2025'!$V$5:$V$15,1)):
INDEX('DS2025'!$W$5:$W$15,MATCH(Q13,'DS2025'!$V$5:$V$15,1)+1),
INDEX('DS2025'!$V$5:$V$15,MATCH(Q13,'DS2025'!$V$5:$V$15,1)):
INDEX('DS2025'!$V$5:$V$15,MATCH(Q13,'DS2025'!$V$5:$V$15,1)+1)),
IF($R$4=Database!$A$10,
_xlfn.FORECAST.LINEAR(Q13,
INDEX('DS2025'!$Z$5:$Z$15,MATCH(Q13,'DS2025'!$Y$5:$Y$15,1)):
INDEX('DS2025'!$Z$5:$Z$15,MATCH(Q13,'DS2025'!$Y$5:$Y$15,1)+1),
INDEX('DS2025'!$Y$5:$Y$15,MATCH(Q13,'DS2025'!$Y$5:$Y$15,1)):
INDEX('DS2025'!$Y$5:$Y$15,MATCH(Q13,'DS2025'!$Y$5:$Y$15,1)+1)),
IF($R$4=Database!$A$11,
_xlfn.FORECAST.LINEAR(
Q13,
INDEX('DS2025'!$B$21:$B$35,MATCH(Q13,'DS2025'!$A$21:$A$35,1)):
INDEX('DS2025'!$B$21:$B$35,MATCH(Q13,'DS2025'!$A$21:$A$35,1)+1),
INDEX('DS2025'!$A$21:$A$35,MATCH(Q13,'DS2025'!$A$21:$A$35,1)):
INDEX('DS2025'!$A$21:$A$35,MATCH(Q13,'DS2025'!$A$21:$A$35,1)+1)),
IF($R$4=Database!$A$12,
_xlfn.FORECAST.LINEAR(
Q13,
INDEX('DS2025'!$E$21:$E$35,MATCH(Q13,'DS2025'!$D$21:$D$35,1)):
INDEX('DS2025'!$E$21:$E$35,MATCH(Q13,'DS2025'!$D$21:$D$35,1)+1),
INDEX('DS2025'!$D$21:$D$35,MATCH(Q13,'DS2025'!$D$21:$D$35,1)):
INDEX('DS2025'!$D$21:$D$35,MATCH(Q13,'DS2025'!$D$21:$D$35,1)+1)),
IF($R$4=Database!$A$13,
_xlfn.FORECAST.LINEAR(
Q13,
INDEX('DS2025'!$H$21:$H$35,MATCH(Q13,'DS2025'!$G$21:$G$35,1)):
INDEX('DS2025'!$H$21:$H$35,MATCH(Q13,'DS2025'!$G$21:$G$35,1)+1),
INDEX('DS2025'!$G$21:$G$35,MATCH(Q13,'DS2025'!$G$21:$G$35,1)):
INDEX('DS2025'!$G$21:$G$35,MATCH(Q13,'DS2025'!$G$21:$G$35,1)+1)),
IF($R$4=Database!$A$14,
_xlfn.FORECAST.LINEAR(
Q13,
INDEX('DS2025'!$K$21:$K$35,MATCH(Q13,'DS2025'!$J$21:$J$35,1)):
INDEX('DS2025'!$K$21:$K$35,MATCH(Q13,'DS2025'!$J$21:$J$35,1)+1),
INDEX('DS2025'!$J$21:$J$35,MATCH(Q13,'DS2025'!$J$21:$J$35,1)):
INDEX('DS2025'!$J$21:$J$35,MATCH(Q13,'DS2025'!$J$21:$J$35,1)+1)),
IF($R$4=Database!$A$15,
_xlfn.FORECAST.LINEAR(
Q13,
INDEX('DS2025'!$N$21:$N$35,MATCH(Q13,'DS2025'!$M$21:$M$35,1)):
INDEX('DS2025'!$N$21:$N$35,MATCH(Q13,'DS2025'!$M$21:$M$35,1)+1),
INDEX('DS2025'!$M$21:$M$35,MATCH(Q13,'DS2025'!$M$21:$M$35,1)):
INDEX('DS2025'!$M$21:$M$35,MATCH(Q13,'DS2025'!$M$21:$M$35,1)+1)),
IF($R$4=Database!$A$16,
_xlfn.FORECAST.LINEAR(
Q13,
INDEX('DS2025'!$Q$21:$Q$35,MATCH(Q13,'DS2025'!$P$21:$P$35,1)):
INDEX('DS2025'!$Q$21:$Q$35,MATCH(Q13,'DS2025'!$P$21:$P$35,1)+1),
INDEX('DS2025'!$P$21:$P$35,MATCH(Q13,'DS2025'!$P$21:$P$35,1)):
INDEX('DS2025'!$P$21:$P$35,MATCH(Q13,'DS2025'!$P$21:$P$35,1)+1)),
IF($R$4=Database!$A$17,
_xlfn.FORECAST.LINEAR(
Q13,
INDEX('DS2025'!$T$21:$T$35,MATCH(Q13,'DS2025'!$S$21:$S$35,1)):
INDEX('DS2025'!$T$21:$T$35,MATCH(Q13,'DS2025'!$S$21:$S$35,1)+1),
INDEX('DS2025'!$S$21:$S$35,MATCH(Q13,'DS2025'!$S$21:$S$35,1)):
INDEX('DS2025'!$S$21:$S$35,MATCH(Q13,'DS2025'!$S$21:$S$35,1)+1)),
IF($R$4=Database!$A$18,
_xlfn.FORECAST.LINEAR(
Q13,
INDEX('DS2025'!$W$21:$W$35,MATCH(Q13,'DS2025'!$V$21:$V$35,1)):
INDEX('DS2025'!$W$21:$W$35,MATCH(Q13,'DS2025'!$V$21:$V$35,1)+1),
INDEX('DS2025'!$V$21:$V$35,MATCH(Q13,'DS2025'!$V$21:$V$35,1)):
INDEX('DS2025'!$V$21:$V$35,MATCH(Q13,'DS2025'!$V$21:$V$35,1)+1)),
IF($R$4=Database!$A$19,
_xlfn.FORECAST.LINEAR(
Q13,
INDEX('DS2025'!$Z$21:$Z$35,MATCH(Q13,'DS2025'!$Y$21:$Y$35,1)):
INDEX('DS2025'!$Z$21:$Z$35,MATCH(Q13,'DS2025'!$Y$21:$Y$35,1)+1),
INDEX('DS2025'!$Y$21:$Y$35,MATCH(Q13,'DS2025'!$Y$21:$Y$35,1)):
INDEX('DS2025'!$Y$21:$Y$35,MATCH(Q13,'DS2025'!$Y$21:$Y$35,1)+1)),
IF($R$4=Database!$A$20,
_xlfn.FORECAST.LINEAR(
Q13,
INDEX('DS2025'!$AC$21:$AC$35,MATCH(Q13,'DS2025'!$AB$21:$AB$35,1)):
INDEX('DS2025'!$AC$21:$AC$35,MATCH(Q13,'DS2025'!$AB$21:$AB$35,1)+1),
INDEX('DS2025'!$AB$21:$AB$35,MATCH(Q13,'DS2025'!$AB$21:$AB$35,1)):
INDEX('DS2025'!$AB$21:$AB$35,MATCH(Q13,'DS2025'!$AB$21:$AB$35,1)+1))
)))))))))))))))))))</f>
        <v>-0.33272315302377531</v>
      </c>
      <c r="S13" s="98">
        <f t="shared" si="5"/>
        <v>64.097276846976229</v>
      </c>
      <c r="T13" s="317">
        <f>'Data 60 C'!H14</f>
        <v>63.628</v>
      </c>
      <c r="U13" s="98">
        <f>IF($U$4=Database!$A$2,
_xlfn.FORECAST.LINEAR(T13,
INDEX('DS2025'!$B$5:$B$15,MATCH(T13,'DS2025'!$A$5:$A$15,1)):
INDEX('DS2025'!$B$5:$B$15,MATCH(T13,'DS2025'!$A$5:$A$15,1)+1),
INDEX('DS2025'!$A$5:$A$15,MATCH(T13,'DS2025'!$A$5:$A$15,1)):
INDEX('DS2025'!$A$5:$A$15,MATCH(T13,'DS2025'!$A$5:$A$15,1)+1)),
IF($U$4=Database!$A$3,
_xlfn.FORECAST.LINEAR(T13,
INDEX('DS2025'!$E$5:$E$15,MATCH(T13,'DS2025'!$D$5:$D$15,1)):
INDEX('DS2025'!$E$5:$E$15,MATCH(T13,'DS2025'!$D$5:$D$15,1)+1),
INDEX('DS2025'!$D$5:$D$15,MATCH(T13,'DS2025'!$D$5:$D$15,1)):
INDEX('DS2025'!$D$5:$D$15,MATCH(T13,'DS2025'!$D$5:$D$15,1)+1)),
IF($U$4=Database!$A$4,
_xlfn.FORECAST.LINEAR(T13,
INDEX('DS2025'!$H$5:$H$15,MATCH(T13,'DS2025'!$G$5:$G$15,1)):
INDEX('DS2025'!$H$5:$H$15,MATCH(T13,'DS2025'!$G$5:$G$15,1)+1),
INDEX('DS2025'!$G$5:$G$15,MATCH(T13,'DS2025'!$G$5:$G$15,1)):
INDEX('DS2025'!$G$5:$G$15,MATCH(T13,'DS2025'!$G$5:$G$15,1)+1)),
IF($U$4=Database!$A$5,
_xlfn.FORECAST.LINEAR(T13,
INDEX('DS2025'!$K$5:$K$15,MATCH(T13,'DS2025'!$J$5:$J$15,1)):
INDEX('DS2025'!$K$5:$K$15,MATCH(T13,'DS2025'!$J$5:$J$15,1)+1),
INDEX('DS2025'!$J$5:$J$15,MATCH(T13,'DS2025'!$J$5:$J$15,1)):
INDEX('DS2025'!$J$5:$J$15,MATCH(T13,'DS2025'!$J$5:$J$15,1)+1)),
IF($U$4=Database!$A$6,
_xlfn.FORECAST.LINEAR(T13,
INDEX('DS2025'!$N$5:$N$15,MATCH(T13,'DS2025'!$M$5:$M$15,1)):
INDEX('DS2025'!$N$5:$N$15,MATCH(T13,'DS2025'!$M$5:$M$15,1)+1),
INDEX('DS2025'!$M$5:$M$15,MATCH(T13,'DS2025'!$M$5:$M$15,1)):
INDEX('DS2025'!$M$5:$M$15,MATCH(T13,'DS2025'!$M$5:$M$15,1)+1)),
IF($U$4=Database!$A$7,
_xlfn.FORECAST.LINEAR(T13,
INDEX('DS2025'!$Q$5:$Q$15,MATCH(T13,'DS2025'!$P$5:$P$15,1)):
INDEX('DS2025'!$Q$5:$Q$15,MATCH(T13,'DS2025'!$P$5:$P$15,1)+1),
INDEX('DS2025'!$P$5:$P$15,MATCH(T13,'DS2025'!$P$5:$P$15,1)):
INDEX('DS2025'!$P$5:$P$15,MATCH(T13,'DS2025'!$P$5:$P$15,1)+1)),
IF($U$4=Database!$A$8,
_xlfn.FORECAST.LINEAR(T13,
INDEX('DS2025'!$T$5:$T$15,MATCH(T13,'DS2025'!$S$5:$S$15,1)):
INDEX('DS2025'!$T$5:$T$15,MATCH(T13,'DS2025'!$S$5:$S$15,1)+1),
INDEX('DS2025'!$S$5:$S$15,MATCH(T13,'DS2025'!$S$5:$S$15,1)):
INDEX('DS2025'!$S$5:$S$15,MATCH(T13,'DS2025'!$S$5:$S$15,1)+1)),
IF($U$4=Database!$A$9,
_xlfn.FORECAST.LINEAR(T13,
INDEX('DS2025'!$W$5:$W$15,MATCH(T13,'DS2025'!$V$5:$V$15,1)):
INDEX('DS2025'!$W$5:$W$15,MATCH(T13,'DS2025'!$V$5:$V$15,1)+1),
INDEX('DS2025'!$V$5:$V$15,MATCH(T13,'DS2025'!$V$5:$V$15,1)):
INDEX('DS2025'!$V$5:$V$15,MATCH(T13,'DS2025'!$V$5:$V$15,1)+1)),
IF($U$4=Database!$A$10,
_xlfn.FORECAST.LINEAR(T13,
INDEX('DS2025'!$Z$5:$Z$15,MATCH(T13,'DS2025'!$Y$5:$Y$15,1)):
INDEX('DS2025'!$Z$5:$Z$15,MATCH(T13,'DS2025'!$Y$5:$Y$15,1)+1),
INDEX('DS2025'!$Y$5:$Y$15,MATCH(T13,'DS2025'!$Y$5:$Y$15,1)):
INDEX('DS2025'!$Y$5:$Y$15,MATCH(T13,'DS2025'!$Y$5:$Y$15,1)+1)),
IF($U$4=Database!$A$11,
_xlfn.FORECAST.LINEAR(
T13,
INDEX('DS2025'!$B$21:$B$35,MATCH(T13,'DS2025'!$A$21:$A$35,1)):
INDEX('DS2025'!$B$21:$B$35,MATCH(T13,'DS2025'!$A$21:$A$35,1)+1),
INDEX('DS2025'!$A$21:$A$35,MATCH(T13,'DS2025'!$A$21:$A$35,1)):
INDEX('DS2025'!$A$21:$A$35,MATCH(T13,'DS2025'!$A$21:$A$35,1)+1)),
IF($U$4=Database!$A$12,
_xlfn.FORECAST.LINEAR(
T13,
INDEX('DS2025'!$E$21:$E$35,MATCH(T13,'DS2025'!$D$21:$D$35,1)):
INDEX('DS2025'!$E$21:$E$35,MATCH(T13,'DS2025'!$D$21:$D$35,1)+1),
INDEX('DS2025'!$D$21:$D$35,MATCH(T13,'DS2025'!$D$21:$D$35,1)):
INDEX('DS2025'!$D$21:$D$35,MATCH(T13,'DS2025'!$D$21:$D$35,1)+1)),
IF($U$4=Database!$A$13,
_xlfn.FORECAST.LINEAR(
T13,
INDEX('DS2025'!$H$21:$H$35,MATCH(T13,'DS2025'!$G$21:$G$35,1)):
INDEX('DS2025'!$H$21:$H$35,MATCH(T13,'DS2025'!$G$21:$G$35,1)+1),
INDEX('DS2025'!$G$21:$G$35,MATCH(T13,'DS2025'!$G$21:$G$35,1)):
INDEX('DS2025'!$G$21:$G$35,MATCH(T13,'DS2025'!$G$21:$G$35,1)+1)),
IF($U$4=Database!$A$14,
_xlfn.FORECAST.LINEAR(
T13,
INDEX('DS2025'!$K$21:$K$35,MATCH(T13,'DS2025'!$J$21:$J$35,1)):
INDEX('DS2025'!$K$21:$K$35,MATCH(T13,'DS2025'!$J$21:$J$35,1)+1),
INDEX('DS2025'!$J$21:$J$35,MATCH(T13,'DS2025'!$J$21:$J$35,1)):
INDEX('DS2025'!$J$21:$J$35,MATCH(T13,'DS2025'!$J$21:$J$35,1)+1)),
IF($U$4=Database!$A$15,
_xlfn.FORECAST.LINEAR(
T13,
INDEX('DS2025'!$N$21:$N$35,MATCH(T13,'DS2025'!$M$21:$M$35,1)):
INDEX('DS2025'!$N$21:$N$35,MATCH(T13,'DS2025'!$M$21:$M$35,1)+1),
INDEX('DS2025'!$M$21:$M$35,MATCH(T13,'DS2025'!$M$21:$M$35,1)):
INDEX('DS2025'!$M$21:$M$35,MATCH(T13,'DS2025'!$M$21:$M$35,1)+1)),
IF($U$4=Database!$A$16,
_xlfn.FORECAST.LINEAR(
T13,
INDEX('DS2025'!$Q$21:$Q$35,MATCH(T13,'DS2025'!$P$21:$P$35,1)):
INDEX('DS2025'!$Q$21:$Q$35,MATCH(T13,'DS2025'!$P$21:$P$35,1)+1),
INDEX('DS2025'!$P$21:$P$35,MATCH(T13,'DS2025'!$P$21:$P$35,1)):
INDEX('DS2025'!$P$21:$P$35,MATCH(T13,'DS2025'!$P$21:$P$35,1)+1)),
IF($U$4=Database!$A$17,
_xlfn.FORECAST.LINEAR(
T13,
INDEX('DS2025'!$T$21:$T$35,MATCH(T13,'DS2025'!$S$21:$S$35,1)):
INDEX('DS2025'!$T$21:$T$35,MATCH(T13,'DS2025'!$S$21:$S$35,1)+1),
INDEX('DS2025'!$S$21:$S$35,MATCH(T13,'DS2025'!$S$21:$S$35,1)):
INDEX('DS2025'!$S$21:$S$35,MATCH(T13,'DS2025'!$S$21:$S$35,1)+1)),
IF($U$4=Database!$A$18,
_xlfn.FORECAST.LINEAR(
T13,
INDEX('DS2025'!$W$21:$W$35,MATCH(T13,'DS2025'!$V$21:$V$35,1)):
INDEX('DS2025'!$W$21:$W$35,MATCH(T13,'DS2025'!$V$21:$V$35,1)+1),
INDEX('DS2025'!$V$21:$V$35,MATCH(T13,'DS2025'!$V$21:$V$35,1)):
INDEX('DS2025'!$V$21:$V$35,MATCH(T13,'DS2025'!$V$21:$V$35,1)+1)),
IF($U$4=Database!$A$19,
_xlfn.FORECAST.LINEAR(
T13,
INDEX('DS2025'!$Z$21:$Z$35,MATCH(T13,'DS2025'!$Y$21:$Y$35,1)):
INDEX('DS2025'!$Z$21:$Z$35,MATCH(T13,'DS2025'!$Y$21:$Y$35,1)+1),
INDEX('DS2025'!$Y$21:$Y$35,MATCH(T13,'DS2025'!$Y$21:$Y$35,1)):
INDEX('DS2025'!$Y$21:$Y$35,MATCH(T13,'DS2025'!$Y$21:$Y$35,1)+1)),
IF($U$4=Database!$A$20,
_xlfn.FORECAST.LINEAR(
T13,
INDEX('DS2025'!$AC$21:$AC$35,MATCH(T13,'DS2025'!$AB$21:$AB$35,1)):
INDEX('DS2025'!$AC$21:$AC$35,MATCH(T13,'DS2025'!$AB$21:$AB$35,1)+1),
INDEX('DS2025'!$AB$21:$AB$35,MATCH(T13,'DS2025'!$AB$21:$AB$35,1)):
INDEX('DS2025'!$AB$21:$AB$35,MATCH(T13,'DS2025'!$AB$21:$AB$35,1)+1))
)))))))))))))))))))</f>
        <v>-0.33035567257060794</v>
      </c>
      <c r="V13" s="98">
        <f t="shared" si="6"/>
        <v>63.297644327429396</v>
      </c>
      <c r="W13" s="317">
        <f>'Data 60 C'!I14</f>
        <v>63.633000000000003</v>
      </c>
      <c r="X13" s="98">
        <f>IF($X$4=Database!$A$2,
_xlfn.FORECAST.LINEAR(W13,
INDEX('DS2025'!$B$5:$B$15,MATCH(W13,'DS2025'!$A$5:$A$15,1)):
INDEX('DS2025'!$B$5:$B$15,MATCH(W13,'DS2025'!$A$5:$A$15,1)+1),
INDEX('DS2025'!$A$5:$A$15,MATCH(W13,'DS2025'!$A$5:$A$15,1)):
INDEX('DS2025'!$A$5:$A$15,MATCH(W13,'DS2025'!$A$5:$A$15,1)+1)),
IF($X$4=Database!$A$3,
_xlfn.FORECAST.LINEAR(W13,
INDEX('DS2025'!$E$5:$E$15,MATCH(W13,'DS2025'!$D$5:$D$15,1)):
INDEX('DS2025'!$E$5:$E$15,MATCH(W13,'DS2025'!$D$5:$D$15,1)+1),
INDEX('DS2025'!$D$5:$D$15,MATCH(W13,'DS2025'!$D$5:$D$15,1)):
INDEX('DS2025'!$D$5:$D$15,MATCH(W13,'DS2025'!$D$5:$D$15,1)+1)),
IF($X$4=Database!$A$4,
_xlfn.FORECAST.LINEAR(W13,
INDEX('DS2025'!$H$5:$H$15,MATCH(W13,'DS2025'!$G$5:$G$15,1)):
INDEX('DS2025'!$H$5:$H$15,MATCH(W13,'DS2025'!$G$5:$G$15,1)+1),
INDEX('DS2025'!$G$5:$G$15,MATCH(W13,'DS2025'!$G$5:$G$15,1)):
INDEX('DS2025'!$G$5:$G$15,MATCH(W13,'DS2025'!$G$5:$G$15,1)+1)),
IF($X$4=Database!$A$5,
_xlfn.FORECAST.LINEAR(W13,
INDEX('DS2025'!$K$5:$K$15,MATCH(W13,'DS2025'!$J$5:$J$15,1)):
INDEX('DS2025'!$K$5:$K$15,MATCH(W13,'DS2025'!$J$5:$J$15,1)+1),
INDEX('DS2025'!$J$5:$J$15,MATCH(W13,'DS2025'!$J$5:$J$15,1)):
INDEX('DS2025'!$J$5:$J$15,MATCH(W13,'DS2025'!$J$5:$J$15,1)+1)),
IF($X$4=Database!$A$6,
_xlfn.FORECAST.LINEAR(W13,
INDEX('DS2025'!$N$5:$N$15,MATCH(W13,'DS2025'!$M$5:$M$15,1)):
INDEX('DS2025'!$N$5:$N$15,MATCH(W13,'DS2025'!$M$5:$M$15,1)+1),
INDEX('DS2025'!$M$5:$M$15,MATCH(W13,'DS2025'!$M$5:$M$15,1)):
INDEX('DS2025'!$M$5:$M$15,MATCH(W13,'DS2025'!$M$5:$M$15,1)+1)),
IF($X$4=Database!$A$7,
_xlfn.FORECAST.LINEAR(W13,
INDEX('DS2025'!$Q$5:$Q$15,MATCH(W13,'DS2025'!$P$5:$P$15,1)):
INDEX('DS2025'!$Q$5:$Q$15,MATCH(W13,'DS2025'!$P$5:$P$15,1)+1),
INDEX('DS2025'!$P$5:$P$15,MATCH(W13,'DS2025'!$P$5:$P$15,1)):
INDEX('DS2025'!$P$5:$P$15,MATCH(W13,'DS2025'!$P$5:$P$15,1)+1)),
IF($X$4=Database!$A$8,
_xlfn.FORECAST.LINEAR(W13,
INDEX('DS2025'!$T$5:$T$15,MATCH(W13,'DS2025'!$S$5:$S$15,1)):
INDEX('DS2025'!$T$5:$T$15,MATCH(W13,'DS2025'!$S$5:$S$15,1)+1),
INDEX('DS2025'!$S$5:$S$15,MATCH(W13,'DS2025'!$S$5:$S$15,1)):
INDEX('DS2025'!$S$5:$S$15,MATCH(W13,'DS2025'!$S$5:$S$15,1)+1)),
IF($X$4=Database!$A$9,
_xlfn.FORECAST.LINEAR(W13,
INDEX('DS2025'!$W$5:$W$15,MATCH(W13,'DS2025'!$V$5:$V$15,1)):
INDEX('DS2025'!$W$5:$W$15,MATCH(W13,'DS2025'!$V$5:$V$15,1)+1),
INDEX('DS2025'!$V$5:$V$15,MATCH(W13,'DS2025'!$V$5:$V$15,1)):
INDEX('DS2025'!$V$5:$V$15,MATCH(W13,'DS2025'!$V$5:$V$15,1)+1)),
IF($X$4=Database!$A$10,
_xlfn.FORECAST.LINEAR(W13,
INDEX('DS2025'!$Z$5:$Z$15,MATCH(W13,'DS2025'!$Y$5:$Y$15,1)):
INDEX('DS2025'!$Z$5:$Z$15,MATCH(W13,'DS2025'!$Y$5:$Y$15,1)+1),
INDEX('DS2025'!$Y$5:$Y$15,MATCH(W13,'DS2025'!$Y$5:$Y$15,1)):
INDEX('DS2025'!$Y$5:$Y$15,MATCH(W13,'DS2025'!$Y$5:$Y$15,1)+1)),
IF($X$4=Database!$A$11,
_xlfn.FORECAST.LINEAR(
W13,
INDEX('DS2025'!$B$21:$B$35,MATCH(W13,'DS2025'!$A$21:$A$35,1)):
INDEX('DS2025'!$B$21:$B$35,MATCH(W13,'DS2025'!$A$21:$A$35,1)+1),
INDEX('DS2025'!$A$21:$A$35,MATCH(W13,'DS2025'!$A$21:$A$35,1)):
INDEX('DS2025'!$A$21:$A$35,MATCH(W13,'DS2025'!$A$21:$A$35,1)+1)),
IF($X$4=Database!$A$12,
_xlfn.FORECAST.LINEAR(
W13,
INDEX('DS2025'!$E$21:$E$35,MATCH(W13,'DS2025'!$D$21:$D$35,1)):
INDEX('DS2025'!$E$21:$E$35,MATCH(W13,'DS2025'!$D$21:$D$35,1)+1),
INDEX('DS2025'!$D$21:$D$35,MATCH(W13,'DS2025'!$D$21:$D$35,1)):
INDEX('DS2025'!$D$21:$D$35,MATCH(W13,'DS2025'!$D$21:$D$35,1)+1)),
IF($X$4=Database!$A$13,
_xlfn.FORECAST.LINEAR(
W13,
INDEX('DS2025'!$H$21:$H$35,MATCH(W13,'DS2025'!$G$21:$G$35,1)):
INDEX('DS2025'!$H$21:$H$35,MATCH(W13,'DS2025'!$G$21:$G$35,1)+1),
INDEX('DS2025'!$G$21:$G$35,MATCH(W13,'DS2025'!$G$21:$G$35,1)):
INDEX('DS2025'!$G$21:$G$35,MATCH(W13,'DS2025'!$G$21:$G$35,1)+1)),
IF($X$4=Database!$A$14,
_xlfn.FORECAST.LINEAR(
W13,
INDEX('DS2025'!$K$21:$K$35,MATCH(W13,'DS2025'!$J$21:$J$35,1)):
INDEX('DS2025'!$K$21:$K$35,MATCH(W13,'DS2025'!$J$21:$J$35,1)+1),
INDEX('DS2025'!$J$21:$J$35,MATCH(W13,'DS2025'!$J$21:$J$35,1)):
INDEX('DS2025'!$J$21:$J$35,MATCH(W13,'DS2025'!$J$21:$J$35,1)+1)),
IF($X$4=Database!$A$15,
_xlfn.FORECAST.LINEAR(
W13,
INDEX('DS2025'!$N$21:$N$35,MATCH(W13,'DS2025'!$M$21:$M$35,1)):
INDEX('DS2025'!$N$21:$N$35,MATCH(W13,'DS2025'!$M$21:$M$35,1)+1),
INDEX('DS2025'!$M$21:$M$35,MATCH(W13,'DS2025'!$M$21:$M$35,1)):
INDEX('DS2025'!$M$21:$M$35,MATCH(W13,'DS2025'!$M$21:$M$35,1)+1)),
IF($X$4=Database!$A$16,
_xlfn.FORECAST.LINEAR(
W13,
INDEX('DS2025'!$Q$21:$Q$35,MATCH(W13,'DS2025'!$P$21:$P$35,1)):
INDEX('DS2025'!$Q$21:$Q$35,MATCH(W13,'DS2025'!$P$21:$P$35,1)+1),
INDEX('DS2025'!$P$21:$P$35,MATCH(W13,'DS2025'!$P$21:$P$35,1)):
INDEX('DS2025'!$P$21:$P$35,MATCH(W13,'DS2025'!$P$21:$P$35,1)+1)),
IF($X$4=Database!$A$17,
_xlfn.FORECAST.LINEAR(
W13,
INDEX('DS2025'!$T$21:$T$35,MATCH(W13,'DS2025'!$S$21:$S$35,1)):
INDEX('DS2025'!$T$21:$T$35,MATCH(W13,'DS2025'!$S$21:$S$35,1)+1),
INDEX('DS2025'!$S$21:$S$35,MATCH(W13,'DS2025'!$S$21:$S$35,1)):
INDEX('DS2025'!$S$21:$S$35,MATCH(W13,'DS2025'!$S$21:$S$35,1)+1)),
IF($X$4=Database!$A$18,
_xlfn.FORECAST.LINEAR(
W13,
INDEX('DS2025'!$W$21:$W$35,MATCH(W13,'DS2025'!$V$21:$V$35,1)):
INDEX('DS2025'!$W$21:$W$35,MATCH(W13,'DS2025'!$V$21:$V$35,1)+1),
INDEX('DS2025'!$V$21:$V$35,MATCH(W13,'DS2025'!$V$21:$V$35,1)):
INDEX('DS2025'!$V$21:$V$35,MATCH(W13,'DS2025'!$V$21:$V$35,1)+1)),
IF($X$4=Database!$A$19,
_xlfn.FORECAST.LINEAR(
W13,
INDEX('DS2025'!$Z$21:$Z$35,MATCH(W13,'DS2025'!$Y$21:$Y$35,1)):
INDEX('DS2025'!$Z$21:$Z$35,MATCH(W13,'DS2025'!$Y$21:$Y$35,1)+1),
INDEX('DS2025'!$Y$21:$Y$35,MATCH(W13,'DS2025'!$Y$21:$Y$35,1)):
INDEX('DS2025'!$Y$21:$Y$35,MATCH(W13,'DS2025'!$Y$21:$Y$35,1)+1)),
IF($X$4=Database!$A$20,
_xlfn.FORECAST.LINEAR(
W13,
INDEX('DS2025'!$AC$21:$AC$35,MATCH(W13,'DS2025'!$AB$21:$AB$35,1)):
INDEX('DS2025'!$AC$21:$AC$35,MATCH(W13,'DS2025'!$AB$21:$AB$35,1)+1),
INDEX('DS2025'!$AB$21:$AB$35,MATCH(W13,'DS2025'!$AB$21:$AB$35,1)):
INDEX('DS2025'!$AB$21:$AB$35,MATCH(W13,'DS2025'!$AB$21:$AB$35,1)+1))
)))))))))))))))))))</f>
        <v>-0.3303704324238072</v>
      </c>
      <c r="Y13" s="98">
        <f t="shared" si="7"/>
        <v>63.302629567576197</v>
      </c>
      <c r="Z13" s="97">
        <f>'Data 60 C'!J14</f>
        <v>64.832999999999998</v>
      </c>
      <c r="AA13" s="98">
        <f>IF($AA$4=Database!$A$2,
_xlfn.FORECAST.LINEAR(Z13,
INDEX('DS2025'!$B$5:$B$15,MATCH(Z13,'DS2025'!$A$5:$A$15,1)):
INDEX('DS2025'!$B$5:$B$15,MATCH(Z13,'DS2025'!$A$5:$A$15,1)+1),
INDEX('DS2025'!$A$5:$A$15,MATCH(Z13,'DS2025'!$A$5:$A$15,1)):
INDEX('DS2025'!$A$5:$A$15,MATCH(Z13,'DS2025'!$A$5:$A$15,1)+1)),
IF($AA$4=Database!$A$3,
_xlfn.FORECAST.LINEAR(Z13,
INDEX('DS2025'!$E$5:$E$15,MATCH(Z13,'DS2025'!$D$5:$D$15,1)):
INDEX('DS2025'!$E$5:$E$15,MATCH(Z13,'DS2025'!$D$5:$D$15,1)+1),
INDEX('DS2025'!$D$5:$D$15,MATCH(Z13,'DS2025'!$D$5:$D$15,1)):
INDEX('DS2025'!$D$5:$D$15,MATCH(Z13,'DS2025'!$D$5:$D$15,1)+1)),
IF($AA$4=Database!$A$4,
_xlfn.FORECAST.LINEAR(Z13,
INDEX('DS2025'!$H$5:$H$15,MATCH(Z13,'DS2025'!$G$5:$G$15,1)):
INDEX('DS2025'!$H$5:$H$15,MATCH(Z13,'DS2025'!$G$5:$G$15,1)+1),
INDEX('DS2025'!$G$5:$G$15,MATCH(Z13,'DS2025'!$G$5:$G$15,1)):
INDEX('DS2025'!$G$5:$G$15,MATCH(Z13,'DS2025'!$G$5:$G$15,1)+1)),
IF($AA$4=Database!$A$5,
_xlfn.FORECAST.LINEAR(Z13,
INDEX('DS2025'!$K$5:$K$15,MATCH(Z13,'DS2025'!$J$5:$J$15,1)):
INDEX('DS2025'!$K$5:$K$15,MATCH(Z13,'DS2025'!$J$5:$J$15,1)+1),
INDEX('DS2025'!$J$5:$J$15,MATCH(Z13,'DS2025'!$J$5:$J$15,1)):
INDEX('DS2025'!$J$5:$J$15,MATCH(Z13,'DS2025'!$J$5:$J$15,1)+1)),
IF($AA$4=Database!$A$6,
_xlfn.FORECAST.LINEAR(Z13,
INDEX('DS2025'!$N$5:$N$15,MATCH(Z13,'DS2025'!$M$5:$M$15,1)):
INDEX('DS2025'!$N$5:$N$15,MATCH(Z13,'DS2025'!$M$5:$M$15,1)+1),
INDEX('DS2025'!$M$5:$M$15,MATCH(Z13,'DS2025'!$M$5:$M$15,1)):
INDEX('DS2025'!$M$5:$M$15,MATCH(Z13,'DS2025'!$M$5:$M$15,1)+1)),
IF($AA$4=Database!$A$7,
_xlfn.FORECAST.LINEAR(Z13,
INDEX('DS2025'!$Q$5:$Q$15,MATCH(Z13,'DS2025'!$P$5:$P$15,1)):
INDEX('DS2025'!$Q$5:$Q$15,MATCH(Z13,'DS2025'!$P$5:$P$15,1)+1),
INDEX('DS2025'!$P$5:$P$15,MATCH(Z13,'DS2025'!$P$5:$P$15,1)):
INDEX('DS2025'!$P$5:$P$15,MATCH(Z13,'DS2025'!$P$5:$P$15,1)+1)),
IF($AA$4=Database!$A$8,
_xlfn.FORECAST.LINEAR(Z13,
INDEX('DS2025'!$T$5:$T$15,MATCH(Z13,'DS2025'!$S$5:$S$15,1)):
INDEX('DS2025'!$T$5:$T$15,MATCH(Z13,'DS2025'!$S$5:$S$15,1)+1),
INDEX('DS2025'!$S$5:$S$15,MATCH(Z13,'DS2025'!$S$5:$S$15,1)):
INDEX('DS2025'!$S$5:$S$15,MATCH(Z13,'DS2025'!$S$5:$S$15,1)+1)),
IF($AA$4=Database!$A$9,
_xlfn.FORECAST.LINEAR(Z13,
INDEX('DS2025'!$W$5:$W$15,MATCH(Z13,'DS2025'!$V$5:$V$15,1)):
INDEX('DS2025'!$W$5:$W$15,MATCH(Z13,'DS2025'!$V$5:$V$15,1)+1),
INDEX('DS2025'!$V$5:$V$15,MATCH(Z13,'DS2025'!$V$5:$V$15,1)):
INDEX('DS2025'!$V$5:$V$15,MATCH(Z13,'DS2025'!$V$5:$V$15,1)+1)),
IF($AA$4=Database!$A$10,
_xlfn.FORECAST.LINEAR(Z13,
INDEX('DS2025'!$Z$5:$Z$15,MATCH(Z13,'DS2025'!$Y$5:$Y$15,1)):
INDEX('DS2025'!$Z$5:$Z$15,MATCH(Z13,'DS2025'!$Y$5:$Y$15,1)+1),
INDEX('DS2025'!$Y$5:$Y$15,MATCH(Z13,'DS2025'!$Y$5:$Y$15,1)):
INDEX('DS2025'!$Y$5:$Y$15,MATCH(Z13,'DS2025'!$Y$5:$Y$15,1)+1)),
IF($AA$4=Database!$A$11,
_xlfn.FORECAST.LINEAR(
Z13,
INDEX('DS2025'!$B$21:$B$35,MATCH(Z13,'DS2025'!$A$21:$A$35,1)):
INDEX('DS2025'!$B$21:$B$35,MATCH(Z13,'DS2025'!$A$21:$A$35,1)+1),
INDEX('DS2025'!$A$21:$A$35,MATCH(Z13,'DS2025'!$A$21:$A$35,1)):
INDEX('DS2025'!$A$21:$A$35,MATCH(Z13,'DS2025'!$A$21:$A$35,1)+1)),
IF($AA$4=Database!$A$12,
_xlfn.FORECAST.LINEAR(
Z13,
INDEX('DS2025'!$E$21:$E$35,MATCH(Z13,'DS2025'!$D$21:$D$35,1)):
INDEX('DS2025'!$E$21:$E$35,MATCH(Z13,'DS2025'!$D$21:$D$35,1)+1),
INDEX('DS2025'!$D$21:$D$35,MATCH(Z13,'DS2025'!$D$21:$D$35,1)):
INDEX('DS2025'!$D$21:$D$35,MATCH(Z13,'DS2025'!$D$21:$D$35,1)+1)),
IF($AA$4=Database!$A$13,
_xlfn.FORECAST.LINEAR(
Z13,
INDEX('DS2025'!$H$21:$H$35,MATCH(Z13,'DS2025'!$G$21:$G$35,1)):
INDEX('DS2025'!$H$21:$H$35,MATCH(Z13,'DS2025'!$G$21:$G$35,1)+1),
INDEX('DS2025'!$G$21:$G$35,MATCH(Z13,'DS2025'!$G$21:$G$35,1)):
INDEX('DS2025'!$G$21:$G$35,MATCH(Z13,'DS2025'!$G$21:$G$35,1)+1)),
IF($AA$4=Database!$A$14,
_xlfn.FORECAST.LINEAR(
Z13,
INDEX('DS2025'!$K$21:$K$35,MATCH(Z13,'DS2025'!$J$21:$J$35,1)):
INDEX('DS2025'!$K$21:$K$35,MATCH(Z13,'DS2025'!$J$21:$J$35,1)+1),
INDEX('DS2025'!$J$21:$J$35,MATCH(Z13,'DS2025'!$J$21:$J$35,1)):
INDEX('DS2025'!$J$21:$J$35,MATCH(Z13,'DS2025'!$J$21:$J$35,1)+1)),
IF($AA$4=Database!$A$15,
_xlfn.FORECAST.LINEAR(
Z13,
INDEX('DS2025'!$N$21:$N$35,MATCH(Z13,'DS2025'!$M$21:$M$35,1)):
INDEX('DS2025'!$N$21:$N$35,MATCH(Z13,'DS2025'!$M$21:$M$35,1)+1),
INDEX('DS2025'!$M$21:$M$35,MATCH(Z13,'DS2025'!$M$21:$M$35,1)):
INDEX('DS2025'!$M$21:$M$35,MATCH(Z13,'DS2025'!$M$21:$M$35,1)+1)),
IF($AA$4=Database!$A$16,
_xlfn.FORECAST.LINEAR(
Z13,
INDEX('DS2025'!$Q$21:$Q$35,MATCH(Z13,'DS2025'!$P$21:$P$35,1)):
INDEX('DS2025'!$Q$21:$Q$35,MATCH(Z13,'DS2025'!$P$21:$P$35,1)+1),
INDEX('DS2025'!$P$21:$P$35,MATCH(Z13,'DS2025'!$P$21:$P$35,1)):
INDEX('DS2025'!$P$21:$P$35,MATCH(Z13,'DS2025'!$P$21:$P$35,1)+1)),
IF($AA$4=Database!$A$17,
_xlfn.FORECAST.LINEAR(
Z13,
INDEX('DS2025'!$T$21:$T$35,MATCH(Z13,'DS2025'!$S$21:$S$35,1)):
INDEX('DS2025'!$T$21:$T$35,MATCH(Z13,'DS2025'!$S$21:$S$35,1)+1),
INDEX('DS2025'!$S$21:$S$35,MATCH(Z13,'DS2025'!$S$21:$S$35,1)):
INDEX('DS2025'!$S$21:$S$35,MATCH(Z13,'DS2025'!$S$21:$S$35,1)+1)),
IF($AA$4=Database!$A$18,
_xlfn.FORECAST.LINEAR(
Z13,
INDEX('DS2025'!$W$21:$W$35,MATCH(Z13,'DS2025'!$V$21:$V$35,1)):
INDEX('DS2025'!$W$21:$W$35,MATCH(Z13,'DS2025'!$V$21:$V$35,1)+1),
INDEX('DS2025'!$V$21:$V$35,MATCH(Z13,'DS2025'!$V$21:$V$35,1)):
INDEX('DS2025'!$V$21:$V$35,MATCH(Z13,'DS2025'!$V$21:$V$35,1)+1)),
IF($AA$4=Database!$A$19,
_xlfn.FORECAST.LINEAR(
Z13,
INDEX('DS2025'!$Z$21:$Z$35,MATCH(Z13,'DS2025'!$Y$21:$Y$35,1)):
INDEX('DS2025'!$Z$21:$Z$35,MATCH(Z13,'DS2025'!$Y$21:$Y$35,1)+1),
INDEX('DS2025'!$Y$21:$Y$35,MATCH(Z13,'DS2025'!$Y$21:$Y$35,1)):
INDEX('DS2025'!$Y$21:$Y$35,MATCH(Z13,'DS2025'!$Y$21:$Y$35,1)+1)),
IF($AA$4=Database!$A$20,
_xlfn.FORECAST.LINEAR(
Z13,
INDEX('DS2025'!$AC$21:$AC$35,MATCH(Z13,'DS2025'!$AB$21:$AB$35,1)):
INDEX('DS2025'!$AC$21:$AC$35,MATCH(Z13,'DS2025'!$AB$21:$AB$35,1)+1),
INDEX('DS2025'!$AB$21:$AB$35,MATCH(Z13,'DS2025'!$AB$21:$AB$35,1)):
INDEX('DS2025'!$AB$21:$AB$35,MATCH(Z13,'DS2025'!$AB$21:$AB$35,1)+1))
)))))))))))))))))))</f>
        <v>-0.33391279719163869</v>
      </c>
      <c r="AB13" s="97">
        <f t="shared" si="8"/>
        <v>64.499087202808354</v>
      </c>
      <c r="AC13" s="318">
        <f>'Data 60 C'!K14</f>
        <v>64</v>
      </c>
      <c r="AD13" s="42"/>
      <c r="AE13" s="42"/>
      <c r="AF13" s="42"/>
    </row>
    <row r="14" spans="1:61" ht="15" customHeight="1">
      <c r="A14" s="316">
        <v>8</v>
      </c>
      <c r="B14" s="316">
        <f>'Data 60 C'!B15</f>
        <v>65.198999999999998</v>
      </c>
      <c r="C14" s="98">
        <f>IF($C$4=Database!$A$2,
_xlfn.FORECAST.LINEAR(B14,
INDEX('DS2025'!$B$5:$B$15,MATCH(B14,'DS2025'!$A$5:$A$15,1)):
INDEX('DS2025'!$B$5:$B$15,MATCH(B14,'DS2025'!$A$5:$A$15,1)+1),
INDEX('DS2025'!$A$5:$A$15,MATCH(B14,'DS2025'!$A$5:$A$15,1)):
INDEX('DS2025'!$A$5:$A$15,MATCH(B14,'DS2025'!$A$5:$A$15,1)+1)),
IF($C$4=Database!$A$3,
_xlfn.FORECAST.LINEAR(B14,
INDEX('DS2025'!$E$5:$E$15,MATCH(B14,'DS2025'!$D$5:$D$15,1)):
INDEX('DS2025'!$E$5:$E$15,MATCH(B14,'DS2025'!$D$5:$D$15,1)+1),
INDEX('DS2025'!$D$5:$D$15,MATCH(B14,'DS2025'!$D$5:$D$15,1)):
INDEX('DS2025'!$D$5:$D$15,MATCH(B14,'DS2025'!$D$5:$D$15,1)+1)),
IF($C$4=Database!$A$4,
_xlfn.FORECAST.LINEAR(B14,
INDEX('DS2025'!$H$5:$H$15,MATCH(B14,'DS2025'!$G$5:$G$15,1)):
INDEX('DS2025'!$H$5:$H$15,MATCH(B14,'DS2025'!$G$5:$G$15,1)+1),
INDEX('DS2025'!$G$5:$G$15,MATCH(B14,'DS2025'!$G$5:$G$15,1)):
INDEX('DS2025'!$G$5:$G$15,MATCH(B14,'DS2025'!$G$5:$G$15,1)+1)),
IF($C$4=Database!$A$5,
_xlfn.FORECAST.LINEAR(B14,
INDEX('DS2025'!$K$5:$K$15,MATCH(B14,'DS2025'!$J$5:$J$15,1)):
INDEX('DS2025'!$K$5:$K$15,MATCH(B14,'DS2025'!$J$5:$J$15,1)+1),
INDEX('DS2025'!$J$5:$J$15,MATCH(B14,'DS2025'!$J$5:$J$15,1)):
INDEX('DS2025'!$J$5:$J$15,MATCH(B14,'DS2025'!$J$5:$J$15,1)+1)),
IF($C$4=Database!$A$6,
_xlfn.FORECAST.LINEAR(B14,
INDEX('DS2025'!$N$5:$N$15,MATCH(B14,'DS2025'!$M$5:$M$15,1)):
INDEX('DS2025'!$N$5:$N$15,MATCH(B14,'DS2025'!$M$5:$M$15,1)+1),
INDEX('DS2025'!$M$5:$M$15,MATCH(B14,'DS2025'!$M$5:$M$15,1)):
INDEX('DS2025'!$M$5:$M$15,MATCH(B14,'DS2025'!$M$5:$M$15,1)+1)),
IF($C$4=Database!$A$7,
_xlfn.FORECAST.LINEAR(B14,
INDEX('DS2025'!$Q$5:$Q$15,MATCH(B14,'DS2025'!$P$5:$P$15,1)):
INDEX('DS2025'!$Q$5:$Q$15,MATCH(B14,'DS2025'!$P$5:$P$15,1)+1),
INDEX('DS2025'!$P$5:$P$15,MATCH(B14,'DS2025'!$P$5:$P$15,1)):
INDEX('DS2025'!$P$5:$P$15,MATCH(B14,'DS2025'!$P$5:$P$15,1)+1)),
IF($C$4=Database!$A$8,
_xlfn.FORECAST.LINEAR(B14,
INDEX('DS2025'!$T$5:$T$15,MATCH(B14,'DS2025'!$S$5:$S$15,1)):
INDEX('DS2025'!$T$5:$T$15,MATCH(B14,'DS2025'!$S$5:$S$15,1)+1),
INDEX('DS2025'!$S$5:$S$15,MATCH(B14,'DS2025'!$S$5:$S$15,1)):
INDEX('DS2025'!$S$5:$S$15,MATCH(B14,'DS2025'!$S$5:$S$15,1)+1)),
IF($C$4=Database!$A$9,
_xlfn.FORECAST.LINEAR(B14,
INDEX('DS2025'!$W$5:$W$15,MATCH(B14,'DS2025'!$V$5:$V$15,1)):
INDEX('DS2025'!$W$5:$W$15,MATCH(B14,'DS2025'!$V$5:$V$15,1)+1),
INDEX('DS2025'!$V$5:$V$15,MATCH(B14,'DS2025'!$V$5:$V$15,1)):
INDEX('DS2025'!$V$5:$V$15,MATCH(B14,'DS2025'!$V$5:$V$15,1)+1)),
IF($C$4=Database!$A$10,
_xlfn.FORECAST.LINEAR(B14,
INDEX('DS2025'!$Z$5:$Z$15,MATCH(B14,'DS2025'!$Y$5:$Y$15,1)):
INDEX('DS2025'!$Z$5:$Z$15,MATCH(B14,'DS2025'!$Y$5:$Y$15,1)+1),
INDEX('DS2025'!$Y$5:$Y$15,MATCH(B14,'DS2025'!$Y$5:$Y$15,1)):
INDEX('DS2025'!$Y$5:$Y$15,MATCH(B14,'DS2025'!$Y$5:$Y$15,1)+1)),
IF($C$4=Database!$A$11,
_xlfn.FORECAST.LINEAR(
B14,
INDEX('DS2025'!$B$21:$B$35,MATCH(B14,'DS2025'!$A$21:$A$35,1)):
INDEX('DS2025'!$B$21:$B$35,MATCH(B14,'DS2025'!$A$21:$A$35,1)+1),
INDEX('DS2025'!$A$21:$A$35,MATCH(B14,'DS2025'!$A$21:$A$35,1)):
INDEX('DS2025'!$A$21:$A$35,MATCH(B14,'DS2025'!$A$21:$A$35,1)+1)),
IF($C$4=Database!$A$12,
_xlfn.FORECAST.LINEAR(
B14,
INDEX('DS2025'!$E$21:$E$35,MATCH(B14,'DS2025'!$D$21:$D$35,1)):
INDEX('DS2025'!$E$21:$E$35,MATCH(B14,'DS2025'!$D$21:$D$35,1)+1),
INDEX('DS2025'!$D$21:$D$35,MATCH(B14,'DS2025'!$D$21:$D$35,1)):
INDEX('DS2025'!$D$21:$D$35,MATCH(B14,'DS2025'!$D$21:$D$35,1)+1)),
IF($C$4=Database!$A$13,
_xlfn.FORECAST.LINEAR(
B14,
INDEX('DS2025'!$H$21:$H$35,MATCH(B14,'DS2025'!$G$21:$G$35,1)):
INDEX('DS2025'!$H$21:$H$35,MATCH(B14,'DS2025'!$G$21:$G$35,1)+1),
INDEX('DS2025'!$G$21:$G$35,MATCH(B14,'DS2025'!$G$21:$G$35,1)):
INDEX('DS2025'!$G$21:$G$35,MATCH(B14,'DS2025'!$G$21:$G$35,1)+1)),
IF($C$4=Database!$A$14,
_xlfn.FORECAST.LINEAR(
B14,
INDEX('DS2025'!$K$21:$K$35,MATCH(B14,'DS2025'!$J$21:$J$35,1)):
INDEX('DS2025'!$K$21:$K$35,MATCH(B14,'DS2025'!$J$21:$J$35,1)+1),
INDEX('DS2025'!$J$21:$J$35,MATCH(B14,'DS2025'!$J$21:$J$35,1)):
INDEX('DS2025'!$J$21:$J$35,MATCH(B14,'DS2025'!$J$21:$J$35,1)+1)),
IF($C$4=Database!$A$15,
_xlfn.FORECAST.LINEAR(
B14,
INDEX('DS2025'!$N$21:$N$35,MATCH(B14,'DS2025'!$M$21:$M$35,1)):
INDEX('DS2025'!$N$21:$N$35,MATCH(B14,'DS2025'!$M$21:$M$35,1)+1),
INDEX('DS2025'!$M$21:$M$35,MATCH(B14,'DS2025'!$M$21:$M$35,1)):
INDEX('DS2025'!$M$21:$M$35,MATCH(B14,'DS2025'!$M$21:$M$35,1)+1)),
IF($C$4=Database!$A$16,
_xlfn.FORECAST.LINEAR(
B14,
INDEX('DS2025'!$Q$21:$Q$35,MATCH(B14,'DS2025'!$P$21:$P$35,1)):
INDEX('DS2025'!$Q$21:$Q$35,MATCH(B14,'DS2025'!$P$21:$P$35,1)+1),
INDEX('DS2025'!$P$21:$P$35,MATCH(B14,'DS2025'!$P$21:$P$35,1)):
INDEX('DS2025'!$P$21:$P$35,MATCH(B14,'DS2025'!$P$21:$P$35,1)+1)),
IF($C$4=Database!$A$17,
_xlfn.FORECAST.LINEAR(
B14,
INDEX('DS2025'!$T$21:$T$35,MATCH(B14,'DS2025'!$S$21:$S$35,1)):
INDEX('DS2025'!$T$21:$T$35,MATCH(B14,'DS2025'!$S$21:$S$35,1)+1),
INDEX('DS2025'!$S$21:$S$35,MATCH(B14,'DS2025'!$S$21:$S$35,1)):
INDEX('DS2025'!$S$21:$S$35,MATCH(B14,'DS2025'!$S$21:$S$35,1)+1)),
IF($C$4=Database!$A$18,
_xlfn.FORECAST.LINEAR(
B14,
INDEX('DS2025'!$W$21:$W$35,MATCH(B14,'DS2025'!$V$21:$V$35,1)):
INDEX('DS2025'!$W$21:$W$35,MATCH(B14,'DS2025'!$V$21:$V$35,1)+1),
INDEX('DS2025'!$V$21:$V$35,MATCH(B14,'DS2025'!$V$21:$V$35,1)):
INDEX('DS2025'!$V$21:$V$35,MATCH(B14,'DS2025'!$V$21:$V$35,1)+1)),
IF($C$4=Database!$A$19,
_xlfn.FORECAST.LINEAR(
B14,
INDEX('DS2025'!$Z$21:$Z$35,MATCH(B14,'DS2025'!$Y$21:$Y$35,1)):
INDEX('DS2025'!$Z$21:$Z$35,MATCH(B14,'DS2025'!$Y$21:$Y$35,1)+1),
INDEX('DS2025'!$Y$21:$Y$35,MATCH(B14,'DS2025'!$Y$21:$Y$35,1)):
INDEX('DS2025'!$Y$21:$Y$35,MATCH(B14,'DS2025'!$Y$21:$Y$35,1)+1)),
IF($C$4=Database!$A$20,
_xlfn.FORECAST.LINEAR(
B14,
INDEX('DS2025'!$AC$21:$AC$35,MATCH(B14,'DS2025'!$AB$21:$AB$35,1)):
INDEX('DS2025'!$AC$21:$AC$35,MATCH(B14,'DS2025'!$AB$21:$AB$35,1)+1),
INDEX('DS2025'!$AB$21:$AB$35,MATCH(B14,'DS2025'!$AB$21:$AB$35,1)):
INDEX('DS2025'!$AB$21:$AB$35,MATCH(B14,'DS2025'!$AB$21:$AB$35,1)+1))
)))))))))))))))))))</f>
        <v>-0.3349932184458273</v>
      </c>
      <c r="D14" s="98">
        <f t="shared" si="0"/>
        <v>64.864006781554167</v>
      </c>
      <c r="E14" s="98">
        <f>'Data 60 C'!C15</f>
        <v>65.799000000000007</v>
      </c>
      <c r="F14" s="98">
        <f>IF($F$4=Database!$A$2,
_xlfn.FORECAST.LINEAR(E14,
INDEX('DS2025'!$B$5:$B$15,MATCH(E14,'DS2025'!$A$5:$A$15,1)):
INDEX('DS2025'!$B$5:$B$15,MATCH(E14,'DS2025'!$A$5:$A$15,1)+1),
INDEX('DS2025'!$A$5:$A$15,MATCH(E14,'DS2025'!$A$5:$A$15,1)):
INDEX('DS2025'!$A$5:$A$15,MATCH(E14,'DS2025'!$A$5:$A$15,1)+1)),
IF($F$4=Database!$A$3,
_xlfn.FORECAST.LINEAR(E14,
INDEX('DS2025'!$E$5:$E$15,MATCH(E14,'DS2025'!$D$5:$D$15,1)):
INDEX('DS2025'!$E$5:$E$15,MATCH(E14,'DS2025'!$D$5:$D$15,1)+1),
INDEX('DS2025'!$D$5:$D$15,MATCH(E14,'DS2025'!$D$5:$D$15,1)):
INDEX('DS2025'!$D$5:$D$15,MATCH(E14,'DS2025'!$D$5:$D$15,1)+1)),
IF($F$4=Database!$A$4,
_xlfn.FORECAST.LINEAR(E14,
INDEX('DS2025'!$H$5:$H$15,MATCH(E14,'DS2025'!$G$5:$G$15,1)):
INDEX('DS2025'!$H$5:$H$15,MATCH(E14,'DS2025'!$G$5:$G$15,1)+1),
INDEX('DS2025'!$G$5:$G$15,MATCH(E14,'DS2025'!$G$5:$G$15,1)):
INDEX('DS2025'!$G$5:$G$15,MATCH(E14,'DS2025'!$G$5:$G$15,1)+1)),
IF($F$4=Database!$A$5,
_xlfn.FORECAST.LINEAR(E14,
INDEX('DS2025'!$K$5:$K$15,MATCH(E14,'DS2025'!$J$5:$J$15,1)):
INDEX('DS2025'!$K$5:$K$15,MATCH(E14,'DS2025'!$J$5:$J$15,1)+1),
INDEX('DS2025'!$J$5:$J$15,MATCH(E14,'DS2025'!$J$5:$J$15,1)):
INDEX('DS2025'!$J$5:$J$15,MATCH(E14,'DS2025'!$J$5:$J$15,1)+1)),
IF($F$4=Database!$A$6,
_xlfn.FORECAST.LINEAR(E14,
INDEX('DS2025'!$N$5:$N$15,MATCH(E14,'DS2025'!$M$5:$M$15,1)):
INDEX('DS2025'!$N$5:$N$15,MATCH(E14,'DS2025'!$M$5:$M$15,1)+1),
INDEX('DS2025'!$M$5:$M$15,MATCH(E14,'DS2025'!$M$5:$M$15,1)):
INDEX('DS2025'!$M$5:$M$15,MATCH(E14,'DS2025'!$M$5:$M$15,1)+1)),
IF($F$4=Database!$A$7,
_xlfn.FORECAST.LINEAR(E14,
INDEX('DS2025'!$Q$5:$Q$15,MATCH(E14,'DS2025'!$P$5:$P$15,1)):
INDEX('DS2025'!$Q$5:$Q$15,MATCH(E14,'DS2025'!$P$5:$P$15,1)+1),
INDEX('DS2025'!$P$5:$P$15,MATCH(E14,'DS2025'!$P$5:$P$15,1)):
INDEX('DS2025'!$P$5:$P$15,MATCH(E14,'DS2025'!$P$5:$P$15,1)+1)),
IF($F$4=Database!$A$8,
_xlfn.FORECAST.LINEAR(E14,
INDEX('DS2025'!$T$5:$T$15,MATCH(E14,'DS2025'!$S$5:$S$15,1)):
INDEX('DS2025'!$T$5:$T$15,MATCH(E14,'DS2025'!$S$5:$S$15,1)+1),
INDEX('DS2025'!$S$5:$S$15,MATCH(E14,'DS2025'!$S$5:$S$15,1)):
INDEX('DS2025'!$S$5:$S$15,MATCH(E14,'DS2025'!$S$5:$S$15,1)+1)),
IF($F$4=Database!$A$9,
_xlfn.FORECAST.LINEAR(E14,
INDEX('DS2025'!$W$5:$W$15,MATCH(E14,'DS2025'!$V$5:$V$15,1)):
INDEX('DS2025'!$W$5:$W$15,MATCH(E14,'DS2025'!$V$5:$V$15,1)+1),
INDEX('DS2025'!$V$5:$V$15,MATCH(E14,'DS2025'!$V$5:$V$15,1)):
INDEX('DS2025'!$V$5:$V$15,MATCH(E14,'DS2025'!$V$5:$V$15,1)+1)),
IF($F$4=Database!$A$10,
_xlfn.FORECAST.LINEAR(E14,
INDEX('DS2025'!$Z$5:$Z$15,MATCH(E14,'DS2025'!$Y$5:$Y$15,1)):
INDEX('DS2025'!$Z$5:$Z$15,MATCH(E14,'DS2025'!$Y$5:$Y$15,1)+1),
INDEX('DS2025'!$Y$5:$Y$15,MATCH(E14,'DS2025'!$Y$5:$Y$15,1)):
INDEX('DS2025'!$Y$5:$Y$15,MATCH(E14,'DS2025'!$Y$5:$Y$15,1)+1)),
IF($F$4=Database!$A$11,
_xlfn.FORECAST.LINEAR(
E14,
INDEX('DS2025'!$B$21:$B$35,MATCH(E14,'DS2025'!$A$21:$A$35,1)):
INDEX('DS2025'!$B$21:$B$35,MATCH(E14,'DS2025'!$A$21:$A$35,1)+1),
INDEX('DS2025'!$A$21:$A$35,MATCH(E14,'DS2025'!$A$21:$A$35,1)):
INDEX('DS2025'!$A$21:$A$35,MATCH(E14,'DS2025'!$A$21:$A$35,1)+1)),
IF($F$4=Database!$A$12,
_xlfn.FORECAST.LINEAR(
E14,
INDEX('DS2025'!$E$21:$E$35,MATCH(E14,'DS2025'!$D$21:$D$35,1)):
INDEX('DS2025'!$E$21:$E$35,MATCH(E14,'DS2025'!$D$21:$D$35,1)+1),
INDEX('DS2025'!$D$21:$D$35,MATCH(E14,'DS2025'!$D$21:$D$35,1)):
INDEX('DS2025'!$D$21:$D$35,MATCH(E14,'DS2025'!$D$21:$D$35,1)+1)),
IF($F$4=Database!$A$13,
_xlfn.FORECAST.LINEAR(
E14,
INDEX('DS2025'!$H$21:$H$35,MATCH(E14,'DS2025'!$G$21:$G$35,1)):
INDEX('DS2025'!$H$21:$H$35,MATCH(E14,'DS2025'!$G$21:$G$35,1)+1),
INDEX('DS2025'!$G$21:$G$35,MATCH(E14,'DS2025'!$G$21:$G$35,1)):
INDEX('DS2025'!$G$21:$G$35,MATCH(E14,'DS2025'!$G$21:$G$35,1)+1)),
IF($F$4=Database!$A$14,
_xlfn.FORECAST.LINEAR(
E14,
INDEX('DS2025'!$K$21:$K$35,MATCH(E14,'DS2025'!$J$21:$J$35,1)):
INDEX('DS2025'!$K$21:$K$35,MATCH(E14,'DS2025'!$J$21:$J$35,1)+1),
INDEX('DS2025'!$J$21:$J$35,MATCH(E14,'DS2025'!$J$21:$J$35,1)):
INDEX('DS2025'!$J$21:$J$35,MATCH(E14,'DS2025'!$J$21:$J$35,1)+1)),
IF($F$4=Database!$A$15,
_xlfn.FORECAST.LINEAR(
E14,
INDEX('DS2025'!$N$21:$N$35,MATCH(E14,'DS2025'!$M$21:$M$35,1)):
INDEX('DS2025'!$N$21:$N$35,MATCH(E14,'DS2025'!$M$21:$M$35,1)+1),
INDEX('DS2025'!$M$21:$M$35,MATCH(E14,'DS2025'!$M$21:$M$35,1)):
INDEX('DS2025'!$M$21:$M$35,MATCH(E14,'DS2025'!$M$21:$M$35,1)+1)),
IF($F$4=Database!$A$16,
_xlfn.FORECAST.LINEAR(
E14,
INDEX('DS2025'!$Q$21:$Q$35,MATCH(E14,'DS2025'!$P$21:$P$35,1)):
INDEX('DS2025'!$Q$21:$Q$35,MATCH(E14,'DS2025'!$P$21:$P$35,1)+1),
INDEX('DS2025'!$P$21:$P$35,MATCH(E14,'DS2025'!$P$21:$P$35,1)):
INDEX('DS2025'!$P$21:$P$35,MATCH(E14,'DS2025'!$P$21:$P$35,1)+1)),
IF($F$4=Database!$A$17,
_xlfn.FORECAST.LINEAR(
E14,
INDEX('DS2025'!$T$21:$T$35,MATCH(E14,'DS2025'!$S$21:$S$35,1)):
INDEX('DS2025'!$T$21:$T$35,MATCH(E14,'DS2025'!$S$21:$S$35,1)+1),
INDEX('DS2025'!$S$21:$S$35,MATCH(E14,'DS2025'!$S$21:$S$35,1)):
INDEX('DS2025'!$S$21:$S$35,MATCH(E14,'DS2025'!$S$21:$S$35,1)+1)),
IF($F$4=Database!$A$18,
_xlfn.FORECAST.LINEAR(
E14,
INDEX('DS2025'!$W$21:$W$35,MATCH(E14,'DS2025'!$V$21:$V$35,1)):
INDEX('DS2025'!$W$21:$W$35,MATCH(E14,'DS2025'!$V$21:$V$35,1)+1),
INDEX('DS2025'!$V$21:$V$35,MATCH(E14,'DS2025'!$V$21:$V$35,1)):
INDEX('DS2025'!$V$21:$V$35,MATCH(E14,'DS2025'!$V$21:$V$35,1)+1)),
IF($F$4=Database!$A$19,
_xlfn.FORECAST.LINEAR(
E14,
INDEX('DS2025'!$Z$21:$Z$35,MATCH(E14,'DS2025'!$Y$21:$Y$35,1)):
INDEX('DS2025'!$Z$21:$Z$35,MATCH(E14,'DS2025'!$Y$21:$Y$35,1)+1),
INDEX('DS2025'!$Y$21:$Y$35,MATCH(E14,'DS2025'!$Y$21:$Y$35,1)):
INDEX('DS2025'!$Y$21:$Y$35,MATCH(E14,'DS2025'!$Y$21:$Y$35,1)+1)),
IF($F$4=Database!$A$20,
_xlfn.FORECAST.LINEAR(
E14,
INDEX('DS2025'!$AC$21:$AC$35,MATCH(E14,'DS2025'!$AB$21:$AB$35,1)):
INDEX('DS2025'!$AC$21:$AC$35,MATCH(E14,'DS2025'!$AB$21:$AB$35,1)+1),
INDEX('DS2025'!$AB$21:$AB$35,MATCH(E14,'DS2025'!$AB$21:$AB$35,1)):
INDEX('DS2025'!$AB$21:$AB$35,MATCH(E14,'DS2025'!$AB$21:$AB$35,1)+1))
)))))))))))))))))))</f>
        <v>-0.29593393501805054</v>
      </c>
      <c r="G14" s="98">
        <f t="shared" si="1"/>
        <v>65.503066064981951</v>
      </c>
      <c r="H14" s="98">
        <f>'Data 60 C'!D15</f>
        <v>65.061999999999998</v>
      </c>
      <c r="I14" s="98">
        <f>IF($I$4=Database!$A$2,
_xlfn.FORECAST.LINEAR(H14,
INDEX('DS2025'!$B$5:$B$15,MATCH(H14,'DS2025'!$A$5:$A$15,1)):
INDEX('DS2025'!$B$5:$B$15,MATCH(H14,'DS2025'!$A$5:$A$15,1)+1),
INDEX('DS2025'!$A$5:$A$15,MATCH(H14,'DS2025'!$A$5:$A$15,1)):
INDEX('DS2025'!$A$5:$A$15,MATCH(H14,'DS2025'!$A$5:$A$15,1)+1)),
IF($I$4=Database!$A$3,
_xlfn.FORECAST.LINEAR(H14,
INDEX('DS2025'!$E$5:$E$15,MATCH(H14,'DS2025'!$D$5:$D$15,1)):
INDEX('DS2025'!$E$5:$E$15,MATCH(H14,'DS2025'!$D$5:$D$15,1)+1),
INDEX('DS2025'!$D$5:$D$15,MATCH(H14,'DS2025'!$D$5:$D$15,1)):
INDEX('DS2025'!$D$5:$D$15,MATCH(H14,'DS2025'!$D$5:$D$15,1)+1)),
IF($I$4=Database!$A$4,
_xlfn.FORECAST.LINEAR(H14,
INDEX('DS2025'!$H$5:$H$15,MATCH(H14,'DS2025'!$G$5:$G$15,1)):
INDEX('DS2025'!$H$5:$H$15,MATCH(H14,'DS2025'!$G$5:$G$15,1)+1),
INDEX('DS2025'!$G$5:$G$15,MATCH(H14,'DS2025'!$G$5:$G$15,1)):
INDEX('DS2025'!$G$5:$G$15,MATCH(H14,'DS2025'!$G$5:$G$15,1)+1)),
IF($I$4=Database!$A$5,
_xlfn.FORECAST.LINEAR(H14,
INDEX('DS2025'!$K$5:$K$15,MATCH(H14,'DS2025'!$J$5:$J$15,1)):
INDEX('DS2025'!$K$5:$K$15,MATCH(H14,'DS2025'!$J$5:$J$15,1)+1),
INDEX('DS2025'!$J$5:$J$15,MATCH(H14,'DS2025'!$J$5:$J$15,1)):
INDEX('DS2025'!$J$5:$J$15,MATCH(H14,'DS2025'!$J$5:$J$15,1)+1)),
IF($I$4=Database!$A$6,
_xlfn.FORECAST.LINEAR(H14,
INDEX('DS2025'!$N$5:$N$15,MATCH(H14,'DS2025'!$M$5:$M$15,1)):
INDEX('DS2025'!$N$5:$N$15,MATCH(H14,'DS2025'!$M$5:$M$15,1)+1),
INDEX('DS2025'!$M$5:$M$15,MATCH(H14,'DS2025'!$M$5:$M$15,1)):
INDEX('DS2025'!$M$5:$M$15,MATCH(H14,'DS2025'!$M$5:$M$15,1)+1)),
IF($I$4=Database!$A$7,
_xlfn.FORECAST.LINEAR(H14,
INDEX('DS2025'!$Q$5:$Q$15,MATCH(H14,'DS2025'!$P$5:$P$15,1)):
INDEX('DS2025'!$Q$5:$Q$15,MATCH(H14,'DS2025'!$P$5:$P$15,1)+1),
INDEX('DS2025'!$P$5:$P$15,MATCH(H14,'DS2025'!$P$5:$P$15,1)):
INDEX('DS2025'!$P$5:$P$15,MATCH(H14,'DS2025'!$P$5:$P$15,1)+1)),
IF($I$4=Database!$A$8,
_xlfn.FORECAST.LINEAR(H14,
INDEX('DS2025'!$T$5:$T$15,MATCH(H14,'DS2025'!$S$5:$S$15,1)):
INDEX('DS2025'!$T$5:$T$15,MATCH(H14,'DS2025'!$S$5:$S$15,1)+1),
INDEX('DS2025'!$S$5:$S$15,MATCH(H14,'DS2025'!$S$5:$S$15,1)):
INDEX('DS2025'!$S$5:$S$15,MATCH(H14,'DS2025'!$S$5:$S$15,1)+1)),
IF($I$4=Database!$A$9,
_xlfn.FORECAST.LINEAR(H14,
INDEX('DS2025'!$W$5:$W$15,MATCH(H14,'DS2025'!$V$5:$V$15,1)):
INDEX('DS2025'!$W$5:$W$15,MATCH(H14,'DS2025'!$V$5:$V$15,1)+1),
INDEX('DS2025'!$V$5:$V$15,MATCH(H14,'DS2025'!$V$5:$V$15,1)):
INDEX('DS2025'!$V$5:$V$15,MATCH(H14,'DS2025'!$V$5:$V$15,1)+1)),
IF($I$4=Database!$A$10,
_xlfn.FORECAST.LINEAR(H14,
INDEX('DS2025'!$Z$5:$Z$15,MATCH(H14,'DS2025'!$Y$5:$Y$15,1)):
INDEX('DS2025'!$Z$5:$Z$15,MATCH(H14,'DS2025'!$Y$5:$Y$15,1)+1),
INDEX('DS2025'!$Y$5:$Y$15,MATCH(H14,'DS2025'!$Y$5:$Y$15,1)):
INDEX('DS2025'!$Y$5:$Y$15,MATCH(H14,'DS2025'!$Y$5:$Y$15,1)+1)),
IF($I$4=Database!$A$11,
_xlfn.FORECAST.LINEAR(
H14,
INDEX('DS2025'!$B$21:$B$35,MATCH(H14,'DS2025'!$A$21:$A$35,1)):
INDEX('DS2025'!$B$21:$B$35,MATCH(H14,'DS2025'!$A$21:$A$35,1)+1),
INDEX('DS2025'!$A$21:$A$35,MATCH(H14,'DS2025'!$A$21:$A$35,1)):
INDEX('DS2025'!$A$21:$A$35,MATCH(H14,'DS2025'!$A$21:$A$35,1)+1)),
IF($I$4=Database!$A$12,
_xlfn.FORECAST.LINEAR(
H14,
INDEX('DS2025'!$E$21:$E$35,MATCH(H14,'DS2025'!$D$21:$D$35,1)):
INDEX('DS2025'!$E$21:$E$35,MATCH(H14,'DS2025'!$D$21:$D$35,1)+1),
INDEX('DS2025'!$D$21:$D$35,MATCH(H14,'DS2025'!$D$21:$D$35,1)):
INDEX('DS2025'!$D$21:$D$35,MATCH(H14,'DS2025'!$D$21:$D$35,1)+1)),
IF($I$4=Database!$A$13,
_xlfn.FORECAST.LINEAR(
H14,
INDEX('DS2025'!$H$21:$H$35,MATCH(H14,'DS2025'!$G$21:$G$35,1)):
INDEX('DS2025'!$H$21:$H$35,MATCH(H14,'DS2025'!$G$21:$G$35,1)+1),
INDEX('DS2025'!$G$21:$G$35,MATCH(H14,'DS2025'!$G$21:$G$35,1)):
INDEX('DS2025'!$G$21:$G$35,MATCH(H14,'DS2025'!$G$21:$G$35,1)+1)),
IF($I$4=Database!$A$14,
_xlfn.FORECAST.LINEAR(
H14,
INDEX('DS2025'!$K$21:$K$35,MATCH(H14,'DS2025'!$J$21:$J$35,1)):
INDEX('DS2025'!$K$21:$K$35,MATCH(H14,'DS2025'!$J$21:$J$35,1)+1),
INDEX('DS2025'!$J$21:$J$35,MATCH(H14,'DS2025'!$J$21:$J$35,1)):
INDEX('DS2025'!$J$21:$J$35,MATCH(H14,'DS2025'!$J$21:$J$35,1)+1)),
IF($I$4=Database!$A$15,
_xlfn.FORECAST.LINEAR(
H14,
INDEX('DS2025'!$N$21:$N$35,MATCH(H14,'DS2025'!$M$21:$M$35,1)):
INDEX('DS2025'!$N$21:$N$35,MATCH(H14,'DS2025'!$M$21:$M$35,1)+1),
INDEX('DS2025'!$M$21:$M$35,MATCH(H14,'DS2025'!$M$21:$M$35,1)):
INDEX('DS2025'!$M$21:$M$35,MATCH(H14,'DS2025'!$M$21:$M$35,1)+1)),
IF($I$4=Database!$A$16,
_xlfn.FORECAST.LINEAR(
H14,
INDEX('DS2025'!$Q$21:$Q$35,MATCH(H14,'DS2025'!$P$21:$P$35,1)):
INDEX('DS2025'!$Q$21:$Q$35,MATCH(H14,'DS2025'!$P$21:$P$35,1)+1),
INDEX('DS2025'!$P$21:$P$35,MATCH(H14,'DS2025'!$P$21:$P$35,1)):
INDEX('DS2025'!$P$21:$P$35,MATCH(H14,'DS2025'!$P$21:$P$35,1)+1)),
IF($I$4=Database!$A$17,
_xlfn.FORECAST.LINEAR(
H14,
INDEX('DS2025'!$T$21:$T$35,MATCH(H14,'DS2025'!$S$21:$S$35,1)):
INDEX('DS2025'!$T$21:$T$35,MATCH(H14,'DS2025'!$S$21:$S$35,1)+1),
INDEX('DS2025'!$S$21:$S$35,MATCH(H14,'DS2025'!$S$21:$S$35,1)):
INDEX('DS2025'!$S$21:$S$35,MATCH(H14,'DS2025'!$S$21:$S$35,1)+1)),
IF($I$4=Database!$A$18,
_xlfn.FORECAST.LINEAR(
H14,
INDEX('DS2025'!$W$21:$W$35,MATCH(H14,'DS2025'!$V$21:$V$35,1)):
INDEX('DS2025'!$W$21:$W$35,MATCH(H14,'DS2025'!$V$21:$V$35,1)+1),
INDEX('DS2025'!$V$21:$V$35,MATCH(H14,'DS2025'!$V$21:$V$35,1)):
INDEX('DS2025'!$V$21:$V$35,MATCH(H14,'DS2025'!$V$21:$V$35,1)+1)),
IF($I$4=Database!$A$19,
_xlfn.FORECAST.LINEAR(
H14,
INDEX('DS2025'!$Z$21:$Z$35,MATCH(H14,'DS2025'!$Y$21:$Y$35,1)):
INDEX('DS2025'!$Z$21:$Z$35,MATCH(H14,'DS2025'!$Y$21:$Y$35,1)+1),
INDEX('DS2025'!$Y$21:$Y$35,MATCH(H14,'DS2025'!$Y$21:$Y$35,1)):
INDEX('DS2025'!$Y$21:$Y$35,MATCH(H14,'DS2025'!$Y$21:$Y$35,1)+1)),
IF($I$4=Database!$A$20,
_xlfn.FORECAST.LINEAR(
H14,
INDEX('DS2025'!$AC$21:$AC$35,MATCH(H14,'DS2025'!$AB$21:$AB$35,1)):
INDEX('DS2025'!$AC$21:$AC$35,MATCH(H14,'DS2025'!$AB$21:$AB$35,1)+1),
INDEX('DS2025'!$AB$21:$AB$35,MATCH(H14,'DS2025'!$AB$21:$AB$35,1)):
INDEX('DS2025'!$AB$21:$AB$35,MATCH(H14,'DS2025'!$AB$21:$AB$35,1)+1))
)))))))))))))))))))</f>
        <v>-0.29779638989169677</v>
      </c>
      <c r="J14" s="98">
        <f t="shared" si="2"/>
        <v>64.764203610108297</v>
      </c>
      <c r="K14" s="98">
        <f>'Data 60 C'!E15</f>
        <v>65.134</v>
      </c>
      <c r="L14" s="98">
        <f>IF($L$4=Database!$A$2,
_xlfn.FORECAST.LINEAR(K14,
INDEX('DS2025'!$B$5:$B$15,MATCH(K14,'DS2025'!$A$5:$A$15,1)):
INDEX('DS2025'!$B$5:$B$15,MATCH(K14,'DS2025'!$A$5:$A$15,1)+1),
INDEX('DS2025'!$A$5:$A$15,MATCH(K14,'DS2025'!$A$5:$A$15,1)):
INDEX('DS2025'!$A$5:$A$15,MATCH(K14,'DS2025'!$A$5:$A$15,1)+1)),
IF($L$4=Database!$A$3,
_xlfn.FORECAST.LINEAR(K14,
INDEX('DS2025'!$E$5:$E$15,MATCH(K14,'DS2025'!$D$5:$D$15,1)):
INDEX('DS2025'!$E$5:$E$15,MATCH(K14,'DS2025'!$D$5:$D$15,1)+1),
INDEX('DS2025'!$D$5:$D$15,MATCH(K14,'DS2025'!$D$5:$D$15,1)):
INDEX('DS2025'!$D$5:$D$15,MATCH(K14,'DS2025'!$D$5:$D$15,1)+1)),
IF($L$4=Database!$A$4,
_xlfn.FORECAST.LINEAR(K14,
INDEX('DS2025'!$H$5:$H$15,MATCH(K14,'DS2025'!$G$5:$G$15,1)):
INDEX('DS2025'!$H$5:$H$15,MATCH(K14,'DS2025'!$G$5:$G$15,1)+1),
INDEX('DS2025'!$G$5:$G$15,MATCH(K14,'DS2025'!$G$5:$G$15,1)):
INDEX('DS2025'!$G$5:$G$15,MATCH(K14,'DS2025'!$G$5:$G$15,1)+1)),
IF($L$4=Database!$A$5,
_xlfn.FORECAST.LINEAR(K14,
INDEX('DS2025'!$K$5:$K$15,MATCH(K14,'DS2025'!$J$5:$J$15,1)):
INDEX('DS2025'!$K$5:$K$15,MATCH(K14,'DS2025'!$J$5:$J$15,1)+1),
INDEX('DS2025'!$J$5:$J$15,MATCH(K14,'DS2025'!$J$5:$J$15,1)):
INDEX('DS2025'!$J$5:$J$15,MATCH(K14,'DS2025'!$J$5:$J$15,1)+1)),
IF($L$4=Database!$A$6,
_xlfn.FORECAST.LINEAR(K14,
INDEX('DS2025'!$N$5:$N$15,MATCH(K14,'DS2025'!$M$5:$M$15,1)):
INDEX('DS2025'!$N$5:$N$15,MATCH(K14,'DS2025'!$M$5:$M$15,1)+1),
INDEX('DS2025'!$M$5:$M$15,MATCH(K14,'DS2025'!$M$5:$M$15,1)):
INDEX('DS2025'!$M$5:$M$15,MATCH(K14,'DS2025'!$M$5:$M$15,1)+1)),
IF($L$4=Database!$A$7,
_xlfn.FORECAST.LINEAR(K14,
INDEX('DS2025'!$Q$5:$Q$15,MATCH(K14,'DS2025'!$P$5:$P$15,1)):
INDEX('DS2025'!$Q$5:$Q$15,MATCH(K14,'DS2025'!$P$5:$P$15,1)+1),
INDEX('DS2025'!$P$5:$P$15,MATCH(K14,'DS2025'!$P$5:$P$15,1)):
INDEX('DS2025'!$P$5:$P$15,MATCH(K14,'DS2025'!$P$5:$P$15,1)+1)),
IF($L$4=Database!$A$8,
_xlfn.FORECAST.LINEAR(K14,
INDEX('DS2025'!$T$5:$T$15,MATCH(K14,'DS2025'!$S$5:$S$15,1)):
INDEX('DS2025'!$T$5:$T$15,MATCH(K14,'DS2025'!$S$5:$S$15,1)+1),
INDEX('DS2025'!$S$5:$S$15,MATCH(K14,'DS2025'!$S$5:$S$15,1)):
INDEX('DS2025'!$S$5:$S$15,MATCH(K14,'DS2025'!$S$5:$S$15,1)+1)),
IF($L$4=Database!$A$9,
_xlfn.FORECAST.LINEAR(K14,
INDEX('DS2025'!$W$5:$W$15,MATCH(K14,'DS2025'!$V$5:$V$15,1)):
INDEX('DS2025'!$W$5:$W$15,MATCH(K14,'DS2025'!$V$5:$V$15,1)+1),
INDEX('DS2025'!$V$5:$V$15,MATCH(K14,'DS2025'!$V$5:$V$15,1)):
INDEX('DS2025'!$V$5:$V$15,MATCH(K14,'DS2025'!$V$5:$V$15,1)+1)),
IF($L$4=Database!$A$10,
_xlfn.FORECAST.LINEAR(K14,
INDEX('DS2025'!$Z$5:$Z$15,MATCH(K14,'DS2025'!$Y$5:$Y$15,1)):
INDEX('DS2025'!$Z$5:$Z$15,MATCH(K14,'DS2025'!$Y$5:$Y$15,1)+1),
INDEX('DS2025'!$Y$5:$Y$15,MATCH(K14,'DS2025'!$Y$5:$Y$15,1)):
INDEX('DS2025'!$Y$5:$Y$15,MATCH(K14,'DS2025'!$Y$5:$Y$15,1)+1)),
IF($L$4=Database!$A$11,
_xlfn.FORECAST.LINEAR(
K14,
INDEX('DS2025'!$B$21:$B$35,MATCH(K14,'DS2025'!$A$21:$A$35,1)):
INDEX('DS2025'!$B$21:$B$35,MATCH(K14,'DS2025'!$A$21:$A$35,1)+1),
INDEX('DS2025'!$A$21:$A$35,MATCH(K14,'DS2025'!$A$21:$A$35,1)):
INDEX('DS2025'!$A$21:$A$35,MATCH(K14,'DS2025'!$A$21:$A$35,1)+1)),
IF($L$4=Database!$A$12,
_xlfn.FORECAST.LINEAR(
K14,
INDEX('DS2025'!$E$21:$E$35,MATCH(K14,'DS2025'!$D$21:$D$35,1)):
INDEX('DS2025'!$E$21:$E$35,MATCH(K14,'DS2025'!$D$21:$D$35,1)+1),
INDEX('DS2025'!$D$21:$D$35,MATCH(K14,'DS2025'!$D$21:$D$35,1)):
INDEX('DS2025'!$D$21:$D$35,MATCH(K14,'DS2025'!$D$21:$D$35,1)+1)),
IF($L$4=Database!$A$13,
_xlfn.FORECAST.LINEAR(
K14,
INDEX('DS2025'!$H$21:$H$35,MATCH(K14,'DS2025'!$G$21:$G$35,1)):
INDEX('DS2025'!$H$21:$H$35,MATCH(K14,'DS2025'!$G$21:$G$35,1)+1),
INDEX('DS2025'!$G$21:$G$35,MATCH(K14,'DS2025'!$G$21:$G$35,1)):
INDEX('DS2025'!$G$21:$G$35,MATCH(K14,'DS2025'!$G$21:$G$35,1)+1)),
IF($L$4=Database!$A$14,
_xlfn.FORECAST.LINEAR(
K14,
INDEX('DS2025'!$K$21:$K$35,MATCH(K14,'DS2025'!$J$21:$J$35,1)):
INDEX('DS2025'!$K$21:$K$35,MATCH(K14,'DS2025'!$J$21:$J$35,1)+1),
INDEX('DS2025'!$J$21:$J$35,MATCH(K14,'DS2025'!$J$21:$J$35,1)):
INDEX('DS2025'!$J$21:$J$35,MATCH(K14,'DS2025'!$J$21:$J$35,1)+1)),
IF($L$4=Database!$A$15,
_xlfn.FORECAST.LINEAR(
K14,
INDEX('DS2025'!$N$21:$N$35,MATCH(K14,'DS2025'!$M$21:$M$35,1)):
INDEX('DS2025'!$N$21:$N$35,MATCH(K14,'DS2025'!$M$21:$M$35,1)+1),
INDEX('DS2025'!$M$21:$M$35,MATCH(K14,'DS2025'!$M$21:$M$35,1)):
INDEX('DS2025'!$M$21:$M$35,MATCH(K14,'DS2025'!$M$21:$M$35,1)+1)),
IF($L$4=Database!$A$16,
_xlfn.FORECAST.LINEAR(
K14,
INDEX('DS2025'!$Q$21:$Q$35,MATCH(K14,'DS2025'!$P$21:$P$35,1)):
INDEX('DS2025'!$Q$21:$Q$35,MATCH(K14,'DS2025'!$P$21:$P$35,1)+1),
INDEX('DS2025'!$P$21:$P$35,MATCH(K14,'DS2025'!$P$21:$P$35,1)):
INDEX('DS2025'!$P$21:$P$35,MATCH(K14,'DS2025'!$P$21:$P$35,1)+1)),
IF($L$4=Database!$A$17,
_xlfn.FORECAST.LINEAR(
K14,
INDEX('DS2025'!$T$21:$T$35,MATCH(K14,'DS2025'!$S$21:$S$35,1)):
INDEX('DS2025'!$T$21:$T$35,MATCH(K14,'DS2025'!$S$21:$S$35,1)+1),
INDEX('DS2025'!$S$21:$S$35,MATCH(K14,'DS2025'!$S$21:$S$35,1)):
INDEX('DS2025'!$S$21:$S$35,MATCH(K14,'DS2025'!$S$21:$S$35,1)+1)),
IF($L$4=Database!$A$18,
_xlfn.FORECAST.LINEAR(
K14,
INDEX('DS2025'!$W$21:$W$35,MATCH(K14,'DS2025'!$V$21:$V$35,1)):
INDEX('DS2025'!$W$21:$W$35,MATCH(K14,'DS2025'!$V$21:$V$35,1)+1),
INDEX('DS2025'!$V$21:$V$35,MATCH(K14,'DS2025'!$V$21:$V$35,1)):
INDEX('DS2025'!$V$21:$V$35,MATCH(K14,'DS2025'!$V$21:$V$35,1)+1)),
IF($L$4=Database!$A$19,
_xlfn.FORECAST.LINEAR(
K14,
INDEX('DS2025'!$Z$21:$Z$35,MATCH(K14,'DS2025'!$Y$21:$Y$35,1)):
INDEX('DS2025'!$Z$21:$Z$35,MATCH(K14,'DS2025'!$Y$21:$Y$35,1)+1),
INDEX('DS2025'!$Y$21:$Y$35,MATCH(K14,'DS2025'!$Y$21:$Y$35,1)):
INDEX('DS2025'!$Y$21:$Y$35,MATCH(K14,'DS2025'!$Y$21:$Y$35,1)+1)),
IF($L$4=Database!$A$20,
_xlfn.FORECAST.LINEAR(
K14,
INDEX('DS2025'!$AC$21:$AC$35,MATCH(K14,'DS2025'!$AB$21:$AB$35,1)):
INDEX('DS2025'!$AC$21:$AC$35,MATCH(K14,'DS2025'!$AB$21:$AB$35,1)+1),
INDEX('DS2025'!$AB$21:$AB$35,MATCH(K14,'DS2025'!$AB$21:$AB$35,1)):
INDEX('DS2025'!$AB$21:$AB$35,MATCH(K14,'DS2025'!$AB$21:$AB$35,1)+1))
)))))))))))))))))))</f>
        <v>-0.33480134035423642</v>
      </c>
      <c r="M14" s="98">
        <f t="shared" si="3"/>
        <v>64.799198659645768</v>
      </c>
      <c r="N14" s="317">
        <f>'Data 60 C'!F15</f>
        <v>65.430999999999997</v>
      </c>
      <c r="O14" s="98">
        <f>IF($O$4=Database!$A$2,
_xlfn.FORECAST.LINEAR(N14,
INDEX('DS2025'!$B$5:$B$15,MATCH(N14,'DS2025'!$A$5:$A$15,1)):
INDEX('DS2025'!$B$5:$B$15,MATCH(N14,'DS2025'!$A$5:$A$15,1)+1),
INDEX('DS2025'!$A$5:$A$15,MATCH(N14,'DS2025'!$A$5:$A$15,1)):
INDEX('DS2025'!$A$5:$A$15,MATCH(N14,'DS2025'!$A$5:$A$15,1)+1)),
IF($O$4=Database!$A$3,
_xlfn.FORECAST.LINEAR(N14,
INDEX('DS2025'!$E$5:$E$15,MATCH(N14,'DS2025'!$D$5:$D$15,1)):
INDEX('DS2025'!$E$5:$E$15,MATCH(N14,'DS2025'!$D$5:$D$15,1)+1),
INDEX('DS2025'!$D$5:$D$15,MATCH(N14,'DS2025'!$D$5:$D$15,1)):
INDEX('DS2025'!$D$5:$D$15,MATCH(N14,'DS2025'!$D$5:$D$15,1)+1)),
IF($O$4=Database!$A$4,
_xlfn.FORECAST.LINEAR(N14,
INDEX('DS2025'!$H$5:$H$15,MATCH(N14,'DS2025'!$G$5:$G$15,1)):
INDEX('DS2025'!$H$5:$H$15,MATCH(N14,'DS2025'!$G$5:$G$15,1)+1),
INDEX('DS2025'!$G$5:$G$15,MATCH(N14,'DS2025'!$G$5:$G$15,1)):
INDEX('DS2025'!$G$5:$G$15,MATCH(N14,'DS2025'!$G$5:$G$15,1)+1)),
IF($O$4=Database!$A$5,
_xlfn.FORECAST.LINEAR(N14,
INDEX('DS2025'!$K$5:$K$15,MATCH(N14,'DS2025'!$J$5:$J$15,1)):
INDEX('DS2025'!$K$5:$K$15,MATCH(N14,'DS2025'!$J$5:$J$15,1)+1),
INDEX('DS2025'!$J$5:$J$15,MATCH(N14,'DS2025'!$J$5:$J$15,1)):
INDEX('DS2025'!$J$5:$J$15,MATCH(N14,'DS2025'!$J$5:$J$15,1)+1)),
IF($O$4=Database!$A$6,
_xlfn.FORECAST.LINEAR(N14,
INDEX('DS2025'!$N$5:$N$15,MATCH(N14,'DS2025'!$M$5:$M$15,1)):
INDEX('DS2025'!$N$5:$N$15,MATCH(N14,'DS2025'!$M$5:$M$15,1)+1),
INDEX('DS2025'!$M$5:$M$15,MATCH(N14,'DS2025'!$M$5:$M$15,1)):
INDEX('DS2025'!$M$5:$M$15,MATCH(N14,'DS2025'!$M$5:$M$15,1)+1)),
IF($O$4=Database!$A$7,
_xlfn.FORECAST.LINEAR(N14,
INDEX('DS2025'!$Q$5:$Q$15,MATCH(N14,'DS2025'!$P$5:$P$15,1)):
INDEX('DS2025'!$Q$5:$Q$15,MATCH(N14,'DS2025'!$P$5:$P$15,1)+1),
INDEX('DS2025'!$P$5:$P$15,MATCH(N14,'DS2025'!$P$5:$P$15,1)):
INDEX('DS2025'!$P$5:$P$15,MATCH(N14,'DS2025'!$P$5:$P$15,1)+1)),
IF($O$4=Database!$A$8,
_xlfn.FORECAST.LINEAR(N14,
INDEX('DS2025'!$T$5:$T$15,MATCH(N14,'DS2025'!$S$5:$S$15,1)):
INDEX('DS2025'!$T$5:$T$15,MATCH(N14,'DS2025'!$S$5:$S$15,1)+1),
INDEX('DS2025'!$S$5:$S$15,MATCH(N14,'DS2025'!$S$5:$S$15,1)):
INDEX('DS2025'!$S$5:$S$15,MATCH(N14,'DS2025'!$S$5:$S$15,1)+1)),
IF($O$4=Database!$A$9,
_xlfn.FORECAST.LINEAR(N14,
INDEX('DS2025'!$W$5:$W$15,MATCH(N14,'DS2025'!$V$5:$V$15,1)):
INDEX('DS2025'!$W$5:$W$15,MATCH(N14,'DS2025'!$V$5:$V$15,1)+1),
INDEX('DS2025'!$V$5:$V$15,MATCH(N14,'DS2025'!$V$5:$V$15,1)):
INDEX('DS2025'!$V$5:$V$15,MATCH(N14,'DS2025'!$V$5:$V$15,1)+1)),
IF($O$4=Database!$A$10,
_xlfn.FORECAST.LINEAR(N14,
INDEX('DS2025'!$Z$5:$Z$15,MATCH(N14,'DS2025'!$Y$5:$Y$15,1)):
INDEX('DS2025'!$Z$5:$Z$15,MATCH(N14,'DS2025'!$Y$5:$Y$15,1)+1),
INDEX('DS2025'!$Y$5:$Y$15,MATCH(N14,'DS2025'!$Y$5:$Y$15,1)):
INDEX('DS2025'!$Y$5:$Y$15,MATCH(N14,'DS2025'!$Y$5:$Y$15,1)+1)),
IF($O$4=Database!$A$11,
_xlfn.FORECAST.LINEAR(
N14,
INDEX('DS2025'!$B$21:$B$35,MATCH(N14,'DS2025'!$A$21:$A$35,1)):
INDEX('DS2025'!$B$21:$B$35,MATCH(N14,'DS2025'!$A$21:$A$35,1)+1),
INDEX('DS2025'!$A$21:$A$35,MATCH(N14,'DS2025'!$A$21:$A$35,1)):
INDEX('DS2025'!$A$21:$A$35,MATCH(N14,'DS2025'!$A$21:$A$35,1)+1)),
IF($O$4=Database!$A$12,
_xlfn.FORECAST.LINEAR(
N14,
INDEX('DS2025'!$E$21:$E$35,MATCH(N14,'DS2025'!$D$21:$D$35,1)):
INDEX('DS2025'!$E$21:$E$35,MATCH(N14,'DS2025'!$D$21:$D$35,1)+1),
INDEX('DS2025'!$D$21:$D$35,MATCH(N14,'DS2025'!$D$21:$D$35,1)):
INDEX('DS2025'!$D$21:$D$35,MATCH(N14,'DS2025'!$D$21:$D$35,1)+1)),
IF($O$4=Database!$A$13,
_xlfn.FORECAST.LINEAR(
N14,
INDEX('DS2025'!$H$21:$H$35,MATCH(N14,'DS2025'!$G$21:$G$35,1)):
INDEX('DS2025'!$H$21:$H$35,MATCH(N14,'DS2025'!$G$21:$G$35,1)+1),
INDEX('DS2025'!$G$21:$G$35,MATCH(N14,'DS2025'!$G$21:$G$35,1)):
INDEX('DS2025'!$G$21:$G$35,MATCH(N14,'DS2025'!$G$21:$G$35,1)+1)),
IF($O$4=Database!$A$14,
_xlfn.FORECAST.LINEAR(
N14,
INDEX('DS2025'!$K$21:$K$35,MATCH(N14,'DS2025'!$J$21:$J$35,1)):
INDEX('DS2025'!$K$21:$K$35,MATCH(N14,'DS2025'!$J$21:$J$35,1)+1),
INDEX('DS2025'!$J$21:$J$35,MATCH(N14,'DS2025'!$J$21:$J$35,1)):
INDEX('DS2025'!$J$21:$J$35,MATCH(N14,'DS2025'!$J$21:$J$35,1)+1)),
IF($O$4=Database!$A$15,
_xlfn.FORECAST.LINEAR(
N14,
INDEX('DS2025'!$N$21:$N$35,MATCH(N14,'DS2025'!$M$21:$M$35,1)):
INDEX('DS2025'!$N$21:$N$35,MATCH(N14,'DS2025'!$M$21:$M$35,1)+1),
INDEX('DS2025'!$M$21:$M$35,MATCH(N14,'DS2025'!$M$21:$M$35,1)):
INDEX('DS2025'!$M$21:$M$35,MATCH(N14,'DS2025'!$M$21:$M$35,1)+1)),
IF($O$4=Database!$A$16,
_xlfn.FORECAST.LINEAR(
N14,
INDEX('DS2025'!$Q$21:$Q$35,MATCH(N14,'DS2025'!$P$21:$P$35,1)):
INDEX('DS2025'!$Q$21:$Q$35,MATCH(N14,'DS2025'!$P$21:$P$35,1)+1),
INDEX('DS2025'!$P$21:$P$35,MATCH(N14,'DS2025'!$P$21:$P$35,1)):
INDEX('DS2025'!$P$21:$P$35,MATCH(N14,'DS2025'!$P$21:$P$35,1)+1)),
IF($O$4=Database!$A$17,
_xlfn.FORECAST.LINEAR(
N14,
INDEX('DS2025'!$T$21:$T$35,MATCH(N14,'DS2025'!$S$21:$S$35,1)):
INDEX('DS2025'!$T$21:$T$35,MATCH(N14,'DS2025'!$S$21:$S$35,1)+1),
INDEX('DS2025'!$S$21:$S$35,MATCH(N14,'DS2025'!$S$21:$S$35,1)):
INDEX('DS2025'!$S$21:$S$35,MATCH(N14,'DS2025'!$S$21:$S$35,1)+1)),
IF($O$4=Database!$A$18,
_xlfn.FORECAST.LINEAR(
N14,
INDEX('DS2025'!$W$21:$W$35,MATCH(N14,'DS2025'!$V$21:$V$35,1)):
INDEX('DS2025'!$W$21:$W$35,MATCH(N14,'DS2025'!$V$21:$V$35,1)+1),
INDEX('DS2025'!$V$21:$V$35,MATCH(N14,'DS2025'!$V$21:$V$35,1)):
INDEX('DS2025'!$V$21:$V$35,MATCH(N14,'DS2025'!$V$21:$V$35,1)+1)),
IF($O$4=Database!$A$19,
_xlfn.FORECAST.LINEAR(
N14,
INDEX('DS2025'!$Z$21:$Z$35,MATCH(N14,'DS2025'!$Y$21:$Y$35,1)):
INDEX('DS2025'!$Z$21:$Z$35,MATCH(N14,'DS2025'!$Y$21:$Y$35,1)+1),
INDEX('DS2025'!$Y$21:$Y$35,MATCH(N14,'DS2025'!$Y$21:$Y$35,1)):
INDEX('DS2025'!$Y$21:$Y$35,MATCH(N14,'DS2025'!$Y$21:$Y$35,1)+1)),
IF($O$4=Database!$A$20,
_xlfn.FORECAST.LINEAR(
N14,
INDEX('DS2025'!$AC$21:$AC$35,MATCH(N14,'DS2025'!$AB$21:$AB$35,1)):
INDEX('DS2025'!$AC$21:$AC$35,MATCH(N14,'DS2025'!$AB$21:$AB$35,1)+1),
INDEX('DS2025'!$AB$21:$AB$35,MATCH(N14,'DS2025'!$AB$21:$AB$35,1)):
INDEX('DS2025'!$AB$21:$AB$35,MATCH(N14,'DS2025'!$AB$21:$AB$35,1)+1))
)))))))))))))))))))</f>
        <v>-0.33567807563427471</v>
      </c>
      <c r="P14" s="96">
        <f t="shared" si="4"/>
        <v>65.09532192436572</v>
      </c>
      <c r="Q14" s="317">
        <f>'Data 60 C'!G15</f>
        <v>66.447000000000003</v>
      </c>
      <c r="R14" s="98">
        <f>IF($R$4=Database!$A$2,
_xlfn.FORECAST.LINEAR(Q14,
INDEX('DS2025'!$B$5:$B$15,MATCH(Q14,'DS2025'!$A$5:$A$15,1)):
INDEX('DS2025'!$B$5:$B$15,MATCH(Q14,'DS2025'!$A$5:$A$15,1)+1),
INDEX('DS2025'!$A$5:$A$15,MATCH(Q14,'DS2025'!$A$5:$A$15,1)):
INDEX('DS2025'!$A$5:$A$15,MATCH(Q14,'DS2025'!$A$5:$A$15,1)+1)),
IF($R$4=Database!$A$3,
_xlfn.FORECAST.LINEAR(Q14,
INDEX('DS2025'!$E$5:$E$15,MATCH(Q14,'DS2025'!$D$5:$D$15,1)):
INDEX('DS2025'!$E$5:$E$15,MATCH(Q14,'DS2025'!$D$5:$D$15,1)+1),
INDEX('DS2025'!$D$5:$D$15,MATCH(Q14,'DS2025'!$D$5:$D$15,1)):
INDEX('DS2025'!$D$5:$D$15,MATCH(Q14,'DS2025'!$D$5:$D$15,1)+1)),
IF($R$4=Database!$A$4,
_xlfn.FORECAST.LINEAR(Q14,
INDEX('DS2025'!$H$5:$H$15,MATCH(Q14,'DS2025'!$G$5:$G$15,1)):
INDEX('DS2025'!$H$5:$H$15,MATCH(Q14,'DS2025'!$G$5:$G$15,1)+1),
INDEX('DS2025'!$G$5:$G$15,MATCH(Q14,'DS2025'!$G$5:$G$15,1)):
INDEX('DS2025'!$G$5:$G$15,MATCH(Q14,'DS2025'!$G$5:$G$15,1)+1)),
IF($R$4=Database!$A$5,
_xlfn.FORECAST.LINEAR(Q14,
INDEX('DS2025'!$K$5:$K$15,MATCH(Q14,'DS2025'!$J$5:$J$15,1)):
INDEX('DS2025'!$K$5:$K$15,MATCH(Q14,'DS2025'!$J$5:$J$15,1)+1),
INDEX('DS2025'!$J$5:$J$15,MATCH(Q14,'DS2025'!$J$5:$J$15,1)):
INDEX('DS2025'!$J$5:$J$15,MATCH(Q14,'DS2025'!$J$5:$J$15,1)+1)),
IF($R$4=Database!$A$6,
_xlfn.FORECAST.LINEAR(Q14,
INDEX('DS2025'!$N$5:$N$15,MATCH(Q14,'DS2025'!$M$5:$M$15,1)):
INDEX('DS2025'!$N$5:$N$15,MATCH(Q14,'DS2025'!$M$5:$M$15,1)+1),
INDEX('DS2025'!$M$5:$M$15,MATCH(Q14,'DS2025'!$M$5:$M$15,1)):
INDEX('DS2025'!$M$5:$M$15,MATCH(Q14,'DS2025'!$M$5:$M$15,1)+1)),
IF($R$4=Database!$A$7,
_xlfn.FORECAST.LINEAR(Q14,
INDEX('DS2025'!$Q$5:$Q$15,MATCH(Q14,'DS2025'!$P$5:$P$15,1)):
INDEX('DS2025'!$Q$5:$Q$15,MATCH(Q14,'DS2025'!$P$5:$P$15,1)+1),
INDEX('DS2025'!$P$5:$P$15,MATCH(Q14,'DS2025'!$P$5:$P$15,1)):
INDEX('DS2025'!$P$5:$P$15,MATCH(Q14,'DS2025'!$P$5:$P$15,1)+1)),
IF($R$4=Database!$A$8,
_xlfn.FORECAST.LINEAR(Q14,
INDEX('DS2025'!$T$5:$T$15,MATCH(Q14,'DS2025'!$S$5:$S$15,1)):
INDEX('DS2025'!$T$5:$T$15,MATCH(Q14,'DS2025'!$S$5:$S$15,1)+1),
INDEX('DS2025'!$S$5:$S$15,MATCH(Q14,'DS2025'!$S$5:$S$15,1)):
INDEX('DS2025'!$S$5:$S$15,MATCH(Q14,'DS2025'!$S$5:$S$15,1)+1)),
IF($R$4=Database!$A$9,
_xlfn.FORECAST.LINEAR(Q14,
INDEX('DS2025'!$W$5:$W$15,MATCH(Q14,'DS2025'!$V$5:$V$15,1)):
INDEX('DS2025'!$W$5:$W$15,MATCH(Q14,'DS2025'!$V$5:$V$15,1)+1),
INDEX('DS2025'!$V$5:$V$15,MATCH(Q14,'DS2025'!$V$5:$V$15,1)):
INDEX('DS2025'!$V$5:$V$15,MATCH(Q14,'DS2025'!$V$5:$V$15,1)+1)),
IF($R$4=Database!$A$10,
_xlfn.FORECAST.LINEAR(Q14,
INDEX('DS2025'!$Z$5:$Z$15,MATCH(Q14,'DS2025'!$Y$5:$Y$15,1)):
INDEX('DS2025'!$Z$5:$Z$15,MATCH(Q14,'DS2025'!$Y$5:$Y$15,1)+1),
INDEX('DS2025'!$Y$5:$Y$15,MATCH(Q14,'DS2025'!$Y$5:$Y$15,1)):
INDEX('DS2025'!$Y$5:$Y$15,MATCH(Q14,'DS2025'!$Y$5:$Y$15,1)+1)),
IF($R$4=Database!$A$11,
_xlfn.FORECAST.LINEAR(
Q14,
INDEX('DS2025'!$B$21:$B$35,MATCH(Q14,'DS2025'!$A$21:$A$35,1)):
INDEX('DS2025'!$B$21:$B$35,MATCH(Q14,'DS2025'!$A$21:$A$35,1)+1),
INDEX('DS2025'!$A$21:$A$35,MATCH(Q14,'DS2025'!$A$21:$A$35,1)):
INDEX('DS2025'!$A$21:$A$35,MATCH(Q14,'DS2025'!$A$21:$A$35,1)+1)),
IF($R$4=Database!$A$12,
_xlfn.FORECAST.LINEAR(
Q14,
INDEX('DS2025'!$E$21:$E$35,MATCH(Q14,'DS2025'!$D$21:$D$35,1)):
INDEX('DS2025'!$E$21:$E$35,MATCH(Q14,'DS2025'!$D$21:$D$35,1)+1),
INDEX('DS2025'!$D$21:$D$35,MATCH(Q14,'DS2025'!$D$21:$D$35,1)):
INDEX('DS2025'!$D$21:$D$35,MATCH(Q14,'DS2025'!$D$21:$D$35,1)+1)),
IF($R$4=Database!$A$13,
_xlfn.FORECAST.LINEAR(
Q14,
INDEX('DS2025'!$H$21:$H$35,MATCH(Q14,'DS2025'!$G$21:$G$35,1)):
INDEX('DS2025'!$H$21:$H$35,MATCH(Q14,'DS2025'!$G$21:$G$35,1)+1),
INDEX('DS2025'!$G$21:$G$35,MATCH(Q14,'DS2025'!$G$21:$G$35,1)):
INDEX('DS2025'!$G$21:$G$35,MATCH(Q14,'DS2025'!$G$21:$G$35,1)+1)),
IF($R$4=Database!$A$14,
_xlfn.FORECAST.LINEAR(
Q14,
INDEX('DS2025'!$K$21:$K$35,MATCH(Q14,'DS2025'!$J$21:$J$35,1)):
INDEX('DS2025'!$K$21:$K$35,MATCH(Q14,'DS2025'!$J$21:$J$35,1)+1),
INDEX('DS2025'!$J$21:$J$35,MATCH(Q14,'DS2025'!$J$21:$J$35,1)):
INDEX('DS2025'!$J$21:$J$35,MATCH(Q14,'DS2025'!$J$21:$J$35,1)+1)),
IF($R$4=Database!$A$15,
_xlfn.FORECAST.LINEAR(
Q14,
INDEX('DS2025'!$N$21:$N$35,MATCH(Q14,'DS2025'!$M$21:$M$35,1)):
INDEX('DS2025'!$N$21:$N$35,MATCH(Q14,'DS2025'!$M$21:$M$35,1)+1),
INDEX('DS2025'!$M$21:$M$35,MATCH(Q14,'DS2025'!$M$21:$M$35,1)):
INDEX('DS2025'!$M$21:$M$35,MATCH(Q14,'DS2025'!$M$21:$M$35,1)+1)),
IF($R$4=Database!$A$16,
_xlfn.FORECAST.LINEAR(
Q14,
INDEX('DS2025'!$Q$21:$Q$35,MATCH(Q14,'DS2025'!$P$21:$P$35,1)):
INDEX('DS2025'!$Q$21:$Q$35,MATCH(Q14,'DS2025'!$P$21:$P$35,1)+1),
INDEX('DS2025'!$P$21:$P$35,MATCH(Q14,'DS2025'!$P$21:$P$35,1)):
INDEX('DS2025'!$P$21:$P$35,MATCH(Q14,'DS2025'!$P$21:$P$35,1)+1)),
IF($R$4=Database!$A$17,
_xlfn.FORECAST.LINEAR(
Q14,
INDEX('DS2025'!$T$21:$T$35,MATCH(Q14,'DS2025'!$S$21:$S$35,1)):
INDEX('DS2025'!$T$21:$T$35,MATCH(Q14,'DS2025'!$S$21:$S$35,1)+1),
INDEX('DS2025'!$S$21:$S$35,MATCH(Q14,'DS2025'!$S$21:$S$35,1)):
INDEX('DS2025'!$S$21:$S$35,MATCH(Q14,'DS2025'!$S$21:$S$35,1)+1)),
IF($R$4=Database!$A$18,
_xlfn.FORECAST.LINEAR(
Q14,
INDEX('DS2025'!$W$21:$W$35,MATCH(Q14,'DS2025'!$V$21:$V$35,1)):
INDEX('DS2025'!$W$21:$W$35,MATCH(Q14,'DS2025'!$V$21:$V$35,1)+1),
INDEX('DS2025'!$V$21:$V$35,MATCH(Q14,'DS2025'!$V$21:$V$35,1)):
INDEX('DS2025'!$V$21:$V$35,MATCH(Q14,'DS2025'!$V$21:$V$35,1)+1)),
IF($R$4=Database!$A$19,
_xlfn.FORECAST.LINEAR(
Q14,
INDEX('DS2025'!$Z$21:$Z$35,MATCH(Q14,'DS2025'!$Y$21:$Y$35,1)):
INDEX('DS2025'!$Z$21:$Z$35,MATCH(Q14,'DS2025'!$Y$21:$Y$35,1)+1),
INDEX('DS2025'!$Y$21:$Y$35,MATCH(Q14,'DS2025'!$Y$21:$Y$35,1)):
INDEX('DS2025'!$Y$21:$Y$35,MATCH(Q14,'DS2025'!$Y$21:$Y$35,1)+1)),
IF($R$4=Database!$A$20,
_xlfn.FORECAST.LINEAR(
Q14,
INDEX('DS2025'!$AC$21:$AC$35,MATCH(Q14,'DS2025'!$AB$21:$AB$35,1)):
INDEX('DS2025'!$AC$21:$AC$35,MATCH(Q14,'DS2025'!$AB$21:$AB$35,1)+1),
INDEX('DS2025'!$AB$21:$AB$35,MATCH(Q14,'DS2025'!$AB$21:$AB$35,1)):
INDEX('DS2025'!$AB$21:$AB$35,MATCH(Q14,'DS2025'!$AB$21:$AB$35,1)+1))
)))))))))))))))))))</f>
        <v>-0.33867727780437207</v>
      </c>
      <c r="S14" s="98">
        <f t="shared" si="5"/>
        <v>66.108322722195624</v>
      </c>
      <c r="T14" s="317">
        <f>'Data 60 C'!H15</f>
        <v>64.790000000000006</v>
      </c>
      <c r="U14" s="98">
        <f>IF($U$4=Database!$A$2,
_xlfn.FORECAST.LINEAR(T14,
INDEX('DS2025'!$B$5:$B$15,MATCH(T14,'DS2025'!$A$5:$A$15,1)):
INDEX('DS2025'!$B$5:$B$15,MATCH(T14,'DS2025'!$A$5:$A$15,1)+1),
INDEX('DS2025'!$A$5:$A$15,MATCH(T14,'DS2025'!$A$5:$A$15,1)):
INDEX('DS2025'!$A$5:$A$15,MATCH(T14,'DS2025'!$A$5:$A$15,1)+1)),
IF($U$4=Database!$A$3,
_xlfn.FORECAST.LINEAR(T14,
INDEX('DS2025'!$E$5:$E$15,MATCH(T14,'DS2025'!$D$5:$D$15,1)):
INDEX('DS2025'!$E$5:$E$15,MATCH(T14,'DS2025'!$D$5:$D$15,1)+1),
INDEX('DS2025'!$D$5:$D$15,MATCH(T14,'DS2025'!$D$5:$D$15,1)):
INDEX('DS2025'!$D$5:$D$15,MATCH(T14,'DS2025'!$D$5:$D$15,1)+1)),
IF($U$4=Database!$A$4,
_xlfn.FORECAST.LINEAR(T14,
INDEX('DS2025'!$H$5:$H$15,MATCH(T14,'DS2025'!$G$5:$G$15,1)):
INDEX('DS2025'!$H$5:$H$15,MATCH(T14,'DS2025'!$G$5:$G$15,1)+1),
INDEX('DS2025'!$G$5:$G$15,MATCH(T14,'DS2025'!$G$5:$G$15,1)):
INDEX('DS2025'!$G$5:$G$15,MATCH(T14,'DS2025'!$G$5:$G$15,1)+1)),
IF($U$4=Database!$A$5,
_xlfn.FORECAST.LINEAR(T14,
INDEX('DS2025'!$K$5:$K$15,MATCH(T14,'DS2025'!$J$5:$J$15,1)):
INDEX('DS2025'!$K$5:$K$15,MATCH(T14,'DS2025'!$J$5:$J$15,1)+1),
INDEX('DS2025'!$J$5:$J$15,MATCH(T14,'DS2025'!$J$5:$J$15,1)):
INDEX('DS2025'!$J$5:$J$15,MATCH(T14,'DS2025'!$J$5:$J$15,1)+1)),
IF($U$4=Database!$A$6,
_xlfn.FORECAST.LINEAR(T14,
INDEX('DS2025'!$N$5:$N$15,MATCH(T14,'DS2025'!$M$5:$M$15,1)):
INDEX('DS2025'!$N$5:$N$15,MATCH(T14,'DS2025'!$M$5:$M$15,1)+1),
INDEX('DS2025'!$M$5:$M$15,MATCH(T14,'DS2025'!$M$5:$M$15,1)):
INDEX('DS2025'!$M$5:$M$15,MATCH(T14,'DS2025'!$M$5:$M$15,1)+1)),
IF($U$4=Database!$A$7,
_xlfn.FORECAST.LINEAR(T14,
INDEX('DS2025'!$Q$5:$Q$15,MATCH(T14,'DS2025'!$P$5:$P$15,1)):
INDEX('DS2025'!$Q$5:$Q$15,MATCH(T14,'DS2025'!$P$5:$P$15,1)+1),
INDEX('DS2025'!$P$5:$P$15,MATCH(T14,'DS2025'!$P$5:$P$15,1)):
INDEX('DS2025'!$P$5:$P$15,MATCH(T14,'DS2025'!$P$5:$P$15,1)+1)),
IF($U$4=Database!$A$8,
_xlfn.FORECAST.LINEAR(T14,
INDEX('DS2025'!$T$5:$T$15,MATCH(T14,'DS2025'!$S$5:$S$15,1)):
INDEX('DS2025'!$T$5:$T$15,MATCH(T14,'DS2025'!$S$5:$S$15,1)+1),
INDEX('DS2025'!$S$5:$S$15,MATCH(T14,'DS2025'!$S$5:$S$15,1)):
INDEX('DS2025'!$S$5:$S$15,MATCH(T14,'DS2025'!$S$5:$S$15,1)+1)),
IF($U$4=Database!$A$9,
_xlfn.FORECAST.LINEAR(T14,
INDEX('DS2025'!$W$5:$W$15,MATCH(T14,'DS2025'!$V$5:$V$15,1)):
INDEX('DS2025'!$W$5:$W$15,MATCH(T14,'DS2025'!$V$5:$V$15,1)+1),
INDEX('DS2025'!$V$5:$V$15,MATCH(T14,'DS2025'!$V$5:$V$15,1)):
INDEX('DS2025'!$V$5:$V$15,MATCH(T14,'DS2025'!$V$5:$V$15,1)+1)),
IF($U$4=Database!$A$10,
_xlfn.FORECAST.LINEAR(T14,
INDEX('DS2025'!$Z$5:$Z$15,MATCH(T14,'DS2025'!$Y$5:$Y$15,1)):
INDEX('DS2025'!$Z$5:$Z$15,MATCH(T14,'DS2025'!$Y$5:$Y$15,1)+1),
INDEX('DS2025'!$Y$5:$Y$15,MATCH(T14,'DS2025'!$Y$5:$Y$15,1)):
INDEX('DS2025'!$Y$5:$Y$15,MATCH(T14,'DS2025'!$Y$5:$Y$15,1)+1)),
IF($U$4=Database!$A$11,
_xlfn.FORECAST.LINEAR(
T14,
INDEX('DS2025'!$B$21:$B$35,MATCH(T14,'DS2025'!$A$21:$A$35,1)):
INDEX('DS2025'!$B$21:$B$35,MATCH(T14,'DS2025'!$A$21:$A$35,1)+1),
INDEX('DS2025'!$A$21:$A$35,MATCH(T14,'DS2025'!$A$21:$A$35,1)):
INDEX('DS2025'!$A$21:$A$35,MATCH(T14,'DS2025'!$A$21:$A$35,1)+1)),
IF($U$4=Database!$A$12,
_xlfn.FORECAST.LINEAR(
T14,
INDEX('DS2025'!$E$21:$E$35,MATCH(T14,'DS2025'!$D$21:$D$35,1)):
INDEX('DS2025'!$E$21:$E$35,MATCH(T14,'DS2025'!$D$21:$D$35,1)+1),
INDEX('DS2025'!$D$21:$D$35,MATCH(T14,'DS2025'!$D$21:$D$35,1)):
INDEX('DS2025'!$D$21:$D$35,MATCH(T14,'DS2025'!$D$21:$D$35,1)+1)),
IF($U$4=Database!$A$13,
_xlfn.FORECAST.LINEAR(
T14,
INDEX('DS2025'!$H$21:$H$35,MATCH(T14,'DS2025'!$G$21:$G$35,1)):
INDEX('DS2025'!$H$21:$H$35,MATCH(T14,'DS2025'!$G$21:$G$35,1)+1),
INDEX('DS2025'!$G$21:$G$35,MATCH(T14,'DS2025'!$G$21:$G$35,1)):
INDEX('DS2025'!$G$21:$G$35,MATCH(T14,'DS2025'!$G$21:$G$35,1)+1)),
IF($U$4=Database!$A$14,
_xlfn.FORECAST.LINEAR(
T14,
INDEX('DS2025'!$K$21:$K$35,MATCH(T14,'DS2025'!$J$21:$J$35,1)):
INDEX('DS2025'!$K$21:$K$35,MATCH(T14,'DS2025'!$J$21:$J$35,1)+1),
INDEX('DS2025'!$J$21:$J$35,MATCH(T14,'DS2025'!$J$21:$J$35,1)):
INDEX('DS2025'!$J$21:$J$35,MATCH(T14,'DS2025'!$J$21:$J$35,1)+1)),
IF($U$4=Database!$A$15,
_xlfn.FORECAST.LINEAR(
T14,
INDEX('DS2025'!$N$21:$N$35,MATCH(T14,'DS2025'!$M$21:$M$35,1)):
INDEX('DS2025'!$N$21:$N$35,MATCH(T14,'DS2025'!$M$21:$M$35,1)+1),
INDEX('DS2025'!$M$21:$M$35,MATCH(T14,'DS2025'!$M$21:$M$35,1)):
INDEX('DS2025'!$M$21:$M$35,MATCH(T14,'DS2025'!$M$21:$M$35,1)+1)),
IF($U$4=Database!$A$16,
_xlfn.FORECAST.LINEAR(
T14,
INDEX('DS2025'!$Q$21:$Q$35,MATCH(T14,'DS2025'!$P$21:$P$35,1)):
INDEX('DS2025'!$Q$21:$Q$35,MATCH(T14,'DS2025'!$P$21:$P$35,1)+1),
INDEX('DS2025'!$P$21:$P$35,MATCH(T14,'DS2025'!$P$21:$P$35,1)):
INDEX('DS2025'!$P$21:$P$35,MATCH(T14,'DS2025'!$P$21:$P$35,1)+1)),
IF($U$4=Database!$A$17,
_xlfn.FORECAST.LINEAR(
T14,
INDEX('DS2025'!$T$21:$T$35,MATCH(T14,'DS2025'!$S$21:$S$35,1)):
INDEX('DS2025'!$T$21:$T$35,MATCH(T14,'DS2025'!$S$21:$S$35,1)+1),
INDEX('DS2025'!$S$21:$S$35,MATCH(T14,'DS2025'!$S$21:$S$35,1)):
INDEX('DS2025'!$S$21:$S$35,MATCH(T14,'DS2025'!$S$21:$S$35,1)+1)),
IF($U$4=Database!$A$18,
_xlfn.FORECAST.LINEAR(
T14,
INDEX('DS2025'!$W$21:$W$35,MATCH(T14,'DS2025'!$V$21:$V$35,1)):
INDEX('DS2025'!$W$21:$W$35,MATCH(T14,'DS2025'!$V$21:$V$35,1)+1),
INDEX('DS2025'!$V$21:$V$35,MATCH(T14,'DS2025'!$V$21:$V$35,1)):
INDEX('DS2025'!$V$21:$V$35,MATCH(T14,'DS2025'!$V$21:$V$35,1)+1)),
IF($U$4=Database!$A$19,
_xlfn.FORECAST.LINEAR(
T14,
INDEX('DS2025'!$Z$21:$Z$35,MATCH(T14,'DS2025'!$Y$21:$Y$35,1)):
INDEX('DS2025'!$Z$21:$Z$35,MATCH(T14,'DS2025'!$Y$21:$Y$35,1)+1),
INDEX('DS2025'!$Y$21:$Y$35,MATCH(T14,'DS2025'!$Y$21:$Y$35,1)):
INDEX('DS2025'!$Y$21:$Y$35,MATCH(T14,'DS2025'!$Y$21:$Y$35,1)+1)),
IF($U$4=Database!$A$20,
_xlfn.FORECAST.LINEAR(
T14,
INDEX('DS2025'!$AC$21:$AC$35,MATCH(T14,'DS2025'!$AB$21:$AB$35,1)):
INDEX('DS2025'!$AC$21:$AC$35,MATCH(T14,'DS2025'!$AB$21:$AB$35,1)+1),
INDEX('DS2025'!$AB$21:$AB$35,MATCH(T14,'DS2025'!$AB$21:$AB$35,1)):
INDEX('DS2025'!$AB$21:$AB$35,MATCH(T14,'DS2025'!$AB$21:$AB$35,1)+1))
)))))))))))))))))))</f>
        <v>-0.33378586245412478</v>
      </c>
      <c r="V14" s="98">
        <f t="shared" si="6"/>
        <v>64.456214137545885</v>
      </c>
      <c r="W14" s="317">
        <f>'Data 60 C'!I15</f>
        <v>65.247</v>
      </c>
      <c r="X14" s="98">
        <f>IF($X$4=Database!$A$2,
_xlfn.FORECAST.LINEAR(W14,
INDEX('DS2025'!$B$5:$B$15,MATCH(W14,'DS2025'!$A$5:$A$15,1)):
INDEX('DS2025'!$B$5:$B$15,MATCH(W14,'DS2025'!$A$5:$A$15,1)+1),
INDEX('DS2025'!$A$5:$A$15,MATCH(W14,'DS2025'!$A$5:$A$15,1)):
INDEX('DS2025'!$A$5:$A$15,MATCH(W14,'DS2025'!$A$5:$A$15,1)+1)),
IF($X$4=Database!$A$3,
_xlfn.FORECAST.LINEAR(W14,
INDEX('DS2025'!$E$5:$E$15,MATCH(W14,'DS2025'!$D$5:$D$15,1)):
INDEX('DS2025'!$E$5:$E$15,MATCH(W14,'DS2025'!$D$5:$D$15,1)+1),
INDEX('DS2025'!$D$5:$D$15,MATCH(W14,'DS2025'!$D$5:$D$15,1)):
INDEX('DS2025'!$D$5:$D$15,MATCH(W14,'DS2025'!$D$5:$D$15,1)+1)),
IF($X$4=Database!$A$4,
_xlfn.FORECAST.LINEAR(W14,
INDEX('DS2025'!$H$5:$H$15,MATCH(W14,'DS2025'!$G$5:$G$15,1)):
INDEX('DS2025'!$H$5:$H$15,MATCH(W14,'DS2025'!$G$5:$G$15,1)+1),
INDEX('DS2025'!$G$5:$G$15,MATCH(W14,'DS2025'!$G$5:$G$15,1)):
INDEX('DS2025'!$G$5:$G$15,MATCH(W14,'DS2025'!$G$5:$G$15,1)+1)),
IF($X$4=Database!$A$5,
_xlfn.FORECAST.LINEAR(W14,
INDEX('DS2025'!$K$5:$K$15,MATCH(W14,'DS2025'!$J$5:$J$15,1)):
INDEX('DS2025'!$K$5:$K$15,MATCH(W14,'DS2025'!$J$5:$J$15,1)+1),
INDEX('DS2025'!$J$5:$J$15,MATCH(W14,'DS2025'!$J$5:$J$15,1)):
INDEX('DS2025'!$J$5:$J$15,MATCH(W14,'DS2025'!$J$5:$J$15,1)+1)),
IF($X$4=Database!$A$6,
_xlfn.FORECAST.LINEAR(W14,
INDEX('DS2025'!$N$5:$N$15,MATCH(W14,'DS2025'!$M$5:$M$15,1)):
INDEX('DS2025'!$N$5:$N$15,MATCH(W14,'DS2025'!$M$5:$M$15,1)+1),
INDEX('DS2025'!$M$5:$M$15,MATCH(W14,'DS2025'!$M$5:$M$15,1)):
INDEX('DS2025'!$M$5:$M$15,MATCH(W14,'DS2025'!$M$5:$M$15,1)+1)),
IF($X$4=Database!$A$7,
_xlfn.FORECAST.LINEAR(W14,
INDEX('DS2025'!$Q$5:$Q$15,MATCH(W14,'DS2025'!$P$5:$P$15,1)):
INDEX('DS2025'!$Q$5:$Q$15,MATCH(W14,'DS2025'!$P$5:$P$15,1)+1),
INDEX('DS2025'!$P$5:$P$15,MATCH(W14,'DS2025'!$P$5:$P$15,1)):
INDEX('DS2025'!$P$5:$P$15,MATCH(W14,'DS2025'!$P$5:$P$15,1)+1)),
IF($X$4=Database!$A$8,
_xlfn.FORECAST.LINEAR(W14,
INDEX('DS2025'!$T$5:$T$15,MATCH(W14,'DS2025'!$S$5:$S$15,1)):
INDEX('DS2025'!$T$5:$T$15,MATCH(W14,'DS2025'!$S$5:$S$15,1)+1),
INDEX('DS2025'!$S$5:$S$15,MATCH(W14,'DS2025'!$S$5:$S$15,1)):
INDEX('DS2025'!$S$5:$S$15,MATCH(W14,'DS2025'!$S$5:$S$15,1)+1)),
IF($X$4=Database!$A$9,
_xlfn.FORECAST.LINEAR(W14,
INDEX('DS2025'!$W$5:$W$15,MATCH(W14,'DS2025'!$V$5:$V$15,1)):
INDEX('DS2025'!$W$5:$W$15,MATCH(W14,'DS2025'!$V$5:$V$15,1)+1),
INDEX('DS2025'!$V$5:$V$15,MATCH(W14,'DS2025'!$V$5:$V$15,1)):
INDEX('DS2025'!$V$5:$V$15,MATCH(W14,'DS2025'!$V$5:$V$15,1)+1)),
IF($X$4=Database!$A$10,
_xlfn.FORECAST.LINEAR(W14,
INDEX('DS2025'!$Z$5:$Z$15,MATCH(W14,'DS2025'!$Y$5:$Y$15,1)):
INDEX('DS2025'!$Z$5:$Z$15,MATCH(W14,'DS2025'!$Y$5:$Y$15,1)+1),
INDEX('DS2025'!$Y$5:$Y$15,MATCH(W14,'DS2025'!$Y$5:$Y$15,1)):
INDEX('DS2025'!$Y$5:$Y$15,MATCH(W14,'DS2025'!$Y$5:$Y$15,1)+1)),
IF($X$4=Database!$A$11,
_xlfn.FORECAST.LINEAR(
W14,
INDEX('DS2025'!$B$21:$B$35,MATCH(W14,'DS2025'!$A$21:$A$35,1)):
INDEX('DS2025'!$B$21:$B$35,MATCH(W14,'DS2025'!$A$21:$A$35,1)+1),
INDEX('DS2025'!$A$21:$A$35,MATCH(W14,'DS2025'!$A$21:$A$35,1)):
INDEX('DS2025'!$A$21:$A$35,MATCH(W14,'DS2025'!$A$21:$A$35,1)+1)),
IF($X$4=Database!$A$12,
_xlfn.FORECAST.LINEAR(
W14,
INDEX('DS2025'!$E$21:$E$35,MATCH(W14,'DS2025'!$D$21:$D$35,1)):
INDEX('DS2025'!$E$21:$E$35,MATCH(W14,'DS2025'!$D$21:$D$35,1)+1),
INDEX('DS2025'!$D$21:$D$35,MATCH(W14,'DS2025'!$D$21:$D$35,1)):
INDEX('DS2025'!$D$21:$D$35,MATCH(W14,'DS2025'!$D$21:$D$35,1)+1)),
IF($X$4=Database!$A$13,
_xlfn.FORECAST.LINEAR(
W14,
INDEX('DS2025'!$H$21:$H$35,MATCH(W14,'DS2025'!$G$21:$G$35,1)):
INDEX('DS2025'!$H$21:$H$35,MATCH(W14,'DS2025'!$G$21:$G$35,1)+1),
INDEX('DS2025'!$G$21:$G$35,MATCH(W14,'DS2025'!$G$21:$G$35,1)):
INDEX('DS2025'!$G$21:$G$35,MATCH(W14,'DS2025'!$G$21:$G$35,1)+1)),
IF($X$4=Database!$A$14,
_xlfn.FORECAST.LINEAR(
W14,
INDEX('DS2025'!$K$21:$K$35,MATCH(W14,'DS2025'!$J$21:$J$35,1)):
INDEX('DS2025'!$K$21:$K$35,MATCH(W14,'DS2025'!$J$21:$J$35,1)+1),
INDEX('DS2025'!$J$21:$J$35,MATCH(W14,'DS2025'!$J$21:$J$35,1)):
INDEX('DS2025'!$J$21:$J$35,MATCH(W14,'DS2025'!$J$21:$J$35,1)+1)),
IF($X$4=Database!$A$15,
_xlfn.FORECAST.LINEAR(
W14,
INDEX('DS2025'!$N$21:$N$35,MATCH(W14,'DS2025'!$M$21:$M$35,1)):
INDEX('DS2025'!$N$21:$N$35,MATCH(W14,'DS2025'!$M$21:$M$35,1)+1),
INDEX('DS2025'!$M$21:$M$35,MATCH(W14,'DS2025'!$M$21:$M$35,1)):
INDEX('DS2025'!$M$21:$M$35,MATCH(W14,'DS2025'!$M$21:$M$35,1)+1)),
IF($X$4=Database!$A$16,
_xlfn.FORECAST.LINEAR(
W14,
INDEX('DS2025'!$Q$21:$Q$35,MATCH(W14,'DS2025'!$P$21:$P$35,1)):
INDEX('DS2025'!$Q$21:$Q$35,MATCH(W14,'DS2025'!$P$21:$P$35,1)+1),
INDEX('DS2025'!$P$21:$P$35,MATCH(W14,'DS2025'!$P$21:$P$35,1)):
INDEX('DS2025'!$P$21:$P$35,MATCH(W14,'DS2025'!$P$21:$P$35,1)+1)),
IF($X$4=Database!$A$17,
_xlfn.FORECAST.LINEAR(
W14,
INDEX('DS2025'!$T$21:$T$35,MATCH(W14,'DS2025'!$S$21:$S$35,1)):
INDEX('DS2025'!$T$21:$T$35,MATCH(W14,'DS2025'!$S$21:$S$35,1)+1),
INDEX('DS2025'!$S$21:$S$35,MATCH(W14,'DS2025'!$S$21:$S$35,1)):
INDEX('DS2025'!$S$21:$S$35,MATCH(W14,'DS2025'!$S$21:$S$35,1)+1)),
IF($X$4=Database!$A$18,
_xlfn.FORECAST.LINEAR(
W14,
INDEX('DS2025'!$W$21:$W$35,MATCH(W14,'DS2025'!$V$21:$V$35,1)):
INDEX('DS2025'!$W$21:$W$35,MATCH(W14,'DS2025'!$V$21:$V$35,1)+1),
INDEX('DS2025'!$V$21:$V$35,MATCH(W14,'DS2025'!$V$21:$V$35,1)):
INDEX('DS2025'!$V$21:$V$35,MATCH(W14,'DS2025'!$V$21:$V$35,1)+1)),
IF($X$4=Database!$A$19,
_xlfn.FORECAST.LINEAR(
W14,
INDEX('DS2025'!$Z$21:$Z$35,MATCH(W14,'DS2025'!$Y$21:$Y$35,1)):
INDEX('DS2025'!$Z$21:$Z$35,MATCH(W14,'DS2025'!$Y$21:$Y$35,1)+1),
INDEX('DS2025'!$Y$21:$Y$35,MATCH(W14,'DS2025'!$Y$21:$Y$35,1)):
INDEX('DS2025'!$Y$21:$Y$35,MATCH(W14,'DS2025'!$Y$21:$Y$35,1)+1)),
IF($X$4=Database!$A$20,
_xlfn.FORECAST.LINEAR(
W14,
INDEX('DS2025'!$AC$21:$AC$35,MATCH(W14,'DS2025'!$AB$21:$AB$35,1)):
INDEX('DS2025'!$AC$21:$AC$35,MATCH(W14,'DS2025'!$AB$21:$AB$35,1)+1),
INDEX('DS2025'!$AB$21:$AB$35,MATCH(W14,'DS2025'!$AB$21:$AB$35,1)):
INDEX('DS2025'!$AB$21:$AB$35,MATCH(W14,'DS2025'!$AB$21:$AB$35,1)+1))
)))))))))))))))))))</f>
        <v>-0.33513491303654053</v>
      </c>
      <c r="Y14" s="98">
        <f t="shared" si="7"/>
        <v>64.911865086963459</v>
      </c>
      <c r="Z14" s="97">
        <f>'Data 60 C'!J15</f>
        <v>65.137</v>
      </c>
      <c r="AA14" s="98">
        <f>IF($AA$4=Database!$A$2,
_xlfn.FORECAST.LINEAR(Z14,
INDEX('DS2025'!$B$5:$B$15,MATCH(Z14,'DS2025'!$A$5:$A$15,1)):
INDEX('DS2025'!$B$5:$B$15,MATCH(Z14,'DS2025'!$A$5:$A$15,1)+1),
INDEX('DS2025'!$A$5:$A$15,MATCH(Z14,'DS2025'!$A$5:$A$15,1)):
INDEX('DS2025'!$A$5:$A$15,MATCH(Z14,'DS2025'!$A$5:$A$15,1)+1)),
IF($AA$4=Database!$A$3,
_xlfn.FORECAST.LINEAR(Z14,
INDEX('DS2025'!$E$5:$E$15,MATCH(Z14,'DS2025'!$D$5:$D$15,1)):
INDEX('DS2025'!$E$5:$E$15,MATCH(Z14,'DS2025'!$D$5:$D$15,1)+1),
INDEX('DS2025'!$D$5:$D$15,MATCH(Z14,'DS2025'!$D$5:$D$15,1)):
INDEX('DS2025'!$D$5:$D$15,MATCH(Z14,'DS2025'!$D$5:$D$15,1)+1)),
IF($AA$4=Database!$A$4,
_xlfn.FORECAST.LINEAR(Z14,
INDEX('DS2025'!$H$5:$H$15,MATCH(Z14,'DS2025'!$G$5:$G$15,1)):
INDEX('DS2025'!$H$5:$H$15,MATCH(Z14,'DS2025'!$G$5:$G$15,1)+1),
INDEX('DS2025'!$G$5:$G$15,MATCH(Z14,'DS2025'!$G$5:$G$15,1)):
INDEX('DS2025'!$G$5:$G$15,MATCH(Z14,'DS2025'!$G$5:$G$15,1)+1)),
IF($AA$4=Database!$A$5,
_xlfn.FORECAST.LINEAR(Z14,
INDEX('DS2025'!$K$5:$K$15,MATCH(Z14,'DS2025'!$J$5:$J$15,1)):
INDEX('DS2025'!$K$5:$K$15,MATCH(Z14,'DS2025'!$J$5:$J$15,1)+1),
INDEX('DS2025'!$J$5:$J$15,MATCH(Z14,'DS2025'!$J$5:$J$15,1)):
INDEX('DS2025'!$J$5:$J$15,MATCH(Z14,'DS2025'!$J$5:$J$15,1)+1)),
IF($AA$4=Database!$A$6,
_xlfn.FORECAST.LINEAR(Z14,
INDEX('DS2025'!$N$5:$N$15,MATCH(Z14,'DS2025'!$M$5:$M$15,1)):
INDEX('DS2025'!$N$5:$N$15,MATCH(Z14,'DS2025'!$M$5:$M$15,1)+1),
INDEX('DS2025'!$M$5:$M$15,MATCH(Z14,'DS2025'!$M$5:$M$15,1)):
INDEX('DS2025'!$M$5:$M$15,MATCH(Z14,'DS2025'!$M$5:$M$15,1)+1)),
IF($AA$4=Database!$A$7,
_xlfn.FORECAST.LINEAR(Z14,
INDEX('DS2025'!$Q$5:$Q$15,MATCH(Z14,'DS2025'!$P$5:$P$15,1)):
INDEX('DS2025'!$Q$5:$Q$15,MATCH(Z14,'DS2025'!$P$5:$P$15,1)+1),
INDEX('DS2025'!$P$5:$P$15,MATCH(Z14,'DS2025'!$P$5:$P$15,1)):
INDEX('DS2025'!$P$5:$P$15,MATCH(Z14,'DS2025'!$P$5:$P$15,1)+1)),
IF($AA$4=Database!$A$8,
_xlfn.FORECAST.LINEAR(Z14,
INDEX('DS2025'!$T$5:$T$15,MATCH(Z14,'DS2025'!$S$5:$S$15,1)):
INDEX('DS2025'!$T$5:$T$15,MATCH(Z14,'DS2025'!$S$5:$S$15,1)+1),
INDEX('DS2025'!$S$5:$S$15,MATCH(Z14,'DS2025'!$S$5:$S$15,1)):
INDEX('DS2025'!$S$5:$S$15,MATCH(Z14,'DS2025'!$S$5:$S$15,1)+1)),
IF($AA$4=Database!$A$9,
_xlfn.FORECAST.LINEAR(Z14,
INDEX('DS2025'!$W$5:$W$15,MATCH(Z14,'DS2025'!$V$5:$V$15,1)):
INDEX('DS2025'!$W$5:$W$15,MATCH(Z14,'DS2025'!$V$5:$V$15,1)+1),
INDEX('DS2025'!$V$5:$V$15,MATCH(Z14,'DS2025'!$V$5:$V$15,1)):
INDEX('DS2025'!$V$5:$V$15,MATCH(Z14,'DS2025'!$V$5:$V$15,1)+1)),
IF($AA$4=Database!$A$10,
_xlfn.FORECAST.LINEAR(Z14,
INDEX('DS2025'!$Z$5:$Z$15,MATCH(Z14,'DS2025'!$Y$5:$Y$15,1)):
INDEX('DS2025'!$Z$5:$Z$15,MATCH(Z14,'DS2025'!$Y$5:$Y$15,1)+1),
INDEX('DS2025'!$Y$5:$Y$15,MATCH(Z14,'DS2025'!$Y$5:$Y$15,1)):
INDEX('DS2025'!$Y$5:$Y$15,MATCH(Z14,'DS2025'!$Y$5:$Y$15,1)+1)),
IF($AA$4=Database!$A$11,
_xlfn.FORECAST.LINEAR(
Z14,
INDEX('DS2025'!$B$21:$B$35,MATCH(Z14,'DS2025'!$A$21:$A$35,1)):
INDEX('DS2025'!$B$21:$B$35,MATCH(Z14,'DS2025'!$A$21:$A$35,1)+1),
INDEX('DS2025'!$A$21:$A$35,MATCH(Z14,'DS2025'!$A$21:$A$35,1)):
INDEX('DS2025'!$A$21:$A$35,MATCH(Z14,'DS2025'!$A$21:$A$35,1)+1)),
IF($AA$4=Database!$A$12,
_xlfn.FORECAST.LINEAR(
Z14,
INDEX('DS2025'!$E$21:$E$35,MATCH(Z14,'DS2025'!$D$21:$D$35,1)):
INDEX('DS2025'!$E$21:$E$35,MATCH(Z14,'DS2025'!$D$21:$D$35,1)+1),
INDEX('DS2025'!$D$21:$D$35,MATCH(Z14,'DS2025'!$D$21:$D$35,1)):
INDEX('DS2025'!$D$21:$D$35,MATCH(Z14,'DS2025'!$D$21:$D$35,1)+1)),
IF($AA$4=Database!$A$13,
_xlfn.FORECAST.LINEAR(
Z14,
INDEX('DS2025'!$H$21:$H$35,MATCH(Z14,'DS2025'!$G$21:$G$35,1)):
INDEX('DS2025'!$H$21:$H$35,MATCH(Z14,'DS2025'!$G$21:$G$35,1)+1),
INDEX('DS2025'!$G$21:$G$35,MATCH(Z14,'DS2025'!$G$21:$G$35,1)):
INDEX('DS2025'!$G$21:$G$35,MATCH(Z14,'DS2025'!$G$21:$G$35,1)+1)),
IF($AA$4=Database!$A$14,
_xlfn.FORECAST.LINEAR(
Z14,
INDEX('DS2025'!$K$21:$K$35,MATCH(Z14,'DS2025'!$J$21:$J$35,1)):
INDEX('DS2025'!$K$21:$K$35,MATCH(Z14,'DS2025'!$J$21:$J$35,1)+1),
INDEX('DS2025'!$J$21:$J$35,MATCH(Z14,'DS2025'!$J$21:$J$35,1)):
INDEX('DS2025'!$J$21:$J$35,MATCH(Z14,'DS2025'!$J$21:$J$35,1)+1)),
IF($AA$4=Database!$A$15,
_xlfn.FORECAST.LINEAR(
Z14,
INDEX('DS2025'!$N$21:$N$35,MATCH(Z14,'DS2025'!$M$21:$M$35,1)):
INDEX('DS2025'!$N$21:$N$35,MATCH(Z14,'DS2025'!$M$21:$M$35,1)+1),
INDEX('DS2025'!$M$21:$M$35,MATCH(Z14,'DS2025'!$M$21:$M$35,1)):
INDEX('DS2025'!$M$21:$M$35,MATCH(Z14,'DS2025'!$M$21:$M$35,1)+1)),
IF($AA$4=Database!$A$16,
_xlfn.FORECAST.LINEAR(
Z14,
INDEX('DS2025'!$Q$21:$Q$35,MATCH(Z14,'DS2025'!$P$21:$P$35,1)):
INDEX('DS2025'!$Q$21:$Q$35,MATCH(Z14,'DS2025'!$P$21:$P$35,1)+1),
INDEX('DS2025'!$P$21:$P$35,MATCH(Z14,'DS2025'!$P$21:$P$35,1)):
INDEX('DS2025'!$P$21:$P$35,MATCH(Z14,'DS2025'!$P$21:$P$35,1)+1)),
IF($AA$4=Database!$A$17,
_xlfn.FORECAST.LINEAR(
Z14,
INDEX('DS2025'!$T$21:$T$35,MATCH(Z14,'DS2025'!$S$21:$S$35,1)):
INDEX('DS2025'!$T$21:$T$35,MATCH(Z14,'DS2025'!$S$21:$S$35,1)+1),
INDEX('DS2025'!$S$21:$S$35,MATCH(Z14,'DS2025'!$S$21:$S$35,1)):
INDEX('DS2025'!$S$21:$S$35,MATCH(Z14,'DS2025'!$S$21:$S$35,1)+1)),
IF($AA$4=Database!$A$18,
_xlfn.FORECAST.LINEAR(
Z14,
INDEX('DS2025'!$W$21:$W$35,MATCH(Z14,'DS2025'!$V$21:$V$35,1)):
INDEX('DS2025'!$W$21:$W$35,MATCH(Z14,'DS2025'!$V$21:$V$35,1)+1),
INDEX('DS2025'!$V$21:$V$35,MATCH(Z14,'DS2025'!$V$21:$V$35,1)):
INDEX('DS2025'!$V$21:$V$35,MATCH(Z14,'DS2025'!$V$21:$V$35,1)+1)),
IF($AA$4=Database!$A$19,
_xlfn.FORECAST.LINEAR(
Z14,
INDEX('DS2025'!$Z$21:$Z$35,MATCH(Z14,'DS2025'!$Y$21:$Y$35,1)):
INDEX('DS2025'!$Z$21:$Z$35,MATCH(Z14,'DS2025'!$Y$21:$Y$35,1)+1),
INDEX('DS2025'!$Y$21:$Y$35,MATCH(Z14,'DS2025'!$Y$21:$Y$35,1)):
INDEX('DS2025'!$Y$21:$Y$35,MATCH(Z14,'DS2025'!$Y$21:$Y$35,1)+1)),
IF($AA$4=Database!$A$20,
_xlfn.FORECAST.LINEAR(
Z14,
INDEX('DS2025'!$AC$21:$AC$35,MATCH(Z14,'DS2025'!$AB$21:$AB$35,1)):
INDEX('DS2025'!$AC$21:$AC$35,MATCH(Z14,'DS2025'!$AB$21:$AB$35,1)+1),
INDEX('DS2025'!$AB$21:$AB$35,MATCH(Z14,'DS2025'!$AB$21:$AB$35,1)):
INDEX('DS2025'!$AB$21:$AB$35,MATCH(Z14,'DS2025'!$AB$21:$AB$35,1)+1))
)))))))))))))))))))</f>
        <v>-0.33481019626615605</v>
      </c>
      <c r="AB14" s="97">
        <f t="shared" si="8"/>
        <v>64.802189803733839</v>
      </c>
      <c r="AC14" s="318">
        <f>'Data 60 C'!K15</f>
        <v>64</v>
      </c>
      <c r="AD14" s="42"/>
      <c r="AE14" s="42"/>
      <c r="AF14" s="42"/>
    </row>
    <row r="15" spans="1:61" ht="15" customHeight="1">
      <c r="A15" s="316">
        <v>9</v>
      </c>
      <c r="B15" s="316">
        <f>'Data 60 C'!B16</f>
        <v>65.245000000000005</v>
      </c>
      <c r="C15" s="98">
        <f>IF($C$4=Database!$A$2,
_xlfn.FORECAST.LINEAR(B15,
INDEX('DS2025'!$B$5:$B$15,MATCH(B15,'DS2025'!$A$5:$A$15,1)):
INDEX('DS2025'!$B$5:$B$15,MATCH(B15,'DS2025'!$A$5:$A$15,1)+1),
INDEX('DS2025'!$A$5:$A$15,MATCH(B15,'DS2025'!$A$5:$A$15,1)):
INDEX('DS2025'!$A$5:$A$15,MATCH(B15,'DS2025'!$A$5:$A$15,1)+1)),
IF($C$4=Database!$A$3,
_xlfn.FORECAST.LINEAR(B15,
INDEX('DS2025'!$E$5:$E$15,MATCH(B15,'DS2025'!$D$5:$D$15,1)):
INDEX('DS2025'!$E$5:$E$15,MATCH(B15,'DS2025'!$D$5:$D$15,1)+1),
INDEX('DS2025'!$D$5:$D$15,MATCH(B15,'DS2025'!$D$5:$D$15,1)):
INDEX('DS2025'!$D$5:$D$15,MATCH(B15,'DS2025'!$D$5:$D$15,1)+1)),
IF($C$4=Database!$A$4,
_xlfn.FORECAST.LINEAR(B15,
INDEX('DS2025'!$H$5:$H$15,MATCH(B15,'DS2025'!$G$5:$G$15,1)):
INDEX('DS2025'!$H$5:$H$15,MATCH(B15,'DS2025'!$G$5:$G$15,1)+1),
INDEX('DS2025'!$G$5:$G$15,MATCH(B15,'DS2025'!$G$5:$G$15,1)):
INDEX('DS2025'!$G$5:$G$15,MATCH(B15,'DS2025'!$G$5:$G$15,1)+1)),
IF($C$4=Database!$A$5,
_xlfn.FORECAST.LINEAR(B15,
INDEX('DS2025'!$K$5:$K$15,MATCH(B15,'DS2025'!$J$5:$J$15,1)):
INDEX('DS2025'!$K$5:$K$15,MATCH(B15,'DS2025'!$J$5:$J$15,1)+1),
INDEX('DS2025'!$J$5:$J$15,MATCH(B15,'DS2025'!$J$5:$J$15,1)):
INDEX('DS2025'!$J$5:$J$15,MATCH(B15,'DS2025'!$J$5:$J$15,1)+1)),
IF($C$4=Database!$A$6,
_xlfn.FORECAST.LINEAR(B15,
INDEX('DS2025'!$N$5:$N$15,MATCH(B15,'DS2025'!$M$5:$M$15,1)):
INDEX('DS2025'!$N$5:$N$15,MATCH(B15,'DS2025'!$M$5:$M$15,1)+1),
INDEX('DS2025'!$M$5:$M$15,MATCH(B15,'DS2025'!$M$5:$M$15,1)):
INDEX('DS2025'!$M$5:$M$15,MATCH(B15,'DS2025'!$M$5:$M$15,1)+1)),
IF($C$4=Database!$A$7,
_xlfn.FORECAST.LINEAR(B15,
INDEX('DS2025'!$Q$5:$Q$15,MATCH(B15,'DS2025'!$P$5:$P$15,1)):
INDEX('DS2025'!$Q$5:$Q$15,MATCH(B15,'DS2025'!$P$5:$P$15,1)+1),
INDEX('DS2025'!$P$5:$P$15,MATCH(B15,'DS2025'!$P$5:$P$15,1)):
INDEX('DS2025'!$P$5:$P$15,MATCH(B15,'DS2025'!$P$5:$P$15,1)+1)),
IF($C$4=Database!$A$8,
_xlfn.FORECAST.LINEAR(B15,
INDEX('DS2025'!$T$5:$T$15,MATCH(B15,'DS2025'!$S$5:$S$15,1)):
INDEX('DS2025'!$T$5:$T$15,MATCH(B15,'DS2025'!$S$5:$S$15,1)+1),
INDEX('DS2025'!$S$5:$S$15,MATCH(B15,'DS2025'!$S$5:$S$15,1)):
INDEX('DS2025'!$S$5:$S$15,MATCH(B15,'DS2025'!$S$5:$S$15,1)+1)),
IF($C$4=Database!$A$9,
_xlfn.FORECAST.LINEAR(B15,
INDEX('DS2025'!$W$5:$W$15,MATCH(B15,'DS2025'!$V$5:$V$15,1)):
INDEX('DS2025'!$W$5:$W$15,MATCH(B15,'DS2025'!$V$5:$V$15,1)+1),
INDEX('DS2025'!$V$5:$V$15,MATCH(B15,'DS2025'!$V$5:$V$15,1)):
INDEX('DS2025'!$V$5:$V$15,MATCH(B15,'DS2025'!$V$5:$V$15,1)+1)),
IF($C$4=Database!$A$10,
_xlfn.FORECAST.LINEAR(B15,
INDEX('DS2025'!$Z$5:$Z$15,MATCH(B15,'DS2025'!$Y$5:$Y$15,1)):
INDEX('DS2025'!$Z$5:$Z$15,MATCH(B15,'DS2025'!$Y$5:$Y$15,1)+1),
INDEX('DS2025'!$Y$5:$Y$15,MATCH(B15,'DS2025'!$Y$5:$Y$15,1)):
INDEX('DS2025'!$Y$5:$Y$15,MATCH(B15,'DS2025'!$Y$5:$Y$15,1)+1)),
IF($C$4=Database!$A$11,
_xlfn.FORECAST.LINEAR(
B15,
INDEX('DS2025'!$B$21:$B$35,MATCH(B15,'DS2025'!$A$21:$A$35,1)):
INDEX('DS2025'!$B$21:$B$35,MATCH(B15,'DS2025'!$A$21:$A$35,1)+1),
INDEX('DS2025'!$A$21:$A$35,MATCH(B15,'DS2025'!$A$21:$A$35,1)):
INDEX('DS2025'!$A$21:$A$35,MATCH(B15,'DS2025'!$A$21:$A$35,1)+1)),
IF($C$4=Database!$A$12,
_xlfn.FORECAST.LINEAR(
B15,
INDEX('DS2025'!$E$21:$E$35,MATCH(B15,'DS2025'!$D$21:$D$35,1)):
INDEX('DS2025'!$E$21:$E$35,MATCH(B15,'DS2025'!$D$21:$D$35,1)+1),
INDEX('DS2025'!$D$21:$D$35,MATCH(B15,'DS2025'!$D$21:$D$35,1)):
INDEX('DS2025'!$D$21:$D$35,MATCH(B15,'DS2025'!$D$21:$D$35,1)+1)),
IF($C$4=Database!$A$13,
_xlfn.FORECAST.LINEAR(
B15,
INDEX('DS2025'!$H$21:$H$35,MATCH(B15,'DS2025'!$G$21:$G$35,1)):
INDEX('DS2025'!$H$21:$H$35,MATCH(B15,'DS2025'!$G$21:$G$35,1)+1),
INDEX('DS2025'!$G$21:$G$35,MATCH(B15,'DS2025'!$G$21:$G$35,1)):
INDEX('DS2025'!$G$21:$G$35,MATCH(B15,'DS2025'!$G$21:$G$35,1)+1)),
IF($C$4=Database!$A$14,
_xlfn.FORECAST.LINEAR(
B15,
INDEX('DS2025'!$K$21:$K$35,MATCH(B15,'DS2025'!$J$21:$J$35,1)):
INDEX('DS2025'!$K$21:$K$35,MATCH(B15,'DS2025'!$J$21:$J$35,1)+1),
INDEX('DS2025'!$J$21:$J$35,MATCH(B15,'DS2025'!$J$21:$J$35,1)):
INDEX('DS2025'!$J$21:$J$35,MATCH(B15,'DS2025'!$J$21:$J$35,1)+1)),
IF($C$4=Database!$A$15,
_xlfn.FORECAST.LINEAR(
B15,
INDEX('DS2025'!$N$21:$N$35,MATCH(B15,'DS2025'!$M$21:$M$35,1)):
INDEX('DS2025'!$N$21:$N$35,MATCH(B15,'DS2025'!$M$21:$M$35,1)+1),
INDEX('DS2025'!$M$21:$M$35,MATCH(B15,'DS2025'!$M$21:$M$35,1)):
INDEX('DS2025'!$M$21:$M$35,MATCH(B15,'DS2025'!$M$21:$M$35,1)+1)),
IF($C$4=Database!$A$16,
_xlfn.FORECAST.LINEAR(
B15,
INDEX('DS2025'!$Q$21:$Q$35,MATCH(B15,'DS2025'!$P$21:$P$35,1)):
INDEX('DS2025'!$Q$21:$Q$35,MATCH(B15,'DS2025'!$P$21:$P$35,1)+1),
INDEX('DS2025'!$P$21:$P$35,MATCH(B15,'DS2025'!$P$21:$P$35,1)):
INDEX('DS2025'!$P$21:$P$35,MATCH(B15,'DS2025'!$P$21:$P$35,1)+1)),
IF($C$4=Database!$A$17,
_xlfn.FORECAST.LINEAR(
B15,
INDEX('DS2025'!$T$21:$T$35,MATCH(B15,'DS2025'!$S$21:$S$35,1)):
INDEX('DS2025'!$T$21:$T$35,MATCH(B15,'DS2025'!$S$21:$S$35,1)+1),
INDEX('DS2025'!$S$21:$S$35,MATCH(B15,'DS2025'!$S$21:$S$35,1)):
INDEX('DS2025'!$S$21:$S$35,MATCH(B15,'DS2025'!$S$21:$S$35,1)+1)),
IF($C$4=Database!$A$18,
_xlfn.FORECAST.LINEAR(
B15,
INDEX('DS2025'!$W$21:$W$35,MATCH(B15,'DS2025'!$V$21:$V$35,1)):
INDEX('DS2025'!$W$21:$W$35,MATCH(B15,'DS2025'!$V$21:$V$35,1)+1),
INDEX('DS2025'!$V$21:$V$35,MATCH(B15,'DS2025'!$V$21:$V$35,1)):
INDEX('DS2025'!$V$21:$V$35,MATCH(B15,'DS2025'!$V$21:$V$35,1)+1)),
IF($C$4=Database!$A$19,
_xlfn.FORECAST.LINEAR(
B15,
INDEX('DS2025'!$Z$21:$Z$35,MATCH(B15,'DS2025'!$Y$21:$Y$35,1)):
INDEX('DS2025'!$Z$21:$Z$35,MATCH(B15,'DS2025'!$Y$21:$Y$35,1)+1),
INDEX('DS2025'!$Y$21:$Y$35,MATCH(B15,'DS2025'!$Y$21:$Y$35,1)):
INDEX('DS2025'!$Y$21:$Y$35,MATCH(B15,'DS2025'!$Y$21:$Y$35,1)+1)),
IF($C$4=Database!$A$20,
_xlfn.FORECAST.LINEAR(
B15,
INDEX('DS2025'!$AC$21:$AC$35,MATCH(B15,'DS2025'!$AB$21:$AB$35,1)):
INDEX('DS2025'!$AC$21:$AC$35,MATCH(B15,'DS2025'!$AB$21:$AB$35,1)+1),
INDEX('DS2025'!$AB$21:$AB$35,MATCH(B15,'DS2025'!$AB$21:$AB$35,1)):
INDEX('DS2025'!$AB$21:$AB$35,MATCH(B15,'DS2025'!$AB$21:$AB$35,1)+1))
)))))))))))))))))))</f>
        <v>-0.33512900909526089</v>
      </c>
      <c r="D15" s="98">
        <f t="shared" si="0"/>
        <v>64.90987099090475</v>
      </c>
      <c r="E15" s="98">
        <f>'Data 60 C'!C16</f>
        <v>65.813999999999993</v>
      </c>
      <c r="F15" s="98">
        <f>IF($F$4=Database!$A$2,
_xlfn.FORECAST.LINEAR(E15,
INDEX('DS2025'!$B$5:$B$15,MATCH(E15,'DS2025'!$A$5:$A$15,1)):
INDEX('DS2025'!$B$5:$B$15,MATCH(E15,'DS2025'!$A$5:$A$15,1)+1),
INDEX('DS2025'!$A$5:$A$15,MATCH(E15,'DS2025'!$A$5:$A$15,1)):
INDEX('DS2025'!$A$5:$A$15,MATCH(E15,'DS2025'!$A$5:$A$15,1)+1)),
IF($F$4=Database!$A$3,
_xlfn.FORECAST.LINEAR(E15,
INDEX('DS2025'!$E$5:$E$15,MATCH(E15,'DS2025'!$D$5:$D$15,1)):
INDEX('DS2025'!$E$5:$E$15,MATCH(E15,'DS2025'!$D$5:$D$15,1)+1),
INDEX('DS2025'!$D$5:$D$15,MATCH(E15,'DS2025'!$D$5:$D$15,1)):
INDEX('DS2025'!$D$5:$D$15,MATCH(E15,'DS2025'!$D$5:$D$15,1)+1)),
IF($F$4=Database!$A$4,
_xlfn.FORECAST.LINEAR(E15,
INDEX('DS2025'!$H$5:$H$15,MATCH(E15,'DS2025'!$G$5:$G$15,1)):
INDEX('DS2025'!$H$5:$H$15,MATCH(E15,'DS2025'!$G$5:$G$15,1)+1),
INDEX('DS2025'!$G$5:$G$15,MATCH(E15,'DS2025'!$G$5:$G$15,1)):
INDEX('DS2025'!$G$5:$G$15,MATCH(E15,'DS2025'!$G$5:$G$15,1)+1)),
IF($F$4=Database!$A$5,
_xlfn.FORECAST.LINEAR(E15,
INDEX('DS2025'!$K$5:$K$15,MATCH(E15,'DS2025'!$J$5:$J$15,1)):
INDEX('DS2025'!$K$5:$K$15,MATCH(E15,'DS2025'!$J$5:$J$15,1)+1),
INDEX('DS2025'!$J$5:$J$15,MATCH(E15,'DS2025'!$J$5:$J$15,1)):
INDEX('DS2025'!$J$5:$J$15,MATCH(E15,'DS2025'!$J$5:$J$15,1)+1)),
IF($F$4=Database!$A$6,
_xlfn.FORECAST.LINEAR(E15,
INDEX('DS2025'!$N$5:$N$15,MATCH(E15,'DS2025'!$M$5:$M$15,1)):
INDEX('DS2025'!$N$5:$N$15,MATCH(E15,'DS2025'!$M$5:$M$15,1)+1),
INDEX('DS2025'!$M$5:$M$15,MATCH(E15,'DS2025'!$M$5:$M$15,1)):
INDEX('DS2025'!$M$5:$M$15,MATCH(E15,'DS2025'!$M$5:$M$15,1)+1)),
IF($F$4=Database!$A$7,
_xlfn.FORECAST.LINEAR(E15,
INDEX('DS2025'!$Q$5:$Q$15,MATCH(E15,'DS2025'!$P$5:$P$15,1)):
INDEX('DS2025'!$Q$5:$Q$15,MATCH(E15,'DS2025'!$P$5:$P$15,1)+1),
INDEX('DS2025'!$P$5:$P$15,MATCH(E15,'DS2025'!$P$5:$P$15,1)):
INDEX('DS2025'!$P$5:$P$15,MATCH(E15,'DS2025'!$P$5:$P$15,1)+1)),
IF($F$4=Database!$A$8,
_xlfn.FORECAST.LINEAR(E15,
INDEX('DS2025'!$T$5:$T$15,MATCH(E15,'DS2025'!$S$5:$S$15,1)):
INDEX('DS2025'!$T$5:$T$15,MATCH(E15,'DS2025'!$S$5:$S$15,1)+1),
INDEX('DS2025'!$S$5:$S$15,MATCH(E15,'DS2025'!$S$5:$S$15,1)):
INDEX('DS2025'!$S$5:$S$15,MATCH(E15,'DS2025'!$S$5:$S$15,1)+1)),
IF($F$4=Database!$A$9,
_xlfn.FORECAST.LINEAR(E15,
INDEX('DS2025'!$W$5:$W$15,MATCH(E15,'DS2025'!$V$5:$V$15,1)):
INDEX('DS2025'!$W$5:$W$15,MATCH(E15,'DS2025'!$V$5:$V$15,1)+1),
INDEX('DS2025'!$V$5:$V$15,MATCH(E15,'DS2025'!$V$5:$V$15,1)):
INDEX('DS2025'!$V$5:$V$15,MATCH(E15,'DS2025'!$V$5:$V$15,1)+1)),
IF($F$4=Database!$A$10,
_xlfn.FORECAST.LINEAR(E15,
INDEX('DS2025'!$Z$5:$Z$15,MATCH(E15,'DS2025'!$Y$5:$Y$15,1)):
INDEX('DS2025'!$Z$5:$Z$15,MATCH(E15,'DS2025'!$Y$5:$Y$15,1)+1),
INDEX('DS2025'!$Y$5:$Y$15,MATCH(E15,'DS2025'!$Y$5:$Y$15,1)):
INDEX('DS2025'!$Y$5:$Y$15,MATCH(E15,'DS2025'!$Y$5:$Y$15,1)+1)),
IF($F$4=Database!$A$11,
_xlfn.FORECAST.LINEAR(
E15,
INDEX('DS2025'!$B$21:$B$35,MATCH(E15,'DS2025'!$A$21:$A$35,1)):
INDEX('DS2025'!$B$21:$B$35,MATCH(E15,'DS2025'!$A$21:$A$35,1)+1),
INDEX('DS2025'!$A$21:$A$35,MATCH(E15,'DS2025'!$A$21:$A$35,1)):
INDEX('DS2025'!$A$21:$A$35,MATCH(E15,'DS2025'!$A$21:$A$35,1)+1)),
IF($F$4=Database!$A$12,
_xlfn.FORECAST.LINEAR(
E15,
INDEX('DS2025'!$E$21:$E$35,MATCH(E15,'DS2025'!$D$21:$D$35,1)):
INDEX('DS2025'!$E$21:$E$35,MATCH(E15,'DS2025'!$D$21:$D$35,1)+1),
INDEX('DS2025'!$D$21:$D$35,MATCH(E15,'DS2025'!$D$21:$D$35,1)):
INDEX('DS2025'!$D$21:$D$35,MATCH(E15,'DS2025'!$D$21:$D$35,1)+1)),
IF($F$4=Database!$A$13,
_xlfn.FORECAST.LINEAR(
E15,
INDEX('DS2025'!$H$21:$H$35,MATCH(E15,'DS2025'!$G$21:$G$35,1)):
INDEX('DS2025'!$H$21:$H$35,MATCH(E15,'DS2025'!$G$21:$G$35,1)+1),
INDEX('DS2025'!$G$21:$G$35,MATCH(E15,'DS2025'!$G$21:$G$35,1)):
INDEX('DS2025'!$G$21:$G$35,MATCH(E15,'DS2025'!$G$21:$G$35,1)+1)),
IF($F$4=Database!$A$14,
_xlfn.FORECAST.LINEAR(
E15,
INDEX('DS2025'!$K$21:$K$35,MATCH(E15,'DS2025'!$J$21:$J$35,1)):
INDEX('DS2025'!$K$21:$K$35,MATCH(E15,'DS2025'!$J$21:$J$35,1)+1),
INDEX('DS2025'!$J$21:$J$35,MATCH(E15,'DS2025'!$J$21:$J$35,1)):
INDEX('DS2025'!$J$21:$J$35,MATCH(E15,'DS2025'!$J$21:$J$35,1)+1)),
IF($F$4=Database!$A$15,
_xlfn.FORECAST.LINEAR(
E15,
INDEX('DS2025'!$N$21:$N$35,MATCH(E15,'DS2025'!$M$21:$M$35,1)):
INDEX('DS2025'!$N$21:$N$35,MATCH(E15,'DS2025'!$M$21:$M$35,1)+1),
INDEX('DS2025'!$M$21:$M$35,MATCH(E15,'DS2025'!$M$21:$M$35,1)):
INDEX('DS2025'!$M$21:$M$35,MATCH(E15,'DS2025'!$M$21:$M$35,1)+1)),
IF($F$4=Database!$A$16,
_xlfn.FORECAST.LINEAR(
E15,
INDEX('DS2025'!$Q$21:$Q$35,MATCH(E15,'DS2025'!$P$21:$P$35,1)):
INDEX('DS2025'!$Q$21:$Q$35,MATCH(E15,'DS2025'!$P$21:$P$35,1)+1),
INDEX('DS2025'!$P$21:$P$35,MATCH(E15,'DS2025'!$P$21:$P$35,1)):
INDEX('DS2025'!$P$21:$P$35,MATCH(E15,'DS2025'!$P$21:$P$35,1)+1)),
IF($F$4=Database!$A$17,
_xlfn.FORECAST.LINEAR(
E15,
INDEX('DS2025'!$T$21:$T$35,MATCH(E15,'DS2025'!$S$21:$S$35,1)):
INDEX('DS2025'!$T$21:$T$35,MATCH(E15,'DS2025'!$S$21:$S$35,1)+1),
INDEX('DS2025'!$S$21:$S$35,MATCH(E15,'DS2025'!$S$21:$S$35,1)):
INDEX('DS2025'!$S$21:$S$35,MATCH(E15,'DS2025'!$S$21:$S$35,1)+1)),
IF($F$4=Database!$A$18,
_xlfn.FORECAST.LINEAR(
E15,
INDEX('DS2025'!$W$21:$W$35,MATCH(E15,'DS2025'!$V$21:$V$35,1)):
INDEX('DS2025'!$W$21:$W$35,MATCH(E15,'DS2025'!$V$21:$V$35,1)+1),
INDEX('DS2025'!$V$21:$V$35,MATCH(E15,'DS2025'!$V$21:$V$35,1)):
INDEX('DS2025'!$V$21:$V$35,MATCH(E15,'DS2025'!$V$21:$V$35,1)+1)),
IF($F$4=Database!$A$19,
_xlfn.FORECAST.LINEAR(
E15,
INDEX('DS2025'!$Z$21:$Z$35,MATCH(E15,'DS2025'!$Y$21:$Y$35,1)):
INDEX('DS2025'!$Z$21:$Z$35,MATCH(E15,'DS2025'!$Y$21:$Y$35,1)+1),
INDEX('DS2025'!$Y$21:$Y$35,MATCH(E15,'DS2025'!$Y$21:$Y$35,1)):
INDEX('DS2025'!$Y$21:$Y$35,MATCH(E15,'DS2025'!$Y$21:$Y$35,1)+1)),
IF($F$4=Database!$A$20,
_xlfn.FORECAST.LINEAR(
E15,
INDEX('DS2025'!$AC$21:$AC$35,MATCH(E15,'DS2025'!$AB$21:$AB$35,1)):
INDEX('DS2025'!$AC$21:$AC$35,MATCH(E15,'DS2025'!$AB$21:$AB$35,1)+1),
INDEX('DS2025'!$AB$21:$AB$35,MATCH(E15,'DS2025'!$AB$21:$AB$35,1)):
INDEX('DS2025'!$AB$21:$AB$35,MATCH(E15,'DS2025'!$AB$21:$AB$35,1)+1))
)))))))))))))))))))</f>
        <v>-0.29589602888086641</v>
      </c>
      <c r="G15" s="98">
        <f t="shared" si="1"/>
        <v>65.518103971119132</v>
      </c>
      <c r="H15" s="98">
        <f>'Data 60 C'!D16</f>
        <v>65.201999999999998</v>
      </c>
      <c r="I15" s="98">
        <f>IF($I$4=Database!$A$2,
_xlfn.FORECAST.LINEAR(H15,
INDEX('DS2025'!$B$5:$B$15,MATCH(H15,'DS2025'!$A$5:$A$15,1)):
INDEX('DS2025'!$B$5:$B$15,MATCH(H15,'DS2025'!$A$5:$A$15,1)+1),
INDEX('DS2025'!$A$5:$A$15,MATCH(H15,'DS2025'!$A$5:$A$15,1)):
INDEX('DS2025'!$A$5:$A$15,MATCH(H15,'DS2025'!$A$5:$A$15,1)+1)),
IF($I$4=Database!$A$3,
_xlfn.FORECAST.LINEAR(H15,
INDEX('DS2025'!$E$5:$E$15,MATCH(H15,'DS2025'!$D$5:$D$15,1)):
INDEX('DS2025'!$E$5:$E$15,MATCH(H15,'DS2025'!$D$5:$D$15,1)+1),
INDEX('DS2025'!$D$5:$D$15,MATCH(H15,'DS2025'!$D$5:$D$15,1)):
INDEX('DS2025'!$D$5:$D$15,MATCH(H15,'DS2025'!$D$5:$D$15,1)+1)),
IF($I$4=Database!$A$4,
_xlfn.FORECAST.LINEAR(H15,
INDEX('DS2025'!$H$5:$H$15,MATCH(H15,'DS2025'!$G$5:$G$15,1)):
INDEX('DS2025'!$H$5:$H$15,MATCH(H15,'DS2025'!$G$5:$G$15,1)+1),
INDEX('DS2025'!$G$5:$G$15,MATCH(H15,'DS2025'!$G$5:$G$15,1)):
INDEX('DS2025'!$G$5:$G$15,MATCH(H15,'DS2025'!$G$5:$G$15,1)+1)),
IF($I$4=Database!$A$5,
_xlfn.FORECAST.LINEAR(H15,
INDEX('DS2025'!$K$5:$K$15,MATCH(H15,'DS2025'!$J$5:$J$15,1)):
INDEX('DS2025'!$K$5:$K$15,MATCH(H15,'DS2025'!$J$5:$J$15,1)+1),
INDEX('DS2025'!$J$5:$J$15,MATCH(H15,'DS2025'!$J$5:$J$15,1)):
INDEX('DS2025'!$J$5:$J$15,MATCH(H15,'DS2025'!$J$5:$J$15,1)+1)),
IF($I$4=Database!$A$6,
_xlfn.FORECAST.LINEAR(H15,
INDEX('DS2025'!$N$5:$N$15,MATCH(H15,'DS2025'!$M$5:$M$15,1)):
INDEX('DS2025'!$N$5:$N$15,MATCH(H15,'DS2025'!$M$5:$M$15,1)+1),
INDEX('DS2025'!$M$5:$M$15,MATCH(H15,'DS2025'!$M$5:$M$15,1)):
INDEX('DS2025'!$M$5:$M$15,MATCH(H15,'DS2025'!$M$5:$M$15,1)+1)),
IF($I$4=Database!$A$7,
_xlfn.FORECAST.LINEAR(H15,
INDEX('DS2025'!$Q$5:$Q$15,MATCH(H15,'DS2025'!$P$5:$P$15,1)):
INDEX('DS2025'!$Q$5:$Q$15,MATCH(H15,'DS2025'!$P$5:$P$15,1)+1),
INDEX('DS2025'!$P$5:$P$15,MATCH(H15,'DS2025'!$P$5:$P$15,1)):
INDEX('DS2025'!$P$5:$P$15,MATCH(H15,'DS2025'!$P$5:$P$15,1)+1)),
IF($I$4=Database!$A$8,
_xlfn.FORECAST.LINEAR(H15,
INDEX('DS2025'!$T$5:$T$15,MATCH(H15,'DS2025'!$S$5:$S$15,1)):
INDEX('DS2025'!$T$5:$T$15,MATCH(H15,'DS2025'!$S$5:$S$15,1)+1),
INDEX('DS2025'!$S$5:$S$15,MATCH(H15,'DS2025'!$S$5:$S$15,1)):
INDEX('DS2025'!$S$5:$S$15,MATCH(H15,'DS2025'!$S$5:$S$15,1)+1)),
IF($I$4=Database!$A$9,
_xlfn.FORECAST.LINEAR(H15,
INDEX('DS2025'!$W$5:$W$15,MATCH(H15,'DS2025'!$V$5:$V$15,1)):
INDEX('DS2025'!$W$5:$W$15,MATCH(H15,'DS2025'!$V$5:$V$15,1)+1),
INDEX('DS2025'!$V$5:$V$15,MATCH(H15,'DS2025'!$V$5:$V$15,1)):
INDEX('DS2025'!$V$5:$V$15,MATCH(H15,'DS2025'!$V$5:$V$15,1)+1)),
IF($I$4=Database!$A$10,
_xlfn.FORECAST.LINEAR(H15,
INDEX('DS2025'!$Z$5:$Z$15,MATCH(H15,'DS2025'!$Y$5:$Y$15,1)):
INDEX('DS2025'!$Z$5:$Z$15,MATCH(H15,'DS2025'!$Y$5:$Y$15,1)+1),
INDEX('DS2025'!$Y$5:$Y$15,MATCH(H15,'DS2025'!$Y$5:$Y$15,1)):
INDEX('DS2025'!$Y$5:$Y$15,MATCH(H15,'DS2025'!$Y$5:$Y$15,1)+1)),
IF($I$4=Database!$A$11,
_xlfn.FORECAST.LINEAR(
H15,
INDEX('DS2025'!$B$21:$B$35,MATCH(H15,'DS2025'!$A$21:$A$35,1)):
INDEX('DS2025'!$B$21:$B$35,MATCH(H15,'DS2025'!$A$21:$A$35,1)+1),
INDEX('DS2025'!$A$21:$A$35,MATCH(H15,'DS2025'!$A$21:$A$35,1)):
INDEX('DS2025'!$A$21:$A$35,MATCH(H15,'DS2025'!$A$21:$A$35,1)+1)),
IF($I$4=Database!$A$12,
_xlfn.FORECAST.LINEAR(
H15,
INDEX('DS2025'!$E$21:$E$35,MATCH(H15,'DS2025'!$D$21:$D$35,1)):
INDEX('DS2025'!$E$21:$E$35,MATCH(H15,'DS2025'!$D$21:$D$35,1)+1),
INDEX('DS2025'!$D$21:$D$35,MATCH(H15,'DS2025'!$D$21:$D$35,1)):
INDEX('DS2025'!$D$21:$D$35,MATCH(H15,'DS2025'!$D$21:$D$35,1)+1)),
IF($I$4=Database!$A$13,
_xlfn.FORECAST.LINEAR(
H15,
INDEX('DS2025'!$H$21:$H$35,MATCH(H15,'DS2025'!$G$21:$G$35,1)):
INDEX('DS2025'!$H$21:$H$35,MATCH(H15,'DS2025'!$G$21:$G$35,1)+1),
INDEX('DS2025'!$G$21:$G$35,MATCH(H15,'DS2025'!$G$21:$G$35,1)):
INDEX('DS2025'!$G$21:$G$35,MATCH(H15,'DS2025'!$G$21:$G$35,1)+1)),
IF($I$4=Database!$A$14,
_xlfn.FORECAST.LINEAR(
H15,
INDEX('DS2025'!$K$21:$K$35,MATCH(H15,'DS2025'!$J$21:$J$35,1)):
INDEX('DS2025'!$K$21:$K$35,MATCH(H15,'DS2025'!$J$21:$J$35,1)+1),
INDEX('DS2025'!$J$21:$J$35,MATCH(H15,'DS2025'!$J$21:$J$35,1)):
INDEX('DS2025'!$J$21:$J$35,MATCH(H15,'DS2025'!$J$21:$J$35,1)+1)),
IF($I$4=Database!$A$15,
_xlfn.FORECAST.LINEAR(
H15,
INDEX('DS2025'!$N$21:$N$35,MATCH(H15,'DS2025'!$M$21:$M$35,1)):
INDEX('DS2025'!$N$21:$N$35,MATCH(H15,'DS2025'!$M$21:$M$35,1)+1),
INDEX('DS2025'!$M$21:$M$35,MATCH(H15,'DS2025'!$M$21:$M$35,1)):
INDEX('DS2025'!$M$21:$M$35,MATCH(H15,'DS2025'!$M$21:$M$35,1)+1)),
IF($I$4=Database!$A$16,
_xlfn.FORECAST.LINEAR(
H15,
INDEX('DS2025'!$Q$21:$Q$35,MATCH(H15,'DS2025'!$P$21:$P$35,1)):
INDEX('DS2025'!$Q$21:$Q$35,MATCH(H15,'DS2025'!$P$21:$P$35,1)+1),
INDEX('DS2025'!$P$21:$P$35,MATCH(H15,'DS2025'!$P$21:$P$35,1)):
INDEX('DS2025'!$P$21:$P$35,MATCH(H15,'DS2025'!$P$21:$P$35,1)+1)),
IF($I$4=Database!$A$17,
_xlfn.FORECAST.LINEAR(
H15,
INDEX('DS2025'!$T$21:$T$35,MATCH(H15,'DS2025'!$S$21:$S$35,1)):
INDEX('DS2025'!$T$21:$T$35,MATCH(H15,'DS2025'!$S$21:$S$35,1)+1),
INDEX('DS2025'!$S$21:$S$35,MATCH(H15,'DS2025'!$S$21:$S$35,1)):
INDEX('DS2025'!$S$21:$S$35,MATCH(H15,'DS2025'!$S$21:$S$35,1)+1)),
IF($I$4=Database!$A$18,
_xlfn.FORECAST.LINEAR(
H15,
INDEX('DS2025'!$W$21:$W$35,MATCH(H15,'DS2025'!$V$21:$V$35,1)):
INDEX('DS2025'!$W$21:$W$35,MATCH(H15,'DS2025'!$V$21:$V$35,1)+1),
INDEX('DS2025'!$V$21:$V$35,MATCH(H15,'DS2025'!$V$21:$V$35,1)):
INDEX('DS2025'!$V$21:$V$35,MATCH(H15,'DS2025'!$V$21:$V$35,1)+1)),
IF($I$4=Database!$A$19,
_xlfn.FORECAST.LINEAR(
H15,
INDEX('DS2025'!$Z$21:$Z$35,MATCH(H15,'DS2025'!$Y$21:$Y$35,1)):
INDEX('DS2025'!$Z$21:$Z$35,MATCH(H15,'DS2025'!$Y$21:$Y$35,1)+1),
INDEX('DS2025'!$Y$21:$Y$35,MATCH(H15,'DS2025'!$Y$21:$Y$35,1)):
INDEX('DS2025'!$Y$21:$Y$35,MATCH(H15,'DS2025'!$Y$21:$Y$35,1)+1)),
IF($I$4=Database!$A$20,
_xlfn.FORECAST.LINEAR(
H15,
INDEX('DS2025'!$AC$21:$AC$35,MATCH(H15,'DS2025'!$AB$21:$AB$35,1)):
INDEX('DS2025'!$AC$21:$AC$35,MATCH(H15,'DS2025'!$AB$21:$AB$35,1)+1),
INDEX('DS2025'!$AB$21:$AB$35,MATCH(H15,'DS2025'!$AB$21:$AB$35,1)):
INDEX('DS2025'!$AB$21:$AB$35,MATCH(H15,'DS2025'!$AB$21:$AB$35,1)+1))
)))))))))))))))))))</f>
        <v>-0.29744259927797834</v>
      </c>
      <c r="J15" s="98">
        <f t="shared" si="2"/>
        <v>64.904557400722027</v>
      </c>
      <c r="K15" s="98">
        <f>'Data 60 C'!E16</f>
        <v>65.248000000000005</v>
      </c>
      <c r="L15" s="98">
        <f>IF($L$4=Database!$A$2,
_xlfn.FORECAST.LINEAR(K15,
INDEX('DS2025'!$B$5:$B$15,MATCH(K15,'DS2025'!$A$5:$A$15,1)):
INDEX('DS2025'!$B$5:$B$15,MATCH(K15,'DS2025'!$A$5:$A$15,1)+1),
INDEX('DS2025'!$A$5:$A$15,MATCH(K15,'DS2025'!$A$5:$A$15,1)):
INDEX('DS2025'!$A$5:$A$15,MATCH(K15,'DS2025'!$A$5:$A$15,1)+1)),
IF($L$4=Database!$A$3,
_xlfn.FORECAST.LINEAR(K15,
INDEX('DS2025'!$E$5:$E$15,MATCH(K15,'DS2025'!$D$5:$D$15,1)):
INDEX('DS2025'!$E$5:$E$15,MATCH(K15,'DS2025'!$D$5:$D$15,1)+1),
INDEX('DS2025'!$D$5:$D$15,MATCH(K15,'DS2025'!$D$5:$D$15,1)):
INDEX('DS2025'!$D$5:$D$15,MATCH(K15,'DS2025'!$D$5:$D$15,1)+1)),
IF($L$4=Database!$A$4,
_xlfn.FORECAST.LINEAR(K15,
INDEX('DS2025'!$H$5:$H$15,MATCH(K15,'DS2025'!$G$5:$G$15,1)):
INDEX('DS2025'!$H$5:$H$15,MATCH(K15,'DS2025'!$G$5:$G$15,1)+1),
INDEX('DS2025'!$G$5:$G$15,MATCH(K15,'DS2025'!$G$5:$G$15,1)):
INDEX('DS2025'!$G$5:$G$15,MATCH(K15,'DS2025'!$G$5:$G$15,1)+1)),
IF($L$4=Database!$A$5,
_xlfn.FORECAST.LINEAR(K15,
INDEX('DS2025'!$K$5:$K$15,MATCH(K15,'DS2025'!$J$5:$J$15,1)):
INDEX('DS2025'!$K$5:$K$15,MATCH(K15,'DS2025'!$J$5:$J$15,1)+1),
INDEX('DS2025'!$J$5:$J$15,MATCH(K15,'DS2025'!$J$5:$J$15,1)):
INDEX('DS2025'!$J$5:$J$15,MATCH(K15,'DS2025'!$J$5:$J$15,1)+1)),
IF($L$4=Database!$A$6,
_xlfn.FORECAST.LINEAR(K15,
INDEX('DS2025'!$N$5:$N$15,MATCH(K15,'DS2025'!$M$5:$M$15,1)):
INDEX('DS2025'!$N$5:$N$15,MATCH(K15,'DS2025'!$M$5:$M$15,1)+1),
INDEX('DS2025'!$M$5:$M$15,MATCH(K15,'DS2025'!$M$5:$M$15,1)):
INDEX('DS2025'!$M$5:$M$15,MATCH(K15,'DS2025'!$M$5:$M$15,1)+1)),
IF($L$4=Database!$A$7,
_xlfn.FORECAST.LINEAR(K15,
INDEX('DS2025'!$Q$5:$Q$15,MATCH(K15,'DS2025'!$P$5:$P$15,1)):
INDEX('DS2025'!$Q$5:$Q$15,MATCH(K15,'DS2025'!$P$5:$P$15,1)+1),
INDEX('DS2025'!$P$5:$P$15,MATCH(K15,'DS2025'!$P$5:$P$15,1)):
INDEX('DS2025'!$P$5:$P$15,MATCH(K15,'DS2025'!$P$5:$P$15,1)+1)),
IF($L$4=Database!$A$8,
_xlfn.FORECAST.LINEAR(K15,
INDEX('DS2025'!$T$5:$T$15,MATCH(K15,'DS2025'!$S$5:$S$15,1)):
INDEX('DS2025'!$T$5:$T$15,MATCH(K15,'DS2025'!$S$5:$S$15,1)+1),
INDEX('DS2025'!$S$5:$S$15,MATCH(K15,'DS2025'!$S$5:$S$15,1)):
INDEX('DS2025'!$S$5:$S$15,MATCH(K15,'DS2025'!$S$5:$S$15,1)+1)),
IF($L$4=Database!$A$9,
_xlfn.FORECAST.LINEAR(K15,
INDEX('DS2025'!$W$5:$W$15,MATCH(K15,'DS2025'!$V$5:$V$15,1)):
INDEX('DS2025'!$W$5:$W$15,MATCH(K15,'DS2025'!$V$5:$V$15,1)+1),
INDEX('DS2025'!$V$5:$V$15,MATCH(K15,'DS2025'!$V$5:$V$15,1)):
INDEX('DS2025'!$V$5:$V$15,MATCH(K15,'DS2025'!$V$5:$V$15,1)+1)),
IF($L$4=Database!$A$10,
_xlfn.FORECAST.LINEAR(K15,
INDEX('DS2025'!$Z$5:$Z$15,MATCH(K15,'DS2025'!$Y$5:$Y$15,1)):
INDEX('DS2025'!$Z$5:$Z$15,MATCH(K15,'DS2025'!$Y$5:$Y$15,1)+1),
INDEX('DS2025'!$Y$5:$Y$15,MATCH(K15,'DS2025'!$Y$5:$Y$15,1)):
INDEX('DS2025'!$Y$5:$Y$15,MATCH(K15,'DS2025'!$Y$5:$Y$15,1)+1)),
IF($L$4=Database!$A$11,
_xlfn.FORECAST.LINEAR(
K15,
INDEX('DS2025'!$B$21:$B$35,MATCH(K15,'DS2025'!$A$21:$A$35,1)):
INDEX('DS2025'!$B$21:$B$35,MATCH(K15,'DS2025'!$A$21:$A$35,1)+1),
INDEX('DS2025'!$A$21:$A$35,MATCH(K15,'DS2025'!$A$21:$A$35,1)):
INDEX('DS2025'!$A$21:$A$35,MATCH(K15,'DS2025'!$A$21:$A$35,1)+1)),
IF($L$4=Database!$A$12,
_xlfn.FORECAST.LINEAR(
K15,
INDEX('DS2025'!$E$21:$E$35,MATCH(K15,'DS2025'!$D$21:$D$35,1)):
INDEX('DS2025'!$E$21:$E$35,MATCH(K15,'DS2025'!$D$21:$D$35,1)+1),
INDEX('DS2025'!$D$21:$D$35,MATCH(K15,'DS2025'!$D$21:$D$35,1)):
INDEX('DS2025'!$D$21:$D$35,MATCH(K15,'DS2025'!$D$21:$D$35,1)+1)),
IF($L$4=Database!$A$13,
_xlfn.FORECAST.LINEAR(
K15,
INDEX('DS2025'!$H$21:$H$35,MATCH(K15,'DS2025'!$G$21:$G$35,1)):
INDEX('DS2025'!$H$21:$H$35,MATCH(K15,'DS2025'!$G$21:$G$35,1)+1),
INDEX('DS2025'!$G$21:$G$35,MATCH(K15,'DS2025'!$G$21:$G$35,1)):
INDEX('DS2025'!$G$21:$G$35,MATCH(K15,'DS2025'!$G$21:$G$35,1)+1)),
IF($L$4=Database!$A$14,
_xlfn.FORECAST.LINEAR(
K15,
INDEX('DS2025'!$K$21:$K$35,MATCH(K15,'DS2025'!$J$21:$J$35,1)):
INDEX('DS2025'!$K$21:$K$35,MATCH(K15,'DS2025'!$J$21:$J$35,1)+1),
INDEX('DS2025'!$J$21:$J$35,MATCH(K15,'DS2025'!$J$21:$J$35,1)):
INDEX('DS2025'!$J$21:$J$35,MATCH(K15,'DS2025'!$J$21:$J$35,1)+1)),
IF($L$4=Database!$A$15,
_xlfn.FORECAST.LINEAR(
K15,
INDEX('DS2025'!$N$21:$N$35,MATCH(K15,'DS2025'!$M$21:$M$35,1)):
INDEX('DS2025'!$N$21:$N$35,MATCH(K15,'DS2025'!$M$21:$M$35,1)+1),
INDEX('DS2025'!$M$21:$M$35,MATCH(K15,'DS2025'!$M$21:$M$35,1)):
INDEX('DS2025'!$M$21:$M$35,MATCH(K15,'DS2025'!$M$21:$M$35,1)+1)),
IF($L$4=Database!$A$16,
_xlfn.FORECAST.LINEAR(
K15,
INDEX('DS2025'!$Q$21:$Q$35,MATCH(K15,'DS2025'!$P$21:$P$35,1)):
INDEX('DS2025'!$Q$21:$Q$35,MATCH(K15,'DS2025'!$P$21:$P$35,1)+1),
INDEX('DS2025'!$P$21:$P$35,MATCH(K15,'DS2025'!$P$21:$P$35,1)):
INDEX('DS2025'!$P$21:$P$35,MATCH(K15,'DS2025'!$P$21:$P$35,1)+1)),
IF($L$4=Database!$A$17,
_xlfn.FORECAST.LINEAR(
K15,
INDEX('DS2025'!$T$21:$T$35,MATCH(K15,'DS2025'!$S$21:$S$35,1)):
INDEX('DS2025'!$T$21:$T$35,MATCH(K15,'DS2025'!$S$21:$S$35,1)+1),
INDEX('DS2025'!$S$21:$S$35,MATCH(K15,'DS2025'!$S$21:$S$35,1)):
INDEX('DS2025'!$S$21:$S$35,MATCH(K15,'DS2025'!$S$21:$S$35,1)+1)),
IF($L$4=Database!$A$18,
_xlfn.FORECAST.LINEAR(
K15,
INDEX('DS2025'!$W$21:$W$35,MATCH(K15,'DS2025'!$V$21:$V$35,1)):
INDEX('DS2025'!$W$21:$W$35,MATCH(K15,'DS2025'!$V$21:$V$35,1)+1),
INDEX('DS2025'!$V$21:$V$35,MATCH(K15,'DS2025'!$V$21:$V$35,1)):
INDEX('DS2025'!$V$21:$V$35,MATCH(K15,'DS2025'!$V$21:$V$35,1)+1)),
IF($L$4=Database!$A$19,
_xlfn.FORECAST.LINEAR(
K15,
INDEX('DS2025'!$Z$21:$Z$35,MATCH(K15,'DS2025'!$Y$21:$Y$35,1)):
INDEX('DS2025'!$Z$21:$Z$35,MATCH(K15,'DS2025'!$Y$21:$Y$35,1)+1),
INDEX('DS2025'!$Y$21:$Y$35,MATCH(K15,'DS2025'!$Y$21:$Y$35,1)):
INDEX('DS2025'!$Y$21:$Y$35,MATCH(K15,'DS2025'!$Y$21:$Y$35,1)+1)),
IF($L$4=Database!$A$20,
_xlfn.FORECAST.LINEAR(
K15,
INDEX('DS2025'!$AC$21:$AC$35,MATCH(K15,'DS2025'!$AB$21:$AB$35,1)):
INDEX('DS2025'!$AC$21:$AC$35,MATCH(K15,'DS2025'!$AB$21:$AB$35,1)+1),
INDEX('DS2025'!$AB$21:$AB$35,MATCH(K15,'DS2025'!$AB$21:$AB$35,1)):
INDEX('DS2025'!$AB$21:$AB$35,MATCH(K15,'DS2025'!$AB$21:$AB$35,1)+1))
)))))))))))))))))))</f>
        <v>-0.33513786500718046</v>
      </c>
      <c r="M15" s="98">
        <f t="shared" si="3"/>
        <v>64.912862134992821</v>
      </c>
      <c r="N15" s="317">
        <f>'Data 60 C'!F16</f>
        <v>65.066000000000003</v>
      </c>
      <c r="O15" s="98">
        <f>IF($O$4=Database!$A$2,
_xlfn.FORECAST.LINEAR(N15,
INDEX('DS2025'!$B$5:$B$15,MATCH(N15,'DS2025'!$A$5:$A$15,1)):
INDEX('DS2025'!$B$5:$B$15,MATCH(N15,'DS2025'!$A$5:$A$15,1)+1),
INDEX('DS2025'!$A$5:$A$15,MATCH(N15,'DS2025'!$A$5:$A$15,1)):
INDEX('DS2025'!$A$5:$A$15,MATCH(N15,'DS2025'!$A$5:$A$15,1)+1)),
IF($O$4=Database!$A$3,
_xlfn.FORECAST.LINEAR(N15,
INDEX('DS2025'!$E$5:$E$15,MATCH(N15,'DS2025'!$D$5:$D$15,1)):
INDEX('DS2025'!$E$5:$E$15,MATCH(N15,'DS2025'!$D$5:$D$15,1)+1),
INDEX('DS2025'!$D$5:$D$15,MATCH(N15,'DS2025'!$D$5:$D$15,1)):
INDEX('DS2025'!$D$5:$D$15,MATCH(N15,'DS2025'!$D$5:$D$15,1)+1)),
IF($O$4=Database!$A$4,
_xlfn.FORECAST.LINEAR(N15,
INDEX('DS2025'!$H$5:$H$15,MATCH(N15,'DS2025'!$G$5:$G$15,1)):
INDEX('DS2025'!$H$5:$H$15,MATCH(N15,'DS2025'!$G$5:$G$15,1)+1),
INDEX('DS2025'!$G$5:$G$15,MATCH(N15,'DS2025'!$G$5:$G$15,1)):
INDEX('DS2025'!$G$5:$G$15,MATCH(N15,'DS2025'!$G$5:$G$15,1)+1)),
IF($O$4=Database!$A$5,
_xlfn.FORECAST.LINEAR(N15,
INDEX('DS2025'!$K$5:$K$15,MATCH(N15,'DS2025'!$J$5:$J$15,1)):
INDEX('DS2025'!$K$5:$K$15,MATCH(N15,'DS2025'!$J$5:$J$15,1)+1),
INDEX('DS2025'!$J$5:$J$15,MATCH(N15,'DS2025'!$J$5:$J$15,1)):
INDEX('DS2025'!$J$5:$J$15,MATCH(N15,'DS2025'!$J$5:$J$15,1)+1)),
IF($O$4=Database!$A$6,
_xlfn.FORECAST.LINEAR(N15,
INDEX('DS2025'!$N$5:$N$15,MATCH(N15,'DS2025'!$M$5:$M$15,1)):
INDEX('DS2025'!$N$5:$N$15,MATCH(N15,'DS2025'!$M$5:$M$15,1)+1),
INDEX('DS2025'!$M$5:$M$15,MATCH(N15,'DS2025'!$M$5:$M$15,1)):
INDEX('DS2025'!$M$5:$M$15,MATCH(N15,'DS2025'!$M$5:$M$15,1)+1)),
IF($O$4=Database!$A$7,
_xlfn.FORECAST.LINEAR(N15,
INDEX('DS2025'!$Q$5:$Q$15,MATCH(N15,'DS2025'!$P$5:$P$15,1)):
INDEX('DS2025'!$Q$5:$Q$15,MATCH(N15,'DS2025'!$P$5:$P$15,1)+1),
INDEX('DS2025'!$P$5:$P$15,MATCH(N15,'DS2025'!$P$5:$P$15,1)):
INDEX('DS2025'!$P$5:$P$15,MATCH(N15,'DS2025'!$P$5:$P$15,1)+1)),
IF($O$4=Database!$A$8,
_xlfn.FORECAST.LINEAR(N15,
INDEX('DS2025'!$T$5:$T$15,MATCH(N15,'DS2025'!$S$5:$S$15,1)):
INDEX('DS2025'!$T$5:$T$15,MATCH(N15,'DS2025'!$S$5:$S$15,1)+1),
INDEX('DS2025'!$S$5:$S$15,MATCH(N15,'DS2025'!$S$5:$S$15,1)):
INDEX('DS2025'!$S$5:$S$15,MATCH(N15,'DS2025'!$S$5:$S$15,1)+1)),
IF($O$4=Database!$A$9,
_xlfn.FORECAST.LINEAR(N15,
INDEX('DS2025'!$W$5:$W$15,MATCH(N15,'DS2025'!$V$5:$V$15,1)):
INDEX('DS2025'!$W$5:$W$15,MATCH(N15,'DS2025'!$V$5:$V$15,1)+1),
INDEX('DS2025'!$V$5:$V$15,MATCH(N15,'DS2025'!$V$5:$V$15,1)):
INDEX('DS2025'!$V$5:$V$15,MATCH(N15,'DS2025'!$V$5:$V$15,1)+1)),
IF($O$4=Database!$A$10,
_xlfn.FORECAST.LINEAR(N15,
INDEX('DS2025'!$Z$5:$Z$15,MATCH(N15,'DS2025'!$Y$5:$Y$15,1)):
INDEX('DS2025'!$Z$5:$Z$15,MATCH(N15,'DS2025'!$Y$5:$Y$15,1)+1),
INDEX('DS2025'!$Y$5:$Y$15,MATCH(N15,'DS2025'!$Y$5:$Y$15,1)):
INDEX('DS2025'!$Y$5:$Y$15,MATCH(N15,'DS2025'!$Y$5:$Y$15,1)+1)),
IF($O$4=Database!$A$11,
_xlfn.FORECAST.LINEAR(
N15,
INDEX('DS2025'!$B$21:$B$35,MATCH(N15,'DS2025'!$A$21:$A$35,1)):
INDEX('DS2025'!$B$21:$B$35,MATCH(N15,'DS2025'!$A$21:$A$35,1)+1),
INDEX('DS2025'!$A$21:$A$35,MATCH(N15,'DS2025'!$A$21:$A$35,1)):
INDEX('DS2025'!$A$21:$A$35,MATCH(N15,'DS2025'!$A$21:$A$35,1)+1)),
IF($O$4=Database!$A$12,
_xlfn.FORECAST.LINEAR(
N15,
INDEX('DS2025'!$E$21:$E$35,MATCH(N15,'DS2025'!$D$21:$D$35,1)):
INDEX('DS2025'!$E$21:$E$35,MATCH(N15,'DS2025'!$D$21:$D$35,1)+1),
INDEX('DS2025'!$D$21:$D$35,MATCH(N15,'DS2025'!$D$21:$D$35,1)):
INDEX('DS2025'!$D$21:$D$35,MATCH(N15,'DS2025'!$D$21:$D$35,1)+1)),
IF($O$4=Database!$A$13,
_xlfn.FORECAST.LINEAR(
N15,
INDEX('DS2025'!$H$21:$H$35,MATCH(N15,'DS2025'!$G$21:$G$35,1)):
INDEX('DS2025'!$H$21:$H$35,MATCH(N15,'DS2025'!$G$21:$G$35,1)+1),
INDEX('DS2025'!$G$21:$G$35,MATCH(N15,'DS2025'!$G$21:$G$35,1)):
INDEX('DS2025'!$G$21:$G$35,MATCH(N15,'DS2025'!$G$21:$G$35,1)+1)),
IF($O$4=Database!$A$14,
_xlfn.FORECAST.LINEAR(
N15,
INDEX('DS2025'!$K$21:$K$35,MATCH(N15,'DS2025'!$J$21:$J$35,1)):
INDEX('DS2025'!$K$21:$K$35,MATCH(N15,'DS2025'!$J$21:$J$35,1)+1),
INDEX('DS2025'!$J$21:$J$35,MATCH(N15,'DS2025'!$J$21:$J$35,1)):
INDEX('DS2025'!$J$21:$J$35,MATCH(N15,'DS2025'!$J$21:$J$35,1)+1)),
IF($O$4=Database!$A$15,
_xlfn.FORECAST.LINEAR(
N15,
INDEX('DS2025'!$N$21:$N$35,MATCH(N15,'DS2025'!$M$21:$M$35,1)):
INDEX('DS2025'!$N$21:$N$35,MATCH(N15,'DS2025'!$M$21:$M$35,1)+1),
INDEX('DS2025'!$M$21:$M$35,MATCH(N15,'DS2025'!$M$21:$M$35,1)):
INDEX('DS2025'!$M$21:$M$35,MATCH(N15,'DS2025'!$M$21:$M$35,1)+1)),
IF($O$4=Database!$A$16,
_xlfn.FORECAST.LINEAR(
N15,
INDEX('DS2025'!$Q$21:$Q$35,MATCH(N15,'DS2025'!$P$21:$P$35,1)):
INDEX('DS2025'!$Q$21:$Q$35,MATCH(N15,'DS2025'!$P$21:$P$35,1)+1),
INDEX('DS2025'!$P$21:$P$35,MATCH(N15,'DS2025'!$P$21:$P$35,1)):
INDEX('DS2025'!$P$21:$P$35,MATCH(N15,'DS2025'!$P$21:$P$35,1)+1)),
IF($O$4=Database!$A$17,
_xlfn.FORECAST.LINEAR(
N15,
INDEX('DS2025'!$T$21:$T$35,MATCH(N15,'DS2025'!$S$21:$S$35,1)):
INDEX('DS2025'!$T$21:$T$35,MATCH(N15,'DS2025'!$S$21:$S$35,1)+1),
INDEX('DS2025'!$S$21:$S$35,MATCH(N15,'DS2025'!$S$21:$S$35,1)):
INDEX('DS2025'!$S$21:$S$35,MATCH(N15,'DS2025'!$S$21:$S$35,1)+1)),
IF($O$4=Database!$A$18,
_xlfn.FORECAST.LINEAR(
N15,
INDEX('DS2025'!$W$21:$W$35,MATCH(N15,'DS2025'!$V$21:$V$35,1)):
INDEX('DS2025'!$W$21:$W$35,MATCH(N15,'DS2025'!$V$21:$V$35,1)+1),
INDEX('DS2025'!$V$21:$V$35,MATCH(N15,'DS2025'!$V$21:$V$35,1)):
INDEX('DS2025'!$V$21:$V$35,MATCH(N15,'DS2025'!$V$21:$V$35,1)+1)),
IF($O$4=Database!$A$19,
_xlfn.FORECAST.LINEAR(
N15,
INDEX('DS2025'!$Z$21:$Z$35,MATCH(N15,'DS2025'!$Y$21:$Y$35,1)):
INDEX('DS2025'!$Z$21:$Z$35,MATCH(N15,'DS2025'!$Y$21:$Y$35,1)+1),
INDEX('DS2025'!$Y$21:$Y$35,MATCH(N15,'DS2025'!$Y$21:$Y$35,1)):
INDEX('DS2025'!$Y$21:$Y$35,MATCH(N15,'DS2025'!$Y$21:$Y$35,1)+1)),
IF($O$4=Database!$A$20,
_xlfn.FORECAST.LINEAR(
N15,
INDEX('DS2025'!$AC$21:$AC$35,MATCH(N15,'DS2025'!$AB$21:$AB$35,1)):
INDEX('DS2025'!$AC$21:$AC$35,MATCH(N15,'DS2025'!$AB$21:$AB$35,1)+1),
INDEX('DS2025'!$AB$21:$AB$35,MATCH(N15,'DS2025'!$AB$21:$AB$35,1)):
INDEX('DS2025'!$AB$21:$AB$35,MATCH(N15,'DS2025'!$AB$21:$AB$35,1)+1))
)))))))))))))))))))</f>
        <v>-0.33460060635072597</v>
      </c>
      <c r="P15" s="96">
        <f t="shared" si="4"/>
        <v>64.731399393649284</v>
      </c>
      <c r="Q15" s="317">
        <f>'Data 60 C'!G16</f>
        <v>65.739999999999995</v>
      </c>
      <c r="R15" s="98">
        <f>IF($R$4=Database!$A$2,
_xlfn.FORECAST.LINEAR(Q15,
INDEX('DS2025'!$B$5:$B$15,MATCH(Q15,'DS2025'!$A$5:$A$15,1)):
INDEX('DS2025'!$B$5:$B$15,MATCH(Q15,'DS2025'!$A$5:$A$15,1)+1),
INDEX('DS2025'!$A$5:$A$15,MATCH(Q15,'DS2025'!$A$5:$A$15,1)):
INDEX('DS2025'!$A$5:$A$15,MATCH(Q15,'DS2025'!$A$5:$A$15,1)+1)),
IF($R$4=Database!$A$3,
_xlfn.FORECAST.LINEAR(Q15,
INDEX('DS2025'!$E$5:$E$15,MATCH(Q15,'DS2025'!$D$5:$D$15,1)):
INDEX('DS2025'!$E$5:$E$15,MATCH(Q15,'DS2025'!$D$5:$D$15,1)+1),
INDEX('DS2025'!$D$5:$D$15,MATCH(Q15,'DS2025'!$D$5:$D$15,1)):
INDEX('DS2025'!$D$5:$D$15,MATCH(Q15,'DS2025'!$D$5:$D$15,1)+1)),
IF($R$4=Database!$A$4,
_xlfn.FORECAST.LINEAR(Q15,
INDEX('DS2025'!$H$5:$H$15,MATCH(Q15,'DS2025'!$G$5:$G$15,1)):
INDEX('DS2025'!$H$5:$H$15,MATCH(Q15,'DS2025'!$G$5:$G$15,1)+1),
INDEX('DS2025'!$G$5:$G$15,MATCH(Q15,'DS2025'!$G$5:$G$15,1)):
INDEX('DS2025'!$G$5:$G$15,MATCH(Q15,'DS2025'!$G$5:$G$15,1)+1)),
IF($R$4=Database!$A$5,
_xlfn.FORECAST.LINEAR(Q15,
INDEX('DS2025'!$K$5:$K$15,MATCH(Q15,'DS2025'!$J$5:$J$15,1)):
INDEX('DS2025'!$K$5:$K$15,MATCH(Q15,'DS2025'!$J$5:$J$15,1)+1),
INDEX('DS2025'!$J$5:$J$15,MATCH(Q15,'DS2025'!$J$5:$J$15,1)):
INDEX('DS2025'!$J$5:$J$15,MATCH(Q15,'DS2025'!$J$5:$J$15,1)+1)),
IF($R$4=Database!$A$6,
_xlfn.FORECAST.LINEAR(Q15,
INDEX('DS2025'!$N$5:$N$15,MATCH(Q15,'DS2025'!$M$5:$M$15,1)):
INDEX('DS2025'!$N$5:$N$15,MATCH(Q15,'DS2025'!$M$5:$M$15,1)+1),
INDEX('DS2025'!$M$5:$M$15,MATCH(Q15,'DS2025'!$M$5:$M$15,1)):
INDEX('DS2025'!$M$5:$M$15,MATCH(Q15,'DS2025'!$M$5:$M$15,1)+1)),
IF($R$4=Database!$A$7,
_xlfn.FORECAST.LINEAR(Q15,
INDEX('DS2025'!$Q$5:$Q$15,MATCH(Q15,'DS2025'!$P$5:$P$15,1)):
INDEX('DS2025'!$Q$5:$Q$15,MATCH(Q15,'DS2025'!$P$5:$P$15,1)+1),
INDEX('DS2025'!$P$5:$P$15,MATCH(Q15,'DS2025'!$P$5:$P$15,1)):
INDEX('DS2025'!$P$5:$P$15,MATCH(Q15,'DS2025'!$P$5:$P$15,1)+1)),
IF($R$4=Database!$A$8,
_xlfn.FORECAST.LINEAR(Q15,
INDEX('DS2025'!$T$5:$T$15,MATCH(Q15,'DS2025'!$S$5:$S$15,1)):
INDEX('DS2025'!$T$5:$T$15,MATCH(Q15,'DS2025'!$S$5:$S$15,1)+1),
INDEX('DS2025'!$S$5:$S$15,MATCH(Q15,'DS2025'!$S$5:$S$15,1)):
INDEX('DS2025'!$S$5:$S$15,MATCH(Q15,'DS2025'!$S$5:$S$15,1)+1)),
IF($R$4=Database!$A$9,
_xlfn.FORECAST.LINEAR(Q15,
INDEX('DS2025'!$W$5:$W$15,MATCH(Q15,'DS2025'!$V$5:$V$15,1)):
INDEX('DS2025'!$W$5:$W$15,MATCH(Q15,'DS2025'!$V$5:$V$15,1)+1),
INDEX('DS2025'!$V$5:$V$15,MATCH(Q15,'DS2025'!$V$5:$V$15,1)):
INDEX('DS2025'!$V$5:$V$15,MATCH(Q15,'DS2025'!$V$5:$V$15,1)+1)),
IF($R$4=Database!$A$10,
_xlfn.FORECAST.LINEAR(Q15,
INDEX('DS2025'!$Z$5:$Z$15,MATCH(Q15,'DS2025'!$Y$5:$Y$15,1)):
INDEX('DS2025'!$Z$5:$Z$15,MATCH(Q15,'DS2025'!$Y$5:$Y$15,1)+1),
INDEX('DS2025'!$Y$5:$Y$15,MATCH(Q15,'DS2025'!$Y$5:$Y$15,1)):
INDEX('DS2025'!$Y$5:$Y$15,MATCH(Q15,'DS2025'!$Y$5:$Y$15,1)+1)),
IF($R$4=Database!$A$11,
_xlfn.FORECAST.LINEAR(
Q15,
INDEX('DS2025'!$B$21:$B$35,MATCH(Q15,'DS2025'!$A$21:$A$35,1)):
INDEX('DS2025'!$B$21:$B$35,MATCH(Q15,'DS2025'!$A$21:$A$35,1)+1),
INDEX('DS2025'!$A$21:$A$35,MATCH(Q15,'DS2025'!$A$21:$A$35,1)):
INDEX('DS2025'!$A$21:$A$35,MATCH(Q15,'DS2025'!$A$21:$A$35,1)+1)),
IF($R$4=Database!$A$12,
_xlfn.FORECAST.LINEAR(
Q15,
INDEX('DS2025'!$E$21:$E$35,MATCH(Q15,'DS2025'!$D$21:$D$35,1)):
INDEX('DS2025'!$E$21:$E$35,MATCH(Q15,'DS2025'!$D$21:$D$35,1)+1),
INDEX('DS2025'!$D$21:$D$35,MATCH(Q15,'DS2025'!$D$21:$D$35,1)):
INDEX('DS2025'!$D$21:$D$35,MATCH(Q15,'DS2025'!$D$21:$D$35,1)+1)),
IF($R$4=Database!$A$13,
_xlfn.FORECAST.LINEAR(
Q15,
INDEX('DS2025'!$H$21:$H$35,MATCH(Q15,'DS2025'!$G$21:$G$35,1)):
INDEX('DS2025'!$H$21:$H$35,MATCH(Q15,'DS2025'!$G$21:$G$35,1)+1),
INDEX('DS2025'!$G$21:$G$35,MATCH(Q15,'DS2025'!$G$21:$G$35,1)):
INDEX('DS2025'!$G$21:$G$35,MATCH(Q15,'DS2025'!$G$21:$G$35,1)+1)),
IF($R$4=Database!$A$14,
_xlfn.FORECAST.LINEAR(
Q15,
INDEX('DS2025'!$K$21:$K$35,MATCH(Q15,'DS2025'!$J$21:$J$35,1)):
INDEX('DS2025'!$K$21:$K$35,MATCH(Q15,'DS2025'!$J$21:$J$35,1)+1),
INDEX('DS2025'!$J$21:$J$35,MATCH(Q15,'DS2025'!$J$21:$J$35,1)):
INDEX('DS2025'!$J$21:$J$35,MATCH(Q15,'DS2025'!$J$21:$J$35,1)+1)),
IF($R$4=Database!$A$15,
_xlfn.FORECAST.LINEAR(
Q15,
INDEX('DS2025'!$N$21:$N$35,MATCH(Q15,'DS2025'!$M$21:$M$35,1)):
INDEX('DS2025'!$N$21:$N$35,MATCH(Q15,'DS2025'!$M$21:$M$35,1)+1),
INDEX('DS2025'!$M$21:$M$35,MATCH(Q15,'DS2025'!$M$21:$M$35,1)):
INDEX('DS2025'!$M$21:$M$35,MATCH(Q15,'DS2025'!$M$21:$M$35,1)+1)),
IF($R$4=Database!$A$16,
_xlfn.FORECAST.LINEAR(
Q15,
INDEX('DS2025'!$Q$21:$Q$35,MATCH(Q15,'DS2025'!$P$21:$P$35,1)):
INDEX('DS2025'!$Q$21:$Q$35,MATCH(Q15,'DS2025'!$P$21:$P$35,1)+1),
INDEX('DS2025'!$P$21:$P$35,MATCH(Q15,'DS2025'!$P$21:$P$35,1)):
INDEX('DS2025'!$P$21:$P$35,MATCH(Q15,'DS2025'!$P$21:$P$35,1)+1)),
IF($R$4=Database!$A$17,
_xlfn.FORECAST.LINEAR(
Q15,
INDEX('DS2025'!$T$21:$T$35,MATCH(Q15,'DS2025'!$S$21:$S$35,1)):
INDEX('DS2025'!$T$21:$T$35,MATCH(Q15,'DS2025'!$S$21:$S$35,1)+1),
INDEX('DS2025'!$S$21:$S$35,MATCH(Q15,'DS2025'!$S$21:$S$35,1)):
INDEX('DS2025'!$S$21:$S$35,MATCH(Q15,'DS2025'!$S$21:$S$35,1)+1)),
IF($R$4=Database!$A$18,
_xlfn.FORECAST.LINEAR(
Q15,
INDEX('DS2025'!$W$21:$W$35,MATCH(Q15,'DS2025'!$V$21:$V$35,1)):
INDEX('DS2025'!$W$21:$W$35,MATCH(Q15,'DS2025'!$V$21:$V$35,1)+1),
INDEX('DS2025'!$V$21:$V$35,MATCH(Q15,'DS2025'!$V$21:$V$35,1)):
INDEX('DS2025'!$V$21:$V$35,MATCH(Q15,'DS2025'!$V$21:$V$35,1)+1)),
IF($R$4=Database!$A$19,
_xlfn.FORECAST.LINEAR(
Q15,
INDEX('DS2025'!$Z$21:$Z$35,MATCH(Q15,'DS2025'!$Y$21:$Y$35,1)):
INDEX('DS2025'!$Z$21:$Z$35,MATCH(Q15,'DS2025'!$Y$21:$Y$35,1)+1),
INDEX('DS2025'!$Y$21:$Y$35,MATCH(Q15,'DS2025'!$Y$21:$Y$35,1)):
INDEX('DS2025'!$Y$21:$Y$35,MATCH(Q15,'DS2025'!$Y$21:$Y$35,1)+1)),
IF($R$4=Database!$A$20,
_xlfn.FORECAST.LINEAR(
Q15,
INDEX('DS2025'!$AC$21:$AC$35,MATCH(Q15,'DS2025'!$AB$21:$AB$35,1)):
INDEX('DS2025'!$AC$21:$AC$35,MATCH(Q15,'DS2025'!$AB$21:$AB$35,1)+1),
INDEX('DS2025'!$AB$21:$AB$35,MATCH(Q15,'DS2025'!$AB$21:$AB$35,1)):
INDEX('DS2025'!$AB$21:$AB$35,MATCH(Q15,'DS2025'!$AB$21:$AB$35,1)+1))
)))))))))))))))))))</f>
        <v>-0.33659023456199133</v>
      </c>
      <c r="S15" s="98">
        <f t="shared" si="5"/>
        <v>65.403409765437999</v>
      </c>
      <c r="T15" s="317">
        <f>'Data 60 C'!H16</f>
        <v>64.834999999999994</v>
      </c>
      <c r="U15" s="98">
        <f>IF($U$4=Database!$A$2,
_xlfn.FORECAST.LINEAR(T15,
INDEX('DS2025'!$B$5:$B$15,MATCH(T15,'DS2025'!$A$5:$A$15,1)):
INDEX('DS2025'!$B$5:$B$15,MATCH(T15,'DS2025'!$A$5:$A$15,1)+1),
INDEX('DS2025'!$A$5:$A$15,MATCH(T15,'DS2025'!$A$5:$A$15,1)):
INDEX('DS2025'!$A$5:$A$15,MATCH(T15,'DS2025'!$A$5:$A$15,1)+1)),
IF($U$4=Database!$A$3,
_xlfn.FORECAST.LINEAR(T15,
INDEX('DS2025'!$E$5:$E$15,MATCH(T15,'DS2025'!$D$5:$D$15,1)):
INDEX('DS2025'!$E$5:$E$15,MATCH(T15,'DS2025'!$D$5:$D$15,1)+1),
INDEX('DS2025'!$D$5:$D$15,MATCH(T15,'DS2025'!$D$5:$D$15,1)):
INDEX('DS2025'!$D$5:$D$15,MATCH(T15,'DS2025'!$D$5:$D$15,1)+1)),
IF($U$4=Database!$A$4,
_xlfn.FORECAST.LINEAR(T15,
INDEX('DS2025'!$H$5:$H$15,MATCH(T15,'DS2025'!$G$5:$G$15,1)):
INDEX('DS2025'!$H$5:$H$15,MATCH(T15,'DS2025'!$G$5:$G$15,1)+1),
INDEX('DS2025'!$G$5:$G$15,MATCH(T15,'DS2025'!$G$5:$G$15,1)):
INDEX('DS2025'!$G$5:$G$15,MATCH(T15,'DS2025'!$G$5:$G$15,1)+1)),
IF($U$4=Database!$A$5,
_xlfn.FORECAST.LINEAR(T15,
INDEX('DS2025'!$K$5:$K$15,MATCH(T15,'DS2025'!$J$5:$J$15,1)):
INDEX('DS2025'!$K$5:$K$15,MATCH(T15,'DS2025'!$J$5:$J$15,1)+1),
INDEX('DS2025'!$J$5:$J$15,MATCH(T15,'DS2025'!$J$5:$J$15,1)):
INDEX('DS2025'!$J$5:$J$15,MATCH(T15,'DS2025'!$J$5:$J$15,1)+1)),
IF($U$4=Database!$A$6,
_xlfn.FORECAST.LINEAR(T15,
INDEX('DS2025'!$N$5:$N$15,MATCH(T15,'DS2025'!$M$5:$M$15,1)):
INDEX('DS2025'!$N$5:$N$15,MATCH(T15,'DS2025'!$M$5:$M$15,1)+1),
INDEX('DS2025'!$M$5:$M$15,MATCH(T15,'DS2025'!$M$5:$M$15,1)):
INDEX('DS2025'!$M$5:$M$15,MATCH(T15,'DS2025'!$M$5:$M$15,1)+1)),
IF($U$4=Database!$A$7,
_xlfn.FORECAST.LINEAR(T15,
INDEX('DS2025'!$Q$5:$Q$15,MATCH(T15,'DS2025'!$P$5:$P$15,1)):
INDEX('DS2025'!$Q$5:$Q$15,MATCH(T15,'DS2025'!$P$5:$P$15,1)+1),
INDEX('DS2025'!$P$5:$P$15,MATCH(T15,'DS2025'!$P$5:$P$15,1)):
INDEX('DS2025'!$P$5:$P$15,MATCH(T15,'DS2025'!$P$5:$P$15,1)+1)),
IF($U$4=Database!$A$8,
_xlfn.FORECAST.LINEAR(T15,
INDEX('DS2025'!$T$5:$T$15,MATCH(T15,'DS2025'!$S$5:$S$15,1)):
INDEX('DS2025'!$T$5:$T$15,MATCH(T15,'DS2025'!$S$5:$S$15,1)+1),
INDEX('DS2025'!$S$5:$S$15,MATCH(T15,'DS2025'!$S$5:$S$15,1)):
INDEX('DS2025'!$S$5:$S$15,MATCH(T15,'DS2025'!$S$5:$S$15,1)+1)),
IF($U$4=Database!$A$9,
_xlfn.FORECAST.LINEAR(T15,
INDEX('DS2025'!$W$5:$W$15,MATCH(T15,'DS2025'!$V$5:$V$15,1)):
INDEX('DS2025'!$W$5:$W$15,MATCH(T15,'DS2025'!$V$5:$V$15,1)+1),
INDEX('DS2025'!$V$5:$V$15,MATCH(T15,'DS2025'!$V$5:$V$15,1)):
INDEX('DS2025'!$V$5:$V$15,MATCH(T15,'DS2025'!$V$5:$V$15,1)+1)),
IF($U$4=Database!$A$10,
_xlfn.FORECAST.LINEAR(T15,
INDEX('DS2025'!$Z$5:$Z$15,MATCH(T15,'DS2025'!$Y$5:$Y$15,1)):
INDEX('DS2025'!$Z$5:$Z$15,MATCH(T15,'DS2025'!$Y$5:$Y$15,1)+1),
INDEX('DS2025'!$Y$5:$Y$15,MATCH(T15,'DS2025'!$Y$5:$Y$15,1)):
INDEX('DS2025'!$Y$5:$Y$15,MATCH(T15,'DS2025'!$Y$5:$Y$15,1)+1)),
IF($U$4=Database!$A$11,
_xlfn.FORECAST.LINEAR(
T15,
INDEX('DS2025'!$B$21:$B$35,MATCH(T15,'DS2025'!$A$21:$A$35,1)):
INDEX('DS2025'!$B$21:$B$35,MATCH(T15,'DS2025'!$A$21:$A$35,1)+1),
INDEX('DS2025'!$A$21:$A$35,MATCH(T15,'DS2025'!$A$21:$A$35,1)):
INDEX('DS2025'!$A$21:$A$35,MATCH(T15,'DS2025'!$A$21:$A$35,1)+1)),
IF($U$4=Database!$A$12,
_xlfn.FORECAST.LINEAR(
T15,
INDEX('DS2025'!$E$21:$E$35,MATCH(T15,'DS2025'!$D$21:$D$35,1)):
INDEX('DS2025'!$E$21:$E$35,MATCH(T15,'DS2025'!$D$21:$D$35,1)+1),
INDEX('DS2025'!$D$21:$D$35,MATCH(T15,'DS2025'!$D$21:$D$35,1)):
INDEX('DS2025'!$D$21:$D$35,MATCH(T15,'DS2025'!$D$21:$D$35,1)+1)),
IF($U$4=Database!$A$13,
_xlfn.FORECAST.LINEAR(
T15,
INDEX('DS2025'!$H$21:$H$35,MATCH(T15,'DS2025'!$G$21:$G$35,1)):
INDEX('DS2025'!$H$21:$H$35,MATCH(T15,'DS2025'!$G$21:$G$35,1)+1),
INDEX('DS2025'!$G$21:$G$35,MATCH(T15,'DS2025'!$G$21:$G$35,1)):
INDEX('DS2025'!$G$21:$G$35,MATCH(T15,'DS2025'!$G$21:$G$35,1)+1)),
IF($U$4=Database!$A$14,
_xlfn.FORECAST.LINEAR(
T15,
INDEX('DS2025'!$K$21:$K$35,MATCH(T15,'DS2025'!$J$21:$J$35,1)):
INDEX('DS2025'!$K$21:$K$35,MATCH(T15,'DS2025'!$J$21:$J$35,1)+1),
INDEX('DS2025'!$J$21:$J$35,MATCH(T15,'DS2025'!$J$21:$J$35,1)):
INDEX('DS2025'!$J$21:$J$35,MATCH(T15,'DS2025'!$J$21:$J$35,1)+1)),
IF($U$4=Database!$A$15,
_xlfn.FORECAST.LINEAR(
T15,
INDEX('DS2025'!$N$21:$N$35,MATCH(T15,'DS2025'!$M$21:$M$35,1)):
INDEX('DS2025'!$N$21:$N$35,MATCH(T15,'DS2025'!$M$21:$M$35,1)+1),
INDEX('DS2025'!$M$21:$M$35,MATCH(T15,'DS2025'!$M$21:$M$35,1)):
INDEX('DS2025'!$M$21:$M$35,MATCH(T15,'DS2025'!$M$21:$M$35,1)+1)),
IF($U$4=Database!$A$16,
_xlfn.FORECAST.LINEAR(
T15,
INDEX('DS2025'!$Q$21:$Q$35,MATCH(T15,'DS2025'!$P$21:$P$35,1)):
INDEX('DS2025'!$Q$21:$Q$35,MATCH(T15,'DS2025'!$P$21:$P$35,1)+1),
INDEX('DS2025'!$P$21:$P$35,MATCH(T15,'DS2025'!$P$21:$P$35,1)):
INDEX('DS2025'!$P$21:$P$35,MATCH(T15,'DS2025'!$P$21:$P$35,1)+1)),
IF($U$4=Database!$A$17,
_xlfn.FORECAST.LINEAR(
T15,
INDEX('DS2025'!$T$21:$T$35,MATCH(T15,'DS2025'!$S$21:$S$35,1)):
INDEX('DS2025'!$T$21:$T$35,MATCH(T15,'DS2025'!$S$21:$S$35,1)+1),
INDEX('DS2025'!$S$21:$S$35,MATCH(T15,'DS2025'!$S$21:$S$35,1)):
INDEX('DS2025'!$S$21:$S$35,MATCH(T15,'DS2025'!$S$21:$S$35,1)+1)),
IF($U$4=Database!$A$18,
_xlfn.FORECAST.LINEAR(
T15,
INDEX('DS2025'!$W$21:$W$35,MATCH(T15,'DS2025'!$V$21:$V$35,1)):
INDEX('DS2025'!$W$21:$W$35,MATCH(T15,'DS2025'!$V$21:$V$35,1)+1),
INDEX('DS2025'!$V$21:$V$35,MATCH(T15,'DS2025'!$V$21:$V$35,1)):
INDEX('DS2025'!$V$21:$V$35,MATCH(T15,'DS2025'!$V$21:$V$35,1)+1)),
IF($U$4=Database!$A$19,
_xlfn.FORECAST.LINEAR(
T15,
INDEX('DS2025'!$Z$21:$Z$35,MATCH(T15,'DS2025'!$Y$21:$Y$35,1)):
INDEX('DS2025'!$Z$21:$Z$35,MATCH(T15,'DS2025'!$Y$21:$Y$35,1)+1),
INDEX('DS2025'!$Y$21:$Y$35,MATCH(T15,'DS2025'!$Y$21:$Y$35,1)):
INDEX('DS2025'!$Y$21:$Y$35,MATCH(T15,'DS2025'!$Y$21:$Y$35,1)+1)),
IF($U$4=Database!$A$20,
_xlfn.FORECAST.LINEAR(
T15,
INDEX('DS2025'!$AC$21:$AC$35,MATCH(T15,'DS2025'!$AB$21:$AB$35,1)):
INDEX('DS2025'!$AC$21:$AC$35,MATCH(T15,'DS2025'!$AB$21:$AB$35,1)+1),
INDEX('DS2025'!$AB$21:$AB$35,MATCH(T15,'DS2025'!$AB$21:$AB$35,1)):
INDEX('DS2025'!$AB$21:$AB$35,MATCH(T15,'DS2025'!$AB$21:$AB$35,1)+1))
)))))))))))))))))))</f>
        <v>-0.33391870113291838</v>
      </c>
      <c r="V15" s="98">
        <f t="shared" si="6"/>
        <v>64.501081298867078</v>
      </c>
      <c r="W15" s="317">
        <f>'Data 60 C'!I16</f>
        <v>65.003</v>
      </c>
      <c r="X15" s="98">
        <f>IF($X$4=Database!$A$2,
_xlfn.FORECAST.LINEAR(W15,
INDEX('DS2025'!$B$5:$B$15,MATCH(W15,'DS2025'!$A$5:$A$15,1)):
INDEX('DS2025'!$B$5:$B$15,MATCH(W15,'DS2025'!$A$5:$A$15,1)+1),
INDEX('DS2025'!$A$5:$A$15,MATCH(W15,'DS2025'!$A$5:$A$15,1)):
INDEX('DS2025'!$A$5:$A$15,MATCH(W15,'DS2025'!$A$5:$A$15,1)+1)),
IF($X$4=Database!$A$3,
_xlfn.FORECAST.LINEAR(W15,
INDEX('DS2025'!$E$5:$E$15,MATCH(W15,'DS2025'!$D$5:$D$15,1)):
INDEX('DS2025'!$E$5:$E$15,MATCH(W15,'DS2025'!$D$5:$D$15,1)+1),
INDEX('DS2025'!$D$5:$D$15,MATCH(W15,'DS2025'!$D$5:$D$15,1)):
INDEX('DS2025'!$D$5:$D$15,MATCH(W15,'DS2025'!$D$5:$D$15,1)+1)),
IF($X$4=Database!$A$4,
_xlfn.FORECAST.LINEAR(W15,
INDEX('DS2025'!$H$5:$H$15,MATCH(W15,'DS2025'!$G$5:$G$15,1)):
INDEX('DS2025'!$H$5:$H$15,MATCH(W15,'DS2025'!$G$5:$G$15,1)+1),
INDEX('DS2025'!$G$5:$G$15,MATCH(W15,'DS2025'!$G$5:$G$15,1)):
INDEX('DS2025'!$G$5:$G$15,MATCH(W15,'DS2025'!$G$5:$G$15,1)+1)),
IF($X$4=Database!$A$5,
_xlfn.FORECAST.LINEAR(W15,
INDEX('DS2025'!$K$5:$K$15,MATCH(W15,'DS2025'!$J$5:$J$15,1)):
INDEX('DS2025'!$K$5:$K$15,MATCH(W15,'DS2025'!$J$5:$J$15,1)+1),
INDEX('DS2025'!$J$5:$J$15,MATCH(W15,'DS2025'!$J$5:$J$15,1)):
INDEX('DS2025'!$J$5:$J$15,MATCH(W15,'DS2025'!$J$5:$J$15,1)+1)),
IF($X$4=Database!$A$6,
_xlfn.FORECAST.LINEAR(W15,
INDEX('DS2025'!$N$5:$N$15,MATCH(W15,'DS2025'!$M$5:$M$15,1)):
INDEX('DS2025'!$N$5:$N$15,MATCH(W15,'DS2025'!$M$5:$M$15,1)+1),
INDEX('DS2025'!$M$5:$M$15,MATCH(W15,'DS2025'!$M$5:$M$15,1)):
INDEX('DS2025'!$M$5:$M$15,MATCH(W15,'DS2025'!$M$5:$M$15,1)+1)),
IF($X$4=Database!$A$7,
_xlfn.FORECAST.LINEAR(W15,
INDEX('DS2025'!$Q$5:$Q$15,MATCH(W15,'DS2025'!$P$5:$P$15,1)):
INDEX('DS2025'!$Q$5:$Q$15,MATCH(W15,'DS2025'!$P$5:$P$15,1)+1),
INDEX('DS2025'!$P$5:$P$15,MATCH(W15,'DS2025'!$P$5:$P$15,1)):
INDEX('DS2025'!$P$5:$P$15,MATCH(W15,'DS2025'!$P$5:$P$15,1)+1)),
IF($X$4=Database!$A$8,
_xlfn.FORECAST.LINEAR(W15,
INDEX('DS2025'!$T$5:$T$15,MATCH(W15,'DS2025'!$S$5:$S$15,1)):
INDEX('DS2025'!$T$5:$T$15,MATCH(W15,'DS2025'!$S$5:$S$15,1)+1),
INDEX('DS2025'!$S$5:$S$15,MATCH(W15,'DS2025'!$S$5:$S$15,1)):
INDEX('DS2025'!$S$5:$S$15,MATCH(W15,'DS2025'!$S$5:$S$15,1)+1)),
IF($X$4=Database!$A$9,
_xlfn.FORECAST.LINEAR(W15,
INDEX('DS2025'!$W$5:$W$15,MATCH(W15,'DS2025'!$V$5:$V$15,1)):
INDEX('DS2025'!$W$5:$W$15,MATCH(W15,'DS2025'!$V$5:$V$15,1)+1),
INDEX('DS2025'!$V$5:$V$15,MATCH(W15,'DS2025'!$V$5:$V$15,1)):
INDEX('DS2025'!$V$5:$V$15,MATCH(W15,'DS2025'!$V$5:$V$15,1)+1)),
IF($X$4=Database!$A$10,
_xlfn.FORECAST.LINEAR(W15,
INDEX('DS2025'!$Z$5:$Z$15,MATCH(W15,'DS2025'!$Y$5:$Y$15,1)):
INDEX('DS2025'!$Z$5:$Z$15,MATCH(W15,'DS2025'!$Y$5:$Y$15,1)+1),
INDEX('DS2025'!$Y$5:$Y$15,MATCH(W15,'DS2025'!$Y$5:$Y$15,1)):
INDEX('DS2025'!$Y$5:$Y$15,MATCH(W15,'DS2025'!$Y$5:$Y$15,1)+1)),
IF($X$4=Database!$A$11,
_xlfn.FORECAST.LINEAR(
W15,
INDEX('DS2025'!$B$21:$B$35,MATCH(W15,'DS2025'!$A$21:$A$35,1)):
INDEX('DS2025'!$B$21:$B$35,MATCH(W15,'DS2025'!$A$21:$A$35,1)+1),
INDEX('DS2025'!$A$21:$A$35,MATCH(W15,'DS2025'!$A$21:$A$35,1)):
INDEX('DS2025'!$A$21:$A$35,MATCH(W15,'DS2025'!$A$21:$A$35,1)+1)),
IF($X$4=Database!$A$12,
_xlfn.FORECAST.LINEAR(
W15,
INDEX('DS2025'!$E$21:$E$35,MATCH(W15,'DS2025'!$D$21:$D$35,1)):
INDEX('DS2025'!$E$21:$E$35,MATCH(W15,'DS2025'!$D$21:$D$35,1)+1),
INDEX('DS2025'!$D$21:$D$35,MATCH(W15,'DS2025'!$D$21:$D$35,1)):
INDEX('DS2025'!$D$21:$D$35,MATCH(W15,'DS2025'!$D$21:$D$35,1)+1)),
IF($X$4=Database!$A$13,
_xlfn.FORECAST.LINEAR(
W15,
INDEX('DS2025'!$H$21:$H$35,MATCH(W15,'DS2025'!$G$21:$G$35,1)):
INDEX('DS2025'!$H$21:$H$35,MATCH(W15,'DS2025'!$G$21:$G$35,1)+1),
INDEX('DS2025'!$G$21:$G$35,MATCH(W15,'DS2025'!$G$21:$G$35,1)):
INDEX('DS2025'!$G$21:$G$35,MATCH(W15,'DS2025'!$G$21:$G$35,1)+1)),
IF($X$4=Database!$A$14,
_xlfn.FORECAST.LINEAR(
W15,
INDEX('DS2025'!$K$21:$K$35,MATCH(W15,'DS2025'!$J$21:$J$35,1)):
INDEX('DS2025'!$K$21:$K$35,MATCH(W15,'DS2025'!$J$21:$J$35,1)+1),
INDEX('DS2025'!$J$21:$J$35,MATCH(W15,'DS2025'!$J$21:$J$35,1)):
INDEX('DS2025'!$J$21:$J$35,MATCH(W15,'DS2025'!$J$21:$J$35,1)+1)),
IF($X$4=Database!$A$15,
_xlfn.FORECAST.LINEAR(
W15,
INDEX('DS2025'!$N$21:$N$35,MATCH(W15,'DS2025'!$M$21:$M$35,1)):
INDEX('DS2025'!$N$21:$N$35,MATCH(W15,'DS2025'!$M$21:$M$35,1)+1),
INDEX('DS2025'!$M$21:$M$35,MATCH(W15,'DS2025'!$M$21:$M$35,1)):
INDEX('DS2025'!$M$21:$M$35,MATCH(W15,'DS2025'!$M$21:$M$35,1)+1)),
IF($X$4=Database!$A$16,
_xlfn.FORECAST.LINEAR(
W15,
INDEX('DS2025'!$Q$21:$Q$35,MATCH(W15,'DS2025'!$P$21:$P$35,1)):
INDEX('DS2025'!$Q$21:$Q$35,MATCH(W15,'DS2025'!$P$21:$P$35,1)+1),
INDEX('DS2025'!$P$21:$P$35,MATCH(W15,'DS2025'!$P$21:$P$35,1)):
INDEX('DS2025'!$P$21:$P$35,MATCH(W15,'DS2025'!$P$21:$P$35,1)+1)),
IF($X$4=Database!$A$17,
_xlfn.FORECAST.LINEAR(
W15,
INDEX('DS2025'!$T$21:$T$35,MATCH(W15,'DS2025'!$S$21:$S$35,1)):
INDEX('DS2025'!$T$21:$T$35,MATCH(W15,'DS2025'!$S$21:$S$35,1)+1),
INDEX('DS2025'!$S$21:$S$35,MATCH(W15,'DS2025'!$S$21:$S$35,1)):
INDEX('DS2025'!$S$21:$S$35,MATCH(W15,'DS2025'!$S$21:$S$35,1)+1)),
IF($X$4=Database!$A$18,
_xlfn.FORECAST.LINEAR(
W15,
INDEX('DS2025'!$W$21:$W$35,MATCH(W15,'DS2025'!$V$21:$V$35,1)):
INDEX('DS2025'!$W$21:$W$35,MATCH(W15,'DS2025'!$V$21:$V$35,1)+1),
INDEX('DS2025'!$V$21:$V$35,MATCH(W15,'DS2025'!$V$21:$V$35,1)):
INDEX('DS2025'!$V$21:$V$35,MATCH(W15,'DS2025'!$V$21:$V$35,1)+1)),
IF($X$4=Database!$A$19,
_xlfn.FORECAST.LINEAR(
W15,
INDEX('DS2025'!$Z$21:$Z$35,MATCH(W15,'DS2025'!$Y$21:$Y$35,1)):
INDEX('DS2025'!$Z$21:$Z$35,MATCH(W15,'DS2025'!$Y$21:$Y$35,1)+1),
INDEX('DS2025'!$Y$21:$Y$35,MATCH(W15,'DS2025'!$Y$21:$Y$35,1)):
INDEX('DS2025'!$Y$21:$Y$35,MATCH(W15,'DS2025'!$Y$21:$Y$35,1)+1)),
IF($X$4=Database!$A$20,
_xlfn.FORECAST.LINEAR(
W15,
INDEX('DS2025'!$AC$21:$AC$35,MATCH(W15,'DS2025'!$AB$21:$AB$35,1)):
INDEX('DS2025'!$AC$21:$AC$35,MATCH(W15,'DS2025'!$AB$21:$AB$35,1)+1),
INDEX('DS2025'!$AB$21:$AB$35,MATCH(W15,'DS2025'!$AB$21:$AB$35,1)):
INDEX('DS2025'!$AB$21:$AB$35,MATCH(W15,'DS2025'!$AB$21:$AB$35,1)+1))
)))))))))))))))))))</f>
        <v>-0.33441463220041479</v>
      </c>
      <c r="Y15" s="98">
        <f t="shared" si="7"/>
        <v>64.668585367799579</v>
      </c>
      <c r="Z15" s="97">
        <f>'Data 60 C'!J16</f>
        <v>65.224000000000004</v>
      </c>
      <c r="AA15" s="98">
        <f>IF($AA$4=Database!$A$2,
_xlfn.FORECAST.LINEAR(Z15,
INDEX('DS2025'!$B$5:$B$15,MATCH(Z15,'DS2025'!$A$5:$A$15,1)):
INDEX('DS2025'!$B$5:$B$15,MATCH(Z15,'DS2025'!$A$5:$A$15,1)+1),
INDEX('DS2025'!$A$5:$A$15,MATCH(Z15,'DS2025'!$A$5:$A$15,1)):
INDEX('DS2025'!$A$5:$A$15,MATCH(Z15,'DS2025'!$A$5:$A$15,1)+1)),
IF($AA$4=Database!$A$3,
_xlfn.FORECAST.LINEAR(Z15,
INDEX('DS2025'!$E$5:$E$15,MATCH(Z15,'DS2025'!$D$5:$D$15,1)):
INDEX('DS2025'!$E$5:$E$15,MATCH(Z15,'DS2025'!$D$5:$D$15,1)+1),
INDEX('DS2025'!$D$5:$D$15,MATCH(Z15,'DS2025'!$D$5:$D$15,1)):
INDEX('DS2025'!$D$5:$D$15,MATCH(Z15,'DS2025'!$D$5:$D$15,1)+1)),
IF($AA$4=Database!$A$4,
_xlfn.FORECAST.LINEAR(Z15,
INDEX('DS2025'!$H$5:$H$15,MATCH(Z15,'DS2025'!$G$5:$G$15,1)):
INDEX('DS2025'!$H$5:$H$15,MATCH(Z15,'DS2025'!$G$5:$G$15,1)+1),
INDEX('DS2025'!$G$5:$G$15,MATCH(Z15,'DS2025'!$G$5:$G$15,1)):
INDEX('DS2025'!$G$5:$G$15,MATCH(Z15,'DS2025'!$G$5:$G$15,1)+1)),
IF($AA$4=Database!$A$5,
_xlfn.FORECAST.LINEAR(Z15,
INDEX('DS2025'!$K$5:$K$15,MATCH(Z15,'DS2025'!$J$5:$J$15,1)):
INDEX('DS2025'!$K$5:$K$15,MATCH(Z15,'DS2025'!$J$5:$J$15,1)+1),
INDEX('DS2025'!$J$5:$J$15,MATCH(Z15,'DS2025'!$J$5:$J$15,1)):
INDEX('DS2025'!$J$5:$J$15,MATCH(Z15,'DS2025'!$J$5:$J$15,1)+1)),
IF($AA$4=Database!$A$6,
_xlfn.FORECAST.LINEAR(Z15,
INDEX('DS2025'!$N$5:$N$15,MATCH(Z15,'DS2025'!$M$5:$M$15,1)):
INDEX('DS2025'!$N$5:$N$15,MATCH(Z15,'DS2025'!$M$5:$M$15,1)+1),
INDEX('DS2025'!$M$5:$M$15,MATCH(Z15,'DS2025'!$M$5:$M$15,1)):
INDEX('DS2025'!$M$5:$M$15,MATCH(Z15,'DS2025'!$M$5:$M$15,1)+1)),
IF($AA$4=Database!$A$7,
_xlfn.FORECAST.LINEAR(Z15,
INDEX('DS2025'!$Q$5:$Q$15,MATCH(Z15,'DS2025'!$P$5:$P$15,1)):
INDEX('DS2025'!$Q$5:$Q$15,MATCH(Z15,'DS2025'!$P$5:$P$15,1)+1),
INDEX('DS2025'!$P$5:$P$15,MATCH(Z15,'DS2025'!$P$5:$P$15,1)):
INDEX('DS2025'!$P$5:$P$15,MATCH(Z15,'DS2025'!$P$5:$P$15,1)+1)),
IF($AA$4=Database!$A$8,
_xlfn.FORECAST.LINEAR(Z15,
INDEX('DS2025'!$T$5:$T$15,MATCH(Z15,'DS2025'!$S$5:$S$15,1)):
INDEX('DS2025'!$T$5:$T$15,MATCH(Z15,'DS2025'!$S$5:$S$15,1)+1),
INDEX('DS2025'!$S$5:$S$15,MATCH(Z15,'DS2025'!$S$5:$S$15,1)):
INDEX('DS2025'!$S$5:$S$15,MATCH(Z15,'DS2025'!$S$5:$S$15,1)+1)),
IF($AA$4=Database!$A$9,
_xlfn.FORECAST.LINEAR(Z15,
INDEX('DS2025'!$W$5:$W$15,MATCH(Z15,'DS2025'!$V$5:$V$15,1)):
INDEX('DS2025'!$W$5:$W$15,MATCH(Z15,'DS2025'!$V$5:$V$15,1)+1),
INDEX('DS2025'!$V$5:$V$15,MATCH(Z15,'DS2025'!$V$5:$V$15,1)):
INDEX('DS2025'!$V$5:$V$15,MATCH(Z15,'DS2025'!$V$5:$V$15,1)+1)),
IF($AA$4=Database!$A$10,
_xlfn.FORECAST.LINEAR(Z15,
INDEX('DS2025'!$Z$5:$Z$15,MATCH(Z15,'DS2025'!$Y$5:$Y$15,1)):
INDEX('DS2025'!$Z$5:$Z$15,MATCH(Z15,'DS2025'!$Y$5:$Y$15,1)+1),
INDEX('DS2025'!$Y$5:$Y$15,MATCH(Z15,'DS2025'!$Y$5:$Y$15,1)):
INDEX('DS2025'!$Y$5:$Y$15,MATCH(Z15,'DS2025'!$Y$5:$Y$15,1)+1)),
IF($AA$4=Database!$A$11,
_xlfn.FORECAST.LINEAR(
Z15,
INDEX('DS2025'!$B$21:$B$35,MATCH(Z15,'DS2025'!$A$21:$A$35,1)):
INDEX('DS2025'!$B$21:$B$35,MATCH(Z15,'DS2025'!$A$21:$A$35,1)+1),
INDEX('DS2025'!$A$21:$A$35,MATCH(Z15,'DS2025'!$A$21:$A$35,1)):
INDEX('DS2025'!$A$21:$A$35,MATCH(Z15,'DS2025'!$A$21:$A$35,1)+1)),
IF($AA$4=Database!$A$12,
_xlfn.FORECAST.LINEAR(
Z15,
INDEX('DS2025'!$E$21:$E$35,MATCH(Z15,'DS2025'!$D$21:$D$35,1)):
INDEX('DS2025'!$E$21:$E$35,MATCH(Z15,'DS2025'!$D$21:$D$35,1)+1),
INDEX('DS2025'!$D$21:$D$35,MATCH(Z15,'DS2025'!$D$21:$D$35,1)):
INDEX('DS2025'!$D$21:$D$35,MATCH(Z15,'DS2025'!$D$21:$D$35,1)+1)),
IF($AA$4=Database!$A$13,
_xlfn.FORECAST.LINEAR(
Z15,
INDEX('DS2025'!$H$21:$H$35,MATCH(Z15,'DS2025'!$G$21:$G$35,1)):
INDEX('DS2025'!$H$21:$H$35,MATCH(Z15,'DS2025'!$G$21:$G$35,1)+1),
INDEX('DS2025'!$G$21:$G$35,MATCH(Z15,'DS2025'!$G$21:$G$35,1)):
INDEX('DS2025'!$G$21:$G$35,MATCH(Z15,'DS2025'!$G$21:$G$35,1)+1)),
IF($AA$4=Database!$A$14,
_xlfn.FORECAST.LINEAR(
Z15,
INDEX('DS2025'!$K$21:$K$35,MATCH(Z15,'DS2025'!$J$21:$J$35,1)):
INDEX('DS2025'!$K$21:$K$35,MATCH(Z15,'DS2025'!$J$21:$J$35,1)+1),
INDEX('DS2025'!$J$21:$J$35,MATCH(Z15,'DS2025'!$J$21:$J$35,1)):
INDEX('DS2025'!$J$21:$J$35,MATCH(Z15,'DS2025'!$J$21:$J$35,1)+1)),
IF($AA$4=Database!$A$15,
_xlfn.FORECAST.LINEAR(
Z15,
INDEX('DS2025'!$N$21:$N$35,MATCH(Z15,'DS2025'!$M$21:$M$35,1)):
INDEX('DS2025'!$N$21:$N$35,MATCH(Z15,'DS2025'!$M$21:$M$35,1)+1),
INDEX('DS2025'!$M$21:$M$35,MATCH(Z15,'DS2025'!$M$21:$M$35,1)):
INDEX('DS2025'!$M$21:$M$35,MATCH(Z15,'DS2025'!$M$21:$M$35,1)+1)),
IF($AA$4=Database!$A$16,
_xlfn.FORECAST.LINEAR(
Z15,
INDEX('DS2025'!$Q$21:$Q$35,MATCH(Z15,'DS2025'!$P$21:$P$35,1)):
INDEX('DS2025'!$Q$21:$Q$35,MATCH(Z15,'DS2025'!$P$21:$P$35,1)+1),
INDEX('DS2025'!$P$21:$P$35,MATCH(Z15,'DS2025'!$P$21:$P$35,1)):
INDEX('DS2025'!$P$21:$P$35,MATCH(Z15,'DS2025'!$P$21:$P$35,1)+1)),
IF($AA$4=Database!$A$17,
_xlfn.FORECAST.LINEAR(
Z15,
INDEX('DS2025'!$T$21:$T$35,MATCH(Z15,'DS2025'!$S$21:$S$35,1)):
INDEX('DS2025'!$T$21:$T$35,MATCH(Z15,'DS2025'!$S$21:$S$35,1)+1),
INDEX('DS2025'!$S$21:$S$35,MATCH(Z15,'DS2025'!$S$21:$S$35,1)):
INDEX('DS2025'!$S$21:$S$35,MATCH(Z15,'DS2025'!$S$21:$S$35,1)+1)),
IF($AA$4=Database!$A$18,
_xlfn.FORECAST.LINEAR(
Z15,
INDEX('DS2025'!$W$21:$W$35,MATCH(Z15,'DS2025'!$V$21:$V$35,1)):
INDEX('DS2025'!$W$21:$W$35,MATCH(Z15,'DS2025'!$V$21:$V$35,1)+1),
INDEX('DS2025'!$V$21:$V$35,MATCH(Z15,'DS2025'!$V$21:$V$35,1)):
INDEX('DS2025'!$V$21:$V$35,MATCH(Z15,'DS2025'!$V$21:$V$35,1)+1)),
IF($AA$4=Database!$A$19,
_xlfn.FORECAST.LINEAR(
Z15,
INDEX('DS2025'!$Z$21:$Z$35,MATCH(Z15,'DS2025'!$Y$21:$Y$35,1)):
INDEX('DS2025'!$Z$21:$Z$35,MATCH(Z15,'DS2025'!$Y$21:$Y$35,1)+1),
INDEX('DS2025'!$Y$21:$Y$35,MATCH(Z15,'DS2025'!$Y$21:$Y$35,1)):
INDEX('DS2025'!$Y$21:$Y$35,MATCH(Z15,'DS2025'!$Y$21:$Y$35,1)+1)),
IF($AA$4=Database!$A$20,
_xlfn.FORECAST.LINEAR(
Z15,
INDEX('DS2025'!$AC$21:$AC$35,MATCH(Z15,'DS2025'!$AB$21:$AB$35,1)):
INDEX('DS2025'!$AC$21:$AC$35,MATCH(Z15,'DS2025'!$AB$21:$AB$35,1)+1),
INDEX('DS2025'!$AB$21:$AB$35,MATCH(Z15,'DS2025'!$AB$21:$AB$35,1)):
INDEX('DS2025'!$AB$21:$AB$35,MATCH(Z15,'DS2025'!$AB$21:$AB$35,1)+1))
)))))))))))))))))))</f>
        <v>-0.33506701771182379</v>
      </c>
      <c r="AB15" s="97">
        <f t="shared" si="8"/>
        <v>64.888932982288182</v>
      </c>
      <c r="AC15" s="318">
        <f>'Data 60 C'!K16</f>
        <v>64</v>
      </c>
      <c r="AD15" s="42"/>
      <c r="AE15" s="42"/>
      <c r="AF15" s="42"/>
    </row>
    <row r="16" spans="1:61" ht="15" customHeight="1">
      <c r="A16" s="316">
        <v>10</v>
      </c>
      <c r="B16" s="316">
        <f>'Data 60 C'!B17</f>
        <v>65.105000000000004</v>
      </c>
      <c r="C16" s="98">
        <f>IF($C$4=Database!$A$2,
_xlfn.FORECAST.LINEAR(B16,
INDEX('DS2025'!$B$5:$B$15,MATCH(B16,'DS2025'!$A$5:$A$15,1)):
INDEX('DS2025'!$B$5:$B$15,MATCH(B16,'DS2025'!$A$5:$A$15,1)+1),
INDEX('DS2025'!$A$5:$A$15,MATCH(B16,'DS2025'!$A$5:$A$15,1)):
INDEX('DS2025'!$A$5:$A$15,MATCH(B16,'DS2025'!$A$5:$A$15,1)+1)),
IF($C$4=Database!$A$3,
_xlfn.FORECAST.LINEAR(B16,
INDEX('DS2025'!$E$5:$E$15,MATCH(B16,'DS2025'!$D$5:$D$15,1)):
INDEX('DS2025'!$E$5:$E$15,MATCH(B16,'DS2025'!$D$5:$D$15,1)+1),
INDEX('DS2025'!$D$5:$D$15,MATCH(B16,'DS2025'!$D$5:$D$15,1)):
INDEX('DS2025'!$D$5:$D$15,MATCH(B16,'DS2025'!$D$5:$D$15,1)+1)),
IF($C$4=Database!$A$4,
_xlfn.FORECAST.LINEAR(B16,
INDEX('DS2025'!$H$5:$H$15,MATCH(B16,'DS2025'!$G$5:$G$15,1)):
INDEX('DS2025'!$H$5:$H$15,MATCH(B16,'DS2025'!$G$5:$G$15,1)+1),
INDEX('DS2025'!$G$5:$G$15,MATCH(B16,'DS2025'!$G$5:$G$15,1)):
INDEX('DS2025'!$G$5:$G$15,MATCH(B16,'DS2025'!$G$5:$G$15,1)+1)),
IF($C$4=Database!$A$5,
_xlfn.FORECAST.LINEAR(B16,
INDEX('DS2025'!$K$5:$K$15,MATCH(B16,'DS2025'!$J$5:$J$15,1)):
INDEX('DS2025'!$K$5:$K$15,MATCH(B16,'DS2025'!$J$5:$J$15,1)+1),
INDEX('DS2025'!$J$5:$J$15,MATCH(B16,'DS2025'!$J$5:$J$15,1)):
INDEX('DS2025'!$J$5:$J$15,MATCH(B16,'DS2025'!$J$5:$J$15,1)+1)),
IF($C$4=Database!$A$6,
_xlfn.FORECAST.LINEAR(B16,
INDEX('DS2025'!$N$5:$N$15,MATCH(B16,'DS2025'!$M$5:$M$15,1)):
INDEX('DS2025'!$N$5:$N$15,MATCH(B16,'DS2025'!$M$5:$M$15,1)+1),
INDEX('DS2025'!$M$5:$M$15,MATCH(B16,'DS2025'!$M$5:$M$15,1)):
INDEX('DS2025'!$M$5:$M$15,MATCH(B16,'DS2025'!$M$5:$M$15,1)+1)),
IF($C$4=Database!$A$7,
_xlfn.FORECAST.LINEAR(B16,
INDEX('DS2025'!$Q$5:$Q$15,MATCH(B16,'DS2025'!$P$5:$P$15,1)):
INDEX('DS2025'!$Q$5:$Q$15,MATCH(B16,'DS2025'!$P$5:$P$15,1)+1),
INDEX('DS2025'!$P$5:$P$15,MATCH(B16,'DS2025'!$P$5:$P$15,1)):
INDEX('DS2025'!$P$5:$P$15,MATCH(B16,'DS2025'!$P$5:$P$15,1)+1)),
IF($C$4=Database!$A$8,
_xlfn.FORECAST.LINEAR(B16,
INDEX('DS2025'!$T$5:$T$15,MATCH(B16,'DS2025'!$S$5:$S$15,1)):
INDEX('DS2025'!$T$5:$T$15,MATCH(B16,'DS2025'!$S$5:$S$15,1)+1),
INDEX('DS2025'!$S$5:$S$15,MATCH(B16,'DS2025'!$S$5:$S$15,1)):
INDEX('DS2025'!$S$5:$S$15,MATCH(B16,'DS2025'!$S$5:$S$15,1)+1)),
IF($C$4=Database!$A$9,
_xlfn.FORECAST.LINEAR(B16,
INDEX('DS2025'!$W$5:$W$15,MATCH(B16,'DS2025'!$V$5:$V$15,1)):
INDEX('DS2025'!$W$5:$W$15,MATCH(B16,'DS2025'!$V$5:$V$15,1)+1),
INDEX('DS2025'!$V$5:$V$15,MATCH(B16,'DS2025'!$V$5:$V$15,1)):
INDEX('DS2025'!$V$5:$V$15,MATCH(B16,'DS2025'!$V$5:$V$15,1)+1)),
IF($C$4=Database!$A$10,
_xlfn.FORECAST.LINEAR(B16,
INDEX('DS2025'!$Z$5:$Z$15,MATCH(B16,'DS2025'!$Y$5:$Y$15,1)):
INDEX('DS2025'!$Z$5:$Z$15,MATCH(B16,'DS2025'!$Y$5:$Y$15,1)+1),
INDEX('DS2025'!$Y$5:$Y$15,MATCH(B16,'DS2025'!$Y$5:$Y$15,1)):
INDEX('DS2025'!$Y$5:$Y$15,MATCH(B16,'DS2025'!$Y$5:$Y$15,1)+1)),
IF($C$4=Database!$A$11,
_xlfn.FORECAST.LINEAR(
B16,
INDEX('DS2025'!$B$21:$B$35,MATCH(B16,'DS2025'!$A$21:$A$35,1)):
INDEX('DS2025'!$B$21:$B$35,MATCH(B16,'DS2025'!$A$21:$A$35,1)+1),
INDEX('DS2025'!$A$21:$A$35,MATCH(B16,'DS2025'!$A$21:$A$35,1)):
INDEX('DS2025'!$A$21:$A$35,MATCH(B16,'DS2025'!$A$21:$A$35,1)+1)),
IF($C$4=Database!$A$12,
_xlfn.FORECAST.LINEAR(
B16,
INDEX('DS2025'!$E$21:$E$35,MATCH(B16,'DS2025'!$D$21:$D$35,1)):
INDEX('DS2025'!$E$21:$E$35,MATCH(B16,'DS2025'!$D$21:$D$35,1)+1),
INDEX('DS2025'!$D$21:$D$35,MATCH(B16,'DS2025'!$D$21:$D$35,1)):
INDEX('DS2025'!$D$21:$D$35,MATCH(B16,'DS2025'!$D$21:$D$35,1)+1)),
IF($C$4=Database!$A$13,
_xlfn.FORECAST.LINEAR(
B16,
INDEX('DS2025'!$H$21:$H$35,MATCH(B16,'DS2025'!$G$21:$G$35,1)):
INDEX('DS2025'!$H$21:$H$35,MATCH(B16,'DS2025'!$G$21:$G$35,1)+1),
INDEX('DS2025'!$G$21:$G$35,MATCH(B16,'DS2025'!$G$21:$G$35,1)):
INDEX('DS2025'!$G$21:$G$35,MATCH(B16,'DS2025'!$G$21:$G$35,1)+1)),
IF($C$4=Database!$A$14,
_xlfn.FORECAST.LINEAR(
B16,
INDEX('DS2025'!$K$21:$K$35,MATCH(B16,'DS2025'!$J$21:$J$35,1)):
INDEX('DS2025'!$K$21:$K$35,MATCH(B16,'DS2025'!$J$21:$J$35,1)+1),
INDEX('DS2025'!$J$21:$J$35,MATCH(B16,'DS2025'!$J$21:$J$35,1)):
INDEX('DS2025'!$J$21:$J$35,MATCH(B16,'DS2025'!$J$21:$J$35,1)+1)),
IF($C$4=Database!$A$15,
_xlfn.FORECAST.LINEAR(
B16,
INDEX('DS2025'!$N$21:$N$35,MATCH(B16,'DS2025'!$M$21:$M$35,1)):
INDEX('DS2025'!$N$21:$N$35,MATCH(B16,'DS2025'!$M$21:$M$35,1)+1),
INDEX('DS2025'!$M$21:$M$35,MATCH(B16,'DS2025'!$M$21:$M$35,1)):
INDEX('DS2025'!$M$21:$M$35,MATCH(B16,'DS2025'!$M$21:$M$35,1)+1)),
IF($C$4=Database!$A$16,
_xlfn.FORECAST.LINEAR(
B16,
INDEX('DS2025'!$Q$21:$Q$35,MATCH(B16,'DS2025'!$P$21:$P$35,1)):
INDEX('DS2025'!$Q$21:$Q$35,MATCH(B16,'DS2025'!$P$21:$P$35,1)+1),
INDEX('DS2025'!$P$21:$P$35,MATCH(B16,'DS2025'!$P$21:$P$35,1)):
INDEX('DS2025'!$P$21:$P$35,MATCH(B16,'DS2025'!$P$21:$P$35,1)+1)),
IF($C$4=Database!$A$17,
_xlfn.FORECAST.LINEAR(
B16,
INDEX('DS2025'!$T$21:$T$35,MATCH(B16,'DS2025'!$S$21:$S$35,1)):
INDEX('DS2025'!$T$21:$T$35,MATCH(B16,'DS2025'!$S$21:$S$35,1)+1),
INDEX('DS2025'!$S$21:$S$35,MATCH(B16,'DS2025'!$S$21:$S$35,1)):
INDEX('DS2025'!$S$21:$S$35,MATCH(B16,'DS2025'!$S$21:$S$35,1)+1)),
IF($C$4=Database!$A$18,
_xlfn.FORECAST.LINEAR(
B16,
INDEX('DS2025'!$W$21:$W$35,MATCH(B16,'DS2025'!$V$21:$V$35,1)):
INDEX('DS2025'!$W$21:$W$35,MATCH(B16,'DS2025'!$V$21:$V$35,1)+1),
INDEX('DS2025'!$V$21:$V$35,MATCH(B16,'DS2025'!$V$21:$V$35,1)):
INDEX('DS2025'!$V$21:$V$35,MATCH(B16,'DS2025'!$V$21:$V$35,1)+1)),
IF($C$4=Database!$A$19,
_xlfn.FORECAST.LINEAR(
B16,
INDEX('DS2025'!$Z$21:$Z$35,MATCH(B16,'DS2025'!$Y$21:$Y$35,1)):
INDEX('DS2025'!$Z$21:$Z$35,MATCH(B16,'DS2025'!$Y$21:$Y$35,1)+1),
INDEX('DS2025'!$Y$21:$Y$35,MATCH(B16,'DS2025'!$Y$21:$Y$35,1)):
INDEX('DS2025'!$Y$21:$Y$35,MATCH(B16,'DS2025'!$Y$21:$Y$35,1)+1)),
IF($C$4=Database!$A$20,
_xlfn.FORECAST.LINEAR(
B16,
INDEX('DS2025'!$AC$21:$AC$35,MATCH(B16,'DS2025'!$AB$21:$AB$35,1)):
INDEX('DS2025'!$AC$21:$AC$35,MATCH(B16,'DS2025'!$AB$21:$AB$35,1)+1),
INDEX('DS2025'!$AB$21:$AB$35,MATCH(B16,'DS2025'!$AB$21:$AB$35,1)):
INDEX('DS2025'!$AB$21:$AB$35,MATCH(B16,'DS2025'!$AB$21:$AB$35,1)+1))
)))))))))))))))))))</f>
        <v>-0.33471573320568049</v>
      </c>
      <c r="D16" s="98">
        <f t="shared" si="0"/>
        <v>64.77028426679432</v>
      </c>
      <c r="E16" s="98">
        <f>'Data 60 C'!C17</f>
        <v>65.656000000000006</v>
      </c>
      <c r="F16" s="98">
        <f>IF($F$4=Database!$A$2,
_xlfn.FORECAST.LINEAR(E16,
INDEX('DS2025'!$B$5:$B$15,MATCH(E16,'DS2025'!$A$5:$A$15,1)):
INDEX('DS2025'!$B$5:$B$15,MATCH(E16,'DS2025'!$A$5:$A$15,1)+1),
INDEX('DS2025'!$A$5:$A$15,MATCH(E16,'DS2025'!$A$5:$A$15,1)):
INDEX('DS2025'!$A$5:$A$15,MATCH(E16,'DS2025'!$A$5:$A$15,1)+1)),
IF($F$4=Database!$A$3,
_xlfn.FORECAST.LINEAR(E16,
INDEX('DS2025'!$E$5:$E$15,MATCH(E16,'DS2025'!$D$5:$D$15,1)):
INDEX('DS2025'!$E$5:$E$15,MATCH(E16,'DS2025'!$D$5:$D$15,1)+1),
INDEX('DS2025'!$D$5:$D$15,MATCH(E16,'DS2025'!$D$5:$D$15,1)):
INDEX('DS2025'!$D$5:$D$15,MATCH(E16,'DS2025'!$D$5:$D$15,1)+1)),
IF($F$4=Database!$A$4,
_xlfn.FORECAST.LINEAR(E16,
INDEX('DS2025'!$H$5:$H$15,MATCH(E16,'DS2025'!$G$5:$G$15,1)):
INDEX('DS2025'!$H$5:$H$15,MATCH(E16,'DS2025'!$G$5:$G$15,1)+1),
INDEX('DS2025'!$G$5:$G$15,MATCH(E16,'DS2025'!$G$5:$G$15,1)):
INDEX('DS2025'!$G$5:$G$15,MATCH(E16,'DS2025'!$G$5:$G$15,1)+1)),
IF($F$4=Database!$A$5,
_xlfn.FORECAST.LINEAR(E16,
INDEX('DS2025'!$K$5:$K$15,MATCH(E16,'DS2025'!$J$5:$J$15,1)):
INDEX('DS2025'!$K$5:$K$15,MATCH(E16,'DS2025'!$J$5:$J$15,1)+1),
INDEX('DS2025'!$J$5:$J$15,MATCH(E16,'DS2025'!$J$5:$J$15,1)):
INDEX('DS2025'!$J$5:$J$15,MATCH(E16,'DS2025'!$J$5:$J$15,1)+1)),
IF($F$4=Database!$A$6,
_xlfn.FORECAST.LINEAR(E16,
INDEX('DS2025'!$N$5:$N$15,MATCH(E16,'DS2025'!$M$5:$M$15,1)):
INDEX('DS2025'!$N$5:$N$15,MATCH(E16,'DS2025'!$M$5:$M$15,1)+1),
INDEX('DS2025'!$M$5:$M$15,MATCH(E16,'DS2025'!$M$5:$M$15,1)):
INDEX('DS2025'!$M$5:$M$15,MATCH(E16,'DS2025'!$M$5:$M$15,1)+1)),
IF($F$4=Database!$A$7,
_xlfn.FORECAST.LINEAR(E16,
INDEX('DS2025'!$Q$5:$Q$15,MATCH(E16,'DS2025'!$P$5:$P$15,1)):
INDEX('DS2025'!$Q$5:$Q$15,MATCH(E16,'DS2025'!$P$5:$P$15,1)+1),
INDEX('DS2025'!$P$5:$P$15,MATCH(E16,'DS2025'!$P$5:$P$15,1)):
INDEX('DS2025'!$P$5:$P$15,MATCH(E16,'DS2025'!$P$5:$P$15,1)+1)),
IF($F$4=Database!$A$8,
_xlfn.FORECAST.LINEAR(E16,
INDEX('DS2025'!$T$5:$T$15,MATCH(E16,'DS2025'!$S$5:$S$15,1)):
INDEX('DS2025'!$T$5:$T$15,MATCH(E16,'DS2025'!$S$5:$S$15,1)+1),
INDEX('DS2025'!$S$5:$S$15,MATCH(E16,'DS2025'!$S$5:$S$15,1)):
INDEX('DS2025'!$S$5:$S$15,MATCH(E16,'DS2025'!$S$5:$S$15,1)+1)),
IF($F$4=Database!$A$9,
_xlfn.FORECAST.LINEAR(E16,
INDEX('DS2025'!$W$5:$W$15,MATCH(E16,'DS2025'!$V$5:$V$15,1)):
INDEX('DS2025'!$W$5:$W$15,MATCH(E16,'DS2025'!$V$5:$V$15,1)+1),
INDEX('DS2025'!$V$5:$V$15,MATCH(E16,'DS2025'!$V$5:$V$15,1)):
INDEX('DS2025'!$V$5:$V$15,MATCH(E16,'DS2025'!$V$5:$V$15,1)+1)),
IF($F$4=Database!$A$10,
_xlfn.FORECAST.LINEAR(E16,
INDEX('DS2025'!$Z$5:$Z$15,MATCH(E16,'DS2025'!$Y$5:$Y$15,1)):
INDEX('DS2025'!$Z$5:$Z$15,MATCH(E16,'DS2025'!$Y$5:$Y$15,1)+1),
INDEX('DS2025'!$Y$5:$Y$15,MATCH(E16,'DS2025'!$Y$5:$Y$15,1)):
INDEX('DS2025'!$Y$5:$Y$15,MATCH(E16,'DS2025'!$Y$5:$Y$15,1)+1)),
IF($F$4=Database!$A$11,
_xlfn.FORECAST.LINEAR(
E16,
INDEX('DS2025'!$B$21:$B$35,MATCH(E16,'DS2025'!$A$21:$A$35,1)):
INDEX('DS2025'!$B$21:$B$35,MATCH(E16,'DS2025'!$A$21:$A$35,1)+1),
INDEX('DS2025'!$A$21:$A$35,MATCH(E16,'DS2025'!$A$21:$A$35,1)):
INDEX('DS2025'!$A$21:$A$35,MATCH(E16,'DS2025'!$A$21:$A$35,1)+1)),
IF($F$4=Database!$A$12,
_xlfn.FORECAST.LINEAR(
E16,
INDEX('DS2025'!$E$21:$E$35,MATCH(E16,'DS2025'!$D$21:$D$35,1)):
INDEX('DS2025'!$E$21:$E$35,MATCH(E16,'DS2025'!$D$21:$D$35,1)+1),
INDEX('DS2025'!$D$21:$D$35,MATCH(E16,'DS2025'!$D$21:$D$35,1)):
INDEX('DS2025'!$D$21:$D$35,MATCH(E16,'DS2025'!$D$21:$D$35,1)+1)),
IF($F$4=Database!$A$13,
_xlfn.FORECAST.LINEAR(
E16,
INDEX('DS2025'!$H$21:$H$35,MATCH(E16,'DS2025'!$G$21:$G$35,1)):
INDEX('DS2025'!$H$21:$H$35,MATCH(E16,'DS2025'!$G$21:$G$35,1)+1),
INDEX('DS2025'!$G$21:$G$35,MATCH(E16,'DS2025'!$G$21:$G$35,1)):
INDEX('DS2025'!$G$21:$G$35,MATCH(E16,'DS2025'!$G$21:$G$35,1)+1)),
IF($F$4=Database!$A$14,
_xlfn.FORECAST.LINEAR(
E16,
INDEX('DS2025'!$K$21:$K$35,MATCH(E16,'DS2025'!$J$21:$J$35,1)):
INDEX('DS2025'!$K$21:$K$35,MATCH(E16,'DS2025'!$J$21:$J$35,1)+1),
INDEX('DS2025'!$J$21:$J$35,MATCH(E16,'DS2025'!$J$21:$J$35,1)):
INDEX('DS2025'!$J$21:$J$35,MATCH(E16,'DS2025'!$J$21:$J$35,1)+1)),
IF($F$4=Database!$A$15,
_xlfn.FORECAST.LINEAR(
E16,
INDEX('DS2025'!$N$21:$N$35,MATCH(E16,'DS2025'!$M$21:$M$35,1)):
INDEX('DS2025'!$N$21:$N$35,MATCH(E16,'DS2025'!$M$21:$M$35,1)+1),
INDEX('DS2025'!$M$21:$M$35,MATCH(E16,'DS2025'!$M$21:$M$35,1)):
INDEX('DS2025'!$M$21:$M$35,MATCH(E16,'DS2025'!$M$21:$M$35,1)+1)),
IF($F$4=Database!$A$16,
_xlfn.FORECAST.LINEAR(
E16,
INDEX('DS2025'!$Q$21:$Q$35,MATCH(E16,'DS2025'!$P$21:$P$35,1)):
INDEX('DS2025'!$Q$21:$Q$35,MATCH(E16,'DS2025'!$P$21:$P$35,1)+1),
INDEX('DS2025'!$P$21:$P$35,MATCH(E16,'DS2025'!$P$21:$P$35,1)):
INDEX('DS2025'!$P$21:$P$35,MATCH(E16,'DS2025'!$P$21:$P$35,1)+1)),
IF($F$4=Database!$A$17,
_xlfn.FORECAST.LINEAR(
E16,
INDEX('DS2025'!$T$21:$T$35,MATCH(E16,'DS2025'!$S$21:$S$35,1)):
INDEX('DS2025'!$T$21:$T$35,MATCH(E16,'DS2025'!$S$21:$S$35,1)+1),
INDEX('DS2025'!$S$21:$S$35,MATCH(E16,'DS2025'!$S$21:$S$35,1)):
INDEX('DS2025'!$S$21:$S$35,MATCH(E16,'DS2025'!$S$21:$S$35,1)+1)),
IF($F$4=Database!$A$18,
_xlfn.FORECAST.LINEAR(
E16,
INDEX('DS2025'!$W$21:$W$35,MATCH(E16,'DS2025'!$V$21:$V$35,1)):
INDEX('DS2025'!$W$21:$W$35,MATCH(E16,'DS2025'!$V$21:$V$35,1)+1),
INDEX('DS2025'!$V$21:$V$35,MATCH(E16,'DS2025'!$V$21:$V$35,1)):
INDEX('DS2025'!$V$21:$V$35,MATCH(E16,'DS2025'!$V$21:$V$35,1)+1)),
IF($F$4=Database!$A$19,
_xlfn.FORECAST.LINEAR(
E16,
INDEX('DS2025'!$Z$21:$Z$35,MATCH(E16,'DS2025'!$Y$21:$Y$35,1)):
INDEX('DS2025'!$Z$21:$Z$35,MATCH(E16,'DS2025'!$Y$21:$Y$35,1)+1),
INDEX('DS2025'!$Y$21:$Y$35,MATCH(E16,'DS2025'!$Y$21:$Y$35,1)):
INDEX('DS2025'!$Y$21:$Y$35,MATCH(E16,'DS2025'!$Y$21:$Y$35,1)+1)),
IF($F$4=Database!$A$20,
_xlfn.FORECAST.LINEAR(
E16,
INDEX('DS2025'!$AC$21:$AC$35,MATCH(E16,'DS2025'!$AB$21:$AB$35,1)):
INDEX('DS2025'!$AC$21:$AC$35,MATCH(E16,'DS2025'!$AB$21:$AB$35,1)+1),
INDEX('DS2025'!$AB$21:$AB$35,MATCH(E16,'DS2025'!$AB$21:$AB$35,1)):
INDEX('DS2025'!$AB$21:$AB$35,MATCH(E16,'DS2025'!$AB$21:$AB$35,1)+1))
)))))))))))))))))))</f>
        <v>-0.2962953068592058</v>
      </c>
      <c r="G16" s="98">
        <f t="shared" si="1"/>
        <v>65.359704693140799</v>
      </c>
      <c r="H16" s="98">
        <f>'Data 60 C'!D17</f>
        <v>64.966999999999999</v>
      </c>
      <c r="I16" s="98">
        <f>IF($I$4=Database!$A$2,
_xlfn.FORECAST.LINEAR(H16,
INDEX('DS2025'!$B$5:$B$15,MATCH(H16,'DS2025'!$A$5:$A$15,1)):
INDEX('DS2025'!$B$5:$B$15,MATCH(H16,'DS2025'!$A$5:$A$15,1)+1),
INDEX('DS2025'!$A$5:$A$15,MATCH(H16,'DS2025'!$A$5:$A$15,1)):
INDEX('DS2025'!$A$5:$A$15,MATCH(H16,'DS2025'!$A$5:$A$15,1)+1)),
IF($I$4=Database!$A$3,
_xlfn.FORECAST.LINEAR(H16,
INDEX('DS2025'!$E$5:$E$15,MATCH(H16,'DS2025'!$D$5:$D$15,1)):
INDEX('DS2025'!$E$5:$E$15,MATCH(H16,'DS2025'!$D$5:$D$15,1)+1),
INDEX('DS2025'!$D$5:$D$15,MATCH(H16,'DS2025'!$D$5:$D$15,1)):
INDEX('DS2025'!$D$5:$D$15,MATCH(H16,'DS2025'!$D$5:$D$15,1)+1)),
IF($I$4=Database!$A$4,
_xlfn.FORECAST.LINEAR(H16,
INDEX('DS2025'!$H$5:$H$15,MATCH(H16,'DS2025'!$G$5:$G$15,1)):
INDEX('DS2025'!$H$5:$H$15,MATCH(H16,'DS2025'!$G$5:$G$15,1)+1),
INDEX('DS2025'!$G$5:$G$15,MATCH(H16,'DS2025'!$G$5:$G$15,1)):
INDEX('DS2025'!$G$5:$G$15,MATCH(H16,'DS2025'!$G$5:$G$15,1)+1)),
IF($I$4=Database!$A$5,
_xlfn.FORECAST.LINEAR(H16,
INDEX('DS2025'!$K$5:$K$15,MATCH(H16,'DS2025'!$J$5:$J$15,1)):
INDEX('DS2025'!$K$5:$K$15,MATCH(H16,'DS2025'!$J$5:$J$15,1)+1),
INDEX('DS2025'!$J$5:$J$15,MATCH(H16,'DS2025'!$J$5:$J$15,1)):
INDEX('DS2025'!$J$5:$J$15,MATCH(H16,'DS2025'!$J$5:$J$15,1)+1)),
IF($I$4=Database!$A$6,
_xlfn.FORECAST.LINEAR(H16,
INDEX('DS2025'!$N$5:$N$15,MATCH(H16,'DS2025'!$M$5:$M$15,1)):
INDEX('DS2025'!$N$5:$N$15,MATCH(H16,'DS2025'!$M$5:$M$15,1)+1),
INDEX('DS2025'!$M$5:$M$15,MATCH(H16,'DS2025'!$M$5:$M$15,1)):
INDEX('DS2025'!$M$5:$M$15,MATCH(H16,'DS2025'!$M$5:$M$15,1)+1)),
IF($I$4=Database!$A$7,
_xlfn.FORECAST.LINEAR(H16,
INDEX('DS2025'!$Q$5:$Q$15,MATCH(H16,'DS2025'!$P$5:$P$15,1)):
INDEX('DS2025'!$Q$5:$Q$15,MATCH(H16,'DS2025'!$P$5:$P$15,1)+1),
INDEX('DS2025'!$P$5:$P$15,MATCH(H16,'DS2025'!$P$5:$P$15,1)):
INDEX('DS2025'!$P$5:$P$15,MATCH(H16,'DS2025'!$P$5:$P$15,1)+1)),
IF($I$4=Database!$A$8,
_xlfn.FORECAST.LINEAR(H16,
INDEX('DS2025'!$T$5:$T$15,MATCH(H16,'DS2025'!$S$5:$S$15,1)):
INDEX('DS2025'!$T$5:$T$15,MATCH(H16,'DS2025'!$S$5:$S$15,1)+1),
INDEX('DS2025'!$S$5:$S$15,MATCH(H16,'DS2025'!$S$5:$S$15,1)):
INDEX('DS2025'!$S$5:$S$15,MATCH(H16,'DS2025'!$S$5:$S$15,1)+1)),
IF($I$4=Database!$A$9,
_xlfn.FORECAST.LINEAR(H16,
INDEX('DS2025'!$W$5:$W$15,MATCH(H16,'DS2025'!$V$5:$V$15,1)):
INDEX('DS2025'!$W$5:$W$15,MATCH(H16,'DS2025'!$V$5:$V$15,1)+1),
INDEX('DS2025'!$V$5:$V$15,MATCH(H16,'DS2025'!$V$5:$V$15,1)):
INDEX('DS2025'!$V$5:$V$15,MATCH(H16,'DS2025'!$V$5:$V$15,1)+1)),
IF($I$4=Database!$A$10,
_xlfn.FORECAST.LINEAR(H16,
INDEX('DS2025'!$Z$5:$Z$15,MATCH(H16,'DS2025'!$Y$5:$Y$15,1)):
INDEX('DS2025'!$Z$5:$Z$15,MATCH(H16,'DS2025'!$Y$5:$Y$15,1)+1),
INDEX('DS2025'!$Y$5:$Y$15,MATCH(H16,'DS2025'!$Y$5:$Y$15,1)):
INDEX('DS2025'!$Y$5:$Y$15,MATCH(H16,'DS2025'!$Y$5:$Y$15,1)+1)),
IF($I$4=Database!$A$11,
_xlfn.FORECAST.LINEAR(
H16,
INDEX('DS2025'!$B$21:$B$35,MATCH(H16,'DS2025'!$A$21:$A$35,1)):
INDEX('DS2025'!$B$21:$B$35,MATCH(H16,'DS2025'!$A$21:$A$35,1)+1),
INDEX('DS2025'!$A$21:$A$35,MATCH(H16,'DS2025'!$A$21:$A$35,1)):
INDEX('DS2025'!$A$21:$A$35,MATCH(H16,'DS2025'!$A$21:$A$35,1)+1)),
IF($I$4=Database!$A$12,
_xlfn.FORECAST.LINEAR(
H16,
INDEX('DS2025'!$E$21:$E$35,MATCH(H16,'DS2025'!$D$21:$D$35,1)):
INDEX('DS2025'!$E$21:$E$35,MATCH(H16,'DS2025'!$D$21:$D$35,1)+1),
INDEX('DS2025'!$D$21:$D$35,MATCH(H16,'DS2025'!$D$21:$D$35,1)):
INDEX('DS2025'!$D$21:$D$35,MATCH(H16,'DS2025'!$D$21:$D$35,1)+1)),
IF($I$4=Database!$A$13,
_xlfn.FORECAST.LINEAR(
H16,
INDEX('DS2025'!$H$21:$H$35,MATCH(H16,'DS2025'!$G$21:$G$35,1)):
INDEX('DS2025'!$H$21:$H$35,MATCH(H16,'DS2025'!$G$21:$G$35,1)+1),
INDEX('DS2025'!$G$21:$G$35,MATCH(H16,'DS2025'!$G$21:$G$35,1)):
INDEX('DS2025'!$G$21:$G$35,MATCH(H16,'DS2025'!$G$21:$G$35,1)+1)),
IF($I$4=Database!$A$14,
_xlfn.FORECAST.LINEAR(
H16,
INDEX('DS2025'!$K$21:$K$35,MATCH(H16,'DS2025'!$J$21:$J$35,1)):
INDEX('DS2025'!$K$21:$K$35,MATCH(H16,'DS2025'!$J$21:$J$35,1)+1),
INDEX('DS2025'!$J$21:$J$35,MATCH(H16,'DS2025'!$J$21:$J$35,1)):
INDEX('DS2025'!$J$21:$J$35,MATCH(H16,'DS2025'!$J$21:$J$35,1)+1)),
IF($I$4=Database!$A$15,
_xlfn.FORECAST.LINEAR(
H16,
INDEX('DS2025'!$N$21:$N$35,MATCH(H16,'DS2025'!$M$21:$M$35,1)):
INDEX('DS2025'!$N$21:$N$35,MATCH(H16,'DS2025'!$M$21:$M$35,1)+1),
INDEX('DS2025'!$M$21:$M$35,MATCH(H16,'DS2025'!$M$21:$M$35,1)):
INDEX('DS2025'!$M$21:$M$35,MATCH(H16,'DS2025'!$M$21:$M$35,1)+1)),
IF($I$4=Database!$A$16,
_xlfn.FORECAST.LINEAR(
H16,
INDEX('DS2025'!$Q$21:$Q$35,MATCH(H16,'DS2025'!$P$21:$P$35,1)):
INDEX('DS2025'!$Q$21:$Q$35,MATCH(H16,'DS2025'!$P$21:$P$35,1)+1),
INDEX('DS2025'!$P$21:$P$35,MATCH(H16,'DS2025'!$P$21:$P$35,1)):
INDEX('DS2025'!$P$21:$P$35,MATCH(H16,'DS2025'!$P$21:$P$35,1)+1)),
IF($I$4=Database!$A$17,
_xlfn.FORECAST.LINEAR(
H16,
INDEX('DS2025'!$T$21:$T$35,MATCH(H16,'DS2025'!$S$21:$S$35,1)):
INDEX('DS2025'!$T$21:$T$35,MATCH(H16,'DS2025'!$S$21:$S$35,1)+1),
INDEX('DS2025'!$S$21:$S$35,MATCH(H16,'DS2025'!$S$21:$S$35,1)):
INDEX('DS2025'!$S$21:$S$35,MATCH(H16,'DS2025'!$S$21:$S$35,1)+1)),
IF($I$4=Database!$A$18,
_xlfn.FORECAST.LINEAR(
H16,
INDEX('DS2025'!$W$21:$W$35,MATCH(H16,'DS2025'!$V$21:$V$35,1)):
INDEX('DS2025'!$W$21:$W$35,MATCH(H16,'DS2025'!$V$21:$V$35,1)+1),
INDEX('DS2025'!$V$21:$V$35,MATCH(H16,'DS2025'!$V$21:$V$35,1)):
INDEX('DS2025'!$V$21:$V$35,MATCH(H16,'DS2025'!$V$21:$V$35,1)+1)),
IF($I$4=Database!$A$19,
_xlfn.FORECAST.LINEAR(
H16,
INDEX('DS2025'!$Z$21:$Z$35,MATCH(H16,'DS2025'!$Y$21:$Y$35,1)):
INDEX('DS2025'!$Z$21:$Z$35,MATCH(H16,'DS2025'!$Y$21:$Y$35,1)+1),
INDEX('DS2025'!$Y$21:$Y$35,MATCH(H16,'DS2025'!$Y$21:$Y$35,1)):
INDEX('DS2025'!$Y$21:$Y$35,MATCH(H16,'DS2025'!$Y$21:$Y$35,1)+1)),
IF($I$4=Database!$A$20,
_xlfn.FORECAST.LINEAR(
H16,
INDEX('DS2025'!$AC$21:$AC$35,MATCH(H16,'DS2025'!$AB$21:$AB$35,1)):
INDEX('DS2025'!$AC$21:$AC$35,MATCH(H16,'DS2025'!$AB$21:$AB$35,1)+1),
INDEX('DS2025'!$AB$21:$AB$35,MATCH(H16,'DS2025'!$AB$21:$AB$35,1)):
INDEX('DS2025'!$AB$21:$AB$35,MATCH(H16,'DS2025'!$AB$21:$AB$35,1)+1))
)))))))))))))))))))</f>
        <v>-0.29803646209386281</v>
      </c>
      <c r="J16" s="98">
        <f t="shared" si="2"/>
        <v>64.668963537906137</v>
      </c>
      <c r="K16" s="98">
        <f>'Data 60 C'!E17</f>
        <v>65.096000000000004</v>
      </c>
      <c r="L16" s="98">
        <f>IF($L$4=Database!$A$2,
_xlfn.FORECAST.LINEAR(K16,
INDEX('DS2025'!$B$5:$B$15,MATCH(K16,'DS2025'!$A$5:$A$15,1)):
INDEX('DS2025'!$B$5:$B$15,MATCH(K16,'DS2025'!$A$5:$A$15,1)+1),
INDEX('DS2025'!$A$5:$A$15,MATCH(K16,'DS2025'!$A$5:$A$15,1)):
INDEX('DS2025'!$A$5:$A$15,MATCH(K16,'DS2025'!$A$5:$A$15,1)+1)),
IF($L$4=Database!$A$3,
_xlfn.FORECAST.LINEAR(K16,
INDEX('DS2025'!$E$5:$E$15,MATCH(K16,'DS2025'!$D$5:$D$15,1)):
INDEX('DS2025'!$E$5:$E$15,MATCH(K16,'DS2025'!$D$5:$D$15,1)+1),
INDEX('DS2025'!$D$5:$D$15,MATCH(K16,'DS2025'!$D$5:$D$15,1)):
INDEX('DS2025'!$D$5:$D$15,MATCH(K16,'DS2025'!$D$5:$D$15,1)+1)),
IF($L$4=Database!$A$4,
_xlfn.FORECAST.LINEAR(K16,
INDEX('DS2025'!$H$5:$H$15,MATCH(K16,'DS2025'!$G$5:$G$15,1)):
INDEX('DS2025'!$H$5:$H$15,MATCH(K16,'DS2025'!$G$5:$G$15,1)+1),
INDEX('DS2025'!$G$5:$G$15,MATCH(K16,'DS2025'!$G$5:$G$15,1)):
INDEX('DS2025'!$G$5:$G$15,MATCH(K16,'DS2025'!$G$5:$G$15,1)+1)),
IF($L$4=Database!$A$5,
_xlfn.FORECAST.LINEAR(K16,
INDEX('DS2025'!$K$5:$K$15,MATCH(K16,'DS2025'!$J$5:$J$15,1)):
INDEX('DS2025'!$K$5:$K$15,MATCH(K16,'DS2025'!$J$5:$J$15,1)+1),
INDEX('DS2025'!$J$5:$J$15,MATCH(K16,'DS2025'!$J$5:$J$15,1)):
INDEX('DS2025'!$J$5:$J$15,MATCH(K16,'DS2025'!$J$5:$J$15,1)+1)),
IF($L$4=Database!$A$6,
_xlfn.FORECAST.LINEAR(K16,
INDEX('DS2025'!$N$5:$N$15,MATCH(K16,'DS2025'!$M$5:$M$15,1)):
INDEX('DS2025'!$N$5:$N$15,MATCH(K16,'DS2025'!$M$5:$M$15,1)+1),
INDEX('DS2025'!$M$5:$M$15,MATCH(K16,'DS2025'!$M$5:$M$15,1)):
INDEX('DS2025'!$M$5:$M$15,MATCH(K16,'DS2025'!$M$5:$M$15,1)+1)),
IF($L$4=Database!$A$7,
_xlfn.FORECAST.LINEAR(K16,
INDEX('DS2025'!$Q$5:$Q$15,MATCH(K16,'DS2025'!$P$5:$P$15,1)):
INDEX('DS2025'!$Q$5:$Q$15,MATCH(K16,'DS2025'!$P$5:$P$15,1)+1),
INDEX('DS2025'!$P$5:$P$15,MATCH(K16,'DS2025'!$P$5:$P$15,1)):
INDEX('DS2025'!$P$5:$P$15,MATCH(K16,'DS2025'!$P$5:$P$15,1)+1)),
IF($L$4=Database!$A$8,
_xlfn.FORECAST.LINEAR(K16,
INDEX('DS2025'!$T$5:$T$15,MATCH(K16,'DS2025'!$S$5:$S$15,1)):
INDEX('DS2025'!$T$5:$T$15,MATCH(K16,'DS2025'!$S$5:$S$15,1)+1),
INDEX('DS2025'!$S$5:$S$15,MATCH(K16,'DS2025'!$S$5:$S$15,1)):
INDEX('DS2025'!$S$5:$S$15,MATCH(K16,'DS2025'!$S$5:$S$15,1)+1)),
IF($L$4=Database!$A$9,
_xlfn.FORECAST.LINEAR(K16,
INDEX('DS2025'!$W$5:$W$15,MATCH(K16,'DS2025'!$V$5:$V$15,1)):
INDEX('DS2025'!$W$5:$W$15,MATCH(K16,'DS2025'!$V$5:$V$15,1)+1),
INDEX('DS2025'!$V$5:$V$15,MATCH(K16,'DS2025'!$V$5:$V$15,1)):
INDEX('DS2025'!$V$5:$V$15,MATCH(K16,'DS2025'!$V$5:$V$15,1)+1)),
IF($L$4=Database!$A$10,
_xlfn.FORECAST.LINEAR(K16,
INDEX('DS2025'!$Z$5:$Z$15,MATCH(K16,'DS2025'!$Y$5:$Y$15,1)):
INDEX('DS2025'!$Z$5:$Z$15,MATCH(K16,'DS2025'!$Y$5:$Y$15,1)+1),
INDEX('DS2025'!$Y$5:$Y$15,MATCH(K16,'DS2025'!$Y$5:$Y$15,1)):
INDEX('DS2025'!$Y$5:$Y$15,MATCH(K16,'DS2025'!$Y$5:$Y$15,1)+1)),
IF($L$4=Database!$A$11,
_xlfn.FORECAST.LINEAR(
K16,
INDEX('DS2025'!$B$21:$B$35,MATCH(K16,'DS2025'!$A$21:$A$35,1)):
INDEX('DS2025'!$B$21:$B$35,MATCH(K16,'DS2025'!$A$21:$A$35,1)+1),
INDEX('DS2025'!$A$21:$A$35,MATCH(K16,'DS2025'!$A$21:$A$35,1)):
INDEX('DS2025'!$A$21:$A$35,MATCH(K16,'DS2025'!$A$21:$A$35,1)+1)),
IF($L$4=Database!$A$12,
_xlfn.FORECAST.LINEAR(
K16,
INDEX('DS2025'!$E$21:$E$35,MATCH(K16,'DS2025'!$D$21:$D$35,1)):
INDEX('DS2025'!$E$21:$E$35,MATCH(K16,'DS2025'!$D$21:$D$35,1)+1),
INDEX('DS2025'!$D$21:$D$35,MATCH(K16,'DS2025'!$D$21:$D$35,1)):
INDEX('DS2025'!$D$21:$D$35,MATCH(K16,'DS2025'!$D$21:$D$35,1)+1)),
IF($L$4=Database!$A$13,
_xlfn.FORECAST.LINEAR(
K16,
INDEX('DS2025'!$H$21:$H$35,MATCH(K16,'DS2025'!$G$21:$G$35,1)):
INDEX('DS2025'!$H$21:$H$35,MATCH(K16,'DS2025'!$G$21:$G$35,1)+1),
INDEX('DS2025'!$G$21:$G$35,MATCH(K16,'DS2025'!$G$21:$G$35,1)):
INDEX('DS2025'!$G$21:$G$35,MATCH(K16,'DS2025'!$G$21:$G$35,1)+1)),
IF($L$4=Database!$A$14,
_xlfn.FORECAST.LINEAR(
K16,
INDEX('DS2025'!$K$21:$K$35,MATCH(K16,'DS2025'!$J$21:$J$35,1)):
INDEX('DS2025'!$K$21:$K$35,MATCH(K16,'DS2025'!$J$21:$J$35,1)+1),
INDEX('DS2025'!$J$21:$J$35,MATCH(K16,'DS2025'!$J$21:$J$35,1)):
INDEX('DS2025'!$J$21:$J$35,MATCH(K16,'DS2025'!$J$21:$J$35,1)+1)),
IF($L$4=Database!$A$15,
_xlfn.FORECAST.LINEAR(
K16,
INDEX('DS2025'!$N$21:$N$35,MATCH(K16,'DS2025'!$M$21:$M$35,1)):
INDEX('DS2025'!$N$21:$N$35,MATCH(K16,'DS2025'!$M$21:$M$35,1)+1),
INDEX('DS2025'!$M$21:$M$35,MATCH(K16,'DS2025'!$M$21:$M$35,1)):
INDEX('DS2025'!$M$21:$M$35,MATCH(K16,'DS2025'!$M$21:$M$35,1)+1)),
IF($L$4=Database!$A$16,
_xlfn.FORECAST.LINEAR(
K16,
INDEX('DS2025'!$Q$21:$Q$35,MATCH(K16,'DS2025'!$P$21:$P$35,1)):
INDEX('DS2025'!$Q$21:$Q$35,MATCH(K16,'DS2025'!$P$21:$P$35,1)+1),
INDEX('DS2025'!$P$21:$P$35,MATCH(K16,'DS2025'!$P$21:$P$35,1)):
INDEX('DS2025'!$P$21:$P$35,MATCH(K16,'DS2025'!$P$21:$P$35,1)+1)),
IF($L$4=Database!$A$17,
_xlfn.FORECAST.LINEAR(
K16,
INDEX('DS2025'!$T$21:$T$35,MATCH(K16,'DS2025'!$S$21:$S$35,1)):
INDEX('DS2025'!$T$21:$T$35,MATCH(K16,'DS2025'!$S$21:$S$35,1)+1),
INDEX('DS2025'!$S$21:$S$35,MATCH(K16,'DS2025'!$S$21:$S$35,1)):
INDEX('DS2025'!$S$21:$S$35,MATCH(K16,'DS2025'!$S$21:$S$35,1)+1)),
IF($L$4=Database!$A$18,
_xlfn.FORECAST.LINEAR(
K16,
INDEX('DS2025'!$W$21:$W$35,MATCH(K16,'DS2025'!$V$21:$V$35,1)):
INDEX('DS2025'!$W$21:$W$35,MATCH(K16,'DS2025'!$V$21:$V$35,1)+1),
INDEX('DS2025'!$V$21:$V$35,MATCH(K16,'DS2025'!$V$21:$V$35,1)):
INDEX('DS2025'!$V$21:$V$35,MATCH(K16,'DS2025'!$V$21:$V$35,1)+1)),
IF($L$4=Database!$A$19,
_xlfn.FORECAST.LINEAR(
K16,
INDEX('DS2025'!$Z$21:$Z$35,MATCH(K16,'DS2025'!$Y$21:$Y$35,1)):
INDEX('DS2025'!$Z$21:$Z$35,MATCH(K16,'DS2025'!$Y$21:$Y$35,1)+1),
INDEX('DS2025'!$Y$21:$Y$35,MATCH(K16,'DS2025'!$Y$21:$Y$35,1)):
INDEX('DS2025'!$Y$21:$Y$35,MATCH(K16,'DS2025'!$Y$21:$Y$35,1)+1)),
IF($L$4=Database!$A$20,
_xlfn.FORECAST.LINEAR(
K16,
INDEX('DS2025'!$AC$21:$AC$35,MATCH(K16,'DS2025'!$AB$21:$AB$35,1)):
INDEX('DS2025'!$AC$21:$AC$35,MATCH(K16,'DS2025'!$AB$21:$AB$35,1)+1),
INDEX('DS2025'!$AB$21:$AB$35,MATCH(K16,'DS2025'!$AB$21:$AB$35,1)):
INDEX('DS2025'!$AB$21:$AB$35,MATCH(K16,'DS2025'!$AB$21:$AB$35,1)+1))
)))))))))))))))))))</f>
        <v>-0.33468916546992178</v>
      </c>
      <c r="M16" s="98">
        <f t="shared" si="3"/>
        <v>64.761310834530079</v>
      </c>
      <c r="N16" s="317">
        <f>'Data 60 C'!F17</f>
        <v>64.332999999999998</v>
      </c>
      <c r="O16" s="98">
        <f>IF($O$4=Database!$A$2,
_xlfn.FORECAST.LINEAR(N16,
INDEX('DS2025'!$B$5:$B$15,MATCH(N16,'DS2025'!$A$5:$A$15,1)):
INDEX('DS2025'!$B$5:$B$15,MATCH(N16,'DS2025'!$A$5:$A$15,1)+1),
INDEX('DS2025'!$A$5:$A$15,MATCH(N16,'DS2025'!$A$5:$A$15,1)):
INDEX('DS2025'!$A$5:$A$15,MATCH(N16,'DS2025'!$A$5:$A$15,1)+1)),
IF($O$4=Database!$A$3,
_xlfn.FORECAST.LINEAR(N16,
INDEX('DS2025'!$E$5:$E$15,MATCH(N16,'DS2025'!$D$5:$D$15,1)):
INDEX('DS2025'!$E$5:$E$15,MATCH(N16,'DS2025'!$D$5:$D$15,1)+1),
INDEX('DS2025'!$D$5:$D$15,MATCH(N16,'DS2025'!$D$5:$D$15,1)):
INDEX('DS2025'!$D$5:$D$15,MATCH(N16,'DS2025'!$D$5:$D$15,1)+1)),
IF($O$4=Database!$A$4,
_xlfn.FORECAST.LINEAR(N16,
INDEX('DS2025'!$H$5:$H$15,MATCH(N16,'DS2025'!$G$5:$G$15,1)):
INDEX('DS2025'!$H$5:$H$15,MATCH(N16,'DS2025'!$G$5:$G$15,1)+1),
INDEX('DS2025'!$G$5:$G$15,MATCH(N16,'DS2025'!$G$5:$G$15,1)):
INDEX('DS2025'!$G$5:$G$15,MATCH(N16,'DS2025'!$G$5:$G$15,1)+1)),
IF($O$4=Database!$A$5,
_xlfn.FORECAST.LINEAR(N16,
INDEX('DS2025'!$K$5:$K$15,MATCH(N16,'DS2025'!$J$5:$J$15,1)):
INDEX('DS2025'!$K$5:$K$15,MATCH(N16,'DS2025'!$J$5:$J$15,1)+1),
INDEX('DS2025'!$J$5:$J$15,MATCH(N16,'DS2025'!$J$5:$J$15,1)):
INDEX('DS2025'!$J$5:$J$15,MATCH(N16,'DS2025'!$J$5:$J$15,1)+1)),
IF($O$4=Database!$A$6,
_xlfn.FORECAST.LINEAR(N16,
INDEX('DS2025'!$N$5:$N$15,MATCH(N16,'DS2025'!$M$5:$M$15,1)):
INDEX('DS2025'!$N$5:$N$15,MATCH(N16,'DS2025'!$M$5:$M$15,1)+1),
INDEX('DS2025'!$M$5:$M$15,MATCH(N16,'DS2025'!$M$5:$M$15,1)):
INDEX('DS2025'!$M$5:$M$15,MATCH(N16,'DS2025'!$M$5:$M$15,1)+1)),
IF($O$4=Database!$A$7,
_xlfn.FORECAST.LINEAR(N16,
INDEX('DS2025'!$Q$5:$Q$15,MATCH(N16,'DS2025'!$P$5:$P$15,1)):
INDEX('DS2025'!$Q$5:$Q$15,MATCH(N16,'DS2025'!$P$5:$P$15,1)+1),
INDEX('DS2025'!$P$5:$P$15,MATCH(N16,'DS2025'!$P$5:$P$15,1)):
INDEX('DS2025'!$P$5:$P$15,MATCH(N16,'DS2025'!$P$5:$P$15,1)+1)),
IF($O$4=Database!$A$8,
_xlfn.FORECAST.LINEAR(N16,
INDEX('DS2025'!$T$5:$T$15,MATCH(N16,'DS2025'!$S$5:$S$15,1)):
INDEX('DS2025'!$T$5:$T$15,MATCH(N16,'DS2025'!$S$5:$S$15,1)+1),
INDEX('DS2025'!$S$5:$S$15,MATCH(N16,'DS2025'!$S$5:$S$15,1)):
INDEX('DS2025'!$S$5:$S$15,MATCH(N16,'DS2025'!$S$5:$S$15,1)+1)),
IF($O$4=Database!$A$9,
_xlfn.FORECAST.LINEAR(N16,
INDEX('DS2025'!$W$5:$W$15,MATCH(N16,'DS2025'!$V$5:$V$15,1)):
INDEX('DS2025'!$W$5:$W$15,MATCH(N16,'DS2025'!$V$5:$V$15,1)+1),
INDEX('DS2025'!$V$5:$V$15,MATCH(N16,'DS2025'!$V$5:$V$15,1)):
INDEX('DS2025'!$V$5:$V$15,MATCH(N16,'DS2025'!$V$5:$V$15,1)+1)),
IF($O$4=Database!$A$10,
_xlfn.FORECAST.LINEAR(N16,
INDEX('DS2025'!$Z$5:$Z$15,MATCH(N16,'DS2025'!$Y$5:$Y$15,1)):
INDEX('DS2025'!$Z$5:$Z$15,MATCH(N16,'DS2025'!$Y$5:$Y$15,1)+1),
INDEX('DS2025'!$Y$5:$Y$15,MATCH(N16,'DS2025'!$Y$5:$Y$15,1)):
INDEX('DS2025'!$Y$5:$Y$15,MATCH(N16,'DS2025'!$Y$5:$Y$15,1)+1)),
IF($O$4=Database!$A$11,
_xlfn.FORECAST.LINEAR(
N16,
INDEX('DS2025'!$B$21:$B$35,MATCH(N16,'DS2025'!$A$21:$A$35,1)):
INDEX('DS2025'!$B$21:$B$35,MATCH(N16,'DS2025'!$A$21:$A$35,1)+1),
INDEX('DS2025'!$A$21:$A$35,MATCH(N16,'DS2025'!$A$21:$A$35,1)):
INDEX('DS2025'!$A$21:$A$35,MATCH(N16,'DS2025'!$A$21:$A$35,1)+1)),
IF($O$4=Database!$A$12,
_xlfn.FORECAST.LINEAR(
N16,
INDEX('DS2025'!$E$21:$E$35,MATCH(N16,'DS2025'!$D$21:$D$35,1)):
INDEX('DS2025'!$E$21:$E$35,MATCH(N16,'DS2025'!$D$21:$D$35,1)+1),
INDEX('DS2025'!$D$21:$D$35,MATCH(N16,'DS2025'!$D$21:$D$35,1)):
INDEX('DS2025'!$D$21:$D$35,MATCH(N16,'DS2025'!$D$21:$D$35,1)+1)),
IF($O$4=Database!$A$13,
_xlfn.FORECAST.LINEAR(
N16,
INDEX('DS2025'!$H$21:$H$35,MATCH(N16,'DS2025'!$G$21:$G$35,1)):
INDEX('DS2025'!$H$21:$H$35,MATCH(N16,'DS2025'!$G$21:$G$35,1)+1),
INDEX('DS2025'!$G$21:$G$35,MATCH(N16,'DS2025'!$G$21:$G$35,1)):
INDEX('DS2025'!$G$21:$G$35,MATCH(N16,'DS2025'!$G$21:$G$35,1)+1)),
IF($O$4=Database!$A$14,
_xlfn.FORECAST.LINEAR(
N16,
INDEX('DS2025'!$K$21:$K$35,MATCH(N16,'DS2025'!$J$21:$J$35,1)):
INDEX('DS2025'!$K$21:$K$35,MATCH(N16,'DS2025'!$J$21:$J$35,1)+1),
INDEX('DS2025'!$J$21:$J$35,MATCH(N16,'DS2025'!$J$21:$J$35,1)):
INDEX('DS2025'!$J$21:$J$35,MATCH(N16,'DS2025'!$J$21:$J$35,1)+1)),
IF($O$4=Database!$A$15,
_xlfn.FORECAST.LINEAR(
N16,
INDEX('DS2025'!$N$21:$N$35,MATCH(N16,'DS2025'!$M$21:$M$35,1)):
INDEX('DS2025'!$N$21:$N$35,MATCH(N16,'DS2025'!$M$21:$M$35,1)+1),
INDEX('DS2025'!$M$21:$M$35,MATCH(N16,'DS2025'!$M$21:$M$35,1)):
INDEX('DS2025'!$M$21:$M$35,MATCH(N16,'DS2025'!$M$21:$M$35,1)+1)),
IF($O$4=Database!$A$16,
_xlfn.FORECAST.LINEAR(
N16,
INDEX('DS2025'!$Q$21:$Q$35,MATCH(N16,'DS2025'!$P$21:$P$35,1)):
INDEX('DS2025'!$Q$21:$Q$35,MATCH(N16,'DS2025'!$P$21:$P$35,1)+1),
INDEX('DS2025'!$P$21:$P$35,MATCH(N16,'DS2025'!$P$21:$P$35,1)):
INDEX('DS2025'!$P$21:$P$35,MATCH(N16,'DS2025'!$P$21:$P$35,1)+1)),
IF($O$4=Database!$A$17,
_xlfn.FORECAST.LINEAR(
N16,
INDEX('DS2025'!$T$21:$T$35,MATCH(N16,'DS2025'!$S$21:$S$35,1)):
INDEX('DS2025'!$T$21:$T$35,MATCH(N16,'DS2025'!$S$21:$S$35,1)+1),
INDEX('DS2025'!$S$21:$S$35,MATCH(N16,'DS2025'!$S$21:$S$35,1)):
INDEX('DS2025'!$S$21:$S$35,MATCH(N16,'DS2025'!$S$21:$S$35,1)+1)),
IF($O$4=Database!$A$18,
_xlfn.FORECAST.LINEAR(
N16,
INDEX('DS2025'!$W$21:$W$35,MATCH(N16,'DS2025'!$V$21:$V$35,1)):
INDEX('DS2025'!$W$21:$W$35,MATCH(N16,'DS2025'!$V$21:$V$35,1)+1),
INDEX('DS2025'!$V$21:$V$35,MATCH(N16,'DS2025'!$V$21:$V$35,1)):
INDEX('DS2025'!$V$21:$V$35,MATCH(N16,'DS2025'!$V$21:$V$35,1)+1)),
IF($O$4=Database!$A$19,
_xlfn.FORECAST.LINEAR(
N16,
INDEX('DS2025'!$Z$21:$Z$35,MATCH(N16,'DS2025'!$Y$21:$Y$35,1)):
INDEX('DS2025'!$Z$21:$Z$35,MATCH(N16,'DS2025'!$Y$21:$Y$35,1)+1),
INDEX('DS2025'!$Y$21:$Y$35,MATCH(N16,'DS2025'!$Y$21:$Y$35,1)):
INDEX('DS2025'!$Y$21:$Y$35,MATCH(N16,'DS2025'!$Y$21:$Y$35,1)+1)),
IF($O$4=Database!$A$20,
_xlfn.FORECAST.LINEAR(
N16,
INDEX('DS2025'!$AC$21:$AC$35,MATCH(N16,'DS2025'!$AB$21:$AB$35,1)):
INDEX('DS2025'!$AC$21:$AC$35,MATCH(N16,'DS2025'!$AB$21:$AB$35,1)+1),
INDEX('DS2025'!$AB$21:$AB$35,MATCH(N16,'DS2025'!$AB$21:$AB$35,1)):
INDEX('DS2025'!$AB$21:$AB$35,MATCH(N16,'DS2025'!$AB$21:$AB$35,1)+1))
)))))))))))))))))))</f>
        <v>-0.33243681187170893</v>
      </c>
      <c r="P16" s="96">
        <f t="shared" si="4"/>
        <v>64.000563188128297</v>
      </c>
      <c r="Q16" s="317">
        <f>'Data 60 C'!G17</f>
        <v>64.847999999999999</v>
      </c>
      <c r="R16" s="98">
        <f>IF($R$4=Database!$A$2,
_xlfn.FORECAST.LINEAR(Q16,
INDEX('DS2025'!$B$5:$B$15,MATCH(Q16,'DS2025'!$A$5:$A$15,1)):
INDEX('DS2025'!$B$5:$B$15,MATCH(Q16,'DS2025'!$A$5:$A$15,1)+1),
INDEX('DS2025'!$A$5:$A$15,MATCH(Q16,'DS2025'!$A$5:$A$15,1)):
INDEX('DS2025'!$A$5:$A$15,MATCH(Q16,'DS2025'!$A$5:$A$15,1)+1)),
IF($R$4=Database!$A$3,
_xlfn.FORECAST.LINEAR(Q16,
INDEX('DS2025'!$E$5:$E$15,MATCH(Q16,'DS2025'!$D$5:$D$15,1)):
INDEX('DS2025'!$E$5:$E$15,MATCH(Q16,'DS2025'!$D$5:$D$15,1)+1),
INDEX('DS2025'!$D$5:$D$15,MATCH(Q16,'DS2025'!$D$5:$D$15,1)):
INDEX('DS2025'!$D$5:$D$15,MATCH(Q16,'DS2025'!$D$5:$D$15,1)+1)),
IF($R$4=Database!$A$4,
_xlfn.FORECAST.LINEAR(Q16,
INDEX('DS2025'!$H$5:$H$15,MATCH(Q16,'DS2025'!$G$5:$G$15,1)):
INDEX('DS2025'!$H$5:$H$15,MATCH(Q16,'DS2025'!$G$5:$G$15,1)+1),
INDEX('DS2025'!$G$5:$G$15,MATCH(Q16,'DS2025'!$G$5:$G$15,1)):
INDEX('DS2025'!$G$5:$G$15,MATCH(Q16,'DS2025'!$G$5:$G$15,1)+1)),
IF($R$4=Database!$A$5,
_xlfn.FORECAST.LINEAR(Q16,
INDEX('DS2025'!$K$5:$K$15,MATCH(Q16,'DS2025'!$J$5:$J$15,1)):
INDEX('DS2025'!$K$5:$K$15,MATCH(Q16,'DS2025'!$J$5:$J$15,1)+1),
INDEX('DS2025'!$J$5:$J$15,MATCH(Q16,'DS2025'!$J$5:$J$15,1)):
INDEX('DS2025'!$J$5:$J$15,MATCH(Q16,'DS2025'!$J$5:$J$15,1)+1)),
IF($R$4=Database!$A$6,
_xlfn.FORECAST.LINEAR(Q16,
INDEX('DS2025'!$N$5:$N$15,MATCH(Q16,'DS2025'!$M$5:$M$15,1)):
INDEX('DS2025'!$N$5:$N$15,MATCH(Q16,'DS2025'!$M$5:$M$15,1)+1),
INDEX('DS2025'!$M$5:$M$15,MATCH(Q16,'DS2025'!$M$5:$M$15,1)):
INDEX('DS2025'!$M$5:$M$15,MATCH(Q16,'DS2025'!$M$5:$M$15,1)+1)),
IF($R$4=Database!$A$7,
_xlfn.FORECAST.LINEAR(Q16,
INDEX('DS2025'!$Q$5:$Q$15,MATCH(Q16,'DS2025'!$P$5:$P$15,1)):
INDEX('DS2025'!$Q$5:$Q$15,MATCH(Q16,'DS2025'!$P$5:$P$15,1)+1),
INDEX('DS2025'!$P$5:$P$15,MATCH(Q16,'DS2025'!$P$5:$P$15,1)):
INDEX('DS2025'!$P$5:$P$15,MATCH(Q16,'DS2025'!$P$5:$P$15,1)+1)),
IF($R$4=Database!$A$8,
_xlfn.FORECAST.LINEAR(Q16,
INDEX('DS2025'!$T$5:$T$15,MATCH(Q16,'DS2025'!$S$5:$S$15,1)):
INDEX('DS2025'!$T$5:$T$15,MATCH(Q16,'DS2025'!$S$5:$S$15,1)+1),
INDEX('DS2025'!$S$5:$S$15,MATCH(Q16,'DS2025'!$S$5:$S$15,1)):
INDEX('DS2025'!$S$5:$S$15,MATCH(Q16,'DS2025'!$S$5:$S$15,1)+1)),
IF($R$4=Database!$A$9,
_xlfn.FORECAST.LINEAR(Q16,
INDEX('DS2025'!$W$5:$W$15,MATCH(Q16,'DS2025'!$V$5:$V$15,1)):
INDEX('DS2025'!$W$5:$W$15,MATCH(Q16,'DS2025'!$V$5:$V$15,1)+1),
INDEX('DS2025'!$V$5:$V$15,MATCH(Q16,'DS2025'!$V$5:$V$15,1)):
INDEX('DS2025'!$V$5:$V$15,MATCH(Q16,'DS2025'!$V$5:$V$15,1)+1)),
IF($R$4=Database!$A$10,
_xlfn.FORECAST.LINEAR(Q16,
INDEX('DS2025'!$Z$5:$Z$15,MATCH(Q16,'DS2025'!$Y$5:$Y$15,1)):
INDEX('DS2025'!$Z$5:$Z$15,MATCH(Q16,'DS2025'!$Y$5:$Y$15,1)+1),
INDEX('DS2025'!$Y$5:$Y$15,MATCH(Q16,'DS2025'!$Y$5:$Y$15,1)):
INDEX('DS2025'!$Y$5:$Y$15,MATCH(Q16,'DS2025'!$Y$5:$Y$15,1)+1)),
IF($R$4=Database!$A$11,
_xlfn.FORECAST.LINEAR(
Q16,
INDEX('DS2025'!$B$21:$B$35,MATCH(Q16,'DS2025'!$A$21:$A$35,1)):
INDEX('DS2025'!$B$21:$B$35,MATCH(Q16,'DS2025'!$A$21:$A$35,1)+1),
INDEX('DS2025'!$A$21:$A$35,MATCH(Q16,'DS2025'!$A$21:$A$35,1)):
INDEX('DS2025'!$A$21:$A$35,MATCH(Q16,'DS2025'!$A$21:$A$35,1)+1)),
IF($R$4=Database!$A$12,
_xlfn.FORECAST.LINEAR(
Q16,
INDEX('DS2025'!$E$21:$E$35,MATCH(Q16,'DS2025'!$D$21:$D$35,1)):
INDEX('DS2025'!$E$21:$E$35,MATCH(Q16,'DS2025'!$D$21:$D$35,1)+1),
INDEX('DS2025'!$D$21:$D$35,MATCH(Q16,'DS2025'!$D$21:$D$35,1)):
INDEX('DS2025'!$D$21:$D$35,MATCH(Q16,'DS2025'!$D$21:$D$35,1)+1)),
IF($R$4=Database!$A$13,
_xlfn.FORECAST.LINEAR(
Q16,
INDEX('DS2025'!$H$21:$H$35,MATCH(Q16,'DS2025'!$G$21:$G$35,1)):
INDEX('DS2025'!$H$21:$H$35,MATCH(Q16,'DS2025'!$G$21:$G$35,1)+1),
INDEX('DS2025'!$G$21:$G$35,MATCH(Q16,'DS2025'!$G$21:$G$35,1)):
INDEX('DS2025'!$G$21:$G$35,MATCH(Q16,'DS2025'!$G$21:$G$35,1)+1)),
IF($R$4=Database!$A$14,
_xlfn.FORECAST.LINEAR(
Q16,
INDEX('DS2025'!$K$21:$K$35,MATCH(Q16,'DS2025'!$J$21:$J$35,1)):
INDEX('DS2025'!$K$21:$K$35,MATCH(Q16,'DS2025'!$J$21:$J$35,1)+1),
INDEX('DS2025'!$J$21:$J$35,MATCH(Q16,'DS2025'!$J$21:$J$35,1)):
INDEX('DS2025'!$J$21:$J$35,MATCH(Q16,'DS2025'!$J$21:$J$35,1)+1)),
IF($R$4=Database!$A$15,
_xlfn.FORECAST.LINEAR(
Q16,
INDEX('DS2025'!$N$21:$N$35,MATCH(Q16,'DS2025'!$M$21:$M$35,1)):
INDEX('DS2025'!$N$21:$N$35,MATCH(Q16,'DS2025'!$M$21:$M$35,1)+1),
INDEX('DS2025'!$M$21:$M$35,MATCH(Q16,'DS2025'!$M$21:$M$35,1)):
INDEX('DS2025'!$M$21:$M$35,MATCH(Q16,'DS2025'!$M$21:$M$35,1)+1)),
IF($R$4=Database!$A$16,
_xlfn.FORECAST.LINEAR(
Q16,
INDEX('DS2025'!$Q$21:$Q$35,MATCH(Q16,'DS2025'!$P$21:$P$35,1)):
INDEX('DS2025'!$Q$21:$Q$35,MATCH(Q16,'DS2025'!$P$21:$P$35,1)+1),
INDEX('DS2025'!$P$21:$P$35,MATCH(Q16,'DS2025'!$P$21:$P$35,1)):
INDEX('DS2025'!$P$21:$P$35,MATCH(Q16,'DS2025'!$P$21:$P$35,1)+1)),
IF($R$4=Database!$A$17,
_xlfn.FORECAST.LINEAR(
Q16,
INDEX('DS2025'!$T$21:$T$35,MATCH(Q16,'DS2025'!$S$21:$S$35,1)):
INDEX('DS2025'!$T$21:$T$35,MATCH(Q16,'DS2025'!$S$21:$S$35,1)+1),
INDEX('DS2025'!$S$21:$S$35,MATCH(Q16,'DS2025'!$S$21:$S$35,1)):
INDEX('DS2025'!$S$21:$S$35,MATCH(Q16,'DS2025'!$S$21:$S$35,1)+1)),
IF($R$4=Database!$A$18,
_xlfn.FORECAST.LINEAR(
Q16,
INDEX('DS2025'!$W$21:$W$35,MATCH(Q16,'DS2025'!$V$21:$V$35,1)):
INDEX('DS2025'!$W$21:$W$35,MATCH(Q16,'DS2025'!$V$21:$V$35,1)+1),
INDEX('DS2025'!$V$21:$V$35,MATCH(Q16,'DS2025'!$V$21:$V$35,1)):
INDEX('DS2025'!$V$21:$V$35,MATCH(Q16,'DS2025'!$V$21:$V$35,1)+1)),
IF($R$4=Database!$A$19,
_xlfn.FORECAST.LINEAR(
Q16,
INDEX('DS2025'!$Z$21:$Z$35,MATCH(Q16,'DS2025'!$Y$21:$Y$35,1)):
INDEX('DS2025'!$Z$21:$Z$35,MATCH(Q16,'DS2025'!$Y$21:$Y$35,1)+1),
INDEX('DS2025'!$Y$21:$Y$35,MATCH(Q16,'DS2025'!$Y$21:$Y$35,1)):
INDEX('DS2025'!$Y$21:$Y$35,MATCH(Q16,'DS2025'!$Y$21:$Y$35,1)+1)),
IF($R$4=Database!$A$20,
_xlfn.FORECAST.LINEAR(
Q16,
INDEX('DS2025'!$AC$21:$AC$35,MATCH(Q16,'DS2025'!$AB$21:$AB$35,1)):
INDEX('DS2025'!$AC$21:$AC$35,MATCH(Q16,'DS2025'!$AB$21:$AB$35,1)+1),
INDEX('DS2025'!$AB$21:$AB$35,MATCH(Q16,'DS2025'!$AB$21:$AB$35,1)):
INDEX('DS2025'!$AB$21:$AB$35,MATCH(Q16,'DS2025'!$AB$21:$AB$35,1)+1))
)))))))))))))))))))</f>
        <v>-0.33395707675123659</v>
      </c>
      <c r="S16" s="98">
        <f t="shared" si="5"/>
        <v>64.514042923248766</v>
      </c>
      <c r="T16" s="317">
        <f>'Data 60 C'!H17</f>
        <v>64.155000000000001</v>
      </c>
      <c r="U16" s="98">
        <f>IF($U$4=Database!$A$2,
_xlfn.FORECAST.LINEAR(T16,
INDEX('DS2025'!$B$5:$B$15,MATCH(T16,'DS2025'!$A$5:$A$15,1)):
INDEX('DS2025'!$B$5:$B$15,MATCH(T16,'DS2025'!$A$5:$A$15,1)+1),
INDEX('DS2025'!$A$5:$A$15,MATCH(T16,'DS2025'!$A$5:$A$15,1)):
INDEX('DS2025'!$A$5:$A$15,MATCH(T16,'DS2025'!$A$5:$A$15,1)+1)),
IF($U$4=Database!$A$3,
_xlfn.FORECAST.LINEAR(T16,
INDEX('DS2025'!$E$5:$E$15,MATCH(T16,'DS2025'!$D$5:$D$15,1)):
INDEX('DS2025'!$E$5:$E$15,MATCH(T16,'DS2025'!$D$5:$D$15,1)+1),
INDEX('DS2025'!$D$5:$D$15,MATCH(T16,'DS2025'!$D$5:$D$15,1)):
INDEX('DS2025'!$D$5:$D$15,MATCH(T16,'DS2025'!$D$5:$D$15,1)+1)),
IF($U$4=Database!$A$4,
_xlfn.FORECAST.LINEAR(T16,
INDEX('DS2025'!$H$5:$H$15,MATCH(T16,'DS2025'!$G$5:$G$15,1)):
INDEX('DS2025'!$H$5:$H$15,MATCH(T16,'DS2025'!$G$5:$G$15,1)+1),
INDEX('DS2025'!$G$5:$G$15,MATCH(T16,'DS2025'!$G$5:$G$15,1)):
INDEX('DS2025'!$G$5:$G$15,MATCH(T16,'DS2025'!$G$5:$G$15,1)+1)),
IF($U$4=Database!$A$5,
_xlfn.FORECAST.LINEAR(T16,
INDEX('DS2025'!$K$5:$K$15,MATCH(T16,'DS2025'!$J$5:$J$15,1)):
INDEX('DS2025'!$K$5:$K$15,MATCH(T16,'DS2025'!$J$5:$J$15,1)+1),
INDEX('DS2025'!$J$5:$J$15,MATCH(T16,'DS2025'!$J$5:$J$15,1)):
INDEX('DS2025'!$J$5:$J$15,MATCH(T16,'DS2025'!$J$5:$J$15,1)+1)),
IF($U$4=Database!$A$6,
_xlfn.FORECAST.LINEAR(T16,
INDEX('DS2025'!$N$5:$N$15,MATCH(T16,'DS2025'!$M$5:$M$15,1)):
INDEX('DS2025'!$N$5:$N$15,MATCH(T16,'DS2025'!$M$5:$M$15,1)+1),
INDEX('DS2025'!$M$5:$M$15,MATCH(T16,'DS2025'!$M$5:$M$15,1)):
INDEX('DS2025'!$M$5:$M$15,MATCH(T16,'DS2025'!$M$5:$M$15,1)+1)),
IF($U$4=Database!$A$7,
_xlfn.FORECAST.LINEAR(T16,
INDEX('DS2025'!$Q$5:$Q$15,MATCH(T16,'DS2025'!$P$5:$P$15,1)):
INDEX('DS2025'!$Q$5:$Q$15,MATCH(T16,'DS2025'!$P$5:$P$15,1)+1),
INDEX('DS2025'!$P$5:$P$15,MATCH(T16,'DS2025'!$P$5:$P$15,1)):
INDEX('DS2025'!$P$5:$P$15,MATCH(T16,'DS2025'!$P$5:$P$15,1)+1)),
IF($U$4=Database!$A$8,
_xlfn.FORECAST.LINEAR(T16,
INDEX('DS2025'!$T$5:$T$15,MATCH(T16,'DS2025'!$S$5:$S$15,1)):
INDEX('DS2025'!$T$5:$T$15,MATCH(T16,'DS2025'!$S$5:$S$15,1)+1),
INDEX('DS2025'!$S$5:$S$15,MATCH(T16,'DS2025'!$S$5:$S$15,1)):
INDEX('DS2025'!$S$5:$S$15,MATCH(T16,'DS2025'!$S$5:$S$15,1)+1)),
IF($U$4=Database!$A$9,
_xlfn.FORECAST.LINEAR(T16,
INDEX('DS2025'!$W$5:$W$15,MATCH(T16,'DS2025'!$V$5:$V$15,1)):
INDEX('DS2025'!$W$5:$W$15,MATCH(T16,'DS2025'!$V$5:$V$15,1)+1),
INDEX('DS2025'!$V$5:$V$15,MATCH(T16,'DS2025'!$V$5:$V$15,1)):
INDEX('DS2025'!$V$5:$V$15,MATCH(T16,'DS2025'!$V$5:$V$15,1)+1)),
IF($U$4=Database!$A$10,
_xlfn.FORECAST.LINEAR(T16,
INDEX('DS2025'!$Z$5:$Z$15,MATCH(T16,'DS2025'!$Y$5:$Y$15,1)):
INDEX('DS2025'!$Z$5:$Z$15,MATCH(T16,'DS2025'!$Y$5:$Y$15,1)+1),
INDEX('DS2025'!$Y$5:$Y$15,MATCH(T16,'DS2025'!$Y$5:$Y$15,1)):
INDEX('DS2025'!$Y$5:$Y$15,MATCH(T16,'DS2025'!$Y$5:$Y$15,1)+1)),
IF($U$4=Database!$A$11,
_xlfn.FORECAST.LINEAR(
T16,
INDEX('DS2025'!$B$21:$B$35,MATCH(T16,'DS2025'!$A$21:$A$35,1)):
INDEX('DS2025'!$B$21:$B$35,MATCH(T16,'DS2025'!$A$21:$A$35,1)+1),
INDEX('DS2025'!$A$21:$A$35,MATCH(T16,'DS2025'!$A$21:$A$35,1)):
INDEX('DS2025'!$A$21:$A$35,MATCH(T16,'DS2025'!$A$21:$A$35,1)+1)),
IF($U$4=Database!$A$12,
_xlfn.FORECAST.LINEAR(
T16,
INDEX('DS2025'!$E$21:$E$35,MATCH(T16,'DS2025'!$D$21:$D$35,1)):
INDEX('DS2025'!$E$21:$E$35,MATCH(T16,'DS2025'!$D$21:$D$35,1)+1),
INDEX('DS2025'!$D$21:$D$35,MATCH(T16,'DS2025'!$D$21:$D$35,1)):
INDEX('DS2025'!$D$21:$D$35,MATCH(T16,'DS2025'!$D$21:$D$35,1)+1)),
IF($U$4=Database!$A$13,
_xlfn.FORECAST.LINEAR(
T16,
INDEX('DS2025'!$H$21:$H$35,MATCH(T16,'DS2025'!$G$21:$G$35,1)):
INDEX('DS2025'!$H$21:$H$35,MATCH(T16,'DS2025'!$G$21:$G$35,1)+1),
INDEX('DS2025'!$G$21:$G$35,MATCH(T16,'DS2025'!$G$21:$G$35,1)):
INDEX('DS2025'!$G$21:$G$35,MATCH(T16,'DS2025'!$G$21:$G$35,1)+1)),
IF($U$4=Database!$A$14,
_xlfn.FORECAST.LINEAR(
T16,
INDEX('DS2025'!$K$21:$K$35,MATCH(T16,'DS2025'!$J$21:$J$35,1)):
INDEX('DS2025'!$K$21:$K$35,MATCH(T16,'DS2025'!$J$21:$J$35,1)+1),
INDEX('DS2025'!$J$21:$J$35,MATCH(T16,'DS2025'!$J$21:$J$35,1)):
INDEX('DS2025'!$J$21:$J$35,MATCH(T16,'DS2025'!$J$21:$J$35,1)+1)),
IF($U$4=Database!$A$15,
_xlfn.FORECAST.LINEAR(
T16,
INDEX('DS2025'!$N$21:$N$35,MATCH(T16,'DS2025'!$M$21:$M$35,1)):
INDEX('DS2025'!$N$21:$N$35,MATCH(T16,'DS2025'!$M$21:$M$35,1)+1),
INDEX('DS2025'!$M$21:$M$35,MATCH(T16,'DS2025'!$M$21:$M$35,1)):
INDEX('DS2025'!$M$21:$M$35,MATCH(T16,'DS2025'!$M$21:$M$35,1)+1)),
IF($U$4=Database!$A$16,
_xlfn.FORECAST.LINEAR(
T16,
INDEX('DS2025'!$Q$21:$Q$35,MATCH(T16,'DS2025'!$P$21:$P$35,1)):
INDEX('DS2025'!$Q$21:$Q$35,MATCH(T16,'DS2025'!$P$21:$P$35,1)+1),
INDEX('DS2025'!$P$21:$P$35,MATCH(T16,'DS2025'!$P$21:$P$35,1)):
INDEX('DS2025'!$P$21:$P$35,MATCH(T16,'DS2025'!$P$21:$P$35,1)+1)),
IF($U$4=Database!$A$17,
_xlfn.FORECAST.LINEAR(
T16,
INDEX('DS2025'!$T$21:$T$35,MATCH(T16,'DS2025'!$S$21:$S$35,1)):
INDEX('DS2025'!$T$21:$T$35,MATCH(T16,'DS2025'!$S$21:$S$35,1)+1),
INDEX('DS2025'!$S$21:$S$35,MATCH(T16,'DS2025'!$S$21:$S$35,1)):
INDEX('DS2025'!$S$21:$S$35,MATCH(T16,'DS2025'!$S$21:$S$35,1)+1)),
IF($U$4=Database!$A$18,
_xlfn.FORECAST.LINEAR(
T16,
INDEX('DS2025'!$W$21:$W$35,MATCH(T16,'DS2025'!$V$21:$V$35,1)):
INDEX('DS2025'!$W$21:$W$35,MATCH(T16,'DS2025'!$V$21:$V$35,1)+1),
INDEX('DS2025'!$V$21:$V$35,MATCH(T16,'DS2025'!$V$21:$V$35,1)):
INDEX('DS2025'!$V$21:$V$35,MATCH(T16,'DS2025'!$V$21:$V$35,1)+1)),
IF($U$4=Database!$A$19,
_xlfn.FORECAST.LINEAR(
T16,
INDEX('DS2025'!$Z$21:$Z$35,MATCH(T16,'DS2025'!$Y$21:$Y$35,1)):
INDEX('DS2025'!$Z$21:$Z$35,MATCH(T16,'DS2025'!$Y$21:$Y$35,1)+1),
INDEX('DS2025'!$Y$21:$Y$35,MATCH(T16,'DS2025'!$Y$21:$Y$35,1)):
INDEX('DS2025'!$Y$21:$Y$35,MATCH(T16,'DS2025'!$Y$21:$Y$35,1)+1)),
IF($U$4=Database!$A$20,
_xlfn.FORECAST.LINEAR(
T16,
INDEX('DS2025'!$AC$21:$AC$35,MATCH(T16,'DS2025'!$AB$21:$AB$35,1)):
INDEX('DS2025'!$AC$21:$AC$35,MATCH(T16,'DS2025'!$AB$21:$AB$35,1)+1),
INDEX('DS2025'!$AB$21:$AB$35,MATCH(T16,'DS2025'!$AB$21:$AB$35,1)):
INDEX('DS2025'!$AB$21:$AB$35,MATCH(T16,'DS2025'!$AB$21:$AB$35,1)+1))
)))))))))))))))))))</f>
        <v>-0.33191136109781394</v>
      </c>
      <c r="V16" s="98">
        <f t="shared" si="6"/>
        <v>63.823088638902185</v>
      </c>
      <c r="W16" s="317">
        <f>'Data 60 C'!I17</f>
        <v>64.191999999999993</v>
      </c>
      <c r="X16" s="98">
        <f>IF($X$4=Database!$A$2,
_xlfn.FORECAST.LINEAR(W16,
INDEX('DS2025'!$B$5:$B$15,MATCH(W16,'DS2025'!$A$5:$A$15,1)):
INDEX('DS2025'!$B$5:$B$15,MATCH(W16,'DS2025'!$A$5:$A$15,1)+1),
INDEX('DS2025'!$A$5:$A$15,MATCH(W16,'DS2025'!$A$5:$A$15,1)):
INDEX('DS2025'!$A$5:$A$15,MATCH(W16,'DS2025'!$A$5:$A$15,1)+1)),
IF($X$4=Database!$A$3,
_xlfn.FORECAST.LINEAR(W16,
INDEX('DS2025'!$E$5:$E$15,MATCH(W16,'DS2025'!$D$5:$D$15,1)):
INDEX('DS2025'!$E$5:$E$15,MATCH(W16,'DS2025'!$D$5:$D$15,1)+1),
INDEX('DS2025'!$D$5:$D$15,MATCH(W16,'DS2025'!$D$5:$D$15,1)):
INDEX('DS2025'!$D$5:$D$15,MATCH(W16,'DS2025'!$D$5:$D$15,1)+1)),
IF($X$4=Database!$A$4,
_xlfn.FORECAST.LINEAR(W16,
INDEX('DS2025'!$H$5:$H$15,MATCH(W16,'DS2025'!$G$5:$G$15,1)):
INDEX('DS2025'!$H$5:$H$15,MATCH(W16,'DS2025'!$G$5:$G$15,1)+1),
INDEX('DS2025'!$G$5:$G$15,MATCH(W16,'DS2025'!$G$5:$G$15,1)):
INDEX('DS2025'!$G$5:$G$15,MATCH(W16,'DS2025'!$G$5:$G$15,1)+1)),
IF($X$4=Database!$A$5,
_xlfn.FORECAST.LINEAR(W16,
INDEX('DS2025'!$K$5:$K$15,MATCH(W16,'DS2025'!$J$5:$J$15,1)):
INDEX('DS2025'!$K$5:$K$15,MATCH(W16,'DS2025'!$J$5:$J$15,1)+1),
INDEX('DS2025'!$J$5:$J$15,MATCH(W16,'DS2025'!$J$5:$J$15,1)):
INDEX('DS2025'!$J$5:$J$15,MATCH(W16,'DS2025'!$J$5:$J$15,1)+1)),
IF($X$4=Database!$A$6,
_xlfn.FORECAST.LINEAR(W16,
INDEX('DS2025'!$N$5:$N$15,MATCH(W16,'DS2025'!$M$5:$M$15,1)):
INDEX('DS2025'!$N$5:$N$15,MATCH(W16,'DS2025'!$M$5:$M$15,1)+1),
INDEX('DS2025'!$M$5:$M$15,MATCH(W16,'DS2025'!$M$5:$M$15,1)):
INDEX('DS2025'!$M$5:$M$15,MATCH(W16,'DS2025'!$M$5:$M$15,1)+1)),
IF($X$4=Database!$A$7,
_xlfn.FORECAST.LINEAR(W16,
INDEX('DS2025'!$Q$5:$Q$15,MATCH(W16,'DS2025'!$P$5:$P$15,1)):
INDEX('DS2025'!$Q$5:$Q$15,MATCH(W16,'DS2025'!$P$5:$P$15,1)+1),
INDEX('DS2025'!$P$5:$P$15,MATCH(W16,'DS2025'!$P$5:$P$15,1)):
INDEX('DS2025'!$P$5:$P$15,MATCH(W16,'DS2025'!$P$5:$P$15,1)+1)),
IF($X$4=Database!$A$8,
_xlfn.FORECAST.LINEAR(W16,
INDEX('DS2025'!$T$5:$T$15,MATCH(W16,'DS2025'!$S$5:$S$15,1)):
INDEX('DS2025'!$T$5:$T$15,MATCH(W16,'DS2025'!$S$5:$S$15,1)+1),
INDEX('DS2025'!$S$5:$S$15,MATCH(W16,'DS2025'!$S$5:$S$15,1)):
INDEX('DS2025'!$S$5:$S$15,MATCH(W16,'DS2025'!$S$5:$S$15,1)+1)),
IF($X$4=Database!$A$9,
_xlfn.FORECAST.LINEAR(W16,
INDEX('DS2025'!$W$5:$W$15,MATCH(W16,'DS2025'!$V$5:$V$15,1)):
INDEX('DS2025'!$W$5:$W$15,MATCH(W16,'DS2025'!$V$5:$V$15,1)+1),
INDEX('DS2025'!$V$5:$V$15,MATCH(W16,'DS2025'!$V$5:$V$15,1)):
INDEX('DS2025'!$V$5:$V$15,MATCH(W16,'DS2025'!$V$5:$V$15,1)+1)),
IF($X$4=Database!$A$10,
_xlfn.FORECAST.LINEAR(W16,
INDEX('DS2025'!$Z$5:$Z$15,MATCH(W16,'DS2025'!$Y$5:$Y$15,1)):
INDEX('DS2025'!$Z$5:$Z$15,MATCH(W16,'DS2025'!$Y$5:$Y$15,1)+1),
INDEX('DS2025'!$Y$5:$Y$15,MATCH(W16,'DS2025'!$Y$5:$Y$15,1)):
INDEX('DS2025'!$Y$5:$Y$15,MATCH(W16,'DS2025'!$Y$5:$Y$15,1)+1)),
IF($X$4=Database!$A$11,
_xlfn.FORECAST.LINEAR(
W16,
INDEX('DS2025'!$B$21:$B$35,MATCH(W16,'DS2025'!$A$21:$A$35,1)):
INDEX('DS2025'!$B$21:$B$35,MATCH(W16,'DS2025'!$A$21:$A$35,1)+1),
INDEX('DS2025'!$A$21:$A$35,MATCH(W16,'DS2025'!$A$21:$A$35,1)):
INDEX('DS2025'!$A$21:$A$35,MATCH(W16,'DS2025'!$A$21:$A$35,1)+1)),
IF($X$4=Database!$A$12,
_xlfn.FORECAST.LINEAR(
W16,
INDEX('DS2025'!$E$21:$E$35,MATCH(W16,'DS2025'!$D$21:$D$35,1)):
INDEX('DS2025'!$E$21:$E$35,MATCH(W16,'DS2025'!$D$21:$D$35,1)+1),
INDEX('DS2025'!$D$21:$D$35,MATCH(W16,'DS2025'!$D$21:$D$35,1)):
INDEX('DS2025'!$D$21:$D$35,MATCH(W16,'DS2025'!$D$21:$D$35,1)+1)),
IF($X$4=Database!$A$13,
_xlfn.FORECAST.LINEAR(
W16,
INDEX('DS2025'!$H$21:$H$35,MATCH(W16,'DS2025'!$G$21:$G$35,1)):
INDEX('DS2025'!$H$21:$H$35,MATCH(W16,'DS2025'!$G$21:$G$35,1)+1),
INDEX('DS2025'!$G$21:$G$35,MATCH(W16,'DS2025'!$G$21:$G$35,1)):
INDEX('DS2025'!$G$21:$G$35,MATCH(W16,'DS2025'!$G$21:$G$35,1)+1)),
IF($X$4=Database!$A$14,
_xlfn.FORECAST.LINEAR(
W16,
INDEX('DS2025'!$K$21:$K$35,MATCH(W16,'DS2025'!$J$21:$J$35,1)):
INDEX('DS2025'!$K$21:$K$35,MATCH(W16,'DS2025'!$J$21:$J$35,1)+1),
INDEX('DS2025'!$J$21:$J$35,MATCH(W16,'DS2025'!$J$21:$J$35,1)):
INDEX('DS2025'!$J$21:$J$35,MATCH(W16,'DS2025'!$J$21:$J$35,1)+1)),
IF($X$4=Database!$A$15,
_xlfn.FORECAST.LINEAR(
W16,
INDEX('DS2025'!$N$21:$N$35,MATCH(W16,'DS2025'!$M$21:$M$35,1)):
INDEX('DS2025'!$N$21:$N$35,MATCH(W16,'DS2025'!$M$21:$M$35,1)+1),
INDEX('DS2025'!$M$21:$M$35,MATCH(W16,'DS2025'!$M$21:$M$35,1)):
INDEX('DS2025'!$M$21:$M$35,MATCH(W16,'DS2025'!$M$21:$M$35,1)+1)),
IF($X$4=Database!$A$16,
_xlfn.FORECAST.LINEAR(
W16,
INDEX('DS2025'!$Q$21:$Q$35,MATCH(W16,'DS2025'!$P$21:$P$35,1)):
INDEX('DS2025'!$Q$21:$Q$35,MATCH(W16,'DS2025'!$P$21:$P$35,1)+1),
INDEX('DS2025'!$P$21:$P$35,MATCH(W16,'DS2025'!$P$21:$P$35,1)):
INDEX('DS2025'!$P$21:$P$35,MATCH(W16,'DS2025'!$P$21:$P$35,1)+1)),
IF($X$4=Database!$A$17,
_xlfn.FORECAST.LINEAR(
W16,
INDEX('DS2025'!$T$21:$T$35,MATCH(W16,'DS2025'!$S$21:$S$35,1)):
INDEX('DS2025'!$T$21:$T$35,MATCH(W16,'DS2025'!$S$21:$S$35,1)+1),
INDEX('DS2025'!$S$21:$S$35,MATCH(W16,'DS2025'!$S$21:$S$35,1)):
INDEX('DS2025'!$S$21:$S$35,MATCH(W16,'DS2025'!$S$21:$S$35,1)+1)),
IF($X$4=Database!$A$18,
_xlfn.FORECAST.LINEAR(
W16,
INDEX('DS2025'!$W$21:$W$35,MATCH(W16,'DS2025'!$V$21:$V$35,1)):
INDEX('DS2025'!$W$21:$W$35,MATCH(W16,'DS2025'!$V$21:$V$35,1)+1),
INDEX('DS2025'!$V$21:$V$35,MATCH(W16,'DS2025'!$V$21:$V$35,1)):
INDEX('DS2025'!$V$21:$V$35,MATCH(W16,'DS2025'!$V$21:$V$35,1)+1)),
IF($X$4=Database!$A$19,
_xlfn.FORECAST.LINEAR(
W16,
INDEX('DS2025'!$Z$21:$Z$35,MATCH(W16,'DS2025'!$Y$21:$Y$35,1)):
INDEX('DS2025'!$Z$21:$Z$35,MATCH(W16,'DS2025'!$Y$21:$Y$35,1)+1),
INDEX('DS2025'!$Y$21:$Y$35,MATCH(W16,'DS2025'!$Y$21:$Y$35,1)):
INDEX('DS2025'!$Y$21:$Y$35,MATCH(W16,'DS2025'!$Y$21:$Y$35,1)+1)),
IF($X$4=Database!$A$20,
_xlfn.FORECAST.LINEAR(
W16,
INDEX('DS2025'!$AC$21:$AC$35,MATCH(W16,'DS2025'!$AB$21:$AB$35,1)):
INDEX('DS2025'!$AC$21:$AC$35,MATCH(W16,'DS2025'!$AB$21:$AB$35,1)+1),
INDEX('DS2025'!$AB$21:$AB$35,MATCH(W16,'DS2025'!$AB$21:$AB$35,1)):
INDEX('DS2025'!$AB$21:$AB$35,MATCH(W16,'DS2025'!$AB$21:$AB$35,1)+1))
)))))))))))))))))))</f>
        <v>-0.33202058401148871</v>
      </c>
      <c r="Y16" s="98">
        <f t="shared" si="7"/>
        <v>63.859979415988505</v>
      </c>
      <c r="Z16" s="97">
        <f>'Data 60 C'!J17</f>
        <v>65.158000000000001</v>
      </c>
      <c r="AA16" s="98">
        <f>IF($AA$4=Database!$A$2,
_xlfn.FORECAST.LINEAR(Z16,
INDEX('DS2025'!$B$5:$B$15,MATCH(Z16,'DS2025'!$A$5:$A$15,1)):
INDEX('DS2025'!$B$5:$B$15,MATCH(Z16,'DS2025'!$A$5:$A$15,1)+1),
INDEX('DS2025'!$A$5:$A$15,MATCH(Z16,'DS2025'!$A$5:$A$15,1)):
INDEX('DS2025'!$A$5:$A$15,MATCH(Z16,'DS2025'!$A$5:$A$15,1)+1)),
IF($AA$4=Database!$A$3,
_xlfn.FORECAST.LINEAR(Z16,
INDEX('DS2025'!$E$5:$E$15,MATCH(Z16,'DS2025'!$D$5:$D$15,1)):
INDEX('DS2025'!$E$5:$E$15,MATCH(Z16,'DS2025'!$D$5:$D$15,1)+1),
INDEX('DS2025'!$D$5:$D$15,MATCH(Z16,'DS2025'!$D$5:$D$15,1)):
INDEX('DS2025'!$D$5:$D$15,MATCH(Z16,'DS2025'!$D$5:$D$15,1)+1)),
IF($AA$4=Database!$A$4,
_xlfn.FORECAST.LINEAR(Z16,
INDEX('DS2025'!$H$5:$H$15,MATCH(Z16,'DS2025'!$G$5:$G$15,1)):
INDEX('DS2025'!$H$5:$H$15,MATCH(Z16,'DS2025'!$G$5:$G$15,1)+1),
INDEX('DS2025'!$G$5:$G$15,MATCH(Z16,'DS2025'!$G$5:$G$15,1)):
INDEX('DS2025'!$G$5:$G$15,MATCH(Z16,'DS2025'!$G$5:$G$15,1)+1)),
IF($AA$4=Database!$A$5,
_xlfn.FORECAST.LINEAR(Z16,
INDEX('DS2025'!$K$5:$K$15,MATCH(Z16,'DS2025'!$J$5:$J$15,1)):
INDEX('DS2025'!$K$5:$K$15,MATCH(Z16,'DS2025'!$J$5:$J$15,1)+1),
INDEX('DS2025'!$J$5:$J$15,MATCH(Z16,'DS2025'!$J$5:$J$15,1)):
INDEX('DS2025'!$J$5:$J$15,MATCH(Z16,'DS2025'!$J$5:$J$15,1)+1)),
IF($AA$4=Database!$A$6,
_xlfn.FORECAST.LINEAR(Z16,
INDEX('DS2025'!$N$5:$N$15,MATCH(Z16,'DS2025'!$M$5:$M$15,1)):
INDEX('DS2025'!$N$5:$N$15,MATCH(Z16,'DS2025'!$M$5:$M$15,1)+1),
INDEX('DS2025'!$M$5:$M$15,MATCH(Z16,'DS2025'!$M$5:$M$15,1)):
INDEX('DS2025'!$M$5:$M$15,MATCH(Z16,'DS2025'!$M$5:$M$15,1)+1)),
IF($AA$4=Database!$A$7,
_xlfn.FORECAST.LINEAR(Z16,
INDEX('DS2025'!$Q$5:$Q$15,MATCH(Z16,'DS2025'!$P$5:$P$15,1)):
INDEX('DS2025'!$Q$5:$Q$15,MATCH(Z16,'DS2025'!$P$5:$P$15,1)+1),
INDEX('DS2025'!$P$5:$P$15,MATCH(Z16,'DS2025'!$P$5:$P$15,1)):
INDEX('DS2025'!$P$5:$P$15,MATCH(Z16,'DS2025'!$P$5:$P$15,1)+1)),
IF($AA$4=Database!$A$8,
_xlfn.FORECAST.LINEAR(Z16,
INDEX('DS2025'!$T$5:$T$15,MATCH(Z16,'DS2025'!$S$5:$S$15,1)):
INDEX('DS2025'!$T$5:$T$15,MATCH(Z16,'DS2025'!$S$5:$S$15,1)+1),
INDEX('DS2025'!$S$5:$S$15,MATCH(Z16,'DS2025'!$S$5:$S$15,1)):
INDEX('DS2025'!$S$5:$S$15,MATCH(Z16,'DS2025'!$S$5:$S$15,1)+1)),
IF($AA$4=Database!$A$9,
_xlfn.FORECAST.LINEAR(Z16,
INDEX('DS2025'!$W$5:$W$15,MATCH(Z16,'DS2025'!$V$5:$V$15,1)):
INDEX('DS2025'!$W$5:$W$15,MATCH(Z16,'DS2025'!$V$5:$V$15,1)+1),
INDEX('DS2025'!$V$5:$V$15,MATCH(Z16,'DS2025'!$V$5:$V$15,1)):
INDEX('DS2025'!$V$5:$V$15,MATCH(Z16,'DS2025'!$V$5:$V$15,1)+1)),
IF($AA$4=Database!$A$10,
_xlfn.FORECAST.LINEAR(Z16,
INDEX('DS2025'!$Z$5:$Z$15,MATCH(Z16,'DS2025'!$Y$5:$Y$15,1)):
INDEX('DS2025'!$Z$5:$Z$15,MATCH(Z16,'DS2025'!$Y$5:$Y$15,1)+1),
INDEX('DS2025'!$Y$5:$Y$15,MATCH(Z16,'DS2025'!$Y$5:$Y$15,1)):
INDEX('DS2025'!$Y$5:$Y$15,MATCH(Z16,'DS2025'!$Y$5:$Y$15,1)+1)),
IF($AA$4=Database!$A$11,
_xlfn.FORECAST.LINEAR(
Z16,
INDEX('DS2025'!$B$21:$B$35,MATCH(Z16,'DS2025'!$A$21:$A$35,1)):
INDEX('DS2025'!$B$21:$B$35,MATCH(Z16,'DS2025'!$A$21:$A$35,1)+1),
INDEX('DS2025'!$A$21:$A$35,MATCH(Z16,'DS2025'!$A$21:$A$35,1)):
INDEX('DS2025'!$A$21:$A$35,MATCH(Z16,'DS2025'!$A$21:$A$35,1)+1)),
IF($AA$4=Database!$A$12,
_xlfn.FORECAST.LINEAR(
Z16,
INDEX('DS2025'!$E$21:$E$35,MATCH(Z16,'DS2025'!$D$21:$D$35,1)):
INDEX('DS2025'!$E$21:$E$35,MATCH(Z16,'DS2025'!$D$21:$D$35,1)+1),
INDEX('DS2025'!$D$21:$D$35,MATCH(Z16,'DS2025'!$D$21:$D$35,1)):
INDEX('DS2025'!$D$21:$D$35,MATCH(Z16,'DS2025'!$D$21:$D$35,1)+1)),
IF($AA$4=Database!$A$13,
_xlfn.FORECAST.LINEAR(
Z16,
INDEX('DS2025'!$H$21:$H$35,MATCH(Z16,'DS2025'!$G$21:$G$35,1)):
INDEX('DS2025'!$H$21:$H$35,MATCH(Z16,'DS2025'!$G$21:$G$35,1)+1),
INDEX('DS2025'!$G$21:$G$35,MATCH(Z16,'DS2025'!$G$21:$G$35,1)):
INDEX('DS2025'!$G$21:$G$35,MATCH(Z16,'DS2025'!$G$21:$G$35,1)+1)),
IF($AA$4=Database!$A$14,
_xlfn.FORECAST.LINEAR(
Z16,
INDEX('DS2025'!$K$21:$K$35,MATCH(Z16,'DS2025'!$J$21:$J$35,1)):
INDEX('DS2025'!$K$21:$K$35,MATCH(Z16,'DS2025'!$J$21:$J$35,1)+1),
INDEX('DS2025'!$J$21:$J$35,MATCH(Z16,'DS2025'!$J$21:$J$35,1)):
INDEX('DS2025'!$J$21:$J$35,MATCH(Z16,'DS2025'!$J$21:$J$35,1)+1)),
IF($AA$4=Database!$A$15,
_xlfn.FORECAST.LINEAR(
Z16,
INDEX('DS2025'!$N$21:$N$35,MATCH(Z16,'DS2025'!$M$21:$M$35,1)):
INDEX('DS2025'!$N$21:$N$35,MATCH(Z16,'DS2025'!$M$21:$M$35,1)+1),
INDEX('DS2025'!$M$21:$M$35,MATCH(Z16,'DS2025'!$M$21:$M$35,1)):
INDEX('DS2025'!$M$21:$M$35,MATCH(Z16,'DS2025'!$M$21:$M$35,1)+1)),
IF($AA$4=Database!$A$16,
_xlfn.FORECAST.LINEAR(
Z16,
INDEX('DS2025'!$Q$21:$Q$35,MATCH(Z16,'DS2025'!$P$21:$P$35,1)):
INDEX('DS2025'!$Q$21:$Q$35,MATCH(Z16,'DS2025'!$P$21:$P$35,1)+1),
INDEX('DS2025'!$P$21:$P$35,MATCH(Z16,'DS2025'!$P$21:$P$35,1)):
INDEX('DS2025'!$P$21:$P$35,MATCH(Z16,'DS2025'!$P$21:$P$35,1)+1)),
IF($AA$4=Database!$A$17,
_xlfn.FORECAST.LINEAR(
Z16,
INDEX('DS2025'!$T$21:$T$35,MATCH(Z16,'DS2025'!$S$21:$S$35,1)):
INDEX('DS2025'!$T$21:$T$35,MATCH(Z16,'DS2025'!$S$21:$S$35,1)+1),
INDEX('DS2025'!$S$21:$S$35,MATCH(Z16,'DS2025'!$S$21:$S$35,1)):
INDEX('DS2025'!$S$21:$S$35,MATCH(Z16,'DS2025'!$S$21:$S$35,1)+1)),
IF($AA$4=Database!$A$18,
_xlfn.FORECAST.LINEAR(
Z16,
INDEX('DS2025'!$W$21:$W$35,MATCH(Z16,'DS2025'!$V$21:$V$35,1)):
INDEX('DS2025'!$W$21:$W$35,MATCH(Z16,'DS2025'!$V$21:$V$35,1)+1),
INDEX('DS2025'!$V$21:$V$35,MATCH(Z16,'DS2025'!$V$21:$V$35,1)):
INDEX('DS2025'!$V$21:$V$35,MATCH(Z16,'DS2025'!$V$21:$V$35,1)+1)),
IF($AA$4=Database!$A$19,
_xlfn.FORECAST.LINEAR(
Z16,
INDEX('DS2025'!$Z$21:$Z$35,MATCH(Z16,'DS2025'!$Y$21:$Y$35,1)):
INDEX('DS2025'!$Z$21:$Z$35,MATCH(Z16,'DS2025'!$Y$21:$Y$35,1)+1),
INDEX('DS2025'!$Y$21:$Y$35,MATCH(Z16,'DS2025'!$Y$21:$Y$35,1)):
INDEX('DS2025'!$Y$21:$Y$35,MATCH(Z16,'DS2025'!$Y$21:$Y$35,1)+1)),
IF($AA$4=Database!$A$20,
_xlfn.FORECAST.LINEAR(
Z16,
INDEX('DS2025'!$AC$21:$AC$35,MATCH(Z16,'DS2025'!$AB$21:$AB$35,1)):
INDEX('DS2025'!$AC$21:$AC$35,MATCH(Z16,'DS2025'!$AB$21:$AB$35,1)+1),
INDEX('DS2025'!$AB$21:$AB$35,MATCH(Z16,'DS2025'!$AB$21:$AB$35,1)):
INDEX('DS2025'!$AB$21:$AB$35,MATCH(Z16,'DS2025'!$AB$21:$AB$35,1)+1))
)))))))))))))))))))</f>
        <v>-0.33487218764959303</v>
      </c>
      <c r="AB16" s="97">
        <f t="shared" si="8"/>
        <v>64.823127812350407</v>
      </c>
      <c r="AC16" s="318">
        <f>'Data 60 C'!K17</f>
        <v>64</v>
      </c>
      <c r="AD16" s="42"/>
      <c r="AE16" s="42"/>
      <c r="AF16" s="42"/>
    </row>
    <row r="17" spans="1:32" ht="15" customHeight="1">
      <c r="A17" s="316">
        <v>11</v>
      </c>
      <c r="B17" s="316">
        <f>'Data 60 C'!B18</f>
        <v>65.138000000000005</v>
      </c>
      <c r="C17" s="98">
        <f>IF($C$4=Database!$A$2,
_xlfn.FORECAST.LINEAR(B17,
INDEX('DS2025'!$B$5:$B$15,MATCH(B17,'DS2025'!$A$5:$A$15,1)):
INDEX('DS2025'!$B$5:$B$15,MATCH(B17,'DS2025'!$A$5:$A$15,1)+1),
INDEX('DS2025'!$A$5:$A$15,MATCH(B17,'DS2025'!$A$5:$A$15,1)):
INDEX('DS2025'!$A$5:$A$15,MATCH(B17,'DS2025'!$A$5:$A$15,1)+1)),
IF($C$4=Database!$A$3,
_xlfn.FORECAST.LINEAR(B17,
INDEX('DS2025'!$E$5:$E$15,MATCH(B17,'DS2025'!$D$5:$D$15,1)):
INDEX('DS2025'!$E$5:$E$15,MATCH(B17,'DS2025'!$D$5:$D$15,1)+1),
INDEX('DS2025'!$D$5:$D$15,MATCH(B17,'DS2025'!$D$5:$D$15,1)):
INDEX('DS2025'!$D$5:$D$15,MATCH(B17,'DS2025'!$D$5:$D$15,1)+1)),
IF($C$4=Database!$A$4,
_xlfn.FORECAST.LINEAR(B17,
INDEX('DS2025'!$H$5:$H$15,MATCH(B17,'DS2025'!$G$5:$G$15,1)):
INDEX('DS2025'!$H$5:$H$15,MATCH(B17,'DS2025'!$G$5:$G$15,1)+1),
INDEX('DS2025'!$G$5:$G$15,MATCH(B17,'DS2025'!$G$5:$G$15,1)):
INDEX('DS2025'!$G$5:$G$15,MATCH(B17,'DS2025'!$G$5:$G$15,1)+1)),
IF($C$4=Database!$A$5,
_xlfn.FORECAST.LINEAR(B17,
INDEX('DS2025'!$K$5:$K$15,MATCH(B17,'DS2025'!$J$5:$J$15,1)):
INDEX('DS2025'!$K$5:$K$15,MATCH(B17,'DS2025'!$J$5:$J$15,1)+1),
INDEX('DS2025'!$J$5:$J$15,MATCH(B17,'DS2025'!$J$5:$J$15,1)):
INDEX('DS2025'!$J$5:$J$15,MATCH(B17,'DS2025'!$J$5:$J$15,1)+1)),
IF($C$4=Database!$A$6,
_xlfn.FORECAST.LINEAR(B17,
INDEX('DS2025'!$N$5:$N$15,MATCH(B17,'DS2025'!$M$5:$M$15,1)):
INDEX('DS2025'!$N$5:$N$15,MATCH(B17,'DS2025'!$M$5:$M$15,1)+1),
INDEX('DS2025'!$M$5:$M$15,MATCH(B17,'DS2025'!$M$5:$M$15,1)):
INDEX('DS2025'!$M$5:$M$15,MATCH(B17,'DS2025'!$M$5:$M$15,1)+1)),
IF($C$4=Database!$A$7,
_xlfn.FORECAST.LINEAR(B17,
INDEX('DS2025'!$Q$5:$Q$15,MATCH(B17,'DS2025'!$P$5:$P$15,1)):
INDEX('DS2025'!$Q$5:$Q$15,MATCH(B17,'DS2025'!$P$5:$P$15,1)+1),
INDEX('DS2025'!$P$5:$P$15,MATCH(B17,'DS2025'!$P$5:$P$15,1)):
INDEX('DS2025'!$P$5:$P$15,MATCH(B17,'DS2025'!$P$5:$P$15,1)+1)),
IF($C$4=Database!$A$8,
_xlfn.FORECAST.LINEAR(B17,
INDEX('DS2025'!$T$5:$T$15,MATCH(B17,'DS2025'!$S$5:$S$15,1)):
INDEX('DS2025'!$T$5:$T$15,MATCH(B17,'DS2025'!$S$5:$S$15,1)+1),
INDEX('DS2025'!$S$5:$S$15,MATCH(B17,'DS2025'!$S$5:$S$15,1)):
INDEX('DS2025'!$S$5:$S$15,MATCH(B17,'DS2025'!$S$5:$S$15,1)+1)),
IF($C$4=Database!$A$9,
_xlfn.FORECAST.LINEAR(B17,
INDEX('DS2025'!$W$5:$W$15,MATCH(B17,'DS2025'!$V$5:$V$15,1)):
INDEX('DS2025'!$W$5:$W$15,MATCH(B17,'DS2025'!$V$5:$V$15,1)+1),
INDEX('DS2025'!$V$5:$V$15,MATCH(B17,'DS2025'!$V$5:$V$15,1)):
INDEX('DS2025'!$V$5:$V$15,MATCH(B17,'DS2025'!$V$5:$V$15,1)+1)),
IF($C$4=Database!$A$10,
_xlfn.FORECAST.LINEAR(B17,
INDEX('DS2025'!$Z$5:$Z$15,MATCH(B17,'DS2025'!$Y$5:$Y$15,1)):
INDEX('DS2025'!$Z$5:$Z$15,MATCH(B17,'DS2025'!$Y$5:$Y$15,1)+1),
INDEX('DS2025'!$Y$5:$Y$15,MATCH(B17,'DS2025'!$Y$5:$Y$15,1)):
INDEX('DS2025'!$Y$5:$Y$15,MATCH(B17,'DS2025'!$Y$5:$Y$15,1)+1)),
IF($C$4=Database!$A$11,
_xlfn.FORECAST.LINEAR(
B17,
INDEX('DS2025'!$B$21:$B$35,MATCH(B17,'DS2025'!$A$21:$A$35,1)):
INDEX('DS2025'!$B$21:$B$35,MATCH(B17,'DS2025'!$A$21:$A$35,1)+1),
INDEX('DS2025'!$A$21:$A$35,MATCH(B17,'DS2025'!$A$21:$A$35,1)):
INDEX('DS2025'!$A$21:$A$35,MATCH(B17,'DS2025'!$A$21:$A$35,1)+1)),
IF($C$4=Database!$A$12,
_xlfn.FORECAST.LINEAR(
B17,
INDEX('DS2025'!$E$21:$E$35,MATCH(B17,'DS2025'!$D$21:$D$35,1)):
INDEX('DS2025'!$E$21:$E$35,MATCH(B17,'DS2025'!$D$21:$D$35,1)+1),
INDEX('DS2025'!$D$21:$D$35,MATCH(B17,'DS2025'!$D$21:$D$35,1)):
INDEX('DS2025'!$D$21:$D$35,MATCH(B17,'DS2025'!$D$21:$D$35,1)+1)),
IF($C$4=Database!$A$13,
_xlfn.FORECAST.LINEAR(
B17,
INDEX('DS2025'!$H$21:$H$35,MATCH(B17,'DS2025'!$G$21:$G$35,1)):
INDEX('DS2025'!$H$21:$H$35,MATCH(B17,'DS2025'!$G$21:$G$35,1)+1),
INDEX('DS2025'!$G$21:$G$35,MATCH(B17,'DS2025'!$G$21:$G$35,1)):
INDEX('DS2025'!$G$21:$G$35,MATCH(B17,'DS2025'!$G$21:$G$35,1)+1)),
IF($C$4=Database!$A$14,
_xlfn.FORECAST.LINEAR(
B17,
INDEX('DS2025'!$K$21:$K$35,MATCH(B17,'DS2025'!$J$21:$J$35,1)):
INDEX('DS2025'!$K$21:$K$35,MATCH(B17,'DS2025'!$J$21:$J$35,1)+1),
INDEX('DS2025'!$J$21:$J$35,MATCH(B17,'DS2025'!$J$21:$J$35,1)):
INDEX('DS2025'!$J$21:$J$35,MATCH(B17,'DS2025'!$J$21:$J$35,1)+1)),
IF($C$4=Database!$A$15,
_xlfn.FORECAST.LINEAR(
B17,
INDEX('DS2025'!$N$21:$N$35,MATCH(B17,'DS2025'!$M$21:$M$35,1)):
INDEX('DS2025'!$N$21:$N$35,MATCH(B17,'DS2025'!$M$21:$M$35,1)+1),
INDEX('DS2025'!$M$21:$M$35,MATCH(B17,'DS2025'!$M$21:$M$35,1)):
INDEX('DS2025'!$M$21:$M$35,MATCH(B17,'DS2025'!$M$21:$M$35,1)+1)),
IF($C$4=Database!$A$16,
_xlfn.FORECAST.LINEAR(
B17,
INDEX('DS2025'!$Q$21:$Q$35,MATCH(B17,'DS2025'!$P$21:$P$35,1)):
INDEX('DS2025'!$Q$21:$Q$35,MATCH(B17,'DS2025'!$P$21:$P$35,1)+1),
INDEX('DS2025'!$P$21:$P$35,MATCH(B17,'DS2025'!$P$21:$P$35,1)):
INDEX('DS2025'!$P$21:$P$35,MATCH(B17,'DS2025'!$P$21:$P$35,1)+1)),
IF($C$4=Database!$A$17,
_xlfn.FORECAST.LINEAR(
B17,
INDEX('DS2025'!$T$21:$T$35,MATCH(B17,'DS2025'!$S$21:$S$35,1)):
INDEX('DS2025'!$T$21:$T$35,MATCH(B17,'DS2025'!$S$21:$S$35,1)+1),
INDEX('DS2025'!$S$21:$S$35,MATCH(B17,'DS2025'!$S$21:$S$35,1)):
INDEX('DS2025'!$S$21:$S$35,MATCH(B17,'DS2025'!$S$21:$S$35,1)+1)),
IF($C$4=Database!$A$18,
_xlfn.FORECAST.LINEAR(
B17,
INDEX('DS2025'!$W$21:$W$35,MATCH(B17,'DS2025'!$V$21:$V$35,1)):
INDEX('DS2025'!$W$21:$W$35,MATCH(B17,'DS2025'!$V$21:$V$35,1)+1),
INDEX('DS2025'!$V$21:$V$35,MATCH(B17,'DS2025'!$V$21:$V$35,1)):
INDEX('DS2025'!$V$21:$V$35,MATCH(B17,'DS2025'!$V$21:$V$35,1)+1)),
IF($C$4=Database!$A$19,
_xlfn.FORECAST.LINEAR(
B17,
INDEX('DS2025'!$Z$21:$Z$35,MATCH(B17,'DS2025'!$Y$21:$Y$35,1)):
INDEX('DS2025'!$Z$21:$Z$35,MATCH(B17,'DS2025'!$Y$21:$Y$35,1)+1),
INDEX('DS2025'!$Y$21:$Y$35,MATCH(B17,'DS2025'!$Y$21:$Y$35,1)):
INDEX('DS2025'!$Y$21:$Y$35,MATCH(B17,'DS2025'!$Y$21:$Y$35,1)+1)),
IF($C$4=Database!$A$20,
_xlfn.FORECAST.LINEAR(
B17,
INDEX('DS2025'!$AC$21:$AC$35,MATCH(B17,'DS2025'!$AB$21:$AB$35,1)):
INDEX('DS2025'!$AC$21:$AC$35,MATCH(B17,'DS2025'!$AB$21:$AB$35,1)+1),
INDEX('DS2025'!$AB$21:$AB$35,MATCH(B17,'DS2025'!$AB$21:$AB$35,1)):
INDEX('DS2025'!$AB$21:$AB$35,MATCH(B17,'DS2025'!$AB$21:$AB$35,1)+1))
)))))))))))))))))))</f>
        <v>-0.33481314823679587</v>
      </c>
      <c r="D17" s="98">
        <f t="shared" si="0"/>
        <v>64.803186851763215</v>
      </c>
      <c r="E17" s="98">
        <f>'Data 60 C'!C18</f>
        <v>65.763000000000005</v>
      </c>
      <c r="F17" s="98">
        <f>IF($F$4=Database!$A$2,
_xlfn.FORECAST.LINEAR(E17,
INDEX('DS2025'!$B$5:$B$15,MATCH(E17,'DS2025'!$A$5:$A$15,1)):
INDEX('DS2025'!$B$5:$B$15,MATCH(E17,'DS2025'!$A$5:$A$15,1)+1),
INDEX('DS2025'!$A$5:$A$15,MATCH(E17,'DS2025'!$A$5:$A$15,1)):
INDEX('DS2025'!$A$5:$A$15,MATCH(E17,'DS2025'!$A$5:$A$15,1)+1)),
IF($F$4=Database!$A$3,
_xlfn.FORECAST.LINEAR(E17,
INDEX('DS2025'!$E$5:$E$15,MATCH(E17,'DS2025'!$D$5:$D$15,1)):
INDEX('DS2025'!$E$5:$E$15,MATCH(E17,'DS2025'!$D$5:$D$15,1)+1),
INDEX('DS2025'!$D$5:$D$15,MATCH(E17,'DS2025'!$D$5:$D$15,1)):
INDEX('DS2025'!$D$5:$D$15,MATCH(E17,'DS2025'!$D$5:$D$15,1)+1)),
IF($F$4=Database!$A$4,
_xlfn.FORECAST.LINEAR(E17,
INDEX('DS2025'!$H$5:$H$15,MATCH(E17,'DS2025'!$G$5:$G$15,1)):
INDEX('DS2025'!$H$5:$H$15,MATCH(E17,'DS2025'!$G$5:$G$15,1)+1),
INDEX('DS2025'!$G$5:$G$15,MATCH(E17,'DS2025'!$G$5:$G$15,1)):
INDEX('DS2025'!$G$5:$G$15,MATCH(E17,'DS2025'!$G$5:$G$15,1)+1)),
IF($F$4=Database!$A$5,
_xlfn.FORECAST.LINEAR(E17,
INDEX('DS2025'!$K$5:$K$15,MATCH(E17,'DS2025'!$J$5:$J$15,1)):
INDEX('DS2025'!$K$5:$K$15,MATCH(E17,'DS2025'!$J$5:$J$15,1)+1),
INDEX('DS2025'!$J$5:$J$15,MATCH(E17,'DS2025'!$J$5:$J$15,1)):
INDEX('DS2025'!$J$5:$J$15,MATCH(E17,'DS2025'!$J$5:$J$15,1)+1)),
IF($F$4=Database!$A$6,
_xlfn.FORECAST.LINEAR(E17,
INDEX('DS2025'!$N$5:$N$15,MATCH(E17,'DS2025'!$M$5:$M$15,1)):
INDEX('DS2025'!$N$5:$N$15,MATCH(E17,'DS2025'!$M$5:$M$15,1)+1),
INDEX('DS2025'!$M$5:$M$15,MATCH(E17,'DS2025'!$M$5:$M$15,1)):
INDEX('DS2025'!$M$5:$M$15,MATCH(E17,'DS2025'!$M$5:$M$15,1)+1)),
IF($F$4=Database!$A$7,
_xlfn.FORECAST.LINEAR(E17,
INDEX('DS2025'!$Q$5:$Q$15,MATCH(E17,'DS2025'!$P$5:$P$15,1)):
INDEX('DS2025'!$Q$5:$Q$15,MATCH(E17,'DS2025'!$P$5:$P$15,1)+1),
INDEX('DS2025'!$P$5:$P$15,MATCH(E17,'DS2025'!$P$5:$P$15,1)):
INDEX('DS2025'!$P$5:$P$15,MATCH(E17,'DS2025'!$P$5:$P$15,1)+1)),
IF($F$4=Database!$A$8,
_xlfn.FORECAST.LINEAR(E17,
INDEX('DS2025'!$T$5:$T$15,MATCH(E17,'DS2025'!$S$5:$S$15,1)):
INDEX('DS2025'!$T$5:$T$15,MATCH(E17,'DS2025'!$S$5:$S$15,1)+1),
INDEX('DS2025'!$S$5:$S$15,MATCH(E17,'DS2025'!$S$5:$S$15,1)):
INDEX('DS2025'!$S$5:$S$15,MATCH(E17,'DS2025'!$S$5:$S$15,1)+1)),
IF($F$4=Database!$A$9,
_xlfn.FORECAST.LINEAR(E17,
INDEX('DS2025'!$W$5:$W$15,MATCH(E17,'DS2025'!$V$5:$V$15,1)):
INDEX('DS2025'!$W$5:$W$15,MATCH(E17,'DS2025'!$V$5:$V$15,1)+1),
INDEX('DS2025'!$V$5:$V$15,MATCH(E17,'DS2025'!$V$5:$V$15,1)):
INDEX('DS2025'!$V$5:$V$15,MATCH(E17,'DS2025'!$V$5:$V$15,1)+1)),
IF($F$4=Database!$A$10,
_xlfn.FORECAST.LINEAR(E17,
INDEX('DS2025'!$Z$5:$Z$15,MATCH(E17,'DS2025'!$Y$5:$Y$15,1)):
INDEX('DS2025'!$Z$5:$Z$15,MATCH(E17,'DS2025'!$Y$5:$Y$15,1)+1),
INDEX('DS2025'!$Y$5:$Y$15,MATCH(E17,'DS2025'!$Y$5:$Y$15,1)):
INDEX('DS2025'!$Y$5:$Y$15,MATCH(E17,'DS2025'!$Y$5:$Y$15,1)+1)),
IF($F$4=Database!$A$11,
_xlfn.FORECAST.LINEAR(
E17,
INDEX('DS2025'!$B$21:$B$35,MATCH(E17,'DS2025'!$A$21:$A$35,1)):
INDEX('DS2025'!$B$21:$B$35,MATCH(E17,'DS2025'!$A$21:$A$35,1)+1),
INDEX('DS2025'!$A$21:$A$35,MATCH(E17,'DS2025'!$A$21:$A$35,1)):
INDEX('DS2025'!$A$21:$A$35,MATCH(E17,'DS2025'!$A$21:$A$35,1)+1)),
IF($F$4=Database!$A$12,
_xlfn.FORECAST.LINEAR(
E17,
INDEX('DS2025'!$E$21:$E$35,MATCH(E17,'DS2025'!$D$21:$D$35,1)):
INDEX('DS2025'!$E$21:$E$35,MATCH(E17,'DS2025'!$D$21:$D$35,1)+1),
INDEX('DS2025'!$D$21:$D$35,MATCH(E17,'DS2025'!$D$21:$D$35,1)):
INDEX('DS2025'!$D$21:$D$35,MATCH(E17,'DS2025'!$D$21:$D$35,1)+1)),
IF($F$4=Database!$A$13,
_xlfn.FORECAST.LINEAR(
E17,
INDEX('DS2025'!$H$21:$H$35,MATCH(E17,'DS2025'!$G$21:$G$35,1)):
INDEX('DS2025'!$H$21:$H$35,MATCH(E17,'DS2025'!$G$21:$G$35,1)+1),
INDEX('DS2025'!$G$21:$G$35,MATCH(E17,'DS2025'!$G$21:$G$35,1)):
INDEX('DS2025'!$G$21:$G$35,MATCH(E17,'DS2025'!$G$21:$G$35,1)+1)),
IF($F$4=Database!$A$14,
_xlfn.FORECAST.LINEAR(
E17,
INDEX('DS2025'!$K$21:$K$35,MATCH(E17,'DS2025'!$J$21:$J$35,1)):
INDEX('DS2025'!$K$21:$K$35,MATCH(E17,'DS2025'!$J$21:$J$35,1)+1),
INDEX('DS2025'!$J$21:$J$35,MATCH(E17,'DS2025'!$J$21:$J$35,1)):
INDEX('DS2025'!$J$21:$J$35,MATCH(E17,'DS2025'!$J$21:$J$35,1)+1)),
IF($F$4=Database!$A$15,
_xlfn.FORECAST.LINEAR(
E17,
INDEX('DS2025'!$N$21:$N$35,MATCH(E17,'DS2025'!$M$21:$M$35,1)):
INDEX('DS2025'!$N$21:$N$35,MATCH(E17,'DS2025'!$M$21:$M$35,1)+1),
INDEX('DS2025'!$M$21:$M$35,MATCH(E17,'DS2025'!$M$21:$M$35,1)):
INDEX('DS2025'!$M$21:$M$35,MATCH(E17,'DS2025'!$M$21:$M$35,1)+1)),
IF($F$4=Database!$A$16,
_xlfn.FORECAST.LINEAR(
E17,
INDEX('DS2025'!$Q$21:$Q$35,MATCH(E17,'DS2025'!$P$21:$P$35,1)):
INDEX('DS2025'!$Q$21:$Q$35,MATCH(E17,'DS2025'!$P$21:$P$35,1)+1),
INDEX('DS2025'!$P$21:$P$35,MATCH(E17,'DS2025'!$P$21:$P$35,1)):
INDEX('DS2025'!$P$21:$P$35,MATCH(E17,'DS2025'!$P$21:$P$35,1)+1)),
IF($F$4=Database!$A$17,
_xlfn.FORECAST.LINEAR(
E17,
INDEX('DS2025'!$T$21:$T$35,MATCH(E17,'DS2025'!$S$21:$S$35,1)):
INDEX('DS2025'!$T$21:$T$35,MATCH(E17,'DS2025'!$S$21:$S$35,1)+1),
INDEX('DS2025'!$S$21:$S$35,MATCH(E17,'DS2025'!$S$21:$S$35,1)):
INDEX('DS2025'!$S$21:$S$35,MATCH(E17,'DS2025'!$S$21:$S$35,1)+1)),
IF($F$4=Database!$A$18,
_xlfn.FORECAST.LINEAR(
E17,
INDEX('DS2025'!$W$21:$W$35,MATCH(E17,'DS2025'!$V$21:$V$35,1)):
INDEX('DS2025'!$W$21:$W$35,MATCH(E17,'DS2025'!$V$21:$V$35,1)+1),
INDEX('DS2025'!$V$21:$V$35,MATCH(E17,'DS2025'!$V$21:$V$35,1)):
INDEX('DS2025'!$V$21:$V$35,MATCH(E17,'DS2025'!$V$21:$V$35,1)+1)),
IF($F$4=Database!$A$19,
_xlfn.FORECAST.LINEAR(
E17,
INDEX('DS2025'!$Z$21:$Z$35,MATCH(E17,'DS2025'!$Y$21:$Y$35,1)):
INDEX('DS2025'!$Z$21:$Z$35,MATCH(E17,'DS2025'!$Y$21:$Y$35,1)+1),
INDEX('DS2025'!$Y$21:$Y$35,MATCH(E17,'DS2025'!$Y$21:$Y$35,1)):
INDEX('DS2025'!$Y$21:$Y$35,MATCH(E17,'DS2025'!$Y$21:$Y$35,1)+1)),
IF($F$4=Database!$A$20,
_xlfn.FORECAST.LINEAR(
E17,
INDEX('DS2025'!$AC$21:$AC$35,MATCH(E17,'DS2025'!$AB$21:$AB$35,1)):
INDEX('DS2025'!$AC$21:$AC$35,MATCH(E17,'DS2025'!$AB$21:$AB$35,1)+1),
INDEX('DS2025'!$AB$21:$AB$35,MATCH(E17,'DS2025'!$AB$21:$AB$35,1)):
INDEX('DS2025'!$AB$21:$AB$35,MATCH(E17,'DS2025'!$AB$21:$AB$35,1)+1))
)))))))))))))))))))</f>
        <v>-0.2960249097472924</v>
      </c>
      <c r="G17" s="98">
        <f t="shared" si="1"/>
        <v>65.466975090252717</v>
      </c>
      <c r="H17" s="98">
        <f>'Data 60 C'!D18</f>
        <v>65.001000000000005</v>
      </c>
      <c r="I17" s="98">
        <f>IF($I$4=Database!$A$2,
_xlfn.FORECAST.LINEAR(H17,
INDEX('DS2025'!$B$5:$B$15,MATCH(H17,'DS2025'!$A$5:$A$15,1)):
INDEX('DS2025'!$B$5:$B$15,MATCH(H17,'DS2025'!$A$5:$A$15,1)+1),
INDEX('DS2025'!$A$5:$A$15,MATCH(H17,'DS2025'!$A$5:$A$15,1)):
INDEX('DS2025'!$A$5:$A$15,MATCH(H17,'DS2025'!$A$5:$A$15,1)+1)),
IF($I$4=Database!$A$3,
_xlfn.FORECAST.LINEAR(H17,
INDEX('DS2025'!$E$5:$E$15,MATCH(H17,'DS2025'!$D$5:$D$15,1)):
INDEX('DS2025'!$E$5:$E$15,MATCH(H17,'DS2025'!$D$5:$D$15,1)+1),
INDEX('DS2025'!$D$5:$D$15,MATCH(H17,'DS2025'!$D$5:$D$15,1)):
INDEX('DS2025'!$D$5:$D$15,MATCH(H17,'DS2025'!$D$5:$D$15,1)+1)),
IF($I$4=Database!$A$4,
_xlfn.FORECAST.LINEAR(H17,
INDEX('DS2025'!$H$5:$H$15,MATCH(H17,'DS2025'!$G$5:$G$15,1)):
INDEX('DS2025'!$H$5:$H$15,MATCH(H17,'DS2025'!$G$5:$G$15,1)+1),
INDEX('DS2025'!$G$5:$G$15,MATCH(H17,'DS2025'!$G$5:$G$15,1)):
INDEX('DS2025'!$G$5:$G$15,MATCH(H17,'DS2025'!$G$5:$G$15,1)+1)),
IF($I$4=Database!$A$5,
_xlfn.FORECAST.LINEAR(H17,
INDEX('DS2025'!$K$5:$K$15,MATCH(H17,'DS2025'!$J$5:$J$15,1)):
INDEX('DS2025'!$K$5:$K$15,MATCH(H17,'DS2025'!$J$5:$J$15,1)+1),
INDEX('DS2025'!$J$5:$J$15,MATCH(H17,'DS2025'!$J$5:$J$15,1)):
INDEX('DS2025'!$J$5:$J$15,MATCH(H17,'DS2025'!$J$5:$J$15,1)+1)),
IF($I$4=Database!$A$6,
_xlfn.FORECAST.LINEAR(H17,
INDEX('DS2025'!$N$5:$N$15,MATCH(H17,'DS2025'!$M$5:$M$15,1)):
INDEX('DS2025'!$N$5:$N$15,MATCH(H17,'DS2025'!$M$5:$M$15,1)+1),
INDEX('DS2025'!$M$5:$M$15,MATCH(H17,'DS2025'!$M$5:$M$15,1)):
INDEX('DS2025'!$M$5:$M$15,MATCH(H17,'DS2025'!$M$5:$M$15,1)+1)),
IF($I$4=Database!$A$7,
_xlfn.FORECAST.LINEAR(H17,
INDEX('DS2025'!$Q$5:$Q$15,MATCH(H17,'DS2025'!$P$5:$P$15,1)):
INDEX('DS2025'!$Q$5:$Q$15,MATCH(H17,'DS2025'!$P$5:$P$15,1)+1),
INDEX('DS2025'!$P$5:$P$15,MATCH(H17,'DS2025'!$P$5:$P$15,1)):
INDEX('DS2025'!$P$5:$P$15,MATCH(H17,'DS2025'!$P$5:$P$15,1)+1)),
IF($I$4=Database!$A$8,
_xlfn.FORECAST.LINEAR(H17,
INDEX('DS2025'!$T$5:$T$15,MATCH(H17,'DS2025'!$S$5:$S$15,1)):
INDEX('DS2025'!$T$5:$T$15,MATCH(H17,'DS2025'!$S$5:$S$15,1)+1),
INDEX('DS2025'!$S$5:$S$15,MATCH(H17,'DS2025'!$S$5:$S$15,1)):
INDEX('DS2025'!$S$5:$S$15,MATCH(H17,'DS2025'!$S$5:$S$15,1)+1)),
IF($I$4=Database!$A$9,
_xlfn.FORECAST.LINEAR(H17,
INDEX('DS2025'!$W$5:$W$15,MATCH(H17,'DS2025'!$V$5:$V$15,1)):
INDEX('DS2025'!$W$5:$W$15,MATCH(H17,'DS2025'!$V$5:$V$15,1)+1),
INDEX('DS2025'!$V$5:$V$15,MATCH(H17,'DS2025'!$V$5:$V$15,1)):
INDEX('DS2025'!$V$5:$V$15,MATCH(H17,'DS2025'!$V$5:$V$15,1)+1)),
IF($I$4=Database!$A$10,
_xlfn.FORECAST.LINEAR(H17,
INDEX('DS2025'!$Z$5:$Z$15,MATCH(H17,'DS2025'!$Y$5:$Y$15,1)):
INDEX('DS2025'!$Z$5:$Z$15,MATCH(H17,'DS2025'!$Y$5:$Y$15,1)+1),
INDEX('DS2025'!$Y$5:$Y$15,MATCH(H17,'DS2025'!$Y$5:$Y$15,1)):
INDEX('DS2025'!$Y$5:$Y$15,MATCH(H17,'DS2025'!$Y$5:$Y$15,1)+1)),
IF($I$4=Database!$A$11,
_xlfn.FORECAST.LINEAR(
H17,
INDEX('DS2025'!$B$21:$B$35,MATCH(H17,'DS2025'!$A$21:$A$35,1)):
INDEX('DS2025'!$B$21:$B$35,MATCH(H17,'DS2025'!$A$21:$A$35,1)+1),
INDEX('DS2025'!$A$21:$A$35,MATCH(H17,'DS2025'!$A$21:$A$35,1)):
INDEX('DS2025'!$A$21:$A$35,MATCH(H17,'DS2025'!$A$21:$A$35,1)+1)),
IF($I$4=Database!$A$12,
_xlfn.FORECAST.LINEAR(
H17,
INDEX('DS2025'!$E$21:$E$35,MATCH(H17,'DS2025'!$D$21:$D$35,1)):
INDEX('DS2025'!$E$21:$E$35,MATCH(H17,'DS2025'!$D$21:$D$35,1)+1),
INDEX('DS2025'!$D$21:$D$35,MATCH(H17,'DS2025'!$D$21:$D$35,1)):
INDEX('DS2025'!$D$21:$D$35,MATCH(H17,'DS2025'!$D$21:$D$35,1)+1)),
IF($I$4=Database!$A$13,
_xlfn.FORECAST.LINEAR(
H17,
INDEX('DS2025'!$H$21:$H$35,MATCH(H17,'DS2025'!$G$21:$G$35,1)):
INDEX('DS2025'!$H$21:$H$35,MATCH(H17,'DS2025'!$G$21:$G$35,1)+1),
INDEX('DS2025'!$G$21:$G$35,MATCH(H17,'DS2025'!$G$21:$G$35,1)):
INDEX('DS2025'!$G$21:$G$35,MATCH(H17,'DS2025'!$G$21:$G$35,1)+1)),
IF($I$4=Database!$A$14,
_xlfn.FORECAST.LINEAR(
H17,
INDEX('DS2025'!$K$21:$K$35,MATCH(H17,'DS2025'!$J$21:$J$35,1)):
INDEX('DS2025'!$K$21:$K$35,MATCH(H17,'DS2025'!$J$21:$J$35,1)+1),
INDEX('DS2025'!$J$21:$J$35,MATCH(H17,'DS2025'!$J$21:$J$35,1)):
INDEX('DS2025'!$J$21:$J$35,MATCH(H17,'DS2025'!$J$21:$J$35,1)+1)),
IF($I$4=Database!$A$15,
_xlfn.FORECAST.LINEAR(
H17,
INDEX('DS2025'!$N$21:$N$35,MATCH(H17,'DS2025'!$M$21:$M$35,1)):
INDEX('DS2025'!$N$21:$N$35,MATCH(H17,'DS2025'!$M$21:$M$35,1)+1),
INDEX('DS2025'!$M$21:$M$35,MATCH(H17,'DS2025'!$M$21:$M$35,1)):
INDEX('DS2025'!$M$21:$M$35,MATCH(H17,'DS2025'!$M$21:$M$35,1)+1)),
IF($I$4=Database!$A$16,
_xlfn.FORECAST.LINEAR(
H17,
INDEX('DS2025'!$Q$21:$Q$35,MATCH(H17,'DS2025'!$P$21:$P$35,1)):
INDEX('DS2025'!$Q$21:$Q$35,MATCH(H17,'DS2025'!$P$21:$P$35,1)+1),
INDEX('DS2025'!$P$21:$P$35,MATCH(H17,'DS2025'!$P$21:$P$35,1)):
INDEX('DS2025'!$P$21:$P$35,MATCH(H17,'DS2025'!$P$21:$P$35,1)+1)),
IF($I$4=Database!$A$17,
_xlfn.FORECAST.LINEAR(
H17,
INDEX('DS2025'!$T$21:$T$35,MATCH(H17,'DS2025'!$S$21:$S$35,1)):
INDEX('DS2025'!$T$21:$T$35,MATCH(H17,'DS2025'!$S$21:$S$35,1)+1),
INDEX('DS2025'!$S$21:$S$35,MATCH(H17,'DS2025'!$S$21:$S$35,1)):
INDEX('DS2025'!$S$21:$S$35,MATCH(H17,'DS2025'!$S$21:$S$35,1)+1)),
IF($I$4=Database!$A$18,
_xlfn.FORECAST.LINEAR(
H17,
INDEX('DS2025'!$W$21:$W$35,MATCH(H17,'DS2025'!$V$21:$V$35,1)):
INDEX('DS2025'!$W$21:$W$35,MATCH(H17,'DS2025'!$V$21:$V$35,1)+1),
INDEX('DS2025'!$V$21:$V$35,MATCH(H17,'DS2025'!$V$21:$V$35,1)):
INDEX('DS2025'!$V$21:$V$35,MATCH(H17,'DS2025'!$V$21:$V$35,1)+1)),
IF($I$4=Database!$A$19,
_xlfn.FORECAST.LINEAR(
H17,
INDEX('DS2025'!$Z$21:$Z$35,MATCH(H17,'DS2025'!$Y$21:$Y$35,1)):
INDEX('DS2025'!$Z$21:$Z$35,MATCH(H17,'DS2025'!$Y$21:$Y$35,1)+1),
INDEX('DS2025'!$Y$21:$Y$35,MATCH(H17,'DS2025'!$Y$21:$Y$35,1)):
INDEX('DS2025'!$Y$21:$Y$35,MATCH(H17,'DS2025'!$Y$21:$Y$35,1)+1)),
IF($I$4=Database!$A$20,
_xlfn.FORECAST.LINEAR(
H17,
INDEX('DS2025'!$AC$21:$AC$35,MATCH(H17,'DS2025'!$AB$21:$AB$35,1)):
INDEX('DS2025'!$AC$21:$AC$35,MATCH(H17,'DS2025'!$AB$21:$AB$35,1)+1),
INDEX('DS2025'!$AB$21:$AB$35,MATCH(H17,'DS2025'!$AB$21:$AB$35,1)):
INDEX('DS2025'!$AB$21:$AB$35,MATCH(H17,'DS2025'!$AB$21:$AB$35,1)+1))
)))))))))))))))))))</f>
        <v>-0.29795054151624545</v>
      </c>
      <c r="J17" s="98">
        <f t="shared" si="2"/>
        <v>64.703049458483761</v>
      </c>
      <c r="K17" s="98">
        <f>'Data 60 C'!E18</f>
        <v>65.055999999999997</v>
      </c>
      <c r="L17" s="98">
        <f>IF($L$4=Database!$A$2,
_xlfn.FORECAST.LINEAR(K17,
INDEX('DS2025'!$B$5:$B$15,MATCH(K17,'DS2025'!$A$5:$A$15,1)):
INDEX('DS2025'!$B$5:$B$15,MATCH(K17,'DS2025'!$A$5:$A$15,1)+1),
INDEX('DS2025'!$A$5:$A$15,MATCH(K17,'DS2025'!$A$5:$A$15,1)):
INDEX('DS2025'!$A$5:$A$15,MATCH(K17,'DS2025'!$A$5:$A$15,1)+1)),
IF($L$4=Database!$A$3,
_xlfn.FORECAST.LINEAR(K17,
INDEX('DS2025'!$E$5:$E$15,MATCH(K17,'DS2025'!$D$5:$D$15,1)):
INDEX('DS2025'!$E$5:$E$15,MATCH(K17,'DS2025'!$D$5:$D$15,1)+1),
INDEX('DS2025'!$D$5:$D$15,MATCH(K17,'DS2025'!$D$5:$D$15,1)):
INDEX('DS2025'!$D$5:$D$15,MATCH(K17,'DS2025'!$D$5:$D$15,1)+1)),
IF($L$4=Database!$A$4,
_xlfn.FORECAST.LINEAR(K17,
INDEX('DS2025'!$H$5:$H$15,MATCH(K17,'DS2025'!$G$5:$G$15,1)):
INDEX('DS2025'!$H$5:$H$15,MATCH(K17,'DS2025'!$G$5:$G$15,1)+1),
INDEX('DS2025'!$G$5:$G$15,MATCH(K17,'DS2025'!$G$5:$G$15,1)):
INDEX('DS2025'!$G$5:$G$15,MATCH(K17,'DS2025'!$G$5:$G$15,1)+1)),
IF($L$4=Database!$A$5,
_xlfn.FORECAST.LINEAR(K17,
INDEX('DS2025'!$K$5:$K$15,MATCH(K17,'DS2025'!$J$5:$J$15,1)):
INDEX('DS2025'!$K$5:$K$15,MATCH(K17,'DS2025'!$J$5:$J$15,1)+1),
INDEX('DS2025'!$J$5:$J$15,MATCH(K17,'DS2025'!$J$5:$J$15,1)):
INDEX('DS2025'!$J$5:$J$15,MATCH(K17,'DS2025'!$J$5:$J$15,1)+1)),
IF($L$4=Database!$A$6,
_xlfn.FORECAST.LINEAR(K17,
INDEX('DS2025'!$N$5:$N$15,MATCH(K17,'DS2025'!$M$5:$M$15,1)):
INDEX('DS2025'!$N$5:$N$15,MATCH(K17,'DS2025'!$M$5:$M$15,1)+1),
INDEX('DS2025'!$M$5:$M$15,MATCH(K17,'DS2025'!$M$5:$M$15,1)):
INDEX('DS2025'!$M$5:$M$15,MATCH(K17,'DS2025'!$M$5:$M$15,1)+1)),
IF($L$4=Database!$A$7,
_xlfn.FORECAST.LINEAR(K17,
INDEX('DS2025'!$Q$5:$Q$15,MATCH(K17,'DS2025'!$P$5:$P$15,1)):
INDEX('DS2025'!$Q$5:$Q$15,MATCH(K17,'DS2025'!$P$5:$P$15,1)+1),
INDEX('DS2025'!$P$5:$P$15,MATCH(K17,'DS2025'!$P$5:$P$15,1)):
INDEX('DS2025'!$P$5:$P$15,MATCH(K17,'DS2025'!$P$5:$P$15,1)+1)),
IF($L$4=Database!$A$8,
_xlfn.FORECAST.LINEAR(K17,
INDEX('DS2025'!$T$5:$T$15,MATCH(K17,'DS2025'!$S$5:$S$15,1)):
INDEX('DS2025'!$T$5:$T$15,MATCH(K17,'DS2025'!$S$5:$S$15,1)+1),
INDEX('DS2025'!$S$5:$S$15,MATCH(K17,'DS2025'!$S$5:$S$15,1)):
INDEX('DS2025'!$S$5:$S$15,MATCH(K17,'DS2025'!$S$5:$S$15,1)+1)),
IF($L$4=Database!$A$9,
_xlfn.FORECAST.LINEAR(K17,
INDEX('DS2025'!$W$5:$W$15,MATCH(K17,'DS2025'!$V$5:$V$15,1)):
INDEX('DS2025'!$W$5:$W$15,MATCH(K17,'DS2025'!$V$5:$V$15,1)+1),
INDEX('DS2025'!$V$5:$V$15,MATCH(K17,'DS2025'!$V$5:$V$15,1)):
INDEX('DS2025'!$V$5:$V$15,MATCH(K17,'DS2025'!$V$5:$V$15,1)+1)),
IF($L$4=Database!$A$10,
_xlfn.FORECAST.LINEAR(K17,
INDEX('DS2025'!$Z$5:$Z$15,MATCH(K17,'DS2025'!$Y$5:$Y$15,1)):
INDEX('DS2025'!$Z$5:$Z$15,MATCH(K17,'DS2025'!$Y$5:$Y$15,1)+1),
INDEX('DS2025'!$Y$5:$Y$15,MATCH(K17,'DS2025'!$Y$5:$Y$15,1)):
INDEX('DS2025'!$Y$5:$Y$15,MATCH(K17,'DS2025'!$Y$5:$Y$15,1)+1)),
IF($L$4=Database!$A$11,
_xlfn.FORECAST.LINEAR(
K17,
INDEX('DS2025'!$B$21:$B$35,MATCH(K17,'DS2025'!$A$21:$A$35,1)):
INDEX('DS2025'!$B$21:$B$35,MATCH(K17,'DS2025'!$A$21:$A$35,1)+1),
INDEX('DS2025'!$A$21:$A$35,MATCH(K17,'DS2025'!$A$21:$A$35,1)):
INDEX('DS2025'!$A$21:$A$35,MATCH(K17,'DS2025'!$A$21:$A$35,1)+1)),
IF($L$4=Database!$A$12,
_xlfn.FORECAST.LINEAR(
K17,
INDEX('DS2025'!$E$21:$E$35,MATCH(K17,'DS2025'!$D$21:$D$35,1)):
INDEX('DS2025'!$E$21:$E$35,MATCH(K17,'DS2025'!$D$21:$D$35,1)+1),
INDEX('DS2025'!$D$21:$D$35,MATCH(K17,'DS2025'!$D$21:$D$35,1)):
INDEX('DS2025'!$D$21:$D$35,MATCH(K17,'DS2025'!$D$21:$D$35,1)+1)),
IF($L$4=Database!$A$13,
_xlfn.FORECAST.LINEAR(
K17,
INDEX('DS2025'!$H$21:$H$35,MATCH(K17,'DS2025'!$G$21:$G$35,1)):
INDEX('DS2025'!$H$21:$H$35,MATCH(K17,'DS2025'!$G$21:$G$35,1)+1),
INDEX('DS2025'!$G$21:$G$35,MATCH(K17,'DS2025'!$G$21:$G$35,1)):
INDEX('DS2025'!$G$21:$G$35,MATCH(K17,'DS2025'!$G$21:$G$35,1)+1)),
IF($L$4=Database!$A$14,
_xlfn.FORECAST.LINEAR(
K17,
INDEX('DS2025'!$K$21:$K$35,MATCH(K17,'DS2025'!$J$21:$J$35,1)):
INDEX('DS2025'!$K$21:$K$35,MATCH(K17,'DS2025'!$J$21:$J$35,1)+1),
INDEX('DS2025'!$J$21:$J$35,MATCH(K17,'DS2025'!$J$21:$J$35,1)):
INDEX('DS2025'!$J$21:$J$35,MATCH(K17,'DS2025'!$J$21:$J$35,1)+1)),
IF($L$4=Database!$A$15,
_xlfn.FORECAST.LINEAR(
K17,
INDEX('DS2025'!$N$21:$N$35,MATCH(K17,'DS2025'!$M$21:$M$35,1)):
INDEX('DS2025'!$N$21:$N$35,MATCH(K17,'DS2025'!$M$21:$M$35,1)+1),
INDEX('DS2025'!$M$21:$M$35,MATCH(K17,'DS2025'!$M$21:$M$35,1)):
INDEX('DS2025'!$M$21:$M$35,MATCH(K17,'DS2025'!$M$21:$M$35,1)+1)),
IF($L$4=Database!$A$16,
_xlfn.FORECAST.LINEAR(
K17,
INDEX('DS2025'!$Q$21:$Q$35,MATCH(K17,'DS2025'!$P$21:$P$35,1)):
INDEX('DS2025'!$Q$21:$Q$35,MATCH(K17,'DS2025'!$P$21:$P$35,1)+1),
INDEX('DS2025'!$P$21:$P$35,MATCH(K17,'DS2025'!$P$21:$P$35,1)):
INDEX('DS2025'!$P$21:$P$35,MATCH(K17,'DS2025'!$P$21:$P$35,1)+1)),
IF($L$4=Database!$A$17,
_xlfn.FORECAST.LINEAR(
K17,
INDEX('DS2025'!$T$21:$T$35,MATCH(K17,'DS2025'!$S$21:$S$35,1)):
INDEX('DS2025'!$T$21:$T$35,MATCH(K17,'DS2025'!$S$21:$S$35,1)+1),
INDEX('DS2025'!$S$21:$S$35,MATCH(K17,'DS2025'!$S$21:$S$35,1)):
INDEX('DS2025'!$S$21:$S$35,MATCH(K17,'DS2025'!$S$21:$S$35,1)+1)),
IF($L$4=Database!$A$18,
_xlfn.FORECAST.LINEAR(
K17,
INDEX('DS2025'!$W$21:$W$35,MATCH(K17,'DS2025'!$V$21:$V$35,1)):
INDEX('DS2025'!$W$21:$W$35,MATCH(K17,'DS2025'!$V$21:$V$35,1)+1),
INDEX('DS2025'!$V$21:$V$35,MATCH(K17,'DS2025'!$V$21:$V$35,1)):
INDEX('DS2025'!$V$21:$V$35,MATCH(K17,'DS2025'!$V$21:$V$35,1)+1)),
IF($L$4=Database!$A$19,
_xlfn.FORECAST.LINEAR(
K17,
INDEX('DS2025'!$Z$21:$Z$35,MATCH(K17,'DS2025'!$Y$21:$Y$35,1)):
INDEX('DS2025'!$Z$21:$Z$35,MATCH(K17,'DS2025'!$Y$21:$Y$35,1)+1),
INDEX('DS2025'!$Y$21:$Y$35,MATCH(K17,'DS2025'!$Y$21:$Y$35,1)):
INDEX('DS2025'!$Y$21:$Y$35,MATCH(K17,'DS2025'!$Y$21:$Y$35,1)+1)),
IF($L$4=Database!$A$20,
_xlfn.FORECAST.LINEAR(
K17,
INDEX('DS2025'!$AC$21:$AC$35,MATCH(K17,'DS2025'!$AB$21:$AB$35,1)):
INDEX('DS2025'!$AC$21:$AC$35,MATCH(K17,'DS2025'!$AB$21:$AB$35,1)+1),
INDEX('DS2025'!$AB$21:$AB$35,MATCH(K17,'DS2025'!$AB$21:$AB$35,1)):
INDEX('DS2025'!$AB$21:$AB$35,MATCH(K17,'DS2025'!$AB$21:$AB$35,1)+1))
)))))))))))))))))))</f>
        <v>-0.33457108664432739</v>
      </c>
      <c r="M17" s="98">
        <f t="shared" si="3"/>
        <v>64.721428913355666</v>
      </c>
      <c r="N17" s="317">
        <f>'Data 60 C'!F18</f>
        <v>64.748000000000005</v>
      </c>
      <c r="O17" s="98">
        <f>IF($O$4=Database!$A$2,
_xlfn.FORECAST.LINEAR(N17,
INDEX('DS2025'!$B$5:$B$15,MATCH(N17,'DS2025'!$A$5:$A$15,1)):
INDEX('DS2025'!$B$5:$B$15,MATCH(N17,'DS2025'!$A$5:$A$15,1)+1),
INDEX('DS2025'!$A$5:$A$15,MATCH(N17,'DS2025'!$A$5:$A$15,1)):
INDEX('DS2025'!$A$5:$A$15,MATCH(N17,'DS2025'!$A$5:$A$15,1)+1)),
IF($O$4=Database!$A$3,
_xlfn.FORECAST.LINEAR(N17,
INDEX('DS2025'!$E$5:$E$15,MATCH(N17,'DS2025'!$D$5:$D$15,1)):
INDEX('DS2025'!$E$5:$E$15,MATCH(N17,'DS2025'!$D$5:$D$15,1)+1),
INDEX('DS2025'!$D$5:$D$15,MATCH(N17,'DS2025'!$D$5:$D$15,1)):
INDEX('DS2025'!$D$5:$D$15,MATCH(N17,'DS2025'!$D$5:$D$15,1)+1)),
IF($O$4=Database!$A$4,
_xlfn.FORECAST.LINEAR(N17,
INDEX('DS2025'!$H$5:$H$15,MATCH(N17,'DS2025'!$G$5:$G$15,1)):
INDEX('DS2025'!$H$5:$H$15,MATCH(N17,'DS2025'!$G$5:$G$15,1)+1),
INDEX('DS2025'!$G$5:$G$15,MATCH(N17,'DS2025'!$G$5:$G$15,1)):
INDEX('DS2025'!$G$5:$G$15,MATCH(N17,'DS2025'!$G$5:$G$15,1)+1)),
IF($O$4=Database!$A$5,
_xlfn.FORECAST.LINEAR(N17,
INDEX('DS2025'!$K$5:$K$15,MATCH(N17,'DS2025'!$J$5:$J$15,1)):
INDEX('DS2025'!$K$5:$K$15,MATCH(N17,'DS2025'!$J$5:$J$15,1)+1),
INDEX('DS2025'!$J$5:$J$15,MATCH(N17,'DS2025'!$J$5:$J$15,1)):
INDEX('DS2025'!$J$5:$J$15,MATCH(N17,'DS2025'!$J$5:$J$15,1)+1)),
IF($O$4=Database!$A$6,
_xlfn.FORECAST.LINEAR(N17,
INDEX('DS2025'!$N$5:$N$15,MATCH(N17,'DS2025'!$M$5:$M$15,1)):
INDEX('DS2025'!$N$5:$N$15,MATCH(N17,'DS2025'!$M$5:$M$15,1)+1),
INDEX('DS2025'!$M$5:$M$15,MATCH(N17,'DS2025'!$M$5:$M$15,1)):
INDEX('DS2025'!$M$5:$M$15,MATCH(N17,'DS2025'!$M$5:$M$15,1)+1)),
IF($O$4=Database!$A$7,
_xlfn.FORECAST.LINEAR(N17,
INDEX('DS2025'!$Q$5:$Q$15,MATCH(N17,'DS2025'!$P$5:$P$15,1)):
INDEX('DS2025'!$Q$5:$Q$15,MATCH(N17,'DS2025'!$P$5:$P$15,1)+1),
INDEX('DS2025'!$P$5:$P$15,MATCH(N17,'DS2025'!$P$5:$P$15,1)):
INDEX('DS2025'!$P$5:$P$15,MATCH(N17,'DS2025'!$P$5:$P$15,1)+1)),
IF($O$4=Database!$A$8,
_xlfn.FORECAST.LINEAR(N17,
INDEX('DS2025'!$T$5:$T$15,MATCH(N17,'DS2025'!$S$5:$S$15,1)):
INDEX('DS2025'!$T$5:$T$15,MATCH(N17,'DS2025'!$S$5:$S$15,1)+1),
INDEX('DS2025'!$S$5:$S$15,MATCH(N17,'DS2025'!$S$5:$S$15,1)):
INDEX('DS2025'!$S$5:$S$15,MATCH(N17,'DS2025'!$S$5:$S$15,1)+1)),
IF($O$4=Database!$A$9,
_xlfn.FORECAST.LINEAR(N17,
INDEX('DS2025'!$W$5:$W$15,MATCH(N17,'DS2025'!$V$5:$V$15,1)):
INDEX('DS2025'!$W$5:$W$15,MATCH(N17,'DS2025'!$V$5:$V$15,1)+1),
INDEX('DS2025'!$V$5:$V$15,MATCH(N17,'DS2025'!$V$5:$V$15,1)):
INDEX('DS2025'!$V$5:$V$15,MATCH(N17,'DS2025'!$V$5:$V$15,1)+1)),
IF($O$4=Database!$A$10,
_xlfn.FORECAST.LINEAR(N17,
INDEX('DS2025'!$Z$5:$Z$15,MATCH(N17,'DS2025'!$Y$5:$Y$15,1)):
INDEX('DS2025'!$Z$5:$Z$15,MATCH(N17,'DS2025'!$Y$5:$Y$15,1)+1),
INDEX('DS2025'!$Y$5:$Y$15,MATCH(N17,'DS2025'!$Y$5:$Y$15,1)):
INDEX('DS2025'!$Y$5:$Y$15,MATCH(N17,'DS2025'!$Y$5:$Y$15,1)+1)),
IF($O$4=Database!$A$11,
_xlfn.FORECAST.LINEAR(
N17,
INDEX('DS2025'!$B$21:$B$35,MATCH(N17,'DS2025'!$A$21:$A$35,1)):
INDEX('DS2025'!$B$21:$B$35,MATCH(N17,'DS2025'!$A$21:$A$35,1)+1),
INDEX('DS2025'!$A$21:$A$35,MATCH(N17,'DS2025'!$A$21:$A$35,1)):
INDEX('DS2025'!$A$21:$A$35,MATCH(N17,'DS2025'!$A$21:$A$35,1)+1)),
IF($O$4=Database!$A$12,
_xlfn.FORECAST.LINEAR(
N17,
INDEX('DS2025'!$E$21:$E$35,MATCH(N17,'DS2025'!$D$21:$D$35,1)):
INDEX('DS2025'!$E$21:$E$35,MATCH(N17,'DS2025'!$D$21:$D$35,1)+1),
INDEX('DS2025'!$D$21:$D$35,MATCH(N17,'DS2025'!$D$21:$D$35,1)):
INDEX('DS2025'!$D$21:$D$35,MATCH(N17,'DS2025'!$D$21:$D$35,1)+1)),
IF($O$4=Database!$A$13,
_xlfn.FORECAST.LINEAR(
N17,
INDEX('DS2025'!$H$21:$H$35,MATCH(N17,'DS2025'!$G$21:$G$35,1)):
INDEX('DS2025'!$H$21:$H$35,MATCH(N17,'DS2025'!$G$21:$G$35,1)+1),
INDEX('DS2025'!$G$21:$G$35,MATCH(N17,'DS2025'!$G$21:$G$35,1)):
INDEX('DS2025'!$G$21:$G$35,MATCH(N17,'DS2025'!$G$21:$G$35,1)+1)),
IF($O$4=Database!$A$14,
_xlfn.FORECAST.LINEAR(
N17,
INDEX('DS2025'!$K$21:$K$35,MATCH(N17,'DS2025'!$J$21:$J$35,1)):
INDEX('DS2025'!$K$21:$K$35,MATCH(N17,'DS2025'!$J$21:$J$35,1)+1),
INDEX('DS2025'!$J$21:$J$35,MATCH(N17,'DS2025'!$J$21:$J$35,1)):
INDEX('DS2025'!$J$21:$J$35,MATCH(N17,'DS2025'!$J$21:$J$35,1)+1)),
IF($O$4=Database!$A$15,
_xlfn.FORECAST.LINEAR(
N17,
INDEX('DS2025'!$N$21:$N$35,MATCH(N17,'DS2025'!$M$21:$M$35,1)):
INDEX('DS2025'!$N$21:$N$35,MATCH(N17,'DS2025'!$M$21:$M$35,1)+1),
INDEX('DS2025'!$M$21:$M$35,MATCH(N17,'DS2025'!$M$21:$M$35,1)):
INDEX('DS2025'!$M$21:$M$35,MATCH(N17,'DS2025'!$M$21:$M$35,1)+1)),
IF($O$4=Database!$A$16,
_xlfn.FORECAST.LINEAR(
N17,
INDEX('DS2025'!$Q$21:$Q$35,MATCH(N17,'DS2025'!$P$21:$P$35,1)):
INDEX('DS2025'!$Q$21:$Q$35,MATCH(N17,'DS2025'!$P$21:$P$35,1)+1),
INDEX('DS2025'!$P$21:$P$35,MATCH(N17,'DS2025'!$P$21:$P$35,1)):
INDEX('DS2025'!$P$21:$P$35,MATCH(N17,'DS2025'!$P$21:$P$35,1)+1)),
IF($O$4=Database!$A$17,
_xlfn.FORECAST.LINEAR(
N17,
INDEX('DS2025'!$T$21:$T$35,MATCH(N17,'DS2025'!$S$21:$S$35,1)):
INDEX('DS2025'!$T$21:$T$35,MATCH(N17,'DS2025'!$S$21:$S$35,1)+1),
INDEX('DS2025'!$S$21:$S$35,MATCH(N17,'DS2025'!$S$21:$S$35,1)):
INDEX('DS2025'!$S$21:$S$35,MATCH(N17,'DS2025'!$S$21:$S$35,1)+1)),
IF($O$4=Database!$A$18,
_xlfn.FORECAST.LINEAR(
N17,
INDEX('DS2025'!$W$21:$W$35,MATCH(N17,'DS2025'!$V$21:$V$35,1)):
INDEX('DS2025'!$W$21:$W$35,MATCH(N17,'DS2025'!$V$21:$V$35,1)+1),
INDEX('DS2025'!$V$21:$V$35,MATCH(N17,'DS2025'!$V$21:$V$35,1)):
INDEX('DS2025'!$V$21:$V$35,MATCH(N17,'DS2025'!$V$21:$V$35,1)+1)),
IF($O$4=Database!$A$19,
_xlfn.FORECAST.LINEAR(
N17,
INDEX('DS2025'!$Z$21:$Z$35,MATCH(N17,'DS2025'!$Y$21:$Y$35,1)):
INDEX('DS2025'!$Z$21:$Z$35,MATCH(N17,'DS2025'!$Y$21:$Y$35,1)+1),
INDEX('DS2025'!$Y$21:$Y$35,MATCH(N17,'DS2025'!$Y$21:$Y$35,1)):
INDEX('DS2025'!$Y$21:$Y$35,MATCH(N17,'DS2025'!$Y$21:$Y$35,1)+1)),
IF($O$4=Database!$A$20,
_xlfn.FORECAST.LINEAR(
N17,
INDEX('DS2025'!$AC$21:$AC$35,MATCH(N17,'DS2025'!$AB$21:$AB$35,1)):
INDEX('DS2025'!$AC$21:$AC$35,MATCH(N17,'DS2025'!$AB$21:$AB$35,1)+1),
INDEX('DS2025'!$AB$21:$AB$35,MATCH(N17,'DS2025'!$AB$21:$AB$35,1)):
INDEX('DS2025'!$AB$21:$AB$35,MATCH(N17,'DS2025'!$AB$21:$AB$35,1)+1))
)))))))))))))))))))</f>
        <v>-0.33366187968725064</v>
      </c>
      <c r="P17" s="96">
        <f t="shared" si="4"/>
        <v>64.414338120312749</v>
      </c>
      <c r="Q17" s="317">
        <f>'Data 60 C'!G18</f>
        <v>65.658000000000001</v>
      </c>
      <c r="R17" s="98">
        <f>IF($R$4=Database!$A$2,
_xlfn.FORECAST.LINEAR(Q17,
INDEX('DS2025'!$B$5:$B$15,MATCH(Q17,'DS2025'!$A$5:$A$15,1)):
INDEX('DS2025'!$B$5:$B$15,MATCH(Q17,'DS2025'!$A$5:$A$15,1)+1),
INDEX('DS2025'!$A$5:$A$15,MATCH(Q17,'DS2025'!$A$5:$A$15,1)):
INDEX('DS2025'!$A$5:$A$15,MATCH(Q17,'DS2025'!$A$5:$A$15,1)+1)),
IF($R$4=Database!$A$3,
_xlfn.FORECAST.LINEAR(Q17,
INDEX('DS2025'!$E$5:$E$15,MATCH(Q17,'DS2025'!$D$5:$D$15,1)):
INDEX('DS2025'!$E$5:$E$15,MATCH(Q17,'DS2025'!$D$5:$D$15,1)+1),
INDEX('DS2025'!$D$5:$D$15,MATCH(Q17,'DS2025'!$D$5:$D$15,1)):
INDEX('DS2025'!$D$5:$D$15,MATCH(Q17,'DS2025'!$D$5:$D$15,1)+1)),
IF($R$4=Database!$A$4,
_xlfn.FORECAST.LINEAR(Q17,
INDEX('DS2025'!$H$5:$H$15,MATCH(Q17,'DS2025'!$G$5:$G$15,1)):
INDEX('DS2025'!$H$5:$H$15,MATCH(Q17,'DS2025'!$G$5:$G$15,1)+1),
INDEX('DS2025'!$G$5:$G$15,MATCH(Q17,'DS2025'!$G$5:$G$15,1)):
INDEX('DS2025'!$G$5:$G$15,MATCH(Q17,'DS2025'!$G$5:$G$15,1)+1)),
IF($R$4=Database!$A$5,
_xlfn.FORECAST.LINEAR(Q17,
INDEX('DS2025'!$K$5:$K$15,MATCH(Q17,'DS2025'!$J$5:$J$15,1)):
INDEX('DS2025'!$K$5:$K$15,MATCH(Q17,'DS2025'!$J$5:$J$15,1)+1),
INDEX('DS2025'!$J$5:$J$15,MATCH(Q17,'DS2025'!$J$5:$J$15,1)):
INDEX('DS2025'!$J$5:$J$15,MATCH(Q17,'DS2025'!$J$5:$J$15,1)+1)),
IF($R$4=Database!$A$6,
_xlfn.FORECAST.LINEAR(Q17,
INDEX('DS2025'!$N$5:$N$15,MATCH(Q17,'DS2025'!$M$5:$M$15,1)):
INDEX('DS2025'!$N$5:$N$15,MATCH(Q17,'DS2025'!$M$5:$M$15,1)+1),
INDEX('DS2025'!$M$5:$M$15,MATCH(Q17,'DS2025'!$M$5:$M$15,1)):
INDEX('DS2025'!$M$5:$M$15,MATCH(Q17,'DS2025'!$M$5:$M$15,1)+1)),
IF($R$4=Database!$A$7,
_xlfn.FORECAST.LINEAR(Q17,
INDEX('DS2025'!$Q$5:$Q$15,MATCH(Q17,'DS2025'!$P$5:$P$15,1)):
INDEX('DS2025'!$Q$5:$Q$15,MATCH(Q17,'DS2025'!$P$5:$P$15,1)+1),
INDEX('DS2025'!$P$5:$P$15,MATCH(Q17,'DS2025'!$P$5:$P$15,1)):
INDEX('DS2025'!$P$5:$P$15,MATCH(Q17,'DS2025'!$P$5:$P$15,1)+1)),
IF($R$4=Database!$A$8,
_xlfn.FORECAST.LINEAR(Q17,
INDEX('DS2025'!$T$5:$T$15,MATCH(Q17,'DS2025'!$S$5:$S$15,1)):
INDEX('DS2025'!$T$5:$T$15,MATCH(Q17,'DS2025'!$S$5:$S$15,1)+1),
INDEX('DS2025'!$S$5:$S$15,MATCH(Q17,'DS2025'!$S$5:$S$15,1)):
INDEX('DS2025'!$S$5:$S$15,MATCH(Q17,'DS2025'!$S$5:$S$15,1)+1)),
IF($R$4=Database!$A$9,
_xlfn.FORECAST.LINEAR(Q17,
INDEX('DS2025'!$W$5:$W$15,MATCH(Q17,'DS2025'!$V$5:$V$15,1)):
INDEX('DS2025'!$W$5:$W$15,MATCH(Q17,'DS2025'!$V$5:$V$15,1)+1),
INDEX('DS2025'!$V$5:$V$15,MATCH(Q17,'DS2025'!$V$5:$V$15,1)):
INDEX('DS2025'!$V$5:$V$15,MATCH(Q17,'DS2025'!$V$5:$V$15,1)+1)),
IF($R$4=Database!$A$10,
_xlfn.FORECAST.LINEAR(Q17,
INDEX('DS2025'!$Z$5:$Z$15,MATCH(Q17,'DS2025'!$Y$5:$Y$15,1)):
INDEX('DS2025'!$Z$5:$Z$15,MATCH(Q17,'DS2025'!$Y$5:$Y$15,1)+1),
INDEX('DS2025'!$Y$5:$Y$15,MATCH(Q17,'DS2025'!$Y$5:$Y$15,1)):
INDEX('DS2025'!$Y$5:$Y$15,MATCH(Q17,'DS2025'!$Y$5:$Y$15,1)+1)),
IF($R$4=Database!$A$11,
_xlfn.FORECAST.LINEAR(
Q17,
INDEX('DS2025'!$B$21:$B$35,MATCH(Q17,'DS2025'!$A$21:$A$35,1)):
INDEX('DS2025'!$B$21:$B$35,MATCH(Q17,'DS2025'!$A$21:$A$35,1)+1),
INDEX('DS2025'!$A$21:$A$35,MATCH(Q17,'DS2025'!$A$21:$A$35,1)):
INDEX('DS2025'!$A$21:$A$35,MATCH(Q17,'DS2025'!$A$21:$A$35,1)+1)),
IF($R$4=Database!$A$12,
_xlfn.FORECAST.LINEAR(
Q17,
INDEX('DS2025'!$E$21:$E$35,MATCH(Q17,'DS2025'!$D$21:$D$35,1)):
INDEX('DS2025'!$E$21:$E$35,MATCH(Q17,'DS2025'!$D$21:$D$35,1)+1),
INDEX('DS2025'!$D$21:$D$35,MATCH(Q17,'DS2025'!$D$21:$D$35,1)):
INDEX('DS2025'!$D$21:$D$35,MATCH(Q17,'DS2025'!$D$21:$D$35,1)+1)),
IF($R$4=Database!$A$13,
_xlfn.FORECAST.LINEAR(
Q17,
INDEX('DS2025'!$H$21:$H$35,MATCH(Q17,'DS2025'!$G$21:$G$35,1)):
INDEX('DS2025'!$H$21:$H$35,MATCH(Q17,'DS2025'!$G$21:$G$35,1)+1),
INDEX('DS2025'!$G$21:$G$35,MATCH(Q17,'DS2025'!$G$21:$G$35,1)):
INDEX('DS2025'!$G$21:$G$35,MATCH(Q17,'DS2025'!$G$21:$G$35,1)+1)),
IF($R$4=Database!$A$14,
_xlfn.FORECAST.LINEAR(
Q17,
INDEX('DS2025'!$K$21:$K$35,MATCH(Q17,'DS2025'!$J$21:$J$35,1)):
INDEX('DS2025'!$K$21:$K$35,MATCH(Q17,'DS2025'!$J$21:$J$35,1)+1),
INDEX('DS2025'!$J$21:$J$35,MATCH(Q17,'DS2025'!$J$21:$J$35,1)):
INDEX('DS2025'!$J$21:$J$35,MATCH(Q17,'DS2025'!$J$21:$J$35,1)+1)),
IF($R$4=Database!$A$15,
_xlfn.FORECAST.LINEAR(
Q17,
INDEX('DS2025'!$N$21:$N$35,MATCH(Q17,'DS2025'!$M$21:$M$35,1)):
INDEX('DS2025'!$N$21:$N$35,MATCH(Q17,'DS2025'!$M$21:$M$35,1)+1),
INDEX('DS2025'!$M$21:$M$35,MATCH(Q17,'DS2025'!$M$21:$M$35,1)):
INDEX('DS2025'!$M$21:$M$35,MATCH(Q17,'DS2025'!$M$21:$M$35,1)+1)),
IF($R$4=Database!$A$16,
_xlfn.FORECAST.LINEAR(
Q17,
INDEX('DS2025'!$Q$21:$Q$35,MATCH(Q17,'DS2025'!$P$21:$P$35,1)):
INDEX('DS2025'!$Q$21:$Q$35,MATCH(Q17,'DS2025'!$P$21:$P$35,1)+1),
INDEX('DS2025'!$P$21:$P$35,MATCH(Q17,'DS2025'!$P$21:$P$35,1)):
INDEX('DS2025'!$P$21:$P$35,MATCH(Q17,'DS2025'!$P$21:$P$35,1)+1)),
IF($R$4=Database!$A$17,
_xlfn.FORECAST.LINEAR(
Q17,
INDEX('DS2025'!$T$21:$T$35,MATCH(Q17,'DS2025'!$S$21:$S$35,1)):
INDEX('DS2025'!$T$21:$T$35,MATCH(Q17,'DS2025'!$S$21:$S$35,1)+1),
INDEX('DS2025'!$S$21:$S$35,MATCH(Q17,'DS2025'!$S$21:$S$35,1)):
INDEX('DS2025'!$S$21:$S$35,MATCH(Q17,'DS2025'!$S$21:$S$35,1)+1)),
IF($R$4=Database!$A$18,
_xlfn.FORECAST.LINEAR(
Q17,
INDEX('DS2025'!$W$21:$W$35,MATCH(Q17,'DS2025'!$V$21:$V$35,1)):
INDEX('DS2025'!$W$21:$W$35,MATCH(Q17,'DS2025'!$V$21:$V$35,1)+1),
INDEX('DS2025'!$V$21:$V$35,MATCH(Q17,'DS2025'!$V$21:$V$35,1)):
INDEX('DS2025'!$V$21:$V$35,MATCH(Q17,'DS2025'!$V$21:$V$35,1)+1)),
IF($R$4=Database!$A$19,
_xlfn.FORECAST.LINEAR(
Q17,
INDEX('DS2025'!$Z$21:$Z$35,MATCH(Q17,'DS2025'!$Y$21:$Y$35,1)):
INDEX('DS2025'!$Z$21:$Z$35,MATCH(Q17,'DS2025'!$Y$21:$Y$35,1)+1),
INDEX('DS2025'!$Y$21:$Y$35,MATCH(Q17,'DS2025'!$Y$21:$Y$35,1)):
INDEX('DS2025'!$Y$21:$Y$35,MATCH(Q17,'DS2025'!$Y$21:$Y$35,1)+1)),
IF($R$4=Database!$A$20,
_xlfn.FORECAST.LINEAR(
Q17,
INDEX('DS2025'!$AC$21:$AC$35,MATCH(Q17,'DS2025'!$AB$21:$AB$35,1)):
INDEX('DS2025'!$AC$21:$AC$35,MATCH(Q17,'DS2025'!$AB$21:$AB$35,1)+1),
INDEX('DS2025'!$AB$21:$AB$35,MATCH(Q17,'DS2025'!$AB$21:$AB$35,1)):
INDEX('DS2025'!$AB$21:$AB$35,MATCH(Q17,'DS2025'!$AB$21:$AB$35,1)+1))
)))))))))))))))))))</f>
        <v>-0.33634817296952285</v>
      </c>
      <c r="S17" s="98">
        <f t="shared" si="5"/>
        <v>65.321651827030479</v>
      </c>
      <c r="T17" s="317">
        <f>'Data 60 C'!H18</f>
        <v>64.105000000000004</v>
      </c>
      <c r="U17" s="98">
        <f>IF($U$4=Database!$A$2,
_xlfn.FORECAST.LINEAR(T17,
INDEX('DS2025'!$B$5:$B$15,MATCH(T17,'DS2025'!$A$5:$A$15,1)):
INDEX('DS2025'!$B$5:$B$15,MATCH(T17,'DS2025'!$A$5:$A$15,1)+1),
INDEX('DS2025'!$A$5:$A$15,MATCH(T17,'DS2025'!$A$5:$A$15,1)):
INDEX('DS2025'!$A$5:$A$15,MATCH(T17,'DS2025'!$A$5:$A$15,1)+1)),
IF($U$4=Database!$A$3,
_xlfn.FORECAST.LINEAR(T17,
INDEX('DS2025'!$E$5:$E$15,MATCH(T17,'DS2025'!$D$5:$D$15,1)):
INDEX('DS2025'!$E$5:$E$15,MATCH(T17,'DS2025'!$D$5:$D$15,1)+1),
INDEX('DS2025'!$D$5:$D$15,MATCH(T17,'DS2025'!$D$5:$D$15,1)):
INDEX('DS2025'!$D$5:$D$15,MATCH(T17,'DS2025'!$D$5:$D$15,1)+1)),
IF($U$4=Database!$A$4,
_xlfn.FORECAST.LINEAR(T17,
INDEX('DS2025'!$H$5:$H$15,MATCH(T17,'DS2025'!$G$5:$G$15,1)):
INDEX('DS2025'!$H$5:$H$15,MATCH(T17,'DS2025'!$G$5:$G$15,1)+1),
INDEX('DS2025'!$G$5:$G$15,MATCH(T17,'DS2025'!$G$5:$G$15,1)):
INDEX('DS2025'!$G$5:$G$15,MATCH(T17,'DS2025'!$G$5:$G$15,1)+1)),
IF($U$4=Database!$A$5,
_xlfn.FORECAST.LINEAR(T17,
INDEX('DS2025'!$K$5:$K$15,MATCH(T17,'DS2025'!$J$5:$J$15,1)):
INDEX('DS2025'!$K$5:$K$15,MATCH(T17,'DS2025'!$J$5:$J$15,1)+1),
INDEX('DS2025'!$J$5:$J$15,MATCH(T17,'DS2025'!$J$5:$J$15,1)):
INDEX('DS2025'!$J$5:$J$15,MATCH(T17,'DS2025'!$J$5:$J$15,1)+1)),
IF($U$4=Database!$A$6,
_xlfn.FORECAST.LINEAR(T17,
INDEX('DS2025'!$N$5:$N$15,MATCH(T17,'DS2025'!$M$5:$M$15,1)):
INDEX('DS2025'!$N$5:$N$15,MATCH(T17,'DS2025'!$M$5:$M$15,1)+1),
INDEX('DS2025'!$M$5:$M$15,MATCH(T17,'DS2025'!$M$5:$M$15,1)):
INDEX('DS2025'!$M$5:$M$15,MATCH(T17,'DS2025'!$M$5:$M$15,1)+1)),
IF($U$4=Database!$A$7,
_xlfn.FORECAST.LINEAR(T17,
INDEX('DS2025'!$Q$5:$Q$15,MATCH(T17,'DS2025'!$P$5:$P$15,1)):
INDEX('DS2025'!$Q$5:$Q$15,MATCH(T17,'DS2025'!$P$5:$P$15,1)+1),
INDEX('DS2025'!$P$5:$P$15,MATCH(T17,'DS2025'!$P$5:$P$15,1)):
INDEX('DS2025'!$P$5:$P$15,MATCH(T17,'DS2025'!$P$5:$P$15,1)+1)),
IF($U$4=Database!$A$8,
_xlfn.FORECAST.LINEAR(T17,
INDEX('DS2025'!$T$5:$T$15,MATCH(T17,'DS2025'!$S$5:$S$15,1)):
INDEX('DS2025'!$T$5:$T$15,MATCH(T17,'DS2025'!$S$5:$S$15,1)+1),
INDEX('DS2025'!$S$5:$S$15,MATCH(T17,'DS2025'!$S$5:$S$15,1)):
INDEX('DS2025'!$S$5:$S$15,MATCH(T17,'DS2025'!$S$5:$S$15,1)+1)),
IF($U$4=Database!$A$9,
_xlfn.FORECAST.LINEAR(T17,
INDEX('DS2025'!$W$5:$W$15,MATCH(T17,'DS2025'!$V$5:$V$15,1)):
INDEX('DS2025'!$W$5:$W$15,MATCH(T17,'DS2025'!$V$5:$V$15,1)+1),
INDEX('DS2025'!$V$5:$V$15,MATCH(T17,'DS2025'!$V$5:$V$15,1)):
INDEX('DS2025'!$V$5:$V$15,MATCH(T17,'DS2025'!$V$5:$V$15,1)+1)),
IF($U$4=Database!$A$10,
_xlfn.FORECAST.LINEAR(T17,
INDEX('DS2025'!$Z$5:$Z$15,MATCH(T17,'DS2025'!$Y$5:$Y$15,1)):
INDEX('DS2025'!$Z$5:$Z$15,MATCH(T17,'DS2025'!$Y$5:$Y$15,1)+1),
INDEX('DS2025'!$Y$5:$Y$15,MATCH(T17,'DS2025'!$Y$5:$Y$15,1)):
INDEX('DS2025'!$Y$5:$Y$15,MATCH(T17,'DS2025'!$Y$5:$Y$15,1)+1)),
IF($U$4=Database!$A$11,
_xlfn.FORECAST.LINEAR(
T17,
INDEX('DS2025'!$B$21:$B$35,MATCH(T17,'DS2025'!$A$21:$A$35,1)):
INDEX('DS2025'!$B$21:$B$35,MATCH(T17,'DS2025'!$A$21:$A$35,1)+1),
INDEX('DS2025'!$A$21:$A$35,MATCH(T17,'DS2025'!$A$21:$A$35,1)):
INDEX('DS2025'!$A$21:$A$35,MATCH(T17,'DS2025'!$A$21:$A$35,1)+1)),
IF($U$4=Database!$A$12,
_xlfn.FORECAST.LINEAR(
T17,
INDEX('DS2025'!$E$21:$E$35,MATCH(T17,'DS2025'!$D$21:$D$35,1)):
INDEX('DS2025'!$E$21:$E$35,MATCH(T17,'DS2025'!$D$21:$D$35,1)+1),
INDEX('DS2025'!$D$21:$D$35,MATCH(T17,'DS2025'!$D$21:$D$35,1)):
INDEX('DS2025'!$D$21:$D$35,MATCH(T17,'DS2025'!$D$21:$D$35,1)+1)),
IF($U$4=Database!$A$13,
_xlfn.FORECAST.LINEAR(
T17,
INDEX('DS2025'!$H$21:$H$35,MATCH(T17,'DS2025'!$G$21:$G$35,1)):
INDEX('DS2025'!$H$21:$H$35,MATCH(T17,'DS2025'!$G$21:$G$35,1)+1),
INDEX('DS2025'!$G$21:$G$35,MATCH(T17,'DS2025'!$G$21:$G$35,1)):
INDEX('DS2025'!$G$21:$G$35,MATCH(T17,'DS2025'!$G$21:$G$35,1)+1)),
IF($U$4=Database!$A$14,
_xlfn.FORECAST.LINEAR(
T17,
INDEX('DS2025'!$K$21:$K$35,MATCH(T17,'DS2025'!$J$21:$J$35,1)):
INDEX('DS2025'!$K$21:$K$35,MATCH(T17,'DS2025'!$J$21:$J$35,1)+1),
INDEX('DS2025'!$J$21:$J$35,MATCH(T17,'DS2025'!$J$21:$J$35,1)):
INDEX('DS2025'!$J$21:$J$35,MATCH(T17,'DS2025'!$J$21:$J$35,1)+1)),
IF($U$4=Database!$A$15,
_xlfn.FORECAST.LINEAR(
T17,
INDEX('DS2025'!$N$21:$N$35,MATCH(T17,'DS2025'!$M$21:$M$35,1)):
INDEX('DS2025'!$N$21:$N$35,MATCH(T17,'DS2025'!$M$21:$M$35,1)+1),
INDEX('DS2025'!$M$21:$M$35,MATCH(T17,'DS2025'!$M$21:$M$35,1)):
INDEX('DS2025'!$M$21:$M$35,MATCH(T17,'DS2025'!$M$21:$M$35,1)+1)),
IF($U$4=Database!$A$16,
_xlfn.FORECAST.LINEAR(
T17,
INDEX('DS2025'!$Q$21:$Q$35,MATCH(T17,'DS2025'!$P$21:$P$35,1)):
INDEX('DS2025'!$Q$21:$Q$35,MATCH(T17,'DS2025'!$P$21:$P$35,1)+1),
INDEX('DS2025'!$P$21:$P$35,MATCH(T17,'DS2025'!$P$21:$P$35,1)):
INDEX('DS2025'!$P$21:$P$35,MATCH(T17,'DS2025'!$P$21:$P$35,1)+1)),
IF($U$4=Database!$A$17,
_xlfn.FORECAST.LINEAR(
T17,
INDEX('DS2025'!$T$21:$T$35,MATCH(T17,'DS2025'!$S$21:$S$35,1)):
INDEX('DS2025'!$T$21:$T$35,MATCH(T17,'DS2025'!$S$21:$S$35,1)+1),
INDEX('DS2025'!$S$21:$S$35,MATCH(T17,'DS2025'!$S$21:$S$35,1)):
INDEX('DS2025'!$S$21:$S$35,MATCH(T17,'DS2025'!$S$21:$S$35,1)+1)),
IF($U$4=Database!$A$18,
_xlfn.FORECAST.LINEAR(
T17,
INDEX('DS2025'!$W$21:$W$35,MATCH(T17,'DS2025'!$V$21:$V$35,1)):
INDEX('DS2025'!$W$21:$W$35,MATCH(T17,'DS2025'!$V$21:$V$35,1)+1),
INDEX('DS2025'!$V$21:$V$35,MATCH(T17,'DS2025'!$V$21:$V$35,1)):
INDEX('DS2025'!$V$21:$V$35,MATCH(T17,'DS2025'!$V$21:$V$35,1)+1)),
IF($U$4=Database!$A$19,
_xlfn.FORECAST.LINEAR(
T17,
INDEX('DS2025'!$Z$21:$Z$35,MATCH(T17,'DS2025'!$Y$21:$Y$35,1)):
INDEX('DS2025'!$Z$21:$Z$35,MATCH(T17,'DS2025'!$Y$21:$Y$35,1)+1),
INDEX('DS2025'!$Y$21:$Y$35,MATCH(T17,'DS2025'!$Y$21:$Y$35,1)):
INDEX('DS2025'!$Y$21:$Y$35,MATCH(T17,'DS2025'!$Y$21:$Y$35,1)+1)),
IF($U$4=Database!$A$20,
_xlfn.FORECAST.LINEAR(
T17,
INDEX('DS2025'!$AC$21:$AC$35,MATCH(T17,'DS2025'!$AB$21:$AB$35,1)):
INDEX('DS2025'!$AC$21:$AC$35,MATCH(T17,'DS2025'!$AB$21:$AB$35,1)+1),
INDEX('DS2025'!$AB$21:$AB$35,MATCH(T17,'DS2025'!$AB$21:$AB$35,1)):
INDEX('DS2025'!$AB$21:$AB$35,MATCH(T17,'DS2025'!$AB$21:$AB$35,1)+1))
)))))))))))))))))))</f>
        <v>-0.33176376256582096</v>
      </c>
      <c r="V17" s="98">
        <f t="shared" si="6"/>
        <v>63.773236237434183</v>
      </c>
      <c r="W17" s="317">
        <f>'Data 60 C'!I18</f>
        <v>64.569000000000003</v>
      </c>
      <c r="X17" s="98">
        <f>IF($X$4=Database!$A$2,
_xlfn.FORECAST.LINEAR(W17,
INDEX('DS2025'!$B$5:$B$15,MATCH(W17,'DS2025'!$A$5:$A$15,1)):
INDEX('DS2025'!$B$5:$B$15,MATCH(W17,'DS2025'!$A$5:$A$15,1)+1),
INDEX('DS2025'!$A$5:$A$15,MATCH(W17,'DS2025'!$A$5:$A$15,1)):
INDEX('DS2025'!$A$5:$A$15,MATCH(W17,'DS2025'!$A$5:$A$15,1)+1)),
IF($X$4=Database!$A$3,
_xlfn.FORECAST.LINEAR(W17,
INDEX('DS2025'!$E$5:$E$15,MATCH(W17,'DS2025'!$D$5:$D$15,1)):
INDEX('DS2025'!$E$5:$E$15,MATCH(W17,'DS2025'!$D$5:$D$15,1)+1),
INDEX('DS2025'!$D$5:$D$15,MATCH(W17,'DS2025'!$D$5:$D$15,1)):
INDEX('DS2025'!$D$5:$D$15,MATCH(W17,'DS2025'!$D$5:$D$15,1)+1)),
IF($X$4=Database!$A$4,
_xlfn.FORECAST.LINEAR(W17,
INDEX('DS2025'!$H$5:$H$15,MATCH(W17,'DS2025'!$G$5:$G$15,1)):
INDEX('DS2025'!$H$5:$H$15,MATCH(W17,'DS2025'!$G$5:$G$15,1)+1),
INDEX('DS2025'!$G$5:$G$15,MATCH(W17,'DS2025'!$G$5:$G$15,1)):
INDEX('DS2025'!$G$5:$G$15,MATCH(W17,'DS2025'!$G$5:$G$15,1)+1)),
IF($X$4=Database!$A$5,
_xlfn.FORECAST.LINEAR(W17,
INDEX('DS2025'!$K$5:$K$15,MATCH(W17,'DS2025'!$J$5:$J$15,1)):
INDEX('DS2025'!$K$5:$K$15,MATCH(W17,'DS2025'!$J$5:$J$15,1)+1),
INDEX('DS2025'!$J$5:$J$15,MATCH(W17,'DS2025'!$J$5:$J$15,1)):
INDEX('DS2025'!$J$5:$J$15,MATCH(W17,'DS2025'!$J$5:$J$15,1)+1)),
IF($X$4=Database!$A$6,
_xlfn.FORECAST.LINEAR(W17,
INDEX('DS2025'!$N$5:$N$15,MATCH(W17,'DS2025'!$M$5:$M$15,1)):
INDEX('DS2025'!$N$5:$N$15,MATCH(W17,'DS2025'!$M$5:$M$15,1)+1),
INDEX('DS2025'!$M$5:$M$15,MATCH(W17,'DS2025'!$M$5:$M$15,1)):
INDEX('DS2025'!$M$5:$M$15,MATCH(W17,'DS2025'!$M$5:$M$15,1)+1)),
IF($X$4=Database!$A$7,
_xlfn.FORECAST.LINEAR(W17,
INDEX('DS2025'!$Q$5:$Q$15,MATCH(W17,'DS2025'!$P$5:$P$15,1)):
INDEX('DS2025'!$Q$5:$Q$15,MATCH(W17,'DS2025'!$P$5:$P$15,1)+1),
INDEX('DS2025'!$P$5:$P$15,MATCH(W17,'DS2025'!$P$5:$P$15,1)):
INDEX('DS2025'!$P$5:$P$15,MATCH(W17,'DS2025'!$P$5:$P$15,1)+1)),
IF($X$4=Database!$A$8,
_xlfn.FORECAST.LINEAR(W17,
INDEX('DS2025'!$T$5:$T$15,MATCH(W17,'DS2025'!$S$5:$S$15,1)):
INDEX('DS2025'!$T$5:$T$15,MATCH(W17,'DS2025'!$S$5:$S$15,1)+1),
INDEX('DS2025'!$S$5:$S$15,MATCH(W17,'DS2025'!$S$5:$S$15,1)):
INDEX('DS2025'!$S$5:$S$15,MATCH(W17,'DS2025'!$S$5:$S$15,1)+1)),
IF($X$4=Database!$A$9,
_xlfn.FORECAST.LINEAR(W17,
INDEX('DS2025'!$W$5:$W$15,MATCH(W17,'DS2025'!$V$5:$V$15,1)):
INDEX('DS2025'!$W$5:$W$15,MATCH(W17,'DS2025'!$V$5:$V$15,1)+1),
INDEX('DS2025'!$V$5:$V$15,MATCH(W17,'DS2025'!$V$5:$V$15,1)):
INDEX('DS2025'!$V$5:$V$15,MATCH(W17,'DS2025'!$V$5:$V$15,1)+1)),
IF($X$4=Database!$A$10,
_xlfn.FORECAST.LINEAR(W17,
INDEX('DS2025'!$Z$5:$Z$15,MATCH(W17,'DS2025'!$Y$5:$Y$15,1)):
INDEX('DS2025'!$Z$5:$Z$15,MATCH(W17,'DS2025'!$Y$5:$Y$15,1)+1),
INDEX('DS2025'!$Y$5:$Y$15,MATCH(W17,'DS2025'!$Y$5:$Y$15,1)):
INDEX('DS2025'!$Y$5:$Y$15,MATCH(W17,'DS2025'!$Y$5:$Y$15,1)+1)),
IF($X$4=Database!$A$11,
_xlfn.FORECAST.LINEAR(
W17,
INDEX('DS2025'!$B$21:$B$35,MATCH(W17,'DS2025'!$A$21:$A$35,1)):
INDEX('DS2025'!$B$21:$B$35,MATCH(W17,'DS2025'!$A$21:$A$35,1)+1),
INDEX('DS2025'!$A$21:$A$35,MATCH(W17,'DS2025'!$A$21:$A$35,1)):
INDEX('DS2025'!$A$21:$A$35,MATCH(W17,'DS2025'!$A$21:$A$35,1)+1)),
IF($X$4=Database!$A$12,
_xlfn.FORECAST.LINEAR(
W17,
INDEX('DS2025'!$E$21:$E$35,MATCH(W17,'DS2025'!$D$21:$D$35,1)):
INDEX('DS2025'!$E$21:$E$35,MATCH(W17,'DS2025'!$D$21:$D$35,1)+1),
INDEX('DS2025'!$D$21:$D$35,MATCH(W17,'DS2025'!$D$21:$D$35,1)):
INDEX('DS2025'!$D$21:$D$35,MATCH(W17,'DS2025'!$D$21:$D$35,1)+1)),
IF($X$4=Database!$A$13,
_xlfn.FORECAST.LINEAR(
W17,
INDEX('DS2025'!$H$21:$H$35,MATCH(W17,'DS2025'!$G$21:$G$35,1)):
INDEX('DS2025'!$H$21:$H$35,MATCH(W17,'DS2025'!$G$21:$G$35,1)+1),
INDEX('DS2025'!$G$21:$G$35,MATCH(W17,'DS2025'!$G$21:$G$35,1)):
INDEX('DS2025'!$G$21:$G$35,MATCH(W17,'DS2025'!$G$21:$G$35,1)+1)),
IF($X$4=Database!$A$14,
_xlfn.FORECAST.LINEAR(
W17,
INDEX('DS2025'!$K$21:$K$35,MATCH(W17,'DS2025'!$J$21:$J$35,1)):
INDEX('DS2025'!$K$21:$K$35,MATCH(W17,'DS2025'!$J$21:$J$35,1)+1),
INDEX('DS2025'!$J$21:$J$35,MATCH(W17,'DS2025'!$J$21:$J$35,1)):
INDEX('DS2025'!$J$21:$J$35,MATCH(W17,'DS2025'!$J$21:$J$35,1)+1)),
IF($X$4=Database!$A$15,
_xlfn.FORECAST.LINEAR(
W17,
INDEX('DS2025'!$N$21:$N$35,MATCH(W17,'DS2025'!$M$21:$M$35,1)):
INDEX('DS2025'!$N$21:$N$35,MATCH(W17,'DS2025'!$M$21:$M$35,1)+1),
INDEX('DS2025'!$M$21:$M$35,MATCH(W17,'DS2025'!$M$21:$M$35,1)):
INDEX('DS2025'!$M$21:$M$35,MATCH(W17,'DS2025'!$M$21:$M$35,1)+1)),
IF($X$4=Database!$A$16,
_xlfn.FORECAST.LINEAR(
W17,
INDEX('DS2025'!$Q$21:$Q$35,MATCH(W17,'DS2025'!$P$21:$P$35,1)):
INDEX('DS2025'!$Q$21:$Q$35,MATCH(W17,'DS2025'!$P$21:$P$35,1)+1),
INDEX('DS2025'!$P$21:$P$35,MATCH(W17,'DS2025'!$P$21:$P$35,1)):
INDEX('DS2025'!$P$21:$P$35,MATCH(W17,'DS2025'!$P$21:$P$35,1)+1)),
IF($X$4=Database!$A$17,
_xlfn.FORECAST.LINEAR(
W17,
INDEX('DS2025'!$T$21:$T$35,MATCH(W17,'DS2025'!$S$21:$S$35,1)):
INDEX('DS2025'!$T$21:$T$35,MATCH(W17,'DS2025'!$S$21:$S$35,1)+1),
INDEX('DS2025'!$S$21:$S$35,MATCH(W17,'DS2025'!$S$21:$S$35,1)):
INDEX('DS2025'!$S$21:$S$35,MATCH(W17,'DS2025'!$S$21:$S$35,1)+1)),
IF($X$4=Database!$A$18,
_xlfn.FORECAST.LINEAR(
W17,
INDEX('DS2025'!$W$21:$W$35,MATCH(W17,'DS2025'!$V$21:$V$35,1)):
INDEX('DS2025'!$W$21:$W$35,MATCH(W17,'DS2025'!$V$21:$V$35,1)+1),
INDEX('DS2025'!$V$21:$V$35,MATCH(W17,'DS2025'!$V$21:$V$35,1)):
INDEX('DS2025'!$V$21:$V$35,MATCH(W17,'DS2025'!$V$21:$V$35,1)+1)),
IF($X$4=Database!$A$19,
_xlfn.FORECAST.LINEAR(
W17,
INDEX('DS2025'!$Z$21:$Z$35,MATCH(W17,'DS2025'!$Y$21:$Y$35,1)):
INDEX('DS2025'!$Z$21:$Z$35,MATCH(W17,'DS2025'!$Y$21:$Y$35,1)+1),
INDEX('DS2025'!$Y$21:$Y$35,MATCH(W17,'DS2025'!$Y$21:$Y$35,1)):
INDEX('DS2025'!$Y$21:$Y$35,MATCH(W17,'DS2025'!$Y$21:$Y$35,1)+1)),
IF($X$4=Database!$A$20,
_xlfn.FORECAST.LINEAR(
W17,
INDEX('DS2025'!$AC$21:$AC$35,MATCH(W17,'DS2025'!$AB$21:$AB$35,1)):
INDEX('DS2025'!$AC$21:$AC$35,MATCH(W17,'DS2025'!$AB$21:$AB$35,1)+1),
INDEX('DS2025'!$AB$21:$AB$35,MATCH(W17,'DS2025'!$AB$21:$AB$35,1)):
INDEX('DS2025'!$AB$21:$AB$35,MATCH(W17,'DS2025'!$AB$21:$AB$35,1)+1))
)))))))))))))))))))</f>
        <v>-0.33313347694271578</v>
      </c>
      <c r="Y17" s="98">
        <f t="shared" si="7"/>
        <v>64.235866523057283</v>
      </c>
      <c r="Z17" s="97">
        <f>'Data 60 C'!J18</f>
        <v>65.159000000000006</v>
      </c>
      <c r="AA17" s="98">
        <f>IF($AA$4=Database!$A$2,
_xlfn.FORECAST.LINEAR(Z17,
INDEX('DS2025'!$B$5:$B$15,MATCH(Z17,'DS2025'!$A$5:$A$15,1)):
INDEX('DS2025'!$B$5:$B$15,MATCH(Z17,'DS2025'!$A$5:$A$15,1)+1),
INDEX('DS2025'!$A$5:$A$15,MATCH(Z17,'DS2025'!$A$5:$A$15,1)):
INDEX('DS2025'!$A$5:$A$15,MATCH(Z17,'DS2025'!$A$5:$A$15,1)+1)),
IF($AA$4=Database!$A$3,
_xlfn.FORECAST.LINEAR(Z17,
INDEX('DS2025'!$E$5:$E$15,MATCH(Z17,'DS2025'!$D$5:$D$15,1)):
INDEX('DS2025'!$E$5:$E$15,MATCH(Z17,'DS2025'!$D$5:$D$15,1)+1),
INDEX('DS2025'!$D$5:$D$15,MATCH(Z17,'DS2025'!$D$5:$D$15,1)):
INDEX('DS2025'!$D$5:$D$15,MATCH(Z17,'DS2025'!$D$5:$D$15,1)+1)),
IF($AA$4=Database!$A$4,
_xlfn.FORECAST.LINEAR(Z17,
INDEX('DS2025'!$H$5:$H$15,MATCH(Z17,'DS2025'!$G$5:$G$15,1)):
INDEX('DS2025'!$H$5:$H$15,MATCH(Z17,'DS2025'!$G$5:$G$15,1)+1),
INDEX('DS2025'!$G$5:$G$15,MATCH(Z17,'DS2025'!$G$5:$G$15,1)):
INDEX('DS2025'!$G$5:$G$15,MATCH(Z17,'DS2025'!$G$5:$G$15,1)+1)),
IF($AA$4=Database!$A$5,
_xlfn.FORECAST.LINEAR(Z17,
INDEX('DS2025'!$K$5:$K$15,MATCH(Z17,'DS2025'!$J$5:$J$15,1)):
INDEX('DS2025'!$K$5:$K$15,MATCH(Z17,'DS2025'!$J$5:$J$15,1)+1),
INDEX('DS2025'!$J$5:$J$15,MATCH(Z17,'DS2025'!$J$5:$J$15,1)):
INDEX('DS2025'!$J$5:$J$15,MATCH(Z17,'DS2025'!$J$5:$J$15,1)+1)),
IF($AA$4=Database!$A$6,
_xlfn.FORECAST.LINEAR(Z17,
INDEX('DS2025'!$N$5:$N$15,MATCH(Z17,'DS2025'!$M$5:$M$15,1)):
INDEX('DS2025'!$N$5:$N$15,MATCH(Z17,'DS2025'!$M$5:$M$15,1)+1),
INDEX('DS2025'!$M$5:$M$15,MATCH(Z17,'DS2025'!$M$5:$M$15,1)):
INDEX('DS2025'!$M$5:$M$15,MATCH(Z17,'DS2025'!$M$5:$M$15,1)+1)),
IF($AA$4=Database!$A$7,
_xlfn.FORECAST.LINEAR(Z17,
INDEX('DS2025'!$Q$5:$Q$15,MATCH(Z17,'DS2025'!$P$5:$P$15,1)):
INDEX('DS2025'!$Q$5:$Q$15,MATCH(Z17,'DS2025'!$P$5:$P$15,1)+1),
INDEX('DS2025'!$P$5:$P$15,MATCH(Z17,'DS2025'!$P$5:$P$15,1)):
INDEX('DS2025'!$P$5:$P$15,MATCH(Z17,'DS2025'!$P$5:$P$15,1)+1)),
IF($AA$4=Database!$A$8,
_xlfn.FORECAST.LINEAR(Z17,
INDEX('DS2025'!$T$5:$T$15,MATCH(Z17,'DS2025'!$S$5:$S$15,1)):
INDEX('DS2025'!$T$5:$T$15,MATCH(Z17,'DS2025'!$S$5:$S$15,1)+1),
INDEX('DS2025'!$S$5:$S$15,MATCH(Z17,'DS2025'!$S$5:$S$15,1)):
INDEX('DS2025'!$S$5:$S$15,MATCH(Z17,'DS2025'!$S$5:$S$15,1)+1)),
IF($AA$4=Database!$A$9,
_xlfn.FORECAST.LINEAR(Z17,
INDEX('DS2025'!$W$5:$W$15,MATCH(Z17,'DS2025'!$V$5:$V$15,1)):
INDEX('DS2025'!$W$5:$W$15,MATCH(Z17,'DS2025'!$V$5:$V$15,1)+1),
INDEX('DS2025'!$V$5:$V$15,MATCH(Z17,'DS2025'!$V$5:$V$15,1)):
INDEX('DS2025'!$V$5:$V$15,MATCH(Z17,'DS2025'!$V$5:$V$15,1)+1)),
IF($AA$4=Database!$A$10,
_xlfn.FORECAST.LINEAR(Z17,
INDEX('DS2025'!$Z$5:$Z$15,MATCH(Z17,'DS2025'!$Y$5:$Y$15,1)):
INDEX('DS2025'!$Z$5:$Z$15,MATCH(Z17,'DS2025'!$Y$5:$Y$15,1)+1),
INDEX('DS2025'!$Y$5:$Y$15,MATCH(Z17,'DS2025'!$Y$5:$Y$15,1)):
INDEX('DS2025'!$Y$5:$Y$15,MATCH(Z17,'DS2025'!$Y$5:$Y$15,1)+1)),
IF($AA$4=Database!$A$11,
_xlfn.FORECAST.LINEAR(
Z17,
INDEX('DS2025'!$B$21:$B$35,MATCH(Z17,'DS2025'!$A$21:$A$35,1)):
INDEX('DS2025'!$B$21:$B$35,MATCH(Z17,'DS2025'!$A$21:$A$35,1)+1),
INDEX('DS2025'!$A$21:$A$35,MATCH(Z17,'DS2025'!$A$21:$A$35,1)):
INDEX('DS2025'!$A$21:$A$35,MATCH(Z17,'DS2025'!$A$21:$A$35,1)+1)),
IF($AA$4=Database!$A$12,
_xlfn.FORECAST.LINEAR(
Z17,
INDEX('DS2025'!$E$21:$E$35,MATCH(Z17,'DS2025'!$D$21:$D$35,1)):
INDEX('DS2025'!$E$21:$E$35,MATCH(Z17,'DS2025'!$D$21:$D$35,1)+1),
INDEX('DS2025'!$D$21:$D$35,MATCH(Z17,'DS2025'!$D$21:$D$35,1)):
INDEX('DS2025'!$D$21:$D$35,MATCH(Z17,'DS2025'!$D$21:$D$35,1)+1)),
IF($AA$4=Database!$A$13,
_xlfn.FORECAST.LINEAR(
Z17,
INDEX('DS2025'!$H$21:$H$35,MATCH(Z17,'DS2025'!$G$21:$G$35,1)):
INDEX('DS2025'!$H$21:$H$35,MATCH(Z17,'DS2025'!$G$21:$G$35,1)+1),
INDEX('DS2025'!$G$21:$G$35,MATCH(Z17,'DS2025'!$G$21:$G$35,1)):
INDEX('DS2025'!$G$21:$G$35,MATCH(Z17,'DS2025'!$G$21:$G$35,1)+1)),
IF($AA$4=Database!$A$14,
_xlfn.FORECAST.LINEAR(
Z17,
INDEX('DS2025'!$K$21:$K$35,MATCH(Z17,'DS2025'!$J$21:$J$35,1)):
INDEX('DS2025'!$K$21:$K$35,MATCH(Z17,'DS2025'!$J$21:$J$35,1)+1),
INDEX('DS2025'!$J$21:$J$35,MATCH(Z17,'DS2025'!$J$21:$J$35,1)):
INDEX('DS2025'!$J$21:$J$35,MATCH(Z17,'DS2025'!$J$21:$J$35,1)+1)),
IF($AA$4=Database!$A$15,
_xlfn.FORECAST.LINEAR(
Z17,
INDEX('DS2025'!$N$21:$N$35,MATCH(Z17,'DS2025'!$M$21:$M$35,1)):
INDEX('DS2025'!$N$21:$N$35,MATCH(Z17,'DS2025'!$M$21:$M$35,1)+1),
INDEX('DS2025'!$M$21:$M$35,MATCH(Z17,'DS2025'!$M$21:$M$35,1)):
INDEX('DS2025'!$M$21:$M$35,MATCH(Z17,'DS2025'!$M$21:$M$35,1)+1)),
IF($AA$4=Database!$A$16,
_xlfn.FORECAST.LINEAR(
Z17,
INDEX('DS2025'!$Q$21:$Q$35,MATCH(Z17,'DS2025'!$P$21:$P$35,1)):
INDEX('DS2025'!$Q$21:$Q$35,MATCH(Z17,'DS2025'!$P$21:$P$35,1)+1),
INDEX('DS2025'!$P$21:$P$35,MATCH(Z17,'DS2025'!$P$21:$P$35,1)):
INDEX('DS2025'!$P$21:$P$35,MATCH(Z17,'DS2025'!$P$21:$P$35,1)+1)),
IF($AA$4=Database!$A$17,
_xlfn.FORECAST.LINEAR(
Z17,
INDEX('DS2025'!$T$21:$T$35,MATCH(Z17,'DS2025'!$S$21:$S$35,1)):
INDEX('DS2025'!$T$21:$T$35,MATCH(Z17,'DS2025'!$S$21:$S$35,1)+1),
INDEX('DS2025'!$S$21:$S$35,MATCH(Z17,'DS2025'!$S$21:$S$35,1)):
INDEX('DS2025'!$S$21:$S$35,MATCH(Z17,'DS2025'!$S$21:$S$35,1)+1)),
IF($AA$4=Database!$A$18,
_xlfn.FORECAST.LINEAR(
Z17,
INDEX('DS2025'!$W$21:$W$35,MATCH(Z17,'DS2025'!$V$21:$V$35,1)):
INDEX('DS2025'!$W$21:$W$35,MATCH(Z17,'DS2025'!$V$21:$V$35,1)+1),
INDEX('DS2025'!$V$21:$V$35,MATCH(Z17,'DS2025'!$V$21:$V$35,1)):
INDEX('DS2025'!$V$21:$V$35,MATCH(Z17,'DS2025'!$V$21:$V$35,1)+1)),
IF($AA$4=Database!$A$19,
_xlfn.FORECAST.LINEAR(
Z17,
INDEX('DS2025'!$Z$21:$Z$35,MATCH(Z17,'DS2025'!$Y$21:$Y$35,1)):
INDEX('DS2025'!$Z$21:$Z$35,MATCH(Z17,'DS2025'!$Y$21:$Y$35,1)+1),
INDEX('DS2025'!$Y$21:$Y$35,MATCH(Z17,'DS2025'!$Y$21:$Y$35,1)):
INDEX('DS2025'!$Y$21:$Y$35,MATCH(Z17,'DS2025'!$Y$21:$Y$35,1)+1)),
IF($AA$4=Database!$A$20,
_xlfn.FORECAST.LINEAR(
Z17,
INDEX('DS2025'!$AC$21:$AC$35,MATCH(Z17,'DS2025'!$AB$21:$AB$35,1)):
INDEX('DS2025'!$AC$21:$AC$35,MATCH(Z17,'DS2025'!$AB$21:$AB$35,1)+1),
INDEX('DS2025'!$AB$21:$AB$35,MATCH(Z17,'DS2025'!$AB$21:$AB$35,1)):
INDEX('DS2025'!$AB$21:$AB$35,MATCH(Z17,'DS2025'!$AB$21:$AB$35,1)+1))
)))))))))))))))))))</f>
        <v>-0.33487513962023296</v>
      </c>
      <c r="AB17" s="97">
        <f t="shared" si="8"/>
        <v>64.824124860379769</v>
      </c>
      <c r="AC17" s="318">
        <f>'Data 60 C'!K18</f>
        <v>64.5</v>
      </c>
      <c r="AD17" s="42"/>
      <c r="AE17" s="42"/>
      <c r="AF17" s="42"/>
    </row>
    <row r="18" spans="1:32" ht="15" customHeight="1">
      <c r="A18" s="316">
        <v>12</v>
      </c>
      <c r="B18" s="316">
        <f>'Data 60 C'!B19</f>
        <v>65.531999999999996</v>
      </c>
      <c r="C18" s="98">
        <f>IF($C$4=Database!$A$2,
_xlfn.FORECAST.LINEAR(B18,
INDEX('DS2025'!$B$5:$B$15,MATCH(B18,'DS2025'!$A$5:$A$15,1)):
INDEX('DS2025'!$B$5:$B$15,MATCH(B18,'DS2025'!$A$5:$A$15,1)+1),
INDEX('DS2025'!$A$5:$A$15,MATCH(B18,'DS2025'!$A$5:$A$15,1)):
INDEX('DS2025'!$A$5:$A$15,MATCH(B18,'DS2025'!$A$5:$A$15,1)+1)),
IF($C$4=Database!$A$3,
_xlfn.FORECAST.LINEAR(B18,
INDEX('DS2025'!$E$5:$E$15,MATCH(B18,'DS2025'!$D$5:$D$15,1)):
INDEX('DS2025'!$E$5:$E$15,MATCH(B18,'DS2025'!$D$5:$D$15,1)+1),
INDEX('DS2025'!$D$5:$D$15,MATCH(B18,'DS2025'!$D$5:$D$15,1)):
INDEX('DS2025'!$D$5:$D$15,MATCH(B18,'DS2025'!$D$5:$D$15,1)+1)),
IF($C$4=Database!$A$4,
_xlfn.FORECAST.LINEAR(B18,
INDEX('DS2025'!$H$5:$H$15,MATCH(B18,'DS2025'!$G$5:$G$15,1)):
INDEX('DS2025'!$H$5:$H$15,MATCH(B18,'DS2025'!$G$5:$G$15,1)+1),
INDEX('DS2025'!$G$5:$G$15,MATCH(B18,'DS2025'!$G$5:$G$15,1)):
INDEX('DS2025'!$G$5:$G$15,MATCH(B18,'DS2025'!$G$5:$G$15,1)+1)),
IF($C$4=Database!$A$5,
_xlfn.FORECAST.LINEAR(B18,
INDEX('DS2025'!$K$5:$K$15,MATCH(B18,'DS2025'!$J$5:$J$15,1)):
INDEX('DS2025'!$K$5:$K$15,MATCH(B18,'DS2025'!$J$5:$J$15,1)+1),
INDEX('DS2025'!$J$5:$J$15,MATCH(B18,'DS2025'!$J$5:$J$15,1)):
INDEX('DS2025'!$J$5:$J$15,MATCH(B18,'DS2025'!$J$5:$J$15,1)+1)),
IF($C$4=Database!$A$6,
_xlfn.FORECAST.LINEAR(B18,
INDEX('DS2025'!$N$5:$N$15,MATCH(B18,'DS2025'!$M$5:$M$15,1)):
INDEX('DS2025'!$N$5:$N$15,MATCH(B18,'DS2025'!$M$5:$M$15,1)+1),
INDEX('DS2025'!$M$5:$M$15,MATCH(B18,'DS2025'!$M$5:$M$15,1)):
INDEX('DS2025'!$M$5:$M$15,MATCH(B18,'DS2025'!$M$5:$M$15,1)+1)),
IF($C$4=Database!$A$7,
_xlfn.FORECAST.LINEAR(B18,
INDEX('DS2025'!$Q$5:$Q$15,MATCH(B18,'DS2025'!$P$5:$P$15,1)):
INDEX('DS2025'!$Q$5:$Q$15,MATCH(B18,'DS2025'!$P$5:$P$15,1)+1),
INDEX('DS2025'!$P$5:$P$15,MATCH(B18,'DS2025'!$P$5:$P$15,1)):
INDEX('DS2025'!$P$5:$P$15,MATCH(B18,'DS2025'!$P$5:$P$15,1)+1)),
IF($C$4=Database!$A$8,
_xlfn.FORECAST.LINEAR(B18,
INDEX('DS2025'!$T$5:$T$15,MATCH(B18,'DS2025'!$S$5:$S$15,1)):
INDEX('DS2025'!$T$5:$T$15,MATCH(B18,'DS2025'!$S$5:$S$15,1)+1),
INDEX('DS2025'!$S$5:$S$15,MATCH(B18,'DS2025'!$S$5:$S$15,1)):
INDEX('DS2025'!$S$5:$S$15,MATCH(B18,'DS2025'!$S$5:$S$15,1)+1)),
IF($C$4=Database!$A$9,
_xlfn.FORECAST.LINEAR(B18,
INDEX('DS2025'!$W$5:$W$15,MATCH(B18,'DS2025'!$V$5:$V$15,1)):
INDEX('DS2025'!$W$5:$W$15,MATCH(B18,'DS2025'!$V$5:$V$15,1)+1),
INDEX('DS2025'!$V$5:$V$15,MATCH(B18,'DS2025'!$V$5:$V$15,1)):
INDEX('DS2025'!$V$5:$V$15,MATCH(B18,'DS2025'!$V$5:$V$15,1)+1)),
IF($C$4=Database!$A$10,
_xlfn.FORECAST.LINEAR(B18,
INDEX('DS2025'!$Z$5:$Z$15,MATCH(B18,'DS2025'!$Y$5:$Y$15,1)):
INDEX('DS2025'!$Z$5:$Z$15,MATCH(B18,'DS2025'!$Y$5:$Y$15,1)+1),
INDEX('DS2025'!$Y$5:$Y$15,MATCH(B18,'DS2025'!$Y$5:$Y$15,1)):
INDEX('DS2025'!$Y$5:$Y$15,MATCH(B18,'DS2025'!$Y$5:$Y$15,1)+1)),
IF($C$4=Database!$A$11,
_xlfn.FORECAST.LINEAR(
B18,
INDEX('DS2025'!$B$21:$B$35,MATCH(B18,'DS2025'!$A$21:$A$35,1)):
INDEX('DS2025'!$B$21:$B$35,MATCH(B18,'DS2025'!$A$21:$A$35,1)+1),
INDEX('DS2025'!$A$21:$A$35,MATCH(B18,'DS2025'!$A$21:$A$35,1)):
INDEX('DS2025'!$A$21:$A$35,MATCH(B18,'DS2025'!$A$21:$A$35,1)+1)),
IF($C$4=Database!$A$12,
_xlfn.FORECAST.LINEAR(
B18,
INDEX('DS2025'!$E$21:$E$35,MATCH(B18,'DS2025'!$D$21:$D$35,1)):
INDEX('DS2025'!$E$21:$E$35,MATCH(B18,'DS2025'!$D$21:$D$35,1)+1),
INDEX('DS2025'!$D$21:$D$35,MATCH(B18,'DS2025'!$D$21:$D$35,1)):
INDEX('DS2025'!$D$21:$D$35,MATCH(B18,'DS2025'!$D$21:$D$35,1)+1)),
IF($C$4=Database!$A$13,
_xlfn.FORECAST.LINEAR(
B18,
INDEX('DS2025'!$H$21:$H$35,MATCH(B18,'DS2025'!$G$21:$G$35,1)):
INDEX('DS2025'!$H$21:$H$35,MATCH(B18,'DS2025'!$G$21:$G$35,1)+1),
INDEX('DS2025'!$G$21:$G$35,MATCH(B18,'DS2025'!$G$21:$G$35,1)):
INDEX('DS2025'!$G$21:$G$35,MATCH(B18,'DS2025'!$G$21:$G$35,1)+1)),
IF($C$4=Database!$A$14,
_xlfn.FORECAST.LINEAR(
B18,
INDEX('DS2025'!$K$21:$K$35,MATCH(B18,'DS2025'!$J$21:$J$35,1)):
INDEX('DS2025'!$K$21:$K$35,MATCH(B18,'DS2025'!$J$21:$J$35,1)+1),
INDEX('DS2025'!$J$21:$J$35,MATCH(B18,'DS2025'!$J$21:$J$35,1)):
INDEX('DS2025'!$J$21:$J$35,MATCH(B18,'DS2025'!$J$21:$J$35,1)+1)),
IF($C$4=Database!$A$15,
_xlfn.FORECAST.LINEAR(
B18,
INDEX('DS2025'!$N$21:$N$35,MATCH(B18,'DS2025'!$M$21:$M$35,1)):
INDEX('DS2025'!$N$21:$N$35,MATCH(B18,'DS2025'!$M$21:$M$35,1)+1),
INDEX('DS2025'!$M$21:$M$35,MATCH(B18,'DS2025'!$M$21:$M$35,1)):
INDEX('DS2025'!$M$21:$M$35,MATCH(B18,'DS2025'!$M$21:$M$35,1)+1)),
IF($C$4=Database!$A$16,
_xlfn.FORECAST.LINEAR(
B18,
INDEX('DS2025'!$Q$21:$Q$35,MATCH(B18,'DS2025'!$P$21:$P$35,1)):
INDEX('DS2025'!$Q$21:$Q$35,MATCH(B18,'DS2025'!$P$21:$P$35,1)+1),
INDEX('DS2025'!$P$21:$P$35,MATCH(B18,'DS2025'!$P$21:$P$35,1)):
INDEX('DS2025'!$P$21:$P$35,MATCH(B18,'DS2025'!$P$21:$P$35,1)+1)),
IF($C$4=Database!$A$17,
_xlfn.FORECAST.LINEAR(
B18,
INDEX('DS2025'!$T$21:$T$35,MATCH(B18,'DS2025'!$S$21:$S$35,1)):
INDEX('DS2025'!$T$21:$T$35,MATCH(B18,'DS2025'!$S$21:$S$35,1)+1),
INDEX('DS2025'!$S$21:$S$35,MATCH(B18,'DS2025'!$S$21:$S$35,1)):
INDEX('DS2025'!$S$21:$S$35,MATCH(B18,'DS2025'!$S$21:$S$35,1)+1)),
IF($C$4=Database!$A$18,
_xlfn.FORECAST.LINEAR(
B18,
INDEX('DS2025'!$W$21:$W$35,MATCH(B18,'DS2025'!$V$21:$V$35,1)):
INDEX('DS2025'!$W$21:$W$35,MATCH(B18,'DS2025'!$V$21:$V$35,1)+1),
INDEX('DS2025'!$V$21:$V$35,MATCH(B18,'DS2025'!$V$21:$V$35,1)):
INDEX('DS2025'!$V$21:$V$35,MATCH(B18,'DS2025'!$V$21:$V$35,1)+1)),
IF($C$4=Database!$A$19,
_xlfn.FORECAST.LINEAR(
B18,
INDEX('DS2025'!$Z$21:$Z$35,MATCH(B18,'DS2025'!$Y$21:$Y$35,1)):
INDEX('DS2025'!$Z$21:$Z$35,MATCH(B18,'DS2025'!$Y$21:$Y$35,1)+1),
INDEX('DS2025'!$Y$21:$Y$35,MATCH(B18,'DS2025'!$Y$21:$Y$35,1)):
INDEX('DS2025'!$Y$21:$Y$35,MATCH(B18,'DS2025'!$Y$21:$Y$35,1)+1)),
IF($C$4=Database!$A$20,
_xlfn.FORECAST.LINEAR(
B18,
INDEX('DS2025'!$AC$21:$AC$35,MATCH(B18,'DS2025'!$AB$21:$AB$35,1)):
INDEX('DS2025'!$AC$21:$AC$35,MATCH(B18,'DS2025'!$AB$21:$AB$35,1)+1),
INDEX('DS2025'!$AB$21:$AB$35,MATCH(B18,'DS2025'!$AB$21:$AB$35,1)):
INDEX('DS2025'!$AB$21:$AB$35,MATCH(B18,'DS2025'!$AB$21:$AB$35,1)+1))
)))))))))))))))))))</f>
        <v>-0.33597622466890054</v>
      </c>
      <c r="D18" s="98">
        <f t="shared" si="0"/>
        <v>65.196023775331099</v>
      </c>
      <c r="E18" s="98">
        <f>'Data 60 C'!C19</f>
        <v>66.100999999999999</v>
      </c>
      <c r="F18" s="98">
        <f>IF($F$4=Database!$A$2,
_xlfn.FORECAST.LINEAR(E18,
INDEX('DS2025'!$B$5:$B$15,MATCH(E18,'DS2025'!$A$5:$A$15,1)):
INDEX('DS2025'!$B$5:$B$15,MATCH(E18,'DS2025'!$A$5:$A$15,1)+1),
INDEX('DS2025'!$A$5:$A$15,MATCH(E18,'DS2025'!$A$5:$A$15,1)):
INDEX('DS2025'!$A$5:$A$15,MATCH(E18,'DS2025'!$A$5:$A$15,1)+1)),
IF($F$4=Database!$A$3,
_xlfn.FORECAST.LINEAR(E18,
INDEX('DS2025'!$E$5:$E$15,MATCH(E18,'DS2025'!$D$5:$D$15,1)):
INDEX('DS2025'!$E$5:$E$15,MATCH(E18,'DS2025'!$D$5:$D$15,1)+1),
INDEX('DS2025'!$D$5:$D$15,MATCH(E18,'DS2025'!$D$5:$D$15,1)):
INDEX('DS2025'!$D$5:$D$15,MATCH(E18,'DS2025'!$D$5:$D$15,1)+1)),
IF($F$4=Database!$A$4,
_xlfn.FORECAST.LINEAR(E18,
INDEX('DS2025'!$H$5:$H$15,MATCH(E18,'DS2025'!$G$5:$G$15,1)):
INDEX('DS2025'!$H$5:$H$15,MATCH(E18,'DS2025'!$G$5:$G$15,1)+1),
INDEX('DS2025'!$G$5:$G$15,MATCH(E18,'DS2025'!$G$5:$G$15,1)):
INDEX('DS2025'!$G$5:$G$15,MATCH(E18,'DS2025'!$G$5:$G$15,1)+1)),
IF($F$4=Database!$A$5,
_xlfn.FORECAST.LINEAR(E18,
INDEX('DS2025'!$K$5:$K$15,MATCH(E18,'DS2025'!$J$5:$J$15,1)):
INDEX('DS2025'!$K$5:$K$15,MATCH(E18,'DS2025'!$J$5:$J$15,1)+1),
INDEX('DS2025'!$J$5:$J$15,MATCH(E18,'DS2025'!$J$5:$J$15,1)):
INDEX('DS2025'!$J$5:$J$15,MATCH(E18,'DS2025'!$J$5:$J$15,1)+1)),
IF($F$4=Database!$A$6,
_xlfn.FORECAST.LINEAR(E18,
INDEX('DS2025'!$N$5:$N$15,MATCH(E18,'DS2025'!$M$5:$M$15,1)):
INDEX('DS2025'!$N$5:$N$15,MATCH(E18,'DS2025'!$M$5:$M$15,1)+1),
INDEX('DS2025'!$M$5:$M$15,MATCH(E18,'DS2025'!$M$5:$M$15,1)):
INDEX('DS2025'!$M$5:$M$15,MATCH(E18,'DS2025'!$M$5:$M$15,1)+1)),
IF($F$4=Database!$A$7,
_xlfn.FORECAST.LINEAR(E18,
INDEX('DS2025'!$Q$5:$Q$15,MATCH(E18,'DS2025'!$P$5:$P$15,1)):
INDEX('DS2025'!$Q$5:$Q$15,MATCH(E18,'DS2025'!$P$5:$P$15,1)+1),
INDEX('DS2025'!$P$5:$P$15,MATCH(E18,'DS2025'!$P$5:$P$15,1)):
INDEX('DS2025'!$P$5:$P$15,MATCH(E18,'DS2025'!$P$5:$P$15,1)+1)),
IF($F$4=Database!$A$8,
_xlfn.FORECAST.LINEAR(E18,
INDEX('DS2025'!$T$5:$T$15,MATCH(E18,'DS2025'!$S$5:$S$15,1)):
INDEX('DS2025'!$T$5:$T$15,MATCH(E18,'DS2025'!$S$5:$S$15,1)+1),
INDEX('DS2025'!$S$5:$S$15,MATCH(E18,'DS2025'!$S$5:$S$15,1)):
INDEX('DS2025'!$S$5:$S$15,MATCH(E18,'DS2025'!$S$5:$S$15,1)+1)),
IF($F$4=Database!$A$9,
_xlfn.FORECAST.LINEAR(E18,
INDEX('DS2025'!$W$5:$W$15,MATCH(E18,'DS2025'!$V$5:$V$15,1)):
INDEX('DS2025'!$W$5:$W$15,MATCH(E18,'DS2025'!$V$5:$V$15,1)+1),
INDEX('DS2025'!$V$5:$V$15,MATCH(E18,'DS2025'!$V$5:$V$15,1)):
INDEX('DS2025'!$V$5:$V$15,MATCH(E18,'DS2025'!$V$5:$V$15,1)+1)),
IF($F$4=Database!$A$10,
_xlfn.FORECAST.LINEAR(E18,
INDEX('DS2025'!$Z$5:$Z$15,MATCH(E18,'DS2025'!$Y$5:$Y$15,1)):
INDEX('DS2025'!$Z$5:$Z$15,MATCH(E18,'DS2025'!$Y$5:$Y$15,1)+1),
INDEX('DS2025'!$Y$5:$Y$15,MATCH(E18,'DS2025'!$Y$5:$Y$15,1)):
INDEX('DS2025'!$Y$5:$Y$15,MATCH(E18,'DS2025'!$Y$5:$Y$15,1)+1)),
IF($F$4=Database!$A$11,
_xlfn.FORECAST.LINEAR(
E18,
INDEX('DS2025'!$B$21:$B$35,MATCH(E18,'DS2025'!$A$21:$A$35,1)):
INDEX('DS2025'!$B$21:$B$35,MATCH(E18,'DS2025'!$A$21:$A$35,1)+1),
INDEX('DS2025'!$A$21:$A$35,MATCH(E18,'DS2025'!$A$21:$A$35,1)):
INDEX('DS2025'!$A$21:$A$35,MATCH(E18,'DS2025'!$A$21:$A$35,1)+1)),
IF($F$4=Database!$A$12,
_xlfn.FORECAST.LINEAR(
E18,
INDEX('DS2025'!$E$21:$E$35,MATCH(E18,'DS2025'!$D$21:$D$35,1)):
INDEX('DS2025'!$E$21:$E$35,MATCH(E18,'DS2025'!$D$21:$D$35,1)+1),
INDEX('DS2025'!$D$21:$D$35,MATCH(E18,'DS2025'!$D$21:$D$35,1)):
INDEX('DS2025'!$D$21:$D$35,MATCH(E18,'DS2025'!$D$21:$D$35,1)+1)),
IF($F$4=Database!$A$13,
_xlfn.FORECAST.LINEAR(
E18,
INDEX('DS2025'!$H$21:$H$35,MATCH(E18,'DS2025'!$G$21:$G$35,1)):
INDEX('DS2025'!$H$21:$H$35,MATCH(E18,'DS2025'!$G$21:$G$35,1)+1),
INDEX('DS2025'!$G$21:$G$35,MATCH(E18,'DS2025'!$G$21:$G$35,1)):
INDEX('DS2025'!$G$21:$G$35,MATCH(E18,'DS2025'!$G$21:$G$35,1)+1)),
IF($F$4=Database!$A$14,
_xlfn.FORECAST.LINEAR(
E18,
INDEX('DS2025'!$K$21:$K$35,MATCH(E18,'DS2025'!$J$21:$J$35,1)):
INDEX('DS2025'!$K$21:$K$35,MATCH(E18,'DS2025'!$J$21:$J$35,1)+1),
INDEX('DS2025'!$J$21:$J$35,MATCH(E18,'DS2025'!$J$21:$J$35,1)):
INDEX('DS2025'!$J$21:$J$35,MATCH(E18,'DS2025'!$J$21:$J$35,1)+1)),
IF($F$4=Database!$A$15,
_xlfn.FORECAST.LINEAR(
E18,
INDEX('DS2025'!$N$21:$N$35,MATCH(E18,'DS2025'!$M$21:$M$35,1)):
INDEX('DS2025'!$N$21:$N$35,MATCH(E18,'DS2025'!$M$21:$M$35,1)+1),
INDEX('DS2025'!$M$21:$M$35,MATCH(E18,'DS2025'!$M$21:$M$35,1)):
INDEX('DS2025'!$M$21:$M$35,MATCH(E18,'DS2025'!$M$21:$M$35,1)+1)),
IF($F$4=Database!$A$16,
_xlfn.FORECAST.LINEAR(
E18,
INDEX('DS2025'!$Q$21:$Q$35,MATCH(E18,'DS2025'!$P$21:$P$35,1)):
INDEX('DS2025'!$Q$21:$Q$35,MATCH(E18,'DS2025'!$P$21:$P$35,1)+1),
INDEX('DS2025'!$P$21:$P$35,MATCH(E18,'DS2025'!$P$21:$P$35,1)):
INDEX('DS2025'!$P$21:$P$35,MATCH(E18,'DS2025'!$P$21:$P$35,1)+1)),
IF($F$4=Database!$A$17,
_xlfn.FORECAST.LINEAR(
E18,
INDEX('DS2025'!$T$21:$T$35,MATCH(E18,'DS2025'!$S$21:$S$35,1)):
INDEX('DS2025'!$T$21:$T$35,MATCH(E18,'DS2025'!$S$21:$S$35,1)+1),
INDEX('DS2025'!$S$21:$S$35,MATCH(E18,'DS2025'!$S$21:$S$35,1)):
INDEX('DS2025'!$S$21:$S$35,MATCH(E18,'DS2025'!$S$21:$S$35,1)+1)),
IF($F$4=Database!$A$18,
_xlfn.FORECAST.LINEAR(
E18,
INDEX('DS2025'!$W$21:$W$35,MATCH(E18,'DS2025'!$V$21:$V$35,1)):
INDEX('DS2025'!$W$21:$W$35,MATCH(E18,'DS2025'!$V$21:$V$35,1)+1),
INDEX('DS2025'!$V$21:$V$35,MATCH(E18,'DS2025'!$V$21:$V$35,1)):
INDEX('DS2025'!$V$21:$V$35,MATCH(E18,'DS2025'!$V$21:$V$35,1)+1)),
IF($F$4=Database!$A$19,
_xlfn.FORECAST.LINEAR(
E18,
INDEX('DS2025'!$Z$21:$Z$35,MATCH(E18,'DS2025'!$Y$21:$Y$35,1)):
INDEX('DS2025'!$Z$21:$Z$35,MATCH(E18,'DS2025'!$Y$21:$Y$35,1)+1),
INDEX('DS2025'!$Y$21:$Y$35,MATCH(E18,'DS2025'!$Y$21:$Y$35,1)):
INDEX('DS2025'!$Y$21:$Y$35,MATCH(E18,'DS2025'!$Y$21:$Y$35,1)+1)),
IF($F$4=Database!$A$20,
_xlfn.FORECAST.LINEAR(
E18,
INDEX('DS2025'!$AC$21:$AC$35,MATCH(E18,'DS2025'!$AB$21:$AB$35,1)):
INDEX('DS2025'!$AC$21:$AC$35,MATCH(E18,'DS2025'!$AB$21:$AB$35,1)+1),
INDEX('DS2025'!$AB$21:$AB$35,MATCH(E18,'DS2025'!$AB$21:$AB$35,1)):
INDEX('DS2025'!$AB$21:$AB$35,MATCH(E18,'DS2025'!$AB$21:$AB$35,1)+1))
)))))))))))))))))))</f>
        <v>-0.29517075812274368</v>
      </c>
      <c r="G18" s="98">
        <f t="shared" si="1"/>
        <v>65.805829241877262</v>
      </c>
      <c r="H18" s="98">
        <f>'Data 60 C'!D19</f>
        <v>65.391000000000005</v>
      </c>
      <c r="I18" s="98">
        <f>IF($I$4=Database!$A$2,
_xlfn.FORECAST.LINEAR(H18,
INDEX('DS2025'!$B$5:$B$15,MATCH(H18,'DS2025'!$A$5:$A$15,1)):
INDEX('DS2025'!$B$5:$B$15,MATCH(H18,'DS2025'!$A$5:$A$15,1)+1),
INDEX('DS2025'!$A$5:$A$15,MATCH(H18,'DS2025'!$A$5:$A$15,1)):
INDEX('DS2025'!$A$5:$A$15,MATCH(H18,'DS2025'!$A$5:$A$15,1)+1)),
IF($I$4=Database!$A$3,
_xlfn.FORECAST.LINEAR(H18,
INDEX('DS2025'!$E$5:$E$15,MATCH(H18,'DS2025'!$D$5:$D$15,1)):
INDEX('DS2025'!$E$5:$E$15,MATCH(H18,'DS2025'!$D$5:$D$15,1)+1),
INDEX('DS2025'!$D$5:$D$15,MATCH(H18,'DS2025'!$D$5:$D$15,1)):
INDEX('DS2025'!$D$5:$D$15,MATCH(H18,'DS2025'!$D$5:$D$15,1)+1)),
IF($I$4=Database!$A$4,
_xlfn.FORECAST.LINEAR(H18,
INDEX('DS2025'!$H$5:$H$15,MATCH(H18,'DS2025'!$G$5:$G$15,1)):
INDEX('DS2025'!$H$5:$H$15,MATCH(H18,'DS2025'!$G$5:$G$15,1)+1),
INDEX('DS2025'!$G$5:$G$15,MATCH(H18,'DS2025'!$G$5:$G$15,1)):
INDEX('DS2025'!$G$5:$G$15,MATCH(H18,'DS2025'!$G$5:$G$15,1)+1)),
IF($I$4=Database!$A$5,
_xlfn.FORECAST.LINEAR(H18,
INDEX('DS2025'!$K$5:$K$15,MATCH(H18,'DS2025'!$J$5:$J$15,1)):
INDEX('DS2025'!$K$5:$K$15,MATCH(H18,'DS2025'!$J$5:$J$15,1)+1),
INDEX('DS2025'!$J$5:$J$15,MATCH(H18,'DS2025'!$J$5:$J$15,1)):
INDEX('DS2025'!$J$5:$J$15,MATCH(H18,'DS2025'!$J$5:$J$15,1)+1)),
IF($I$4=Database!$A$6,
_xlfn.FORECAST.LINEAR(H18,
INDEX('DS2025'!$N$5:$N$15,MATCH(H18,'DS2025'!$M$5:$M$15,1)):
INDEX('DS2025'!$N$5:$N$15,MATCH(H18,'DS2025'!$M$5:$M$15,1)+1),
INDEX('DS2025'!$M$5:$M$15,MATCH(H18,'DS2025'!$M$5:$M$15,1)):
INDEX('DS2025'!$M$5:$M$15,MATCH(H18,'DS2025'!$M$5:$M$15,1)+1)),
IF($I$4=Database!$A$7,
_xlfn.FORECAST.LINEAR(H18,
INDEX('DS2025'!$Q$5:$Q$15,MATCH(H18,'DS2025'!$P$5:$P$15,1)):
INDEX('DS2025'!$Q$5:$Q$15,MATCH(H18,'DS2025'!$P$5:$P$15,1)+1),
INDEX('DS2025'!$P$5:$P$15,MATCH(H18,'DS2025'!$P$5:$P$15,1)):
INDEX('DS2025'!$P$5:$P$15,MATCH(H18,'DS2025'!$P$5:$P$15,1)+1)),
IF($I$4=Database!$A$8,
_xlfn.FORECAST.LINEAR(H18,
INDEX('DS2025'!$T$5:$T$15,MATCH(H18,'DS2025'!$S$5:$S$15,1)):
INDEX('DS2025'!$T$5:$T$15,MATCH(H18,'DS2025'!$S$5:$S$15,1)+1),
INDEX('DS2025'!$S$5:$S$15,MATCH(H18,'DS2025'!$S$5:$S$15,1)):
INDEX('DS2025'!$S$5:$S$15,MATCH(H18,'DS2025'!$S$5:$S$15,1)+1)),
IF($I$4=Database!$A$9,
_xlfn.FORECAST.LINEAR(H18,
INDEX('DS2025'!$W$5:$W$15,MATCH(H18,'DS2025'!$V$5:$V$15,1)):
INDEX('DS2025'!$W$5:$W$15,MATCH(H18,'DS2025'!$V$5:$V$15,1)+1),
INDEX('DS2025'!$V$5:$V$15,MATCH(H18,'DS2025'!$V$5:$V$15,1)):
INDEX('DS2025'!$V$5:$V$15,MATCH(H18,'DS2025'!$V$5:$V$15,1)+1)),
IF($I$4=Database!$A$10,
_xlfn.FORECAST.LINEAR(H18,
INDEX('DS2025'!$Z$5:$Z$15,MATCH(H18,'DS2025'!$Y$5:$Y$15,1)):
INDEX('DS2025'!$Z$5:$Z$15,MATCH(H18,'DS2025'!$Y$5:$Y$15,1)+1),
INDEX('DS2025'!$Y$5:$Y$15,MATCH(H18,'DS2025'!$Y$5:$Y$15,1)):
INDEX('DS2025'!$Y$5:$Y$15,MATCH(H18,'DS2025'!$Y$5:$Y$15,1)+1)),
IF($I$4=Database!$A$11,
_xlfn.FORECAST.LINEAR(
H18,
INDEX('DS2025'!$B$21:$B$35,MATCH(H18,'DS2025'!$A$21:$A$35,1)):
INDEX('DS2025'!$B$21:$B$35,MATCH(H18,'DS2025'!$A$21:$A$35,1)+1),
INDEX('DS2025'!$A$21:$A$35,MATCH(H18,'DS2025'!$A$21:$A$35,1)):
INDEX('DS2025'!$A$21:$A$35,MATCH(H18,'DS2025'!$A$21:$A$35,1)+1)),
IF($I$4=Database!$A$12,
_xlfn.FORECAST.LINEAR(
H18,
INDEX('DS2025'!$E$21:$E$35,MATCH(H18,'DS2025'!$D$21:$D$35,1)):
INDEX('DS2025'!$E$21:$E$35,MATCH(H18,'DS2025'!$D$21:$D$35,1)+1),
INDEX('DS2025'!$D$21:$D$35,MATCH(H18,'DS2025'!$D$21:$D$35,1)):
INDEX('DS2025'!$D$21:$D$35,MATCH(H18,'DS2025'!$D$21:$D$35,1)+1)),
IF($I$4=Database!$A$13,
_xlfn.FORECAST.LINEAR(
H18,
INDEX('DS2025'!$H$21:$H$35,MATCH(H18,'DS2025'!$G$21:$G$35,1)):
INDEX('DS2025'!$H$21:$H$35,MATCH(H18,'DS2025'!$G$21:$G$35,1)+1),
INDEX('DS2025'!$G$21:$G$35,MATCH(H18,'DS2025'!$G$21:$G$35,1)):
INDEX('DS2025'!$G$21:$G$35,MATCH(H18,'DS2025'!$G$21:$G$35,1)+1)),
IF($I$4=Database!$A$14,
_xlfn.FORECAST.LINEAR(
H18,
INDEX('DS2025'!$K$21:$K$35,MATCH(H18,'DS2025'!$J$21:$J$35,1)):
INDEX('DS2025'!$K$21:$K$35,MATCH(H18,'DS2025'!$J$21:$J$35,1)+1),
INDEX('DS2025'!$J$21:$J$35,MATCH(H18,'DS2025'!$J$21:$J$35,1)):
INDEX('DS2025'!$J$21:$J$35,MATCH(H18,'DS2025'!$J$21:$J$35,1)+1)),
IF($I$4=Database!$A$15,
_xlfn.FORECAST.LINEAR(
H18,
INDEX('DS2025'!$N$21:$N$35,MATCH(H18,'DS2025'!$M$21:$M$35,1)):
INDEX('DS2025'!$N$21:$N$35,MATCH(H18,'DS2025'!$M$21:$M$35,1)+1),
INDEX('DS2025'!$M$21:$M$35,MATCH(H18,'DS2025'!$M$21:$M$35,1)):
INDEX('DS2025'!$M$21:$M$35,MATCH(H18,'DS2025'!$M$21:$M$35,1)+1)),
IF($I$4=Database!$A$16,
_xlfn.FORECAST.LINEAR(
H18,
INDEX('DS2025'!$Q$21:$Q$35,MATCH(H18,'DS2025'!$P$21:$P$35,1)):
INDEX('DS2025'!$Q$21:$Q$35,MATCH(H18,'DS2025'!$P$21:$P$35,1)+1),
INDEX('DS2025'!$P$21:$P$35,MATCH(H18,'DS2025'!$P$21:$P$35,1)):
INDEX('DS2025'!$P$21:$P$35,MATCH(H18,'DS2025'!$P$21:$P$35,1)+1)),
IF($I$4=Database!$A$17,
_xlfn.FORECAST.LINEAR(
H18,
INDEX('DS2025'!$T$21:$T$35,MATCH(H18,'DS2025'!$S$21:$S$35,1)):
INDEX('DS2025'!$T$21:$T$35,MATCH(H18,'DS2025'!$S$21:$S$35,1)+1),
INDEX('DS2025'!$S$21:$S$35,MATCH(H18,'DS2025'!$S$21:$S$35,1)):
INDEX('DS2025'!$S$21:$S$35,MATCH(H18,'DS2025'!$S$21:$S$35,1)+1)),
IF($I$4=Database!$A$18,
_xlfn.FORECAST.LINEAR(
H18,
INDEX('DS2025'!$W$21:$W$35,MATCH(H18,'DS2025'!$V$21:$V$35,1)):
INDEX('DS2025'!$W$21:$W$35,MATCH(H18,'DS2025'!$V$21:$V$35,1)+1),
INDEX('DS2025'!$V$21:$V$35,MATCH(H18,'DS2025'!$V$21:$V$35,1)):
INDEX('DS2025'!$V$21:$V$35,MATCH(H18,'DS2025'!$V$21:$V$35,1)+1)),
IF($I$4=Database!$A$19,
_xlfn.FORECAST.LINEAR(
H18,
INDEX('DS2025'!$Z$21:$Z$35,MATCH(H18,'DS2025'!$Y$21:$Y$35,1)):
INDEX('DS2025'!$Z$21:$Z$35,MATCH(H18,'DS2025'!$Y$21:$Y$35,1)+1),
INDEX('DS2025'!$Y$21:$Y$35,MATCH(H18,'DS2025'!$Y$21:$Y$35,1)):
INDEX('DS2025'!$Y$21:$Y$35,MATCH(H18,'DS2025'!$Y$21:$Y$35,1)+1)),
IF($I$4=Database!$A$20,
_xlfn.FORECAST.LINEAR(
H18,
INDEX('DS2025'!$AC$21:$AC$35,MATCH(H18,'DS2025'!$AB$21:$AB$35,1)):
INDEX('DS2025'!$AC$21:$AC$35,MATCH(H18,'DS2025'!$AB$21:$AB$35,1)+1),
INDEX('DS2025'!$AB$21:$AB$35,MATCH(H18,'DS2025'!$AB$21:$AB$35,1)):
INDEX('DS2025'!$AB$21:$AB$35,MATCH(H18,'DS2025'!$AB$21:$AB$35,1)+1))
)))))))))))))))))))</f>
        <v>-0.29696498194945847</v>
      </c>
      <c r="J18" s="98">
        <f t="shared" si="2"/>
        <v>65.094035018050548</v>
      </c>
      <c r="K18" s="98">
        <f>'Data 60 C'!E19</f>
        <v>65.504999999999995</v>
      </c>
      <c r="L18" s="98">
        <f>IF($L$4=Database!$A$2,
_xlfn.FORECAST.LINEAR(K18,
INDEX('DS2025'!$B$5:$B$15,MATCH(K18,'DS2025'!$A$5:$A$15,1)):
INDEX('DS2025'!$B$5:$B$15,MATCH(K18,'DS2025'!$A$5:$A$15,1)+1),
INDEX('DS2025'!$A$5:$A$15,MATCH(K18,'DS2025'!$A$5:$A$15,1)):
INDEX('DS2025'!$A$5:$A$15,MATCH(K18,'DS2025'!$A$5:$A$15,1)+1)),
IF($L$4=Database!$A$3,
_xlfn.FORECAST.LINEAR(K18,
INDEX('DS2025'!$E$5:$E$15,MATCH(K18,'DS2025'!$D$5:$D$15,1)):
INDEX('DS2025'!$E$5:$E$15,MATCH(K18,'DS2025'!$D$5:$D$15,1)+1),
INDEX('DS2025'!$D$5:$D$15,MATCH(K18,'DS2025'!$D$5:$D$15,1)):
INDEX('DS2025'!$D$5:$D$15,MATCH(K18,'DS2025'!$D$5:$D$15,1)+1)),
IF($L$4=Database!$A$4,
_xlfn.FORECAST.LINEAR(K18,
INDEX('DS2025'!$H$5:$H$15,MATCH(K18,'DS2025'!$G$5:$G$15,1)):
INDEX('DS2025'!$H$5:$H$15,MATCH(K18,'DS2025'!$G$5:$G$15,1)+1),
INDEX('DS2025'!$G$5:$G$15,MATCH(K18,'DS2025'!$G$5:$G$15,1)):
INDEX('DS2025'!$G$5:$G$15,MATCH(K18,'DS2025'!$G$5:$G$15,1)+1)),
IF($L$4=Database!$A$5,
_xlfn.FORECAST.LINEAR(K18,
INDEX('DS2025'!$K$5:$K$15,MATCH(K18,'DS2025'!$J$5:$J$15,1)):
INDEX('DS2025'!$K$5:$K$15,MATCH(K18,'DS2025'!$J$5:$J$15,1)+1),
INDEX('DS2025'!$J$5:$J$15,MATCH(K18,'DS2025'!$J$5:$J$15,1)):
INDEX('DS2025'!$J$5:$J$15,MATCH(K18,'DS2025'!$J$5:$J$15,1)+1)),
IF($L$4=Database!$A$6,
_xlfn.FORECAST.LINEAR(K18,
INDEX('DS2025'!$N$5:$N$15,MATCH(K18,'DS2025'!$M$5:$M$15,1)):
INDEX('DS2025'!$N$5:$N$15,MATCH(K18,'DS2025'!$M$5:$M$15,1)+1),
INDEX('DS2025'!$M$5:$M$15,MATCH(K18,'DS2025'!$M$5:$M$15,1)):
INDEX('DS2025'!$M$5:$M$15,MATCH(K18,'DS2025'!$M$5:$M$15,1)+1)),
IF($L$4=Database!$A$7,
_xlfn.FORECAST.LINEAR(K18,
INDEX('DS2025'!$Q$5:$Q$15,MATCH(K18,'DS2025'!$P$5:$P$15,1)):
INDEX('DS2025'!$Q$5:$Q$15,MATCH(K18,'DS2025'!$P$5:$P$15,1)+1),
INDEX('DS2025'!$P$5:$P$15,MATCH(K18,'DS2025'!$P$5:$P$15,1)):
INDEX('DS2025'!$P$5:$P$15,MATCH(K18,'DS2025'!$P$5:$P$15,1)+1)),
IF($L$4=Database!$A$8,
_xlfn.FORECAST.LINEAR(K18,
INDEX('DS2025'!$T$5:$T$15,MATCH(K18,'DS2025'!$S$5:$S$15,1)):
INDEX('DS2025'!$T$5:$T$15,MATCH(K18,'DS2025'!$S$5:$S$15,1)+1),
INDEX('DS2025'!$S$5:$S$15,MATCH(K18,'DS2025'!$S$5:$S$15,1)):
INDEX('DS2025'!$S$5:$S$15,MATCH(K18,'DS2025'!$S$5:$S$15,1)+1)),
IF($L$4=Database!$A$9,
_xlfn.FORECAST.LINEAR(K18,
INDEX('DS2025'!$W$5:$W$15,MATCH(K18,'DS2025'!$V$5:$V$15,1)):
INDEX('DS2025'!$W$5:$W$15,MATCH(K18,'DS2025'!$V$5:$V$15,1)+1),
INDEX('DS2025'!$V$5:$V$15,MATCH(K18,'DS2025'!$V$5:$V$15,1)):
INDEX('DS2025'!$V$5:$V$15,MATCH(K18,'DS2025'!$V$5:$V$15,1)+1)),
IF($L$4=Database!$A$10,
_xlfn.FORECAST.LINEAR(K18,
INDEX('DS2025'!$Z$5:$Z$15,MATCH(K18,'DS2025'!$Y$5:$Y$15,1)):
INDEX('DS2025'!$Z$5:$Z$15,MATCH(K18,'DS2025'!$Y$5:$Y$15,1)+1),
INDEX('DS2025'!$Y$5:$Y$15,MATCH(K18,'DS2025'!$Y$5:$Y$15,1)):
INDEX('DS2025'!$Y$5:$Y$15,MATCH(K18,'DS2025'!$Y$5:$Y$15,1)+1)),
IF($L$4=Database!$A$11,
_xlfn.FORECAST.LINEAR(
K18,
INDEX('DS2025'!$B$21:$B$35,MATCH(K18,'DS2025'!$A$21:$A$35,1)):
INDEX('DS2025'!$B$21:$B$35,MATCH(K18,'DS2025'!$A$21:$A$35,1)+1),
INDEX('DS2025'!$A$21:$A$35,MATCH(K18,'DS2025'!$A$21:$A$35,1)):
INDEX('DS2025'!$A$21:$A$35,MATCH(K18,'DS2025'!$A$21:$A$35,1)+1)),
IF($L$4=Database!$A$12,
_xlfn.FORECAST.LINEAR(
K18,
INDEX('DS2025'!$E$21:$E$35,MATCH(K18,'DS2025'!$D$21:$D$35,1)):
INDEX('DS2025'!$E$21:$E$35,MATCH(K18,'DS2025'!$D$21:$D$35,1)+1),
INDEX('DS2025'!$D$21:$D$35,MATCH(K18,'DS2025'!$D$21:$D$35,1)):
INDEX('DS2025'!$D$21:$D$35,MATCH(K18,'DS2025'!$D$21:$D$35,1)+1)),
IF($L$4=Database!$A$13,
_xlfn.FORECAST.LINEAR(
K18,
INDEX('DS2025'!$H$21:$H$35,MATCH(K18,'DS2025'!$G$21:$G$35,1)):
INDEX('DS2025'!$H$21:$H$35,MATCH(K18,'DS2025'!$G$21:$G$35,1)+1),
INDEX('DS2025'!$G$21:$G$35,MATCH(K18,'DS2025'!$G$21:$G$35,1)):
INDEX('DS2025'!$G$21:$G$35,MATCH(K18,'DS2025'!$G$21:$G$35,1)+1)),
IF($L$4=Database!$A$14,
_xlfn.FORECAST.LINEAR(
K18,
INDEX('DS2025'!$K$21:$K$35,MATCH(K18,'DS2025'!$J$21:$J$35,1)):
INDEX('DS2025'!$K$21:$K$35,MATCH(K18,'DS2025'!$J$21:$J$35,1)+1),
INDEX('DS2025'!$J$21:$J$35,MATCH(K18,'DS2025'!$J$21:$J$35,1)):
INDEX('DS2025'!$J$21:$J$35,MATCH(K18,'DS2025'!$J$21:$J$35,1)+1)),
IF($L$4=Database!$A$15,
_xlfn.FORECAST.LINEAR(
K18,
INDEX('DS2025'!$N$21:$N$35,MATCH(K18,'DS2025'!$M$21:$M$35,1)):
INDEX('DS2025'!$N$21:$N$35,MATCH(K18,'DS2025'!$M$21:$M$35,1)+1),
INDEX('DS2025'!$M$21:$M$35,MATCH(K18,'DS2025'!$M$21:$M$35,1)):
INDEX('DS2025'!$M$21:$M$35,MATCH(K18,'DS2025'!$M$21:$M$35,1)+1)),
IF($L$4=Database!$A$16,
_xlfn.FORECAST.LINEAR(
K18,
INDEX('DS2025'!$Q$21:$Q$35,MATCH(K18,'DS2025'!$P$21:$P$35,1)):
INDEX('DS2025'!$Q$21:$Q$35,MATCH(K18,'DS2025'!$P$21:$P$35,1)+1),
INDEX('DS2025'!$P$21:$P$35,MATCH(K18,'DS2025'!$P$21:$P$35,1)):
INDEX('DS2025'!$P$21:$P$35,MATCH(K18,'DS2025'!$P$21:$P$35,1)+1)),
IF($L$4=Database!$A$17,
_xlfn.FORECAST.LINEAR(
K18,
INDEX('DS2025'!$T$21:$T$35,MATCH(K18,'DS2025'!$S$21:$S$35,1)):
INDEX('DS2025'!$T$21:$T$35,MATCH(K18,'DS2025'!$S$21:$S$35,1)+1),
INDEX('DS2025'!$S$21:$S$35,MATCH(K18,'DS2025'!$S$21:$S$35,1)):
INDEX('DS2025'!$S$21:$S$35,MATCH(K18,'DS2025'!$S$21:$S$35,1)+1)),
IF($L$4=Database!$A$18,
_xlfn.FORECAST.LINEAR(
K18,
INDEX('DS2025'!$W$21:$W$35,MATCH(K18,'DS2025'!$V$21:$V$35,1)):
INDEX('DS2025'!$W$21:$W$35,MATCH(K18,'DS2025'!$V$21:$V$35,1)+1),
INDEX('DS2025'!$V$21:$V$35,MATCH(K18,'DS2025'!$V$21:$V$35,1)):
INDEX('DS2025'!$V$21:$V$35,MATCH(K18,'DS2025'!$V$21:$V$35,1)+1)),
IF($L$4=Database!$A$19,
_xlfn.FORECAST.LINEAR(
K18,
INDEX('DS2025'!$Z$21:$Z$35,MATCH(K18,'DS2025'!$Y$21:$Y$35,1)):
INDEX('DS2025'!$Z$21:$Z$35,MATCH(K18,'DS2025'!$Y$21:$Y$35,1)+1),
INDEX('DS2025'!$Y$21:$Y$35,MATCH(K18,'DS2025'!$Y$21:$Y$35,1)):
INDEX('DS2025'!$Y$21:$Y$35,MATCH(K18,'DS2025'!$Y$21:$Y$35,1)+1)),
IF($L$4=Database!$A$20,
_xlfn.FORECAST.LINEAR(
K18,
INDEX('DS2025'!$AC$21:$AC$35,MATCH(K18,'DS2025'!$AB$21:$AB$35,1)):
INDEX('DS2025'!$AC$21:$AC$35,MATCH(K18,'DS2025'!$AB$21:$AB$35,1)+1),
INDEX('DS2025'!$AB$21:$AB$35,MATCH(K18,'DS2025'!$AB$21:$AB$35,1)):
INDEX('DS2025'!$AB$21:$AB$35,MATCH(K18,'DS2025'!$AB$21:$AB$35,1)+1))
)))))))))))))))))))</f>
        <v>-0.3358965214616243</v>
      </c>
      <c r="M18" s="98">
        <f t="shared" si="3"/>
        <v>65.169103478538375</v>
      </c>
      <c r="N18" s="317">
        <f>'Data 60 C'!F19</f>
        <v>65.691000000000003</v>
      </c>
      <c r="O18" s="98">
        <f>IF($O$4=Database!$A$2,
_xlfn.FORECAST.LINEAR(N18,
INDEX('DS2025'!$B$5:$B$15,MATCH(N18,'DS2025'!$A$5:$A$15,1)):
INDEX('DS2025'!$B$5:$B$15,MATCH(N18,'DS2025'!$A$5:$A$15,1)+1),
INDEX('DS2025'!$A$5:$A$15,MATCH(N18,'DS2025'!$A$5:$A$15,1)):
INDEX('DS2025'!$A$5:$A$15,MATCH(N18,'DS2025'!$A$5:$A$15,1)+1)),
IF($O$4=Database!$A$3,
_xlfn.FORECAST.LINEAR(N18,
INDEX('DS2025'!$E$5:$E$15,MATCH(N18,'DS2025'!$D$5:$D$15,1)):
INDEX('DS2025'!$E$5:$E$15,MATCH(N18,'DS2025'!$D$5:$D$15,1)+1),
INDEX('DS2025'!$D$5:$D$15,MATCH(N18,'DS2025'!$D$5:$D$15,1)):
INDEX('DS2025'!$D$5:$D$15,MATCH(N18,'DS2025'!$D$5:$D$15,1)+1)),
IF($O$4=Database!$A$4,
_xlfn.FORECAST.LINEAR(N18,
INDEX('DS2025'!$H$5:$H$15,MATCH(N18,'DS2025'!$G$5:$G$15,1)):
INDEX('DS2025'!$H$5:$H$15,MATCH(N18,'DS2025'!$G$5:$G$15,1)+1),
INDEX('DS2025'!$G$5:$G$15,MATCH(N18,'DS2025'!$G$5:$G$15,1)):
INDEX('DS2025'!$G$5:$G$15,MATCH(N18,'DS2025'!$G$5:$G$15,1)+1)),
IF($O$4=Database!$A$5,
_xlfn.FORECAST.LINEAR(N18,
INDEX('DS2025'!$K$5:$K$15,MATCH(N18,'DS2025'!$J$5:$J$15,1)):
INDEX('DS2025'!$K$5:$K$15,MATCH(N18,'DS2025'!$J$5:$J$15,1)+1),
INDEX('DS2025'!$J$5:$J$15,MATCH(N18,'DS2025'!$J$5:$J$15,1)):
INDEX('DS2025'!$J$5:$J$15,MATCH(N18,'DS2025'!$J$5:$J$15,1)+1)),
IF($O$4=Database!$A$6,
_xlfn.FORECAST.LINEAR(N18,
INDEX('DS2025'!$N$5:$N$15,MATCH(N18,'DS2025'!$M$5:$M$15,1)):
INDEX('DS2025'!$N$5:$N$15,MATCH(N18,'DS2025'!$M$5:$M$15,1)+1),
INDEX('DS2025'!$M$5:$M$15,MATCH(N18,'DS2025'!$M$5:$M$15,1)):
INDEX('DS2025'!$M$5:$M$15,MATCH(N18,'DS2025'!$M$5:$M$15,1)+1)),
IF($O$4=Database!$A$7,
_xlfn.FORECAST.LINEAR(N18,
INDEX('DS2025'!$Q$5:$Q$15,MATCH(N18,'DS2025'!$P$5:$P$15,1)):
INDEX('DS2025'!$Q$5:$Q$15,MATCH(N18,'DS2025'!$P$5:$P$15,1)+1),
INDEX('DS2025'!$P$5:$P$15,MATCH(N18,'DS2025'!$P$5:$P$15,1)):
INDEX('DS2025'!$P$5:$P$15,MATCH(N18,'DS2025'!$P$5:$P$15,1)+1)),
IF($O$4=Database!$A$8,
_xlfn.FORECAST.LINEAR(N18,
INDEX('DS2025'!$T$5:$T$15,MATCH(N18,'DS2025'!$S$5:$S$15,1)):
INDEX('DS2025'!$T$5:$T$15,MATCH(N18,'DS2025'!$S$5:$S$15,1)+1),
INDEX('DS2025'!$S$5:$S$15,MATCH(N18,'DS2025'!$S$5:$S$15,1)):
INDEX('DS2025'!$S$5:$S$15,MATCH(N18,'DS2025'!$S$5:$S$15,1)+1)),
IF($O$4=Database!$A$9,
_xlfn.FORECAST.LINEAR(N18,
INDEX('DS2025'!$W$5:$W$15,MATCH(N18,'DS2025'!$V$5:$V$15,1)):
INDEX('DS2025'!$W$5:$W$15,MATCH(N18,'DS2025'!$V$5:$V$15,1)+1),
INDEX('DS2025'!$V$5:$V$15,MATCH(N18,'DS2025'!$V$5:$V$15,1)):
INDEX('DS2025'!$V$5:$V$15,MATCH(N18,'DS2025'!$V$5:$V$15,1)+1)),
IF($O$4=Database!$A$10,
_xlfn.FORECAST.LINEAR(N18,
INDEX('DS2025'!$Z$5:$Z$15,MATCH(N18,'DS2025'!$Y$5:$Y$15,1)):
INDEX('DS2025'!$Z$5:$Z$15,MATCH(N18,'DS2025'!$Y$5:$Y$15,1)+1),
INDEX('DS2025'!$Y$5:$Y$15,MATCH(N18,'DS2025'!$Y$5:$Y$15,1)):
INDEX('DS2025'!$Y$5:$Y$15,MATCH(N18,'DS2025'!$Y$5:$Y$15,1)+1)),
IF($O$4=Database!$A$11,
_xlfn.FORECAST.LINEAR(
N18,
INDEX('DS2025'!$B$21:$B$35,MATCH(N18,'DS2025'!$A$21:$A$35,1)):
INDEX('DS2025'!$B$21:$B$35,MATCH(N18,'DS2025'!$A$21:$A$35,1)+1),
INDEX('DS2025'!$A$21:$A$35,MATCH(N18,'DS2025'!$A$21:$A$35,1)):
INDEX('DS2025'!$A$21:$A$35,MATCH(N18,'DS2025'!$A$21:$A$35,1)+1)),
IF($O$4=Database!$A$12,
_xlfn.FORECAST.LINEAR(
N18,
INDEX('DS2025'!$E$21:$E$35,MATCH(N18,'DS2025'!$D$21:$D$35,1)):
INDEX('DS2025'!$E$21:$E$35,MATCH(N18,'DS2025'!$D$21:$D$35,1)+1),
INDEX('DS2025'!$D$21:$D$35,MATCH(N18,'DS2025'!$D$21:$D$35,1)):
INDEX('DS2025'!$D$21:$D$35,MATCH(N18,'DS2025'!$D$21:$D$35,1)+1)),
IF($O$4=Database!$A$13,
_xlfn.FORECAST.LINEAR(
N18,
INDEX('DS2025'!$H$21:$H$35,MATCH(N18,'DS2025'!$G$21:$G$35,1)):
INDEX('DS2025'!$H$21:$H$35,MATCH(N18,'DS2025'!$G$21:$G$35,1)+1),
INDEX('DS2025'!$G$21:$G$35,MATCH(N18,'DS2025'!$G$21:$G$35,1)):
INDEX('DS2025'!$G$21:$G$35,MATCH(N18,'DS2025'!$G$21:$G$35,1)+1)),
IF($O$4=Database!$A$14,
_xlfn.FORECAST.LINEAR(
N18,
INDEX('DS2025'!$K$21:$K$35,MATCH(N18,'DS2025'!$J$21:$J$35,1)):
INDEX('DS2025'!$K$21:$K$35,MATCH(N18,'DS2025'!$J$21:$J$35,1)+1),
INDEX('DS2025'!$J$21:$J$35,MATCH(N18,'DS2025'!$J$21:$J$35,1)):
INDEX('DS2025'!$J$21:$J$35,MATCH(N18,'DS2025'!$J$21:$J$35,1)+1)),
IF($O$4=Database!$A$15,
_xlfn.FORECAST.LINEAR(
N18,
INDEX('DS2025'!$N$21:$N$35,MATCH(N18,'DS2025'!$M$21:$M$35,1)):
INDEX('DS2025'!$N$21:$N$35,MATCH(N18,'DS2025'!$M$21:$M$35,1)+1),
INDEX('DS2025'!$M$21:$M$35,MATCH(N18,'DS2025'!$M$21:$M$35,1)):
INDEX('DS2025'!$M$21:$M$35,MATCH(N18,'DS2025'!$M$21:$M$35,1)+1)),
IF($O$4=Database!$A$16,
_xlfn.FORECAST.LINEAR(
N18,
INDEX('DS2025'!$Q$21:$Q$35,MATCH(N18,'DS2025'!$P$21:$P$35,1)):
INDEX('DS2025'!$Q$21:$Q$35,MATCH(N18,'DS2025'!$P$21:$P$35,1)+1),
INDEX('DS2025'!$P$21:$P$35,MATCH(N18,'DS2025'!$P$21:$P$35,1)):
INDEX('DS2025'!$P$21:$P$35,MATCH(N18,'DS2025'!$P$21:$P$35,1)+1)),
IF($O$4=Database!$A$17,
_xlfn.FORECAST.LINEAR(
N18,
INDEX('DS2025'!$T$21:$T$35,MATCH(N18,'DS2025'!$S$21:$S$35,1)):
INDEX('DS2025'!$T$21:$T$35,MATCH(N18,'DS2025'!$S$21:$S$35,1)+1),
INDEX('DS2025'!$S$21:$S$35,MATCH(N18,'DS2025'!$S$21:$S$35,1)):
INDEX('DS2025'!$S$21:$S$35,MATCH(N18,'DS2025'!$S$21:$S$35,1)+1)),
IF($O$4=Database!$A$18,
_xlfn.FORECAST.LINEAR(
N18,
INDEX('DS2025'!$W$21:$W$35,MATCH(N18,'DS2025'!$V$21:$V$35,1)):
INDEX('DS2025'!$W$21:$W$35,MATCH(N18,'DS2025'!$V$21:$V$35,1)+1),
INDEX('DS2025'!$V$21:$V$35,MATCH(N18,'DS2025'!$V$21:$V$35,1)):
INDEX('DS2025'!$V$21:$V$35,MATCH(N18,'DS2025'!$V$21:$V$35,1)+1)),
IF($O$4=Database!$A$19,
_xlfn.FORECAST.LINEAR(
N18,
INDEX('DS2025'!$Z$21:$Z$35,MATCH(N18,'DS2025'!$Y$21:$Y$35,1)):
INDEX('DS2025'!$Z$21:$Z$35,MATCH(N18,'DS2025'!$Y$21:$Y$35,1)+1),
INDEX('DS2025'!$Y$21:$Y$35,MATCH(N18,'DS2025'!$Y$21:$Y$35,1)):
INDEX('DS2025'!$Y$21:$Y$35,MATCH(N18,'DS2025'!$Y$21:$Y$35,1)+1)),
IF($O$4=Database!$A$20,
_xlfn.FORECAST.LINEAR(
N18,
INDEX('DS2025'!$AC$21:$AC$35,MATCH(N18,'DS2025'!$AB$21:$AB$35,1)):
INDEX('DS2025'!$AC$21:$AC$35,MATCH(N18,'DS2025'!$AB$21:$AB$35,1)+1),
INDEX('DS2025'!$AB$21:$AB$35,MATCH(N18,'DS2025'!$AB$21:$AB$35,1)):
INDEX('DS2025'!$AB$21:$AB$35,MATCH(N18,'DS2025'!$AB$21:$AB$35,1)+1))
)))))))))))))))))))</f>
        <v>-0.33644558800063823</v>
      </c>
      <c r="P18" s="96">
        <f t="shared" si="4"/>
        <v>65.354554411999359</v>
      </c>
      <c r="Q18" s="317">
        <f>'Data 60 C'!G19</f>
        <v>66.683000000000007</v>
      </c>
      <c r="R18" s="98">
        <f>IF($R$4=Database!$A$2,
_xlfn.FORECAST.LINEAR(Q18,
INDEX('DS2025'!$B$5:$B$15,MATCH(Q18,'DS2025'!$A$5:$A$15,1)):
INDEX('DS2025'!$B$5:$B$15,MATCH(Q18,'DS2025'!$A$5:$A$15,1)+1),
INDEX('DS2025'!$A$5:$A$15,MATCH(Q18,'DS2025'!$A$5:$A$15,1)):
INDEX('DS2025'!$A$5:$A$15,MATCH(Q18,'DS2025'!$A$5:$A$15,1)+1)),
IF($R$4=Database!$A$3,
_xlfn.FORECAST.LINEAR(Q18,
INDEX('DS2025'!$E$5:$E$15,MATCH(Q18,'DS2025'!$D$5:$D$15,1)):
INDEX('DS2025'!$E$5:$E$15,MATCH(Q18,'DS2025'!$D$5:$D$15,1)+1),
INDEX('DS2025'!$D$5:$D$15,MATCH(Q18,'DS2025'!$D$5:$D$15,1)):
INDEX('DS2025'!$D$5:$D$15,MATCH(Q18,'DS2025'!$D$5:$D$15,1)+1)),
IF($R$4=Database!$A$4,
_xlfn.FORECAST.LINEAR(Q18,
INDEX('DS2025'!$H$5:$H$15,MATCH(Q18,'DS2025'!$G$5:$G$15,1)):
INDEX('DS2025'!$H$5:$H$15,MATCH(Q18,'DS2025'!$G$5:$G$15,1)+1),
INDEX('DS2025'!$G$5:$G$15,MATCH(Q18,'DS2025'!$G$5:$G$15,1)):
INDEX('DS2025'!$G$5:$G$15,MATCH(Q18,'DS2025'!$G$5:$G$15,1)+1)),
IF($R$4=Database!$A$5,
_xlfn.FORECAST.LINEAR(Q18,
INDEX('DS2025'!$K$5:$K$15,MATCH(Q18,'DS2025'!$J$5:$J$15,1)):
INDEX('DS2025'!$K$5:$K$15,MATCH(Q18,'DS2025'!$J$5:$J$15,1)+1),
INDEX('DS2025'!$J$5:$J$15,MATCH(Q18,'DS2025'!$J$5:$J$15,1)):
INDEX('DS2025'!$J$5:$J$15,MATCH(Q18,'DS2025'!$J$5:$J$15,1)+1)),
IF($R$4=Database!$A$6,
_xlfn.FORECAST.LINEAR(Q18,
INDEX('DS2025'!$N$5:$N$15,MATCH(Q18,'DS2025'!$M$5:$M$15,1)):
INDEX('DS2025'!$N$5:$N$15,MATCH(Q18,'DS2025'!$M$5:$M$15,1)+1),
INDEX('DS2025'!$M$5:$M$15,MATCH(Q18,'DS2025'!$M$5:$M$15,1)):
INDEX('DS2025'!$M$5:$M$15,MATCH(Q18,'DS2025'!$M$5:$M$15,1)+1)),
IF($R$4=Database!$A$7,
_xlfn.FORECAST.LINEAR(Q18,
INDEX('DS2025'!$Q$5:$Q$15,MATCH(Q18,'DS2025'!$P$5:$P$15,1)):
INDEX('DS2025'!$Q$5:$Q$15,MATCH(Q18,'DS2025'!$P$5:$P$15,1)+1),
INDEX('DS2025'!$P$5:$P$15,MATCH(Q18,'DS2025'!$P$5:$P$15,1)):
INDEX('DS2025'!$P$5:$P$15,MATCH(Q18,'DS2025'!$P$5:$P$15,1)+1)),
IF($R$4=Database!$A$8,
_xlfn.FORECAST.LINEAR(Q18,
INDEX('DS2025'!$T$5:$T$15,MATCH(Q18,'DS2025'!$S$5:$S$15,1)):
INDEX('DS2025'!$T$5:$T$15,MATCH(Q18,'DS2025'!$S$5:$S$15,1)+1),
INDEX('DS2025'!$S$5:$S$15,MATCH(Q18,'DS2025'!$S$5:$S$15,1)):
INDEX('DS2025'!$S$5:$S$15,MATCH(Q18,'DS2025'!$S$5:$S$15,1)+1)),
IF($R$4=Database!$A$9,
_xlfn.FORECAST.LINEAR(Q18,
INDEX('DS2025'!$W$5:$W$15,MATCH(Q18,'DS2025'!$V$5:$V$15,1)):
INDEX('DS2025'!$W$5:$W$15,MATCH(Q18,'DS2025'!$V$5:$V$15,1)+1),
INDEX('DS2025'!$V$5:$V$15,MATCH(Q18,'DS2025'!$V$5:$V$15,1)):
INDEX('DS2025'!$V$5:$V$15,MATCH(Q18,'DS2025'!$V$5:$V$15,1)+1)),
IF($R$4=Database!$A$10,
_xlfn.FORECAST.LINEAR(Q18,
INDEX('DS2025'!$Z$5:$Z$15,MATCH(Q18,'DS2025'!$Y$5:$Y$15,1)):
INDEX('DS2025'!$Z$5:$Z$15,MATCH(Q18,'DS2025'!$Y$5:$Y$15,1)+1),
INDEX('DS2025'!$Y$5:$Y$15,MATCH(Q18,'DS2025'!$Y$5:$Y$15,1)):
INDEX('DS2025'!$Y$5:$Y$15,MATCH(Q18,'DS2025'!$Y$5:$Y$15,1)+1)),
IF($R$4=Database!$A$11,
_xlfn.FORECAST.LINEAR(
Q18,
INDEX('DS2025'!$B$21:$B$35,MATCH(Q18,'DS2025'!$A$21:$A$35,1)):
INDEX('DS2025'!$B$21:$B$35,MATCH(Q18,'DS2025'!$A$21:$A$35,1)+1),
INDEX('DS2025'!$A$21:$A$35,MATCH(Q18,'DS2025'!$A$21:$A$35,1)):
INDEX('DS2025'!$A$21:$A$35,MATCH(Q18,'DS2025'!$A$21:$A$35,1)+1)),
IF($R$4=Database!$A$12,
_xlfn.FORECAST.LINEAR(
Q18,
INDEX('DS2025'!$E$21:$E$35,MATCH(Q18,'DS2025'!$D$21:$D$35,1)):
INDEX('DS2025'!$E$21:$E$35,MATCH(Q18,'DS2025'!$D$21:$D$35,1)+1),
INDEX('DS2025'!$D$21:$D$35,MATCH(Q18,'DS2025'!$D$21:$D$35,1)):
INDEX('DS2025'!$D$21:$D$35,MATCH(Q18,'DS2025'!$D$21:$D$35,1)+1)),
IF($R$4=Database!$A$13,
_xlfn.FORECAST.LINEAR(
Q18,
INDEX('DS2025'!$H$21:$H$35,MATCH(Q18,'DS2025'!$G$21:$G$35,1)):
INDEX('DS2025'!$H$21:$H$35,MATCH(Q18,'DS2025'!$G$21:$G$35,1)+1),
INDEX('DS2025'!$G$21:$G$35,MATCH(Q18,'DS2025'!$G$21:$G$35,1)):
INDEX('DS2025'!$G$21:$G$35,MATCH(Q18,'DS2025'!$G$21:$G$35,1)+1)),
IF($R$4=Database!$A$14,
_xlfn.FORECAST.LINEAR(
Q18,
INDEX('DS2025'!$K$21:$K$35,MATCH(Q18,'DS2025'!$J$21:$J$35,1)):
INDEX('DS2025'!$K$21:$K$35,MATCH(Q18,'DS2025'!$J$21:$J$35,1)+1),
INDEX('DS2025'!$J$21:$J$35,MATCH(Q18,'DS2025'!$J$21:$J$35,1)):
INDEX('DS2025'!$J$21:$J$35,MATCH(Q18,'DS2025'!$J$21:$J$35,1)+1)),
IF($R$4=Database!$A$15,
_xlfn.FORECAST.LINEAR(
Q18,
INDEX('DS2025'!$N$21:$N$35,MATCH(Q18,'DS2025'!$M$21:$M$35,1)):
INDEX('DS2025'!$N$21:$N$35,MATCH(Q18,'DS2025'!$M$21:$M$35,1)+1),
INDEX('DS2025'!$M$21:$M$35,MATCH(Q18,'DS2025'!$M$21:$M$35,1)):
INDEX('DS2025'!$M$21:$M$35,MATCH(Q18,'DS2025'!$M$21:$M$35,1)+1)),
IF($R$4=Database!$A$16,
_xlfn.FORECAST.LINEAR(
Q18,
INDEX('DS2025'!$Q$21:$Q$35,MATCH(Q18,'DS2025'!$P$21:$P$35,1)):
INDEX('DS2025'!$Q$21:$Q$35,MATCH(Q18,'DS2025'!$P$21:$P$35,1)+1),
INDEX('DS2025'!$P$21:$P$35,MATCH(Q18,'DS2025'!$P$21:$P$35,1)):
INDEX('DS2025'!$P$21:$P$35,MATCH(Q18,'DS2025'!$P$21:$P$35,1)+1)),
IF($R$4=Database!$A$17,
_xlfn.FORECAST.LINEAR(
Q18,
INDEX('DS2025'!$T$21:$T$35,MATCH(Q18,'DS2025'!$S$21:$S$35,1)):
INDEX('DS2025'!$T$21:$T$35,MATCH(Q18,'DS2025'!$S$21:$S$35,1)+1),
INDEX('DS2025'!$S$21:$S$35,MATCH(Q18,'DS2025'!$S$21:$S$35,1)):
INDEX('DS2025'!$S$21:$S$35,MATCH(Q18,'DS2025'!$S$21:$S$35,1)+1)),
IF($R$4=Database!$A$18,
_xlfn.FORECAST.LINEAR(
Q18,
INDEX('DS2025'!$W$21:$W$35,MATCH(Q18,'DS2025'!$V$21:$V$35,1)):
INDEX('DS2025'!$W$21:$W$35,MATCH(Q18,'DS2025'!$V$21:$V$35,1)+1),
INDEX('DS2025'!$V$21:$V$35,MATCH(Q18,'DS2025'!$V$21:$V$35,1)):
INDEX('DS2025'!$V$21:$V$35,MATCH(Q18,'DS2025'!$V$21:$V$35,1)+1)),
IF($R$4=Database!$A$19,
_xlfn.FORECAST.LINEAR(
Q18,
INDEX('DS2025'!$Z$21:$Z$35,MATCH(Q18,'DS2025'!$Y$21:$Y$35,1)):
INDEX('DS2025'!$Z$21:$Z$35,MATCH(Q18,'DS2025'!$Y$21:$Y$35,1)+1),
INDEX('DS2025'!$Y$21:$Y$35,MATCH(Q18,'DS2025'!$Y$21:$Y$35,1)):
INDEX('DS2025'!$Y$21:$Y$35,MATCH(Q18,'DS2025'!$Y$21:$Y$35,1)+1)),
IF($R$4=Database!$A$20,
_xlfn.FORECAST.LINEAR(
Q18,
INDEX('DS2025'!$AC$21:$AC$35,MATCH(Q18,'DS2025'!$AB$21:$AB$35,1)):
INDEX('DS2025'!$AC$21:$AC$35,MATCH(Q18,'DS2025'!$AB$21:$AB$35,1)+1),
INDEX('DS2025'!$AB$21:$AB$35,MATCH(Q18,'DS2025'!$AB$21:$AB$35,1)):
INDEX('DS2025'!$AB$21:$AB$35,MATCH(Q18,'DS2025'!$AB$21:$AB$35,1)+1))
)))))))))))))))))))</f>
        <v>-0.33937394287537892</v>
      </c>
      <c r="S18" s="98">
        <f t="shared" si="5"/>
        <v>66.343626057124624</v>
      </c>
      <c r="T18" s="317">
        <f>'Data 60 C'!H19</f>
        <v>65.197999999999993</v>
      </c>
      <c r="U18" s="98">
        <f>IF($U$4=Database!$A$2,
_xlfn.FORECAST.LINEAR(T18,
INDEX('DS2025'!$B$5:$B$15,MATCH(T18,'DS2025'!$A$5:$A$15,1)):
INDEX('DS2025'!$B$5:$B$15,MATCH(T18,'DS2025'!$A$5:$A$15,1)+1),
INDEX('DS2025'!$A$5:$A$15,MATCH(T18,'DS2025'!$A$5:$A$15,1)):
INDEX('DS2025'!$A$5:$A$15,MATCH(T18,'DS2025'!$A$5:$A$15,1)+1)),
IF($U$4=Database!$A$3,
_xlfn.FORECAST.LINEAR(T18,
INDEX('DS2025'!$E$5:$E$15,MATCH(T18,'DS2025'!$D$5:$D$15,1)):
INDEX('DS2025'!$E$5:$E$15,MATCH(T18,'DS2025'!$D$5:$D$15,1)+1),
INDEX('DS2025'!$D$5:$D$15,MATCH(T18,'DS2025'!$D$5:$D$15,1)):
INDEX('DS2025'!$D$5:$D$15,MATCH(T18,'DS2025'!$D$5:$D$15,1)+1)),
IF($U$4=Database!$A$4,
_xlfn.FORECAST.LINEAR(T18,
INDEX('DS2025'!$H$5:$H$15,MATCH(T18,'DS2025'!$G$5:$G$15,1)):
INDEX('DS2025'!$H$5:$H$15,MATCH(T18,'DS2025'!$G$5:$G$15,1)+1),
INDEX('DS2025'!$G$5:$G$15,MATCH(T18,'DS2025'!$G$5:$G$15,1)):
INDEX('DS2025'!$G$5:$G$15,MATCH(T18,'DS2025'!$G$5:$G$15,1)+1)),
IF($U$4=Database!$A$5,
_xlfn.FORECAST.LINEAR(T18,
INDEX('DS2025'!$K$5:$K$15,MATCH(T18,'DS2025'!$J$5:$J$15,1)):
INDEX('DS2025'!$K$5:$K$15,MATCH(T18,'DS2025'!$J$5:$J$15,1)+1),
INDEX('DS2025'!$J$5:$J$15,MATCH(T18,'DS2025'!$J$5:$J$15,1)):
INDEX('DS2025'!$J$5:$J$15,MATCH(T18,'DS2025'!$J$5:$J$15,1)+1)),
IF($U$4=Database!$A$6,
_xlfn.FORECAST.LINEAR(T18,
INDEX('DS2025'!$N$5:$N$15,MATCH(T18,'DS2025'!$M$5:$M$15,1)):
INDEX('DS2025'!$N$5:$N$15,MATCH(T18,'DS2025'!$M$5:$M$15,1)+1),
INDEX('DS2025'!$M$5:$M$15,MATCH(T18,'DS2025'!$M$5:$M$15,1)):
INDEX('DS2025'!$M$5:$M$15,MATCH(T18,'DS2025'!$M$5:$M$15,1)+1)),
IF($U$4=Database!$A$7,
_xlfn.FORECAST.LINEAR(T18,
INDEX('DS2025'!$Q$5:$Q$15,MATCH(T18,'DS2025'!$P$5:$P$15,1)):
INDEX('DS2025'!$Q$5:$Q$15,MATCH(T18,'DS2025'!$P$5:$P$15,1)+1),
INDEX('DS2025'!$P$5:$P$15,MATCH(T18,'DS2025'!$P$5:$P$15,1)):
INDEX('DS2025'!$P$5:$P$15,MATCH(T18,'DS2025'!$P$5:$P$15,1)+1)),
IF($U$4=Database!$A$8,
_xlfn.FORECAST.LINEAR(T18,
INDEX('DS2025'!$T$5:$T$15,MATCH(T18,'DS2025'!$S$5:$S$15,1)):
INDEX('DS2025'!$T$5:$T$15,MATCH(T18,'DS2025'!$S$5:$S$15,1)+1),
INDEX('DS2025'!$S$5:$S$15,MATCH(T18,'DS2025'!$S$5:$S$15,1)):
INDEX('DS2025'!$S$5:$S$15,MATCH(T18,'DS2025'!$S$5:$S$15,1)+1)),
IF($U$4=Database!$A$9,
_xlfn.FORECAST.LINEAR(T18,
INDEX('DS2025'!$W$5:$W$15,MATCH(T18,'DS2025'!$V$5:$V$15,1)):
INDEX('DS2025'!$W$5:$W$15,MATCH(T18,'DS2025'!$V$5:$V$15,1)+1),
INDEX('DS2025'!$V$5:$V$15,MATCH(T18,'DS2025'!$V$5:$V$15,1)):
INDEX('DS2025'!$V$5:$V$15,MATCH(T18,'DS2025'!$V$5:$V$15,1)+1)),
IF($U$4=Database!$A$10,
_xlfn.FORECAST.LINEAR(T18,
INDEX('DS2025'!$Z$5:$Z$15,MATCH(T18,'DS2025'!$Y$5:$Y$15,1)):
INDEX('DS2025'!$Z$5:$Z$15,MATCH(T18,'DS2025'!$Y$5:$Y$15,1)+1),
INDEX('DS2025'!$Y$5:$Y$15,MATCH(T18,'DS2025'!$Y$5:$Y$15,1)):
INDEX('DS2025'!$Y$5:$Y$15,MATCH(T18,'DS2025'!$Y$5:$Y$15,1)+1)),
IF($U$4=Database!$A$11,
_xlfn.FORECAST.LINEAR(
T18,
INDEX('DS2025'!$B$21:$B$35,MATCH(T18,'DS2025'!$A$21:$A$35,1)):
INDEX('DS2025'!$B$21:$B$35,MATCH(T18,'DS2025'!$A$21:$A$35,1)+1),
INDEX('DS2025'!$A$21:$A$35,MATCH(T18,'DS2025'!$A$21:$A$35,1)):
INDEX('DS2025'!$A$21:$A$35,MATCH(T18,'DS2025'!$A$21:$A$35,1)+1)),
IF($U$4=Database!$A$12,
_xlfn.FORECAST.LINEAR(
T18,
INDEX('DS2025'!$E$21:$E$35,MATCH(T18,'DS2025'!$D$21:$D$35,1)):
INDEX('DS2025'!$E$21:$E$35,MATCH(T18,'DS2025'!$D$21:$D$35,1)+1),
INDEX('DS2025'!$D$21:$D$35,MATCH(T18,'DS2025'!$D$21:$D$35,1)):
INDEX('DS2025'!$D$21:$D$35,MATCH(T18,'DS2025'!$D$21:$D$35,1)+1)),
IF($U$4=Database!$A$13,
_xlfn.FORECAST.LINEAR(
T18,
INDEX('DS2025'!$H$21:$H$35,MATCH(T18,'DS2025'!$G$21:$G$35,1)):
INDEX('DS2025'!$H$21:$H$35,MATCH(T18,'DS2025'!$G$21:$G$35,1)+1),
INDEX('DS2025'!$G$21:$G$35,MATCH(T18,'DS2025'!$G$21:$G$35,1)):
INDEX('DS2025'!$G$21:$G$35,MATCH(T18,'DS2025'!$G$21:$G$35,1)+1)),
IF($U$4=Database!$A$14,
_xlfn.FORECAST.LINEAR(
T18,
INDEX('DS2025'!$K$21:$K$35,MATCH(T18,'DS2025'!$J$21:$J$35,1)):
INDEX('DS2025'!$K$21:$K$35,MATCH(T18,'DS2025'!$J$21:$J$35,1)+1),
INDEX('DS2025'!$J$21:$J$35,MATCH(T18,'DS2025'!$J$21:$J$35,1)):
INDEX('DS2025'!$J$21:$J$35,MATCH(T18,'DS2025'!$J$21:$J$35,1)+1)),
IF($U$4=Database!$A$15,
_xlfn.FORECAST.LINEAR(
T18,
INDEX('DS2025'!$N$21:$N$35,MATCH(T18,'DS2025'!$M$21:$M$35,1)):
INDEX('DS2025'!$N$21:$N$35,MATCH(T18,'DS2025'!$M$21:$M$35,1)+1),
INDEX('DS2025'!$M$21:$M$35,MATCH(T18,'DS2025'!$M$21:$M$35,1)):
INDEX('DS2025'!$M$21:$M$35,MATCH(T18,'DS2025'!$M$21:$M$35,1)+1)),
IF($U$4=Database!$A$16,
_xlfn.FORECAST.LINEAR(
T18,
INDEX('DS2025'!$Q$21:$Q$35,MATCH(T18,'DS2025'!$P$21:$P$35,1)):
INDEX('DS2025'!$Q$21:$Q$35,MATCH(T18,'DS2025'!$P$21:$P$35,1)+1),
INDEX('DS2025'!$P$21:$P$35,MATCH(T18,'DS2025'!$P$21:$P$35,1)):
INDEX('DS2025'!$P$21:$P$35,MATCH(T18,'DS2025'!$P$21:$P$35,1)+1)),
IF($U$4=Database!$A$17,
_xlfn.FORECAST.LINEAR(
T18,
INDEX('DS2025'!$T$21:$T$35,MATCH(T18,'DS2025'!$S$21:$S$35,1)):
INDEX('DS2025'!$T$21:$T$35,MATCH(T18,'DS2025'!$S$21:$S$35,1)+1),
INDEX('DS2025'!$S$21:$S$35,MATCH(T18,'DS2025'!$S$21:$S$35,1)):
INDEX('DS2025'!$S$21:$S$35,MATCH(T18,'DS2025'!$S$21:$S$35,1)+1)),
IF($U$4=Database!$A$18,
_xlfn.FORECAST.LINEAR(
T18,
INDEX('DS2025'!$W$21:$W$35,MATCH(T18,'DS2025'!$V$21:$V$35,1)):
INDEX('DS2025'!$W$21:$W$35,MATCH(T18,'DS2025'!$V$21:$V$35,1)+1),
INDEX('DS2025'!$V$21:$V$35,MATCH(T18,'DS2025'!$V$21:$V$35,1)):
INDEX('DS2025'!$V$21:$V$35,MATCH(T18,'DS2025'!$V$21:$V$35,1)+1)),
IF($U$4=Database!$A$19,
_xlfn.FORECAST.LINEAR(
T18,
INDEX('DS2025'!$Z$21:$Z$35,MATCH(T18,'DS2025'!$Y$21:$Y$35,1)):
INDEX('DS2025'!$Z$21:$Z$35,MATCH(T18,'DS2025'!$Y$21:$Y$35,1)+1),
INDEX('DS2025'!$Y$21:$Y$35,MATCH(T18,'DS2025'!$Y$21:$Y$35,1)):
INDEX('DS2025'!$Y$21:$Y$35,MATCH(T18,'DS2025'!$Y$21:$Y$35,1)+1)),
IF($U$4=Database!$A$20,
_xlfn.FORECAST.LINEAR(
T18,
INDEX('DS2025'!$AC$21:$AC$35,MATCH(T18,'DS2025'!$AB$21:$AB$35,1)):
INDEX('DS2025'!$AC$21:$AC$35,MATCH(T18,'DS2025'!$AB$21:$AB$35,1)+1),
INDEX('DS2025'!$AB$21:$AB$35,MATCH(T18,'DS2025'!$AB$21:$AB$35,1)):
INDEX('DS2025'!$AB$21:$AB$35,MATCH(T18,'DS2025'!$AB$21:$AB$35,1)+1))
)))))))))))))))))))</f>
        <v>-0.33499026647518743</v>
      </c>
      <c r="V18" s="98">
        <f t="shared" si="6"/>
        <v>64.863009733524805</v>
      </c>
      <c r="W18" s="317">
        <f>'Data 60 C'!I19</f>
        <v>65.52</v>
      </c>
      <c r="X18" s="98">
        <f>IF($X$4=Database!$A$2,
_xlfn.FORECAST.LINEAR(W18,
INDEX('DS2025'!$B$5:$B$15,MATCH(W18,'DS2025'!$A$5:$A$15,1)):
INDEX('DS2025'!$B$5:$B$15,MATCH(W18,'DS2025'!$A$5:$A$15,1)+1),
INDEX('DS2025'!$A$5:$A$15,MATCH(W18,'DS2025'!$A$5:$A$15,1)):
INDEX('DS2025'!$A$5:$A$15,MATCH(W18,'DS2025'!$A$5:$A$15,1)+1)),
IF($X$4=Database!$A$3,
_xlfn.FORECAST.LINEAR(W18,
INDEX('DS2025'!$E$5:$E$15,MATCH(W18,'DS2025'!$D$5:$D$15,1)):
INDEX('DS2025'!$E$5:$E$15,MATCH(W18,'DS2025'!$D$5:$D$15,1)+1),
INDEX('DS2025'!$D$5:$D$15,MATCH(W18,'DS2025'!$D$5:$D$15,1)):
INDEX('DS2025'!$D$5:$D$15,MATCH(W18,'DS2025'!$D$5:$D$15,1)+1)),
IF($X$4=Database!$A$4,
_xlfn.FORECAST.LINEAR(W18,
INDEX('DS2025'!$H$5:$H$15,MATCH(W18,'DS2025'!$G$5:$G$15,1)):
INDEX('DS2025'!$H$5:$H$15,MATCH(W18,'DS2025'!$G$5:$G$15,1)+1),
INDEX('DS2025'!$G$5:$G$15,MATCH(W18,'DS2025'!$G$5:$G$15,1)):
INDEX('DS2025'!$G$5:$G$15,MATCH(W18,'DS2025'!$G$5:$G$15,1)+1)),
IF($X$4=Database!$A$5,
_xlfn.FORECAST.LINEAR(W18,
INDEX('DS2025'!$K$5:$K$15,MATCH(W18,'DS2025'!$J$5:$J$15,1)):
INDEX('DS2025'!$K$5:$K$15,MATCH(W18,'DS2025'!$J$5:$J$15,1)+1),
INDEX('DS2025'!$J$5:$J$15,MATCH(W18,'DS2025'!$J$5:$J$15,1)):
INDEX('DS2025'!$J$5:$J$15,MATCH(W18,'DS2025'!$J$5:$J$15,1)+1)),
IF($X$4=Database!$A$6,
_xlfn.FORECAST.LINEAR(W18,
INDEX('DS2025'!$N$5:$N$15,MATCH(W18,'DS2025'!$M$5:$M$15,1)):
INDEX('DS2025'!$N$5:$N$15,MATCH(W18,'DS2025'!$M$5:$M$15,1)+1),
INDEX('DS2025'!$M$5:$M$15,MATCH(W18,'DS2025'!$M$5:$M$15,1)):
INDEX('DS2025'!$M$5:$M$15,MATCH(W18,'DS2025'!$M$5:$M$15,1)+1)),
IF($X$4=Database!$A$7,
_xlfn.FORECAST.LINEAR(W18,
INDEX('DS2025'!$Q$5:$Q$15,MATCH(W18,'DS2025'!$P$5:$P$15,1)):
INDEX('DS2025'!$Q$5:$Q$15,MATCH(W18,'DS2025'!$P$5:$P$15,1)+1),
INDEX('DS2025'!$P$5:$P$15,MATCH(W18,'DS2025'!$P$5:$P$15,1)):
INDEX('DS2025'!$P$5:$P$15,MATCH(W18,'DS2025'!$P$5:$P$15,1)+1)),
IF($X$4=Database!$A$8,
_xlfn.FORECAST.LINEAR(W18,
INDEX('DS2025'!$T$5:$T$15,MATCH(W18,'DS2025'!$S$5:$S$15,1)):
INDEX('DS2025'!$T$5:$T$15,MATCH(W18,'DS2025'!$S$5:$S$15,1)+1),
INDEX('DS2025'!$S$5:$S$15,MATCH(W18,'DS2025'!$S$5:$S$15,1)):
INDEX('DS2025'!$S$5:$S$15,MATCH(W18,'DS2025'!$S$5:$S$15,1)+1)),
IF($X$4=Database!$A$9,
_xlfn.FORECAST.LINEAR(W18,
INDEX('DS2025'!$W$5:$W$15,MATCH(W18,'DS2025'!$V$5:$V$15,1)):
INDEX('DS2025'!$W$5:$W$15,MATCH(W18,'DS2025'!$V$5:$V$15,1)+1),
INDEX('DS2025'!$V$5:$V$15,MATCH(W18,'DS2025'!$V$5:$V$15,1)):
INDEX('DS2025'!$V$5:$V$15,MATCH(W18,'DS2025'!$V$5:$V$15,1)+1)),
IF($X$4=Database!$A$10,
_xlfn.FORECAST.LINEAR(W18,
INDEX('DS2025'!$Z$5:$Z$15,MATCH(W18,'DS2025'!$Y$5:$Y$15,1)):
INDEX('DS2025'!$Z$5:$Z$15,MATCH(W18,'DS2025'!$Y$5:$Y$15,1)+1),
INDEX('DS2025'!$Y$5:$Y$15,MATCH(W18,'DS2025'!$Y$5:$Y$15,1)):
INDEX('DS2025'!$Y$5:$Y$15,MATCH(W18,'DS2025'!$Y$5:$Y$15,1)+1)),
IF($X$4=Database!$A$11,
_xlfn.FORECAST.LINEAR(
W18,
INDEX('DS2025'!$B$21:$B$35,MATCH(W18,'DS2025'!$A$21:$A$35,1)):
INDEX('DS2025'!$B$21:$B$35,MATCH(W18,'DS2025'!$A$21:$A$35,1)+1),
INDEX('DS2025'!$A$21:$A$35,MATCH(W18,'DS2025'!$A$21:$A$35,1)):
INDEX('DS2025'!$A$21:$A$35,MATCH(W18,'DS2025'!$A$21:$A$35,1)+1)),
IF($X$4=Database!$A$12,
_xlfn.FORECAST.LINEAR(
W18,
INDEX('DS2025'!$E$21:$E$35,MATCH(W18,'DS2025'!$D$21:$D$35,1)):
INDEX('DS2025'!$E$21:$E$35,MATCH(W18,'DS2025'!$D$21:$D$35,1)+1),
INDEX('DS2025'!$D$21:$D$35,MATCH(W18,'DS2025'!$D$21:$D$35,1)):
INDEX('DS2025'!$D$21:$D$35,MATCH(W18,'DS2025'!$D$21:$D$35,1)+1)),
IF($X$4=Database!$A$13,
_xlfn.FORECAST.LINEAR(
W18,
INDEX('DS2025'!$H$21:$H$35,MATCH(W18,'DS2025'!$G$21:$G$35,1)):
INDEX('DS2025'!$H$21:$H$35,MATCH(W18,'DS2025'!$G$21:$G$35,1)+1),
INDEX('DS2025'!$G$21:$G$35,MATCH(W18,'DS2025'!$G$21:$G$35,1)):
INDEX('DS2025'!$G$21:$G$35,MATCH(W18,'DS2025'!$G$21:$G$35,1)+1)),
IF($X$4=Database!$A$14,
_xlfn.FORECAST.LINEAR(
W18,
INDEX('DS2025'!$K$21:$K$35,MATCH(W18,'DS2025'!$J$21:$J$35,1)):
INDEX('DS2025'!$K$21:$K$35,MATCH(W18,'DS2025'!$J$21:$J$35,1)+1),
INDEX('DS2025'!$J$21:$J$35,MATCH(W18,'DS2025'!$J$21:$J$35,1)):
INDEX('DS2025'!$J$21:$J$35,MATCH(W18,'DS2025'!$J$21:$J$35,1)+1)),
IF($X$4=Database!$A$15,
_xlfn.FORECAST.LINEAR(
W18,
INDEX('DS2025'!$N$21:$N$35,MATCH(W18,'DS2025'!$M$21:$M$35,1)):
INDEX('DS2025'!$N$21:$N$35,MATCH(W18,'DS2025'!$M$21:$M$35,1)+1),
INDEX('DS2025'!$M$21:$M$35,MATCH(W18,'DS2025'!$M$21:$M$35,1)):
INDEX('DS2025'!$M$21:$M$35,MATCH(W18,'DS2025'!$M$21:$M$35,1)+1)),
IF($X$4=Database!$A$16,
_xlfn.FORECAST.LINEAR(
W18,
INDEX('DS2025'!$Q$21:$Q$35,MATCH(W18,'DS2025'!$P$21:$P$35,1)):
INDEX('DS2025'!$Q$21:$Q$35,MATCH(W18,'DS2025'!$P$21:$P$35,1)+1),
INDEX('DS2025'!$P$21:$P$35,MATCH(W18,'DS2025'!$P$21:$P$35,1)):
INDEX('DS2025'!$P$21:$P$35,MATCH(W18,'DS2025'!$P$21:$P$35,1)+1)),
IF($X$4=Database!$A$17,
_xlfn.FORECAST.LINEAR(
W18,
INDEX('DS2025'!$T$21:$T$35,MATCH(W18,'DS2025'!$S$21:$S$35,1)):
INDEX('DS2025'!$T$21:$T$35,MATCH(W18,'DS2025'!$S$21:$S$35,1)+1),
INDEX('DS2025'!$S$21:$S$35,MATCH(W18,'DS2025'!$S$21:$S$35,1)):
INDEX('DS2025'!$S$21:$S$35,MATCH(W18,'DS2025'!$S$21:$S$35,1)+1)),
IF($X$4=Database!$A$18,
_xlfn.FORECAST.LINEAR(
W18,
INDEX('DS2025'!$W$21:$W$35,MATCH(W18,'DS2025'!$V$21:$V$35,1)):
INDEX('DS2025'!$W$21:$W$35,MATCH(W18,'DS2025'!$V$21:$V$35,1)+1),
INDEX('DS2025'!$V$21:$V$35,MATCH(W18,'DS2025'!$V$21:$V$35,1)):
INDEX('DS2025'!$V$21:$V$35,MATCH(W18,'DS2025'!$V$21:$V$35,1)+1)),
IF($X$4=Database!$A$19,
_xlfn.FORECAST.LINEAR(
W18,
INDEX('DS2025'!$Z$21:$Z$35,MATCH(W18,'DS2025'!$Y$21:$Y$35,1)):
INDEX('DS2025'!$Z$21:$Z$35,MATCH(W18,'DS2025'!$Y$21:$Y$35,1)+1),
INDEX('DS2025'!$Y$21:$Y$35,MATCH(W18,'DS2025'!$Y$21:$Y$35,1)):
INDEX('DS2025'!$Y$21:$Y$35,MATCH(W18,'DS2025'!$Y$21:$Y$35,1)+1)),
IF($X$4=Database!$A$20,
_xlfn.FORECAST.LINEAR(
W18,
INDEX('DS2025'!$AC$21:$AC$35,MATCH(W18,'DS2025'!$AB$21:$AB$35,1)):
INDEX('DS2025'!$AC$21:$AC$35,MATCH(W18,'DS2025'!$AB$21:$AB$35,1)+1),
INDEX('DS2025'!$AB$21:$AB$35,MATCH(W18,'DS2025'!$AB$21:$AB$35,1)):
INDEX('DS2025'!$AB$21:$AB$35,MATCH(W18,'DS2025'!$AB$21:$AB$35,1)+1))
)))))))))))))))))))</f>
        <v>-0.3359408010212222</v>
      </c>
      <c r="Y18" s="98">
        <f t="shared" si="7"/>
        <v>65.184059198978773</v>
      </c>
      <c r="Z18" s="97">
        <f>'Data 60 C'!J19</f>
        <v>65.456000000000003</v>
      </c>
      <c r="AA18" s="98">
        <f>IF($AA$4=Database!$A$2,
_xlfn.FORECAST.LINEAR(Z18,
INDEX('DS2025'!$B$5:$B$15,MATCH(Z18,'DS2025'!$A$5:$A$15,1)):
INDEX('DS2025'!$B$5:$B$15,MATCH(Z18,'DS2025'!$A$5:$A$15,1)+1),
INDEX('DS2025'!$A$5:$A$15,MATCH(Z18,'DS2025'!$A$5:$A$15,1)):
INDEX('DS2025'!$A$5:$A$15,MATCH(Z18,'DS2025'!$A$5:$A$15,1)+1)),
IF($AA$4=Database!$A$3,
_xlfn.FORECAST.LINEAR(Z18,
INDEX('DS2025'!$E$5:$E$15,MATCH(Z18,'DS2025'!$D$5:$D$15,1)):
INDEX('DS2025'!$E$5:$E$15,MATCH(Z18,'DS2025'!$D$5:$D$15,1)+1),
INDEX('DS2025'!$D$5:$D$15,MATCH(Z18,'DS2025'!$D$5:$D$15,1)):
INDEX('DS2025'!$D$5:$D$15,MATCH(Z18,'DS2025'!$D$5:$D$15,1)+1)),
IF($AA$4=Database!$A$4,
_xlfn.FORECAST.LINEAR(Z18,
INDEX('DS2025'!$H$5:$H$15,MATCH(Z18,'DS2025'!$G$5:$G$15,1)):
INDEX('DS2025'!$H$5:$H$15,MATCH(Z18,'DS2025'!$G$5:$G$15,1)+1),
INDEX('DS2025'!$G$5:$G$15,MATCH(Z18,'DS2025'!$G$5:$G$15,1)):
INDEX('DS2025'!$G$5:$G$15,MATCH(Z18,'DS2025'!$G$5:$G$15,1)+1)),
IF($AA$4=Database!$A$5,
_xlfn.FORECAST.LINEAR(Z18,
INDEX('DS2025'!$K$5:$K$15,MATCH(Z18,'DS2025'!$J$5:$J$15,1)):
INDEX('DS2025'!$K$5:$K$15,MATCH(Z18,'DS2025'!$J$5:$J$15,1)+1),
INDEX('DS2025'!$J$5:$J$15,MATCH(Z18,'DS2025'!$J$5:$J$15,1)):
INDEX('DS2025'!$J$5:$J$15,MATCH(Z18,'DS2025'!$J$5:$J$15,1)+1)),
IF($AA$4=Database!$A$6,
_xlfn.FORECAST.LINEAR(Z18,
INDEX('DS2025'!$N$5:$N$15,MATCH(Z18,'DS2025'!$M$5:$M$15,1)):
INDEX('DS2025'!$N$5:$N$15,MATCH(Z18,'DS2025'!$M$5:$M$15,1)+1),
INDEX('DS2025'!$M$5:$M$15,MATCH(Z18,'DS2025'!$M$5:$M$15,1)):
INDEX('DS2025'!$M$5:$M$15,MATCH(Z18,'DS2025'!$M$5:$M$15,1)+1)),
IF($AA$4=Database!$A$7,
_xlfn.FORECAST.LINEAR(Z18,
INDEX('DS2025'!$Q$5:$Q$15,MATCH(Z18,'DS2025'!$P$5:$P$15,1)):
INDEX('DS2025'!$Q$5:$Q$15,MATCH(Z18,'DS2025'!$P$5:$P$15,1)+1),
INDEX('DS2025'!$P$5:$P$15,MATCH(Z18,'DS2025'!$P$5:$P$15,1)):
INDEX('DS2025'!$P$5:$P$15,MATCH(Z18,'DS2025'!$P$5:$P$15,1)+1)),
IF($AA$4=Database!$A$8,
_xlfn.FORECAST.LINEAR(Z18,
INDEX('DS2025'!$T$5:$T$15,MATCH(Z18,'DS2025'!$S$5:$S$15,1)):
INDEX('DS2025'!$T$5:$T$15,MATCH(Z18,'DS2025'!$S$5:$S$15,1)+1),
INDEX('DS2025'!$S$5:$S$15,MATCH(Z18,'DS2025'!$S$5:$S$15,1)):
INDEX('DS2025'!$S$5:$S$15,MATCH(Z18,'DS2025'!$S$5:$S$15,1)+1)),
IF($AA$4=Database!$A$9,
_xlfn.FORECAST.LINEAR(Z18,
INDEX('DS2025'!$W$5:$W$15,MATCH(Z18,'DS2025'!$V$5:$V$15,1)):
INDEX('DS2025'!$W$5:$W$15,MATCH(Z18,'DS2025'!$V$5:$V$15,1)+1),
INDEX('DS2025'!$V$5:$V$15,MATCH(Z18,'DS2025'!$V$5:$V$15,1)):
INDEX('DS2025'!$V$5:$V$15,MATCH(Z18,'DS2025'!$V$5:$V$15,1)+1)),
IF($AA$4=Database!$A$10,
_xlfn.FORECAST.LINEAR(Z18,
INDEX('DS2025'!$Z$5:$Z$15,MATCH(Z18,'DS2025'!$Y$5:$Y$15,1)):
INDEX('DS2025'!$Z$5:$Z$15,MATCH(Z18,'DS2025'!$Y$5:$Y$15,1)+1),
INDEX('DS2025'!$Y$5:$Y$15,MATCH(Z18,'DS2025'!$Y$5:$Y$15,1)):
INDEX('DS2025'!$Y$5:$Y$15,MATCH(Z18,'DS2025'!$Y$5:$Y$15,1)+1)),
IF($AA$4=Database!$A$11,
_xlfn.FORECAST.LINEAR(
Z18,
INDEX('DS2025'!$B$21:$B$35,MATCH(Z18,'DS2025'!$A$21:$A$35,1)):
INDEX('DS2025'!$B$21:$B$35,MATCH(Z18,'DS2025'!$A$21:$A$35,1)+1),
INDEX('DS2025'!$A$21:$A$35,MATCH(Z18,'DS2025'!$A$21:$A$35,1)):
INDEX('DS2025'!$A$21:$A$35,MATCH(Z18,'DS2025'!$A$21:$A$35,1)+1)),
IF($AA$4=Database!$A$12,
_xlfn.FORECAST.LINEAR(
Z18,
INDEX('DS2025'!$E$21:$E$35,MATCH(Z18,'DS2025'!$D$21:$D$35,1)):
INDEX('DS2025'!$E$21:$E$35,MATCH(Z18,'DS2025'!$D$21:$D$35,1)+1),
INDEX('DS2025'!$D$21:$D$35,MATCH(Z18,'DS2025'!$D$21:$D$35,1)):
INDEX('DS2025'!$D$21:$D$35,MATCH(Z18,'DS2025'!$D$21:$D$35,1)+1)),
IF($AA$4=Database!$A$13,
_xlfn.FORECAST.LINEAR(
Z18,
INDEX('DS2025'!$H$21:$H$35,MATCH(Z18,'DS2025'!$G$21:$G$35,1)):
INDEX('DS2025'!$H$21:$H$35,MATCH(Z18,'DS2025'!$G$21:$G$35,1)+1),
INDEX('DS2025'!$G$21:$G$35,MATCH(Z18,'DS2025'!$G$21:$G$35,1)):
INDEX('DS2025'!$G$21:$G$35,MATCH(Z18,'DS2025'!$G$21:$G$35,1)+1)),
IF($AA$4=Database!$A$14,
_xlfn.FORECAST.LINEAR(
Z18,
INDEX('DS2025'!$K$21:$K$35,MATCH(Z18,'DS2025'!$J$21:$J$35,1)):
INDEX('DS2025'!$K$21:$K$35,MATCH(Z18,'DS2025'!$J$21:$J$35,1)+1),
INDEX('DS2025'!$J$21:$J$35,MATCH(Z18,'DS2025'!$J$21:$J$35,1)):
INDEX('DS2025'!$J$21:$J$35,MATCH(Z18,'DS2025'!$J$21:$J$35,1)+1)),
IF($AA$4=Database!$A$15,
_xlfn.FORECAST.LINEAR(
Z18,
INDEX('DS2025'!$N$21:$N$35,MATCH(Z18,'DS2025'!$M$21:$M$35,1)):
INDEX('DS2025'!$N$21:$N$35,MATCH(Z18,'DS2025'!$M$21:$M$35,1)+1),
INDEX('DS2025'!$M$21:$M$35,MATCH(Z18,'DS2025'!$M$21:$M$35,1)):
INDEX('DS2025'!$M$21:$M$35,MATCH(Z18,'DS2025'!$M$21:$M$35,1)+1)),
IF($AA$4=Database!$A$16,
_xlfn.FORECAST.LINEAR(
Z18,
INDEX('DS2025'!$Q$21:$Q$35,MATCH(Z18,'DS2025'!$P$21:$P$35,1)):
INDEX('DS2025'!$Q$21:$Q$35,MATCH(Z18,'DS2025'!$P$21:$P$35,1)+1),
INDEX('DS2025'!$P$21:$P$35,MATCH(Z18,'DS2025'!$P$21:$P$35,1)):
INDEX('DS2025'!$P$21:$P$35,MATCH(Z18,'DS2025'!$P$21:$P$35,1)+1)),
IF($AA$4=Database!$A$17,
_xlfn.FORECAST.LINEAR(
Z18,
INDEX('DS2025'!$T$21:$T$35,MATCH(Z18,'DS2025'!$S$21:$S$35,1)):
INDEX('DS2025'!$T$21:$T$35,MATCH(Z18,'DS2025'!$S$21:$S$35,1)+1),
INDEX('DS2025'!$S$21:$S$35,MATCH(Z18,'DS2025'!$S$21:$S$35,1)):
INDEX('DS2025'!$S$21:$S$35,MATCH(Z18,'DS2025'!$S$21:$S$35,1)+1)),
IF($AA$4=Database!$A$18,
_xlfn.FORECAST.LINEAR(
Z18,
INDEX('DS2025'!$W$21:$W$35,MATCH(Z18,'DS2025'!$V$21:$V$35,1)):
INDEX('DS2025'!$W$21:$W$35,MATCH(Z18,'DS2025'!$V$21:$V$35,1)+1),
INDEX('DS2025'!$V$21:$V$35,MATCH(Z18,'DS2025'!$V$21:$V$35,1)):
INDEX('DS2025'!$V$21:$V$35,MATCH(Z18,'DS2025'!$V$21:$V$35,1)+1)),
IF($AA$4=Database!$A$19,
_xlfn.FORECAST.LINEAR(
Z18,
INDEX('DS2025'!$Z$21:$Z$35,MATCH(Z18,'DS2025'!$Y$21:$Y$35,1)):
INDEX('DS2025'!$Z$21:$Z$35,MATCH(Z18,'DS2025'!$Y$21:$Y$35,1)+1),
INDEX('DS2025'!$Y$21:$Y$35,MATCH(Z18,'DS2025'!$Y$21:$Y$35,1)):
INDEX('DS2025'!$Y$21:$Y$35,MATCH(Z18,'DS2025'!$Y$21:$Y$35,1)+1)),
IF($AA$4=Database!$A$20,
_xlfn.FORECAST.LINEAR(
Z18,
INDEX('DS2025'!$AC$21:$AC$35,MATCH(Z18,'DS2025'!$AB$21:$AB$35,1)):
INDEX('DS2025'!$AC$21:$AC$35,MATCH(Z18,'DS2025'!$AB$21:$AB$35,1)+1),
INDEX('DS2025'!$AB$21:$AB$35,MATCH(Z18,'DS2025'!$AB$21:$AB$35,1)):
INDEX('DS2025'!$AB$21:$AB$35,MATCH(Z18,'DS2025'!$AB$21:$AB$35,1)+1))
)))))))))))))))))))</f>
        <v>-0.33575187490027125</v>
      </c>
      <c r="AB18" s="97">
        <f t="shared" si="8"/>
        <v>65.120248125099735</v>
      </c>
      <c r="AC18" s="318">
        <f>'Data 60 C'!K19</f>
        <v>64.5</v>
      </c>
      <c r="AD18" s="42"/>
      <c r="AE18" s="42"/>
      <c r="AF18" s="42"/>
    </row>
    <row r="19" spans="1:32" ht="15" customHeight="1">
      <c r="A19" s="316">
        <v>13</v>
      </c>
      <c r="B19" s="316">
        <f>'Data 60 C'!B20</f>
        <v>65.445999999999998</v>
      </c>
      <c r="C19" s="98">
        <f>IF($C$4=Database!$A$2,
_xlfn.FORECAST.LINEAR(B19,
INDEX('DS2025'!$B$5:$B$15,MATCH(B19,'DS2025'!$A$5:$A$15,1)):
INDEX('DS2025'!$B$5:$B$15,MATCH(B19,'DS2025'!$A$5:$A$15,1)+1),
INDEX('DS2025'!$A$5:$A$15,MATCH(B19,'DS2025'!$A$5:$A$15,1)):
INDEX('DS2025'!$A$5:$A$15,MATCH(B19,'DS2025'!$A$5:$A$15,1)+1)),
IF($C$4=Database!$A$3,
_xlfn.FORECAST.LINEAR(B19,
INDEX('DS2025'!$E$5:$E$15,MATCH(B19,'DS2025'!$D$5:$D$15,1)):
INDEX('DS2025'!$E$5:$E$15,MATCH(B19,'DS2025'!$D$5:$D$15,1)+1),
INDEX('DS2025'!$D$5:$D$15,MATCH(B19,'DS2025'!$D$5:$D$15,1)):
INDEX('DS2025'!$D$5:$D$15,MATCH(B19,'DS2025'!$D$5:$D$15,1)+1)),
IF($C$4=Database!$A$4,
_xlfn.FORECAST.LINEAR(B19,
INDEX('DS2025'!$H$5:$H$15,MATCH(B19,'DS2025'!$G$5:$G$15,1)):
INDEX('DS2025'!$H$5:$H$15,MATCH(B19,'DS2025'!$G$5:$G$15,1)+1),
INDEX('DS2025'!$G$5:$G$15,MATCH(B19,'DS2025'!$G$5:$G$15,1)):
INDEX('DS2025'!$G$5:$G$15,MATCH(B19,'DS2025'!$G$5:$G$15,1)+1)),
IF($C$4=Database!$A$5,
_xlfn.FORECAST.LINEAR(B19,
INDEX('DS2025'!$K$5:$K$15,MATCH(B19,'DS2025'!$J$5:$J$15,1)):
INDEX('DS2025'!$K$5:$K$15,MATCH(B19,'DS2025'!$J$5:$J$15,1)+1),
INDEX('DS2025'!$J$5:$J$15,MATCH(B19,'DS2025'!$J$5:$J$15,1)):
INDEX('DS2025'!$J$5:$J$15,MATCH(B19,'DS2025'!$J$5:$J$15,1)+1)),
IF($C$4=Database!$A$6,
_xlfn.FORECAST.LINEAR(B19,
INDEX('DS2025'!$N$5:$N$15,MATCH(B19,'DS2025'!$M$5:$M$15,1)):
INDEX('DS2025'!$N$5:$N$15,MATCH(B19,'DS2025'!$M$5:$M$15,1)+1),
INDEX('DS2025'!$M$5:$M$15,MATCH(B19,'DS2025'!$M$5:$M$15,1)):
INDEX('DS2025'!$M$5:$M$15,MATCH(B19,'DS2025'!$M$5:$M$15,1)+1)),
IF($C$4=Database!$A$7,
_xlfn.FORECAST.LINEAR(B19,
INDEX('DS2025'!$Q$5:$Q$15,MATCH(B19,'DS2025'!$P$5:$P$15,1)):
INDEX('DS2025'!$Q$5:$Q$15,MATCH(B19,'DS2025'!$P$5:$P$15,1)+1),
INDEX('DS2025'!$P$5:$P$15,MATCH(B19,'DS2025'!$P$5:$P$15,1)):
INDEX('DS2025'!$P$5:$P$15,MATCH(B19,'DS2025'!$P$5:$P$15,1)+1)),
IF($C$4=Database!$A$8,
_xlfn.FORECAST.LINEAR(B19,
INDEX('DS2025'!$T$5:$T$15,MATCH(B19,'DS2025'!$S$5:$S$15,1)):
INDEX('DS2025'!$T$5:$T$15,MATCH(B19,'DS2025'!$S$5:$S$15,1)+1),
INDEX('DS2025'!$S$5:$S$15,MATCH(B19,'DS2025'!$S$5:$S$15,1)):
INDEX('DS2025'!$S$5:$S$15,MATCH(B19,'DS2025'!$S$5:$S$15,1)+1)),
IF($C$4=Database!$A$9,
_xlfn.FORECAST.LINEAR(B19,
INDEX('DS2025'!$W$5:$W$15,MATCH(B19,'DS2025'!$V$5:$V$15,1)):
INDEX('DS2025'!$W$5:$W$15,MATCH(B19,'DS2025'!$V$5:$V$15,1)+1),
INDEX('DS2025'!$V$5:$V$15,MATCH(B19,'DS2025'!$V$5:$V$15,1)):
INDEX('DS2025'!$V$5:$V$15,MATCH(B19,'DS2025'!$V$5:$V$15,1)+1)),
IF($C$4=Database!$A$10,
_xlfn.FORECAST.LINEAR(B19,
INDEX('DS2025'!$Z$5:$Z$15,MATCH(B19,'DS2025'!$Y$5:$Y$15,1)):
INDEX('DS2025'!$Z$5:$Z$15,MATCH(B19,'DS2025'!$Y$5:$Y$15,1)+1),
INDEX('DS2025'!$Y$5:$Y$15,MATCH(B19,'DS2025'!$Y$5:$Y$15,1)):
INDEX('DS2025'!$Y$5:$Y$15,MATCH(B19,'DS2025'!$Y$5:$Y$15,1)+1)),
IF($C$4=Database!$A$11,
_xlfn.FORECAST.LINEAR(
B19,
INDEX('DS2025'!$B$21:$B$35,MATCH(B19,'DS2025'!$A$21:$A$35,1)):
INDEX('DS2025'!$B$21:$B$35,MATCH(B19,'DS2025'!$A$21:$A$35,1)+1),
INDEX('DS2025'!$A$21:$A$35,MATCH(B19,'DS2025'!$A$21:$A$35,1)):
INDEX('DS2025'!$A$21:$A$35,MATCH(B19,'DS2025'!$A$21:$A$35,1)+1)),
IF($C$4=Database!$A$12,
_xlfn.FORECAST.LINEAR(
B19,
INDEX('DS2025'!$E$21:$E$35,MATCH(B19,'DS2025'!$D$21:$D$35,1)):
INDEX('DS2025'!$E$21:$E$35,MATCH(B19,'DS2025'!$D$21:$D$35,1)+1),
INDEX('DS2025'!$D$21:$D$35,MATCH(B19,'DS2025'!$D$21:$D$35,1)):
INDEX('DS2025'!$D$21:$D$35,MATCH(B19,'DS2025'!$D$21:$D$35,1)+1)),
IF($C$4=Database!$A$13,
_xlfn.FORECAST.LINEAR(
B19,
INDEX('DS2025'!$H$21:$H$35,MATCH(B19,'DS2025'!$G$21:$G$35,1)):
INDEX('DS2025'!$H$21:$H$35,MATCH(B19,'DS2025'!$G$21:$G$35,1)+1),
INDEX('DS2025'!$G$21:$G$35,MATCH(B19,'DS2025'!$G$21:$G$35,1)):
INDEX('DS2025'!$G$21:$G$35,MATCH(B19,'DS2025'!$G$21:$G$35,1)+1)),
IF($C$4=Database!$A$14,
_xlfn.FORECAST.LINEAR(
B19,
INDEX('DS2025'!$K$21:$K$35,MATCH(B19,'DS2025'!$J$21:$J$35,1)):
INDEX('DS2025'!$K$21:$K$35,MATCH(B19,'DS2025'!$J$21:$J$35,1)+1),
INDEX('DS2025'!$J$21:$J$35,MATCH(B19,'DS2025'!$J$21:$J$35,1)):
INDEX('DS2025'!$J$21:$J$35,MATCH(B19,'DS2025'!$J$21:$J$35,1)+1)),
IF($C$4=Database!$A$15,
_xlfn.FORECAST.LINEAR(
B19,
INDEX('DS2025'!$N$21:$N$35,MATCH(B19,'DS2025'!$M$21:$M$35,1)):
INDEX('DS2025'!$N$21:$N$35,MATCH(B19,'DS2025'!$M$21:$M$35,1)+1),
INDEX('DS2025'!$M$21:$M$35,MATCH(B19,'DS2025'!$M$21:$M$35,1)):
INDEX('DS2025'!$M$21:$M$35,MATCH(B19,'DS2025'!$M$21:$M$35,1)+1)),
IF($C$4=Database!$A$16,
_xlfn.FORECAST.LINEAR(
B19,
INDEX('DS2025'!$Q$21:$Q$35,MATCH(B19,'DS2025'!$P$21:$P$35,1)):
INDEX('DS2025'!$Q$21:$Q$35,MATCH(B19,'DS2025'!$P$21:$P$35,1)+1),
INDEX('DS2025'!$P$21:$P$35,MATCH(B19,'DS2025'!$P$21:$P$35,1)):
INDEX('DS2025'!$P$21:$P$35,MATCH(B19,'DS2025'!$P$21:$P$35,1)+1)),
IF($C$4=Database!$A$17,
_xlfn.FORECAST.LINEAR(
B19,
INDEX('DS2025'!$T$21:$T$35,MATCH(B19,'DS2025'!$S$21:$S$35,1)):
INDEX('DS2025'!$T$21:$T$35,MATCH(B19,'DS2025'!$S$21:$S$35,1)+1),
INDEX('DS2025'!$S$21:$S$35,MATCH(B19,'DS2025'!$S$21:$S$35,1)):
INDEX('DS2025'!$S$21:$S$35,MATCH(B19,'DS2025'!$S$21:$S$35,1)+1)),
IF($C$4=Database!$A$18,
_xlfn.FORECAST.LINEAR(
B19,
INDEX('DS2025'!$W$21:$W$35,MATCH(B19,'DS2025'!$V$21:$V$35,1)):
INDEX('DS2025'!$W$21:$W$35,MATCH(B19,'DS2025'!$V$21:$V$35,1)+1),
INDEX('DS2025'!$V$21:$V$35,MATCH(B19,'DS2025'!$V$21:$V$35,1)):
INDEX('DS2025'!$V$21:$V$35,MATCH(B19,'DS2025'!$V$21:$V$35,1)+1)),
IF($C$4=Database!$A$19,
_xlfn.FORECAST.LINEAR(
B19,
INDEX('DS2025'!$Z$21:$Z$35,MATCH(B19,'DS2025'!$Y$21:$Y$35,1)):
INDEX('DS2025'!$Z$21:$Z$35,MATCH(B19,'DS2025'!$Y$21:$Y$35,1)+1),
INDEX('DS2025'!$Y$21:$Y$35,MATCH(B19,'DS2025'!$Y$21:$Y$35,1)):
INDEX('DS2025'!$Y$21:$Y$35,MATCH(B19,'DS2025'!$Y$21:$Y$35,1)+1)),
IF($C$4=Database!$A$20,
_xlfn.FORECAST.LINEAR(
B19,
INDEX('DS2025'!$AC$21:$AC$35,MATCH(B19,'DS2025'!$AB$21:$AB$35,1)):
INDEX('DS2025'!$AC$21:$AC$35,MATCH(B19,'DS2025'!$AB$21:$AB$35,1)+1),
INDEX('DS2025'!$AB$21:$AB$35,MATCH(B19,'DS2025'!$AB$21:$AB$35,1)):
INDEX('DS2025'!$AB$21:$AB$35,MATCH(B19,'DS2025'!$AB$21:$AB$35,1)+1))
)))))))))))))))))))</f>
        <v>-0.33572235519387261</v>
      </c>
      <c r="D19" s="98">
        <f t="shared" si="0"/>
        <v>65.110277644806132</v>
      </c>
      <c r="E19" s="98">
        <f>'Data 60 C'!C20</f>
        <v>66.031999999999996</v>
      </c>
      <c r="F19" s="98">
        <f>IF($F$4=Database!$A$2,
_xlfn.FORECAST.LINEAR(E19,
INDEX('DS2025'!$B$5:$B$15,MATCH(E19,'DS2025'!$A$5:$A$15,1)):
INDEX('DS2025'!$B$5:$B$15,MATCH(E19,'DS2025'!$A$5:$A$15,1)+1),
INDEX('DS2025'!$A$5:$A$15,MATCH(E19,'DS2025'!$A$5:$A$15,1)):
INDEX('DS2025'!$A$5:$A$15,MATCH(E19,'DS2025'!$A$5:$A$15,1)+1)),
IF($F$4=Database!$A$3,
_xlfn.FORECAST.LINEAR(E19,
INDEX('DS2025'!$E$5:$E$15,MATCH(E19,'DS2025'!$D$5:$D$15,1)):
INDEX('DS2025'!$E$5:$E$15,MATCH(E19,'DS2025'!$D$5:$D$15,1)+1),
INDEX('DS2025'!$D$5:$D$15,MATCH(E19,'DS2025'!$D$5:$D$15,1)):
INDEX('DS2025'!$D$5:$D$15,MATCH(E19,'DS2025'!$D$5:$D$15,1)+1)),
IF($F$4=Database!$A$4,
_xlfn.FORECAST.LINEAR(E19,
INDEX('DS2025'!$H$5:$H$15,MATCH(E19,'DS2025'!$G$5:$G$15,1)):
INDEX('DS2025'!$H$5:$H$15,MATCH(E19,'DS2025'!$G$5:$G$15,1)+1),
INDEX('DS2025'!$G$5:$G$15,MATCH(E19,'DS2025'!$G$5:$G$15,1)):
INDEX('DS2025'!$G$5:$G$15,MATCH(E19,'DS2025'!$G$5:$G$15,1)+1)),
IF($F$4=Database!$A$5,
_xlfn.FORECAST.LINEAR(E19,
INDEX('DS2025'!$K$5:$K$15,MATCH(E19,'DS2025'!$J$5:$J$15,1)):
INDEX('DS2025'!$K$5:$K$15,MATCH(E19,'DS2025'!$J$5:$J$15,1)+1),
INDEX('DS2025'!$J$5:$J$15,MATCH(E19,'DS2025'!$J$5:$J$15,1)):
INDEX('DS2025'!$J$5:$J$15,MATCH(E19,'DS2025'!$J$5:$J$15,1)+1)),
IF($F$4=Database!$A$6,
_xlfn.FORECAST.LINEAR(E19,
INDEX('DS2025'!$N$5:$N$15,MATCH(E19,'DS2025'!$M$5:$M$15,1)):
INDEX('DS2025'!$N$5:$N$15,MATCH(E19,'DS2025'!$M$5:$M$15,1)+1),
INDEX('DS2025'!$M$5:$M$15,MATCH(E19,'DS2025'!$M$5:$M$15,1)):
INDEX('DS2025'!$M$5:$M$15,MATCH(E19,'DS2025'!$M$5:$M$15,1)+1)),
IF($F$4=Database!$A$7,
_xlfn.FORECAST.LINEAR(E19,
INDEX('DS2025'!$Q$5:$Q$15,MATCH(E19,'DS2025'!$P$5:$P$15,1)):
INDEX('DS2025'!$Q$5:$Q$15,MATCH(E19,'DS2025'!$P$5:$P$15,1)+1),
INDEX('DS2025'!$P$5:$P$15,MATCH(E19,'DS2025'!$P$5:$P$15,1)):
INDEX('DS2025'!$P$5:$P$15,MATCH(E19,'DS2025'!$P$5:$P$15,1)+1)),
IF($F$4=Database!$A$8,
_xlfn.FORECAST.LINEAR(E19,
INDEX('DS2025'!$T$5:$T$15,MATCH(E19,'DS2025'!$S$5:$S$15,1)):
INDEX('DS2025'!$T$5:$T$15,MATCH(E19,'DS2025'!$S$5:$S$15,1)+1),
INDEX('DS2025'!$S$5:$S$15,MATCH(E19,'DS2025'!$S$5:$S$15,1)):
INDEX('DS2025'!$S$5:$S$15,MATCH(E19,'DS2025'!$S$5:$S$15,1)+1)),
IF($F$4=Database!$A$9,
_xlfn.FORECAST.LINEAR(E19,
INDEX('DS2025'!$W$5:$W$15,MATCH(E19,'DS2025'!$V$5:$V$15,1)):
INDEX('DS2025'!$W$5:$W$15,MATCH(E19,'DS2025'!$V$5:$V$15,1)+1),
INDEX('DS2025'!$V$5:$V$15,MATCH(E19,'DS2025'!$V$5:$V$15,1)):
INDEX('DS2025'!$V$5:$V$15,MATCH(E19,'DS2025'!$V$5:$V$15,1)+1)),
IF($F$4=Database!$A$10,
_xlfn.FORECAST.LINEAR(E19,
INDEX('DS2025'!$Z$5:$Z$15,MATCH(E19,'DS2025'!$Y$5:$Y$15,1)):
INDEX('DS2025'!$Z$5:$Z$15,MATCH(E19,'DS2025'!$Y$5:$Y$15,1)+1),
INDEX('DS2025'!$Y$5:$Y$15,MATCH(E19,'DS2025'!$Y$5:$Y$15,1)):
INDEX('DS2025'!$Y$5:$Y$15,MATCH(E19,'DS2025'!$Y$5:$Y$15,1)+1)),
IF($F$4=Database!$A$11,
_xlfn.FORECAST.LINEAR(
E19,
INDEX('DS2025'!$B$21:$B$35,MATCH(E19,'DS2025'!$A$21:$A$35,1)):
INDEX('DS2025'!$B$21:$B$35,MATCH(E19,'DS2025'!$A$21:$A$35,1)+1),
INDEX('DS2025'!$A$21:$A$35,MATCH(E19,'DS2025'!$A$21:$A$35,1)):
INDEX('DS2025'!$A$21:$A$35,MATCH(E19,'DS2025'!$A$21:$A$35,1)+1)),
IF($F$4=Database!$A$12,
_xlfn.FORECAST.LINEAR(
E19,
INDEX('DS2025'!$E$21:$E$35,MATCH(E19,'DS2025'!$D$21:$D$35,1)):
INDEX('DS2025'!$E$21:$E$35,MATCH(E19,'DS2025'!$D$21:$D$35,1)+1),
INDEX('DS2025'!$D$21:$D$35,MATCH(E19,'DS2025'!$D$21:$D$35,1)):
INDEX('DS2025'!$D$21:$D$35,MATCH(E19,'DS2025'!$D$21:$D$35,1)+1)),
IF($F$4=Database!$A$13,
_xlfn.FORECAST.LINEAR(
E19,
INDEX('DS2025'!$H$21:$H$35,MATCH(E19,'DS2025'!$G$21:$G$35,1)):
INDEX('DS2025'!$H$21:$H$35,MATCH(E19,'DS2025'!$G$21:$G$35,1)+1),
INDEX('DS2025'!$G$21:$G$35,MATCH(E19,'DS2025'!$G$21:$G$35,1)):
INDEX('DS2025'!$G$21:$G$35,MATCH(E19,'DS2025'!$G$21:$G$35,1)+1)),
IF($F$4=Database!$A$14,
_xlfn.FORECAST.LINEAR(
E19,
INDEX('DS2025'!$K$21:$K$35,MATCH(E19,'DS2025'!$J$21:$J$35,1)):
INDEX('DS2025'!$K$21:$K$35,MATCH(E19,'DS2025'!$J$21:$J$35,1)+1),
INDEX('DS2025'!$J$21:$J$35,MATCH(E19,'DS2025'!$J$21:$J$35,1)):
INDEX('DS2025'!$J$21:$J$35,MATCH(E19,'DS2025'!$J$21:$J$35,1)+1)),
IF($F$4=Database!$A$15,
_xlfn.FORECAST.LINEAR(
E19,
INDEX('DS2025'!$N$21:$N$35,MATCH(E19,'DS2025'!$M$21:$M$35,1)):
INDEX('DS2025'!$N$21:$N$35,MATCH(E19,'DS2025'!$M$21:$M$35,1)+1),
INDEX('DS2025'!$M$21:$M$35,MATCH(E19,'DS2025'!$M$21:$M$35,1)):
INDEX('DS2025'!$M$21:$M$35,MATCH(E19,'DS2025'!$M$21:$M$35,1)+1)),
IF($F$4=Database!$A$16,
_xlfn.FORECAST.LINEAR(
E19,
INDEX('DS2025'!$Q$21:$Q$35,MATCH(E19,'DS2025'!$P$21:$P$35,1)):
INDEX('DS2025'!$Q$21:$Q$35,MATCH(E19,'DS2025'!$P$21:$P$35,1)+1),
INDEX('DS2025'!$P$21:$P$35,MATCH(E19,'DS2025'!$P$21:$P$35,1)):
INDEX('DS2025'!$P$21:$P$35,MATCH(E19,'DS2025'!$P$21:$P$35,1)+1)),
IF($F$4=Database!$A$17,
_xlfn.FORECAST.LINEAR(
E19,
INDEX('DS2025'!$T$21:$T$35,MATCH(E19,'DS2025'!$S$21:$S$35,1)):
INDEX('DS2025'!$T$21:$T$35,MATCH(E19,'DS2025'!$S$21:$S$35,1)+1),
INDEX('DS2025'!$S$21:$S$35,MATCH(E19,'DS2025'!$S$21:$S$35,1)):
INDEX('DS2025'!$S$21:$S$35,MATCH(E19,'DS2025'!$S$21:$S$35,1)+1)),
IF($F$4=Database!$A$18,
_xlfn.FORECAST.LINEAR(
E19,
INDEX('DS2025'!$W$21:$W$35,MATCH(E19,'DS2025'!$V$21:$V$35,1)):
INDEX('DS2025'!$W$21:$W$35,MATCH(E19,'DS2025'!$V$21:$V$35,1)+1),
INDEX('DS2025'!$V$21:$V$35,MATCH(E19,'DS2025'!$V$21:$V$35,1)):
INDEX('DS2025'!$V$21:$V$35,MATCH(E19,'DS2025'!$V$21:$V$35,1)+1)),
IF($F$4=Database!$A$19,
_xlfn.FORECAST.LINEAR(
E19,
INDEX('DS2025'!$Z$21:$Z$35,MATCH(E19,'DS2025'!$Y$21:$Y$35,1)):
INDEX('DS2025'!$Z$21:$Z$35,MATCH(E19,'DS2025'!$Y$21:$Y$35,1)+1),
INDEX('DS2025'!$Y$21:$Y$35,MATCH(E19,'DS2025'!$Y$21:$Y$35,1)):
INDEX('DS2025'!$Y$21:$Y$35,MATCH(E19,'DS2025'!$Y$21:$Y$35,1)+1)),
IF($F$4=Database!$A$20,
_xlfn.FORECAST.LINEAR(
E19,
INDEX('DS2025'!$AC$21:$AC$35,MATCH(E19,'DS2025'!$AB$21:$AB$35,1)):
INDEX('DS2025'!$AC$21:$AC$35,MATCH(E19,'DS2025'!$AB$21:$AB$35,1)+1),
INDEX('DS2025'!$AB$21:$AB$35,MATCH(E19,'DS2025'!$AB$21:$AB$35,1)):
INDEX('DS2025'!$AB$21:$AB$35,MATCH(E19,'DS2025'!$AB$21:$AB$35,1)+1))
)))))))))))))))))))</f>
        <v>-0.29534512635379062</v>
      </c>
      <c r="G19" s="98">
        <f t="shared" si="1"/>
        <v>65.736654873646202</v>
      </c>
      <c r="H19" s="98">
        <f>'Data 60 C'!D20</f>
        <v>65.326999999999998</v>
      </c>
      <c r="I19" s="98">
        <f>IF($I$4=Database!$A$2,
_xlfn.FORECAST.LINEAR(H19,
INDEX('DS2025'!$B$5:$B$15,MATCH(H19,'DS2025'!$A$5:$A$15,1)):
INDEX('DS2025'!$B$5:$B$15,MATCH(H19,'DS2025'!$A$5:$A$15,1)+1),
INDEX('DS2025'!$A$5:$A$15,MATCH(H19,'DS2025'!$A$5:$A$15,1)):
INDEX('DS2025'!$A$5:$A$15,MATCH(H19,'DS2025'!$A$5:$A$15,1)+1)),
IF($I$4=Database!$A$3,
_xlfn.FORECAST.LINEAR(H19,
INDEX('DS2025'!$E$5:$E$15,MATCH(H19,'DS2025'!$D$5:$D$15,1)):
INDEX('DS2025'!$E$5:$E$15,MATCH(H19,'DS2025'!$D$5:$D$15,1)+1),
INDEX('DS2025'!$D$5:$D$15,MATCH(H19,'DS2025'!$D$5:$D$15,1)):
INDEX('DS2025'!$D$5:$D$15,MATCH(H19,'DS2025'!$D$5:$D$15,1)+1)),
IF($I$4=Database!$A$4,
_xlfn.FORECAST.LINEAR(H19,
INDEX('DS2025'!$H$5:$H$15,MATCH(H19,'DS2025'!$G$5:$G$15,1)):
INDEX('DS2025'!$H$5:$H$15,MATCH(H19,'DS2025'!$G$5:$G$15,1)+1),
INDEX('DS2025'!$G$5:$G$15,MATCH(H19,'DS2025'!$G$5:$G$15,1)):
INDEX('DS2025'!$G$5:$G$15,MATCH(H19,'DS2025'!$G$5:$G$15,1)+1)),
IF($I$4=Database!$A$5,
_xlfn.FORECAST.LINEAR(H19,
INDEX('DS2025'!$K$5:$K$15,MATCH(H19,'DS2025'!$J$5:$J$15,1)):
INDEX('DS2025'!$K$5:$K$15,MATCH(H19,'DS2025'!$J$5:$J$15,1)+1),
INDEX('DS2025'!$J$5:$J$15,MATCH(H19,'DS2025'!$J$5:$J$15,1)):
INDEX('DS2025'!$J$5:$J$15,MATCH(H19,'DS2025'!$J$5:$J$15,1)+1)),
IF($I$4=Database!$A$6,
_xlfn.FORECAST.LINEAR(H19,
INDEX('DS2025'!$N$5:$N$15,MATCH(H19,'DS2025'!$M$5:$M$15,1)):
INDEX('DS2025'!$N$5:$N$15,MATCH(H19,'DS2025'!$M$5:$M$15,1)+1),
INDEX('DS2025'!$M$5:$M$15,MATCH(H19,'DS2025'!$M$5:$M$15,1)):
INDEX('DS2025'!$M$5:$M$15,MATCH(H19,'DS2025'!$M$5:$M$15,1)+1)),
IF($I$4=Database!$A$7,
_xlfn.FORECAST.LINEAR(H19,
INDEX('DS2025'!$Q$5:$Q$15,MATCH(H19,'DS2025'!$P$5:$P$15,1)):
INDEX('DS2025'!$Q$5:$Q$15,MATCH(H19,'DS2025'!$P$5:$P$15,1)+1),
INDEX('DS2025'!$P$5:$P$15,MATCH(H19,'DS2025'!$P$5:$P$15,1)):
INDEX('DS2025'!$P$5:$P$15,MATCH(H19,'DS2025'!$P$5:$P$15,1)+1)),
IF($I$4=Database!$A$8,
_xlfn.FORECAST.LINEAR(H19,
INDEX('DS2025'!$T$5:$T$15,MATCH(H19,'DS2025'!$S$5:$S$15,1)):
INDEX('DS2025'!$T$5:$T$15,MATCH(H19,'DS2025'!$S$5:$S$15,1)+1),
INDEX('DS2025'!$S$5:$S$15,MATCH(H19,'DS2025'!$S$5:$S$15,1)):
INDEX('DS2025'!$S$5:$S$15,MATCH(H19,'DS2025'!$S$5:$S$15,1)+1)),
IF($I$4=Database!$A$9,
_xlfn.FORECAST.LINEAR(H19,
INDEX('DS2025'!$W$5:$W$15,MATCH(H19,'DS2025'!$V$5:$V$15,1)):
INDEX('DS2025'!$W$5:$W$15,MATCH(H19,'DS2025'!$V$5:$V$15,1)+1),
INDEX('DS2025'!$V$5:$V$15,MATCH(H19,'DS2025'!$V$5:$V$15,1)):
INDEX('DS2025'!$V$5:$V$15,MATCH(H19,'DS2025'!$V$5:$V$15,1)+1)),
IF($I$4=Database!$A$10,
_xlfn.FORECAST.LINEAR(H19,
INDEX('DS2025'!$Z$5:$Z$15,MATCH(H19,'DS2025'!$Y$5:$Y$15,1)):
INDEX('DS2025'!$Z$5:$Z$15,MATCH(H19,'DS2025'!$Y$5:$Y$15,1)+1),
INDEX('DS2025'!$Y$5:$Y$15,MATCH(H19,'DS2025'!$Y$5:$Y$15,1)):
INDEX('DS2025'!$Y$5:$Y$15,MATCH(H19,'DS2025'!$Y$5:$Y$15,1)+1)),
IF($I$4=Database!$A$11,
_xlfn.FORECAST.LINEAR(
H19,
INDEX('DS2025'!$B$21:$B$35,MATCH(H19,'DS2025'!$A$21:$A$35,1)):
INDEX('DS2025'!$B$21:$B$35,MATCH(H19,'DS2025'!$A$21:$A$35,1)+1),
INDEX('DS2025'!$A$21:$A$35,MATCH(H19,'DS2025'!$A$21:$A$35,1)):
INDEX('DS2025'!$A$21:$A$35,MATCH(H19,'DS2025'!$A$21:$A$35,1)+1)),
IF($I$4=Database!$A$12,
_xlfn.FORECAST.LINEAR(
H19,
INDEX('DS2025'!$E$21:$E$35,MATCH(H19,'DS2025'!$D$21:$D$35,1)):
INDEX('DS2025'!$E$21:$E$35,MATCH(H19,'DS2025'!$D$21:$D$35,1)+1),
INDEX('DS2025'!$D$21:$D$35,MATCH(H19,'DS2025'!$D$21:$D$35,1)):
INDEX('DS2025'!$D$21:$D$35,MATCH(H19,'DS2025'!$D$21:$D$35,1)+1)),
IF($I$4=Database!$A$13,
_xlfn.FORECAST.LINEAR(
H19,
INDEX('DS2025'!$H$21:$H$35,MATCH(H19,'DS2025'!$G$21:$G$35,1)):
INDEX('DS2025'!$H$21:$H$35,MATCH(H19,'DS2025'!$G$21:$G$35,1)+1),
INDEX('DS2025'!$G$21:$G$35,MATCH(H19,'DS2025'!$G$21:$G$35,1)):
INDEX('DS2025'!$G$21:$G$35,MATCH(H19,'DS2025'!$G$21:$G$35,1)+1)),
IF($I$4=Database!$A$14,
_xlfn.FORECAST.LINEAR(
H19,
INDEX('DS2025'!$K$21:$K$35,MATCH(H19,'DS2025'!$J$21:$J$35,1)):
INDEX('DS2025'!$K$21:$K$35,MATCH(H19,'DS2025'!$J$21:$J$35,1)+1),
INDEX('DS2025'!$J$21:$J$35,MATCH(H19,'DS2025'!$J$21:$J$35,1)):
INDEX('DS2025'!$J$21:$J$35,MATCH(H19,'DS2025'!$J$21:$J$35,1)+1)),
IF($I$4=Database!$A$15,
_xlfn.FORECAST.LINEAR(
H19,
INDEX('DS2025'!$N$21:$N$35,MATCH(H19,'DS2025'!$M$21:$M$35,1)):
INDEX('DS2025'!$N$21:$N$35,MATCH(H19,'DS2025'!$M$21:$M$35,1)+1),
INDEX('DS2025'!$M$21:$M$35,MATCH(H19,'DS2025'!$M$21:$M$35,1)):
INDEX('DS2025'!$M$21:$M$35,MATCH(H19,'DS2025'!$M$21:$M$35,1)+1)),
IF($I$4=Database!$A$16,
_xlfn.FORECAST.LINEAR(
H19,
INDEX('DS2025'!$Q$21:$Q$35,MATCH(H19,'DS2025'!$P$21:$P$35,1)):
INDEX('DS2025'!$Q$21:$Q$35,MATCH(H19,'DS2025'!$P$21:$P$35,1)+1),
INDEX('DS2025'!$P$21:$P$35,MATCH(H19,'DS2025'!$P$21:$P$35,1)):
INDEX('DS2025'!$P$21:$P$35,MATCH(H19,'DS2025'!$P$21:$P$35,1)+1)),
IF($I$4=Database!$A$17,
_xlfn.FORECAST.LINEAR(
H19,
INDEX('DS2025'!$T$21:$T$35,MATCH(H19,'DS2025'!$S$21:$S$35,1)):
INDEX('DS2025'!$T$21:$T$35,MATCH(H19,'DS2025'!$S$21:$S$35,1)+1),
INDEX('DS2025'!$S$21:$S$35,MATCH(H19,'DS2025'!$S$21:$S$35,1)):
INDEX('DS2025'!$S$21:$S$35,MATCH(H19,'DS2025'!$S$21:$S$35,1)+1)),
IF($I$4=Database!$A$18,
_xlfn.FORECAST.LINEAR(
H19,
INDEX('DS2025'!$W$21:$W$35,MATCH(H19,'DS2025'!$V$21:$V$35,1)):
INDEX('DS2025'!$W$21:$W$35,MATCH(H19,'DS2025'!$V$21:$V$35,1)+1),
INDEX('DS2025'!$V$21:$V$35,MATCH(H19,'DS2025'!$V$21:$V$35,1)):
INDEX('DS2025'!$V$21:$V$35,MATCH(H19,'DS2025'!$V$21:$V$35,1)+1)),
IF($I$4=Database!$A$19,
_xlfn.FORECAST.LINEAR(
H19,
INDEX('DS2025'!$Z$21:$Z$35,MATCH(H19,'DS2025'!$Y$21:$Y$35,1)):
INDEX('DS2025'!$Z$21:$Z$35,MATCH(H19,'DS2025'!$Y$21:$Y$35,1)+1),
INDEX('DS2025'!$Y$21:$Y$35,MATCH(H19,'DS2025'!$Y$21:$Y$35,1)):
INDEX('DS2025'!$Y$21:$Y$35,MATCH(H19,'DS2025'!$Y$21:$Y$35,1)+1)),
IF($I$4=Database!$A$20,
_xlfn.FORECAST.LINEAR(
H19,
INDEX('DS2025'!$AC$21:$AC$35,MATCH(H19,'DS2025'!$AB$21:$AB$35,1)):
INDEX('DS2025'!$AC$21:$AC$35,MATCH(H19,'DS2025'!$AB$21:$AB$35,1)+1),
INDEX('DS2025'!$AB$21:$AB$35,MATCH(H19,'DS2025'!$AB$21:$AB$35,1)):
INDEX('DS2025'!$AB$21:$AB$35,MATCH(H19,'DS2025'!$AB$21:$AB$35,1)+1))
)))))))))))))))))))</f>
        <v>-0.29712671480144404</v>
      </c>
      <c r="J19" s="98">
        <f t="shared" si="2"/>
        <v>65.029873285198548</v>
      </c>
      <c r="K19" s="98">
        <f>'Data 60 C'!E20</f>
        <v>65.424000000000007</v>
      </c>
      <c r="L19" s="98">
        <f>IF($L$4=Database!$A$2,
_xlfn.FORECAST.LINEAR(K19,
INDEX('DS2025'!$B$5:$B$15,MATCH(K19,'DS2025'!$A$5:$A$15,1)):
INDEX('DS2025'!$B$5:$B$15,MATCH(K19,'DS2025'!$A$5:$A$15,1)+1),
INDEX('DS2025'!$A$5:$A$15,MATCH(K19,'DS2025'!$A$5:$A$15,1)):
INDEX('DS2025'!$A$5:$A$15,MATCH(K19,'DS2025'!$A$5:$A$15,1)+1)),
IF($L$4=Database!$A$3,
_xlfn.FORECAST.LINEAR(K19,
INDEX('DS2025'!$E$5:$E$15,MATCH(K19,'DS2025'!$D$5:$D$15,1)):
INDEX('DS2025'!$E$5:$E$15,MATCH(K19,'DS2025'!$D$5:$D$15,1)+1),
INDEX('DS2025'!$D$5:$D$15,MATCH(K19,'DS2025'!$D$5:$D$15,1)):
INDEX('DS2025'!$D$5:$D$15,MATCH(K19,'DS2025'!$D$5:$D$15,1)+1)),
IF($L$4=Database!$A$4,
_xlfn.FORECAST.LINEAR(K19,
INDEX('DS2025'!$H$5:$H$15,MATCH(K19,'DS2025'!$G$5:$G$15,1)):
INDEX('DS2025'!$H$5:$H$15,MATCH(K19,'DS2025'!$G$5:$G$15,1)+1),
INDEX('DS2025'!$G$5:$G$15,MATCH(K19,'DS2025'!$G$5:$G$15,1)):
INDEX('DS2025'!$G$5:$G$15,MATCH(K19,'DS2025'!$G$5:$G$15,1)+1)),
IF($L$4=Database!$A$5,
_xlfn.FORECAST.LINEAR(K19,
INDEX('DS2025'!$K$5:$K$15,MATCH(K19,'DS2025'!$J$5:$J$15,1)):
INDEX('DS2025'!$K$5:$K$15,MATCH(K19,'DS2025'!$J$5:$J$15,1)+1),
INDEX('DS2025'!$J$5:$J$15,MATCH(K19,'DS2025'!$J$5:$J$15,1)):
INDEX('DS2025'!$J$5:$J$15,MATCH(K19,'DS2025'!$J$5:$J$15,1)+1)),
IF($L$4=Database!$A$6,
_xlfn.FORECAST.LINEAR(K19,
INDEX('DS2025'!$N$5:$N$15,MATCH(K19,'DS2025'!$M$5:$M$15,1)):
INDEX('DS2025'!$N$5:$N$15,MATCH(K19,'DS2025'!$M$5:$M$15,1)+1),
INDEX('DS2025'!$M$5:$M$15,MATCH(K19,'DS2025'!$M$5:$M$15,1)):
INDEX('DS2025'!$M$5:$M$15,MATCH(K19,'DS2025'!$M$5:$M$15,1)+1)),
IF($L$4=Database!$A$7,
_xlfn.FORECAST.LINEAR(K19,
INDEX('DS2025'!$Q$5:$Q$15,MATCH(K19,'DS2025'!$P$5:$P$15,1)):
INDEX('DS2025'!$Q$5:$Q$15,MATCH(K19,'DS2025'!$P$5:$P$15,1)+1),
INDEX('DS2025'!$P$5:$P$15,MATCH(K19,'DS2025'!$P$5:$P$15,1)):
INDEX('DS2025'!$P$5:$P$15,MATCH(K19,'DS2025'!$P$5:$P$15,1)+1)),
IF($L$4=Database!$A$8,
_xlfn.FORECAST.LINEAR(K19,
INDEX('DS2025'!$T$5:$T$15,MATCH(K19,'DS2025'!$S$5:$S$15,1)):
INDEX('DS2025'!$T$5:$T$15,MATCH(K19,'DS2025'!$S$5:$S$15,1)+1),
INDEX('DS2025'!$S$5:$S$15,MATCH(K19,'DS2025'!$S$5:$S$15,1)):
INDEX('DS2025'!$S$5:$S$15,MATCH(K19,'DS2025'!$S$5:$S$15,1)+1)),
IF($L$4=Database!$A$9,
_xlfn.FORECAST.LINEAR(K19,
INDEX('DS2025'!$W$5:$W$15,MATCH(K19,'DS2025'!$V$5:$V$15,1)):
INDEX('DS2025'!$W$5:$W$15,MATCH(K19,'DS2025'!$V$5:$V$15,1)+1),
INDEX('DS2025'!$V$5:$V$15,MATCH(K19,'DS2025'!$V$5:$V$15,1)):
INDEX('DS2025'!$V$5:$V$15,MATCH(K19,'DS2025'!$V$5:$V$15,1)+1)),
IF($L$4=Database!$A$10,
_xlfn.FORECAST.LINEAR(K19,
INDEX('DS2025'!$Z$5:$Z$15,MATCH(K19,'DS2025'!$Y$5:$Y$15,1)):
INDEX('DS2025'!$Z$5:$Z$15,MATCH(K19,'DS2025'!$Y$5:$Y$15,1)+1),
INDEX('DS2025'!$Y$5:$Y$15,MATCH(K19,'DS2025'!$Y$5:$Y$15,1)):
INDEX('DS2025'!$Y$5:$Y$15,MATCH(K19,'DS2025'!$Y$5:$Y$15,1)+1)),
IF($L$4=Database!$A$11,
_xlfn.FORECAST.LINEAR(
K19,
INDEX('DS2025'!$B$21:$B$35,MATCH(K19,'DS2025'!$A$21:$A$35,1)):
INDEX('DS2025'!$B$21:$B$35,MATCH(K19,'DS2025'!$A$21:$A$35,1)+1),
INDEX('DS2025'!$A$21:$A$35,MATCH(K19,'DS2025'!$A$21:$A$35,1)):
INDEX('DS2025'!$A$21:$A$35,MATCH(K19,'DS2025'!$A$21:$A$35,1)+1)),
IF($L$4=Database!$A$12,
_xlfn.FORECAST.LINEAR(
K19,
INDEX('DS2025'!$E$21:$E$35,MATCH(K19,'DS2025'!$D$21:$D$35,1)):
INDEX('DS2025'!$E$21:$E$35,MATCH(K19,'DS2025'!$D$21:$D$35,1)+1),
INDEX('DS2025'!$D$21:$D$35,MATCH(K19,'DS2025'!$D$21:$D$35,1)):
INDEX('DS2025'!$D$21:$D$35,MATCH(K19,'DS2025'!$D$21:$D$35,1)+1)),
IF($L$4=Database!$A$13,
_xlfn.FORECAST.LINEAR(
K19,
INDEX('DS2025'!$H$21:$H$35,MATCH(K19,'DS2025'!$G$21:$G$35,1)):
INDEX('DS2025'!$H$21:$H$35,MATCH(K19,'DS2025'!$G$21:$G$35,1)+1),
INDEX('DS2025'!$G$21:$G$35,MATCH(K19,'DS2025'!$G$21:$G$35,1)):
INDEX('DS2025'!$G$21:$G$35,MATCH(K19,'DS2025'!$G$21:$G$35,1)+1)),
IF($L$4=Database!$A$14,
_xlfn.FORECAST.LINEAR(
K19,
INDEX('DS2025'!$K$21:$K$35,MATCH(K19,'DS2025'!$J$21:$J$35,1)):
INDEX('DS2025'!$K$21:$K$35,MATCH(K19,'DS2025'!$J$21:$J$35,1)+1),
INDEX('DS2025'!$J$21:$J$35,MATCH(K19,'DS2025'!$J$21:$J$35,1)):
INDEX('DS2025'!$J$21:$J$35,MATCH(K19,'DS2025'!$J$21:$J$35,1)+1)),
IF($L$4=Database!$A$15,
_xlfn.FORECAST.LINEAR(
K19,
INDEX('DS2025'!$N$21:$N$35,MATCH(K19,'DS2025'!$M$21:$M$35,1)):
INDEX('DS2025'!$N$21:$N$35,MATCH(K19,'DS2025'!$M$21:$M$35,1)+1),
INDEX('DS2025'!$M$21:$M$35,MATCH(K19,'DS2025'!$M$21:$M$35,1)):
INDEX('DS2025'!$M$21:$M$35,MATCH(K19,'DS2025'!$M$21:$M$35,1)+1)),
IF($L$4=Database!$A$16,
_xlfn.FORECAST.LINEAR(
K19,
INDEX('DS2025'!$Q$21:$Q$35,MATCH(K19,'DS2025'!$P$21:$P$35,1)):
INDEX('DS2025'!$Q$21:$Q$35,MATCH(K19,'DS2025'!$P$21:$P$35,1)+1),
INDEX('DS2025'!$P$21:$P$35,MATCH(K19,'DS2025'!$P$21:$P$35,1)):
INDEX('DS2025'!$P$21:$P$35,MATCH(K19,'DS2025'!$P$21:$P$35,1)+1)),
IF($L$4=Database!$A$17,
_xlfn.FORECAST.LINEAR(
K19,
INDEX('DS2025'!$T$21:$T$35,MATCH(K19,'DS2025'!$S$21:$S$35,1)):
INDEX('DS2025'!$T$21:$T$35,MATCH(K19,'DS2025'!$S$21:$S$35,1)+1),
INDEX('DS2025'!$S$21:$S$35,MATCH(K19,'DS2025'!$S$21:$S$35,1)):
INDEX('DS2025'!$S$21:$S$35,MATCH(K19,'DS2025'!$S$21:$S$35,1)+1)),
IF($L$4=Database!$A$18,
_xlfn.FORECAST.LINEAR(
K19,
INDEX('DS2025'!$W$21:$W$35,MATCH(K19,'DS2025'!$V$21:$V$35,1)):
INDEX('DS2025'!$W$21:$W$35,MATCH(K19,'DS2025'!$V$21:$V$35,1)+1),
INDEX('DS2025'!$V$21:$V$35,MATCH(K19,'DS2025'!$V$21:$V$35,1)):
INDEX('DS2025'!$V$21:$V$35,MATCH(K19,'DS2025'!$V$21:$V$35,1)+1)),
IF($L$4=Database!$A$19,
_xlfn.FORECAST.LINEAR(
K19,
INDEX('DS2025'!$Z$21:$Z$35,MATCH(K19,'DS2025'!$Y$21:$Y$35,1)):
INDEX('DS2025'!$Z$21:$Z$35,MATCH(K19,'DS2025'!$Y$21:$Y$35,1)+1),
INDEX('DS2025'!$Y$21:$Y$35,MATCH(K19,'DS2025'!$Y$21:$Y$35,1)):
INDEX('DS2025'!$Y$21:$Y$35,MATCH(K19,'DS2025'!$Y$21:$Y$35,1)+1)),
IF($L$4=Database!$A$20,
_xlfn.FORECAST.LINEAR(
K19,
INDEX('DS2025'!$AC$21:$AC$35,MATCH(K19,'DS2025'!$AB$21:$AB$35,1)):
INDEX('DS2025'!$AC$21:$AC$35,MATCH(K19,'DS2025'!$AB$21:$AB$35,1)+1),
INDEX('DS2025'!$AB$21:$AB$35,MATCH(K19,'DS2025'!$AB$21:$AB$35,1)):
INDEX('DS2025'!$AB$21:$AB$35,MATCH(K19,'DS2025'!$AB$21:$AB$35,1)+1))
)))))))))))))))))))</f>
        <v>-0.33565741183979569</v>
      </c>
      <c r="M19" s="98">
        <f t="shared" si="3"/>
        <v>65.088342588160216</v>
      </c>
      <c r="N19" s="317">
        <f>'Data 60 C'!F20</f>
        <v>65.046999999999997</v>
      </c>
      <c r="O19" s="98">
        <f>IF($O$4=Database!$A$2,
_xlfn.FORECAST.LINEAR(N19,
INDEX('DS2025'!$B$5:$B$15,MATCH(N19,'DS2025'!$A$5:$A$15,1)):
INDEX('DS2025'!$B$5:$B$15,MATCH(N19,'DS2025'!$A$5:$A$15,1)+1),
INDEX('DS2025'!$A$5:$A$15,MATCH(N19,'DS2025'!$A$5:$A$15,1)):
INDEX('DS2025'!$A$5:$A$15,MATCH(N19,'DS2025'!$A$5:$A$15,1)+1)),
IF($O$4=Database!$A$3,
_xlfn.FORECAST.LINEAR(N19,
INDEX('DS2025'!$E$5:$E$15,MATCH(N19,'DS2025'!$D$5:$D$15,1)):
INDEX('DS2025'!$E$5:$E$15,MATCH(N19,'DS2025'!$D$5:$D$15,1)+1),
INDEX('DS2025'!$D$5:$D$15,MATCH(N19,'DS2025'!$D$5:$D$15,1)):
INDEX('DS2025'!$D$5:$D$15,MATCH(N19,'DS2025'!$D$5:$D$15,1)+1)),
IF($O$4=Database!$A$4,
_xlfn.FORECAST.LINEAR(N19,
INDEX('DS2025'!$H$5:$H$15,MATCH(N19,'DS2025'!$G$5:$G$15,1)):
INDEX('DS2025'!$H$5:$H$15,MATCH(N19,'DS2025'!$G$5:$G$15,1)+1),
INDEX('DS2025'!$G$5:$G$15,MATCH(N19,'DS2025'!$G$5:$G$15,1)):
INDEX('DS2025'!$G$5:$G$15,MATCH(N19,'DS2025'!$G$5:$G$15,1)+1)),
IF($O$4=Database!$A$5,
_xlfn.FORECAST.LINEAR(N19,
INDEX('DS2025'!$K$5:$K$15,MATCH(N19,'DS2025'!$J$5:$J$15,1)):
INDEX('DS2025'!$K$5:$K$15,MATCH(N19,'DS2025'!$J$5:$J$15,1)+1),
INDEX('DS2025'!$J$5:$J$15,MATCH(N19,'DS2025'!$J$5:$J$15,1)):
INDEX('DS2025'!$J$5:$J$15,MATCH(N19,'DS2025'!$J$5:$J$15,1)+1)),
IF($O$4=Database!$A$6,
_xlfn.FORECAST.LINEAR(N19,
INDEX('DS2025'!$N$5:$N$15,MATCH(N19,'DS2025'!$M$5:$M$15,1)):
INDEX('DS2025'!$N$5:$N$15,MATCH(N19,'DS2025'!$M$5:$M$15,1)+1),
INDEX('DS2025'!$M$5:$M$15,MATCH(N19,'DS2025'!$M$5:$M$15,1)):
INDEX('DS2025'!$M$5:$M$15,MATCH(N19,'DS2025'!$M$5:$M$15,1)+1)),
IF($O$4=Database!$A$7,
_xlfn.FORECAST.LINEAR(N19,
INDEX('DS2025'!$Q$5:$Q$15,MATCH(N19,'DS2025'!$P$5:$P$15,1)):
INDEX('DS2025'!$Q$5:$Q$15,MATCH(N19,'DS2025'!$P$5:$P$15,1)+1),
INDEX('DS2025'!$P$5:$P$15,MATCH(N19,'DS2025'!$P$5:$P$15,1)):
INDEX('DS2025'!$P$5:$P$15,MATCH(N19,'DS2025'!$P$5:$P$15,1)+1)),
IF($O$4=Database!$A$8,
_xlfn.FORECAST.LINEAR(N19,
INDEX('DS2025'!$T$5:$T$15,MATCH(N19,'DS2025'!$S$5:$S$15,1)):
INDEX('DS2025'!$T$5:$T$15,MATCH(N19,'DS2025'!$S$5:$S$15,1)+1),
INDEX('DS2025'!$S$5:$S$15,MATCH(N19,'DS2025'!$S$5:$S$15,1)):
INDEX('DS2025'!$S$5:$S$15,MATCH(N19,'DS2025'!$S$5:$S$15,1)+1)),
IF($O$4=Database!$A$9,
_xlfn.FORECAST.LINEAR(N19,
INDEX('DS2025'!$W$5:$W$15,MATCH(N19,'DS2025'!$V$5:$V$15,1)):
INDEX('DS2025'!$W$5:$W$15,MATCH(N19,'DS2025'!$V$5:$V$15,1)+1),
INDEX('DS2025'!$V$5:$V$15,MATCH(N19,'DS2025'!$V$5:$V$15,1)):
INDEX('DS2025'!$V$5:$V$15,MATCH(N19,'DS2025'!$V$5:$V$15,1)+1)),
IF($O$4=Database!$A$10,
_xlfn.FORECAST.LINEAR(N19,
INDEX('DS2025'!$Z$5:$Z$15,MATCH(N19,'DS2025'!$Y$5:$Y$15,1)):
INDEX('DS2025'!$Z$5:$Z$15,MATCH(N19,'DS2025'!$Y$5:$Y$15,1)+1),
INDEX('DS2025'!$Y$5:$Y$15,MATCH(N19,'DS2025'!$Y$5:$Y$15,1)):
INDEX('DS2025'!$Y$5:$Y$15,MATCH(N19,'DS2025'!$Y$5:$Y$15,1)+1)),
IF($O$4=Database!$A$11,
_xlfn.FORECAST.LINEAR(
N19,
INDEX('DS2025'!$B$21:$B$35,MATCH(N19,'DS2025'!$A$21:$A$35,1)):
INDEX('DS2025'!$B$21:$B$35,MATCH(N19,'DS2025'!$A$21:$A$35,1)+1),
INDEX('DS2025'!$A$21:$A$35,MATCH(N19,'DS2025'!$A$21:$A$35,1)):
INDEX('DS2025'!$A$21:$A$35,MATCH(N19,'DS2025'!$A$21:$A$35,1)+1)),
IF($O$4=Database!$A$12,
_xlfn.FORECAST.LINEAR(
N19,
INDEX('DS2025'!$E$21:$E$35,MATCH(N19,'DS2025'!$D$21:$D$35,1)):
INDEX('DS2025'!$E$21:$E$35,MATCH(N19,'DS2025'!$D$21:$D$35,1)+1),
INDEX('DS2025'!$D$21:$D$35,MATCH(N19,'DS2025'!$D$21:$D$35,1)):
INDEX('DS2025'!$D$21:$D$35,MATCH(N19,'DS2025'!$D$21:$D$35,1)+1)),
IF($O$4=Database!$A$13,
_xlfn.FORECAST.LINEAR(
N19,
INDEX('DS2025'!$H$21:$H$35,MATCH(N19,'DS2025'!$G$21:$G$35,1)):
INDEX('DS2025'!$H$21:$H$35,MATCH(N19,'DS2025'!$G$21:$G$35,1)+1),
INDEX('DS2025'!$G$21:$G$35,MATCH(N19,'DS2025'!$G$21:$G$35,1)):
INDEX('DS2025'!$G$21:$G$35,MATCH(N19,'DS2025'!$G$21:$G$35,1)+1)),
IF($O$4=Database!$A$14,
_xlfn.FORECAST.LINEAR(
N19,
INDEX('DS2025'!$K$21:$K$35,MATCH(N19,'DS2025'!$J$21:$J$35,1)):
INDEX('DS2025'!$K$21:$K$35,MATCH(N19,'DS2025'!$J$21:$J$35,1)+1),
INDEX('DS2025'!$J$21:$J$35,MATCH(N19,'DS2025'!$J$21:$J$35,1)):
INDEX('DS2025'!$J$21:$J$35,MATCH(N19,'DS2025'!$J$21:$J$35,1)+1)),
IF($O$4=Database!$A$15,
_xlfn.FORECAST.LINEAR(
N19,
INDEX('DS2025'!$N$21:$N$35,MATCH(N19,'DS2025'!$M$21:$M$35,1)):
INDEX('DS2025'!$N$21:$N$35,MATCH(N19,'DS2025'!$M$21:$M$35,1)+1),
INDEX('DS2025'!$M$21:$M$35,MATCH(N19,'DS2025'!$M$21:$M$35,1)):
INDEX('DS2025'!$M$21:$M$35,MATCH(N19,'DS2025'!$M$21:$M$35,1)+1)),
IF($O$4=Database!$A$16,
_xlfn.FORECAST.LINEAR(
N19,
INDEX('DS2025'!$Q$21:$Q$35,MATCH(N19,'DS2025'!$P$21:$P$35,1)):
INDEX('DS2025'!$Q$21:$Q$35,MATCH(N19,'DS2025'!$P$21:$P$35,1)+1),
INDEX('DS2025'!$P$21:$P$35,MATCH(N19,'DS2025'!$P$21:$P$35,1)):
INDEX('DS2025'!$P$21:$P$35,MATCH(N19,'DS2025'!$P$21:$P$35,1)+1)),
IF($O$4=Database!$A$17,
_xlfn.FORECAST.LINEAR(
N19,
INDEX('DS2025'!$T$21:$T$35,MATCH(N19,'DS2025'!$S$21:$S$35,1)):
INDEX('DS2025'!$T$21:$T$35,MATCH(N19,'DS2025'!$S$21:$S$35,1)+1),
INDEX('DS2025'!$S$21:$S$35,MATCH(N19,'DS2025'!$S$21:$S$35,1)):
INDEX('DS2025'!$S$21:$S$35,MATCH(N19,'DS2025'!$S$21:$S$35,1)+1)),
IF($O$4=Database!$A$18,
_xlfn.FORECAST.LINEAR(
N19,
INDEX('DS2025'!$W$21:$W$35,MATCH(N19,'DS2025'!$V$21:$V$35,1)):
INDEX('DS2025'!$W$21:$W$35,MATCH(N19,'DS2025'!$V$21:$V$35,1)+1),
INDEX('DS2025'!$V$21:$V$35,MATCH(N19,'DS2025'!$V$21:$V$35,1)):
INDEX('DS2025'!$V$21:$V$35,MATCH(N19,'DS2025'!$V$21:$V$35,1)+1)),
IF($O$4=Database!$A$19,
_xlfn.FORECAST.LINEAR(
N19,
INDEX('DS2025'!$Z$21:$Z$35,MATCH(N19,'DS2025'!$Y$21:$Y$35,1)):
INDEX('DS2025'!$Z$21:$Z$35,MATCH(N19,'DS2025'!$Y$21:$Y$35,1)+1),
INDEX('DS2025'!$Y$21:$Y$35,MATCH(N19,'DS2025'!$Y$21:$Y$35,1)):
INDEX('DS2025'!$Y$21:$Y$35,MATCH(N19,'DS2025'!$Y$21:$Y$35,1)+1)),
IF($O$4=Database!$A$20,
_xlfn.FORECAST.LINEAR(
N19,
INDEX('DS2025'!$AC$21:$AC$35,MATCH(N19,'DS2025'!$AB$21:$AB$35,1)):
INDEX('DS2025'!$AC$21:$AC$35,MATCH(N19,'DS2025'!$AB$21:$AB$35,1)+1),
INDEX('DS2025'!$AB$21:$AB$35,MATCH(N19,'DS2025'!$AB$21:$AB$35,1)):
INDEX('DS2025'!$AB$21:$AB$35,MATCH(N19,'DS2025'!$AB$21:$AB$35,1)+1))
)))))))))))))))))))</f>
        <v>-0.33454451890856862</v>
      </c>
      <c r="P19" s="96">
        <f t="shared" si="4"/>
        <v>64.712455481091425</v>
      </c>
      <c r="Q19" s="317">
        <f>'Data 60 C'!G20</f>
        <v>65.611000000000004</v>
      </c>
      <c r="R19" s="98">
        <f>IF($R$4=Database!$A$2,
_xlfn.FORECAST.LINEAR(Q19,
INDEX('DS2025'!$B$5:$B$15,MATCH(Q19,'DS2025'!$A$5:$A$15,1)):
INDEX('DS2025'!$B$5:$B$15,MATCH(Q19,'DS2025'!$A$5:$A$15,1)+1),
INDEX('DS2025'!$A$5:$A$15,MATCH(Q19,'DS2025'!$A$5:$A$15,1)):
INDEX('DS2025'!$A$5:$A$15,MATCH(Q19,'DS2025'!$A$5:$A$15,1)+1)),
IF($R$4=Database!$A$3,
_xlfn.FORECAST.LINEAR(Q19,
INDEX('DS2025'!$E$5:$E$15,MATCH(Q19,'DS2025'!$D$5:$D$15,1)):
INDEX('DS2025'!$E$5:$E$15,MATCH(Q19,'DS2025'!$D$5:$D$15,1)+1),
INDEX('DS2025'!$D$5:$D$15,MATCH(Q19,'DS2025'!$D$5:$D$15,1)):
INDEX('DS2025'!$D$5:$D$15,MATCH(Q19,'DS2025'!$D$5:$D$15,1)+1)),
IF($R$4=Database!$A$4,
_xlfn.FORECAST.LINEAR(Q19,
INDEX('DS2025'!$H$5:$H$15,MATCH(Q19,'DS2025'!$G$5:$G$15,1)):
INDEX('DS2025'!$H$5:$H$15,MATCH(Q19,'DS2025'!$G$5:$G$15,1)+1),
INDEX('DS2025'!$G$5:$G$15,MATCH(Q19,'DS2025'!$G$5:$G$15,1)):
INDEX('DS2025'!$G$5:$G$15,MATCH(Q19,'DS2025'!$G$5:$G$15,1)+1)),
IF($R$4=Database!$A$5,
_xlfn.FORECAST.LINEAR(Q19,
INDEX('DS2025'!$K$5:$K$15,MATCH(Q19,'DS2025'!$J$5:$J$15,1)):
INDEX('DS2025'!$K$5:$K$15,MATCH(Q19,'DS2025'!$J$5:$J$15,1)+1),
INDEX('DS2025'!$J$5:$J$15,MATCH(Q19,'DS2025'!$J$5:$J$15,1)):
INDEX('DS2025'!$J$5:$J$15,MATCH(Q19,'DS2025'!$J$5:$J$15,1)+1)),
IF($R$4=Database!$A$6,
_xlfn.FORECAST.LINEAR(Q19,
INDEX('DS2025'!$N$5:$N$15,MATCH(Q19,'DS2025'!$M$5:$M$15,1)):
INDEX('DS2025'!$N$5:$N$15,MATCH(Q19,'DS2025'!$M$5:$M$15,1)+1),
INDEX('DS2025'!$M$5:$M$15,MATCH(Q19,'DS2025'!$M$5:$M$15,1)):
INDEX('DS2025'!$M$5:$M$15,MATCH(Q19,'DS2025'!$M$5:$M$15,1)+1)),
IF($R$4=Database!$A$7,
_xlfn.FORECAST.LINEAR(Q19,
INDEX('DS2025'!$Q$5:$Q$15,MATCH(Q19,'DS2025'!$P$5:$P$15,1)):
INDEX('DS2025'!$Q$5:$Q$15,MATCH(Q19,'DS2025'!$P$5:$P$15,1)+1),
INDEX('DS2025'!$P$5:$P$15,MATCH(Q19,'DS2025'!$P$5:$P$15,1)):
INDEX('DS2025'!$P$5:$P$15,MATCH(Q19,'DS2025'!$P$5:$P$15,1)+1)),
IF($R$4=Database!$A$8,
_xlfn.FORECAST.LINEAR(Q19,
INDEX('DS2025'!$T$5:$T$15,MATCH(Q19,'DS2025'!$S$5:$S$15,1)):
INDEX('DS2025'!$T$5:$T$15,MATCH(Q19,'DS2025'!$S$5:$S$15,1)+1),
INDEX('DS2025'!$S$5:$S$15,MATCH(Q19,'DS2025'!$S$5:$S$15,1)):
INDEX('DS2025'!$S$5:$S$15,MATCH(Q19,'DS2025'!$S$5:$S$15,1)+1)),
IF($R$4=Database!$A$9,
_xlfn.FORECAST.LINEAR(Q19,
INDEX('DS2025'!$W$5:$W$15,MATCH(Q19,'DS2025'!$V$5:$V$15,1)):
INDEX('DS2025'!$W$5:$W$15,MATCH(Q19,'DS2025'!$V$5:$V$15,1)+1),
INDEX('DS2025'!$V$5:$V$15,MATCH(Q19,'DS2025'!$V$5:$V$15,1)):
INDEX('DS2025'!$V$5:$V$15,MATCH(Q19,'DS2025'!$V$5:$V$15,1)+1)),
IF($R$4=Database!$A$10,
_xlfn.FORECAST.LINEAR(Q19,
INDEX('DS2025'!$Z$5:$Z$15,MATCH(Q19,'DS2025'!$Y$5:$Y$15,1)):
INDEX('DS2025'!$Z$5:$Z$15,MATCH(Q19,'DS2025'!$Y$5:$Y$15,1)+1),
INDEX('DS2025'!$Y$5:$Y$15,MATCH(Q19,'DS2025'!$Y$5:$Y$15,1)):
INDEX('DS2025'!$Y$5:$Y$15,MATCH(Q19,'DS2025'!$Y$5:$Y$15,1)+1)),
IF($R$4=Database!$A$11,
_xlfn.FORECAST.LINEAR(
Q19,
INDEX('DS2025'!$B$21:$B$35,MATCH(Q19,'DS2025'!$A$21:$A$35,1)):
INDEX('DS2025'!$B$21:$B$35,MATCH(Q19,'DS2025'!$A$21:$A$35,1)+1),
INDEX('DS2025'!$A$21:$A$35,MATCH(Q19,'DS2025'!$A$21:$A$35,1)):
INDEX('DS2025'!$A$21:$A$35,MATCH(Q19,'DS2025'!$A$21:$A$35,1)+1)),
IF($R$4=Database!$A$12,
_xlfn.FORECAST.LINEAR(
Q19,
INDEX('DS2025'!$E$21:$E$35,MATCH(Q19,'DS2025'!$D$21:$D$35,1)):
INDEX('DS2025'!$E$21:$E$35,MATCH(Q19,'DS2025'!$D$21:$D$35,1)+1),
INDEX('DS2025'!$D$21:$D$35,MATCH(Q19,'DS2025'!$D$21:$D$35,1)):
INDEX('DS2025'!$D$21:$D$35,MATCH(Q19,'DS2025'!$D$21:$D$35,1)+1)),
IF($R$4=Database!$A$13,
_xlfn.FORECAST.LINEAR(
Q19,
INDEX('DS2025'!$H$21:$H$35,MATCH(Q19,'DS2025'!$G$21:$G$35,1)):
INDEX('DS2025'!$H$21:$H$35,MATCH(Q19,'DS2025'!$G$21:$G$35,1)+1),
INDEX('DS2025'!$G$21:$G$35,MATCH(Q19,'DS2025'!$G$21:$G$35,1)):
INDEX('DS2025'!$G$21:$G$35,MATCH(Q19,'DS2025'!$G$21:$G$35,1)+1)),
IF($R$4=Database!$A$14,
_xlfn.FORECAST.LINEAR(
Q19,
INDEX('DS2025'!$K$21:$K$35,MATCH(Q19,'DS2025'!$J$21:$J$35,1)):
INDEX('DS2025'!$K$21:$K$35,MATCH(Q19,'DS2025'!$J$21:$J$35,1)+1),
INDEX('DS2025'!$J$21:$J$35,MATCH(Q19,'DS2025'!$J$21:$J$35,1)):
INDEX('DS2025'!$J$21:$J$35,MATCH(Q19,'DS2025'!$J$21:$J$35,1)+1)),
IF($R$4=Database!$A$15,
_xlfn.FORECAST.LINEAR(
Q19,
INDEX('DS2025'!$N$21:$N$35,MATCH(Q19,'DS2025'!$M$21:$M$35,1)):
INDEX('DS2025'!$N$21:$N$35,MATCH(Q19,'DS2025'!$M$21:$M$35,1)+1),
INDEX('DS2025'!$M$21:$M$35,MATCH(Q19,'DS2025'!$M$21:$M$35,1)):
INDEX('DS2025'!$M$21:$M$35,MATCH(Q19,'DS2025'!$M$21:$M$35,1)+1)),
IF($R$4=Database!$A$16,
_xlfn.FORECAST.LINEAR(
Q19,
INDEX('DS2025'!$Q$21:$Q$35,MATCH(Q19,'DS2025'!$P$21:$P$35,1)):
INDEX('DS2025'!$Q$21:$Q$35,MATCH(Q19,'DS2025'!$P$21:$P$35,1)+1),
INDEX('DS2025'!$P$21:$P$35,MATCH(Q19,'DS2025'!$P$21:$P$35,1)):
INDEX('DS2025'!$P$21:$P$35,MATCH(Q19,'DS2025'!$P$21:$P$35,1)+1)),
IF($R$4=Database!$A$17,
_xlfn.FORECAST.LINEAR(
Q19,
INDEX('DS2025'!$T$21:$T$35,MATCH(Q19,'DS2025'!$S$21:$S$35,1)):
INDEX('DS2025'!$T$21:$T$35,MATCH(Q19,'DS2025'!$S$21:$S$35,1)+1),
INDEX('DS2025'!$S$21:$S$35,MATCH(Q19,'DS2025'!$S$21:$S$35,1)):
INDEX('DS2025'!$S$21:$S$35,MATCH(Q19,'DS2025'!$S$21:$S$35,1)+1)),
IF($R$4=Database!$A$18,
_xlfn.FORECAST.LINEAR(
Q19,
INDEX('DS2025'!$W$21:$W$35,MATCH(Q19,'DS2025'!$V$21:$V$35,1)):
INDEX('DS2025'!$W$21:$W$35,MATCH(Q19,'DS2025'!$V$21:$V$35,1)+1),
INDEX('DS2025'!$V$21:$V$35,MATCH(Q19,'DS2025'!$V$21:$V$35,1)):
INDEX('DS2025'!$V$21:$V$35,MATCH(Q19,'DS2025'!$V$21:$V$35,1)+1)),
IF($R$4=Database!$A$19,
_xlfn.FORECAST.LINEAR(
Q19,
INDEX('DS2025'!$Z$21:$Z$35,MATCH(Q19,'DS2025'!$Y$21:$Y$35,1)):
INDEX('DS2025'!$Z$21:$Z$35,MATCH(Q19,'DS2025'!$Y$21:$Y$35,1)+1),
INDEX('DS2025'!$Y$21:$Y$35,MATCH(Q19,'DS2025'!$Y$21:$Y$35,1)):
INDEX('DS2025'!$Y$21:$Y$35,MATCH(Q19,'DS2025'!$Y$21:$Y$35,1)+1)),
IF($R$4=Database!$A$20,
_xlfn.FORECAST.LINEAR(
Q19,
INDEX('DS2025'!$AC$21:$AC$35,MATCH(Q19,'DS2025'!$AB$21:$AB$35,1)):
INDEX('DS2025'!$AC$21:$AC$35,MATCH(Q19,'DS2025'!$AB$21:$AB$35,1)+1),
INDEX('DS2025'!$AB$21:$AB$35,MATCH(Q19,'DS2025'!$AB$21:$AB$35,1)):
INDEX('DS2025'!$AB$21:$AB$35,MATCH(Q19,'DS2025'!$AB$21:$AB$35,1)+1))
)))))))))))))))))))</f>
        <v>-0.3362094303494495</v>
      </c>
      <c r="S19" s="98">
        <f t="shared" si="5"/>
        <v>65.274790569650548</v>
      </c>
      <c r="T19" s="317">
        <f>'Data 60 C'!H20</f>
        <v>64.787000000000006</v>
      </c>
      <c r="U19" s="98">
        <f>IF($U$4=Database!$A$2,
_xlfn.FORECAST.LINEAR(T19,
INDEX('DS2025'!$B$5:$B$15,MATCH(T19,'DS2025'!$A$5:$A$15,1)):
INDEX('DS2025'!$B$5:$B$15,MATCH(T19,'DS2025'!$A$5:$A$15,1)+1),
INDEX('DS2025'!$A$5:$A$15,MATCH(T19,'DS2025'!$A$5:$A$15,1)):
INDEX('DS2025'!$A$5:$A$15,MATCH(T19,'DS2025'!$A$5:$A$15,1)+1)),
IF($U$4=Database!$A$3,
_xlfn.FORECAST.LINEAR(T19,
INDEX('DS2025'!$E$5:$E$15,MATCH(T19,'DS2025'!$D$5:$D$15,1)):
INDEX('DS2025'!$E$5:$E$15,MATCH(T19,'DS2025'!$D$5:$D$15,1)+1),
INDEX('DS2025'!$D$5:$D$15,MATCH(T19,'DS2025'!$D$5:$D$15,1)):
INDEX('DS2025'!$D$5:$D$15,MATCH(T19,'DS2025'!$D$5:$D$15,1)+1)),
IF($U$4=Database!$A$4,
_xlfn.FORECAST.LINEAR(T19,
INDEX('DS2025'!$H$5:$H$15,MATCH(T19,'DS2025'!$G$5:$G$15,1)):
INDEX('DS2025'!$H$5:$H$15,MATCH(T19,'DS2025'!$G$5:$G$15,1)+1),
INDEX('DS2025'!$G$5:$G$15,MATCH(T19,'DS2025'!$G$5:$G$15,1)):
INDEX('DS2025'!$G$5:$G$15,MATCH(T19,'DS2025'!$G$5:$G$15,1)+1)),
IF($U$4=Database!$A$5,
_xlfn.FORECAST.LINEAR(T19,
INDEX('DS2025'!$K$5:$K$15,MATCH(T19,'DS2025'!$J$5:$J$15,1)):
INDEX('DS2025'!$K$5:$K$15,MATCH(T19,'DS2025'!$J$5:$J$15,1)+1),
INDEX('DS2025'!$J$5:$J$15,MATCH(T19,'DS2025'!$J$5:$J$15,1)):
INDEX('DS2025'!$J$5:$J$15,MATCH(T19,'DS2025'!$J$5:$J$15,1)+1)),
IF($U$4=Database!$A$6,
_xlfn.FORECAST.LINEAR(T19,
INDEX('DS2025'!$N$5:$N$15,MATCH(T19,'DS2025'!$M$5:$M$15,1)):
INDEX('DS2025'!$N$5:$N$15,MATCH(T19,'DS2025'!$M$5:$M$15,1)+1),
INDEX('DS2025'!$M$5:$M$15,MATCH(T19,'DS2025'!$M$5:$M$15,1)):
INDEX('DS2025'!$M$5:$M$15,MATCH(T19,'DS2025'!$M$5:$M$15,1)+1)),
IF($U$4=Database!$A$7,
_xlfn.FORECAST.LINEAR(T19,
INDEX('DS2025'!$Q$5:$Q$15,MATCH(T19,'DS2025'!$P$5:$P$15,1)):
INDEX('DS2025'!$Q$5:$Q$15,MATCH(T19,'DS2025'!$P$5:$P$15,1)+1),
INDEX('DS2025'!$P$5:$P$15,MATCH(T19,'DS2025'!$P$5:$P$15,1)):
INDEX('DS2025'!$P$5:$P$15,MATCH(T19,'DS2025'!$P$5:$P$15,1)+1)),
IF($U$4=Database!$A$8,
_xlfn.FORECAST.LINEAR(T19,
INDEX('DS2025'!$T$5:$T$15,MATCH(T19,'DS2025'!$S$5:$S$15,1)):
INDEX('DS2025'!$T$5:$T$15,MATCH(T19,'DS2025'!$S$5:$S$15,1)+1),
INDEX('DS2025'!$S$5:$S$15,MATCH(T19,'DS2025'!$S$5:$S$15,1)):
INDEX('DS2025'!$S$5:$S$15,MATCH(T19,'DS2025'!$S$5:$S$15,1)+1)),
IF($U$4=Database!$A$9,
_xlfn.FORECAST.LINEAR(T19,
INDEX('DS2025'!$W$5:$W$15,MATCH(T19,'DS2025'!$V$5:$V$15,1)):
INDEX('DS2025'!$W$5:$W$15,MATCH(T19,'DS2025'!$V$5:$V$15,1)+1),
INDEX('DS2025'!$V$5:$V$15,MATCH(T19,'DS2025'!$V$5:$V$15,1)):
INDEX('DS2025'!$V$5:$V$15,MATCH(T19,'DS2025'!$V$5:$V$15,1)+1)),
IF($U$4=Database!$A$10,
_xlfn.FORECAST.LINEAR(T19,
INDEX('DS2025'!$Z$5:$Z$15,MATCH(T19,'DS2025'!$Y$5:$Y$15,1)):
INDEX('DS2025'!$Z$5:$Z$15,MATCH(T19,'DS2025'!$Y$5:$Y$15,1)+1),
INDEX('DS2025'!$Y$5:$Y$15,MATCH(T19,'DS2025'!$Y$5:$Y$15,1)):
INDEX('DS2025'!$Y$5:$Y$15,MATCH(T19,'DS2025'!$Y$5:$Y$15,1)+1)),
IF($U$4=Database!$A$11,
_xlfn.FORECAST.LINEAR(
T19,
INDEX('DS2025'!$B$21:$B$35,MATCH(T19,'DS2025'!$A$21:$A$35,1)):
INDEX('DS2025'!$B$21:$B$35,MATCH(T19,'DS2025'!$A$21:$A$35,1)+1),
INDEX('DS2025'!$A$21:$A$35,MATCH(T19,'DS2025'!$A$21:$A$35,1)):
INDEX('DS2025'!$A$21:$A$35,MATCH(T19,'DS2025'!$A$21:$A$35,1)+1)),
IF($U$4=Database!$A$12,
_xlfn.FORECAST.LINEAR(
T19,
INDEX('DS2025'!$E$21:$E$35,MATCH(T19,'DS2025'!$D$21:$D$35,1)):
INDEX('DS2025'!$E$21:$E$35,MATCH(T19,'DS2025'!$D$21:$D$35,1)+1),
INDEX('DS2025'!$D$21:$D$35,MATCH(T19,'DS2025'!$D$21:$D$35,1)):
INDEX('DS2025'!$D$21:$D$35,MATCH(T19,'DS2025'!$D$21:$D$35,1)+1)),
IF($U$4=Database!$A$13,
_xlfn.FORECAST.LINEAR(
T19,
INDEX('DS2025'!$H$21:$H$35,MATCH(T19,'DS2025'!$G$21:$G$35,1)):
INDEX('DS2025'!$H$21:$H$35,MATCH(T19,'DS2025'!$G$21:$G$35,1)+1),
INDEX('DS2025'!$G$21:$G$35,MATCH(T19,'DS2025'!$G$21:$G$35,1)):
INDEX('DS2025'!$G$21:$G$35,MATCH(T19,'DS2025'!$G$21:$G$35,1)+1)),
IF($U$4=Database!$A$14,
_xlfn.FORECAST.LINEAR(
T19,
INDEX('DS2025'!$K$21:$K$35,MATCH(T19,'DS2025'!$J$21:$J$35,1)):
INDEX('DS2025'!$K$21:$K$35,MATCH(T19,'DS2025'!$J$21:$J$35,1)+1),
INDEX('DS2025'!$J$21:$J$35,MATCH(T19,'DS2025'!$J$21:$J$35,1)):
INDEX('DS2025'!$J$21:$J$35,MATCH(T19,'DS2025'!$J$21:$J$35,1)+1)),
IF($U$4=Database!$A$15,
_xlfn.FORECAST.LINEAR(
T19,
INDEX('DS2025'!$N$21:$N$35,MATCH(T19,'DS2025'!$M$21:$M$35,1)):
INDEX('DS2025'!$N$21:$N$35,MATCH(T19,'DS2025'!$M$21:$M$35,1)+1),
INDEX('DS2025'!$M$21:$M$35,MATCH(T19,'DS2025'!$M$21:$M$35,1)):
INDEX('DS2025'!$M$21:$M$35,MATCH(T19,'DS2025'!$M$21:$M$35,1)+1)),
IF($U$4=Database!$A$16,
_xlfn.FORECAST.LINEAR(
T19,
INDEX('DS2025'!$Q$21:$Q$35,MATCH(T19,'DS2025'!$P$21:$P$35,1)):
INDEX('DS2025'!$Q$21:$Q$35,MATCH(T19,'DS2025'!$P$21:$P$35,1)+1),
INDEX('DS2025'!$P$21:$P$35,MATCH(T19,'DS2025'!$P$21:$P$35,1)):
INDEX('DS2025'!$P$21:$P$35,MATCH(T19,'DS2025'!$P$21:$P$35,1)+1)),
IF($U$4=Database!$A$17,
_xlfn.FORECAST.LINEAR(
T19,
INDEX('DS2025'!$T$21:$T$35,MATCH(T19,'DS2025'!$S$21:$S$35,1)):
INDEX('DS2025'!$T$21:$T$35,MATCH(T19,'DS2025'!$S$21:$S$35,1)+1),
INDEX('DS2025'!$S$21:$S$35,MATCH(T19,'DS2025'!$S$21:$S$35,1)):
INDEX('DS2025'!$S$21:$S$35,MATCH(T19,'DS2025'!$S$21:$S$35,1)+1)),
IF($U$4=Database!$A$18,
_xlfn.FORECAST.LINEAR(
T19,
INDEX('DS2025'!$W$21:$W$35,MATCH(T19,'DS2025'!$V$21:$V$35,1)):
INDEX('DS2025'!$W$21:$W$35,MATCH(T19,'DS2025'!$V$21:$V$35,1)+1),
INDEX('DS2025'!$V$21:$V$35,MATCH(T19,'DS2025'!$V$21:$V$35,1)):
INDEX('DS2025'!$V$21:$V$35,MATCH(T19,'DS2025'!$V$21:$V$35,1)+1)),
IF($U$4=Database!$A$19,
_xlfn.FORECAST.LINEAR(
T19,
INDEX('DS2025'!$Z$21:$Z$35,MATCH(T19,'DS2025'!$Y$21:$Y$35,1)):
INDEX('DS2025'!$Z$21:$Z$35,MATCH(T19,'DS2025'!$Y$21:$Y$35,1)+1),
INDEX('DS2025'!$Y$21:$Y$35,MATCH(T19,'DS2025'!$Y$21:$Y$35,1)):
INDEX('DS2025'!$Y$21:$Y$35,MATCH(T19,'DS2025'!$Y$21:$Y$35,1)+1)),
IF($U$4=Database!$A$20,
_xlfn.FORECAST.LINEAR(
T19,
INDEX('DS2025'!$AC$21:$AC$35,MATCH(T19,'DS2025'!$AB$21:$AB$35,1)):
INDEX('DS2025'!$AC$21:$AC$35,MATCH(T19,'DS2025'!$AB$21:$AB$35,1)+1),
INDEX('DS2025'!$AB$21:$AB$35,MATCH(T19,'DS2025'!$AB$21:$AB$35,1)):
INDEX('DS2025'!$AB$21:$AB$35,MATCH(T19,'DS2025'!$AB$21:$AB$35,1)+1))
)))))))))))))))))))</f>
        <v>-0.33377700654220521</v>
      </c>
      <c r="V19" s="98">
        <f t="shared" si="6"/>
        <v>64.4532229934578</v>
      </c>
      <c r="W19" s="317">
        <f>'Data 60 C'!I20</f>
        <v>64.963999999999999</v>
      </c>
      <c r="X19" s="98">
        <f>IF($X$4=Database!$A$2,
_xlfn.FORECAST.LINEAR(W19,
INDEX('DS2025'!$B$5:$B$15,MATCH(W19,'DS2025'!$A$5:$A$15,1)):
INDEX('DS2025'!$B$5:$B$15,MATCH(W19,'DS2025'!$A$5:$A$15,1)+1),
INDEX('DS2025'!$A$5:$A$15,MATCH(W19,'DS2025'!$A$5:$A$15,1)):
INDEX('DS2025'!$A$5:$A$15,MATCH(W19,'DS2025'!$A$5:$A$15,1)+1)),
IF($X$4=Database!$A$3,
_xlfn.FORECAST.LINEAR(W19,
INDEX('DS2025'!$E$5:$E$15,MATCH(W19,'DS2025'!$D$5:$D$15,1)):
INDEX('DS2025'!$E$5:$E$15,MATCH(W19,'DS2025'!$D$5:$D$15,1)+1),
INDEX('DS2025'!$D$5:$D$15,MATCH(W19,'DS2025'!$D$5:$D$15,1)):
INDEX('DS2025'!$D$5:$D$15,MATCH(W19,'DS2025'!$D$5:$D$15,1)+1)),
IF($X$4=Database!$A$4,
_xlfn.FORECAST.LINEAR(W19,
INDEX('DS2025'!$H$5:$H$15,MATCH(W19,'DS2025'!$G$5:$G$15,1)):
INDEX('DS2025'!$H$5:$H$15,MATCH(W19,'DS2025'!$G$5:$G$15,1)+1),
INDEX('DS2025'!$G$5:$G$15,MATCH(W19,'DS2025'!$G$5:$G$15,1)):
INDEX('DS2025'!$G$5:$G$15,MATCH(W19,'DS2025'!$G$5:$G$15,1)+1)),
IF($X$4=Database!$A$5,
_xlfn.FORECAST.LINEAR(W19,
INDEX('DS2025'!$K$5:$K$15,MATCH(W19,'DS2025'!$J$5:$J$15,1)):
INDEX('DS2025'!$K$5:$K$15,MATCH(W19,'DS2025'!$J$5:$J$15,1)+1),
INDEX('DS2025'!$J$5:$J$15,MATCH(W19,'DS2025'!$J$5:$J$15,1)):
INDEX('DS2025'!$J$5:$J$15,MATCH(W19,'DS2025'!$J$5:$J$15,1)+1)),
IF($X$4=Database!$A$6,
_xlfn.FORECAST.LINEAR(W19,
INDEX('DS2025'!$N$5:$N$15,MATCH(W19,'DS2025'!$M$5:$M$15,1)):
INDEX('DS2025'!$N$5:$N$15,MATCH(W19,'DS2025'!$M$5:$M$15,1)+1),
INDEX('DS2025'!$M$5:$M$15,MATCH(W19,'DS2025'!$M$5:$M$15,1)):
INDEX('DS2025'!$M$5:$M$15,MATCH(W19,'DS2025'!$M$5:$M$15,1)+1)),
IF($X$4=Database!$A$7,
_xlfn.FORECAST.LINEAR(W19,
INDEX('DS2025'!$Q$5:$Q$15,MATCH(W19,'DS2025'!$P$5:$P$15,1)):
INDEX('DS2025'!$Q$5:$Q$15,MATCH(W19,'DS2025'!$P$5:$P$15,1)+1),
INDEX('DS2025'!$P$5:$P$15,MATCH(W19,'DS2025'!$P$5:$P$15,1)):
INDEX('DS2025'!$P$5:$P$15,MATCH(W19,'DS2025'!$P$5:$P$15,1)+1)),
IF($X$4=Database!$A$8,
_xlfn.FORECAST.LINEAR(W19,
INDEX('DS2025'!$T$5:$T$15,MATCH(W19,'DS2025'!$S$5:$S$15,1)):
INDEX('DS2025'!$T$5:$T$15,MATCH(W19,'DS2025'!$S$5:$S$15,1)+1),
INDEX('DS2025'!$S$5:$S$15,MATCH(W19,'DS2025'!$S$5:$S$15,1)):
INDEX('DS2025'!$S$5:$S$15,MATCH(W19,'DS2025'!$S$5:$S$15,1)+1)),
IF($X$4=Database!$A$9,
_xlfn.FORECAST.LINEAR(W19,
INDEX('DS2025'!$W$5:$W$15,MATCH(W19,'DS2025'!$V$5:$V$15,1)):
INDEX('DS2025'!$W$5:$W$15,MATCH(W19,'DS2025'!$V$5:$V$15,1)+1),
INDEX('DS2025'!$V$5:$V$15,MATCH(W19,'DS2025'!$V$5:$V$15,1)):
INDEX('DS2025'!$V$5:$V$15,MATCH(W19,'DS2025'!$V$5:$V$15,1)+1)),
IF($X$4=Database!$A$10,
_xlfn.FORECAST.LINEAR(W19,
INDEX('DS2025'!$Z$5:$Z$15,MATCH(W19,'DS2025'!$Y$5:$Y$15,1)):
INDEX('DS2025'!$Z$5:$Z$15,MATCH(W19,'DS2025'!$Y$5:$Y$15,1)+1),
INDEX('DS2025'!$Y$5:$Y$15,MATCH(W19,'DS2025'!$Y$5:$Y$15,1)):
INDEX('DS2025'!$Y$5:$Y$15,MATCH(W19,'DS2025'!$Y$5:$Y$15,1)+1)),
IF($X$4=Database!$A$11,
_xlfn.FORECAST.LINEAR(
W19,
INDEX('DS2025'!$B$21:$B$35,MATCH(W19,'DS2025'!$A$21:$A$35,1)):
INDEX('DS2025'!$B$21:$B$35,MATCH(W19,'DS2025'!$A$21:$A$35,1)+1),
INDEX('DS2025'!$A$21:$A$35,MATCH(W19,'DS2025'!$A$21:$A$35,1)):
INDEX('DS2025'!$A$21:$A$35,MATCH(W19,'DS2025'!$A$21:$A$35,1)+1)),
IF($X$4=Database!$A$12,
_xlfn.FORECAST.LINEAR(
W19,
INDEX('DS2025'!$E$21:$E$35,MATCH(W19,'DS2025'!$D$21:$D$35,1)):
INDEX('DS2025'!$E$21:$E$35,MATCH(W19,'DS2025'!$D$21:$D$35,1)+1),
INDEX('DS2025'!$D$21:$D$35,MATCH(W19,'DS2025'!$D$21:$D$35,1)):
INDEX('DS2025'!$D$21:$D$35,MATCH(W19,'DS2025'!$D$21:$D$35,1)+1)),
IF($X$4=Database!$A$13,
_xlfn.FORECAST.LINEAR(
W19,
INDEX('DS2025'!$H$21:$H$35,MATCH(W19,'DS2025'!$G$21:$G$35,1)):
INDEX('DS2025'!$H$21:$H$35,MATCH(W19,'DS2025'!$G$21:$G$35,1)+1),
INDEX('DS2025'!$G$21:$G$35,MATCH(W19,'DS2025'!$G$21:$G$35,1)):
INDEX('DS2025'!$G$21:$G$35,MATCH(W19,'DS2025'!$G$21:$G$35,1)+1)),
IF($X$4=Database!$A$14,
_xlfn.FORECAST.LINEAR(
W19,
INDEX('DS2025'!$K$21:$K$35,MATCH(W19,'DS2025'!$J$21:$J$35,1)):
INDEX('DS2025'!$K$21:$K$35,MATCH(W19,'DS2025'!$J$21:$J$35,1)+1),
INDEX('DS2025'!$J$21:$J$35,MATCH(W19,'DS2025'!$J$21:$J$35,1)):
INDEX('DS2025'!$J$21:$J$35,MATCH(W19,'DS2025'!$J$21:$J$35,1)+1)),
IF($X$4=Database!$A$15,
_xlfn.FORECAST.LINEAR(
W19,
INDEX('DS2025'!$N$21:$N$35,MATCH(W19,'DS2025'!$M$21:$M$35,1)):
INDEX('DS2025'!$N$21:$N$35,MATCH(W19,'DS2025'!$M$21:$M$35,1)+1),
INDEX('DS2025'!$M$21:$M$35,MATCH(W19,'DS2025'!$M$21:$M$35,1)):
INDEX('DS2025'!$M$21:$M$35,MATCH(W19,'DS2025'!$M$21:$M$35,1)+1)),
IF($X$4=Database!$A$16,
_xlfn.FORECAST.LINEAR(
W19,
INDEX('DS2025'!$Q$21:$Q$35,MATCH(W19,'DS2025'!$P$21:$P$35,1)):
INDEX('DS2025'!$Q$21:$Q$35,MATCH(W19,'DS2025'!$P$21:$P$35,1)+1),
INDEX('DS2025'!$P$21:$P$35,MATCH(W19,'DS2025'!$P$21:$P$35,1)):
INDEX('DS2025'!$P$21:$P$35,MATCH(W19,'DS2025'!$P$21:$P$35,1)+1)),
IF($X$4=Database!$A$17,
_xlfn.FORECAST.LINEAR(
W19,
INDEX('DS2025'!$T$21:$T$35,MATCH(W19,'DS2025'!$S$21:$S$35,1)):
INDEX('DS2025'!$T$21:$T$35,MATCH(W19,'DS2025'!$S$21:$S$35,1)+1),
INDEX('DS2025'!$S$21:$S$35,MATCH(W19,'DS2025'!$S$21:$S$35,1)):
INDEX('DS2025'!$S$21:$S$35,MATCH(W19,'DS2025'!$S$21:$S$35,1)+1)),
IF($X$4=Database!$A$18,
_xlfn.FORECAST.LINEAR(
W19,
INDEX('DS2025'!$W$21:$W$35,MATCH(W19,'DS2025'!$V$21:$V$35,1)):
INDEX('DS2025'!$W$21:$W$35,MATCH(W19,'DS2025'!$V$21:$V$35,1)+1),
INDEX('DS2025'!$V$21:$V$35,MATCH(W19,'DS2025'!$V$21:$V$35,1)):
INDEX('DS2025'!$V$21:$V$35,MATCH(W19,'DS2025'!$V$21:$V$35,1)+1)),
IF($X$4=Database!$A$19,
_xlfn.FORECAST.LINEAR(
W19,
INDEX('DS2025'!$Z$21:$Z$35,MATCH(W19,'DS2025'!$Y$21:$Y$35,1)):
INDEX('DS2025'!$Z$21:$Z$35,MATCH(W19,'DS2025'!$Y$21:$Y$35,1)+1),
INDEX('DS2025'!$Y$21:$Y$35,MATCH(W19,'DS2025'!$Y$21:$Y$35,1)):
INDEX('DS2025'!$Y$21:$Y$35,MATCH(W19,'DS2025'!$Y$21:$Y$35,1)+1)),
IF($X$4=Database!$A$20,
_xlfn.FORECAST.LINEAR(
W19,
INDEX('DS2025'!$AC$21:$AC$35,MATCH(W19,'DS2025'!$AB$21:$AB$35,1)):
INDEX('DS2025'!$AC$21:$AC$35,MATCH(W19,'DS2025'!$AB$21:$AB$35,1)+1),
INDEX('DS2025'!$AB$21:$AB$35,MATCH(W19,'DS2025'!$AB$21:$AB$35,1)):
INDEX('DS2025'!$AB$21:$AB$35,MATCH(W19,'DS2025'!$AB$21:$AB$35,1)+1))
)))))))))))))))))))</f>
        <v>-0.33429950534546027</v>
      </c>
      <c r="Y19" s="98">
        <f t="shared" si="7"/>
        <v>64.629700494654543</v>
      </c>
      <c r="Z19" s="97">
        <f>'Data 60 C'!J20</f>
        <v>65.418999999999997</v>
      </c>
      <c r="AA19" s="98">
        <f>IF($AA$4=Database!$A$2,
_xlfn.FORECAST.LINEAR(Z19,
INDEX('DS2025'!$B$5:$B$15,MATCH(Z19,'DS2025'!$A$5:$A$15,1)):
INDEX('DS2025'!$B$5:$B$15,MATCH(Z19,'DS2025'!$A$5:$A$15,1)+1),
INDEX('DS2025'!$A$5:$A$15,MATCH(Z19,'DS2025'!$A$5:$A$15,1)):
INDEX('DS2025'!$A$5:$A$15,MATCH(Z19,'DS2025'!$A$5:$A$15,1)+1)),
IF($AA$4=Database!$A$3,
_xlfn.FORECAST.LINEAR(Z19,
INDEX('DS2025'!$E$5:$E$15,MATCH(Z19,'DS2025'!$D$5:$D$15,1)):
INDEX('DS2025'!$E$5:$E$15,MATCH(Z19,'DS2025'!$D$5:$D$15,1)+1),
INDEX('DS2025'!$D$5:$D$15,MATCH(Z19,'DS2025'!$D$5:$D$15,1)):
INDEX('DS2025'!$D$5:$D$15,MATCH(Z19,'DS2025'!$D$5:$D$15,1)+1)),
IF($AA$4=Database!$A$4,
_xlfn.FORECAST.LINEAR(Z19,
INDEX('DS2025'!$H$5:$H$15,MATCH(Z19,'DS2025'!$G$5:$G$15,1)):
INDEX('DS2025'!$H$5:$H$15,MATCH(Z19,'DS2025'!$G$5:$G$15,1)+1),
INDEX('DS2025'!$G$5:$G$15,MATCH(Z19,'DS2025'!$G$5:$G$15,1)):
INDEX('DS2025'!$G$5:$G$15,MATCH(Z19,'DS2025'!$G$5:$G$15,1)+1)),
IF($AA$4=Database!$A$5,
_xlfn.FORECAST.LINEAR(Z19,
INDEX('DS2025'!$K$5:$K$15,MATCH(Z19,'DS2025'!$J$5:$J$15,1)):
INDEX('DS2025'!$K$5:$K$15,MATCH(Z19,'DS2025'!$J$5:$J$15,1)+1),
INDEX('DS2025'!$J$5:$J$15,MATCH(Z19,'DS2025'!$J$5:$J$15,1)):
INDEX('DS2025'!$J$5:$J$15,MATCH(Z19,'DS2025'!$J$5:$J$15,1)+1)),
IF($AA$4=Database!$A$6,
_xlfn.FORECAST.LINEAR(Z19,
INDEX('DS2025'!$N$5:$N$15,MATCH(Z19,'DS2025'!$M$5:$M$15,1)):
INDEX('DS2025'!$N$5:$N$15,MATCH(Z19,'DS2025'!$M$5:$M$15,1)+1),
INDEX('DS2025'!$M$5:$M$15,MATCH(Z19,'DS2025'!$M$5:$M$15,1)):
INDEX('DS2025'!$M$5:$M$15,MATCH(Z19,'DS2025'!$M$5:$M$15,1)+1)),
IF($AA$4=Database!$A$7,
_xlfn.FORECAST.LINEAR(Z19,
INDEX('DS2025'!$Q$5:$Q$15,MATCH(Z19,'DS2025'!$P$5:$P$15,1)):
INDEX('DS2025'!$Q$5:$Q$15,MATCH(Z19,'DS2025'!$P$5:$P$15,1)+1),
INDEX('DS2025'!$P$5:$P$15,MATCH(Z19,'DS2025'!$P$5:$P$15,1)):
INDEX('DS2025'!$P$5:$P$15,MATCH(Z19,'DS2025'!$P$5:$P$15,1)+1)),
IF($AA$4=Database!$A$8,
_xlfn.FORECAST.LINEAR(Z19,
INDEX('DS2025'!$T$5:$T$15,MATCH(Z19,'DS2025'!$S$5:$S$15,1)):
INDEX('DS2025'!$T$5:$T$15,MATCH(Z19,'DS2025'!$S$5:$S$15,1)+1),
INDEX('DS2025'!$S$5:$S$15,MATCH(Z19,'DS2025'!$S$5:$S$15,1)):
INDEX('DS2025'!$S$5:$S$15,MATCH(Z19,'DS2025'!$S$5:$S$15,1)+1)),
IF($AA$4=Database!$A$9,
_xlfn.FORECAST.LINEAR(Z19,
INDEX('DS2025'!$W$5:$W$15,MATCH(Z19,'DS2025'!$V$5:$V$15,1)):
INDEX('DS2025'!$W$5:$W$15,MATCH(Z19,'DS2025'!$V$5:$V$15,1)+1),
INDEX('DS2025'!$V$5:$V$15,MATCH(Z19,'DS2025'!$V$5:$V$15,1)):
INDEX('DS2025'!$V$5:$V$15,MATCH(Z19,'DS2025'!$V$5:$V$15,1)+1)),
IF($AA$4=Database!$A$10,
_xlfn.FORECAST.LINEAR(Z19,
INDEX('DS2025'!$Z$5:$Z$15,MATCH(Z19,'DS2025'!$Y$5:$Y$15,1)):
INDEX('DS2025'!$Z$5:$Z$15,MATCH(Z19,'DS2025'!$Y$5:$Y$15,1)+1),
INDEX('DS2025'!$Y$5:$Y$15,MATCH(Z19,'DS2025'!$Y$5:$Y$15,1)):
INDEX('DS2025'!$Y$5:$Y$15,MATCH(Z19,'DS2025'!$Y$5:$Y$15,1)+1)),
IF($AA$4=Database!$A$11,
_xlfn.FORECAST.LINEAR(
Z19,
INDEX('DS2025'!$B$21:$B$35,MATCH(Z19,'DS2025'!$A$21:$A$35,1)):
INDEX('DS2025'!$B$21:$B$35,MATCH(Z19,'DS2025'!$A$21:$A$35,1)+1),
INDEX('DS2025'!$A$21:$A$35,MATCH(Z19,'DS2025'!$A$21:$A$35,1)):
INDEX('DS2025'!$A$21:$A$35,MATCH(Z19,'DS2025'!$A$21:$A$35,1)+1)),
IF($AA$4=Database!$A$12,
_xlfn.FORECAST.LINEAR(
Z19,
INDEX('DS2025'!$E$21:$E$35,MATCH(Z19,'DS2025'!$D$21:$D$35,1)):
INDEX('DS2025'!$E$21:$E$35,MATCH(Z19,'DS2025'!$D$21:$D$35,1)+1),
INDEX('DS2025'!$D$21:$D$35,MATCH(Z19,'DS2025'!$D$21:$D$35,1)):
INDEX('DS2025'!$D$21:$D$35,MATCH(Z19,'DS2025'!$D$21:$D$35,1)+1)),
IF($AA$4=Database!$A$13,
_xlfn.FORECAST.LINEAR(
Z19,
INDEX('DS2025'!$H$21:$H$35,MATCH(Z19,'DS2025'!$G$21:$G$35,1)):
INDEX('DS2025'!$H$21:$H$35,MATCH(Z19,'DS2025'!$G$21:$G$35,1)+1),
INDEX('DS2025'!$G$21:$G$35,MATCH(Z19,'DS2025'!$G$21:$G$35,1)):
INDEX('DS2025'!$G$21:$G$35,MATCH(Z19,'DS2025'!$G$21:$G$35,1)+1)),
IF($AA$4=Database!$A$14,
_xlfn.FORECAST.LINEAR(
Z19,
INDEX('DS2025'!$K$21:$K$35,MATCH(Z19,'DS2025'!$J$21:$J$35,1)):
INDEX('DS2025'!$K$21:$K$35,MATCH(Z19,'DS2025'!$J$21:$J$35,1)+1),
INDEX('DS2025'!$J$21:$J$35,MATCH(Z19,'DS2025'!$J$21:$J$35,1)):
INDEX('DS2025'!$J$21:$J$35,MATCH(Z19,'DS2025'!$J$21:$J$35,1)+1)),
IF($AA$4=Database!$A$15,
_xlfn.FORECAST.LINEAR(
Z19,
INDEX('DS2025'!$N$21:$N$35,MATCH(Z19,'DS2025'!$M$21:$M$35,1)):
INDEX('DS2025'!$N$21:$N$35,MATCH(Z19,'DS2025'!$M$21:$M$35,1)+1),
INDEX('DS2025'!$M$21:$M$35,MATCH(Z19,'DS2025'!$M$21:$M$35,1)):
INDEX('DS2025'!$M$21:$M$35,MATCH(Z19,'DS2025'!$M$21:$M$35,1)+1)),
IF($AA$4=Database!$A$16,
_xlfn.FORECAST.LINEAR(
Z19,
INDEX('DS2025'!$Q$21:$Q$35,MATCH(Z19,'DS2025'!$P$21:$P$35,1)):
INDEX('DS2025'!$Q$21:$Q$35,MATCH(Z19,'DS2025'!$P$21:$P$35,1)+1),
INDEX('DS2025'!$P$21:$P$35,MATCH(Z19,'DS2025'!$P$21:$P$35,1)):
INDEX('DS2025'!$P$21:$P$35,MATCH(Z19,'DS2025'!$P$21:$P$35,1)+1)),
IF($AA$4=Database!$A$17,
_xlfn.FORECAST.LINEAR(
Z19,
INDEX('DS2025'!$T$21:$T$35,MATCH(Z19,'DS2025'!$S$21:$S$35,1)):
INDEX('DS2025'!$T$21:$T$35,MATCH(Z19,'DS2025'!$S$21:$S$35,1)+1),
INDEX('DS2025'!$S$21:$S$35,MATCH(Z19,'DS2025'!$S$21:$S$35,1)):
INDEX('DS2025'!$S$21:$S$35,MATCH(Z19,'DS2025'!$S$21:$S$35,1)+1)),
IF($AA$4=Database!$A$18,
_xlfn.FORECAST.LINEAR(
Z19,
INDEX('DS2025'!$W$21:$W$35,MATCH(Z19,'DS2025'!$V$21:$V$35,1)):
INDEX('DS2025'!$W$21:$W$35,MATCH(Z19,'DS2025'!$V$21:$V$35,1)+1),
INDEX('DS2025'!$V$21:$V$35,MATCH(Z19,'DS2025'!$V$21:$V$35,1)):
INDEX('DS2025'!$V$21:$V$35,MATCH(Z19,'DS2025'!$V$21:$V$35,1)+1)),
IF($AA$4=Database!$A$19,
_xlfn.FORECAST.LINEAR(
Z19,
INDEX('DS2025'!$Z$21:$Z$35,MATCH(Z19,'DS2025'!$Y$21:$Y$35,1)):
INDEX('DS2025'!$Z$21:$Z$35,MATCH(Z19,'DS2025'!$Y$21:$Y$35,1)+1),
INDEX('DS2025'!$Y$21:$Y$35,MATCH(Z19,'DS2025'!$Y$21:$Y$35,1)):
INDEX('DS2025'!$Y$21:$Y$35,MATCH(Z19,'DS2025'!$Y$21:$Y$35,1)+1)),
IF($AA$4=Database!$A$20,
_xlfn.FORECAST.LINEAR(
Z19,
INDEX('DS2025'!$AC$21:$AC$35,MATCH(Z19,'DS2025'!$AB$21:$AB$35,1)):
INDEX('DS2025'!$AC$21:$AC$35,MATCH(Z19,'DS2025'!$AB$21:$AB$35,1)+1),
INDEX('DS2025'!$AB$21:$AB$35,MATCH(Z19,'DS2025'!$AB$21:$AB$35,1)):
INDEX('DS2025'!$AB$21:$AB$35,MATCH(Z19,'DS2025'!$AB$21:$AB$35,1)+1))
)))))))))))))))))))</f>
        <v>-0.33564265198659637</v>
      </c>
      <c r="AB19" s="97">
        <f t="shared" si="8"/>
        <v>65.083357348013394</v>
      </c>
      <c r="AC19" s="318">
        <f>'Data 60 C'!K20</f>
        <v>64.5</v>
      </c>
      <c r="AD19" s="42"/>
      <c r="AE19" s="42"/>
      <c r="AF19" s="42"/>
    </row>
    <row r="20" spans="1:32" ht="15" customHeight="1">
      <c r="A20" s="316">
        <v>14</v>
      </c>
      <c r="B20" s="316">
        <f>'Data 60 C'!B21</f>
        <v>65.231999999999999</v>
      </c>
      <c r="C20" s="98">
        <f>IF($C$4=Database!$A$2,
_xlfn.FORECAST.LINEAR(B20,
INDEX('DS2025'!$B$5:$B$15,MATCH(B20,'DS2025'!$A$5:$A$15,1)):
INDEX('DS2025'!$B$5:$B$15,MATCH(B20,'DS2025'!$A$5:$A$15,1)+1),
INDEX('DS2025'!$A$5:$A$15,MATCH(B20,'DS2025'!$A$5:$A$15,1)):
INDEX('DS2025'!$A$5:$A$15,MATCH(B20,'DS2025'!$A$5:$A$15,1)+1)),
IF($C$4=Database!$A$3,
_xlfn.FORECAST.LINEAR(B20,
INDEX('DS2025'!$E$5:$E$15,MATCH(B20,'DS2025'!$D$5:$D$15,1)):
INDEX('DS2025'!$E$5:$E$15,MATCH(B20,'DS2025'!$D$5:$D$15,1)+1),
INDEX('DS2025'!$D$5:$D$15,MATCH(B20,'DS2025'!$D$5:$D$15,1)):
INDEX('DS2025'!$D$5:$D$15,MATCH(B20,'DS2025'!$D$5:$D$15,1)+1)),
IF($C$4=Database!$A$4,
_xlfn.FORECAST.LINEAR(B20,
INDEX('DS2025'!$H$5:$H$15,MATCH(B20,'DS2025'!$G$5:$G$15,1)):
INDEX('DS2025'!$H$5:$H$15,MATCH(B20,'DS2025'!$G$5:$G$15,1)+1),
INDEX('DS2025'!$G$5:$G$15,MATCH(B20,'DS2025'!$G$5:$G$15,1)):
INDEX('DS2025'!$G$5:$G$15,MATCH(B20,'DS2025'!$G$5:$G$15,1)+1)),
IF($C$4=Database!$A$5,
_xlfn.FORECAST.LINEAR(B20,
INDEX('DS2025'!$K$5:$K$15,MATCH(B20,'DS2025'!$J$5:$J$15,1)):
INDEX('DS2025'!$K$5:$K$15,MATCH(B20,'DS2025'!$J$5:$J$15,1)+1),
INDEX('DS2025'!$J$5:$J$15,MATCH(B20,'DS2025'!$J$5:$J$15,1)):
INDEX('DS2025'!$J$5:$J$15,MATCH(B20,'DS2025'!$J$5:$J$15,1)+1)),
IF($C$4=Database!$A$6,
_xlfn.FORECAST.LINEAR(B20,
INDEX('DS2025'!$N$5:$N$15,MATCH(B20,'DS2025'!$M$5:$M$15,1)):
INDEX('DS2025'!$N$5:$N$15,MATCH(B20,'DS2025'!$M$5:$M$15,1)+1),
INDEX('DS2025'!$M$5:$M$15,MATCH(B20,'DS2025'!$M$5:$M$15,1)):
INDEX('DS2025'!$M$5:$M$15,MATCH(B20,'DS2025'!$M$5:$M$15,1)+1)),
IF($C$4=Database!$A$7,
_xlfn.FORECAST.LINEAR(B20,
INDEX('DS2025'!$Q$5:$Q$15,MATCH(B20,'DS2025'!$P$5:$P$15,1)):
INDEX('DS2025'!$Q$5:$Q$15,MATCH(B20,'DS2025'!$P$5:$P$15,1)+1),
INDEX('DS2025'!$P$5:$P$15,MATCH(B20,'DS2025'!$P$5:$P$15,1)):
INDEX('DS2025'!$P$5:$P$15,MATCH(B20,'DS2025'!$P$5:$P$15,1)+1)),
IF($C$4=Database!$A$8,
_xlfn.FORECAST.LINEAR(B20,
INDEX('DS2025'!$T$5:$T$15,MATCH(B20,'DS2025'!$S$5:$S$15,1)):
INDEX('DS2025'!$T$5:$T$15,MATCH(B20,'DS2025'!$S$5:$S$15,1)+1),
INDEX('DS2025'!$S$5:$S$15,MATCH(B20,'DS2025'!$S$5:$S$15,1)):
INDEX('DS2025'!$S$5:$S$15,MATCH(B20,'DS2025'!$S$5:$S$15,1)+1)),
IF($C$4=Database!$A$9,
_xlfn.FORECAST.LINEAR(B20,
INDEX('DS2025'!$W$5:$W$15,MATCH(B20,'DS2025'!$V$5:$V$15,1)):
INDEX('DS2025'!$W$5:$W$15,MATCH(B20,'DS2025'!$V$5:$V$15,1)+1),
INDEX('DS2025'!$V$5:$V$15,MATCH(B20,'DS2025'!$V$5:$V$15,1)):
INDEX('DS2025'!$V$5:$V$15,MATCH(B20,'DS2025'!$V$5:$V$15,1)+1)),
IF($C$4=Database!$A$10,
_xlfn.FORECAST.LINEAR(B20,
INDEX('DS2025'!$Z$5:$Z$15,MATCH(B20,'DS2025'!$Y$5:$Y$15,1)):
INDEX('DS2025'!$Z$5:$Z$15,MATCH(B20,'DS2025'!$Y$5:$Y$15,1)+1),
INDEX('DS2025'!$Y$5:$Y$15,MATCH(B20,'DS2025'!$Y$5:$Y$15,1)):
INDEX('DS2025'!$Y$5:$Y$15,MATCH(B20,'DS2025'!$Y$5:$Y$15,1)+1)),
IF($C$4=Database!$A$11,
_xlfn.FORECAST.LINEAR(
B20,
INDEX('DS2025'!$B$21:$B$35,MATCH(B20,'DS2025'!$A$21:$A$35,1)):
INDEX('DS2025'!$B$21:$B$35,MATCH(B20,'DS2025'!$A$21:$A$35,1)+1),
INDEX('DS2025'!$A$21:$A$35,MATCH(B20,'DS2025'!$A$21:$A$35,1)):
INDEX('DS2025'!$A$21:$A$35,MATCH(B20,'DS2025'!$A$21:$A$35,1)+1)),
IF($C$4=Database!$A$12,
_xlfn.FORECAST.LINEAR(
B20,
INDEX('DS2025'!$E$21:$E$35,MATCH(B20,'DS2025'!$D$21:$D$35,1)):
INDEX('DS2025'!$E$21:$E$35,MATCH(B20,'DS2025'!$D$21:$D$35,1)+1),
INDEX('DS2025'!$D$21:$D$35,MATCH(B20,'DS2025'!$D$21:$D$35,1)):
INDEX('DS2025'!$D$21:$D$35,MATCH(B20,'DS2025'!$D$21:$D$35,1)+1)),
IF($C$4=Database!$A$13,
_xlfn.FORECAST.LINEAR(
B20,
INDEX('DS2025'!$H$21:$H$35,MATCH(B20,'DS2025'!$G$21:$G$35,1)):
INDEX('DS2025'!$H$21:$H$35,MATCH(B20,'DS2025'!$G$21:$G$35,1)+1),
INDEX('DS2025'!$G$21:$G$35,MATCH(B20,'DS2025'!$G$21:$G$35,1)):
INDEX('DS2025'!$G$21:$G$35,MATCH(B20,'DS2025'!$G$21:$G$35,1)+1)),
IF($C$4=Database!$A$14,
_xlfn.FORECAST.LINEAR(
B20,
INDEX('DS2025'!$K$21:$K$35,MATCH(B20,'DS2025'!$J$21:$J$35,1)):
INDEX('DS2025'!$K$21:$K$35,MATCH(B20,'DS2025'!$J$21:$J$35,1)+1),
INDEX('DS2025'!$J$21:$J$35,MATCH(B20,'DS2025'!$J$21:$J$35,1)):
INDEX('DS2025'!$J$21:$J$35,MATCH(B20,'DS2025'!$J$21:$J$35,1)+1)),
IF($C$4=Database!$A$15,
_xlfn.FORECAST.LINEAR(
B20,
INDEX('DS2025'!$N$21:$N$35,MATCH(B20,'DS2025'!$M$21:$M$35,1)):
INDEX('DS2025'!$N$21:$N$35,MATCH(B20,'DS2025'!$M$21:$M$35,1)+1),
INDEX('DS2025'!$M$21:$M$35,MATCH(B20,'DS2025'!$M$21:$M$35,1)):
INDEX('DS2025'!$M$21:$M$35,MATCH(B20,'DS2025'!$M$21:$M$35,1)+1)),
IF($C$4=Database!$A$16,
_xlfn.FORECAST.LINEAR(
B20,
INDEX('DS2025'!$Q$21:$Q$35,MATCH(B20,'DS2025'!$P$21:$P$35,1)):
INDEX('DS2025'!$Q$21:$Q$35,MATCH(B20,'DS2025'!$P$21:$P$35,1)+1),
INDEX('DS2025'!$P$21:$P$35,MATCH(B20,'DS2025'!$P$21:$P$35,1)):
INDEX('DS2025'!$P$21:$P$35,MATCH(B20,'DS2025'!$P$21:$P$35,1)+1)),
IF($C$4=Database!$A$17,
_xlfn.FORECAST.LINEAR(
B20,
INDEX('DS2025'!$T$21:$T$35,MATCH(B20,'DS2025'!$S$21:$S$35,1)):
INDEX('DS2025'!$T$21:$T$35,MATCH(B20,'DS2025'!$S$21:$S$35,1)+1),
INDEX('DS2025'!$S$21:$S$35,MATCH(B20,'DS2025'!$S$21:$S$35,1)):
INDEX('DS2025'!$S$21:$S$35,MATCH(B20,'DS2025'!$S$21:$S$35,1)+1)),
IF($C$4=Database!$A$18,
_xlfn.FORECAST.LINEAR(
B20,
INDEX('DS2025'!$W$21:$W$35,MATCH(B20,'DS2025'!$V$21:$V$35,1)):
INDEX('DS2025'!$W$21:$W$35,MATCH(B20,'DS2025'!$V$21:$V$35,1)+1),
INDEX('DS2025'!$V$21:$V$35,MATCH(B20,'DS2025'!$V$21:$V$35,1)):
INDEX('DS2025'!$V$21:$V$35,MATCH(B20,'DS2025'!$V$21:$V$35,1)+1)),
IF($C$4=Database!$A$19,
_xlfn.FORECAST.LINEAR(
B20,
INDEX('DS2025'!$Z$21:$Z$35,MATCH(B20,'DS2025'!$Y$21:$Y$35,1)):
INDEX('DS2025'!$Z$21:$Z$35,MATCH(B20,'DS2025'!$Y$21:$Y$35,1)+1),
INDEX('DS2025'!$Y$21:$Y$35,MATCH(B20,'DS2025'!$Y$21:$Y$35,1)):
INDEX('DS2025'!$Y$21:$Y$35,MATCH(B20,'DS2025'!$Y$21:$Y$35,1)+1)),
IF($C$4=Database!$A$20,
_xlfn.FORECAST.LINEAR(
B20,
INDEX('DS2025'!$AC$21:$AC$35,MATCH(B20,'DS2025'!$AB$21:$AB$35,1)):
INDEX('DS2025'!$AC$21:$AC$35,MATCH(B20,'DS2025'!$AB$21:$AB$35,1)+1),
INDEX('DS2025'!$AB$21:$AB$35,MATCH(B20,'DS2025'!$AB$21:$AB$35,1)):
INDEX('DS2025'!$AB$21:$AB$35,MATCH(B20,'DS2025'!$AB$21:$AB$35,1)+1))
)))))))))))))))))))</f>
        <v>-0.33509063347694268</v>
      </c>
      <c r="D20" s="98">
        <f t="shared" si="0"/>
        <v>64.896909366523062</v>
      </c>
      <c r="E20" s="98">
        <f>'Data 60 C'!C21</f>
        <v>65.861999999999995</v>
      </c>
      <c r="F20" s="98">
        <f>IF($F$4=Database!$A$2,
_xlfn.FORECAST.LINEAR(E20,
INDEX('DS2025'!$B$5:$B$15,MATCH(E20,'DS2025'!$A$5:$A$15,1)):
INDEX('DS2025'!$B$5:$B$15,MATCH(E20,'DS2025'!$A$5:$A$15,1)+1),
INDEX('DS2025'!$A$5:$A$15,MATCH(E20,'DS2025'!$A$5:$A$15,1)):
INDEX('DS2025'!$A$5:$A$15,MATCH(E20,'DS2025'!$A$5:$A$15,1)+1)),
IF($F$4=Database!$A$3,
_xlfn.FORECAST.LINEAR(E20,
INDEX('DS2025'!$E$5:$E$15,MATCH(E20,'DS2025'!$D$5:$D$15,1)):
INDEX('DS2025'!$E$5:$E$15,MATCH(E20,'DS2025'!$D$5:$D$15,1)+1),
INDEX('DS2025'!$D$5:$D$15,MATCH(E20,'DS2025'!$D$5:$D$15,1)):
INDEX('DS2025'!$D$5:$D$15,MATCH(E20,'DS2025'!$D$5:$D$15,1)+1)),
IF($F$4=Database!$A$4,
_xlfn.FORECAST.LINEAR(E20,
INDEX('DS2025'!$H$5:$H$15,MATCH(E20,'DS2025'!$G$5:$G$15,1)):
INDEX('DS2025'!$H$5:$H$15,MATCH(E20,'DS2025'!$G$5:$G$15,1)+1),
INDEX('DS2025'!$G$5:$G$15,MATCH(E20,'DS2025'!$G$5:$G$15,1)):
INDEX('DS2025'!$G$5:$G$15,MATCH(E20,'DS2025'!$G$5:$G$15,1)+1)),
IF($F$4=Database!$A$5,
_xlfn.FORECAST.LINEAR(E20,
INDEX('DS2025'!$K$5:$K$15,MATCH(E20,'DS2025'!$J$5:$J$15,1)):
INDEX('DS2025'!$K$5:$K$15,MATCH(E20,'DS2025'!$J$5:$J$15,1)+1),
INDEX('DS2025'!$J$5:$J$15,MATCH(E20,'DS2025'!$J$5:$J$15,1)):
INDEX('DS2025'!$J$5:$J$15,MATCH(E20,'DS2025'!$J$5:$J$15,1)+1)),
IF($F$4=Database!$A$6,
_xlfn.FORECAST.LINEAR(E20,
INDEX('DS2025'!$N$5:$N$15,MATCH(E20,'DS2025'!$M$5:$M$15,1)):
INDEX('DS2025'!$N$5:$N$15,MATCH(E20,'DS2025'!$M$5:$M$15,1)+1),
INDEX('DS2025'!$M$5:$M$15,MATCH(E20,'DS2025'!$M$5:$M$15,1)):
INDEX('DS2025'!$M$5:$M$15,MATCH(E20,'DS2025'!$M$5:$M$15,1)+1)),
IF($F$4=Database!$A$7,
_xlfn.FORECAST.LINEAR(E20,
INDEX('DS2025'!$Q$5:$Q$15,MATCH(E20,'DS2025'!$P$5:$P$15,1)):
INDEX('DS2025'!$Q$5:$Q$15,MATCH(E20,'DS2025'!$P$5:$P$15,1)+1),
INDEX('DS2025'!$P$5:$P$15,MATCH(E20,'DS2025'!$P$5:$P$15,1)):
INDEX('DS2025'!$P$5:$P$15,MATCH(E20,'DS2025'!$P$5:$P$15,1)+1)),
IF($F$4=Database!$A$8,
_xlfn.FORECAST.LINEAR(E20,
INDEX('DS2025'!$T$5:$T$15,MATCH(E20,'DS2025'!$S$5:$S$15,1)):
INDEX('DS2025'!$T$5:$T$15,MATCH(E20,'DS2025'!$S$5:$S$15,1)+1),
INDEX('DS2025'!$S$5:$S$15,MATCH(E20,'DS2025'!$S$5:$S$15,1)):
INDEX('DS2025'!$S$5:$S$15,MATCH(E20,'DS2025'!$S$5:$S$15,1)+1)),
IF($F$4=Database!$A$9,
_xlfn.FORECAST.LINEAR(E20,
INDEX('DS2025'!$W$5:$W$15,MATCH(E20,'DS2025'!$V$5:$V$15,1)):
INDEX('DS2025'!$W$5:$W$15,MATCH(E20,'DS2025'!$V$5:$V$15,1)+1),
INDEX('DS2025'!$V$5:$V$15,MATCH(E20,'DS2025'!$V$5:$V$15,1)):
INDEX('DS2025'!$V$5:$V$15,MATCH(E20,'DS2025'!$V$5:$V$15,1)+1)),
IF($F$4=Database!$A$10,
_xlfn.FORECAST.LINEAR(E20,
INDEX('DS2025'!$Z$5:$Z$15,MATCH(E20,'DS2025'!$Y$5:$Y$15,1)):
INDEX('DS2025'!$Z$5:$Z$15,MATCH(E20,'DS2025'!$Y$5:$Y$15,1)+1),
INDEX('DS2025'!$Y$5:$Y$15,MATCH(E20,'DS2025'!$Y$5:$Y$15,1)):
INDEX('DS2025'!$Y$5:$Y$15,MATCH(E20,'DS2025'!$Y$5:$Y$15,1)+1)),
IF($F$4=Database!$A$11,
_xlfn.FORECAST.LINEAR(
E20,
INDEX('DS2025'!$B$21:$B$35,MATCH(E20,'DS2025'!$A$21:$A$35,1)):
INDEX('DS2025'!$B$21:$B$35,MATCH(E20,'DS2025'!$A$21:$A$35,1)+1),
INDEX('DS2025'!$A$21:$A$35,MATCH(E20,'DS2025'!$A$21:$A$35,1)):
INDEX('DS2025'!$A$21:$A$35,MATCH(E20,'DS2025'!$A$21:$A$35,1)+1)),
IF($F$4=Database!$A$12,
_xlfn.FORECAST.LINEAR(
E20,
INDEX('DS2025'!$E$21:$E$35,MATCH(E20,'DS2025'!$D$21:$D$35,1)):
INDEX('DS2025'!$E$21:$E$35,MATCH(E20,'DS2025'!$D$21:$D$35,1)+1),
INDEX('DS2025'!$D$21:$D$35,MATCH(E20,'DS2025'!$D$21:$D$35,1)):
INDEX('DS2025'!$D$21:$D$35,MATCH(E20,'DS2025'!$D$21:$D$35,1)+1)),
IF($F$4=Database!$A$13,
_xlfn.FORECAST.LINEAR(
E20,
INDEX('DS2025'!$H$21:$H$35,MATCH(E20,'DS2025'!$G$21:$G$35,1)):
INDEX('DS2025'!$H$21:$H$35,MATCH(E20,'DS2025'!$G$21:$G$35,1)+1),
INDEX('DS2025'!$G$21:$G$35,MATCH(E20,'DS2025'!$G$21:$G$35,1)):
INDEX('DS2025'!$G$21:$G$35,MATCH(E20,'DS2025'!$G$21:$G$35,1)+1)),
IF($F$4=Database!$A$14,
_xlfn.FORECAST.LINEAR(
E20,
INDEX('DS2025'!$K$21:$K$35,MATCH(E20,'DS2025'!$J$21:$J$35,1)):
INDEX('DS2025'!$K$21:$K$35,MATCH(E20,'DS2025'!$J$21:$J$35,1)+1),
INDEX('DS2025'!$J$21:$J$35,MATCH(E20,'DS2025'!$J$21:$J$35,1)):
INDEX('DS2025'!$J$21:$J$35,MATCH(E20,'DS2025'!$J$21:$J$35,1)+1)),
IF($F$4=Database!$A$15,
_xlfn.FORECAST.LINEAR(
E20,
INDEX('DS2025'!$N$21:$N$35,MATCH(E20,'DS2025'!$M$21:$M$35,1)):
INDEX('DS2025'!$N$21:$N$35,MATCH(E20,'DS2025'!$M$21:$M$35,1)+1),
INDEX('DS2025'!$M$21:$M$35,MATCH(E20,'DS2025'!$M$21:$M$35,1)):
INDEX('DS2025'!$M$21:$M$35,MATCH(E20,'DS2025'!$M$21:$M$35,1)+1)),
IF($F$4=Database!$A$16,
_xlfn.FORECAST.LINEAR(
E20,
INDEX('DS2025'!$Q$21:$Q$35,MATCH(E20,'DS2025'!$P$21:$P$35,1)):
INDEX('DS2025'!$Q$21:$Q$35,MATCH(E20,'DS2025'!$P$21:$P$35,1)+1),
INDEX('DS2025'!$P$21:$P$35,MATCH(E20,'DS2025'!$P$21:$P$35,1)):
INDEX('DS2025'!$P$21:$P$35,MATCH(E20,'DS2025'!$P$21:$P$35,1)+1)),
IF($F$4=Database!$A$17,
_xlfn.FORECAST.LINEAR(
E20,
INDEX('DS2025'!$T$21:$T$35,MATCH(E20,'DS2025'!$S$21:$S$35,1)):
INDEX('DS2025'!$T$21:$T$35,MATCH(E20,'DS2025'!$S$21:$S$35,1)+1),
INDEX('DS2025'!$S$21:$S$35,MATCH(E20,'DS2025'!$S$21:$S$35,1)):
INDEX('DS2025'!$S$21:$S$35,MATCH(E20,'DS2025'!$S$21:$S$35,1)+1)),
IF($F$4=Database!$A$18,
_xlfn.FORECAST.LINEAR(
E20,
INDEX('DS2025'!$W$21:$W$35,MATCH(E20,'DS2025'!$V$21:$V$35,1)):
INDEX('DS2025'!$W$21:$W$35,MATCH(E20,'DS2025'!$V$21:$V$35,1)+1),
INDEX('DS2025'!$V$21:$V$35,MATCH(E20,'DS2025'!$V$21:$V$35,1)):
INDEX('DS2025'!$V$21:$V$35,MATCH(E20,'DS2025'!$V$21:$V$35,1)+1)),
IF($F$4=Database!$A$19,
_xlfn.FORECAST.LINEAR(
E20,
INDEX('DS2025'!$Z$21:$Z$35,MATCH(E20,'DS2025'!$Y$21:$Y$35,1)):
INDEX('DS2025'!$Z$21:$Z$35,MATCH(E20,'DS2025'!$Y$21:$Y$35,1)+1),
INDEX('DS2025'!$Y$21:$Y$35,MATCH(E20,'DS2025'!$Y$21:$Y$35,1)):
INDEX('DS2025'!$Y$21:$Y$35,MATCH(E20,'DS2025'!$Y$21:$Y$35,1)+1)),
IF($F$4=Database!$A$20,
_xlfn.FORECAST.LINEAR(
E20,
INDEX('DS2025'!$AC$21:$AC$35,MATCH(E20,'DS2025'!$AB$21:$AB$35,1)):
INDEX('DS2025'!$AC$21:$AC$35,MATCH(E20,'DS2025'!$AB$21:$AB$35,1)+1),
INDEX('DS2025'!$AB$21:$AB$35,MATCH(E20,'DS2025'!$AB$21:$AB$35,1)):
INDEX('DS2025'!$AB$21:$AB$35,MATCH(E20,'DS2025'!$AB$21:$AB$35,1)+1))
)))))))))))))))))))</f>
        <v>-0.29577472924187725</v>
      </c>
      <c r="G20" s="98">
        <f t="shared" si="1"/>
        <v>65.566225270758125</v>
      </c>
      <c r="H20" s="98">
        <f>'Data 60 C'!D21</f>
        <v>65.183000000000007</v>
      </c>
      <c r="I20" s="98">
        <f>IF($I$4=Database!$A$2,
_xlfn.FORECAST.LINEAR(H20,
INDEX('DS2025'!$B$5:$B$15,MATCH(H20,'DS2025'!$A$5:$A$15,1)):
INDEX('DS2025'!$B$5:$B$15,MATCH(H20,'DS2025'!$A$5:$A$15,1)+1),
INDEX('DS2025'!$A$5:$A$15,MATCH(H20,'DS2025'!$A$5:$A$15,1)):
INDEX('DS2025'!$A$5:$A$15,MATCH(H20,'DS2025'!$A$5:$A$15,1)+1)),
IF($I$4=Database!$A$3,
_xlfn.FORECAST.LINEAR(H20,
INDEX('DS2025'!$E$5:$E$15,MATCH(H20,'DS2025'!$D$5:$D$15,1)):
INDEX('DS2025'!$E$5:$E$15,MATCH(H20,'DS2025'!$D$5:$D$15,1)+1),
INDEX('DS2025'!$D$5:$D$15,MATCH(H20,'DS2025'!$D$5:$D$15,1)):
INDEX('DS2025'!$D$5:$D$15,MATCH(H20,'DS2025'!$D$5:$D$15,1)+1)),
IF($I$4=Database!$A$4,
_xlfn.FORECAST.LINEAR(H20,
INDEX('DS2025'!$H$5:$H$15,MATCH(H20,'DS2025'!$G$5:$G$15,1)):
INDEX('DS2025'!$H$5:$H$15,MATCH(H20,'DS2025'!$G$5:$G$15,1)+1),
INDEX('DS2025'!$G$5:$G$15,MATCH(H20,'DS2025'!$G$5:$G$15,1)):
INDEX('DS2025'!$G$5:$G$15,MATCH(H20,'DS2025'!$G$5:$G$15,1)+1)),
IF($I$4=Database!$A$5,
_xlfn.FORECAST.LINEAR(H20,
INDEX('DS2025'!$K$5:$K$15,MATCH(H20,'DS2025'!$J$5:$J$15,1)):
INDEX('DS2025'!$K$5:$K$15,MATCH(H20,'DS2025'!$J$5:$J$15,1)+1),
INDEX('DS2025'!$J$5:$J$15,MATCH(H20,'DS2025'!$J$5:$J$15,1)):
INDEX('DS2025'!$J$5:$J$15,MATCH(H20,'DS2025'!$J$5:$J$15,1)+1)),
IF($I$4=Database!$A$6,
_xlfn.FORECAST.LINEAR(H20,
INDEX('DS2025'!$N$5:$N$15,MATCH(H20,'DS2025'!$M$5:$M$15,1)):
INDEX('DS2025'!$N$5:$N$15,MATCH(H20,'DS2025'!$M$5:$M$15,1)+1),
INDEX('DS2025'!$M$5:$M$15,MATCH(H20,'DS2025'!$M$5:$M$15,1)):
INDEX('DS2025'!$M$5:$M$15,MATCH(H20,'DS2025'!$M$5:$M$15,1)+1)),
IF($I$4=Database!$A$7,
_xlfn.FORECAST.LINEAR(H20,
INDEX('DS2025'!$Q$5:$Q$15,MATCH(H20,'DS2025'!$P$5:$P$15,1)):
INDEX('DS2025'!$Q$5:$Q$15,MATCH(H20,'DS2025'!$P$5:$P$15,1)+1),
INDEX('DS2025'!$P$5:$P$15,MATCH(H20,'DS2025'!$P$5:$P$15,1)):
INDEX('DS2025'!$P$5:$P$15,MATCH(H20,'DS2025'!$P$5:$P$15,1)+1)),
IF($I$4=Database!$A$8,
_xlfn.FORECAST.LINEAR(H20,
INDEX('DS2025'!$T$5:$T$15,MATCH(H20,'DS2025'!$S$5:$S$15,1)):
INDEX('DS2025'!$T$5:$T$15,MATCH(H20,'DS2025'!$S$5:$S$15,1)+1),
INDEX('DS2025'!$S$5:$S$15,MATCH(H20,'DS2025'!$S$5:$S$15,1)):
INDEX('DS2025'!$S$5:$S$15,MATCH(H20,'DS2025'!$S$5:$S$15,1)+1)),
IF($I$4=Database!$A$9,
_xlfn.FORECAST.LINEAR(H20,
INDEX('DS2025'!$W$5:$W$15,MATCH(H20,'DS2025'!$V$5:$V$15,1)):
INDEX('DS2025'!$W$5:$W$15,MATCH(H20,'DS2025'!$V$5:$V$15,1)+1),
INDEX('DS2025'!$V$5:$V$15,MATCH(H20,'DS2025'!$V$5:$V$15,1)):
INDEX('DS2025'!$V$5:$V$15,MATCH(H20,'DS2025'!$V$5:$V$15,1)+1)),
IF($I$4=Database!$A$10,
_xlfn.FORECAST.LINEAR(H20,
INDEX('DS2025'!$Z$5:$Z$15,MATCH(H20,'DS2025'!$Y$5:$Y$15,1)):
INDEX('DS2025'!$Z$5:$Z$15,MATCH(H20,'DS2025'!$Y$5:$Y$15,1)+1),
INDEX('DS2025'!$Y$5:$Y$15,MATCH(H20,'DS2025'!$Y$5:$Y$15,1)):
INDEX('DS2025'!$Y$5:$Y$15,MATCH(H20,'DS2025'!$Y$5:$Y$15,1)+1)),
IF($I$4=Database!$A$11,
_xlfn.FORECAST.LINEAR(
H20,
INDEX('DS2025'!$B$21:$B$35,MATCH(H20,'DS2025'!$A$21:$A$35,1)):
INDEX('DS2025'!$B$21:$B$35,MATCH(H20,'DS2025'!$A$21:$A$35,1)+1),
INDEX('DS2025'!$A$21:$A$35,MATCH(H20,'DS2025'!$A$21:$A$35,1)):
INDEX('DS2025'!$A$21:$A$35,MATCH(H20,'DS2025'!$A$21:$A$35,1)+1)),
IF($I$4=Database!$A$12,
_xlfn.FORECAST.LINEAR(
H20,
INDEX('DS2025'!$E$21:$E$35,MATCH(H20,'DS2025'!$D$21:$D$35,1)):
INDEX('DS2025'!$E$21:$E$35,MATCH(H20,'DS2025'!$D$21:$D$35,1)+1),
INDEX('DS2025'!$D$21:$D$35,MATCH(H20,'DS2025'!$D$21:$D$35,1)):
INDEX('DS2025'!$D$21:$D$35,MATCH(H20,'DS2025'!$D$21:$D$35,1)+1)),
IF($I$4=Database!$A$13,
_xlfn.FORECAST.LINEAR(
H20,
INDEX('DS2025'!$H$21:$H$35,MATCH(H20,'DS2025'!$G$21:$G$35,1)):
INDEX('DS2025'!$H$21:$H$35,MATCH(H20,'DS2025'!$G$21:$G$35,1)+1),
INDEX('DS2025'!$G$21:$G$35,MATCH(H20,'DS2025'!$G$21:$G$35,1)):
INDEX('DS2025'!$G$21:$G$35,MATCH(H20,'DS2025'!$G$21:$G$35,1)+1)),
IF($I$4=Database!$A$14,
_xlfn.FORECAST.LINEAR(
H20,
INDEX('DS2025'!$K$21:$K$35,MATCH(H20,'DS2025'!$J$21:$J$35,1)):
INDEX('DS2025'!$K$21:$K$35,MATCH(H20,'DS2025'!$J$21:$J$35,1)+1),
INDEX('DS2025'!$J$21:$J$35,MATCH(H20,'DS2025'!$J$21:$J$35,1)):
INDEX('DS2025'!$J$21:$J$35,MATCH(H20,'DS2025'!$J$21:$J$35,1)+1)),
IF($I$4=Database!$A$15,
_xlfn.FORECAST.LINEAR(
H20,
INDEX('DS2025'!$N$21:$N$35,MATCH(H20,'DS2025'!$M$21:$M$35,1)):
INDEX('DS2025'!$N$21:$N$35,MATCH(H20,'DS2025'!$M$21:$M$35,1)+1),
INDEX('DS2025'!$M$21:$M$35,MATCH(H20,'DS2025'!$M$21:$M$35,1)):
INDEX('DS2025'!$M$21:$M$35,MATCH(H20,'DS2025'!$M$21:$M$35,1)+1)),
IF($I$4=Database!$A$16,
_xlfn.FORECAST.LINEAR(
H20,
INDEX('DS2025'!$Q$21:$Q$35,MATCH(H20,'DS2025'!$P$21:$P$35,1)):
INDEX('DS2025'!$Q$21:$Q$35,MATCH(H20,'DS2025'!$P$21:$P$35,1)+1),
INDEX('DS2025'!$P$21:$P$35,MATCH(H20,'DS2025'!$P$21:$P$35,1)):
INDEX('DS2025'!$P$21:$P$35,MATCH(H20,'DS2025'!$P$21:$P$35,1)+1)),
IF($I$4=Database!$A$17,
_xlfn.FORECAST.LINEAR(
H20,
INDEX('DS2025'!$T$21:$T$35,MATCH(H20,'DS2025'!$S$21:$S$35,1)):
INDEX('DS2025'!$T$21:$T$35,MATCH(H20,'DS2025'!$S$21:$S$35,1)+1),
INDEX('DS2025'!$S$21:$S$35,MATCH(H20,'DS2025'!$S$21:$S$35,1)):
INDEX('DS2025'!$S$21:$S$35,MATCH(H20,'DS2025'!$S$21:$S$35,1)+1)),
IF($I$4=Database!$A$18,
_xlfn.FORECAST.LINEAR(
H20,
INDEX('DS2025'!$W$21:$W$35,MATCH(H20,'DS2025'!$V$21:$V$35,1)):
INDEX('DS2025'!$W$21:$W$35,MATCH(H20,'DS2025'!$V$21:$V$35,1)+1),
INDEX('DS2025'!$V$21:$V$35,MATCH(H20,'DS2025'!$V$21:$V$35,1)):
INDEX('DS2025'!$V$21:$V$35,MATCH(H20,'DS2025'!$V$21:$V$35,1)+1)),
IF($I$4=Database!$A$19,
_xlfn.FORECAST.LINEAR(
H20,
INDEX('DS2025'!$Z$21:$Z$35,MATCH(H20,'DS2025'!$Y$21:$Y$35,1)):
INDEX('DS2025'!$Z$21:$Z$35,MATCH(H20,'DS2025'!$Y$21:$Y$35,1)+1),
INDEX('DS2025'!$Y$21:$Y$35,MATCH(H20,'DS2025'!$Y$21:$Y$35,1)):
INDEX('DS2025'!$Y$21:$Y$35,MATCH(H20,'DS2025'!$Y$21:$Y$35,1)+1)),
IF($I$4=Database!$A$20,
_xlfn.FORECAST.LINEAR(
H20,
INDEX('DS2025'!$AC$21:$AC$35,MATCH(H20,'DS2025'!$AB$21:$AB$35,1)):
INDEX('DS2025'!$AC$21:$AC$35,MATCH(H20,'DS2025'!$AB$21:$AB$35,1)+1),
INDEX('DS2025'!$AB$21:$AB$35,MATCH(H20,'DS2025'!$AB$21:$AB$35,1)):
INDEX('DS2025'!$AB$21:$AB$35,MATCH(H20,'DS2025'!$AB$21:$AB$35,1)+1))
)))))))))))))))))))</f>
        <v>-0.29749061371841157</v>
      </c>
      <c r="J20" s="98">
        <f t="shared" si="2"/>
        <v>64.885509386281598</v>
      </c>
      <c r="K20" s="98">
        <f>'Data 60 C'!E21</f>
        <v>65.251000000000005</v>
      </c>
      <c r="L20" s="98">
        <f>IF($L$4=Database!$A$2,
_xlfn.FORECAST.LINEAR(K20,
INDEX('DS2025'!$B$5:$B$15,MATCH(K20,'DS2025'!$A$5:$A$15,1)):
INDEX('DS2025'!$B$5:$B$15,MATCH(K20,'DS2025'!$A$5:$A$15,1)+1),
INDEX('DS2025'!$A$5:$A$15,MATCH(K20,'DS2025'!$A$5:$A$15,1)):
INDEX('DS2025'!$A$5:$A$15,MATCH(K20,'DS2025'!$A$5:$A$15,1)+1)),
IF($L$4=Database!$A$3,
_xlfn.FORECAST.LINEAR(K20,
INDEX('DS2025'!$E$5:$E$15,MATCH(K20,'DS2025'!$D$5:$D$15,1)):
INDEX('DS2025'!$E$5:$E$15,MATCH(K20,'DS2025'!$D$5:$D$15,1)+1),
INDEX('DS2025'!$D$5:$D$15,MATCH(K20,'DS2025'!$D$5:$D$15,1)):
INDEX('DS2025'!$D$5:$D$15,MATCH(K20,'DS2025'!$D$5:$D$15,1)+1)),
IF($L$4=Database!$A$4,
_xlfn.FORECAST.LINEAR(K20,
INDEX('DS2025'!$H$5:$H$15,MATCH(K20,'DS2025'!$G$5:$G$15,1)):
INDEX('DS2025'!$H$5:$H$15,MATCH(K20,'DS2025'!$G$5:$G$15,1)+1),
INDEX('DS2025'!$G$5:$G$15,MATCH(K20,'DS2025'!$G$5:$G$15,1)):
INDEX('DS2025'!$G$5:$G$15,MATCH(K20,'DS2025'!$G$5:$G$15,1)+1)),
IF($L$4=Database!$A$5,
_xlfn.FORECAST.LINEAR(K20,
INDEX('DS2025'!$K$5:$K$15,MATCH(K20,'DS2025'!$J$5:$J$15,1)):
INDEX('DS2025'!$K$5:$K$15,MATCH(K20,'DS2025'!$J$5:$J$15,1)+1),
INDEX('DS2025'!$J$5:$J$15,MATCH(K20,'DS2025'!$J$5:$J$15,1)):
INDEX('DS2025'!$J$5:$J$15,MATCH(K20,'DS2025'!$J$5:$J$15,1)+1)),
IF($L$4=Database!$A$6,
_xlfn.FORECAST.LINEAR(K20,
INDEX('DS2025'!$N$5:$N$15,MATCH(K20,'DS2025'!$M$5:$M$15,1)):
INDEX('DS2025'!$N$5:$N$15,MATCH(K20,'DS2025'!$M$5:$M$15,1)+1),
INDEX('DS2025'!$M$5:$M$15,MATCH(K20,'DS2025'!$M$5:$M$15,1)):
INDEX('DS2025'!$M$5:$M$15,MATCH(K20,'DS2025'!$M$5:$M$15,1)+1)),
IF($L$4=Database!$A$7,
_xlfn.FORECAST.LINEAR(K20,
INDEX('DS2025'!$Q$5:$Q$15,MATCH(K20,'DS2025'!$P$5:$P$15,1)):
INDEX('DS2025'!$Q$5:$Q$15,MATCH(K20,'DS2025'!$P$5:$P$15,1)+1),
INDEX('DS2025'!$P$5:$P$15,MATCH(K20,'DS2025'!$P$5:$P$15,1)):
INDEX('DS2025'!$P$5:$P$15,MATCH(K20,'DS2025'!$P$5:$P$15,1)+1)),
IF($L$4=Database!$A$8,
_xlfn.FORECAST.LINEAR(K20,
INDEX('DS2025'!$T$5:$T$15,MATCH(K20,'DS2025'!$S$5:$S$15,1)):
INDEX('DS2025'!$T$5:$T$15,MATCH(K20,'DS2025'!$S$5:$S$15,1)+1),
INDEX('DS2025'!$S$5:$S$15,MATCH(K20,'DS2025'!$S$5:$S$15,1)):
INDEX('DS2025'!$S$5:$S$15,MATCH(K20,'DS2025'!$S$5:$S$15,1)+1)),
IF($L$4=Database!$A$9,
_xlfn.FORECAST.LINEAR(K20,
INDEX('DS2025'!$W$5:$W$15,MATCH(K20,'DS2025'!$V$5:$V$15,1)):
INDEX('DS2025'!$W$5:$W$15,MATCH(K20,'DS2025'!$V$5:$V$15,1)+1),
INDEX('DS2025'!$V$5:$V$15,MATCH(K20,'DS2025'!$V$5:$V$15,1)):
INDEX('DS2025'!$V$5:$V$15,MATCH(K20,'DS2025'!$V$5:$V$15,1)+1)),
IF($L$4=Database!$A$10,
_xlfn.FORECAST.LINEAR(K20,
INDEX('DS2025'!$Z$5:$Z$15,MATCH(K20,'DS2025'!$Y$5:$Y$15,1)):
INDEX('DS2025'!$Z$5:$Z$15,MATCH(K20,'DS2025'!$Y$5:$Y$15,1)+1),
INDEX('DS2025'!$Y$5:$Y$15,MATCH(K20,'DS2025'!$Y$5:$Y$15,1)):
INDEX('DS2025'!$Y$5:$Y$15,MATCH(K20,'DS2025'!$Y$5:$Y$15,1)+1)),
IF($L$4=Database!$A$11,
_xlfn.FORECAST.LINEAR(
K20,
INDEX('DS2025'!$B$21:$B$35,MATCH(K20,'DS2025'!$A$21:$A$35,1)):
INDEX('DS2025'!$B$21:$B$35,MATCH(K20,'DS2025'!$A$21:$A$35,1)+1),
INDEX('DS2025'!$A$21:$A$35,MATCH(K20,'DS2025'!$A$21:$A$35,1)):
INDEX('DS2025'!$A$21:$A$35,MATCH(K20,'DS2025'!$A$21:$A$35,1)+1)),
IF($L$4=Database!$A$12,
_xlfn.FORECAST.LINEAR(
K20,
INDEX('DS2025'!$E$21:$E$35,MATCH(K20,'DS2025'!$D$21:$D$35,1)):
INDEX('DS2025'!$E$21:$E$35,MATCH(K20,'DS2025'!$D$21:$D$35,1)+1),
INDEX('DS2025'!$D$21:$D$35,MATCH(K20,'DS2025'!$D$21:$D$35,1)):
INDEX('DS2025'!$D$21:$D$35,MATCH(K20,'DS2025'!$D$21:$D$35,1)+1)),
IF($L$4=Database!$A$13,
_xlfn.FORECAST.LINEAR(
K20,
INDEX('DS2025'!$H$21:$H$35,MATCH(K20,'DS2025'!$G$21:$G$35,1)):
INDEX('DS2025'!$H$21:$H$35,MATCH(K20,'DS2025'!$G$21:$G$35,1)+1),
INDEX('DS2025'!$G$21:$G$35,MATCH(K20,'DS2025'!$G$21:$G$35,1)):
INDEX('DS2025'!$G$21:$G$35,MATCH(K20,'DS2025'!$G$21:$G$35,1)+1)),
IF($L$4=Database!$A$14,
_xlfn.FORECAST.LINEAR(
K20,
INDEX('DS2025'!$K$21:$K$35,MATCH(K20,'DS2025'!$J$21:$J$35,1)):
INDEX('DS2025'!$K$21:$K$35,MATCH(K20,'DS2025'!$J$21:$J$35,1)+1),
INDEX('DS2025'!$J$21:$J$35,MATCH(K20,'DS2025'!$J$21:$J$35,1)):
INDEX('DS2025'!$J$21:$J$35,MATCH(K20,'DS2025'!$J$21:$J$35,1)+1)),
IF($L$4=Database!$A$15,
_xlfn.FORECAST.LINEAR(
K20,
INDEX('DS2025'!$N$21:$N$35,MATCH(K20,'DS2025'!$M$21:$M$35,1)):
INDEX('DS2025'!$N$21:$N$35,MATCH(K20,'DS2025'!$M$21:$M$35,1)+1),
INDEX('DS2025'!$M$21:$M$35,MATCH(K20,'DS2025'!$M$21:$M$35,1)):
INDEX('DS2025'!$M$21:$M$35,MATCH(K20,'DS2025'!$M$21:$M$35,1)+1)),
IF($L$4=Database!$A$16,
_xlfn.FORECAST.LINEAR(
K20,
INDEX('DS2025'!$Q$21:$Q$35,MATCH(K20,'DS2025'!$P$21:$P$35,1)):
INDEX('DS2025'!$Q$21:$Q$35,MATCH(K20,'DS2025'!$P$21:$P$35,1)+1),
INDEX('DS2025'!$P$21:$P$35,MATCH(K20,'DS2025'!$P$21:$P$35,1)):
INDEX('DS2025'!$P$21:$P$35,MATCH(K20,'DS2025'!$P$21:$P$35,1)+1)),
IF($L$4=Database!$A$17,
_xlfn.FORECAST.LINEAR(
K20,
INDEX('DS2025'!$T$21:$T$35,MATCH(K20,'DS2025'!$S$21:$S$35,1)):
INDEX('DS2025'!$T$21:$T$35,MATCH(K20,'DS2025'!$S$21:$S$35,1)+1),
INDEX('DS2025'!$S$21:$S$35,MATCH(K20,'DS2025'!$S$21:$S$35,1)):
INDEX('DS2025'!$S$21:$S$35,MATCH(K20,'DS2025'!$S$21:$S$35,1)+1)),
IF($L$4=Database!$A$18,
_xlfn.FORECAST.LINEAR(
K20,
INDEX('DS2025'!$W$21:$W$35,MATCH(K20,'DS2025'!$V$21:$V$35,1)):
INDEX('DS2025'!$W$21:$W$35,MATCH(K20,'DS2025'!$V$21:$V$35,1)+1),
INDEX('DS2025'!$V$21:$V$35,MATCH(K20,'DS2025'!$V$21:$V$35,1)):
INDEX('DS2025'!$V$21:$V$35,MATCH(K20,'DS2025'!$V$21:$V$35,1)+1)),
IF($L$4=Database!$A$19,
_xlfn.FORECAST.LINEAR(
K20,
INDEX('DS2025'!$Z$21:$Z$35,MATCH(K20,'DS2025'!$Y$21:$Y$35,1)):
INDEX('DS2025'!$Z$21:$Z$35,MATCH(K20,'DS2025'!$Y$21:$Y$35,1)+1),
INDEX('DS2025'!$Y$21:$Y$35,MATCH(K20,'DS2025'!$Y$21:$Y$35,1)):
INDEX('DS2025'!$Y$21:$Y$35,MATCH(K20,'DS2025'!$Y$21:$Y$35,1)+1)),
IF($L$4=Database!$A$20,
_xlfn.FORECAST.LINEAR(
K20,
INDEX('DS2025'!$AC$21:$AC$35,MATCH(K20,'DS2025'!$AB$21:$AB$35,1)):
INDEX('DS2025'!$AC$21:$AC$35,MATCH(K20,'DS2025'!$AB$21:$AB$35,1)+1),
INDEX('DS2025'!$AB$21:$AB$35,MATCH(K20,'DS2025'!$AB$21:$AB$35,1)):
INDEX('DS2025'!$AB$21:$AB$35,MATCH(K20,'DS2025'!$AB$21:$AB$35,1)+1))
)))))))))))))))))))</f>
        <v>-0.33514672091910003</v>
      </c>
      <c r="M20" s="98">
        <f t="shared" si="3"/>
        <v>64.915853279080906</v>
      </c>
      <c r="N20" s="317">
        <f>'Data 60 C'!F21</f>
        <v>64.281000000000006</v>
      </c>
      <c r="O20" s="98">
        <f>IF($O$4=Database!$A$2,
_xlfn.FORECAST.LINEAR(N20,
INDEX('DS2025'!$B$5:$B$15,MATCH(N20,'DS2025'!$A$5:$A$15,1)):
INDEX('DS2025'!$B$5:$B$15,MATCH(N20,'DS2025'!$A$5:$A$15,1)+1),
INDEX('DS2025'!$A$5:$A$15,MATCH(N20,'DS2025'!$A$5:$A$15,1)):
INDEX('DS2025'!$A$5:$A$15,MATCH(N20,'DS2025'!$A$5:$A$15,1)+1)),
IF($O$4=Database!$A$3,
_xlfn.FORECAST.LINEAR(N20,
INDEX('DS2025'!$E$5:$E$15,MATCH(N20,'DS2025'!$D$5:$D$15,1)):
INDEX('DS2025'!$E$5:$E$15,MATCH(N20,'DS2025'!$D$5:$D$15,1)+1),
INDEX('DS2025'!$D$5:$D$15,MATCH(N20,'DS2025'!$D$5:$D$15,1)):
INDEX('DS2025'!$D$5:$D$15,MATCH(N20,'DS2025'!$D$5:$D$15,1)+1)),
IF($O$4=Database!$A$4,
_xlfn.FORECAST.LINEAR(N20,
INDEX('DS2025'!$H$5:$H$15,MATCH(N20,'DS2025'!$G$5:$G$15,1)):
INDEX('DS2025'!$H$5:$H$15,MATCH(N20,'DS2025'!$G$5:$G$15,1)+1),
INDEX('DS2025'!$G$5:$G$15,MATCH(N20,'DS2025'!$G$5:$G$15,1)):
INDEX('DS2025'!$G$5:$G$15,MATCH(N20,'DS2025'!$G$5:$G$15,1)+1)),
IF($O$4=Database!$A$5,
_xlfn.FORECAST.LINEAR(N20,
INDEX('DS2025'!$K$5:$K$15,MATCH(N20,'DS2025'!$J$5:$J$15,1)):
INDEX('DS2025'!$K$5:$K$15,MATCH(N20,'DS2025'!$J$5:$J$15,1)+1),
INDEX('DS2025'!$J$5:$J$15,MATCH(N20,'DS2025'!$J$5:$J$15,1)):
INDEX('DS2025'!$J$5:$J$15,MATCH(N20,'DS2025'!$J$5:$J$15,1)+1)),
IF($O$4=Database!$A$6,
_xlfn.FORECAST.LINEAR(N20,
INDEX('DS2025'!$N$5:$N$15,MATCH(N20,'DS2025'!$M$5:$M$15,1)):
INDEX('DS2025'!$N$5:$N$15,MATCH(N20,'DS2025'!$M$5:$M$15,1)+1),
INDEX('DS2025'!$M$5:$M$15,MATCH(N20,'DS2025'!$M$5:$M$15,1)):
INDEX('DS2025'!$M$5:$M$15,MATCH(N20,'DS2025'!$M$5:$M$15,1)+1)),
IF($O$4=Database!$A$7,
_xlfn.FORECAST.LINEAR(N20,
INDEX('DS2025'!$Q$5:$Q$15,MATCH(N20,'DS2025'!$P$5:$P$15,1)):
INDEX('DS2025'!$Q$5:$Q$15,MATCH(N20,'DS2025'!$P$5:$P$15,1)+1),
INDEX('DS2025'!$P$5:$P$15,MATCH(N20,'DS2025'!$P$5:$P$15,1)):
INDEX('DS2025'!$P$5:$P$15,MATCH(N20,'DS2025'!$P$5:$P$15,1)+1)),
IF($O$4=Database!$A$8,
_xlfn.FORECAST.LINEAR(N20,
INDEX('DS2025'!$T$5:$T$15,MATCH(N20,'DS2025'!$S$5:$S$15,1)):
INDEX('DS2025'!$T$5:$T$15,MATCH(N20,'DS2025'!$S$5:$S$15,1)+1),
INDEX('DS2025'!$S$5:$S$15,MATCH(N20,'DS2025'!$S$5:$S$15,1)):
INDEX('DS2025'!$S$5:$S$15,MATCH(N20,'DS2025'!$S$5:$S$15,1)+1)),
IF($O$4=Database!$A$9,
_xlfn.FORECAST.LINEAR(N20,
INDEX('DS2025'!$W$5:$W$15,MATCH(N20,'DS2025'!$V$5:$V$15,1)):
INDEX('DS2025'!$W$5:$W$15,MATCH(N20,'DS2025'!$V$5:$V$15,1)+1),
INDEX('DS2025'!$V$5:$V$15,MATCH(N20,'DS2025'!$V$5:$V$15,1)):
INDEX('DS2025'!$V$5:$V$15,MATCH(N20,'DS2025'!$V$5:$V$15,1)+1)),
IF($O$4=Database!$A$10,
_xlfn.FORECAST.LINEAR(N20,
INDEX('DS2025'!$Z$5:$Z$15,MATCH(N20,'DS2025'!$Y$5:$Y$15,1)):
INDEX('DS2025'!$Z$5:$Z$15,MATCH(N20,'DS2025'!$Y$5:$Y$15,1)+1),
INDEX('DS2025'!$Y$5:$Y$15,MATCH(N20,'DS2025'!$Y$5:$Y$15,1)):
INDEX('DS2025'!$Y$5:$Y$15,MATCH(N20,'DS2025'!$Y$5:$Y$15,1)+1)),
IF($O$4=Database!$A$11,
_xlfn.FORECAST.LINEAR(
N20,
INDEX('DS2025'!$B$21:$B$35,MATCH(N20,'DS2025'!$A$21:$A$35,1)):
INDEX('DS2025'!$B$21:$B$35,MATCH(N20,'DS2025'!$A$21:$A$35,1)+1),
INDEX('DS2025'!$A$21:$A$35,MATCH(N20,'DS2025'!$A$21:$A$35,1)):
INDEX('DS2025'!$A$21:$A$35,MATCH(N20,'DS2025'!$A$21:$A$35,1)+1)),
IF($O$4=Database!$A$12,
_xlfn.FORECAST.LINEAR(
N20,
INDEX('DS2025'!$E$21:$E$35,MATCH(N20,'DS2025'!$D$21:$D$35,1)):
INDEX('DS2025'!$E$21:$E$35,MATCH(N20,'DS2025'!$D$21:$D$35,1)+1),
INDEX('DS2025'!$D$21:$D$35,MATCH(N20,'DS2025'!$D$21:$D$35,1)):
INDEX('DS2025'!$D$21:$D$35,MATCH(N20,'DS2025'!$D$21:$D$35,1)+1)),
IF($O$4=Database!$A$13,
_xlfn.FORECAST.LINEAR(
N20,
INDEX('DS2025'!$H$21:$H$35,MATCH(N20,'DS2025'!$G$21:$G$35,1)):
INDEX('DS2025'!$H$21:$H$35,MATCH(N20,'DS2025'!$G$21:$G$35,1)+1),
INDEX('DS2025'!$G$21:$G$35,MATCH(N20,'DS2025'!$G$21:$G$35,1)):
INDEX('DS2025'!$G$21:$G$35,MATCH(N20,'DS2025'!$G$21:$G$35,1)+1)),
IF($O$4=Database!$A$14,
_xlfn.FORECAST.LINEAR(
N20,
INDEX('DS2025'!$K$21:$K$35,MATCH(N20,'DS2025'!$J$21:$J$35,1)):
INDEX('DS2025'!$K$21:$K$35,MATCH(N20,'DS2025'!$J$21:$J$35,1)+1),
INDEX('DS2025'!$J$21:$J$35,MATCH(N20,'DS2025'!$J$21:$J$35,1)):
INDEX('DS2025'!$J$21:$J$35,MATCH(N20,'DS2025'!$J$21:$J$35,1)+1)),
IF($O$4=Database!$A$15,
_xlfn.FORECAST.LINEAR(
N20,
INDEX('DS2025'!$N$21:$N$35,MATCH(N20,'DS2025'!$M$21:$M$35,1)):
INDEX('DS2025'!$N$21:$N$35,MATCH(N20,'DS2025'!$M$21:$M$35,1)+1),
INDEX('DS2025'!$M$21:$M$35,MATCH(N20,'DS2025'!$M$21:$M$35,1)):
INDEX('DS2025'!$M$21:$M$35,MATCH(N20,'DS2025'!$M$21:$M$35,1)+1)),
IF($O$4=Database!$A$16,
_xlfn.FORECAST.LINEAR(
N20,
INDEX('DS2025'!$Q$21:$Q$35,MATCH(N20,'DS2025'!$P$21:$P$35,1)):
INDEX('DS2025'!$Q$21:$Q$35,MATCH(N20,'DS2025'!$P$21:$P$35,1)+1),
INDEX('DS2025'!$P$21:$P$35,MATCH(N20,'DS2025'!$P$21:$P$35,1)):
INDEX('DS2025'!$P$21:$P$35,MATCH(N20,'DS2025'!$P$21:$P$35,1)+1)),
IF($O$4=Database!$A$17,
_xlfn.FORECAST.LINEAR(
N20,
INDEX('DS2025'!$T$21:$T$35,MATCH(N20,'DS2025'!$S$21:$S$35,1)):
INDEX('DS2025'!$T$21:$T$35,MATCH(N20,'DS2025'!$S$21:$S$35,1)+1),
INDEX('DS2025'!$S$21:$S$35,MATCH(N20,'DS2025'!$S$21:$S$35,1)):
INDEX('DS2025'!$S$21:$S$35,MATCH(N20,'DS2025'!$S$21:$S$35,1)+1)),
IF($O$4=Database!$A$18,
_xlfn.FORECAST.LINEAR(
N20,
INDEX('DS2025'!$W$21:$W$35,MATCH(N20,'DS2025'!$V$21:$V$35,1)):
INDEX('DS2025'!$W$21:$W$35,MATCH(N20,'DS2025'!$V$21:$V$35,1)+1),
INDEX('DS2025'!$V$21:$V$35,MATCH(N20,'DS2025'!$V$21:$V$35,1)):
INDEX('DS2025'!$V$21:$V$35,MATCH(N20,'DS2025'!$V$21:$V$35,1)+1)),
IF($O$4=Database!$A$19,
_xlfn.FORECAST.LINEAR(
N20,
INDEX('DS2025'!$Z$21:$Z$35,MATCH(N20,'DS2025'!$Y$21:$Y$35,1)):
INDEX('DS2025'!$Z$21:$Z$35,MATCH(N20,'DS2025'!$Y$21:$Y$35,1)+1),
INDEX('DS2025'!$Y$21:$Y$35,MATCH(N20,'DS2025'!$Y$21:$Y$35,1)):
INDEX('DS2025'!$Y$21:$Y$35,MATCH(N20,'DS2025'!$Y$21:$Y$35,1)+1)),
IF($O$4=Database!$A$20,
_xlfn.FORECAST.LINEAR(
N20,
INDEX('DS2025'!$AC$21:$AC$35,MATCH(N20,'DS2025'!$AB$21:$AB$35,1)):
INDEX('DS2025'!$AC$21:$AC$35,MATCH(N20,'DS2025'!$AB$21:$AB$35,1)+1),
INDEX('DS2025'!$AB$21:$AB$35,MATCH(N20,'DS2025'!$AB$21:$AB$35,1)):
INDEX('DS2025'!$AB$21:$AB$35,MATCH(N20,'DS2025'!$AB$21:$AB$35,1)+1))
)))))))))))))))))))</f>
        <v>-0.3322833093984362</v>
      </c>
      <c r="P20" s="96">
        <f t="shared" si="4"/>
        <v>63.948716690601572</v>
      </c>
      <c r="Q20" s="317">
        <f>'Data 60 C'!G21</f>
        <v>64.909000000000006</v>
      </c>
      <c r="R20" s="98">
        <f>IF($R$4=Database!$A$2,
_xlfn.FORECAST.LINEAR(Q20,
INDEX('DS2025'!$B$5:$B$15,MATCH(Q20,'DS2025'!$A$5:$A$15,1)):
INDEX('DS2025'!$B$5:$B$15,MATCH(Q20,'DS2025'!$A$5:$A$15,1)+1),
INDEX('DS2025'!$A$5:$A$15,MATCH(Q20,'DS2025'!$A$5:$A$15,1)):
INDEX('DS2025'!$A$5:$A$15,MATCH(Q20,'DS2025'!$A$5:$A$15,1)+1)),
IF($R$4=Database!$A$3,
_xlfn.FORECAST.LINEAR(Q20,
INDEX('DS2025'!$E$5:$E$15,MATCH(Q20,'DS2025'!$D$5:$D$15,1)):
INDEX('DS2025'!$E$5:$E$15,MATCH(Q20,'DS2025'!$D$5:$D$15,1)+1),
INDEX('DS2025'!$D$5:$D$15,MATCH(Q20,'DS2025'!$D$5:$D$15,1)):
INDEX('DS2025'!$D$5:$D$15,MATCH(Q20,'DS2025'!$D$5:$D$15,1)+1)),
IF($R$4=Database!$A$4,
_xlfn.FORECAST.LINEAR(Q20,
INDEX('DS2025'!$H$5:$H$15,MATCH(Q20,'DS2025'!$G$5:$G$15,1)):
INDEX('DS2025'!$H$5:$H$15,MATCH(Q20,'DS2025'!$G$5:$G$15,1)+1),
INDEX('DS2025'!$G$5:$G$15,MATCH(Q20,'DS2025'!$G$5:$G$15,1)):
INDEX('DS2025'!$G$5:$G$15,MATCH(Q20,'DS2025'!$G$5:$G$15,1)+1)),
IF($R$4=Database!$A$5,
_xlfn.FORECAST.LINEAR(Q20,
INDEX('DS2025'!$K$5:$K$15,MATCH(Q20,'DS2025'!$J$5:$J$15,1)):
INDEX('DS2025'!$K$5:$K$15,MATCH(Q20,'DS2025'!$J$5:$J$15,1)+1),
INDEX('DS2025'!$J$5:$J$15,MATCH(Q20,'DS2025'!$J$5:$J$15,1)):
INDEX('DS2025'!$J$5:$J$15,MATCH(Q20,'DS2025'!$J$5:$J$15,1)+1)),
IF($R$4=Database!$A$6,
_xlfn.FORECAST.LINEAR(Q20,
INDEX('DS2025'!$N$5:$N$15,MATCH(Q20,'DS2025'!$M$5:$M$15,1)):
INDEX('DS2025'!$N$5:$N$15,MATCH(Q20,'DS2025'!$M$5:$M$15,1)+1),
INDEX('DS2025'!$M$5:$M$15,MATCH(Q20,'DS2025'!$M$5:$M$15,1)):
INDEX('DS2025'!$M$5:$M$15,MATCH(Q20,'DS2025'!$M$5:$M$15,1)+1)),
IF($R$4=Database!$A$7,
_xlfn.FORECAST.LINEAR(Q20,
INDEX('DS2025'!$Q$5:$Q$15,MATCH(Q20,'DS2025'!$P$5:$P$15,1)):
INDEX('DS2025'!$Q$5:$Q$15,MATCH(Q20,'DS2025'!$P$5:$P$15,1)+1),
INDEX('DS2025'!$P$5:$P$15,MATCH(Q20,'DS2025'!$P$5:$P$15,1)):
INDEX('DS2025'!$P$5:$P$15,MATCH(Q20,'DS2025'!$P$5:$P$15,1)+1)),
IF($R$4=Database!$A$8,
_xlfn.FORECAST.LINEAR(Q20,
INDEX('DS2025'!$T$5:$T$15,MATCH(Q20,'DS2025'!$S$5:$S$15,1)):
INDEX('DS2025'!$T$5:$T$15,MATCH(Q20,'DS2025'!$S$5:$S$15,1)+1),
INDEX('DS2025'!$S$5:$S$15,MATCH(Q20,'DS2025'!$S$5:$S$15,1)):
INDEX('DS2025'!$S$5:$S$15,MATCH(Q20,'DS2025'!$S$5:$S$15,1)+1)),
IF($R$4=Database!$A$9,
_xlfn.FORECAST.LINEAR(Q20,
INDEX('DS2025'!$W$5:$W$15,MATCH(Q20,'DS2025'!$V$5:$V$15,1)):
INDEX('DS2025'!$W$5:$W$15,MATCH(Q20,'DS2025'!$V$5:$V$15,1)+1),
INDEX('DS2025'!$V$5:$V$15,MATCH(Q20,'DS2025'!$V$5:$V$15,1)):
INDEX('DS2025'!$V$5:$V$15,MATCH(Q20,'DS2025'!$V$5:$V$15,1)+1)),
IF($R$4=Database!$A$10,
_xlfn.FORECAST.LINEAR(Q20,
INDEX('DS2025'!$Z$5:$Z$15,MATCH(Q20,'DS2025'!$Y$5:$Y$15,1)):
INDEX('DS2025'!$Z$5:$Z$15,MATCH(Q20,'DS2025'!$Y$5:$Y$15,1)+1),
INDEX('DS2025'!$Y$5:$Y$15,MATCH(Q20,'DS2025'!$Y$5:$Y$15,1)):
INDEX('DS2025'!$Y$5:$Y$15,MATCH(Q20,'DS2025'!$Y$5:$Y$15,1)+1)),
IF($R$4=Database!$A$11,
_xlfn.FORECAST.LINEAR(
Q20,
INDEX('DS2025'!$B$21:$B$35,MATCH(Q20,'DS2025'!$A$21:$A$35,1)):
INDEX('DS2025'!$B$21:$B$35,MATCH(Q20,'DS2025'!$A$21:$A$35,1)+1),
INDEX('DS2025'!$A$21:$A$35,MATCH(Q20,'DS2025'!$A$21:$A$35,1)):
INDEX('DS2025'!$A$21:$A$35,MATCH(Q20,'DS2025'!$A$21:$A$35,1)+1)),
IF($R$4=Database!$A$12,
_xlfn.FORECAST.LINEAR(
Q20,
INDEX('DS2025'!$E$21:$E$35,MATCH(Q20,'DS2025'!$D$21:$D$35,1)):
INDEX('DS2025'!$E$21:$E$35,MATCH(Q20,'DS2025'!$D$21:$D$35,1)+1),
INDEX('DS2025'!$D$21:$D$35,MATCH(Q20,'DS2025'!$D$21:$D$35,1)):
INDEX('DS2025'!$D$21:$D$35,MATCH(Q20,'DS2025'!$D$21:$D$35,1)+1)),
IF($R$4=Database!$A$13,
_xlfn.FORECAST.LINEAR(
Q20,
INDEX('DS2025'!$H$21:$H$35,MATCH(Q20,'DS2025'!$G$21:$G$35,1)):
INDEX('DS2025'!$H$21:$H$35,MATCH(Q20,'DS2025'!$G$21:$G$35,1)+1),
INDEX('DS2025'!$G$21:$G$35,MATCH(Q20,'DS2025'!$G$21:$G$35,1)):
INDEX('DS2025'!$G$21:$G$35,MATCH(Q20,'DS2025'!$G$21:$G$35,1)+1)),
IF($R$4=Database!$A$14,
_xlfn.FORECAST.LINEAR(
Q20,
INDEX('DS2025'!$K$21:$K$35,MATCH(Q20,'DS2025'!$J$21:$J$35,1)):
INDEX('DS2025'!$K$21:$K$35,MATCH(Q20,'DS2025'!$J$21:$J$35,1)+1),
INDEX('DS2025'!$J$21:$J$35,MATCH(Q20,'DS2025'!$J$21:$J$35,1)):
INDEX('DS2025'!$J$21:$J$35,MATCH(Q20,'DS2025'!$J$21:$J$35,1)+1)),
IF($R$4=Database!$A$15,
_xlfn.FORECAST.LINEAR(
Q20,
INDEX('DS2025'!$N$21:$N$35,MATCH(Q20,'DS2025'!$M$21:$M$35,1)):
INDEX('DS2025'!$N$21:$N$35,MATCH(Q20,'DS2025'!$M$21:$M$35,1)+1),
INDEX('DS2025'!$M$21:$M$35,MATCH(Q20,'DS2025'!$M$21:$M$35,1)):
INDEX('DS2025'!$M$21:$M$35,MATCH(Q20,'DS2025'!$M$21:$M$35,1)+1)),
IF($R$4=Database!$A$16,
_xlfn.FORECAST.LINEAR(
Q20,
INDEX('DS2025'!$Q$21:$Q$35,MATCH(Q20,'DS2025'!$P$21:$P$35,1)):
INDEX('DS2025'!$Q$21:$Q$35,MATCH(Q20,'DS2025'!$P$21:$P$35,1)+1),
INDEX('DS2025'!$P$21:$P$35,MATCH(Q20,'DS2025'!$P$21:$P$35,1)):
INDEX('DS2025'!$P$21:$P$35,MATCH(Q20,'DS2025'!$P$21:$P$35,1)+1)),
IF($R$4=Database!$A$17,
_xlfn.FORECAST.LINEAR(
Q20,
INDEX('DS2025'!$T$21:$T$35,MATCH(Q20,'DS2025'!$S$21:$S$35,1)):
INDEX('DS2025'!$T$21:$T$35,MATCH(Q20,'DS2025'!$S$21:$S$35,1)+1),
INDEX('DS2025'!$S$21:$S$35,MATCH(Q20,'DS2025'!$S$21:$S$35,1)):
INDEX('DS2025'!$S$21:$S$35,MATCH(Q20,'DS2025'!$S$21:$S$35,1)+1)),
IF($R$4=Database!$A$18,
_xlfn.FORECAST.LINEAR(
Q20,
INDEX('DS2025'!$W$21:$W$35,MATCH(Q20,'DS2025'!$V$21:$V$35,1)):
INDEX('DS2025'!$W$21:$W$35,MATCH(Q20,'DS2025'!$V$21:$V$35,1)+1),
INDEX('DS2025'!$V$21:$V$35,MATCH(Q20,'DS2025'!$V$21:$V$35,1)):
INDEX('DS2025'!$V$21:$V$35,MATCH(Q20,'DS2025'!$V$21:$V$35,1)+1)),
IF($R$4=Database!$A$19,
_xlfn.FORECAST.LINEAR(
Q20,
INDEX('DS2025'!$Z$21:$Z$35,MATCH(Q20,'DS2025'!$Y$21:$Y$35,1)):
INDEX('DS2025'!$Z$21:$Z$35,MATCH(Q20,'DS2025'!$Y$21:$Y$35,1)+1),
INDEX('DS2025'!$Y$21:$Y$35,MATCH(Q20,'DS2025'!$Y$21:$Y$35,1)):
INDEX('DS2025'!$Y$21:$Y$35,MATCH(Q20,'DS2025'!$Y$21:$Y$35,1)+1)),
IF($R$4=Database!$A$20,
_xlfn.FORECAST.LINEAR(
Q20,
INDEX('DS2025'!$AC$21:$AC$35,MATCH(Q20,'DS2025'!$AB$21:$AB$35,1)):
INDEX('DS2025'!$AC$21:$AC$35,MATCH(Q20,'DS2025'!$AB$21:$AB$35,1)+1),
INDEX('DS2025'!$AB$21:$AB$35,MATCH(Q20,'DS2025'!$AB$21:$AB$35,1)):
INDEX('DS2025'!$AB$21:$AB$35,MATCH(Q20,'DS2025'!$AB$21:$AB$35,1)+1))
)))))))))))))))))))</f>
        <v>-0.33413714696026803</v>
      </c>
      <c r="S20" s="98">
        <f t="shared" si="5"/>
        <v>64.574862853039733</v>
      </c>
      <c r="T20" s="317">
        <f>'Data 60 C'!H21</f>
        <v>64.100999999999999</v>
      </c>
      <c r="U20" s="98">
        <f>IF($U$4=Database!$A$2,
_xlfn.FORECAST.LINEAR(T20,
INDEX('DS2025'!$B$5:$B$15,MATCH(T20,'DS2025'!$A$5:$A$15,1)):
INDEX('DS2025'!$B$5:$B$15,MATCH(T20,'DS2025'!$A$5:$A$15,1)+1),
INDEX('DS2025'!$A$5:$A$15,MATCH(T20,'DS2025'!$A$5:$A$15,1)):
INDEX('DS2025'!$A$5:$A$15,MATCH(T20,'DS2025'!$A$5:$A$15,1)+1)),
IF($U$4=Database!$A$3,
_xlfn.FORECAST.LINEAR(T20,
INDEX('DS2025'!$E$5:$E$15,MATCH(T20,'DS2025'!$D$5:$D$15,1)):
INDEX('DS2025'!$E$5:$E$15,MATCH(T20,'DS2025'!$D$5:$D$15,1)+1),
INDEX('DS2025'!$D$5:$D$15,MATCH(T20,'DS2025'!$D$5:$D$15,1)):
INDEX('DS2025'!$D$5:$D$15,MATCH(T20,'DS2025'!$D$5:$D$15,1)+1)),
IF($U$4=Database!$A$4,
_xlfn.FORECAST.LINEAR(T20,
INDEX('DS2025'!$H$5:$H$15,MATCH(T20,'DS2025'!$G$5:$G$15,1)):
INDEX('DS2025'!$H$5:$H$15,MATCH(T20,'DS2025'!$G$5:$G$15,1)+1),
INDEX('DS2025'!$G$5:$G$15,MATCH(T20,'DS2025'!$G$5:$G$15,1)):
INDEX('DS2025'!$G$5:$G$15,MATCH(T20,'DS2025'!$G$5:$G$15,1)+1)),
IF($U$4=Database!$A$5,
_xlfn.FORECAST.LINEAR(T20,
INDEX('DS2025'!$K$5:$K$15,MATCH(T20,'DS2025'!$J$5:$J$15,1)):
INDEX('DS2025'!$K$5:$K$15,MATCH(T20,'DS2025'!$J$5:$J$15,1)+1),
INDEX('DS2025'!$J$5:$J$15,MATCH(T20,'DS2025'!$J$5:$J$15,1)):
INDEX('DS2025'!$J$5:$J$15,MATCH(T20,'DS2025'!$J$5:$J$15,1)+1)),
IF($U$4=Database!$A$6,
_xlfn.FORECAST.LINEAR(T20,
INDEX('DS2025'!$N$5:$N$15,MATCH(T20,'DS2025'!$M$5:$M$15,1)):
INDEX('DS2025'!$N$5:$N$15,MATCH(T20,'DS2025'!$M$5:$M$15,1)+1),
INDEX('DS2025'!$M$5:$M$15,MATCH(T20,'DS2025'!$M$5:$M$15,1)):
INDEX('DS2025'!$M$5:$M$15,MATCH(T20,'DS2025'!$M$5:$M$15,1)+1)),
IF($U$4=Database!$A$7,
_xlfn.FORECAST.LINEAR(T20,
INDEX('DS2025'!$Q$5:$Q$15,MATCH(T20,'DS2025'!$P$5:$P$15,1)):
INDEX('DS2025'!$Q$5:$Q$15,MATCH(T20,'DS2025'!$P$5:$P$15,1)+1),
INDEX('DS2025'!$P$5:$P$15,MATCH(T20,'DS2025'!$P$5:$P$15,1)):
INDEX('DS2025'!$P$5:$P$15,MATCH(T20,'DS2025'!$P$5:$P$15,1)+1)),
IF($U$4=Database!$A$8,
_xlfn.FORECAST.LINEAR(T20,
INDEX('DS2025'!$T$5:$T$15,MATCH(T20,'DS2025'!$S$5:$S$15,1)):
INDEX('DS2025'!$T$5:$T$15,MATCH(T20,'DS2025'!$S$5:$S$15,1)+1),
INDEX('DS2025'!$S$5:$S$15,MATCH(T20,'DS2025'!$S$5:$S$15,1)):
INDEX('DS2025'!$S$5:$S$15,MATCH(T20,'DS2025'!$S$5:$S$15,1)+1)),
IF($U$4=Database!$A$9,
_xlfn.FORECAST.LINEAR(T20,
INDEX('DS2025'!$W$5:$W$15,MATCH(T20,'DS2025'!$V$5:$V$15,1)):
INDEX('DS2025'!$W$5:$W$15,MATCH(T20,'DS2025'!$V$5:$V$15,1)+1),
INDEX('DS2025'!$V$5:$V$15,MATCH(T20,'DS2025'!$V$5:$V$15,1)):
INDEX('DS2025'!$V$5:$V$15,MATCH(T20,'DS2025'!$V$5:$V$15,1)+1)),
IF($U$4=Database!$A$10,
_xlfn.FORECAST.LINEAR(T20,
INDEX('DS2025'!$Z$5:$Z$15,MATCH(T20,'DS2025'!$Y$5:$Y$15,1)):
INDEX('DS2025'!$Z$5:$Z$15,MATCH(T20,'DS2025'!$Y$5:$Y$15,1)+1),
INDEX('DS2025'!$Y$5:$Y$15,MATCH(T20,'DS2025'!$Y$5:$Y$15,1)):
INDEX('DS2025'!$Y$5:$Y$15,MATCH(T20,'DS2025'!$Y$5:$Y$15,1)+1)),
IF($U$4=Database!$A$11,
_xlfn.FORECAST.LINEAR(
T20,
INDEX('DS2025'!$B$21:$B$35,MATCH(T20,'DS2025'!$A$21:$A$35,1)):
INDEX('DS2025'!$B$21:$B$35,MATCH(T20,'DS2025'!$A$21:$A$35,1)+1),
INDEX('DS2025'!$A$21:$A$35,MATCH(T20,'DS2025'!$A$21:$A$35,1)):
INDEX('DS2025'!$A$21:$A$35,MATCH(T20,'DS2025'!$A$21:$A$35,1)+1)),
IF($U$4=Database!$A$12,
_xlfn.FORECAST.LINEAR(
T20,
INDEX('DS2025'!$E$21:$E$35,MATCH(T20,'DS2025'!$D$21:$D$35,1)):
INDEX('DS2025'!$E$21:$E$35,MATCH(T20,'DS2025'!$D$21:$D$35,1)+1),
INDEX('DS2025'!$D$21:$D$35,MATCH(T20,'DS2025'!$D$21:$D$35,1)):
INDEX('DS2025'!$D$21:$D$35,MATCH(T20,'DS2025'!$D$21:$D$35,1)+1)),
IF($U$4=Database!$A$13,
_xlfn.FORECAST.LINEAR(
T20,
INDEX('DS2025'!$H$21:$H$35,MATCH(T20,'DS2025'!$G$21:$G$35,1)):
INDEX('DS2025'!$H$21:$H$35,MATCH(T20,'DS2025'!$G$21:$G$35,1)+1),
INDEX('DS2025'!$G$21:$G$35,MATCH(T20,'DS2025'!$G$21:$G$35,1)):
INDEX('DS2025'!$G$21:$G$35,MATCH(T20,'DS2025'!$G$21:$G$35,1)+1)),
IF($U$4=Database!$A$14,
_xlfn.FORECAST.LINEAR(
T20,
INDEX('DS2025'!$K$21:$K$35,MATCH(T20,'DS2025'!$J$21:$J$35,1)):
INDEX('DS2025'!$K$21:$K$35,MATCH(T20,'DS2025'!$J$21:$J$35,1)+1),
INDEX('DS2025'!$J$21:$J$35,MATCH(T20,'DS2025'!$J$21:$J$35,1)):
INDEX('DS2025'!$J$21:$J$35,MATCH(T20,'DS2025'!$J$21:$J$35,1)+1)),
IF($U$4=Database!$A$15,
_xlfn.FORECAST.LINEAR(
T20,
INDEX('DS2025'!$N$21:$N$35,MATCH(T20,'DS2025'!$M$21:$M$35,1)):
INDEX('DS2025'!$N$21:$N$35,MATCH(T20,'DS2025'!$M$21:$M$35,1)+1),
INDEX('DS2025'!$M$21:$M$35,MATCH(T20,'DS2025'!$M$21:$M$35,1)):
INDEX('DS2025'!$M$21:$M$35,MATCH(T20,'DS2025'!$M$21:$M$35,1)+1)),
IF($U$4=Database!$A$16,
_xlfn.FORECAST.LINEAR(
T20,
INDEX('DS2025'!$Q$21:$Q$35,MATCH(T20,'DS2025'!$P$21:$P$35,1)):
INDEX('DS2025'!$Q$21:$Q$35,MATCH(T20,'DS2025'!$P$21:$P$35,1)+1),
INDEX('DS2025'!$P$21:$P$35,MATCH(T20,'DS2025'!$P$21:$P$35,1)):
INDEX('DS2025'!$P$21:$P$35,MATCH(T20,'DS2025'!$P$21:$P$35,1)+1)),
IF($U$4=Database!$A$17,
_xlfn.FORECAST.LINEAR(
T20,
INDEX('DS2025'!$T$21:$T$35,MATCH(T20,'DS2025'!$S$21:$S$35,1)):
INDEX('DS2025'!$T$21:$T$35,MATCH(T20,'DS2025'!$S$21:$S$35,1)+1),
INDEX('DS2025'!$S$21:$S$35,MATCH(T20,'DS2025'!$S$21:$S$35,1)):
INDEX('DS2025'!$S$21:$S$35,MATCH(T20,'DS2025'!$S$21:$S$35,1)+1)),
IF($U$4=Database!$A$18,
_xlfn.FORECAST.LINEAR(
T20,
INDEX('DS2025'!$W$21:$W$35,MATCH(T20,'DS2025'!$V$21:$V$35,1)):
INDEX('DS2025'!$W$21:$W$35,MATCH(T20,'DS2025'!$V$21:$V$35,1)+1),
INDEX('DS2025'!$V$21:$V$35,MATCH(T20,'DS2025'!$V$21:$V$35,1)):
INDEX('DS2025'!$V$21:$V$35,MATCH(T20,'DS2025'!$V$21:$V$35,1)+1)),
IF($U$4=Database!$A$19,
_xlfn.FORECAST.LINEAR(
T20,
INDEX('DS2025'!$Z$21:$Z$35,MATCH(T20,'DS2025'!$Y$21:$Y$35,1)):
INDEX('DS2025'!$Z$21:$Z$35,MATCH(T20,'DS2025'!$Y$21:$Y$35,1)+1),
INDEX('DS2025'!$Y$21:$Y$35,MATCH(T20,'DS2025'!$Y$21:$Y$35,1)):
INDEX('DS2025'!$Y$21:$Y$35,MATCH(T20,'DS2025'!$Y$21:$Y$35,1)+1)),
IF($U$4=Database!$A$20,
_xlfn.FORECAST.LINEAR(
T20,
INDEX('DS2025'!$AC$21:$AC$35,MATCH(T20,'DS2025'!$AB$21:$AB$35,1)):
INDEX('DS2025'!$AC$21:$AC$35,MATCH(T20,'DS2025'!$AB$21:$AB$35,1)+1),
INDEX('DS2025'!$AB$21:$AB$35,MATCH(T20,'DS2025'!$AB$21:$AB$35,1)):
INDEX('DS2025'!$AB$21:$AB$35,MATCH(T20,'DS2025'!$AB$21:$AB$35,1)+1))
)))))))))))))))))))</f>
        <v>-0.33175195468326146</v>
      </c>
      <c r="V20" s="98">
        <f t="shared" si="6"/>
        <v>63.769248045316736</v>
      </c>
      <c r="W20" s="317">
        <f>'Data 60 C'!I21</f>
        <v>64.039000000000001</v>
      </c>
      <c r="X20" s="98">
        <f>IF($X$4=Database!$A$2,
_xlfn.FORECAST.LINEAR(W20,
INDEX('DS2025'!$B$5:$B$15,MATCH(W20,'DS2025'!$A$5:$A$15,1)):
INDEX('DS2025'!$B$5:$B$15,MATCH(W20,'DS2025'!$A$5:$A$15,1)+1),
INDEX('DS2025'!$A$5:$A$15,MATCH(W20,'DS2025'!$A$5:$A$15,1)):
INDEX('DS2025'!$A$5:$A$15,MATCH(W20,'DS2025'!$A$5:$A$15,1)+1)),
IF($X$4=Database!$A$3,
_xlfn.FORECAST.LINEAR(W20,
INDEX('DS2025'!$E$5:$E$15,MATCH(W20,'DS2025'!$D$5:$D$15,1)):
INDEX('DS2025'!$E$5:$E$15,MATCH(W20,'DS2025'!$D$5:$D$15,1)+1),
INDEX('DS2025'!$D$5:$D$15,MATCH(W20,'DS2025'!$D$5:$D$15,1)):
INDEX('DS2025'!$D$5:$D$15,MATCH(W20,'DS2025'!$D$5:$D$15,1)+1)),
IF($X$4=Database!$A$4,
_xlfn.FORECAST.LINEAR(W20,
INDEX('DS2025'!$H$5:$H$15,MATCH(W20,'DS2025'!$G$5:$G$15,1)):
INDEX('DS2025'!$H$5:$H$15,MATCH(W20,'DS2025'!$G$5:$G$15,1)+1),
INDEX('DS2025'!$G$5:$G$15,MATCH(W20,'DS2025'!$G$5:$G$15,1)):
INDEX('DS2025'!$G$5:$G$15,MATCH(W20,'DS2025'!$G$5:$G$15,1)+1)),
IF($X$4=Database!$A$5,
_xlfn.FORECAST.LINEAR(W20,
INDEX('DS2025'!$K$5:$K$15,MATCH(W20,'DS2025'!$J$5:$J$15,1)):
INDEX('DS2025'!$K$5:$K$15,MATCH(W20,'DS2025'!$J$5:$J$15,1)+1),
INDEX('DS2025'!$J$5:$J$15,MATCH(W20,'DS2025'!$J$5:$J$15,1)):
INDEX('DS2025'!$J$5:$J$15,MATCH(W20,'DS2025'!$J$5:$J$15,1)+1)),
IF($X$4=Database!$A$6,
_xlfn.FORECAST.LINEAR(W20,
INDEX('DS2025'!$N$5:$N$15,MATCH(W20,'DS2025'!$M$5:$M$15,1)):
INDEX('DS2025'!$N$5:$N$15,MATCH(W20,'DS2025'!$M$5:$M$15,1)+1),
INDEX('DS2025'!$M$5:$M$15,MATCH(W20,'DS2025'!$M$5:$M$15,1)):
INDEX('DS2025'!$M$5:$M$15,MATCH(W20,'DS2025'!$M$5:$M$15,1)+1)),
IF($X$4=Database!$A$7,
_xlfn.FORECAST.LINEAR(W20,
INDEX('DS2025'!$Q$5:$Q$15,MATCH(W20,'DS2025'!$P$5:$P$15,1)):
INDEX('DS2025'!$Q$5:$Q$15,MATCH(W20,'DS2025'!$P$5:$P$15,1)+1),
INDEX('DS2025'!$P$5:$P$15,MATCH(W20,'DS2025'!$P$5:$P$15,1)):
INDEX('DS2025'!$P$5:$P$15,MATCH(W20,'DS2025'!$P$5:$P$15,1)+1)),
IF($X$4=Database!$A$8,
_xlfn.FORECAST.LINEAR(W20,
INDEX('DS2025'!$T$5:$T$15,MATCH(W20,'DS2025'!$S$5:$S$15,1)):
INDEX('DS2025'!$T$5:$T$15,MATCH(W20,'DS2025'!$S$5:$S$15,1)+1),
INDEX('DS2025'!$S$5:$S$15,MATCH(W20,'DS2025'!$S$5:$S$15,1)):
INDEX('DS2025'!$S$5:$S$15,MATCH(W20,'DS2025'!$S$5:$S$15,1)+1)),
IF($X$4=Database!$A$9,
_xlfn.FORECAST.LINEAR(W20,
INDEX('DS2025'!$W$5:$W$15,MATCH(W20,'DS2025'!$V$5:$V$15,1)):
INDEX('DS2025'!$W$5:$W$15,MATCH(W20,'DS2025'!$V$5:$V$15,1)+1),
INDEX('DS2025'!$V$5:$V$15,MATCH(W20,'DS2025'!$V$5:$V$15,1)):
INDEX('DS2025'!$V$5:$V$15,MATCH(W20,'DS2025'!$V$5:$V$15,1)+1)),
IF($X$4=Database!$A$10,
_xlfn.FORECAST.LINEAR(W20,
INDEX('DS2025'!$Z$5:$Z$15,MATCH(W20,'DS2025'!$Y$5:$Y$15,1)):
INDEX('DS2025'!$Z$5:$Z$15,MATCH(W20,'DS2025'!$Y$5:$Y$15,1)+1),
INDEX('DS2025'!$Y$5:$Y$15,MATCH(W20,'DS2025'!$Y$5:$Y$15,1)):
INDEX('DS2025'!$Y$5:$Y$15,MATCH(W20,'DS2025'!$Y$5:$Y$15,1)+1)),
IF($X$4=Database!$A$11,
_xlfn.FORECAST.LINEAR(
W20,
INDEX('DS2025'!$B$21:$B$35,MATCH(W20,'DS2025'!$A$21:$A$35,1)):
INDEX('DS2025'!$B$21:$B$35,MATCH(W20,'DS2025'!$A$21:$A$35,1)+1),
INDEX('DS2025'!$A$21:$A$35,MATCH(W20,'DS2025'!$A$21:$A$35,1)):
INDEX('DS2025'!$A$21:$A$35,MATCH(W20,'DS2025'!$A$21:$A$35,1)+1)),
IF($X$4=Database!$A$12,
_xlfn.FORECAST.LINEAR(
W20,
INDEX('DS2025'!$E$21:$E$35,MATCH(W20,'DS2025'!$D$21:$D$35,1)):
INDEX('DS2025'!$E$21:$E$35,MATCH(W20,'DS2025'!$D$21:$D$35,1)+1),
INDEX('DS2025'!$D$21:$D$35,MATCH(W20,'DS2025'!$D$21:$D$35,1)):
INDEX('DS2025'!$D$21:$D$35,MATCH(W20,'DS2025'!$D$21:$D$35,1)+1)),
IF($X$4=Database!$A$13,
_xlfn.FORECAST.LINEAR(
W20,
INDEX('DS2025'!$H$21:$H$35,MATCH(W20,'DS2025'!$G$21:$G$35,1)):
INDEX('DS2025'!$H$21:$H$35,MATCH(W20,'DS2025'!$G$21:$G$35,1)+1),
INDEX('DS2025'!$G$21:$G$35,MATCH(W20,'DS2025'!$G$21:$G$35,1)):
INDEX('DS2025'!$G$21:$G$35,MATCH(W20,'DS2025'!$G$21:$G$35,1)+1)),
IF($X$4=Database!$A$14,
_xlfn.FORECAST.LINEAR(
W20,
INDEX('DS2025'!$K$21:$K$35,MATCH(W20,'DS2025'!$J$21:$J$35,1)):
INDEX('DS2025'!$K$21:$K$35,MATCH(W20,'DS2025'!$J$21:$J$35,1)+1),
INDEX('DS2025'!$J$21:$J$35,MATCH(W20,'DS2025'!$J$21:$J$35,1)):
INDEX('DS2025'!$J$21:$J$35,MATCH(W20,'DS2025'!$J$21:$J$35,1)+1)),
IF($X$4=Database!$A$15,
_xlfn.FORECAST.LINEAR(
W20,
INDEX('DS2025'!$N$21:$N$35,MATCH(W20,'DS2025'!$M$21:$M$35,1)):
INDEX('DS2025'!$N$21:$N$35,MATCH(W20,'DS2025'!$M$21:$M$35,1)+1),
INDEX('DS2025'!$M$21:$M$35,MATCH(W20,'DS2025'!$M$21:$M$35,1)):
INDEX('DS2025'!$M$21:$M$35,MATCH(W20,'DS2025'!$M$21:$M$35,1)+1)),
IF($X$4=Database!$A$16,
_xlfn.FORECAST.LINEAR(
W20,
INDEX('DS2025'!$Q$21:$Q$35,MATCH(W20,'DS2025'!$P$21:$P$35,1)):
INDEX('DS2025'!$Q$21:$Q$35,MATCH(W20,'DS2025'!$P$21:$P$35,1)+1),
INDEX('DS2025'!$P$21:$P$35,MATCH(W20,'DS2025'!$P$21:$P$35,1)):
INDEX('DS2025'!$P$21:$P$35,MATCH(W20,'DS2025'!$P$21:$P$35,1)+1)),
IF($X$4=Database!$A$17,
_xlfn.FORECAST.LINEAR(
W20,
INDEX('DS2025'!$T$21:$T$35,MATCH(W20,'DS2025'!$S$21:$S$35,1)):
INDEX('DS2025'!$T$21:$T$35,MATCH(W20,'DS2025'!$S$21:$S$35,1)+1),
INDEX('DS2025'!$S$21:$S$35,MATCH(W20,'DS2025'!$S$21:$S$35,1)):
INDEX('DS2025'!$S$21:$S$35,MATCH(W20,'DS2025'!$S$21:$S$35,1)+1)),
IF($X$4=Database!$A$18,
_xlfn.FORECAST.LINEAR(
W20,
INDEX('DS2025'!$W$21:$W$35,MATCH(W20,'DS2025'!$V$21:$V$35,1)):
INDEX('DS2025'!$W$21:$W$35,MATCH(W20,'DS2025'!$V$21:$V$35,1)+1),
INDEX('DS2025'!$V$21:$V$35,MATCH(W20,'DS2025'!$V$21:$V$35,1)):
INDEX('DS2025'!$V$21:$V$35,MATCH(W20,'DS2025'!$V$21:$V$35,1)+1)),
IF($X$4=Database!$A$19,
_xlfn.FORECAST.LINEAR(
W20,
INDEX('DS2025'!$Z$21:$Z$35,MATCH(W20,'DS2025'!$Y$21:$Y$35,1)):
INDEX('DS2025'!$Z$21:$Z$35,MATCH(W20,'DS2025'!$Y$21:$Y$35,1)+1),
INDEX('DS2025'!$Y$21:$Y$35,MATCH(W20,'DS2025'!$Y$21:$Y$35,1)):
INDEX('DS2025'!$Y$21:$Y$35,MATCH(W20,'DS2025'!$Y$21:$Y$35,1)+1)),
IF($X$4=Database!$A$20,
_xlfn.FORECAST.LINEAR(
W20,
INDEX('DS2025'!$AC$21:$AC$35,MATCH(W20,'DS2025'!$AB$21:$AB$35,1)):
INDEX('DS2025'!$AC$21:$AC$35,MATCH(W20,'DS2025'!$AB$21:$AB$35,1)+1),
INDEX('DS2025'!$AB$21:$AB$35,MATCH(W20,'DS2025'!$AB$21:$AB$35,1)):
INDEX('DS2025'!$AB$21:$AB$35,MATCH(W20,'DS2025'!$AB$21:$AB$35,1)+1))
)))))))))))))))))))</f>
        <v>-0.33156893250359021</v>
      </c>
      <c r="Y20" s="98">
        <f t="shared" si="7"/>
        <v>63.707431067496408</v>
      </c>
      <c r="Z20" s="97">
        <f>'Data 60 C'!J21</f>
        <v>65.349000000000004</v>
      </c>
      <c r="AA20" s="98">
        <f>IF($AA$4=Database!$A$2,
_xlfn.FORECAST.LINEAR(Z20,
INDEX('DS2025'!$B$5:$B$15,MATCH(Z20,'DS2025'!$A$5:$A$15,1)):
INDEX('DS2025'!$B$5:$B$15,MATCH(Z20,'DS2025'!$A$5:$A$15,1)+1),
INDEX('DS2025'!$A$5:$A$15,MATCH(Z20,'DS2025'!$A$5:$A$15,1)):
INDEX('DS2025'!$A$5:$A$15,MATCH(Z20,'DS2025'!$A$5:$A$15,1)+1)),
IF($AA$4=Database!$A$3,
_xlfn.FORECAST.LINEAR(Z20,
INDEX('DS2025'!$E$5:$E$15,MATCH(Z20,'DS2025'!$D$5:$D$15,1)):
INDEX('DS2025'!$E$5:$E$15,MATCH(Z20,'DS2025'!$D$5:$D$15,1)+1),
INDEX('DS2025'!$D$5:$D$15,MATCH(Z20,'DS2025'!$D$5:$D$15,1)):
INDEX('DS2025'!$D$5:$D$15,MATCH(Z20,'DS2025'!$D$5:$D$15,1)+1)),
IF($AA$4=Database!$A$4,
_xlfn.FORECAST.LINEAR(Z20,
INDEX('DS2025'!$H$5:$H$15,MATCH(Z20,'DS2025'!$G$5:$G$15,1)):
INDEX('DS2025'!$H$5:$H$15,MATCH(Z20,'DS2025'!$G$5:$G$15,1)+1),
INDEX('DS2025'!$G$5:$G$15,MATCH(Z20,'DS2025'!$G$5:$G$15,1)):
INDEX('DS2025'!$G$5:$G$15,MATCH(Z20,'DS2025'!$G$5:$G$15,1)+1)),
IF($AA$4=Database!$A$5,
_xlfn.FORECAST.LINEAR(Z20,
INDEX('DS2025'!$K$5:$K$15,MATCH(Z20,'DS2025'!$J$5:$J$15,1)):
INDEX('DS2025'!$K$5:$K$15,MATCH(Z20,'DS2025'!$J$5:$J$15,1)+1),
INDEX('DS2025'!$J$5:$J$15,MATCH(Z20,'DS2025'!$J$5:$J$15,1)):
INDEX('DS2025'!$J$5:$J$15,MATCH(Z20,'DS2025'!$J$5:$J$15,1)+1)),
IF($AA$4=Database!$A$6,
_xlfn.FORECAST.LINEAR(Z20,
INDEX('DS2025'!$N$5:$N$15,MATCH(Z20,'DS2025'!$M$5:$M$15,1)):
INDEX('DS2025'!$N$5:$N$15,MATCH(Z20,'DS2025'!$M$5:$M$15,1)+1),
INDEX('DS2025'!$M$5:$M$15,MATCH(Z20,'DS2025'!$M$5:$M$15,1)):
INDEX('DS2025'!$M$5:$M$15,MATCH(Z20,'DS2025'!$M$5:$M$15,1)+1)),
IF($AA$4=Database!$A$7,
_xlfn.FORECAST.LINEAR(Z20,
INDEX('DS2025'!$Q$5:$Q$15,MATCH(Z20,'DS2025'!$P$5:$P$15,1)):
INDEX('DS2025'!$Q$5:$Q$15,MATCH(Z20,'DS2025'!$P$5:$P$15,1)+1),
INDEX('DS2025'!$P$5:$P$15,MATCH(Z20,'DS2025'!$P$5:$P$15,1)):
INDEX('DS2025'!$P$5:$P$15,MATCH(Z20,'DS2025'!$P$5:$P$15,1)+1)),
IF($AA$4=Database!$A$8,
_xlfn.FORECAST.LINEAR(Z20,
INDEX('DS2025'!$T$5:$T$15,MATCH(Z20,'DS2025'!$S$5:$S$15,1)):
INDEX('DS2025'!$T$5:$T$15,MATCH(Z20,'DS2025'!$S$5:$S$15,1)+1),
INDEX('DS2025'!$S$5:$S$15,MATCH(Z20,'DS2025'!$S$5:$S$15,1)):
INDEX('DS2025'!$S$5:$S$15,MATCH(Z20,'DS2025'!$S$5:$S$15,1)+1)),
IF($AA$4=Database!$A$9,
_xlfn.FORECAST.LINEAR(Z20,
INDEX('DS2025'!$W$5:$W$15,MATCH(Z20,'DS2025'!$V$5:$V$15,1)):
INDEX('DS2025'!$W$5:$W$15,MATCH(Z20,'DS2025'!$V$5:$V$15,1)+1),
INDEX('DS2025'!$V$5:$V$15,MATCH(Z20,'DS2025'!$V$5:$V$15,1)):
INDEX('DS2025'!$V$5:$V$15,MATCH(Z20,'DS2025'!$V$5:$V$15,1)+1)),
IF($AA$4=Database!$A$10,
_xlfn.FORECAST.LINEAR(Z20,
INDEX('DS2025'!$Z$5:$Z$15,MATCH(Z20,'DS2025'!$Y$5:$Y$15,1)):
INDEX('DS2025'!$Z$5:$Z$15,MATCH(Z20,'DS2025'!$Y$5:$Y$15,1)+1),
INDEX('DS2025'!$Y$5:$Y$15,MATCH(Z20,'DS2025'!$Y$5:$Y$15,1)):
INDEX('DS2025'!$Y$5:$Y$15,MATCH(Z20,'DS2025'!$Y$5:$Y$15,1)+1)),
IF($AA$4=Database!$A$11,
_xlfn.FORECAST.LINEAR(
Z20,
INDEX('DS2025'!$B$21:$B$35,MATCH(Z20,'DS2025'!$A$21:$A$35,1)):
INDEX('DS2025'!$B$21:$B$35,MATCH(Z20,'DS2025'!$A$21:$A$35,1)+1),
INDEX('DS2025'!$A$21:$A$35,MATCH(Z20,'DS2025'!$A$21:$A$35,1)):
INDEX('DS2025'!$A$21:$A$35,MATCH(Z20,'DS2025'!$A$21:$A$35,1)+1)),
IF($AA$4=Database!$A$12,
_xlfn.FORECAST.LINEAR(
Z20,
INDEX('DS2025'!$E$21:$E$35,MATCH(Z20,'DS2025'!$D$21:$D$35,1)):
INDEX('DS2025'!$E$21:$E$35,MATCH(Z20,'DS2025'!$D$21:$D$35,1)+1),
INDEX('DS2025'!$D$21:$D$35,MATCH(Z20,'DS2025'!$D$21:$D$35,1)):
INDEX('DS2025'!$D$21:$D$35,MATCH(Z20,'DS2025'!$D$21:$D$35,1)+1)),
IF($AA$4=Database!$A$13,
_xlfn.FORECAST.LINEAR(
Z20,
INDEX('DS2025'!$H$21:$H$35,MATCH(Z20,'DS2025'!$G$21:$G$35,1)):
INDEX('DS2025'!$H$21:$H$35,MATCH(Z20,'DS2025'!$G$21:$G$35,1)+1),
INDEX('DS2025'!$G$21:$G$35,MATCH(Z20,'DS2025'!$G$21:$G$35,1)):
INDEX('DS2025'!$G$21:$G$35,MATCH(Z20,'DS2025'!$G$21:$G$35,1)+1)),
IF($AA$4=Database!$A$14,
_xlfn.FORECAST.LINEAR(
Z20,
INDEX('DS2025'!$K$21:$K$35,MATCH(Z20,'DS2025'!$J$21:$J$35,1)):
INDEX('DS2025'!$K$21:$K$35,MATCH(Z20,'DS2025'!$J$21:$J$35,1)+1),
INDEX('DS2025'!$J$21:$J$35,MATCH(Z20,'DS2025'!$J$21:$J$35,1)):
INDEX('DS2025'!$J$21:$J$35,MATCH(Z20,'DS2025'!$J$21:$J$35,1)+1)),
IF($AA$4=Database!$A$15,
_xlfn.FORECAST.LINEAR(
Z20,
INDEX('DS2025'!$N$21:$N$35,MATCH(Z20,'DS2025'!$M$21:$M$35,1)):
INDEX('DS2025'!$N$21:$N$35,MATCH(Z20,'DS2025'!$M$21:$M$35,1)+1),
INDEX('DS2025'!$M$21:$M$35,MATCH(Z20,'DS2025'!$M$21:$M$35,1)):
INDEX('DS2025'!$M$21:$M$35,MATCH(Z20,'DS2025'!$M$21:$M$35,1)+1)),
IF($AA$4=Database!$A$16,
_xlfn.FORECAST.LINEAR(
Z20,
INDEX('DS2025'!$Q$21:$Q$35,MATCH(Z20,'DS2025'!$P$21:$P$35,1)):
INDEX('DS2025'!$Q$21:$Q$35,MATCH(Z20,'DS2025'!$P$21:$P$35,1)+1),
INDEX('DS2025'!$P$21:$P$35,MATCH(Z20,'DS2025'!$P$21:$P$35,1)):
INDEX('DS2025'!$P$21:$P$35,MATCH(Z20,'DS2025'!$P$21:$P$35,1)+1)),
IF($AA$4=Database!$A$17,
_xlfn.FORECAST.LINEAR(
Z20,
INDEX('DS2025'!$T$21:$T$35,MATCH(Z20,'DS2025'!$S$21:$S$35,1)):
INDEX('DS2025'!$T$21:$T$35,MATCH(Z20,'DS2025'!$S$21:$S$35,1)+1),
INDEX('DS2025'!$S$21:$S$35,MATCH(Z20,'DS2025'!$S$21:$S$35,1)):
INDEX('DS2025'!$S$21:$S$35,MATCH(Z20,'DS2025'!$S$21:$S$35,1)+1)),
IF($AA$4=Database!$A$18,
_xlfn.FORECAST.LINEAR(
Z20,
INDEX('DS2025'!$W$21:$W$35,MATCH(Z20,'DS2025'!$V$21:$V$35,1)):
INDEX('DS2025'!$W$21:$W$35,MATCH(Z20,'DS2025'!$V$21:$V$35,1)+1),
INDEX('DS2025'!$V$21:$V$35,MATCH(Z20,'DS2025'!$V$21:$V$35,1)):
INDEX('DS2025'!$V$21:$V$35,MATCH(Z20,'DS2025'!$V$21:$V$35,1)+1)),
IF($AA$4=Database!$A$19,
_xlfn.FORECAST.LINEAR(
Z20,
INDEX('DS2025'!$Z$21:$Z$35,MATCH(Z20,'DS2025'!$Y$21:$Y$35,1)):
INDEX('DS2025'!$Z$21:$Z$35,MATCH(Z20,'DS2025'!$Y$21:$Y$35,1)+1),
INDEX('DS2025'!$Y$21:$Y$35,MATCH(Z20,'DS2025'!$Y$21:$Y$35,1)):
INDEX('DS2025'!$Y$21:$Y$35,MATCH(Z20,'DS2025'!$Y$21:$Y$35,1)+1)),
IF($AA$4=Database!$A$20,
_xlfn.FORECAST.LINEAR(
Z20,
INDEX('DS2025'!$AC$21:$AC$35,MATCH(Z20,'DS2025'!$AB$21:$AB$35,1)):
INDEX('DS2025'!$AC$21:$AC$35,MATCH(Z20,'DS2025'!$AB$21:$AB$35,1)+1),
INDEX('DS2025'!$AB$21:$AB$35,MATCH(Z20,'DS2025'!$AB$21:$AB$35,1)):
INDEX('DS2025'!$AB$21:$AB$35,MATCH(Z20,'DS2025'!$AB$21:$AB$35,1)+1))
)))))))))))))))))))</f>
        <v>-0.33543601404180623</v>
      </c>
      <c r="AB20" s="97">
        <f t="shared" si="8"/>
        <v>65.0135639859582</v>
      </c>
      <c r="AC20" s="318">
        <f>'Data 60 C'!K21</f>
        <v>64.5</v>
      </c>
      <c r="AD20" s="42"/>
      <c r="AE20" s="42"/>
      <c r="AF20" s="42"/>
    </row>
    <row r="21" spans="1:32" ht="15" customHeight="1">
      <c r="A21" s="316">
        <v>15</v>
      </c>
      <c r="B21" s="316">
        <f>'Data 60 C'!B22</f>
        <v>65.594999999999999</v>
      </c>
      <c r="C21" s="98">
        <f>IF($C$4=Database!$A$2,
_xlfn.FORECAST.LINEAR(B21,
INDEX('DS2025'!$B$5:$B$15,MATCH(B21,'DS2025'!$A$5:$A$15,1)):
INDEX('DS2025'!$B$5:$B$15,MATCH(B21,'DS2025'!$A$5:$A$15,1)+1),
INDEX('DS2025'!$A$5:$A$15,MATCH(B21,'DS2025'!$A$5:$A$15,1)):
INDEX('DS2025'!$A$5:$A$15,MATCH(B21,'DS2025'!$A$5:$A$15,1)+1)),
IF($C$4=Database!$A$3,
_xlfn.FORECAST.LINEAR(B21,
INDEX('DS2025'!$E$5:$E$15,MATCH(B21,'DS2025'!$D$5:$D$15,1)):
INDEX('DS2025'!$E$5:$E$15,MATCH(B21,'DS2025'!$D$5:$D$15,1)+1),
INDEX('DS2025'!$D$5:$D$15,MATCH(B21,'DS2025'!$D$5:$D$15,1)):
INDEX('DS2025'!$D$5:$D$15,MATCH(B21,'DS2025'!$D$5:$D$15,1)+1)),
IF($C$4=Database!$A$4,
_xlfn.FORECAST.LINEAR(B21,
INDEX('DS2025'!$H$5:$H$15,MATCH(B21,'DS2025'!$G$5:$G$15,1)):
INDEX('DS2025'!$H$5:$H$15,MATCH(B21,'DS2025'!$G$5:$G$15,1)+1),
INDEX('DS2025'!$G$5:$G$15,MATCH(B21,'DS2025'!$G$5:$G$15,1)):
INDEX('DS2025'!$G$5:$G$15,MATCH(B21,'DS2025'!$G$5:$G$15,1)+1)),
IF($C$4=Database!$A$5,
_xlfn.FORECAST.LINEAR(B21,
INDEX('DS2025'!$K$5:$K$15,MATCH(B21,'DS2025'!$J$5:$J$15,1)):
INDEX('DS2025'!$K$5:$K$15,MATCH(B21,'DS2025'!$J$5:$J$15,1)+1),
INDEX('DS2025'!$J$5:$J$15,MATCH(B21,'DS2025'!$J$5:$J$15,1)):
INDEX('DS2025'!$J$5:$J$15,MATCH(B21,'DS2025'!$J$5:$J$15,1)+1)),
IF($C$4=Database!$A$6,
_xlfn.FORECAST.LINEAR(B21,
INDEX('DS2025'!$N$5:$N$15,MATCH(B21,'DS2025'!$M$5:$M$15,1)):
INDEX('DS2025'!$N$5:$N$15,MATCH(B21,'DS2025'!$M$5:$M$15,1)+1),
INDEX('DS2025'!$M$5:$M$15,MATCH(B21,'DS2025'!$M$5:$M$15,1)):
INDEX('DS2025'!$M$5:$M$15,MATCH(B21,'DS2025'!$M$5:$M$15,1)+1)),
IF($C$4=Database!$A$7,
_xlfn.FORECAST.LINEAR(B21,
INDEX('DS2025'!$Q$5:$Q$15,MATCH(B21,'DS2025'!$P$5:$P$15,1)):
INDEX('DS2025'!$Q$5:$Q$15,MATCH(B21,'DS2025'!$P$5:$P$15,1)+1),
INDEX('DS2025'!$P$5:$P$15,MATCH(B21,'DS2025'!$P$5:$P$15,1)):
INDEX('DS2025'!$P$5:$P$15,MATCH(B21,'DS2025'!$P$5:$P$15,1)+1)),
IF($C$4=Database!$A$8,
_xlfn.FORECAST.LINEAR(B21,
INDEX('DS2025'!$T$5:$T$15,MATCH(B21,'DS2025'!$S$5:$S$15,1)):
INDEX('DS2025'!$T$5:$T$15,MATCH(B21,'DS2025'!$S$5:$S$15,1)+1),
INDEX('DS2025'!$S$5:$S$15,MATCH(B21,'DS2025'!$S$5:$S$15,1)):
INDEX('DS2025'!$S$5:$S$15,MATCH(B21,'DS2025'!$S$5:$S$15,1)+1)),
IF($C$4=Database!$A$9,
_xlfn.FORECAST.LINEAR(B21,
INDEX('DS2025'!$W$5:$W$15,MATCH(B21,'DS2025'!$V$5:$V$15,1)):
INDEX('DS2025'!$W$5:$W$15,MATCH(B21,'DS2025'!$V$5:$V$15,1)+1),
INDEX('DS2025'!$V$5:$V$15,MATCH(B21,'DS2025'!$V$5:$V$15,1)):
INDEX('DS2025'!$V$5:$V$15,MATCH(B21,'DS2025'!$V$5:$V$15,1)+1)),
IF($C$4=Database!$A$10,
_xlfn.FORECAST.LINEAR(B21,
INDEX('DS2025'!$Z$5:$Z$15,MATCH(B21,'DS2025'!$Y$5:$Y$15,1)):
INDEX('DS2025'!$Z$5:$Z$15,MATCH(B21,'DS2025'!$Y$5:$Y$15,1)+1),
INDEX('DS2025'!$Y$5:$Y$15,MATCH(B21,'DS2025'!$Y$5:$Y$15,1)):
INDEX('DS2025'!$Y$5:$Y$15,MATCH(B21,'DS2025'!$Y$5:$Y$15,1)+1)),
IF($C$4=Database!$A$11,
_xlfn.FORECAST.LINEAR(
B21,
INDEX('DS2025'!$B$21:$B$35,MATCH(B21,'DS2025'!$A$21:$A$35,1)):
INDEX('DS2025'!$B$21:$B$35,MATCH(B21,'DS2025'!$A$21:$A$35,1)+1),
INDEX('DS2025'!$A$21:$A$35,MATCH(B21,'DS2025'!$A$21:$A$35,1)):
INDEX('DS2025'!$A$21:$A$35,MATCH(B21,'DS2025'!$A$21:$A$35,1)+1)),
IF($C$4=Database!$A$12,
_xlfn.FORECAST.LINEAR(
B21,
INDEX('DS2025'!$E$21:$E$35,MATCH(B21,'DS2025'!$D$21:$D$35,1)):
INDEX('DS2025'!$E$21:$E$35,MATCH(B21,'DS2025'!$D$21:$D$35,1)+1),
INDEX('DS2025'!$D$21:$D$35,MATCH(B21,'DS2025'!$D$21:$D$35,1)):
INDEX('DS2025'!$D$21:$D$35,MATCH(B21,'DS2025'!$D$21:$D$35,1)+1)),
IF($C$4=Database!$A$13,
_xlfn.FORECAST.LINEAR(
B21,
INDEX('DS2025'!$H$21:$H$35,MATCH(B21,'DS2025'!$G$21:$G$35,1)):
INDEX('DS2025'!$H$21:$H$35,MATCH(B21,'DS2025'!$G$21:$G$35,1)+1),
INDEX('DS2025'!$G$21:$G$35,MATCH(B21,'DS2025'!$G$21:$G$35,1)):
INDEX('DS2025'!$G$21:$G$35,MATCH(B21,'DS2025'!$G$21:$G$35,1)+1)),
IF($C$4=Database!$A$14,
_xlfn.FORECAST.LINEAR(
B21,
INDEX('DS2025'!$K$21:$K$35,MATCH(B21,'DS2025'!$J$21:$J$35,1)):
INDEX('DS2025'!$K$21:$K$35,MATCH(B21,'DS2025'!$J$21:$J$35,1)+1),
INDEX('DS2025'!$J$21:$J$35,MATCH(B21,'DS2025'!$J$21:$J$35,1)):
INDEX('DS2025'!$J$21:$J$35,MATCH(B21,'DS2025'!$J$21:$J$35,1)+1)),
IF($C$4=Database!$A$15,
_xlfn.FORECAST.LINEAR(
B21,
INDEX('DS2025'!$N$21:$N$35,MATCH(B21,'DS2025'!$M$21:$M$35,1)):
INDEX('DS2025'!$N$21:$N$35,MATCH(B21,'DS2025'!$M$21:$M$35,1)+1),
INDEX('DS2025'!$M$21:$M$35,MATCH(B21,'DS2025'!$M$21:$M$35,1)):
INDEX('DS2025'!$M$21:$M$35,MATCH(B21,'DS2025'!$M$21:$M$35,1)+1)),
IF($C$4=Database!$A$16,
_xlfn.FORECAST.LINEAR(
B21,
INDEX('DS2025'!$Q$21:$Q$35,MATCH(B21,'DS2025'!$P$21:$P$35,1)):
INDEX('DS2025'!$Q$21:$Q$35,MATCH(B21,'DS2025'!$P$21:$P$35,1)+1),
INDEX('DS2025'!$P$21:$P$35,MATCH(B21,'DS2025'!$P$21:$P$35,1)):
INDEX('DS2025'!$P$21:$P$35,MATCH(B21,'DS2025'!$P$21:$P$35,1)+1)),
IF($C$4=Database!$A$17,
_xlfn.FORECAST.LINEAR(
B21,
INDEX('DS2025'!$T$21:$T$35,MATCH(B21,'DS2025'!$S$21:$S$35,1)):
INDEX('DS2025'!$T$21:$T$35,MATCH(B21,'DS2025'!$S$21:$S$35,1)+1),
INDEX('DS2025'!$S$21:$S$35,MATCH(B21,'DS2025'!$S$21:$S$35,1)):
INDEX('DS2025'!$S$21:$S$35,MATCH(B21,'DS2025'!$S$21:$S$35,1)+1)),
IF($C$4=Database!$A$18,
_xlfn.FORECAST.LINEAR(
B21,
INDEX('DS2025'!$W$21:$W$35,MATCH(B21,'DS2025'!$V$21:$V$35,1)):
INDEX('DS2025'!$W$21:$W$35,MATCH(B21,'DS2025'!$V$21:$V$35,1)+1),
INDEX('DS2025'!$V$21:$V$35,MATCH(B21,'DS2025'!$V$21:$V$35,1)):
INDEX('DS2025'!$V$21:$V$35,MATCH(B21,'DS2025'!$V$21:$V$35,1)+1)),
IF($C$4=Database!$A$19,
_xlfn.FORECAST.LINEAR(
B21,
INDEX('DS2025'!$Z$21:$Z$35,MATCH(B21,'DS2025'!$Y$21:$Y$35,1)):
INDEX('DS2025'!$Z$21:$Z$35,MATCH(B21,'DS2025'!$Y$21:$Y$35,1)+1),
INDEX('DS2025'!$Y$21:$Y$35,MATCH(B21,'DS2025'!$Y$21:$Y$35,1)):
INDEX('DS2025'!$Y$21:$Y$35,MATCH(B21,'DS2025'!$Y$21:$Y$35,1)+1)),
IF($C$4=Database!$A$20,
_xlfn.FORECAST.LINEAR(
B21,
INDEX('DS2025'!$AC$21:$AC$35,MATCH(B21,'DS2025'!$AB$21:$AB$35,1)):
INDEX('DS2025'!$AC$21:$AC$35,MATCH(B21,'DS2025'!$AB$21:$AB$35,1)+1),
INDEX('DS2025'!$AB$21:$AB$35,MATCH(B21,'DS2025'!$AB$21:$AB$35,1)):
INDEX('DS2025'!$AB$21:$AB$35,MATCH(B21,'DS2025'!$AB$21:$AB$35,1)+1))
)))))))))))))))))))</f>
        <v>-0.33616219881921172</v>
      </c>
      <c r="D21" s="98">
        <f t="shared" si="0"/>
        <v>65.258837801180789</v>
      </c>
      <c r="E21" s="98">
        <f>'Data 60 C'!C22</f>
        <v>66.087000000000003</v>
      </c>
      <c r="F21" s="98">
        <f>IF($F$4=Database!$A$2,
_xlfn.FORECAST.LINEAR(E21,
INDEX('DS2025'!$B$5:$B$15,MATCH(E21,'DS2025'!$A$5:$A$15,1)):
INDEX('DS2025'!$B$5:$B$15,MATCH(E21,'DS2025'!$A$5:$A$15,1)+1),
INDEX('DS2025'!$A$5:$A$15,MATCH(E21,'DS2025'!$A$5:$A$15,1)):
INDEX('DS2025'!$A$5:$A$15,MATCH(E21,'DS2025'!$A$5:$A$15,1)+1)),
IF($F$4=Database!$A$3,
_xlfn.FORECAST.LINEAR(E21,
INDEX('DS2025'!$E$5:$E$15,MATCH(E21,'DS2025'!$D$5:$D$15,1)):
INDEX('DS2025'!$E$5:$E$15,MATCH(E21,'DS2025'!$D$5:$D$15,1)+1),
INDEX('DS2025'!$D$5:$D$15,MATCH(E21,'DS2025'!$D$5:$D$15,1)):
INDEX('DS2025'!$D$5:$D$15,MATCH(E21,'DS2025'!$D$5:$D$15,1)+1)),
IF($F$4=Database!$A$4,
_xlfn.FORECAST.LINEAR(E21,
INDEX('DS2025'!$H$5:$H$15,MATCH(E21,'DS2025'!$G$5:$G$15,1)):
INDEX('DS2025'!$H$5:$H$15,MATCH(E21,'DS2025'!$G$5:$G$15,1)+1),
INDEX('DS2025'!$G$5:$G$15,MATCH(E21,'DS2025'!$G$5:$G$15,1)):
INDEX('DS2025'!$G$5:$G$15,MATCH(E21,'DS2025'!$G$5:$G$15,1)+1)),
IF($F$4=Database!$A$5,
_xlfn.FORECAST.LINEAR(E21,
INDEX('DS2025'!$K$5:$K$15,MATCH(E21,'DS2025'!$J$5:$J$15,1)):
INDEX('DS2025'!$K$5:$K$15,MATCH(E21,'DS2025'!$J$5:$J$15,1)+1),
INDEX('DS2025'!$J$5:$J$15,MATCH(E21,'DS2025'!$J$5:$J$15,1)):
INDEX('DS2025'!$J$5:$J$15,MATCH(E21,'DS2025'!$J$5:$J$15,1)+1)),
IF($F$4=Database!$A$6,
_xlfn.FORECAST.LINEAR(E21,
INDEX('DS2025'!$N$5:$N$15,MATCH(E21,'DS2025'!$M$5:$M$15,1)):
INDEX('DS2025'!$N$5:$N$15,MATCH(E21,'DS2025'!$M$5:$M$15,1)+1),
INDEX('DS2025'!$M$5:$M$15,MATCH(E21,'DS2025'!$M$5:$M$15,1)):
INDEX('DS2025'!$M$5:$M$15,MATCH(E21,'DS2025'!$M$5:$M$15,1)+1)),
IF($F$4=Database!$A$7,
_xlfn.FORECAST.LINEAR(E21,
INDEX('DS2025'!$Q$5:$Q$15,MATCH(E21,'DS2025'!$P$5:$P$15,1)):
INDEX('DS2025'!$Q$5:$Q$15,MATCH(E21,'DS2025'!$P$5:$P$15,1)+1),
INDEX('DS2025'!$P$5:$P$15,MATCH(E21,'DS2025'!$P$5:$P$15,1)):
INDEX('DS2025'!$P$5:$P$15,MATCH(E21,'DS2025'!$P$5:$P$15,1)+1)),
IF($F$4=Database!$A$8,
_xlfn.FORECAST.LINEAR(E21,
INDEX('DS2025'!$T$5:$T$15,MATCH(E21,'DS2025'!$S$5:$S$15,1)):
INDEX('DS2025'!$T$5:$T$15,MATCH(E21,'DS2025'!$S$5:$S$15,1)+1),
INDEX('DS2025'!$S$5:$S$15,MATCH(E21,'DS2025'!$S$5:$S$15,1)):
INDEX('DS2025'!$S$5:$S$15,MATCH(E21,'DS2025'!$S$5:$S$15,1)+1)),
IF($F$4=Database!$A$9,
_xlfn.FORECAST.LINEAR(E21,
INDEX('DS2025'!$W$5:$W$15,MATCH(E21,'DS2025'!$V$5:$V$15,1)):
INDEX('DS2025'!$W$5:$W$15,MATCH(E21,'DS2025'!$V$5:$V$15,1)+1),
INDEX('DS2025'!$V$5:$V$15,MATCH(E21,'DS2025'!$V$5:$V$15,1)):
INDEX('DS2025'!$V$5:$V$15,MATCH(E21,'DS2025'!$V$5:$V$15,1)+1)),
IF($F$4=Database!$A$10,
_xlfn.FORECAST.LINEAR(E21,
INDEX('DS2025'!$Z$5:$Z$15,MATCH(E21,'DS2025'!$Y$5:$Y$15,1)):
INDEX('DS2025'!$Z$5:$Z$15,MATCH(E21,'DS2025'!$Y$5:$Y$15,1)+1),
INDEX('DS2025'!$Y$5:$Y$15,MATCH(E21,'DS2025'!$Y$5:$Y$15,1)):
INDEX('DS2025'!$Y$5:$Y$15,MATCH(E21,'DS2025'!$Y$5:$Y$15,1)+1)),
IF($F$4=Database!$A$11,
_xlfn.FORECAST.LINEAR(
E21,
INDEX('DS2025'!$B$21:$B$35,MATCH(E21,'DS2025'!$A$21:$A$35,1)):
INDEX('DS2025'!$B$21:$B$35,MATCH(E21,'DS2025'!$A$21:$A$35,1)+1),
INDEX('DS2025'!$A$21:$A$35,MATCH(E21,'DS2025'!$A$21:$A$35,1)):
INDEX('DS2025'!$A$21:$A$35,MATCH(E21,'DS2025'!$A$21:$A$35,1)+1)),
IF($F$4=Database!$A$12,
_xlfn.FORECAST.LINEAR(
E21,
INDEX('DS2025'!$E$21:$E$35,MATCH(E21,'DS2025'!$D$21:$D$35,1)):
INDEX('DS2025'!$E$21:$E$35,MATCH(E21,'DS2025'!$D$21:$D$35,1)+1),
INDEX('DS2025'!$D$21:$D$35,MATCH(E21,'DS2025'!$D$21:$D$35,1)):
INDEX('DS2025'!$D$21:$D$35,MATCH(E21,'DS2025'!$D$21:$D$35,1)+1)),
IF($F$4=Database!$A$13,
_xlfn.FORECAST.LINEAR(
E21,
INDEX('DS2025'!$H$21:$H$35,MATCH(E21,'DS2025'!$G$21:$G$35,1)):
INDEX('DS2025'!$H$21:$H$35,MATCH(E21,'DS2025'!$G$21:$G$35,1)+1),
INDEX('DS2025'!$G$21:$G$35,MATCH(E21,'DS2025'!$G$21:$G$35,1)):
INDEX('DS2025'!$G$21:$G$35,MATCH(E21,'DS2025'!$G$21:$G$35,1)+1)),
IF($F$4=Database!$A$14,
_xlfn.FORECAST.LINEAR(
E21,
INDEX('DS2025'!$K$21:$K$35,MATCH(E21,'DS2025'!$J$21:$J$35,1)):
INDEX('DS2025'!$K$21:$K$35,MATCH(E21,'DS2025'!$J$21:$J$35,1)+1),
INDEX('DS2025'!$J$21:$J$35,MATCH(E21,'DS2025'!$J$21:$J$35,1)):
INDEX('DS2025'!$J$21:$J$35,MATCH(E21,'DS2025'!$J$21:$J$35,1)+1)),
IF($F$4=Database!$A$15,
_xlfn.FORECAST.LINEAR(
E21,
INDEX('DS2025'!$N$21:$N$35,MATCH(E21,'DS2025'!$M$21:$M$35,1)):
INDEX('DS2025'!$N$21:$N$35,MATCH(E21,'DS2025'!$M$21:$M$35,1)+1),
INDEX('DS2025'!$M$21:$M$35,MATCH(E21,'DS2025'!$M$21:$M$35,1)):
INDEX('DS2025'!$M$21:$M$35,MATCH(E21,'DS2025'!$M$21:$M$35,1)+1)),
IF($F$4=Database!$A$16,
_xlfn.FORECAST.LINEAR(
E21,
INDEX('DS2025'!$Q$21:$Q$35,MATCH(E21,'DS2025'!$P$21:$P$35,1)):
INDEX('DS2025'!$Q$21:$Q$35,MATCH(E21,'DS2025'!$P$21:$P$35,1)+1),
INDEX('DS2025'!$P$21:$P$35,MATCH(E21,'DS2025'!$P$21:$P$35,1)):
INDEX('DS2025'!$P$21:$P$35,MATCH(E21,'DS2025'!$P$21:$P$35,1)+1)),
IF($F$4=Database!$A$17,
_xlfn.FORECAST.LINEAR(
E21,
INDEX('DS2025'!$T$21:$T$35,MATCH(E21,'DS2025'!$S$21:$S$35,1)):
INDEX('DS2025'!$T$21:$T$35,MATCH(E21,'DS2025'!$S$21:$S$35,1)+1),
INDEX('DS2025'!$S$21:$S$35,MATCH(E21,'DS2025'!$S$21:$S$35,1)):
INDEX('DS2025'!$S$21:$S$35,MATCH(E21,'DS2025'!$S$21:$S$35,1)+1)),
IF($F$4=Database!$A$18,
_xlfn.FORECAST.LINEAR(
E21,
INDEX('DS2025'!$W$21:$W$35,MATCH(E21,'DS2025'!$V$21:$V$35,1)):
INDEX('DS2025'!$W$21:$W$35,MATCH(E21,'DS2025'!$V$21:$V$35,1)+1),
INDEX('DS2025'!$V$21:$V$35,MATCH(E21,'DS2025'!$V$21:$V$35,1)):
INDEX('DS2025'!$V$21:$V$35,MATCH(E21,'DS2025'!$V$21:$V$35,1)+1)),
IF($F$4=Database!$A$19,
_xlfn.FORECAST.LINEAR(
E21,
INDEX('DS2025'!$Z$21:$Z$35,MATCH(E21,'DS2025'!$Y$21:$Y$35,1)):
INDEX('DS2025'!$Z$21:$Z$35,MATCH(E21,'DS2025'!$Y$21:$Y$35,1)+1),
INDEX('DS2025'!$Y$21:$Y$35,MATCH(E21,'DS2025'!$Y$21:$Y$35,1)):
INDEX('DS2025'!$Y$21:$Y$35,MATCH(E21,'DS2025'!$Y$21:$Y$35,1)+1)),
IF($F$4=Database!$A$20,
_xlfn.FORECAST.LINEAR(
E21,
INDEX('DS2025'!$AC$21:$AC$35,MATCH(E21,'DS2025'!$AB$21:$AB$35,1)):
INDEX('DS2025'!$AC$21:$AC$35,MATCH(E21,'DS2025'!$AB$21:$AB$35,1)+1),
INDEX('DS2025'!$AB$21:$AB$35,MATCH(E21,'DS2025'!$AB$21:$AB$35,1)):
INDEX('DS2025'!$AB$21:$AB$35,MATCH(E21,'DS2025'!$AB$21:$AB$35,1)+1))
)))))))))))))))))))</f>
        <v>-0.29520613718411548</v>
      </c>
      <c r="G21" s="98">
        <f t="shared" si="1"/>
        <v>65.791793862815894</v>
      </c>
      <c r="H21" s="98">
        <f>'Data 60 C'!D22</f>
        <v>65.372</v>
      </c>
      <c r="I21" s="98">
        <f>IF($I$4=Database!$A$2,
_xlfn.FORECAST.LINEAR(H21,
INDEX('DS2025'!$B$5:$B$15,MATCH(H21,'DS2025'!$A$5:$A$15,1)):
INDEX('DS2025'!$B$5:$B$15,MATCH(H21,'DS2025'!$A$5:$A$15,1)+1),
INDEX('DS2025'!$A$5:$A$15,MATCH(H21,'DS2025'!$A$5:$A$15,1)):
INDEX('DS2025'!$A$5:$A$15,MATCH(H21,'DS2025'!$A$5:$A$15,1)+1)),
IF($I$4=Database!$A$3,
_xlfn.FORECAST.LINEAR(H21,
INDEX('DS2025'!$E$5:$E$15,MATCH(H21,'DS2025'!$D$5:$D$15,1)):
INDEX('DS2025'!$E$5:$E$15,MATCH(H21,'DS2025'!$D$5:$D$15,1)+1),
INDEX('DS2025'!$D$5:$D$15,MATCH(H21,'DS2025'!$D$5:$D$15,1)):
INDEX('DS2025'!$D$5:$D$15,MATCH(H21,'DS2025'!$D$5:$D$15,1)+1)),
IF($I$4=Database!$A$4,
_xlfn.FORECAST.LINEAR(H21,
INDEX('DS2025'!$H$5:$H$15,MATCH(H21,'DS2025'!$G$5:$G$15,1)):
INDEX('DS2025'!$H$5:$H$15,MATCH(H21,'DS2025'!$G$5:$G$15,1)+1),
INDEX('DS2025'!$G$5:$G$15,MATCH(H21,'DS2025'!$G$5:$G$15,1)):
INDEX('DS2025'!$G$5:$G$15,MATCH(H21,'DS2025'!$G$5:$G$15,1)+1)),
IF($I$4=Database!$A$5,
_xlfn.FORECAST.LINEAR(H21,
INDEX('DS2025'!$K$5:$K$15,MATCH(H21,'DS2025'!$J$5:$J$15,1)):
INDEX('DS2025'!$K$5:$K$15,MATCH(H21,'DS2025'!$J$5:$J$15,1)+1),
INDEX('DS2025'!$J$5:$J$15,MATCH(H21,'DS2025'!$J$5:$J$15,1)):
INDEX('DS2025'!$J$5:$J$15,MATCH(H21,'DS2025'!$J$5:$J$15,1)+1)),
IF($I$4=Database!$A$6,
_xlfn.FORECAST.LINEAR(H21,
INDEX('DS2025'!$N$5:$N$15,MATCH(H21,'DS2025'!$M$5:$M$15,1)):
INDEX('DS2025'!$N$5:$N$15,MATCH(H21,'DS2025'!$M$5:$M$15,1)+1),
INDEX('DS2025'!$M$5:$M$15,MATCH(H21,'DS2025'!$M$5:$M$15,1)):
INDEX('DS2025'!$M$5:$M$15,MATCH(H21,'DS2025'!$M$5:$M$15,1)+1)),
IF($I$4=Database!$A$7,
_xlfn.FORECAST.LINEAR(H21,
INDEX('DS2025'!$Q$5:$Q$15,MATCH(H21,'DS2025'!$P$5:$P$15,1)):
INDEX('DS2025'!$Q$5:$Q$15,MATCH(H21,'DS2025'!$P$5:$P$15,1)+1),
INDEX('DS2025'!$P$5:$P$15,MATCH(H21,'DS2025'!$P$5:$P$15,1)):
INDEX('DS2025'!$P$5:$P$15,MATCH(H21,'DS2025'!$P$5:$P$15,1)+1)),
IF($I$4=Database!$A$8,
_xlfn.FORECAST.LINEAR(H21,
INDEX('DS2025'!$T$5:$T$15,MATCH(H21,'DS2025'!$S$5:$S$15,1)):
INDEX('DS2025'!$T$5:$T$15,MATCH(H21,'DS2025'!$S$5:$S$15,1)+1),
INDEX('DS2025'!$S$5:$S$15,MATCH(H21,'DS2025'!$S$5:$S$15,1)):
INDEX('DS2025'!$S$5:$S$15,MATCH(H21,'DS2025'!$S$5:$S$15,1)+1)),
IF($I$4=Database!$A$9,
_xlfn.FORECAST.LINEAR(H21,
INDEX('DS2025'!$W$5:$W$15,MATCH(H21,'DS2025'!$V$5:$V$15,1)):
INDEX('DS2025'!$W$5:$W$15,MATCH(H21,'DS2025'!$V$5:$V$15,1)+1),
INDEX('DS2025'!$V$5:$V$15,MATCH(H21,'DS2025'!$V$5:$V$15,1)):
INDEX('DS2025'!$V$5:$V$15,MATCH(H21,'DS2025'!$V$5:$V$15,1)+1)),
IF($I$4=Database!$A$10,
_xlfn.FORECAST.LINEAR(H21,
INDEX('DS2025'!$Z$5:$Z$15,MATCH(H21,'DS2025'!$Y$5:$Y$15,1)):
INDEX('DS2025'!$Z$5:$Z$15,MATCH(H21,'DS2025'!$Y$5:$Y$15,1)+1),
INDEX('DS2025'!$Y$5:$Y$15,MATCH(H21,'DS2025'!$Y$5:$Y$15,1)):
INDEX('DS2025'!$Y$5:$Y$15,MATCH(H21,'DS2025'!$Y$5:$Y$15,1)+1)),
IF($I$4=Database!$A$11,
_xlfn.FORECAST.LINEAR(
H21,
INDEX('DS2025'!$B$21:$B$35,MATCH(H21,'DS2025'!$A$21:$A$35,1)):
INDEX('DS2025'!$B$21:$B$35,MATCH(H21,'DS2025'!$A$21:$A$35,1)+1),
INDEX('DS2025'!$A$21:$A$35,MATCH(H21,'DS2025'!$A$21:$A$35,1)):
INDEX('DS2025'!$A$21:$A$35,MATCH(H21,'DS2025'!$A$21:$A$35,1)+1)),
IF($I$4=Database!$A$12,
_xlfn.FORECAST.LINEAR(
H21,
INDEX('DS2025'!$E$21:$E$35,MATCH(H21,'DS2025'!$D$21:$D$35,1)):
INDEX('DS2025'!$E$21:$E$35,MATCH(H21,'DS2025'!$D$21:$D$35,1)+1),
INDEX('DS2025'!$D$21:$D$35,MATCH(H21,'DS2025'!$D$21:$D$35,1)):
INDEX('DS2025'!$D$21:$D$35,MATCH(H21,'DS2025'!$D$21:$D$35,1)+1)),
IF($I$4=Database!$A$13,
_xlfn.FORECAST.LINEAR(
H21,
INDEX('DS2025'!$H$21:$H$35,MATCH(H21,'DS2025'!$G$21:$G$35,1)):
INDEX('DS2025'!$H$21:$H$35,MATCH(H21,'DS2025'!$G$21:$G$35,1)+1),
INDEX('DS2025'!$G$21:$G$35,MATCH(H21,'DS2025'!$G$21:$G$35,1)):
INDEX('DS2025'!$G$21:$G$35,MATCH(H21,'DS2025'!$G$21:$G$35,1)+1)),
IF($I$4=Database!$A$14,
_xlfn.FORECAST.LINEAR(
H21,
INDEX('DS2025'!$K$21:$K$35,MATCH(H21,'DS2025'!$J$21:$J$35,1)):
INDEX('DS2025'!$K$21:$K$35,MATCH(H21,'DS2025'!$J$21:$J$35,1)+1),
INDEX('DS2025'!$J$21:$J$35,MATCH(H21,'DS2025'!$J$21:$J$35,1)):
INDEX('DS2025'!$J$21:$J$35,MATCH(H21,'DS2025'!$J$21:$J$35,1)+1)),
IF($I$4=Database!$A$15,
_xlfn.FORECAST.LINEAR(
H21,
INDEX('DS2025'!$N$21:$N$35,MATCH(H21,'DS2025'!$M$21:$M$35,1)):
INDEX('DS2025'!$N$21:$N$35,MATCH(H21,'DS2025'!$M$21:$M$35,1)+1),
INDEX('DS2025'!$M$21:$M$35,MATCH(H21,'DS2025'!$M$21:$M$35,1)):
INDEX('DS2025'!$M$21:$M$35,MATCH(H21,'DS2025'!$M$21:$M$35,1)+1)),
IF($I$4=Database!$A$16,
_xlfn.FORECAST.LINEAR(
H21,
INDEX('DS2025'!$Q$21:$Q$35,MATCH(H21,'DS2025'!$P$21:$P$35,1)):
INDEX('DS2025'!$Q$21:$Q$35,MATCH(H21,'DS2025'!$P$21:$P$35,1)+1),
INDEX('DS2025'!$P$21:$P$35,MATCH(H21,'DS2025'!$P$21:$P$35,1)):
INDEX('DS2025'!$P$21:$P$35,MATCH(H21,'DS2025'!$P$21:$P$35,1)+1)),
IF($I$4=Database!$A$17,
_xlfn.FORECAST.LINEAR(
H21,
INDEX('DS2025'!$T$21:$T$35,MATCH(H21,'DS2025'!$S$21:$S$35,1)):
INDEX('DS2025'!$T$21:$T$35,MATCH(H21,'DS2025'!$S$21:$S$35,1)+1),
INDEX('DS2025'!$S$21:$S$35,MATCH(H21,'DS2025'!$S$21:$S$35,1)):
INDEX('DS2025'!$S$21:$S$35,MATCH(H21,'DS2025'!$S$21:$S$35,1)+1)),
IF($I$4=Database!$A$18,
_xlfn.FORECAST.LINEAR(
H21,
INDEX('DS2025'!$W$21:$W$35,MATCH(H21,'DS2025'!$V$21:$V$35,1)):
INDEX('DS2025'!$W$21:$W$35,MATCH(H21,'DS2025'!$V$21:$V$35,1)+1),
INDEX('DS2025'!$V$21:$V$35,MATCH(H21,'DS2025'!$V$21:$V$35,1)):
INDEX('DS2025'!$V$21:$V$35,MATCH(H21,'DS2025'!$V$21:$V$35,1)+1)),
IF($I$4=Database!$A$19,
_xlfn.FORECAST.LINEAR(
H21,
INDEX('DS2025'!$Z$21:$Z$35,MATCH(H21,'DS2025'!$Y$21:$Y$35,1)):
INDEX('DS2025'!$Z$21:$Z$35,MATCH(H21,'DS2025'!$Y$21:$Y$35,1)+1),
INDEX('DS2025'!$Y$21:$Y$35,MATCH(H21,'DS2025'!$Y$21:$Y$35,1)):
INDEX('DS2025'!$Y$21:$Y$35,MATCH(H21,'DS2025'!$Y$21:$Y$35,1)+1)),
IF($I$4=Database!$A$20,
_xlfn.FORECAST.LINEAR(
H21,
INDEX('DS2025'!$AC$21:$AC$35,MATCH(H21,'DS2025'!$AB$21:$AB$35,1)):
INDEX('DS2025'!$AC$21:$AC$35,MATCH(H21,'DS2025'!$AB$21:$AB$35,1)+1),
INDEX('DS2025'!$AB$21:$AB$35,MATCH(H21,'DS2025'!$AB$21:$AB$35,1)):
INDEX('DS2025'!$AB$21:$AB$35,MATCH(H21,'DS2025'!$AB$21:$AB$35,1)+1))
)))))))))))))))))))</f>
        <v>-0.2970129963898917</v>
      </c>
      <c r="J21" s="98">
        <f t="shared" si="2"/>
        <v>65.074987003610104</v>
      </c>
      <c r="K21" s="98">
        <f>'Data 60 C'!E22</f>
        <v>65.444000000000003</v>
      </c>
      <c r="L21" s="98">
        <f>IF($L$4=Database!$A$2,
_xlfn.FORECAST.LINEAR(K21,
INDEX('DS2025'!$B$5:$B$15,MATCH(K21,'DS2025'!$A$5:$A$15,1)):
INDEX('DS2025'!$B$5:$B$15,MATCH(K21,'DS2025'!$A$5:$A$15,1)+1),
INDEX('DS2025'!$A$5:$A$15,MATCH(K21,'DS2025'!$A$5:$A$15,1)):
INDEX('DS2025'!$A$5:$A$15,MATCH(K21,'DS2025'!$A$5:$A$15,1)+1)),
IF($L$4=Database!$A$3,
_xlfn.FORECAST.LINEAR(K21,
INDEX('DS2025'!$E$5:$E$15,MATCH(K21,'DS2025'!$D$5:$D$15,1)):
INDEX('DS2025'!$E$5:$E$15,MATCH(K21,'DS2025'!$D$5:$D$15,1)+1),
INDEX('DS2025'!$D$5:$D$15,MATCH(K21,'DS2025'!$D$5:$D$15,1)):
INDEX('DS2025'!$D$5:$D$15,MATCH(K21,'DS2025'!$D$5:$D$15,1)+1)),
IF($L$4=Database!$A$4,
_xlfn.FORECAST.LINEAR(K21,
INDEX('DS2025'!$H$5:$H$15,MATCH(K21,'DS2025'!$G$5:$G$15,1)):
INDEX('DS2025'!$H$5:$H$15,MATCH(K21,'DS2025'!$G$5:$G$15,1)+1),
INDEX('DS2025'!$G$5:$G$15,MATCH(K21,'DS2025'!$G$5:$G$15,1)):
INDEX('DS2025'!$G$5:$G$15,MATCH(K21,'DS2025'!$G$5:$G$15,1)+1)),
IF($L$4=Database!$A$5,
_xlfn.FORECAST.LINEAR(K21,
INDEX('DS2025'!$K$5:$K$15,MATCH(K21,'DS2025'!$J$5:$J$15,1)):
INDEX('DS2025'!$K$5:$K$15,MATCH(K21,'DS2025'!$J$5:$J$15,1)+1),
INDEX('DS2025'!$J$5:$J$15,MATCH(K21,'DS2025'!$J$5:$J$15,1)):
INDEX('DS2025'!$J$5:$J$15,MATCH(K21,'DS2025'!$J$5:$J$15,1)+1)),
IF($L$4=Database!$A$6,
_xlfn.FORECAST.LINEAR(K21,
INDEX('DS2025'!$N$5:$N$15,MATCH(K21,'DS2025'!$M$5:$M$15,1)):
INDEX('DS2025'!$N$5:$N$15,MATCH(K21,'DS2025'!$M$5:$M$15,1)+1),
INDEX('DS2025'!$M$5:$M$15,MATCH(K21,'DS2025'!$M$5:$M$15,1)):
INDEX('DS2025'!$M$5:$M$15,MATCH(K21,'DS2025'!$M$5:$M$15,1)+1)),
IF($L$4=Database!$A$7,
_xlfn.FORECAST.LINEAR(K21,
INDEX('DS2025'!$Q$5:$Q$15,MATCH(K21,'DS2025'!$P$5:$P$15,1)):
INDEX('DS2025'!$Q$5:$Q$15,MATCH(K21,'DS2025'!$P$5:$P$15,1)+1),
INDEX('DS2025'!$P$5:$P$15,MATCH(K21,'DS2025'!$P$5:$P$15,1)):
INDEX('DS2025'!$P$5:$P$15,MATCH(K21,'DS2025'!$P$5:$P$15,1)+1)),
IF($L$4=Database!$A$8,
_xlfn.FORECAST.LINEAR(K21,
INDEX('DS2025'!$T$5:$T$15,MATCH(K21,'DS2025'!$S$5:$S$15,1)):
INDEX('DS2025'!$T$5:$T$15,MATCH(K21,'DS2025'!$S$5:$S$15,1)+1),
INDEX('DS2025'!$S$5:$S$15,MATCH(K21,'DS2025'!$S$5:$S$15,1)):
INDEX('DS2025'!$S$5:$S$15,MATCH(K21,'DS2025'!$S$5:$S$15,1)+1)),
IF($L$4=Database!$A$9,
_xlfn.FORECAST.LINEAR(K21,
INDEX('DS2025'!$W$5:$W$15,MATCH(K21,'DS2025'!$V$5:$V$15,1)):
INDEX('DS2025'!$W$5:$W$15,MATCH(K21,'DS2025'!$V$5:$V$15,1)+1),
INDEX('DS2025'!$V$5:$V$15,MATCH(K21,'DS2025'!$V$5:$V$15,1)):
INDEX('DS2025'!$V$5:$V$15,MATCH(K21,'DS2025'!$V$5:$V$15,1)+1)),
IF($L$4=Database!$A$10,
_xlfn.FORECAST.LINEAR(K21,
INDEX('DS2025'!$Z$5:$Z$15,MATCH(K21,'DS2025'!$Y$5:$Y$15,1)):
INDEX('DS2025'!$Z$5:$Z$15,MATCH(K21,'DS2025'!$Y$5:$Y$15,1)+1),
INDEX('DS2025'!$Y$5:$Y$15,MATCH(K21,'DS2025'!$Y$5:$Y$15,1)):
INDEX('DS2025'!$Y$5:$Y$15,MATCH(K21,'DS2025'!$Y$5:$Y$15,1)+1)),
IF($L$4=Database!$A$11,
_xlfn.FORECAST.LINEAR(
K21,
INDEX('DS2025'!$B$21:$B$35,MATCH(K21,'DS2025'!$A$21:$A$35,1)):
INDEX('DS2025'!$B$21:$B$35,MATCH(K21,'DS2025'!$A$21:$A$35,1)+1),
INDEX('DS2025'!$A$21:$A$35,MATCH(K21,'DS2025'!$A$21:$A$35,1)):
INDEX('DS2025'!$A$21:$A$35,MATCH(K21,'DS2025'!$A$21:$A$35,1)+1)),
IF($L$4=Database!$A$12,
_xlfn.FORECAST.LINEAR(
K21,
INDEX('DS2025'!$E$21:$E$35,MATCH(K21,'DS2025'!$D$21:$D$35,1)):
INDEX('DS2025'!$E$21:$E$35,MATCH(K21,'DS2025'!$D$21:$D$35,1)+1),
INDEX('DS2025'!$D$21:$D$35,MATCH(K21,'DS2025'!$D$21:$D$35,1)):
INDEX('DS2025'!$D$21:$D$35,MATCH(K21,'DS2025'!$D$21:$D$35,1)+1)),
IF($L$4=Database!$A$13,
_xlfn.FORECAST.LINEAR(
K21,
INDEX('DS2025'!$H$21:$H$35,MATCH(K21,'DS2025'!$G$21:$G$35,1)):
INDEX('DS2025'!$H$21:$H$35,MATCH(K21,'DS2025'!$G$21:$G$35,1)+1),
INDEX('DS2025'!$G$21:$G$35,MATCH(K21,'DS2025'!$G$21:$G$35,1)):
INDEX('DS2025'!$G$21:$G$35,MATCH(K21,'DS2025'!$G$21:$G$35,1)+1)),
IF($L$4=Database!$A$14,
_xlfn.FORECAST.LINEAR(
K21,
INDEX('DS2025'!$K$21:$K$35,MATCH(K21,'DS2025'!$J$21:$J$35,1)):
INDEX('DS2025'!$K$21:$K$35,MATCH(K21,'DS2025'!$J$21:$J$35,1)+1),
INDEX('DS2025'!$J$21:$J$35,MATCH(K21,'DS2025'!$J$21:$J$35,1)):
INDEX('DS2025'!$J$21:$J$35,MATCH(K21,'DS2025'!$J$21:$J$35,1)+1)),
IF($L$4=Database!$A$15,
_xlfn.FORECAST.LINEAR(
K21,
INDEX('DS2025'!$N$21:$N$35,MATCH(K21,'DS2025'!$M$21:$M$35,1)):
INDEX('DS2025'!$N$21:$N$35,MATCH(K21,'DS2025'!$M$21:$M$35,1)+1),
INDEX('DS2025'!$M$21:$M$35,MATCH(K21,'DS2025'!$M$21:$M$35,1)):
INDEX('DS2025'!$M$21:$M$35,MATCH(K21,'DS2025'!$M$21:$M$35,1)+1)),
IF($L$4=Database!$A$16,
_xlfn.FORECAST.LINEAR(
K21,
INDEX('DS2025'!$Q$21:$Q$35,MATCH(K21,'DS2025'!$P$21:$P$35,1)):
INDEX('DS2025'!$Q$21:$Q$35,MATCH(K21,'DS2025'!$P$21:$P$35,1)+1),
INDEX('DS2025'!$P$21:$P$35,MATCH(K21,'DS2025'!$P$21:$P$35,1)):
INDEX('DS2025'!$P$21:$P$35,MATCH(K21,'DS2025'!$P$21:$P$35,1)+1)),
IF($L$4=Database!$A$17,
_xlfn.FORECAST.LINEAR(
K21,
INDEX('DS2025'!$T$21:$T$35,MATCH(K21,'DS2025'!$S$21:$S$35,1)):
INDEX('DS2025'!$T$21:$T$35,MATCH(K21,'DS2025'!$S$21:$S$35,1)+1),
INDEX('DS2025'!$S$21:$S$35,MATCH(K21,'DS2025'!$S$21:$S$35,1)):
INDEX('DS2025'!$S$21:$S$35,MATCH(K21,'DS2025'!$S$21:$S$35,1)+1)),
IF($L$4=Database!$A$18,
_xlfn.FORECAST.LINEAR(
K21,
INDEX('DS2025'!$W$21:$W$35,MATCH(K21,'DS2025'!$V$21:$V$35,1)):
INDEX('DS2025'!$W$21:$W$35,MATCH(K21,'DS2025'!$V$21:$V$35,1)+1),
INDEX('DS2025'!$V$21:$V$35,MATCH(K21,'DS2025'!$V$21:$V$35,1)):
INDEX('DS2025'!$V$21:$V$35,MATCH(K21,'DS2025'!$V$21:$V$35,1)+1)),
IF($L$4=Database!$A$19,
_xlfn.FORECAST.LINEAR(
K21,
INDEX('DS2025'!$Z$21:$Z$35,MATCH(K21,'DS2025'!$Y$21:$Y$35,1)):
INDEX('DS2025'!$Z$21:$Z$35,MATCH(K21,'DS2025'!$Y$21:$Y$35,1)+1),
INDEX('DS2025'!$Y$21:$Y$35,MATCH(K21,'DS2025'!$Y$21:$Y$35,1)):
INDEX('DS2025'!$Y$21:$Y$35,MATCH(K21,'DS2025'!$Y$21:$Y$35,1)+1)),
IF($L$4=Database!$A$20,
_xlfn.FORECAST.LINEAR(
K21,
INDEX('DS2025'!$AC$21:$AC$35,MATCH(K21,'DS2025'!$AB$21:$AB$35,1)):
INDEX('DS2025'!$AC$21:$AC$35,MATCH(K21,'DS2025'!$AB$21:$AB$35,1)+1),
INDEX('DS2025'!$AB$21:$AB$35,MATCH(K21,'DS2025'!$AB$21:$AB$35,1)):
INDEX('DS2025'!$AB$21:$AB$35,MATCH(K21,'DS2025'!$AB$21:$AB$35,1)+1))
)))))))))))))))))))</f>
        <v>-0.33571645125259292</v>
      </c>
      <c r="M21" s="98">
        <f t="shared" si="3"/>
        <v>65.108283548747409</v>
      </c>
      <c r="N21" s="317">
        <f>'Data 60 C'!F22</f>
        <v>65.524000000000001</v>
      </c>
      <c r="O21" s="98">
        <f>IF($O$4=Database!$A$2,
_xlfn.FORECAST.LINEAR(N21,
INDEX('DS2025'!$B$5:$B$15,MATCH(N21,'DS2025'!$A$5:$A$15,1)):
INDEX('DS2025'!$B$5:$B$15,MATCH(N21,'DS2025'!$A$5:$A$15,1)+1),
INDEX('DS2025'!$A$5:$A$15,MATCH(N21,'DS2025'!$A$5:$A$15,1)):
INDEX('DS2025'!$A$5:$A$15,MATCH(N21,'DS2025'!$A$5:$A$15,1)+1)),
IF($O$4=Database!$A$3,
_xlfn.FORECAST.LINEAR(N21,
INDEX('DS2025'!$E$5:$E$15,MATCH(N21,'DS2025'!$D$5:$D$15,1)):
INDEX('DS2025'!$E$5:$E$15,MATCH(N21,'DS2025'!$D$5:$D$15,1)+1),
INDEX('DS2025'!$D$5:$D$15,MATCH(N21,'DS2025'!$D$5:$D$15,1)):
INDEX('DS2025'!$D$5:$D$15,MATCH(N21,'DS2025'!$D$5:$D$15,1)+1)),
IF($O$4=Database!$A$4,
_xlfn.FORECAST.LINEAR(N21,
INDEX('DS2025'!$H$5:$H$15,MATCH(N21,'DS2025'!$G$5:$G$15,1)):
INDEX('DS2025'!$H$5:$H$15,MATCH(N21,'DS2025'!$G$5:$G$15,1)+1),
INDEX('DS2025'!$G$5:$G$15,MATCH(N21,'DS2025'!$G$5:$G$15,1)):
INDEX('DS2025'!$G$5:$G$15,MATCH(N21,'DS2025'!$G$5:$G$15,1)+1)),
IF($O$4=Database!$A$5,
_xlfn.FORECAST.LINEAR(N21,
INDEX('DS2025'!$K$5:$K$15,MATCH(N21,'DS2025'!$J$5:$J$15,1)):
INDEX('DS2025'!$K$5:$K$15,MATCH(N21,'DS2025'!$J$5:$J$15,1)+1),
INDEX('DS2025'!$J$5:$J$15,MATCH(N21,'DS2025'!$J$5:$J$15,1)):
INDEX('DS2025'!$J$5:$J$15,MATCH(N21,'DS2025'!$J$5:$J$15,1)+1)),
IF($O$4=Database!$A$6,
_xlfn.FORECAST.LINEAR(N21,
INDEX('DS2025'!$N$5:$N$15,MATCH(N21,'DS2025'!$M$5:$M$15,1)):
INDEX('DS2025'!$N$5:$N$15,MATCH(N21,'DS2025'!$M$5:$M$15,1)+1),
INDEX('DS2025'!$M$5:$M$15,MATCH(N21,'DS2025'!$M$5:$M$15,1)):
INDEX('DS2025'!$M$5:$M$15,MATCH(N21,'DS2025'!$M$5:$M$15,1)+1)),
IF($O$4=Database!$A$7,
_xlfn.FORECAST.LINEAR(N21,
INDEX('DS2025'!$Q$5:$Q$15,MATCH(N21,'DS2025'!$P$5:$P$15,1)):
INDEX('DS2025'!$Q$5:$Q$15,MATCH(N21,'DS2025'!$P$5:$P$15,1)+1),
INDEX('DS2025'!$P$5:$P$15,MATCH(N21,'DS2025'!$P$5:$P$15,1)):
INDEX('DS2025'!$P$5:$P$15,MATCH(N21,'DS2025'!$P$5:$P$15,1)+1)),
IF($O$4=Database!$A$8,
_xlfn.FORECAST.LINEAR(N21,
INDEX('DS2025'!$T$5:$T$15,MATCH(N21,'DS2025'!$S$5:$S$15,1)):
INDEX('DS2025'!$T$5:$T$15,MATCH(N21,'DS2025'!$S$5:$S$15,1)+1),
INDEX('DS2025'!$S$5:$S$15,MATCH(N21,'DS2025'!$S$5:$S$15,1)):
INDEX('DS2025'!$S$5:$S$15,MATCH(N21,'DS2025'!$S$5:$S$15,1)+1)),
IF($O$4=Database!$A$9,
_xlfn.FORECAST.LINEAR(N21,
INDEX('DS2025'!$W$5:$W$15,MATCH(N21,'DS2025'!$V$5:$V$15,1)):
INDEX('DS2025'!$W$5:$W$15,MATCH(N21,'DS2025'!$V$5:$V$15,1)+1),
INDEX('DS2025'!$V$5:$V$15,MATCH(N21,'DS2025'!$V$5:$V$15,1)):
INDEX('DS2025'!$V$5:$V$15,MATCH(N21,'DS2025'!$V$5:$V$15,1)+1)),
IF($O$4=Database!$A$10,
_xlfn.FORECAST.LINEAR(N21,
INDEX('DS2025'!$Z$5:$Z$15,MATCH(N21,'DS2025'!$Y$5:$Y$15,1)):
INDEX('DS2025'!$Z$5:$Z$15,MATCH(N21,'DS2025'!$Y$5:$Y$15,1)+1),
INDEX('DS2025'!$Y$5:$Y$15,MATCH(N21,'DS2025'!$Y$5:$Y$15,1)):
INDEX('DS2025'!$Y$5:$Y$15,MATCH(N21,'DS2025'!$Y$5:$Y$15,1)+1)),
IF($O$4=Database!$A$11,
_xlfn.FORECAST.LINEAR(
N21,
INDEX('DS2025'!$B$21:$B$35,MATCH(N21,'DS2025'!$A$21:$A$35,1)):
INDEX('DS2025'!$B$21:$B$35,MATCH(N21,'DS2025'!$A$21:$A$35,1)+1),
INDEX('DS2025'!$A$21:$A$35,MATCH(N21,'DS2025'!$A$21:$A$35,1)):
INDEX('DS2025'!$A$21:$A$35,MATCH(N21,'DS2025'!$A$21:$A$35,1)+1)),
IF($O$4=Database!$A$12,
_xlfn.FORECAST.LINEAR(
N21,
INDEX('DS2025'!$E$21:$E$35,MATCH(N21,'DS2025'!$D$21:$D$35,1)):
INDEX('DS2025'!$E$21:$E$35,MATCH(N21,'DS2025'!$D$21:$D$35,1)+1),
INDEX('DS2025'!$D$21:$D$35,MATCH(N21,'DS2025'!$D$21:$D$35,1)):
INDEX('DS2025'!$D$21:$D$35,MATCH(N21,'DS2025'!$D$21:$D$35,1)+1)),
IF($O$4=Database!$A$13,
_xlfn.FORECAST.LINEAR(
N21,
INDEX('DS2025'!$H$21:$H$35,MATCH(N21,'DS2025'!$G$21:$G$35,1)):
INDEX('DS2025'!$H$21:$H$35,MATCH(N21,'DS2025'!$G$21:$G$35,1)+1),
INDEX('DS2025'!$G$21:$G$35,MATCH(N21,'DS2025'!$G$21:$G$35,1)):
INDEX('DS2025'!$G$21:$G$35,MATCH(N21,'DS2025'!$G$21:$G$35,1)+1)),
IF($O$4=Database!$A$14,
_xlfn.FORECAST.LINEAR(
N21,
INDEX('DS2025'!$K$21:$K$35,MATCH(N21,'DS2025'!$J$21:$J$35,1)):
INDEX('DS2025'!$K$21:$K$35,MATCH(N21,'DS2025'!$J$21:$J$35,1)+1),
INDEX('DS2025'!$J$21:$J$35,MATCH(N21,'DS2025'!$J$21:$J$35,1)):
INDEX('DS2025'!$J$21:$J$35,MATCH(N21,'DS2025'!$J$21:$J$35,1)+1)),
IF($O$4=Database!$A$15,
_xlfn.FORECAST.LINEAR(
N21,
INDEX('DS2025'!$N$21:$N$35,MATCH(N21,'DS2025'!$M$21:$M$35,1)):
INDEX('DS2025'!$N$21:$N$35,MATCH(N21,'DS2025'!$M$21:$M$35,1)+1),
INDEX('DS2025'!$M$21:$M$35,MATCH(N21,'DS2025'!$M$21:$M$35,1)):
INDEX('DS2025'!$M$21:$M$35,MATCH(N21,'DS2025'!$M$21:$M$35,1)+1)),
IF($O$4=Database!$A$16,
_xlfn.FORECAST.LINEAR(
N21,
INDEX('DS2025'!$Q$21:$Q$35,MATCH(N21,'DS2025'!$P$21:$P$35,1)):
INDEX('DS2025'!$Q$21:$Q$35,MATCH(N21,'DS2025'!$P$21:$P$35,1)+1),
INDEX('DS2025'!$P$21:$P$35,MATCH(N21,'DS2025'!$P$21:$P$35,1)):
INDEX('DS2025'!$P$21:$P$35,MATCH(N21,'DS2025'!$P$21:$P$35,1)+1)),
IF($O$4=Database!$A$17,
_xlfn.FORECAST.LINEAR(
N21,
INDEX('DS2025'!$T$21:$T$35,MATCH(N21,'DS2025'!$S$21:$S$35,1)):
INDEX('DS2025'!$T$21:$T$35,MATCH(N21,'DS2025'!$S$21:$S$35,1)+1),
INDEX('DS2025'!$S$21:$S$35,MATCH(N21,'DS2025'!$S$21:$S$35,1)):
INDEX('DS2025'!$S$21:$S$35,MATCH(N21,'DS2025'!$S$21:$S$35,1)+1)),
IF($O$4=Database!$A$18,
_xlfn.FORECAST.LINEAR(
N21,
INDEX('DS2025'!$W$21:$W$35,MATCH(N21,'DS2025'!$V$21:$V$35,1)):
INDEX('DS2025'!$W$21:$W$35,MATCH(N21,'DS2025'!$V$21:$V$35,1)+1),
INDEX('DS2025'!$V$21:$V$35,MATCH(N21,'DS2025'!$V$21:$V$35,1)):
INDEX('DS2025'!$V$21:$V$35,MATCH(N21,'DS2025'!$V$21:$V$35,1)+1)),
IF($O$4=Database!$A$19,
_xlfn.FORECAST.LINEAR(
N21,
INDEX('DS2025'!$Z$21:$Z$35,MATCH(N21,'DS2025'!$Y$21:$Y$35,1)):
INDEX('DS2025'!$Z$21:$Z$35,MATCH(N21,'DS2025'!$Y$21:$Y$35,1)+1),
INDEX('DS2025'!$Y$21:$Y$35,MATCH(N21,'DS2025'!$Y$21:$Y$35,1)):
INDEX('DS2025'!$Y$21:$Y$35,MATCH(N21,'DS2025'!$Y$21:$Y$35,1)+1)),
IF($O$4=Database!$A$20,
_xlfn.FORECAST.LINEAR(
N21,
INDEX('DS2025'!$AC$21:$AC$35,MATCH(N21,'DS2025'!$AB$21:$AB$35,1)):
INDEX('DS2025'!$AC$21:$AC$35,MATCH(N21,'DS2025'!$AB$21:$AB$35,1)+1),
INDEX('DS2025'!$AB$21:$AB$35,MATCH(N21,'DS2025'!$AB$21:$AB$35,1)):
INDEX('DS2025'!$AB$21:$AB$35,MATCH(N21,'DS2025'!$AB$21:$AB$35,1)+1))
)))))))))))))))))))</f>
        <v>-0.33595260890378165</v>
      </c>
      <c r="P21" s="96">
        <f t="shared" si="4"/>
        <v>65.188047391096219</v>
      </c>
      <c r="Q21" s="317">
        <f>'Data 60 C'!G22</f>
        <v>66.632000000000005</v>
      </c>
      <c r="R21" s="98">
        <f>IF($R$4=Database!$A$2,
_xlfn.FORECAST.LINEAR(Q21,
INDEX('DS2025'!$B$5:$B$15,MATCH(Q21,'DS2025'!$A$5:$A$15,1)):
INDEX('DS2025'!$B$5:$B$15,MATCH(Q21,'DS2025'!$A$5:$A$15,1)+1),
INDEX('DS2025'!$A$5:$A$15,MATCH(Q21,'DS2025'!$A$5:$A$15,1)):
INDEX('DS2025'!$A$5:$A$15,MATCH(Q21,'DS2025'!$A$5:$A$15,1)+1)),
IF($R$4=Database!$A$3,
_xlfn.FORECAST.LINEAR(Q21,
INDEX('DS2025'!$E$5:$E$15,MATCH(Q21,'DS2025'!$D$5:$D$15,1)):
INDEX('DS2025'!$E$5:$E$15,MATCH(Q21,'DS2025'!$D$5:$D$15,1)+1),
INDEX('DS2025'!$D$5:$D$15,MATCH(Q21,'DS2025'!$D$5:$D$15,1)):
INDEX('DS2025'!$D$5:$D$15,MATCH(Q21,'DS2025'!$D$5:$D$15,1)+1)),
IF($R$4=Database!$A$4,
_xlfn.FORECAST.LINEAR(Q21,
INDEX('DS2025'!$H$5:$H$15,MATCH(Q21,'DS2025'!$G$5:$G$15,1)):
INDEX('DS2025'!$H$5:$H$15,MATCH(Q21,'DS2025'!$G$5:$G$15,1)+1),
INDEX('DS2025'!$G$5:$G$15,MATCH(Q21,'DS2025'!$G$5:$G$15,1)):
INDEX('DS2025'!$G$5:$G$15,MATCH(Q21,'DS2025'!$G$5:$G$15,1)+1)),
IF($R$4=Database!$A$5,
_xlfn.FORECAST.LINEAR(Q21,
INDEX('DS2025'!$K$5:$K$15,MATCH(Q21,'DS2025'!$J$5:$J$15,1)):
INDEX('DS2025'!$K$5:$K$15,MATCH(Q21,'DS2025'!$J$5:$J$15,1)+1),
INDEX('DS2025'!$J$5:$J$15,MATCH(Q21,'DS2025'!$J$5:$J$15,1)):
INDEX('DS2025'!$J$5:$J$15,MATCH(Q21,'DS2025'!$J$5:$J$15,1)+1)),
IF($R$4=Database!$A$6,
_xlfn.FORECAST.LINEAR(Q21,
INDEX('DS2025'!$N$5:$N$15,MATCH(Q21,'DS2025'!$M$5:$M$15,1)):
INDEX('DS2025'!$N$5:$N$15,MATCH(Q21,'DS2025'!$M$5:$M$15,1)+1),
INDEX('DS2025'!$M$5:$M$15,MATCH(Q21,'DS2025'!$M$5:$M$15,1)):
INDEX('DS2025'!$M$5:$M$15,MATCH(Q21,'DS2025'!$M$5:$M$15,1)+1)),
IF($R$4=Database!$A$7,
_xlfn.FORECAST.LINEAR(Q21,
INDEX('DS2025'!$Q$5:$Q$15,MATCH(Q21,'DS2025'!$P$5:$P$15,1)):
INDEX('DS2025'!$Q$5:$Q$15,MATCH(Q21,'DS2025'!$P$5:$P$15,1)+1),
INDEX('DS2025'!$P$5:$P$15,MATCH(Q21,'DS2025'!$P$5:$P$15,1)):
INDEX('DS2025'!$P$5:$P$15,MATCH(Q21,'DS2025'!$P$5:$P$15,1)+1)),
IF($R$4=Database!$A$8,
_xlfn.FORECAST.LINEAR(Q21,
INDEX('DS2025'!$T$5:$T$15,MATCH(Q21,'DS2025'!$S$5:$S$15,1)):
INDEX('DS2025'!$T$5:$T$15,MATCH(Q21,'DS2025'!$S$5:$S$15,1)+1),
INDEX('DS2025'!$S$5:$S$15,MATCH(Q21,'DS2025'!$S$5:$S$15,1)):
INDEX('DS2025'!$S$5:$S$15,MATCH(Q21,'DS2025'!$S$5:$S$15,1)+1)),
IF($R$4=Database!$A$9,
_xlfn.FORECAST.LINEAR(Q21,
INDEX('DS2025'!$W$5:$W$15,MATCH(Q21,'DS2025'!$V$5:$V$15,1)):
INDEX('DS2025'!$W$5:$W$15,MATCH(Q21,'DS2025'!$V$5:$V$15,1)+1),
INDEX('DS2025'!$V$5:$V$15,MATCH(Q21,'DS2025'!$V$5:$V$15,1)):
INDEX('DS2025'!$V$5:$V$15,MATCH(Q21,'DS2025'!$V$5:$V$15,1)+1)),
IF($R$4=Database!$A$10,
_xlfn.FORECAST.LINEAR(Q21,
INDEX('DS2025'!$Z$5:$Z$15,MATCH(Q21,'DS2025'!$Y$5:$Y$15,1)):
INDEX('DS2025'!$Z$5:$Z$15,MATCH(Q21,'DS2025'!$Y$5:$Y$15,1)+1),
INDEX('DS2025'!$Y$5:$Y$15,MATCH(Q21,'DS2025'!$Y$5:$Y$15,1)):
INDEX('DS2025'!$Y$5:$Y$15,MATCH(Q21,'DS2025'!$Y$5:$Y$15,1)+1)),
IF($R$4=Database!$A$11,
_xlfn.FORECAST.LINEAR(
Q21,
INDEX('DS2025'!$B$21:$B$35,MATCH(Q21,'DS2025'!$A$21:$A$35,1)):
INDEX('DS2025'!$B$21:$B$35,MATCH(Q21,'DS2025'!$A$21:$A$35,1)+1),
INDEX('DS2025'!$A$21:$A$35,MATCH(Q21,'DS2025'!$A$21:$A$35,1)):
INDEX('DS2025'!$A$21:$A$35,MATCH(Q21,'DS2025'!$A$21:$A$35,1)+1)),
IF($R$4=Database!$A$12,
_xlfn.FORECAST.LINEAR(
Q21,
INDEX('DS2025'!$E$21:$E$35,MATCH(Q21,'DS2025'!$D$21:$D$35,1)):
INDEX('DS2025'!$E$21:$E$35,MATCH(Q21,'DS2025'!$D$21:$D$35,1)+1),
INDEX('DS2025'!$D$21:$D$35,MATCH(Q21,'DS2025'!$D$21:$D$35,1)):
INDEX('DS2025'!$D$21:$D$35,MATCH(Q21,'DS2025'!$D$21:$D$35,1)+1)),
IF($R$4=Database!$A$13,
_xlfn.FORECAST.LINEAR(
Q21,
INDEX('DS2025'!$H$21:$H$35,MATCH(Q21,'DS2025'!$G$21:$G$35,1)):
INDEX('DS2025'!$H$21:$H$35,MATCH(Q21,'DS2025'!$G$21:$G$35,1)+1),
INDEX('DS2025'!$G$21:$G$35,MATCH(Q21,'DS2025'!$G$21:$G$35,1)):
INDEX('DS2025'!$G$21:$G$35,MATCH(Q21,'DS2025'!$G$21:$G$35,1)+1)),
IF($R$4=Database!$A$14,
_xlfn.FORECAST.LINEAR(
Q21,
INDEX('DS2025'!$K$21:$K$35,MATCH(Q21,'DS2025'!$J$21:$J$35,1)):
INDEX('DS2025'!$K$21:$K$35,MATCH(Q21,'DS2025'!$J$21:$J$35,1)+1),
INDEX('DS2025'!$J$21:$J$35,MATCH(Q21,'DS2025'!$J$21:$J$35,1)):
INDEX('DS2025'!$J$21:$J$35,MATCH(Q21,'DS2025'!$J$21:$J$35,1)+1)),
IF($R$4=Database!$A$15,
_xlfn.FORECAST.LINEAR(
Q21,
INDEX('DS2025'!$N$21:$N$35,MATCH(Q21,'DS2025'!$M$21:$M$35,1)):
INDEX('DS2025'!$N$21:$N$35,MATCH(Q21,'DS2025'!$M$21:$M$35,1)+1),
INDEX('DS2025'!$M$21:$M$35,MATCH(Q21,'DS2025'!$M$21:$M$35,1)):
INDEX('DS2025'!$M$21:$M$35,MATCH(Q21,'DS2025'!$M$21:$M$35,1)+1)),
IF($R$4=Database!$A$16,
_xlfn.FORECAST.LINEAR(
Q21,
INDEX('DS2025'!$Q$21:$Q$35,MATCH(Q21,'DS2025'!$P$21:$P$35,1)):
INDEX('DS2025'!$Q$21:$Q$35,MATCH(Q21,'DS2025'!$P$21:$P$35,1)+1),
INDEX('DS2025'!$P$21:$P$35,MATCH(Q21,'DS2025'!$P$21:$P$35,1)):
INDEX('DS2025'!$P$21:$P$35,MATCH(Q21,'DS2025'!$P$21:$P$35,1)+1)),
IF($R$4=Database!$A$17,
_xlfn.FORECAST.LINEAR(
Q21,
INDEX('DS2025'!$T$21:$T$35,MATCH(Q21,'DS2025'!$S$21:$S$35,1)):
INDEX('DS2025'!$T$21:$T$35,MATCH(Q21,'DS2025'!$S$21:$S$35,1)+1),
INDEX('DS2025'!$S$21:$S$35,MATCH(Q21,'DS2025'!$S$21:$S$35,1)):
INDEX('DS2025'!$S$21:$S$35,MATCH(Q21,'DS2025'!$S$21:$S$35,1)+1)),
IF($R$4=Database!$A$18,
_xlfn.FORECAST.LINEAR(
Q21,
INDEX('DS2025'!$W$21:$W$35,MATCH(Q21,'DS2025'!$V$21:$V$35,1)):
INDEX('DS2025'!$W$21:$W$35,MATCH(Q21,'DS2025'!$V$21:$V$35,1)+1),
INDEX('DS2025'!$V$21:$V$35,MATCH(Q21,'DS2025'!$V$21:$V$35,1)):
INDEX('DS2025'!$V$21:$V$35,MATCH(Q21,'DS2025'!$V$21:$V$35,1)+1)),
IF($R$4=Database!$A$19,
_xlfn.FORECAST.LINEAR(
Q21,
INDEX('DS2025'!$Z$21:$Z$35,MATCH(Q21,'DS2025'!$Y$21:$Y$35,1)):
INDEX('DS2025'!$Z$21:$Z$35,MATCH(Q21,'DS2025'!$Y$21:$Y$35,1)+1),
INDEX('DS2025'!$Y$21:$Y$35,MATCH(Q21,'DS2025'!$Y$21:$Y$35,1)):
INDEX('DS2025'!$Y$21:$Y$35,MATCH(Q21,'DS2025'!$Y$21:$Y$35,1)+1)),
IF($R$4=Database!$A$20,
_xlfn.FORECAST.LINEAR(
Q21,
INDEX('DS2025'!$AC$21:$AC$35,MATCH(Q21,'DS2025'!$AB$21:$AB$35,1)):
INDEX('DS2025'!$AC$21:$AC$35,MATCH(Q21,'DS2025'!$AB$21:$AB$35,1)+1),
INDEX('DS2025'!$AB$21:$AB$35,MATCH(Q21,'DS2025'!$AB$21:$AB$35,1)):
INDEX('DS2025'!$AB$21:$AB$35,MATCH(Q21,'DS2025'!$AB$21:$AB$35,1)+1))
)))))))))))))))))))</f>
        <v>-0.33922339237274612</v>
      </c>
      <c r="S21" s="98">
        <f t="shared" si="5"/>
        <v>66.29277660762726</v>
      </c>
      <c r="T21" s="317">
        <f>'Data 60 C'!H22</f>
        <v>64.798000000000002</v>
      </c>
      <c r="U21" s="98">
        <f>IF($U$4=Database!$A$2,
_xlfn.FORECAST.LINEAR(T21,
INDEX('DS2025'!$B$5:$B$15,MATCH(T21,'DS2025'!$A$5:$A$15,1)):
INDEX('DS2025'!$B$5:$B$15,MATCH(T21,'DS2025'!$A$5:$A$15,1)+1),
INDEX('DS2025'!$A$5:$A$15,MATCH(T21,'DS2025'!$A$5:$A$15,1)):
INDEX('DS2025'!$A$5:$A$15,MATCH(T21,'DS2025'!$A$5:$A$15,1)+1)),
IF($U$4=Database!$A$3,
_xlfn.FORECAST.LINEAR(T21,
INDEX('DS2025'!$E$5:$E$15,MATCH(T21,'DS2025'!$D$5:$D$15,1)):
INDEX('DS2025'!$E$5:$E$15,MATCH(T21,'DS2025'!$D$5:$D$15,1)+1),
INDEX('DS2025'!$D$5:$D$15,MATCH(T21,'DS2025'!$D$5:$D$15,1)):
INDEX('DS2025'!$D$5:$D$15,MATCH(T21,'DS2025'!$D$5:$D$15,1)+1)),
IF($U$4=Database!$A$4,
_xlfn.FORECAST.LINEAR(T21,
INDEX('DS2025'!$H$5:$H$15,MATCH(T21,'DS2025'!$G$5:$G$15,1)):
INDEX('DS2025'!$H$5:$H$15,MATCH(T21,'DS2025'!$G$5:$G$15,1)+1),
INDEX('DS2025'!$G$5:$G$15,MATCH(T21,'DS2025'!$G$5:$G$15,1)):
INDEX('DS2025'!$G$5:$G$15,MATCH(T21,'DS2025'!$G$5:$G$15,1)+1)),
IF($U$4=Database!$A$5,
_xlfn.FORECAST.LINEAR(T21,
INDEX('DS2025'!$K$5:$K$15,MATCH(T21,'DS2025'!$J$5:$J$15,1)):
INDEX('DS2025'!$K$5:$K$15,MATCH(T21,'DS2025'!$J$5:$J$15,1)+1),
INDEX('DS2025'!$J$5:$J$15,MATCH(T21,'DS2025'!$J$5:$J$15,1)):
INDEX('DS2025'!$J$5:$J$15,MATCH(T21,'DS2025'!$J$5:$J$15,1)+1)),
IF($U$4=Database!$A$6,
_xlfn.FORECAST.LINEAR(T21,
INDEX('DS2025'!$N$5:$N$15,MATCH(T21,'DS2025'!$M$5:$M$15,1)):
INDEX('DS2025'!$N$5:$N$15,MATCH(T21,'DS2025'!$M$5:$M$15,1)+1),
INDEX('DS2025'!$M$5:$M$15,MATCH(T21,'DS2025'!$M$5:$M$15,1)):
INDEX('DS2025'!$M$5:$M$15,MATCH(T21,'DS2025'!$M$5:$M$15,1)+1)),
IF($U$4=Database!$A$7,
_xlfn.FORECAST.LINEAR(T21,
INDEX('DS2025'!$Q$5:$Q$15,MATCH(T21,'DS2025'!$P$5:$P$15,1)):
INDEX('DS2025'!$Q$5:$Q$15,MATCH(T21,'DS2025'!$P$5:$P$15,1)+1),
INDEX('DS2025'!$P$5:$P$15,MATCH(T21,'DS2025'!$P$5:$P$15,1)):
INDEX('DS2025'!$P$5:$P$15,MATCH(T21,'DS2025'!$P$5:$P$15,1)+1)),
IF($U$4=Database!$A$8,
_xlfn.FORECAST.LINEAR(T21,
INDEX('DS2025'!$T$5:$T$15,MATCH(T21,'DS2025'!$S$5:$S$15,1)):
INDEX('DS2025'!$T$5:$T$15,MATCH(T21,'DS2025'!$S$5:$S$15,1)+1),
INDEX('DS2025'!$S$5:$S$15,MATCH(T21,'DS2025'!$S$5:$S$15,1)):
INDEX('DS2025'!$S$5:$S$15,MATCH(T21,'DS2025'!$S$5:$S$15,1)+1)),
IF($U$4=Database!$A$9,
_xlfn.FORECAST.LINEAR(T21,
INDEX('DS2025'!$W$5:$W$15,MATCH(T21,'DS2025'!$V$5:$V$15,1)):
INDEX('DS2025'!$W$5:$W$15,MATCH(T21,'DS2025'!$V$5:$V$15,1)+1),
INDEX('DS2025'!$V$5:$V$15,MATCH(T21,'DS2025'!$V$5:$V$15,1)):
INDEX('DS2025'!$V$5:$V$15,MATCH(T21,'DS2025'!$V$5:$V$15,1)+1)),
IF($U$4=Database!$A$10,
_xlfn.FORECAST.LINEAR(T21,
INDEX('DS2025'!$Z$5:$Z$15,MATCH(T21,'DS2025'!$Y$5:$Y$15,1)):
INDEX('DS2025'!$Z$5:$Z$15,MATCH(T21,'DS2025'!$Y$5:$Y$15,1)+1),
INDEX('DS2025'!$Y$5:$Y$15,MATCH(T21,'DS2025'!$Y$5:$Y$15,1)):
INDEX('DS2025'!$Y$5:$Y$15,MATCH(T21,'DS2025'!$Y$5:$Y$15,1)+1)),
IF($U$4=Database!$A$11,
_xlfn.FORECAST.LINEAR(
T21,
INDEX('DS2025'!$B$21:$B$35,MATCH(T21,'DS2025'!$A$21:$A$35,1)):
INDEX('DS2025'!$B$21:$B$35,MATCH(T21,'DS2025'!$A$21:$A$35,1)+1),
INDEX('DS2025'!$A$21:$A$35,MATCH(T21,'DS2025'!$A$21:$A$35,1)):
INDEX('DS2025'!$A$21:$A$35,MATCH(T21,'DS2025'!$A$21:$A$35,1)+1)),
IF($U$4=Database!$A$12,
_xlfn.FORECAST.LINEAR(
T21,
INDEX('DS2025'!$E$21:$E$35,MATCH(T21,'DS2025'!$D$21:$D$35,1)):
INDEX('DS2025'!$E$21:$E$35,MATCH(T21,'DS2025'!$D$21:$D$35,1)+1),
INDEX('DS2025'!$D$21:$D$35,MATCH(T21,'DS2025'!$D$21:$D$35,1)):
INDEX('DS2025'!$D$21:$D$35,MATCH(T21,'DS2025'!$D$21:$D$35,1)+1)),
IF($U$4=Database!$A$13,
_xlfn.FORECAST.LINEAR(
T21,
INDEX('DS2025'!$H$21:$H$35,MATCH(T21,'DS2025'!$G$21:$G$35,1)):
INDEX('DS2025'!$H$21:$H$35,MATCH(T21,'DS2025'!$G$21:$G$35,1)+1),
INDEX('DS2025'!$G$21:$G$35,MATCH(T21,'DS2025'!$G$21:$G$35,1)):
INDEX('DS2025'!$G$21:$G$35,MATCH(T21,'DS2025'!$G$21:$G$35,1)+1)),
IF($U$4=Database!$A$14,
_xlfn.FORECAST.LINEAR(
T21,
INDEX('DS2025'!$K$21:$K$35,MATCH(T21,'DS2025'!$J$21:$J$35,1)):
INDEX('DS2025'!$K$21:$K$35,MATCH(T21,'DS2025'!$J$21:$J$35,1)+1),
INDEX('DS2025'!$J$21:$J$35,MATCH(T21,'DS2025'!$J$21:$J$35,1)):
INDEX('DS2025'!$J$21:$J$35,MATCH(T21,'DS2025'!$J$21:$J$35,1)+1)),
IF($U$4=Database!$A$15,
_xlfn.FORECAST.LINEAR(
T21,
INDEX('DS2025'!$N$21:$N$35,MATCH(T21,'DS2025'!$M$21:$M$35,1)):
INDEX('DS2025'!$N$21:$N$35,MATCH(T21,'DS2025'!$M$21:$M$35,1)+1),
INDEX('DS2025'!$M$21:$M$35,MATCH(T21,'DS2025'!$M$21:$M$35,1)):
INDEX('DS2025'!$M$21:$M$35,MATCH(T21,'DS2025'!$M$21:$M$35,1)+1)),
IF($U$4=Database!$A$16,
_xlfn.FORECAST.LINEAR(
T21,
INDEX('DS2025'!$Q$21:$Q$35,MATCH(T21,'DS2025'!$P$21:$P$35,1)):
INDEX('DS2025'!$Q$21:$Q$35,MATCH(T21,'DS2025'!$P$21:$P$35,1)+1),
INDEX('DS2025'!$P$21:$P$35,MATCH(T21,'DS2025'!$P$21:$P$35,1)):
INDEX('DS2025'!$P$21:$P$35,MATCH(T21,'DS2025'!$P$21:$P$35,1)+1)),
IF($U$4=Database!$A$17,
_xlfn.FORECAST.LINEAR(
T21,
INDEX('DS2025'!$T$21:$T$35,MATCH(T21,'DS2025'!$S$21:$S$35,1)):
INDEX('DS2025'!$T$21:$T$35,MATCH(T21,'DS2025'!$S$21:$S$35,1)+1),
INDEX('DS2025'!$S$21:$S$35,MATCH(T21,'DS2025'!$S$21:$S$35,1)):
INDEX('DS2025'!$S$21:$S$35,MATCH(T21,'DS2025'!$S$21:$S$35,1)+1)),
IF($U$4=Database!$A$18,
_xlfn.FORECAST.LINEAR(
T21,
INDEX('DS2025'!$W$21:$W$35,MATCH(T21,'DS2025'!$V$21:$V$35,1)):
INDEX('DS2025'!$W$21:$W$35,MATCH(T21,'DS2025'!$V$21:$V$35,1)+1),
INDEX('DS2025'!$V$21:$V$35,MATCH(T21,'DS2025'!$V$21:$V$35,1)):
INDEX('DS2025'!$V$21:$V$35,MATCH(T21,'DS2025'!$V$21:$V$35,1)+1)),
IF($U$4=Database!$A$19,
_xlfn.FORECAST.LINEAR(
T21,
INDEX('DS2025'!$Z$21:$Z$35,MATCH(T21,'DS2025'!$Y$21:$Y$35,1)):
INDEX('DS2025'!$Z$21:$Z$35,MATCH(T21,'DS2025'!$Y$21:$Y$35,1)+1),
INDEX('DS2025'!$Y$21:$Y$35,MATCH(T21,'DS2025'!$Y$21:$Y$35,1)):
INDEX('DS2025'!$Y$21:$Y$35,MATCH(T21,'DS2025'!$Y$21:$Y$35,1)+1)),
IF($U$4=Database!$A$20,
_xlfn.FORECAST.LINEAR(
T21,
INDEX('DS2025'!$AC$21:$AC$35,MATCH(T21,'DS2025'!$AB$21:$AB$35,1)):
INDEX('DS2025'!$AC$21:$AC$35,MATCH(T21,'DS2025'!$AB$21:$AB$35,1)+1),
INDEX('DS2025'!$AB$21:$AB$35,MATCH(T21,'DS2025'!$AB$21:$AB$35,1)):
INDEX('DS2025'!$AB$21:$AB$35,MATCH(T21,'DS2025'!$AB$21:$AB$35,1)+1))
)))))))))))))))))))</f>
        <v>-0.33380947821924362</v>
      </c>
      <c r="V21" s="98">
        <f t="shared" si="6"/>
        <v>64.464190521780765</v>
      </c>
      <c r="W21" s="317">
        <f>'Data 60 C'!I22</f>
        <v>65.272000000000006</v>
      </c>
      <c r="X21" s="98">
        <f>IF($X$4=Database!$A$2,
_xlfn.FORECAST.LINEAR(W21,
INDEX('DS2025'!$B$5:$B$15,MATCH(W21,'DS2025'!$A$5:$A$15,1)):
INDEX('DS2025'!$B$5:$B$15,MATCH(W21,'DS2025'!$A$5:$A$15,1)+1),
INDEX('DS2025'!$A$5:$A$15,MATCH(W21,'DS2025'!$A$5:$A$15,1)):
INDEX('DS2025'!$A$5:$A$15,MATCH(W21,'DS2025'!$A$5:$A$15,1)+1)),
IF($X$4=Database!$A$3,
_xlfn.FORECAST.LINEAR(W21,
INDEX('DS2025'!$E$5:$E$15,MATCH(W21,'DS2025'!$D$5:$D$15,1)):
INDEX('DS2025'!$E$5:$E$15,MATCH(W21,'DS2025'!$D$5:$D$15,1)+1),
INDEX('DS2025'!$D$5:$D$15,MATCH(W21,'DS2025'!$D$5:$D$15,1)):
INDEX('DS2025'!$D$5:$D$15,MATCH(W21,'DS2025'!$D$5:$D$15,1)+1)),
IF($X$4=Database!$A$4,
_xlfn.FORECAST.LINEAR(W21,
INDEX('DS2025'!$H$5:$H$15,MATCH(W21,'DS2025'!$G$5:$G$15,1)):
INDEX('DS2025'!$H$5:$H$15,MATCH(W21,'DS2025'!$G$5:$G$15,1)+1),
INDEX('DS2025'!$G$5:$G$15,MATCH(W21,'DS2025'!$G$5:$G$15,1)):
INDEX('DS2025'!$G$5:$G$15,MATCH(W21,'DS2025'!$G$5:$G$15,1)+1)),
IF($X$4=Database!$A$5,
_xlfn.FORECAST.LINEAR(W21,
INDEX('DS2025'!$K$5:$K$15,MATCH(W21,'DS2025'!$J$5:$J$15,1)):
INDEX('DS2025'!$K$5:$K$15,MATCH(W21,'DS2025'!$J$5:$J$15,1)+1),
INDEX('DS2025'!$J$5:$J$15,MATCH(W21,'DS2025'!$J$5:$J$15,1)):
INDEX('DS2025'!$J$5:$J$15,MATCH(W21,'DS2025'!$J$5:$J$15,1)+1)),
IF($X$4=Database!$A$6,
_xlfn.FORECAST.LINEAR(W21,
INDEX('DS2025'!$N$5:$N$15,MATCH(W21,'DS2025'!$M$5:$M$15,1)):
INDEX('DS2025'!$N$5:$N$15,MATCH(W21,'DS2025'!$M$5:$M$15,1)+1),
INDEX('DS2025'!$M$5:$M$15,MATCH(W21,'DS2025'!$M$5:$M$15,1)):
INDEX('DS2025'!$M$5:$M$15,MATCH(W21,'DS2025'!$M$5:$M$15,1)+1)),
IF($X$4=Database!$A$7,
_xlfn.FORECAST.LINEAR(W21,
INDEX('DS2025'!$Q$5:$Q$15,MATCH(W21,'DS2025'!$P$5:$P$15,1)):
INDEX('DS2025'!$Q$5:$Q$15,MATCH(W21,'DS2025'!$P$5:$P$15,1)+1),
INDEX('DS2025'!$P$5:$P$15,MATCH(W21,'DS2025'!$P$5:$P$15,1)):
INDEX('DS2025'!$P$5:$P$15,MATCH(W21,'DS2025'!$P$5:$P$15,1)+1)),
IF($X$4=Database!$A$8,
_xlfn.FORECAST.LINEAR(W21,
INDEX('DS2025'!$T$5:$T$15,MATCH(W21,'DS2025'!$S$5:$S$15,1)):
INDEX('DS2025'!$T$5:$T$15,MATCH(W21,'DS2025'!$S$5:$S$15,1)+1),
INDEX('DS2025'!$S$5:$S$15,MATCH(W21,'DS2025'!$S$5:$S$15,1)):
INDEX('DS2025'!$S$5:$S$15,MATCH(W21,'DS2025'!$S$5:$S$15,1)+1)),
IF($X$4=Database!$A$9,
_xlfn.FORECAST.LINEAR(W21,
INDEX('DS2025'!$W$5:$W$15,MATCH(W21,'DS2025'!$V$5:$V$15,1)):
INDEX('DS2025'!$W$5:$W$15,MATCH(W21,'DS2025'!$V$5:$V$15,1)+1),
INDEX('DS2025'!$V$5:$V$15,MATCH(W21,'DS2025'!$V$5:$V$15,1)):
INDEX('DS2025'!$V$5:$V$15,MATCH(W21,'DS2025'!$V$5:$V$15,1)+1)),
IF($X$4=Database!$A$10,
_xlfn.FORECAST.LINEAR(W21,
INDEX('DS2025'!$Z$5:$Z$15,MATCH(W21,'DS2025'!$Y$5:$Y$15,1)):
INDEX('DS2025'!$Z$5:$Z$15,MATCH(W21,'DS2025'!$Y$5:$Y$15,1)+1),
INDEX('DS2025'!$Y$5:$Y$15,MATCH(W21,'DS2025'!$Y$5:$Y$15,1)):
INDEX('DS2025'!$Y$5:$Y$15,MATCH(W21,'DS2025'!$Y$5:$Y$15,1)+1)),
IF($X$4=Database!$A$11,
_xlfn.FORECAST.LINEAR(
W21,
INDEX('DS2025'!$B$21:$B$35,MATCH(W21,'DS2025'!$A$21:$A$35,1)):
INDEX('DS2025'!$B$21:$B$35,MATCH(W21,'DS2025'!$A$21:$A$35,1)+1),
INDEX('DS2025'!$A$21:$A$35,MATCH(W21,'DS2025'!$A$21:$A$35,1)):
INDEX('DS2025'!$A$21:$A$35,MATCH(W21,'DS2025'!$A$21:$A$35,1)+1)),
IF($X$4=Database!$A$12,
_xlfn.FORECAST.LINEAR(
W21,
INDEX('DS2025'!$E$21:$E$35,MATCH(W21,'DS2025'!$D$21:$D$35,1)):
INDEX('DS2025'!$E$21:$E$35,MATCH(W21,'DS2025'!$D$21:$D$35,1)+1),
INDEX('DS2025'!$D$21:$D$35,MATCH(W21,'DS2025'!$D$21:$D$35,1)):
INDEX('DS2025'!$D$21:$D$35,MATCH(W21,'DS2025'!$D$21:$D$35,1)+1)),
IF($X$4=Database!$A$13,
_xlfn.FORECAST.LINEAR(
W21,
INDEX('DS2025'!$H$21:$H$35,MATCH(W21,'DS2025'!$G$21:$G$35,1)):
INDEX('DS2025'!$H$21:$H$35,MATCH(W21,'DS2025'!$G$21:$G$35,1)+1),
INDEX('DS2025'!$G$21:$G$35,MATCH(W21,'DS2025'!$G$21:$G$35,1)):
INDEX('DS2025'!$G$21:$G$35,MATCH(W21,'DS2025'!$G$21:$G$35,1)+1)),
IF($X$4=Database!$A$14,
_xlfn.FORECAST.LINEAR(
W21,
INDEX('DS2025'!$K$21:$K$35,MATCH(W21,'DS2025'!$J$21:$J$35,1)):
INDEX('DS2025'!$K$21:$K$35,MATCH(W21,'DS2025'!$J$21:$J$35,1)+1),
INDEX('DS2025'!$J$21:$J$35,MATCH(W21,'DS2025'!$J$21:$J$35,1)):
INDEX('DS2025'!$J$21:$J$35,MATCH(W21,'DS2025'!$J$21:$J$35,1)+1)),
IF($X$4=Database!$A$15,
_xlfn.FORECAST.LINEAR(
W21,
INDEX('DS2025'!$N$21:$N$35,MATCH(W21,'DS2025'!$M$21:$M$35,1)):
INDEX('DS2025'!$N$21:$N$35,MATCH(W21,'DS2025'!$M$21:$M$35,1)+1),
INDEX('DS2025'!$M$21:$M$35,MATCH(W21,'DS2025'!$M$21:$M$35,1)):
INDEX('DS2025'!$M$21:$M$35,MATCH(W21,'DS2025'!$M$21:$M$35,1)+1)),
IF($X$4=Database!$A$16,
_xlfn.FORECAST.LINEAR(
W21,
INDEX('DS2025'!$Q$21:$Q$35,MATCH(W21,'DS2025'!$P$21:$P$35,1)):
INDEX('DS2025'!$Q$21:$Q$35,MATCH(W21,'DS2025'!$P$21:$P$35,1)+1),
INDEX('DS2025'!$P$21:$P$35,MATCH(W21,'DS2025'!$P$21:$P$35,1)):
INDEX('DS2025'!$P$21:$P$35,MATCH(W21,'DS2025'!$P$21:$P$35,1)+1)),
IF($X$4=Database!$A$17,
_xlfn.FORECAST.LINEAR(
W21,
INDEX('DS2025'!$T$21:$T$35,MATCH(W21,'DS2025'!$S$21:$S$35,1)):
INDEX('DS2025'!$T$21:$T$35,MATCH(W21,'DS2025'!$S$21:$S$35,1)+1),
INDEX('DS2025'!$S$21:$S$35,MATCH(W21,'DS2025'!$S$21:$S$35,1)):
INDEX('DS2025'!$S$21:$S$35,MATCH(W21,'DS2025'!$S$21:$S$35,1)+1)),
IF($X$4=Database!$A$18,
_xlfn.FORECAST.LINEAR(
W21,
INDEX('DS2025'!$W$21:$W$35,MATCH(W21,'DS2025'!$V$21:$V$35,1)):
INDEX('DS2025'!$W$21:$W$35,MATCH(W21,'DS2025'!$V$21:$V$35,1)+1),
INDEX('DS2025'!$V$21:$V$35,MATCH(W21,'DS2025'!$V$21:$V$35,1)):
INDEX('DS2025'!$V$21:$V$35,MATCH(W21,'DS2025'!$V$21:$V$35,1)+1)),
IF($X$4=Database!$A$19,
_xlfn.FORECAST.LINEAR(
W21,
INDEX('DS2025'!$Z$21:$Z$35,MATCH(W21,'DS2025'!$Y$21:$Y$35,1)):
INDEX('DS2025'!$Z$21:$Z$35,MATCH(W21,'DS2025'!$Y$21:$Y$35,1)+1),
INDEX('DS2025'!$Y$21:$Y$35,MATCH(W21,'DS2025'!$Y$21:$Y$35,1)):
INDEX('DS2025'!$Y$21:$Y$35,MATCH(W21,'DS2025'!$Y$21:$Y$35,1)+1)),
IF($X$4=Database!$A$20,
_xlfn.FORECAST.LINEAR(
W21,
INDEX('DS2025'!$AC$21:$AC$35,MATCH(W21,'DS2025'!$AB$21:$AB$35,1)):
INDEX('DS2025'!$AC$21:$AC$35,MATCH(W21,'DS2025'!$AB$21:$AB$35,1)+1),
INDEX('DS2025'!$AB$21:$AB$35,MATCH(W21,'DS2025'!$AB$21:$AB$35,1)):
INDEX('DS2025'!$AB$21:$AB$35,MATCH(W21,'DS2025'!$AB$21:$AB$35,1)+1))
)))))))))))))))))))</f>
        <v>-0.33520871230253707</v>
      </c>
      <c r="Y21" s="98">
        <f t="shared" si="7"/>
        <v>64.936791287697474</v>
      </c>
      <c r="Z21" s="97">
        <f>'Data 60 C'!J22</f>
        <v>65.483999999999995</v>
      </c>
      <c r="AA21" s="98">
        <f>IF($AA$4=Database!$A$2,
_xlfn.FORECAST.LINEAR(Z21,
INDEX('DS2025'!$B$5:$B$15,MATCH(Z21,'DS2025'!$A$5:$A$15,1)):
INDEX('DS2025'!$B$5:$B$15,MATCH(Z21,'DS2025'!$A$5:$A$15,1)+1),
INDEX('DS2025'!$A$5:$A$15,MATCH(Z21,'DS2025'!$A$5:$A$15,1)):
INDEX('DS2025'!$A$5:$A$15,MATCH(Z21,'DS2025'!$A$5:$A$15,1)+1)),
IF($AA$4=Database!$A$3,
_xlfn.FORECAST.LINEAR(Z21,
INDEX('DS2025'!$E$5:$E$15,MATCH(Z21,'DS2025'!$D$5:$D$15,1)):
INDEX('DS2025'!$E$5:$E$15,MATCH(Z21,'DS2025'!$D$5:$D$15,1)+1),
INDEX('DS2025'!$D$5:$D$15,MATCH(Z21,'DS2025'!$D$5:$D$15,1)):
INDEX('DS2025'!$D$5:$D$15,MATCH(Z21,'DS2025'!$D$5:$D$15,1)+1)),
IF($AA$4=Database!$A$4,
_xlfn.FORECAST.LINEAR(Z21,
INDEX('DS2025'!$H$5:$H$15,MATCH(Z21,'DS2025'!$G$5:$G$15,1)):
INDEX('DS2025'!$H$5:$H$15,MATCH(Z21,'DS2025'!$G$5:$G$15,1)+1),
INDEX('DS2025'!$G$5:$G$15,MATCH(Z21,'DS2025'!$G$5:$G$15,1)):
INDEX('DS2025'!$G$5:$G$15,MATCH(Z21,'DS2025'!$G$5:$G$15,1)+1)),
IF($AA$4=Database!$A$5,
_xlfn.FORECAST.LINEAR(Z21,
INDEX('DS2025'!$K$5:$K$15,MATCH(Z21,'DS2025'!$J$5:$J$15,1)):
INDEX('DS2025'!$K$5:$K$15,MATCH(Z21,'DS2025'!$J$5:$J$15,1)+1),
INDEX('DS2025'!$J$5:$J$15,MATCH(Z21,'DS2025'!$J$5:$J$15,1)):
INDEX('DS2025'!$J$5:$J$15,MATCH(Z21,'DS2025'!$J$5:$J$15,1)+1)),
IF($AA$4=Database!$A$6,
_xlfn.FORECAST.LINEAR(Z21,
INDEX('DS2025'!$N$5:$N$15,MATCH(Z21,'DS2025'!$M$5:$M$15,1)):
INDEX('DS2025'!$N$5:$N$15,MATCH(Z21,'DS2025'!$M$5:$M$15,1)+1),
INDEX('DS2025'!$M$5:$M$15,MATCH(Z21,'DS2025'!$M$5:$M$15,1)):
INDEX('DS2025'!$M$5:$M$15,MATCH(Z21,'DS2025'!$M$5:$M$15,1)+1)),
IF($AA$4=Database!$A$7,
_xlfn.FORECAST.LINEAR(Z21,
INDEX('DS2025'!$Q$5:$Q$15,MATCH(Z21,'DS2025'!$P$5:$P$15,1)):
INDEX('DS2025'!$Q$5:$Q$15,MATCH(Z21,'DS2025'!$P$5:$P$15,1)+1),
INDEX('DS2025'!$P$5:$P$15,MATCH(Z21,'DS2025'!$P$5:$P$15,1)):
INDEX('DS2025'!$P$5:$P$15,MATCH(Z21,'DS2025'!$P$5:$P$15,1)+1)),
IF($AA$4=Database!$A$8,
_xlfn.FORECAST.LINEAR(Z21,
INDEX('DS2025'!$T$5:$T$15,MATCH(Z21,'DS2025'!$S$5:$S$15,1)):
INDEX('DS2025'!$T$5:$T$15,MATCH(Z21,'DS2025'!$S$5:$S$15,1)+1),
INDEX('DS2025'!$S$5:$S$15,MATCH(Z21,'DS2025'!$S$5:$S$15,1)):
INDEX('DS2025'!$S$5:$S$15,MATCH(Z21,'DS2025'!$S$5:$S$15,1)+1)),
IF($AA$4=Database!$A$9,
_xlfn.FORECAST.LINEAR(Z21,
INDEX('DS2025'!$W$5:$W$15,MATCH(Z21,'DS2025'!$V$5:$V$15,1)):
INDEX('DS2025'!$W$5:$W$15,MATCH(Z21,'DS2025'!$V$5:$V$15,1)+1),
INDEX('DS2025'!$V$5:$V$15,MATCH(Z21,'DS2025'!$V$5:$V$15,1)):
INDEX('DS2025'!$V$5:$V$15,MATCH(Z21,'DS2025'!$V$5:$V$15,1)+1)),
IF($AA$4=Database!$A$10,
_xlfn.FORECAST.LINEAR(Z21,
INDEX('DS2025'!$Z$5:$Z$15,MATCH(Z21,'DS2025'!$Y$5:$Y$15,1)):
INDEX('DS2025'!$Z$5:$Z$15,MATCH(Z21,'DS2025'!$Y$5:$Y$15,1)+1),
INDEX('DS2025'!$Y$5:$Y$15,MATCH(Z21,'DS2025'!$Y$5:$Y$15,1)):
INDEX('DS2025'!$Y$5:$Y$15,MATCH(Z21,'DS2025'!$Y$5:$Y$15,1)+1)),
IF($AA$4=Database!$A$11,
_xlfn.FORECAST.LINEAR(
Z21,
INDEX('DS2025'!$B$21:$B$35,MATCH(Z21,'DS2025'!$A$21:$A$35,1)):
INDEX('DS2025'!$B$21:$B$35,MATCH(Z21,'DS2025'!$A$21:$A$35,1)+1),
INDEX('DS2025'!$A$21:$A$35,MATCH(Z21,'DS2025'!$A$21:$A$35,1)):
INDEX('DS2025'!$A$21:$A$35,MATCH(Z21,'DS2025'!$A$21:$A$35,1)+1)),
IF($AA$4=Database!$A$12,
_xlfn.FORECAST.LINEAR(
Z21,
INDEX('DS2025'!$E$21:$E$35,MATCH(Z21,'DS2025'!$D$21:$D$35,1)):
INDEX('DS2025'!$E$21:$E$35,MATCH(Z21,'DS2025'!$D$21:$D$35,1)+1),
INDEX('DS2025'!$D$21:$D$35,MATCH(Z21,'DS2025'!$D$21:$D$35,1)):
INDEX('DS2025'!$D$21:$D$35,MATCH(Z21,'DS2025'!$D$21:$D$35,1)+1)),
IF($AA$4=Database!$A$13,
_xlfn.FORECAST.LINEAR(
Z21,
INDEX('DS2025'!$H$21:$H$35,MATCH(Z21,'DS2025'!$G$21:$G$35,1)):
INDEX('DS2025'!$H$21:$H$35,MATCH(Z21,'DS2025'!$G$21:$G$35,1)+1),
INDEX('DS2025'!$G$21:$G$35,MATCH(Z21,'DS2025'!$G$21:$G$35,1)):
INDEX('DS2025'!$G$21:$G$35,MATCH(Z21,'DS2025'!$G$21:$G$35,1)+1)),
IF($AA$4=Database!$A$14,
_xlfn.FORECAST.LINEAR(
Z21,
INDEX('DS2025'!$K$21:$K$35,MATCH(Z21,'DS2025'!$J$21:$J$35,1)):
INDEX('DS2025'!$K$21:$K$35,MATCH(Z21,'DS2025'!$J$21:$J$35,1)+1),
INDEX('DS2025'!$J$21:$J$35,MATCH(Z21,'DS2025'!$J$21:$J$35,1)):
INDEX('DS2025'!$J$21:$J$35,MATCH(Z21,'DS2025'!$J$21:$J$35,1)+1)),
IF($AA$4=Database!$A$15,
_xlfn.FORECAST.LINEAR(
Z21,
INDEX('DS2025'!$N$21:$N$35,MATCH(Z21,'DS2025'!$M$21:$M$35,1)):
INDEX('DS2025'!$N$21:$N$35,MATCH(Z21,'DS2025'!$M$21:$M$35,1)+1),
INDEX('DS2025'!$M$21:$M$35,MATCH(Z21,'DS2025'!$M$21:$M$35,1)):
INDEX('DS2025'!$M$21:$M$35,MATCH(Z21,'DS2025'!$M$21:$M$35,1)+1)),
IF($AA$4=Database!$A$16,
_xlfn.FORECAST.LINEAR(
Z21,
INDEX('DS2025'!$Q$21:$Q$35,MATCH(Z21,'DS2025'!$P$21:$P$35,1)):
INDEX('DS2025'!$Q$21:$Q$35,MATCH(Z21,'DS2025'!$P$21:$P$35,1)+1),
INDEX('DS2025'!$P$21:$P$35,MATCH(Z21,'DS2025'!$P$21:$P$35,1)):
INDEX('DS2025'!$P$21:$P$35,MATCH(Z21,'DS2025'!$P$21:$P$35,1)+1)),
IF($AA$4=Database!$A$17,
_xlfn.FORECAST.LINEAR(
Z21,
INDEX('DS2025'!$T$21:$T$35,MATCH(Z21,'DS2025'!$S$21:$S$35,1)):
INDEX('DS2025'!$T$21:$T$35,MATCH(Z21,'DS2025'!$S$21:$S$35,1)+1),
INDEX('DS2025'!$S$21:$S$35,MATCH(Z21,'DS2025'!$S$21:$S$35,1)):
INDEX('DS2025'!$S$21:$S$35,MATCH(Z21,'DS2025'!$S$21:$S$35,1)+1)),
IF($AA$4=Database!$A$18,
_xlfn.FORECAST.LINEAR(
Z21,
INDEX('DS2025'!$W$21:$W$35,MATCH(Z21,'DS2025'!$V$21:$V$35,1)):
INDEX('DS2025'!$W$21:$W$35,MATCH(Z21,'DS2025'!$V$21:$V$35,1)+1),
INDEX('DS2025'!$V$21:$V$35,MATCH(Z21,'DS2025'!$V$21:$V$35,1)):
INDEX('DS2025'!$V$21:$V$35,MATCH(Z21,'DS2025'!$V$21:$V$35,1)+1)),
IF($AA$4=Database!$A$19,
_xlfn.FORECAST.LINEAR(
Z21,
INDEX('DS2025'!$Z$21:$Z$35,MATCH(Z21,'DS2025'!$Y$21:$Y$35,1)):
INDEX('DS2025'!$Z$21:$Z$35,MATCH(Z21,'DS2025'!$Y$21:$Y$35,1)+1),
INDEX('DS2025'!$Y$21:$Y$35,MATCH(Z21,'DS2025'!$Y$21:$Y$35,1)):
INDEX('DS2025'!$Y$21:$Y$35,MATCH(Z21,'DS2025'!$Y$21:$Y$35,1)+1)),
IF($AA$4=Database!$A$20,
_xlfn.FORECAST.LINEAR(
Z21,
INDEX('DS2025'!$AC$21:$AC$35,MATCH(Z21,'DS2025'!$AB$21:$AB$35,1)):
INDEX('DS2025'!$AC$21:$AC$35,MATCH(Z21,'DS2025'!$AB$21:$AB$35,1)+1),
INDEX('DS2025'!$AB$21:$AB$35,MATCH(Z21,'DS2025'!$AB$21:$AB$35,1)):
INDEX('DS2025'!$AB$21:$AB$35,MATCH(Z21,'DS2025'!$AB$21:$AB$35,1)+1))
)))))))))))))))))))</f>
        <v>-0.33583453007818725</v>
      </c>
      <c r="AB21" s="97">
        <f t="shared" si="8"/>
        <v>65.148165469921807</v>
      </c>
      <c r="AC21" s="318">
        <f>'Data 60 C'!K22</f>
        <v>64.5</v>
      </c>
      <c r="AD21" s="42"/>
      <c r="AE21" s="42"/>
      <c r="AF21" s="42"/>
    </row>
    <row r="22" spans="1:32" ht="15" customHeight="1">
      <c r="A22" s="316">
        <v>16</v>
      </c>
      <c r="B22" s="316">
        <f>'Data 60 C'!B23</f>
        <v>65.721999999999994</v>
      </c>
      <c r="C22" s="98">
        <f>IF($C$4=Database!$A$2,
_xlfn.FORECAST.LINEAR(B22,
INDEX('DS2025'!$B$5:$B$15,MATCH(B22,'DS2025'!$A$5:$A$15,1)):
INDEX('DS2025'!$B$5:$B$15,MATCH(B22,'DS2025'!$A$5:$A$15,1)+1),
INDEX('DS2025'!$A$5:$A$15,MATCH(B22,'DS2025'!$A$5:$A$15,1)):
INDEX('DS2025'!$A$5:$A$15,MATCH(B22,'DS2025'!$A$5:$A$15,1)+1)),
IF($C$4=Database!$A$3,
_xlfn.FORECAST.LINEAR(B22,
INDEX('DS2025'!$E$5:$E$15,MATCH(B22,'DS2025'!$D$5:$D$15,1)):
INDEX('DS2025'!$E$5:$E$15,MATCH(B22,'DS2025'!$D$5:$D$15,1)+1),
INDEX('DS2025'!$D$5:$D$15,MATCH(B22,'DS2025'!$D$5:$D$15,1)):
INDEX('DS2025'!$D$5:$D$15,MATCH(B22,'DS2025'!$D$5:$D$15,1)+1)),
IF($C$4=Database!$A$4,
_xlfn.FORECAST.LINEAR(B22,
INDEX('DS2025'!$H$5:$H$15,MATCH(B22,'DS2025'!$G$5:$G$15,1)):
INDEX('DS2025'!$H$5:$H$15,MATCH(B22,'DS2025'!$G$5:$G$15,1)+1),
INDEX('DS2025'!$G$5:$G$15,MATCH(B22,'DS2025'!$G$5:$G$15,1)):
INDEX('DS2025'!$G$5:$G$15,MATCH(B22,'DS2025'!$G$5:$G$15,1)+1)),
IF($C$4=Database!$A$5,
_xlfn.FORECAST.LINEAR(B22,
INDEX('DS2025'!$K$5:$K$15,MATCH(B22,'DS2025'!$J$5:$J$15,1)):
INDEX('DS2025'!$K$5:$K$15,MATCH(B22,'DS2025'!$J$5:$J$15,1)+1),
INDEX('DS2025'!$J$5:$J$15,MATCH(B22,'DS2025'!$J$5:$J$15,1)):
INDEX('DS2025'!$J$5:$J$15,MATCH(B22,'DS2025'!$J$5:$J$15,1)+1)),
IF($C$4=Database!$A$6,
_xlfn.FORECAST.LINEAR(B22,
INDEX('DS2025'!$N$5:$N$15,MATCH(B22,'DS2025'!$M$5:$M$15,1)):
INDEX('DS2025'!$N$5:$N$15,MATCH(B22,'DS2025'!$M$5:$M$15,1)+1),
INDEX('DS2025'!$M$5:$M$15,MATCH(B22,'DS2025'!$M$5:$M$15,1)):
INDEX('DS2025'!$M$5:$M$15,MATCH(B22,'DS2025'!$M$5:$M$15,1)+1)),
IF($C$4=Database!$A$7,
_xlfn.FORECAST.LINEAR(B22,
INDEX('DS2025'!$Q$5:$Q$15,MATCH(B22,'DS2025'!$P$5:$P$15,1)):
INDEX('DS2025'!$Q$5:$Q$15,MATCH(B22,'DS2025'!$P$5:$P$15,1)+1),
INDEX('DS2025'!$P$5:$P$15,MATCH(B22,'DS2025'!$P$5:$P$15,1)):
INDEX('DS2025'!$P$5:$P$15,MATCH(B22,'DS2025'!$P$5:$P$15,1)+1)),
IF($C$4=Database!$A$8,
_xlfn.FORECAST.LINEAR(B22,
INDEX('DS2025'!$T$5:$T$15,MATCH(B22,'DS2025'!$S$5:$S$15,1)):
INDEX('DS2025'!$T$5:$T$15,MATCH(B22,'DS2025'!$S$5:$S$15,1)+1),
INDEX('DS2025'!$S$5:$S$15,MATCH(B22,'DS2025'!$S$5:$S$15,1)):
INDEX('DS2025'!$S$5:$S$15,MATCH(B22,'DS2025'!$S$5:$S$15,1)+1)),
IF($C$4=Database!$A$9,
_xlfn.FORECAST.LINEAR(B22,
INDEX('DS2025'!$W$5:$W$15,MATCH(B22,'DS2025'!$V$5:$V$15,1)):
INDEX('DS2025'!$W$5:$W$15,MATCH(B22,'DS2025'!$V$5:$V$15,1)+1),
INDEX('DS2025'!$V$5:$V$15,MATCH(B22,'DS2025'!$V$5:$V$15,1)):
INDEX('DS2025'!$V$5:$V$15,MATCH(B22,'DS2025'!$V$5:$V$15,1)+1)),
IF($C$4=Database!$A$10,
_xlfn.FORECAST.LINEAR(B22,
INDEX('DS2025'!$Z$5:$Z$15,MATCH(B22,'DS2025'!$Y$5:$Y$15,1)):
INDEX('DS2025'!$Z$5:$Z$15,MATCH(B22,'DS2025'!$Y$5:$Y$15,1)+1),
INDEX('DS2025'!$Y$5:$Y$15,MATCH(B22,'DS2025'!$Y$5:$Y$15,1)):
INDEX('DS2025'!$Y$5:$Y$15,MATCH(B22,'DS2025'!$Y$5:$Y$15,1)+1)),
IF($C$4=Database!$A$11,
_xlfn.FORECAST.LINEAR(
B22,
INDEX('DS2025'!$B$21:$B$35,MATCH(B22,'DS2025'!$A$21:$A$35,1)):
INDEX('DS2025'!$B$21:$B$35,MATCH(B22,'DS2025'!$A$21:$A$35,1)+1),
INDEX('DS2025'!$A$21:$A$35,MATCH(B22,'DS2025'!$A$21:$A$35,1)):
INDEX('DS2025'!$A$21:$A$35,MATCH(B22,'DS2025'!$A$21:$A$35,1)+1)),
IF($C$4=Database!$A$12,
_xlfn.FORECAST.LINEAR(
B22,
INDEX('DS2025'!$E$21:$E$35,MATCH(B22,'DS2025'!$D$21:$D$35,1)):
INDEX('DS2025'!$E$21:$E$35,MATCH(B22,'DS2025'!$D$21:$D$35,1)+1),
INDEX('DS2025'!$D$21:$D$35,MATCH(B22,'DS2025'!$D$21:$D$35,1)):
INDEX('DS2025'!$D$21:$D$35,MATCH(B22,'DS2025'!$D$21:$D$35,1)+1)),
IF($C$4=Database!$A$13,
_xlfn.FORECAST.LINEAR(
B22,
INDEX('DS2025'!$H$21:$H$35,MATCH(B22,'DS2025'!$G$21:$G$35,1)):
INDEX('DS2025'!$H$21:$H$35,MATCH(B22,'DS2025'!$G$21:$G$35,1)+1),
INDEX('DS2025'!$G$21:$G$35,MATCH(B22,'DS2025'!$G$21:$G$35,1)):
INDEX('DS2025'!$G$21:$G$35,MATCH(B22,'DS2025'!$G$21:$G$35,1)+1)),
IF($C$4=Database!$A$14,
_xlfn.FORECAST.LINEAR(
B22,
INDEX('DS2025'!$K$21:$K$35,MATCH(B22,'DS2025'!$J$21:$J$35,1)):
INDEX('DS2025'!$K$21:$K$35,MATCH(B22,'DS2025'!$J$21:$J$35,1)+1),
INDEX('DS2025'!$J$21:$J$35,MATCH(B22,'DS2025'!$J$21:$J$35,1)):
INDEX('DS2025'!$J$21:$J$35,MATCH(B22,'DS2025'!$J$21:$J$35,1)+1)),
IF($C$4=Database!$A$15,
_xlfn.FORECAST.LINEAR(
B22,
INDEX('DS2025'!$N$21:$N$35,MATCH(B22,'DS2025'!$M$21:$M$35,1)):
INDEX('DS2025'!$N$21:$N$35,MATCH(B22,'DS2025'!$M$21:$M$35,1)+1),
INDEX('DS2025'!$M$21:$M$35,MATCH(B22,'DS2025'!$M$21:$M$35,1)):
INDEX('DS2025'!$M$21:$M$35,MATCH(B22,'DS2025'!$M$21:$M$35,1)+1)),
IF($C$4=Database!$A$16,
_xlfn.FORECAST.LINEAR(
B22,
INDEX('DS2025'!$Q$21:$Q$35,MATCH(B22,'DS2025'!$P$21:$P$35,1)):
INDEX('DS2025'!$Q$21:$Q$35,MATCH(B22,'DS2025'!$P$21:$P$35,1)+1),
INDEX('DS2025'!$P$21:$P$35,MATCH(B22,'DS2025'!$P$21:$P$35,1)):
INDEX('DS2025'!$P$21:$P$35,MATCH(B22,'DS2025'!$P$21:$P$35,1)+1)),
IF($C$4=Database!$A$17,
_xlfn.FORECAST.LINEAR(
B22,
INDEX('DS2025'!$T$21:$T$35,MATCH(B22,'DS2025'!$S$21:$S$35,1)):
INDEX('DS2025'!$T$21:$T$35,MATCH(B22,'DS2025'!$S$21:$S$35,1)+1),
INDEX('DS2025'!$S$21:$S$35,MATCH(B22,'DS2025'!$S$21:$S$35,1)):
INDEX('DS2025'!$S$21:$S$35,MATCH(B22,'DS2025'!$S$21:$S$35,1)+1)),
IF($C$4=Database!$A$18,
_xlfn.FORECAST.LINEAR(
B22,
INDEX('DS2025'!$W$21:$W$35,MATCH(B22,'DS2025'!$V$21:$V$35,1)):
INDEX('DS2025'!$W$21:$W$35,MATCH(B22,'DS2025'!$V$21:$V$35,1)+1),
INDEX('DS2025'!$V$21:$V$35,MATCH(B22,'DS2025'!$V$21:$V$35,1)):
INDEX('DS2025'!$V$21:$V$35,MATCH(B22,'DS2025'!$V$21:$V$35,1)+1)),
IF($C$4=Database!$A$19,
_xlfn.FORECAST.LINEAR(
B22,
INDEX('DS2025'!$Z$21:$Z$35,MATCH(B22,'DS2025'!$Y$21:$Y$35,1)):
INDEX('DS2025'!$Z$21:$Z$35,MATCH(B22,'DS2025'!$Y$21:$Y$35,1)+1),
INDEX('DS2025'!$Y$21:$Y$35,MATCH(B22,'DS2025'!$Y$21:$Y$35,1)):
INDEX('DS2025'!$Y$21:$Y$35,MATCH(B22,'DS2025'!$Y$21:$Y$35,1)+1)),
IF($C$4=Database!$A$20,
_xlfn.FORECAST.LINEAR(
B22,
INDEX('DS2025'!$AC$21:$AC$35,MATCH(B22,'DS2025'!$AB$21:$AB$35,1)):
INDEX('DS2025'!$AC$21:$AC$35,MATCH(B22,'DS2025'!$AB$21:$AB$35,1)+1),
INDEX('DS2025'!$AB$21:$AB$35,MATCH(B22,'DS2025'!$AB$21:$AB$35,1)):
INDEX('DS2025'!$AB$21:$AB$35,MATCH(B22,'DS2025'!$AB$21:$AB$35,1)+1))
)))))))))))))))))))</f>
        <v>-0.33653709909047386</v>
      </c>
      <c r="D22" s="98">
        <f t="shared" si="0"/>
        <v>65.385462900909516</v>
      </c>
      <c r="E22" s="98">
        <f>'Data 60 C'!C23</f>
        <v>66.286000000000001</v>
      </c>
      <c r="F22" s="98">
        <f>IF($F$4=Database!$A$2,
_xlfn.FORECAST.LINEAR(E22,
INDEX('DS2025'!$B$5:$B$15,MATCH(E22,'DS2025'!$A$5:$A$15,1)):
INDEX('DS2025'!$B$5:$B$15,MATCH(E22,'DS2025'!$A$5:$A$15,1)+1),
INDEX('DS2025'!$A$5:$A$15,MATCH(E22,'DS2025'!$A$5:$A$15,1)):
INDEX('DS2025'!$A$5:$A$15,MATCH(E22,'DS2025'!$A$5:$A$15,1)+1)),
IF($F$4=Database!$A$3,
_xlfn.FORECAST.LINEAR(E22,
INDEX('DS2025'!$E$5:$E$15,MATCH(E22,'DS2025'!$D$5:$D$15,1)):
INDEX('DS2025'!$E$5:$E$15,MATCH(E22,'DS2025'!$D$5:$D$15,1)+1),
INDEX('DS2025'!$D$5:$D$15,MATCH(E22,'DS2025'!$D$5:$D$15,1)):
INDEX('DS2025'!$D$5:$D$15,MATCH(E22,'DS2025'!$D$5:$D$15,1)+1)),
IF($F$4=Database!$A$4,
_xlfn.FORECAST.LINEAR(E22,
INDEX('DS2025'!$H$5:$H$15,MATCH(E22,'DS2025'!$G$5:$G$15,1)):
INDEX('DS2025'!$H$5:$H$15,MATCH(E22,'DS2025'!$G$5:$G$15,1)+1),
INDEX('DS2025'!$G$5:$G$15,MATCH(E22,'DS2025'!$G$5:$G$15,1)):
INDEX('DS2025'!$G$5:$G$15,MATCH(E22,'DS2025'!$G$5:$G$15,1)+1)),
IF($F$4=Database!$A$5,
_xlfn.FORECAST.LINEAR(E22,
INDEX('DS2025'!$K$5:$K$15,MATCH(E22,'DS2025'!$J$5:$J$15,1)):
INDEX('DS2025'!$K$5:$K$15,MATCH(E22,'DS2025'!$J$5:$J$15,1)+1),
INDEX('DS2025'!$J$5:$J$15,MATCH(E22,'DS2025'!$J$5:$J$15,1)):
INDEX('DS2025'!$J$5:$J$15,MATCH(E22,'DS2025'!$J$5:$J$15,1)+1)),
IF($F$4=Database!$A$6,
_xlfn.FORECAST.LINEAR(E22,
INDEX('DS2025'!$N$5:$N$15,MATCH(E22,'DS2025'!$M$5:$M$15,1)):
INDEX('DS2025'!$N$5:$N$15,MATCH(E22,'DS2025'!$M$5:$M$15,1)+1),
INDEX('DS2025'!$M$5:$M$15,MATCH(E22,'DS2025'!$M$5:$M$15,1)):
INDEX('DS2025'!$M$5:$M$15,MATCH(E22,'DS2025'!$M$5:$M$15,1)+1)),
IF($F$4=Database!$A$7,
_xlfn.FORECAST.LINEAR(E22,
INDEX('DS2025'!$Q$5:$Q$15,MATCH(E22,'DS2025'!$P$5:$P$15,1)):
INDEX('DS2025'!$Q$5:$Q$15,MATCH(E22,'DS2025'!$P$5:$P$15,1)+1),
INDEX('DS2025'!$P$5:$P$15,MATCH(E22,'DS2025'!$P$5:$P$15,1)):
INDEX('DS2025'!$P$5:$P$15,MATCH(E22,'DS2025'!$P$5:$P$15,1)+1)),
IF($F$4=Database!$A$8,
_xlfn.FORECAST.LINEAR(E22,
INDEX('DS2025'!$T$5:$T$15,MATCH(E22,'DS2025'!$S$5:$S$15,1)):
INDEX('DS2025'!$T$5:$T$15,MATCH(E22,'DS2025'!$S$5:$S$15,1)+1),
INDEX('DS2025'!$S$5:$S$15,MATCH(E22,'DS2025'!$S$5:$S$15,1)):
INDEX('DS2025'!$S$5:$S$15,MATCH(E22,'DS2025'!$S$5:$S$15,1)+1)),
IF($F$4=Database!$A$9,
_xlfn.FORECAST.LINEAR(E22,
INDEX('DS2025'!$W$5:$W$15,MATCH(E22,'DS2025'!$V$5:$V$15,1)):
INDEX('DS2025'!$W$5:$W$15,MATCH(E22,'DS2025'!$V$5:$V$15,1)+1),
INDEX('DS2025'!$V$5:$V$15,MATCH(E22,'DS2025'!$V$5:$V$15,1)):
INDEX('DS2025'!$V$5:$V$15,MATCH(E22,'DS2025'!$V$5:$V$15,1)+1)),
IF($F$4=Database!$A$10,
_xlfn.FORECAST.LINEAR(E22,
INDEX('DS2025'!$Z$5:$Z$15,MATCH(E22,'DS2025'!$Y$5:$Y$15,1)):
INDEX('DS2025'!$Z$5:$Z$15,MATCH(E22,'DS2025'!$Y$5:$Y$15,1)+1),
INDEX('DS2025'!$Y$5:$Y$15,MATCH(E22,'DS2025'!$Y$5:$Y$15,1)):
INDEX('DS2025'!$Y$5:$Y$15,MATCH(E22,'DS2025'!$Y$5:$Y$15,1)+1)),
IF($F$4=Database!$A$11,
_xlfn.FORECAST.LINEAR(
E22,
INDEX('DS2025'!$B$21:$B$35,MATCH(E22,'DS2025'!$A$21:$A$35,1)):
INDEX('DS2025'!$B$21:$B$35,MATCH(E22,'DS2025'!$A$21:$A$35,1)+1),
INDEX('DS2025'!$A$21:$A$35,MATCH(E22,'DS2025'!$A$21:$A$35,1)):
INDEX('DS2025'!$A$21:$A$35,MATCH(E22,'DS2025'!$A$21:$A$35,1)+1)),
IF($F$4=Database!$A$12,
_xlfn.FORECAST.LINEAR(
E22,
INDEX('DS2025'!$E$21:$E$35,MATCH(E22,'DS2025'!$D$21:$D$35,1)):
INDEX('DS2025'!$E$21:$E$35,MATCH(E22,'DS2025'!$D$21:$D$35,1)+1),
INDEX('DS2025'!$D$21:$D$35,MATCH(E22,'DS2025'!$D$21:$D$35,1)):
INDEX('DS2025'!$D$21:$D$35,MATCH(E22,'DS2025'!$D$21:$D$35,1)+1)),
IF($F$4=Database!$A$13,
_xlfn.FORECAST.LINEAR(
E22,
INDEX('DS2025'!$H$21:$H$35,MATCH(E22,'DS2025'!$G$21:$G$35,1)):
INDEX('DS2025'!$H$21:$H$35,MATCH(E22,'DS2025'!$G$21:$G$35,1)+1),
INDEX('DS2025'!$G$21:$G$35,MATCH(E22,'DS2025'!$G$21:$G$35,1)):
INDEX('DS2025'!$G$21:$G$35,MATCH(E22,'DS2025'!$G$21:$G$35,1)+1)),
IF($F$4=Database!$A$14,
_xlfn.FORECAST.LINEAR(
E22,
INDEX('DS2025'!$K$21:$K$35,MATCH(E22,'DS2025'!$J$21:$J$35,1)):
INDEX('DS2025'!$K$21:$K$35,MATCH(E22,'DS2025'!$J$21:$J$35,1)+1),
INDEX('DS2025'!$J$21:$J$35,MATCH(E22,'DS2025'!$J$21:$J$35,1)):
INDEX('DS2025'!$J$21:$J$35,MATCH(E22,'DS2025'!$J$21:$J$35,1)+1)),
IF($F$4=Database!$A$15,
_xlfn.FORECAST.LINEAR(
E22,
INDEX('DS2025'!$N$21:$N$35,MATCH(E22,'DS2025'!$M$21:$M$35,1)):
INDEX('DS2025'!$N$21:$N$35,MATCH(E22,'DS2025'!$M$21:$M$35,1)+1),
INDEX('DS2025'!$M$21:$M$35,MATCH(E22,'DS2025'!$M$21:$M$35,1)):
INDEX('DS2025'!$M$21:$M$35,MATCH(E22,'DS2025'!$M$21:$M$35,1)+1)),
IF($F$4=Database!$A$16,
_xlfn.FORECAST.LINEAR(
E22,
INDEX('DS2025'!$Q$21:$Q$35,MATCH(E22,'DS2025'!$P$21:$P$35,1)):
INDEX('DS2025'!$Q$21:$Q$35,MATCH(E22,'DS2025'!$P$21:$P$35,1)+1),
INDEX('DS2025'!$P$21:$P$35,MATCH(E22,'DS2025'!$P$21:$P$35,1)):
INDEX('DS2025'!$P$21:$P$35,MATCH(E22,'DS2025'!$P$21:$P$35,1)+1)),
IF($F$4=Database!$A$17,
_xlfn.FORECAST.LINEAR(
E22,
INDEX('DS2025'!$T$21:$T$35,MATCH(E22,'DS2025'!$S$21:$S$35,1)):
INDEX('DS2025'!$T$21:$T$35,MATCH(E22,'DS2025'!$S$21:$S$35,1)+1),
INDEX('DS2025'!$S$21:$S$35,MATCH(E22,'DS2025'!$S$21:$S$35,1)):
INDEX('DS2025'!$S$21:$S$35,MATCH(E22,'DS2025'!$S$21:$S$35,1)+1)),
IF($F$4=Database!$A$18,
_xlfn.FORECAST.LINEAR(
E22,
INDEX('DS2025'!$W$21:$W$35,MATCH(E22,'DS2025'!$V$21:$V$35,1)):
INDEX('DS2025'!$W$21:$W$35,MATCH(E22,'DS2025'!$V$21:$V$35,1)+1),
INDEX('DS2025'!$V$21:$V$35,MATCH(E22,'DS2025'!$V$21:$V$35,1)):
INDEX('DS2025'!$V$21:$V$35,MATCH(E22,'DS2025'!$V$21:$V$35,1)+1)),
IF($F$4=Database!$A$19,
_xlfn.FORECAST.LINEAR(
E22,
INDEX('DS2025'!$Z$21:$Z$35,MATCH(E22,'DS2025'!$Y$21:$Y$35,1)):
INDEX('DS2025'!$Z$21:$Z$35,MATCH(E22,'DS2025'!$Y$21:$Y$35,1)+1),
INDEX('DS2025'!$Y$21:$Y$35,MATCH(E22,'DS2025'!$Y$21:$Y$35,1)):
INDEX('DS2025'!$Y$21:$Y$35,MATCH(E22,'DS2025'!$Y$21:$Y$35,1)+1)),
IF($F$4=Database!$A$20,
_xlfn.FORECAST.LINEAR(
E22,
INDEX('DS2025'!$AC$21:$AC$35,MATCH(E22,'DS2025'!$AB$21:$AB$35,1)):
INDEX('DS2025'!$AC$21:$AC$35,MATCH(E22,'DS2025'!$AB$21:$AB$35,1)+1),
INDEX('DS2025'!$AB$21:$AB$35,MATCH(E22,'DS2025'!$AB$21:$AB$35,1)):
INDEX('DS2025'!$AB$21:$AB$35,MATCH(E22,'DS2025'!$AB$21:$AB$35,1)+1))
)))))))))))))))))))</f>
        <v>-0.29470324909747292</v>
      </c>
      <c r="G22" s="98">
        <f t="shared" si="1"/>
        <v>65.991296750902535</v>
      </c>
      <c r="H22" s="98">
        <f>'Data 60 C'!D23</f>
        <v>65.585999999999999</v>
      </c>
      <c r="I22" s="98">
        <f>IF($I$4=Database!$A$2,
_xlfn.FORECAST.LINEAR(H22,
INDEX('DS2025'!$B$5:$B$15,MATCH(H22,'DS2025'!$A$5:$A$15,1)):
INDEX('DS2025'!$B$5:$B$15,MATCH(H22,'DS2025'!$A$5:$A$15,1)+1),
INDEX('DS2025'!$A$5:$A$15,MATCH(H22,'DS2025'!$A$5:$A$15,1)):
INDEX('DS2025'!$A$5:$A$15,MATCH(H22,'DS2025'!$A$5:$A$15,1)+1)),
IF($I$4=Database!$A$3,
_xlfn.FORECAST.LINEAR(H22,
INDEX('DS2025'!$E$5:$E$15,MATCH(H22,'DS2025'!$D$5:$D$15,1)):
INDEX('DS2025'!$E$5:$E$15,MATCH(H22,'DS2025'!$D$5:$D$15,1)+1),
INDEX('DS2025'!$D$5:$D$15,MATCH(H22,'DS2025'!$D$5:$D$15,1)):
INDEX('DS2025'!$D$5:$D$15,MATCH(H22,'DS2025'!$D$5:$D$15,1)+1)),
IF($I$4=Database!$A$4,
_xlfn.FORECAST.LINEAR(H22,
INDEX('DS2025'!$H$5:$H$15,MATCH(H22,'DS2025'!$G$5:$G$15,1)):
INDEX('DS2025'!$H$5:$H$15,MATCH(H22,'DS2025'!$G$5:$G$15,1)+1),
INDEX('DS2025'!$G$5:$G$15,MATCH(H22,'DS2025'!$G$5:$G$15,1)):
INDEX('DS2025'!$G$5:$G$15,MATCH(H22,'DS2025'!$G$5:$G$15,1)+1)),
IF($I$4=Database!$A$5,
_xlfn.FORECAST.LINEAR(H22,
INDEX('DS2025'!$K$5:$K$15,MATCH(H22,'DS2025'!$J$5:$J$15,1)):
INDEX('DS2025'!$K$5:$K$15,MATCH(H22,'DS2025'!$J$5:$J$15,1)+1),
INDEX('DS2025'!$J$5:$J$15,MATCH(H22,'DS2025'!$J$5:$J$15,1)):
INDEX('DS2025'!$J$5:$J$15,MATCH(H22,'DS2025'!$J$5:$J$15,1)+1)),
IF($I$4=Database!$A$6,
_xlfn.FORECAST.LINEAR(H22,
INDEX('DS2025'!$N$5:$N$15,MATCH(H22,'DS2025'!$M$5:$M$15,1)):
INDEX('DS2025'!$N$5:$N$15,MATCH(H22,'DS2025'!$M$5:$M$15,1)+1),
INDEX('DS2025'!$M$5:$M$15,MATCH(H22,'DS2025'!$M$5:$M$15,1)):
INDEX('DS2025'!$M$5:$M$15,MATCH(H22,'DS2025'!$M$5:$M$15,1)+1)),
IF($I$4=Database!$A$7,
_xlfn.FORECAST.LINEAR(H22,
INDEX('DS2025'!$Q$5:$Q$15,MATCH(H22,'DS2025'!$P$5:$P$15,1)):
INDEX('DS2025'!$Q$5:$Q$15,MATCH(H22,'DS2025'!$P$5:$P$15,1)+1),
INDEX('DS2025'!$P$5:$P$15,MATCH(H22,'DS2025'!$P$5:$P$15,1)):
INDEX('DS2025'!$P$5:$P$15,MATCH(H22,'DS2025'!$P$5:$P$15,1)+1)),
IF($I$4=Database!$A$8,
_xlfn.FORECAST.LINEAR(H22,
INDEX('DS2025'!$T$5:$T$15,MATCH(H22,'DS2025'!$S$5:$S$15,1)):
INDEX('DS2025'!$T$5:$T$15,MATCH(H22,'DS2025'!$S$5:$S$15,1)+1),
INDEX('DS2025'!$S$5:$S$15,MATCH(H22,'DS2025'!$S$5:$S$15,1)):
INDEX('DS2025'!$S$5:$S$15,MATCH(H22,'DS2025'!$S$5:$S$15,1)+1)),
IF($I$4=Database!$A$9,
_xlfn.FORECAST.LINEAR(H22,
INDEX('DS2025'!$W$5:$W$15,MATCH(H22,'DS2025'!$V$5:$V$15,1)):
INDEX('DS2025'!$W$5:$W$15,MATCH(H22,'DS2025'!$V$5:$V$15,1)+1),
INDEX('DS2025'!$V$5:$V$15,MATCH(H22,'DS2025'!$V$5:$V$15,1)):
INDEX('DS2025'!$V$5:$V$15,MATCH(H22,'DS2025'!$V$5:$V$15,1)+1)),
IF($I$4=Database!$A$10,
_xlfn.FORECAST.LINEAR(H22,
INDEX('DS2025'!$Z$5:$Z$15,MATCH(H22,'DS2025'!$Y$5:$Y$15,1)):
INDEX('DS2025'!$Z$5:$Z$15,MATCH(H22,'DS2025'!$Y$5:$Y$15,1)+1),
INDEX('DS2025'!$Y$5:$Y$15,MATCH(H22,'DS2025'!$Y$5:$Y$15,1)):
INDEX('DS2025'!$Y$5:$Y$15,MATCH(H22,'DS2025'!$Y$5:$Y$15,1)+1)),
IF($I$4=Database!$A$11,
_xlfn.FORECAST.LINEAR(
H22,
INDEX('DS2025'!$B$21:$B$35,MATCH(H22,'DS2025'!$A$21:$A$35,1)):
INDEX('DS2025'!$B$21:$B$35,MATCH(H22,'DS2025'!$A$21:$A$35,1)+1),
INDEX('DS2025'!$A$21:$A$35,MATCH(H22,'DS2025'!$A$21:$A$35,1)):
INDEX('DS2025'!$A$21:$A$35,MATCH(H22,'DS2025'!$A$21:$A$35,1)+1)),
IF($I$4=Database!$A$12,
_xlfn.FORECAST.LINEAR(
H22,
INDEX('DS2025'!$E$21:$E$35,MATCH(H22,'DS2025'!$D$21:$D$35,1)):
INDEX('DS2025'!$E$21:$E$35,MATCH(H22,'DS2025'!$D$21:$D$35,1)+1),
INDEX('DS2025'!$D$21:$D$35,MATCH(H22,'DS2025'!$D$21:$D$35,1)):
INDEX('DS2025'!$D$21:$D$35,MATCH(H22,'DS2025'!$D$21:$D$35,1)+1)),
IF($I$4=Database!$A$13,
_xlfn.FORECAST.LINEAR(
H22,
INDEX('DS2025'!$H$21:$H$35,MATCH(H22,'DS2025'!$G$21:$G$35,1)):
INDEX('DS2025'!$H$21:$H$35,MATCH(H22,'DS2025'!$G$21:$G$35,1)+1),
INDEX('DS2025'!$G$21:$G$35,MATCH(H22,'DS2025'!$G$21:$G$35,1)):
INDEX('DS2025'!$G$21:$G$35,MATCH(H22,'DS2025'!$G$21:$G$35,1)+1)),
IF($I$4=Database!$A$14,
_xlfn.FORECAST.LINEAR(
H22,
INDEX('DS2025'!$K$21:$K$35,MATCH(H22,'DS2025'!$J$21:$J$35,1)):
INDEX('DS2025'!$K$21:$K$35,MATCH(H22,'DS2025'!$J$21:$J$35,1)+1),
INDEX('DS2025'!$J$21:$J$35,MATCH(H22,'DS2025'!$J$21:$J$35,1)):
INDEX('DS2025'!$J$21:$J$35,MATCH(H22,'DS2025'!$J$21:$J$35,1)+1)),
IF($I$4=Database!$A$15,
_xlfn.FORECAST.LINEAR(
H22,
INDEX('DS2025'!$N$21:$N$35,MATCH(H22,'DS2025'!$M$21:$M$35,1)):
INDEX('DS2025'!$N$21:$N$35,MATCH(H22,'DS2025'!$M$21:$M$35,1)+1),
INDEX('DS2025'!$M$21:$M$35,MATCH(H22,'DS2025'!$M$21:$M$35,1)):
INDEX('DS2025'!$M$21:$M$35,MATCH(H22,'DS2025'!$M$21:$M$35,1)+1)),
IF($I$4=Database!$A$16,
_xlfn.FORECAST.LINEAR(
H22,
INDEX('DS2025'!$Q$21:$Q$35,MATCH(H22,'DS2025'!$P$21:$P$35,1)):
INDEX('DS2025'!$Q$21:$Q$35,MATCH(H22,'DS2025'!$P$21:$P$35,1)+1),
INDEX('DS2025'!$P$21:$P$35,MATCH(H22,'DS2025'!$P$21:$P$35,1)):
INDEX('DS2025'!$P$21:$P$35,MATCH(H22,'DS2025'!$P$21:$P$35,1)+1)),
IF($I$4=Database!$A$17,
_xlfn.FORECAST.LINEAR(
H22,
INDEX('DS2025'!$T$21:$T$35,MATCH(H22,'DS2025'!$S$21:$S$35,1)):
INDEX('DS2025'!$T$21:$T$35,MATCH(H22,'DS2025'!$S$21:$S$35,1)+1),
INDEX('DS2025'!$S$21:$S$35,MATCH(H22,'DS2025'!$S$21:$S$35,1)):
INDEX('DS2025'!$S$21:$S$35,MATCH(H22,'DS2025'!$S$21:$S$35,1)+1)),
IF($I$4=Database!$A$18,
_xlfn.FORECAST.LINEAR(
H22,
INDEX('DS2025'!$W$21:$W$35,MATCH(H22,'DS2025'!$V$21:$V$35,1)):
INDEX('DS2025'!$W$21:$W$35,MATCH(H22,'DS2025'!$V$21:$V$35,1)+1),
INDEX('DS2025'!$V$21:$V$35,MATCH(H22,'DS2025'!$V$21:$V$35,1)):
INDEX('DS2025'!$V$21:$V$35,MATCH(H22,'DS2025'!$V$21:$V$35,1)+1)),
IF($I$4=Database!$A$19,
_xlfn.FORECAST.LINEAR(
H22,
INDEX('DS2025'!$Z$21:$Z$35,MATCH(H22,'DS2025'!$Y$21:$Y$35,1)):
INDEX('DS2025'!$Z$21:$Z$35,MATCH(H22,'DS2025'!$Y$21:$Y$35,1)+1),
INDEX('DS2025'!$Y$21:$Y$35,MATCH(H22,'DS2025'!$Y$21:$Y$35,1)):
INDEX('DS2025'!$Y$21:$Y$35,MATCH(H22,'DS2025'!$Y$21:$Y$35,1)+1)),
IF($I$4=Database!$A$20,
_xlfn.FORECAST.LINEAR(
H22,
INDEX('DS2025'!$AC$21:$AC$35,MATCH(H22,'DS2025'!$AB$21:$AB$35,1)):
INDEX('DS2025'!$AC$21:$AC$35,MATCH(H22,'DS2025'!$AB$21:$AB$35,1)+1),
INDEX('DS2025'!$AB$21:$AB$35,MATCH(H22,'DS2025'!$AB$21:$AB$35,1)):
INDEX('DS2025'!$AB$21:$AB$35,MATCH(H22,'DS2025'!$AB$21:$AB$35,1)+1))
)))))))))))))))))))</f>
        <v>-0.29647220216606496</v>
      </c>
      <c r="J22" s="98">
        <f t="shared" si="2"/>
        <v>65.289527797833927</v>
      </c>
      <c r="K22" s="98">
        <f>'Data 60 C'!E23</f>
        <v>65.69</v>
      </c>
      <c r="L22" s="98">
        <f>IF($L$4=Database!$A$2,
_xlfn.FORECAST.LINEAR(K22,
INDEX('DS2025'!$B$5:$B$15,MATCH(K22,'DS2025'!$A$5:$A$15,1)):
INDEX('DS2025'!$B$5:$B$15,MATCH(K22,'DS2025'!$A$5:$A$15,1)+1),
INDEX('DS2025'!$A$5:$A$15,MATCH(K22,'DS2025'!$A$5:$A$15,1)):
INDEX('DS2025'!$A$5:$A$15,MATCH(K22,'DS2025'!$A$5:$A$15,1)+1)),
IF($L$4=Database!$A$3,
_xlfn.FORECAST.LINEAR(K22,
INDEX('DS2025'!$E$5:$E$15,MATCH(K22,'DS2025'!$D$5:$D$15,1)):
INDEX('DS2025'!$E$5:$E$15,MATCH(K22,'DS2025'!$D$5:$D$15,1)+1),
INDEX('DS2025'!$D$5:$D$15,MATCH(K22,'DS2025'!$D$5:$D$15,1)):
INDEX('DS2025'!$D$5:$D$15,MATCH(K22,'DS2025'!$D$5:$D$15,1)+1)),
IF($L$4=Database!$A$4,
_xlfn.FORECAST.LINEAR(K22,
INDEX('DS2025'!$H$5:$H$15,MATCH(K22,'DS2025'!$G$5:$G$15,1)):
INDEX('DS2025'!$H$5:$H$15,MATCH(K22,'DS2025'!$G$5:$G$15,1)+1),
INDEX('DS2025'!$G$5:$G$15,MATCH(K22,'DS2025'!$G$5:$G$15,1)):
INDEX('DS2025'!$G$5:$G$15,MATCH(K22,'DS2025'!$G$5:$G$15,1)+1)),
IF($L$4=Database!$A$5,
_xlfn.FORECAST.LINEAR(K22,
INDEX('DS2025'!$K$5:$K$15,MATCH(K22,'DS2025'!$J$5:$J$15,1)):
INDEX('DS2025'!$K$5:$K$15,MATCH(K22,'DS2025'!$J$5:$J$15,1)+1),
INDEX('DS2025'!$J$5:$J$15,MATCH(K22,'DS2025'!$J$5:$J$15,1)):
INDEX('DS2025'!$J$5:$J$15,MATCH(K22,'DS2025'!$J$5:$J$15,1)+1)),
IF($L$4=Database!$A$6,
_xlfn.FORECAST.LINEAR(K22,
INDEX('DS2025'!$N$5:$N$15,MATCH(K22,'DS2025'!$M$5:$M$15,1)):
INDEX('DS2025'!$N$5:$N$15,MATCH(K22,'DS2025'!$M$5:$M$15,1)+1),
INDEX('DS2025'!$M$5:$M$15,MATCH(K22,'DS2025'!$M$5:$M$15,1)):
INDEX('DS2025'!$M$5:$M$15,MATCH(K22,'DS2025'!$M$5:$M$15,1)+1)),
IF($L$4=Database!$A$7,
_xlfn.FORECAST.LINEAR(K22,
INDEX('DS2025'!$Q$5:$Q$15,MATCH(K22,'DS2025'!$P$5:$P$15,1)):
INDEX('DS2025'!$Q$5:$Q$15,MATCH(K22,'DS2025'!$P$5:$P$15,1)+1),
INDEX('DS2025'!$P$5:$P$15,MATCH(K22,'DS2025'!$P$5:$P$15,1)):
INDEX('DS2025'!$P$5:$P$15,MATCH(K22,'DS2025'!$P$5:$P$15,1)+1)),
IF($L$4=Database!$A$8,
_xlfn.FORECAST.LINEAR(K22,
INDEX('DS2025'!$T$5:$T$15,MATCH(K22,'DS2025'!$S$5:$S$15,1)):
INDEX('DS2025'!$T$5:$T$15,MATCH(K22,'DS2025'!$S$5:$S$15,1)+1),
INDEX('DS2025'!$S$5:$S$15,MATCH(K22,'DS2025'!$S$5:$S$15,1)):
INDEX('DS2025'!$S$5:$S$15,MATCH(K22,'DS2025'!$S$5:$S$15,1)+1)),
IF($L$4=Database!$A$9,
_xlfn.FORECAST.LINEAR(K22,
INDEX('DS2025'!$W$5:$W$15,MATCH(K22,'DS2025'!$V$5:$V$15,1)):
INDEX('DS2025'!$W$5:$W$15,MATCH(K22,'DS2025'!$V$5:$V$15,1)+1),
INDEX('DS2025'!$V$5:$V$15,MATCH(K22,'DS2025'!$V$5:$V$15,1)):
INDEX('DS2025'!$V$5:$V$15,MATCH(K22,'DS2025'!$V$5:$V$15,1)+1)),
IF($L$4=Database!$A$10,
_xlfn.FORECAST.LINEAR(K22,
INDEX('DS2025'!$Z$5:$Z$15,MATCH(K22,'DS2025'!$Y$5:$Y$15,1)):
INDEX('DS2025'!$Z$5:$Z$15,MATCH(K22,'DS2025'!$Y$5:$Y$15,1)+1),
INDEX('DS2025'!$Y$5:$Y$15,MATCH(K22,'DS2025'!$Y$5:$Y$15,1)):
INDEX('DS2025'!$Y$5:$Y$15,MATCH(K22,'DS2025'!$Y$5:$Y$15,1)+1)),
IF($L$4=Database!$A$11,
_xlfn.FORECAST.LINEAR(
K22,
INDEX('DS2025'!$B$21:$B$35,MATCH(K22,'DS2025'!$A$21:$A$35,1)):
INDEX('DS2025'!$B$21:$B$35,MATCH(K22,'DS2025'!$A$21:$A$35,1)+1),
INDEX('DS2025'!$A$21:$A$35,MATCH(K22,'DS2025'!$A$21:$A$35,1)):
INDEX('DS2025'!$A$21:$A$35,MATCH(K22,'DS2025'!$A$21:$A$35,1)+1)),
IF($L$4=Database!$A$12,
_xlfn.FORECAST.LINEAR(
K22,
INDEX('DS2025'!$E$21:$E$35,MATCH(K22,'DS2025'!$D$21:$D$35,1)):
INDEX('DS2025'!$E$21:$E$35,MATCH(K22,'DS2025'!$D$21:$D$35,1)+1),
INDEX('DS2025'!$D$21:$D$35,MATCH(K22,'DS2025'!$D$21:$D$35,1)):
INDEX('DS2025'!$D$21:$D$35,MATCH(K22,'DS2025'!$D$21:$D$35,1)+1)),
IF($L$4=Database!$A$13,
_xlfn.FORECAST.LINEAR(
K22,
INDEX('DS2025'!$H$21:$H$35,MATCH(K22,'DS2025'!$G$21:$G$35,1)):
INDEX('DS2025'!$H$21:$H$35,MATCH(K22,'DS2025'!$G$21:$G$35,1)+1),
INDEX('DS2025'!$G$21:$G$35,MATCH(K22,'DS2025'!$G$21:$G$35,1)):
INDEX('DS2025'!$G$21:$G$35,MATCH(K22,'DS2025'!$G$21:$G$35,1)+1)),
IF($L$4=Database!$A$14,
_xlfn.FORECAST.LINEAR(
K22,
INDEX('DS2025'!$K$21:$K$35,MATCH(K22,'DS2025'!$J$21:$J$35,1)):
INDEX('DS2025'!$K$21:$K$35,MATCH(K22,'DS2025'!$J$21:$J$35,1)+1),
INDEX('DS2025'!$J$21:$J$35,MATCH(K22,'DS2025'!$J$21:$J$35,1)):
INDEX('DS2025'!$J$21:$J$35,MATCH(K22,'DS2025'!$J$21:$J$35,1)+1)),
IF($L$4=Database!$A$15,
_xlfn.FORECAST.LINEAR(
K22,
INDEX('DS2025'!$N$21:$N$35,MATCH(K22,'DS2025'!$M$21:$M$35,1)):
INDEX('DS2025'!$N$21:$N$35,MATCH(K22,'DS2025'!$M$21:$M$35,1)+1),
INDEX('DS2025'!$M$21:$M$35,MATCH(K22,'DS2025'!$M$21:$M$35,1)):
INDEX('DS2025'!$M$21:$M$35,MATCH(K22,'DS2025'!$M$21:$M$35,1)+1)),
IF($L$4=Database!$A$16,
_xlfn.FORECAST.LINEAR(
K22,
INDEX('DS2025'!$Q$21:$Q$35,MATCH(K22,'DS2025'!$P$21:$P$35,1)):
INDEX('DS2025'!$Q$21:$Q$35,MATCH(K22,'DS2025'!$P$21:$P$35,1)+1),
INDEX('DS2025'!$P$21:$P$35,MATCH(K22,'DS2025'!$P$21:$P$35,1)):
INDEX('DS2025'!$P$21:$P$35,MATCH(K22,'DS2025'!$P$21:$P$35,1)+1)),
IF($L$4=Database!$A$17,
_xlfn.FORECAST.LINEAR(
K22,
INDEX('DS2025'!$T$21:$T$35,MATCH(K22,'DS2025'!$S$21:$S$35,1)):
INDEX('DS2025'!$T$21:$T$35,MATCH(K22,'DS2025'!$S$21:$S$35,1)+1),
INDEX('DS2025'!$S$21:$S$35,MATCH(K22,'DS2025'!$S$21:$S$35,1)):
INDEX('DS2025'!$S$21:$S$35,MATCH(K22,'DS2025'!$S$21:$S$35,1)+1)),
IF($L$4=Database!$A$18,
_xlfn.FORECAST.LINEAR(
K22,
INDEX('DS2025'!$W$21:$W$35,MATCH(K22,'DS2025'!$V$21:$V$35,1)):
INDEX('DS2025'!$W$21:$W$35,MATCH(K22,'DS2025'!$V$21:$V$35,1)+1),
INDEX('DS2025'!$V$21:$V$35,MATCH(K22,'DS2025'!$V$21:$V$35,1)):
INDEX('DS2025'!$V$21:$V$35,MATCH(K22,'DS2025'!$V$21:$V$35,1)+1)),
IF($L$4=Database!$A$19,
_xlfn.FORECAST.LINEAR(
K22,
INDEX('DS2025'!$Z$21:$Z$35,MATCH(K22,'DS2025'!$Y$21:$Y$35,1)):
INDEX('DS2025'!$Z$21:$Z$35,MATCH(K22,'DS2025'!$Y$21:$Y$35,1)+1),
INDEX('DS2025'!$Y$21:$Y$35,MATCH(K22,'DS2025'!$Y$21:$Y$35,1)):
INDEX('DS2025'!$Y$21:$Y$35,MATCH(K22,'DS2025'!$Y$21:$Y$35,1)+1)),
IF($L$4=Database!$A$20,
_xlfn.FORECAST.LINEAR(
K22,
INDEX('DS2025'!$AC$21:$AC$35,MATCH(K22,'DS2025'!$AB$21:$AB$35,1)):
INDEX('DS2025'!$AC$21:$AC$35,MATCH(K22,'DS2025'!$AB$21:$AB$35,1)+1),
INDEX('DS2025'!$AB$21:$AB$35,MATCH(K22,'DS2025'!$AB$21:$AB$35,1)):
INDEX('DS2025'!$AB$21:$AB$35,MATCH(K22,'DS2025'!$AB$21:$AB$35,1)+1))
)))))))))))))))))))</f>
        <v>-0.33644263602999835</v>
      </c>
      <c r="M22" s="98">
        <f t="shared" si="3"/>
        <v>65.353557363969998</v>
      </c>
      <c r="N22" s="317">
        <f>'Data 60 C'!F23</f>
        <v>65.694000000000003</v>
      </c>
      <c r="O22" s="98">
        <f>IF($O$4=Database!$A$2,
_xlfn.FORECAST.LINEAR(N22,
INDEX('DS2025'!$B$5:$B$15,MATCH(N22,'DS2025'!$A$5:$A$15,1)):
INDEX('DS2025'!$B$5:$B$15,MATCH(N22,'DS2025'!$A$5:$A$15,1)+1),
INDEX('DS2025'!$A$5:$A$15,MATCH(N22,'DS2025'!$A$5:$A$15,1)):
INDEX('DS2025'!$A$5:$A$15,MATCH(N22,'DS2025'!$A$5:$A$15,1)+1)),
IF($O$4=Database!$A$3,
_xlfn.FORECAST.LINEAR(N22,
INDEX('DS2025'!$E$5:$E$15,MATCH(N22,'DS2025'!$D$5:$D$15,1)):
INDEX('DS2025'!$E$5:$E$15,MATCH(N22,'DS2025'!$D$5:$D$15,1)+1),
INDEX('DS2025'!$D$5:$D$15,MATCH(N22,'DS2025'!$D$5:$D$15,1)):
INDEX('DS2025'!$D$5:$D$15,MATCH(N22,'DS2025'!$D$5:$D$15,1)+1)),
IF($O$4=Database!$A$4,
_xlfn.FORECAST.LINEAR(N22,
INDEX('DS2025'!$H$5:$H$15,MATCH(N22,'DS2025'!$G$5:$G$15,1)):
INDEX('DS2025'!$H$5:$H$15,MATCH(N22,'DS2025'!$G$5:$G$15,1)+1),
INDEX('DS2025'!$G$5:$G$15,MATCH(N22,'DS2025'!$G$5:$G$15,1)):
INDEX('DS2025'!$G$5:$G$15,MATCH(N22,'DS2025'!$G$5:$G$15,1)+1)),
IF($O$4=Database!$A$5,
_xlfn.FORECAST.LINEAR(N22,
INDEX('DS2025'!$K$5:$K$15,MATCH(N22,'DS2025'!$J$5:$J$15,1)):
INDEX('DS2025'!$K$5:$K$15,MATCH(N22,'DS2025'!$J$5:$J$15,1)+1),
INDEX('DS2025'!$J$5:$J$15,MATCH(N22,'DS2025'!$J$5:$J$15,1)):
INDEX('DS2025'!$J$5:$J$15,MATCH(N22,'DS2025'!$J$5:$J$15,1)+1)),
IF($O$4=Database!$A$6,
_xlfn.FORECAST.LINEAR(N22,
INDEX('DS2025'!$N$5:$N$15,MATCH(N22,'DS2025'!$M$5:$M$15,1)):
INDEX('DS2025'!$N$5:$N$15,MATCH(N22,'DS2025'!$M$5:$M$15,1)+1),
INDEX('DS2025'!$M$5:$M$15,MATCH(N22,'DS2025'!$M$5:$M$15,1)):
INDEX('DS2025'!$M$5:$M$15,MATCH(N22,'DS2025'!$M$5:$M$15,1)+1)),
IF($O$4=Database!$A$7,
_xlfn.FORECAST.LINEAR(N22,
INDEX('DS2025'!$Q$5:$Q$15,MATCH(N22,'DS2025'!$P$5:$P$15,1)):
INDEX('DS2025'!$Q$5:$Q$15,MATCH(N22,'DS2025'!$P$5:$P$15,1)+1),
INDEX('DS2025'!$P$5:$P$15,MATCH(N22,'DS2025'!$P$5:$P$15,1)):
INDEX('DS2025'!$P$5:$P$15,MATCH(N22,'DS2025'!$P$5:$P$15,1)+1)),
IF($O$4=Database!$A$8,
_xlfn.FORECAST.LINEAR(N22,
INDEX('DS2025'!$T$5:$T$15,MATCH(N22,'DS2025'!$S$5:$S$15,1)):
INDEX('DS2025'!$T$5:$T$15,MATCH(N22,'DS2025'!$S$5:$S$15,1)+1),
INDEX('DS2025'!$S$5:$S$15,MATCH(N22,'DS2025'!$S$5:$S$15,1)):
INDEX('DS2025'!$S$5:$S$15,MATCH(N22,'DS2025'!$S$5:$S$15,1)+1)),
IF($O$4=Database!$A$9,
_xlfn.FORECAST.LINEAR(N22,
INDEX('DS2025'!$W$5:$W$15,MATCH(N22,'DS2025'!$V$5:$V$15,1)):
INDEX('DS2025'!$W$5:$W$15,MATCH(N22,'DS2025'!$V$5:$V$15,1)+1),
INDEX('DS2025'!$V$5:$V$15,MATCH(N22,'DS2025'!$V$5:$V$15,1)):
INDEX('DS2025'!$V$5:$V$15,MATCH(N22,'DS2025'!$V$5:$V$15,1)+1)),
IF($O$4=Database!$A$10,
_xlfn.FORECAST.LINEAR(N22,
INDEX('DS2025'!$Z$5:$Z$15,MATCH(N22,'DS2025'!$Y$5:$Y$15,1)):
INDEX('DS2025'!$Z$5:$Z$15,MATCH(N22,'DS2025'!$Y$5:$Y$15,1)+1),
INDEX('DS2025'!$Y$5:$Y$15,MATCH(N22,'DS2025'!$Y$5:$Y$15,1)):
INDEX('DS2025'!$Y$5:$Y$15,MATCH(N22,'DS2025'!$Y$5:$Y$15,1)+1)),
IF($O$4=Database!$A$11,
_xlfn.FORECAST.LINEAR(
N22,
INDEX('DS2025'!$B$21:$B$35,MATCH(N22,'DS2025'!$A$21:$A$35,1)):
INDEX('DS2025'!$B$21:$B$35,MATCH(N22,'DS2025'!$A$21:$A$35,1)+1),
INDEX('DS2025'!$A$21:$A$35,MATCH(N22,'DS2025'!$A$21:$A$35,1)):
INDEX('DS2025'!$A$21:$A$35,MATCH(N22,'DS2025'!$A$21:$A$35,1)+1)),
IF($O$4=Database!$A$12,
_xlfn.FORECAST.LINEAR(
N22,
INDEX('DS2025'!$E$21:$E$35,MATCH(N22,'DS2025'!$D$21:$D$35,1)):
INDEX('DS2025'!$E$21:$E$35,MATCH(N22,'DS2025'!$D$21:$D$35,1)+1),
INDEX('DS2025'!$D$21:$D$35,MATCH(N22,'DS2025'!$D$21:$D$35,1)):
INDEX('DS2025'!$D$21:$D$35,MATCH(N22,'DS2025'!$D$21:$D$35,1)+1)),
IF($O$4=Database!$A$13,
_xlfn.FORECAST.LINEAR(
N22,
INDEX('DS2025'!$H$21:$H$35,MATCH(N22,'DS2025'!$G$21:$G$35,1)):
INDEX('DS2025'!$H$21:$H$35,MATCH(N22,'DS2025'!$G$21:$G$35,1)+1),
INDEX('DS2025'!$G$21:$G$35,MATCH(N22,'DS2025'!$G$21:$G$35,1)):
INDEX('DS2025'!$G$21:$G$35,MATCH(N22,'DS2025'!$G$21:$G$35,1)+1)),
IF($O$4=Database!$A$14,
_xlfn.FORECAST.LINEAR(
N22,
INDEX('DS2025'!$K$21:$K$35,MATCH(N22,'DS2025'!$J$21:$J$35,1)):
INDEX('DS2025'!$K$21:$K$35,MATCH(N22,'DS2025'!$J$21:$J$35,1)+1),
INDEX('DS2025'!$J$21:$J$35,MATCH(N22,'DS2025'!$J$21:$J$35,1)):
INDEX('DS2025'!$J$21:$J$35,MATCH(N22,'DS2025'!$J$21:$J$35,1)+1)),
IF($O$4=Database!$A$15,
_xlfn.FORECAST.LINEAR(
N22,
INDEX('DS2025'!$N$21:$N$35,MATCH(N22,'DS2025'!$M$21:$M$35,1)):
INDEX('DS2025'!$N$21:$N$35,MATCH(N22,'DS2025'!$M$21:$M$35,1)+1),
INDEX('DS2025'!$M$21:$M$35,MATCH(N22,'DS2025'!$M$21:$M$35,1)):
INDEX('DS2025'!$M$21:$M$35,MATCH(N22,'DS2025'!$M$21:$M$35,1)+1)),
IF($O$4=Database!$A$16,
_xlfn.FORECAST.LINEAR(
N22,
INDEX('DS2025'!$Q$21:$Q$35,MATCH(N22,'DS2025'!$P$21:$P$35,1)):
INDEX('DS2025'!$Q$21:$Q$35,MATCH(N22,'DS2025'!$P$21:$P$35,1)+1),
INDEX('DS2025'!$P$21:$P$35,MATCH(N22,'DS2025'!$P$21:$P$35,1)):
INDEX('DS2025'!$P$21:$P$35,MATCH(N22,'DS2025'!$P$21:$P$35,1)+1)),
IF($O$4=Database!$A$17,
_xlfn.FORECAST.LINEAR(
N22,
INDEX('DS2025'!$T$21:$T$35,MATCH(N22,'DS2025'!$S$21:$S$35,1)):
INDEX('DS2025'!$T$21:$T$35,MATCH(N22,'DS2025'!$S$21:$S$35,1)+1),
INDEX('DS2025'!$S$21:$S$35,MATCH(N22,'DS2025'!$S$21:$S$35,1)):
INDEX('DS2025'!$S$21:$S$35,MATCH(N22,'DS2025'!$S$21:$S$35,1)+1)),
IF($O$4=Database!$A$18,
_xlfn.FORECAST.LINEAR(
N22,
INDEX('DS2025'!$W$21:$W$35,MATCH(N22,'DS2025'!$V$21:$V$35,1)):
INDEX('DS2025'!$W$21:$W$35,MATCH(N22,'DS2025'!$V$21:$V$35,1)+1),
INDEX('DS2025'!$V$21:$V$35,MATCH(N22,'DS2025'!$V$21:$V$35,1)):
INDEX('DS2025'!$V$21:$V$35,MATCH(N22,'DS2025'!$V$21:$V$35,1)+1)),
IF($O$4=Database!$A$19,
_xlfn.FORECAST.LINEAR(
N22,
INDEX('DS2025'!$Z$21:$Z$35,MATCH(N22,'DS2025'!$Y$21:$Y$35,1)):
INDEX('DS2025'!$Z$21:$Z$35,MATCH(N22,'DS2025'!$Y$21:$Y$35,1)+1),
INDEX('DS2025'!$Y$21:$Y$35,MATCH(N22,'DS2025'!$Y$21:$Y$35,1)):
INDEX('DS2025'!$Y$21:$Y$35,MATCH(N22,'DS2025'!$Y$21:$Y$35,1)+1)),
IF($O$4=Database!$A$20,
_xlfn.FORECAST.LINEAR(
N22,
INDEX('DS2025'!$AC$21:$AC$35,MATCH(N22,'DS2025'!$AB$21:$AB$35,1)):
INDEX('DS2025'!$AC$21:$AC$35,MATCH(N22,'DS2025'!$AB$21:$AB$35,1)+1),
INDEX('DS2025'!$AB$21:$AB$35,MATCH(N22,'DS2025'!$AB$21:$AB$35,1)):
INDEX('DS2025'!$AB$21:$AB$35,MATCH(N22,'DS2025'!$AB$21:$AB$35,1)+1))
)))))))))))))))))))</f>
        <v>-0.3364544439125578</v>
      </c>
      <c r="P22" s="96">
        <f t="shared" si="4"/>
        <v>65.357545556087445</v>
      </c>
      <c r="Q22" s="317">
        <f>'Data 60 C'!G23</f>
        <v>66.509</v>
      </c>
      <c r="R22" s="98">
        <f>IF($R$4=Database!$A$2,
_xlfn.FORECAST.LINEAR(Q22,
INDEX('DS2025'!$B$5:$B$15,MATCH(Q22,'DS2025'!$A$5:$A$15,1)):
INDEX('DS2025'!$B$5:$B$15,MATCH(Q22,'DS2025'!$A$5:$A$15,1)+1),
INDEX('DS2025'!$A$5:$A$15,MATCH(Q22,'DS2025'!$A$5:$A$15,1)):
INDEX('DS2025'!$A$5:$A$15,MATCH(Q22,'DS2025'!$A$5:$A$15,1)+1)),
IF($R$4=Database!$A$3,
_xlfn.FORECAST.LINEAR(Q22,
INDEX('DS2025'!$E$5:$E$15,MATCH(Q22,'DS2025'!$D$5:$D$15,1)):
INDEX('DS2025'!$E$5:$E$15,MATCH(Q22,'DS2025'!$D$5:$D$15,1)+1),
INDEX('DS2025'!$D$5:$D$15,MATCH(Q22,'DS2025'!$D$5:$D$15,1)):
INDEX('DS2025'!$D$5:$D$15,MATCH(Q22,'DS2025'!$D$5:$D$15,1)+1)),
IF($R$4=Database!$A$4,
_xlfn.FORECAST.LINEAR(Q22,
INDEX('DS2025'!$H$5:$H$15,MATCH(Q22,'DS2025'!$G$5:$G$15,1)):
INDEX('DS2025'!$H$5:$H$15,MATCH(Q22,'DS2025'!$G$5:$G$15,1)+1),
INDEX('DS2025'!$G$5:$G$15,MATCH(Q22,'DS2025'!$G$5:$G$15,1)):
INDEX('DS2025'!$G$5:$G$15,MATCH(Q22,'DS2025'!$G$5:$G$15,1)+1)),
IF($R$4=Database!$A$5,
_xlfn.FORECAST.LINEAR(Q22,
INDEX('DS2025'!$K$5:$K$15,MATCH(Q22,'DS2025'!$J$5:$J$15,1)):
INDEX('DS2025'!$K$5:$K$15,MATCH(Q22,'DS2025'!$J$5:$J$15,1)+1),
INDEX('DS2025'!$J$5:$J$15,MATCH(Q22,'DS2025'!$J$5:$J$15,1)):
INDEX('DS2025'!$J$5:$J$15,MATCH(Q22,'DS2025'!$J$5:$J$15,1)+1)),
IF($R$4=Database!$A$6,
_xlfn.FORECAST.LINEAR(Q22,
INDEX('DS2025'!$N$5:$N$15,MATCH(Q22,'DS2025'!$M$5:$M$15,1)):
INDEX('DS2025'!$N$5:$N$15,MATCH(Q22,'DS2025'!$M$5:$M$15,1)+1),
INDEX('DS2025'!$M$5:$M$15,MATCH(Q22,'DS2025'!$M$5:$M$15,1)):
INDEX('DS2025'!$M$5:$M$15,MATCH(Q22,'DS2025'!$M$5:$M$15,1)+1)),
IF($R$4=Database!$A$7,
_xlfn.FORECAST.LINEAR(Q22,
INDEX('DS2025'!$Q$5:$Q$15,MATCH(Q22,'DS2025'!$P$5:$P$15,1)):
INDEX('DS2025'!$Q$5:$Q$15,MATCH(Q22,'DS2025'!$P$5:$P$15,1)+1),
INDEX('DS2025'!$P$5:$P$15,MATCH(Q22,'DS2025'!$P$5:$P$15,1)):
INDEX('DS2025'!$P$5:$P$15,MATCH(Q22,'DS2025'!$P$5:$P$15,1)+1)),
IF($R$4=Database!$A$8,
_xlfn.FORECAST.LINEAR(Q22,
INDEX('DS2025'!$T$5:$T$15,MATCH(Q22,'DS2025'!$S$5:$S$15,1)):
INDEX('DS2025'!$T$5:$T$15,MATCH(Q22,'DS2025'!$S$5:$S$15,1)+1),
INDEX('DS2025'!$S$5:$S$15,MATCH(Q22,'DS2025'!$S$5:$S$15,1)):
INDEX('DS2025'!$S$5:$S$15,MATCH(Q22,'DS2025'!$S$5:$S$15,1)+1)),
IF($R$4=Database!$A$9,
_xlfn.FORECAST.LINEAR(Q22,
INDEX('DS2025'!$W$5:$W$15,MATCH(Q22,'DS2025'!$V$5:$V$15,1)):
INDEX('DS2025'!$W$5:$W$15,MATCH(Q22,'DS2025'!$V$5:$V$15,1)+1),
INDEX('DS2025'!$V$5:$V$15,MATCH(Q22,'DS2025'!$V$5:$V$15,1)):
INDEX('DS2025'!$V$5:$V$15,MATCH(Q22,'DS2025'!$V$5:$V$15,1)+1)),
IF($R$4=Database!$A$10,
_xlfn.FORECAST.LINEAR(Q22,
INDEX('DS2025'!$Z$5:$Z$15,MATCH(Q22,'DS2025'!$Y$5:$Y$15,1)):
INDEX('DS2025'!$Z$5:$Z$15,MATCH(Q22,'DS2025'!$Y$5:$Y$15,1)+1),
INDEX('DS2025'!$Y$5:$Y$15,MATCH(Q22,'DS2025'!$Y$5:$Y$15,1)):
INDEX('DS2025'!$Y$5:$Y$15,MATCH(Q22,'DS2025'!$Y$5:$Y$15,1)+1)),
IF($R$4=Database!$A$11,
_xlfn.FORECAST.LINEAR(
Q22,
INDEX('DS2025'!$B$21:$B$35,MATCH(Q22,'DS2025'!$A$21:$A$35,1)):
INDEX('DS2025'!$B$21:$B$35,MATCH(Q22,'DS2025'!$A$21:$A$35,1)+1),
INDEX('DS2025'!$A$21:$A$35,MATCH(Q22,'DS2025'!$A$21:$A$35,1)):
INDEX('DS2025'!$A$21:$A$35,MATCH(Q22,'DS2025'!$A$21:$A$35,1)+1)),
IF($R$4=Database!$A$12,
_xlfn.FORECAST.LINEAR(
Q22,
INDEX('DS2025'!$E$21:$E$35,MATCH(Q22,'DS2025'!$D$21:$D$35,1)):
INDEX('DS2025'!$E$21:$E$35,MATCH(Q22,'DS2025'!$D$21:$D$35,1)+1),
INDEX('DS2025'!$D$21:$D$35,MATCH(Q22,'DS2025'!$D$21:$D$35,1)):
INDEX('DS2025'!$D$21:$D$35,MATCH(Q22,'DS2025'!$D$21:$D$35,1)+1)),
IF($R$4=Database!$A$13,
_xlfn.FORECAST.LINEAR(
Q22,
INDEX('DS2025'!$H$21:$H$35,MATCH(Q22,'DS2025'!$G$21:$G$35,1)):
INDEX('DS2025'!$H$21:$H$35,MATCH(Q22,'DS2025'!$G$21:$G$35,1)+1),
INDEX('DS2025'!$G$21:$G$35,MATCH(Q22,'DS2025'!$G$21:$G$35,1)):
INDEX('DS2025'!$G$21:$G$35,MATCH(Q22,'DS2025'!$G$21:$G$35,1)+1)),
IF($R$4=Database!$A$14,
_xlfn.FORECAST.LINEAR(
Q22,
INDEX('DS2025'!$K$21:$K$35,MATCH(Q22,'DS2025'!$J$21:$J$35,1)):
INDEX('DS2025'!$K$21:$K$35,MATCH(Q22,'DS2025'!$J$21:$J$35,1)+1),
INDEX('DS2025'!$J$21:$J$35,MATCH(Q22,'DS2025'!$J$21:$J$35,1)):
INDEX('DS2025'!$J$21:$J$35,MATCH(Q22,'DS2025'!$J$21:$J$35,1)+1)),
IF($R$4=Database!$A$15,
_xlfn.FORECAST.LINEAR(
Q22,
INDEX('DS2025'!$N$21:$N$35,MATCH(Q22,'DS2025'!$M$21:$M$35,1)):
INDEX('DS2025'!$N$21:$N$35,MATCH(Q22,'DS2025'!$M$21:$M$35,1)+1),
INDEX('DS2025'!$M$21:$M$35,MATCH(Q22,'DS2025'!$M$21:$M$35,1)):
INDEX('DS2025'!$M$21:$M$35,MATCH(Q22,'DS2025'!$M$21:$M$35,1)+1)),
IF($R$4=Database!$A$16,
_xlfn.FORECAST.LINEAR(
Q22,
INDEX('DS2025'!$Q$21:$Q$35,MATCH(Q22,'DS2025'!$P$21:$P$35,1)):
INDEX('DS2025'!$Q$21:$Q$35,MATCH(Q22,'DS2025'!$P$21:$P$35,1)+1),
INDEX('DS2025'!$P$21:$P$35,MATCH(Q22,'DS2025'!$P$21:$P$35,1)):
INDEX('DS2025'!$P$21:$P$35,MATCH(Q22,'DS2025'!$P$21:$P$35,1)+1)),
IF($R$4=Database!$A$17,
_xlfn.FORECAST.LINEAR(
Q22,
INDEX('DS2025'!$T$21:$T$35,MATCH(Q22,'DS2025'!$S$21:$S$35,1)):
INDEX('DS2025'!$T$21:$T$35,MATCH(Q22,'DS2025'!$S$21:$S$35,1)+1),
INDEX('DS2025'!$S$21:$S$35,MATCH(Q22,'DS2025'!$S$21:$S$35,1)):
INDEX('DS2025'!$S$21:$S$35,MATCH(Q22,'DS2025'!$S$21:$S$35,1)+1)),
IF($R$4=Database!$A$18,
_xlfn.FORECAST.LINEAR(
Q22,
INDEX('DS2025'!$W$21:$W$35,MATCH(Q22,'DS2025'!$V$21:$V$35,1)):
INDEX('DS2025'!$W$21:$W$35,MATCH(Q22,'DS2025'!$V$21:$V$35,1)+1),
INDEX('DS2025'!$V$21:$V$35,MATCH(Q22,'DS2025'!$V$21:$V$35,1)):
INDEX('DS2025'!$V$21:$V$35,MATCH(Q22,'DS2025'!$V$21:$V$35,1)+1)),
IF($R$4=Database!$A$19,
_xlfn.FORECAST.LINEAR(
Q22,
INDEX('DS2025'!$Z$21:$Z$35,MATCH(Q22,'DS2025'!$Y$21:$Y$35,1)):
INDEX('DS2025'!$Z$21:$Z$35,MATCH(Q22,'DS2025'!$Y$21:$Y$35,1)+1),
INDEX('DS2025'!$Y$21:$Y$35,MATCH(Q22,'DS2025'!$Y$21:$Y$35,1)):
INDEX('DS2025'!$Y$21:$Y$35,MATCH(Q22,'DS2025'!$Y$21:$Y$35,1)+1)),
IF($R$4=Database!$A$20,
_xlfn.FORECAST.LINEAR(
Q22,
INDEX('DS2025'!$AC$21:$AC$35,MATCH(Q22,'DS2025'!$AB$21:$AB$35,1)):
INDEX('DS2025'!$AC$21:$AC$35,MATCH(Q22,'DS2025'!$AB$21:$AB$35,1)+1),
INDEX('DS2025'!$AB$21:$AB$35,MATCH(Q22,'DS2025'!$AB$21:$AB$35,1)):
INDEX('DS2025'!$AB$21:$AB$35,MATCH(Q22,'DS2025'!$AB$21:$AB$35,1)+1))
)))))))))))))))))))</f>
        <v>-0.33886029998404332</v>
      </c>
      <c r="S22" s="98">
        <f t="shared" si="5"/>
        <v>66.170139700015952</v>
      </c>
      <c r="T22" s="317">
        <f>'Data 60 C'!H23</f>
        <v>65.313999999999993</v>
      </c>
      <c r="U22" s="98">
        <f>IF($U$4=Database!$A$2,
_xlfn.FORECAST.LINEAR(T22,
INDEX('DS2025'!$B$5:$B$15,MATCH(T22,'DS2025'!$A$5:$A$15,1)):
INDEX('DS2025'!$B$5:$B$15,MATCH(T22,'DS2025'!$A$5:$A$15,1)+1),
INDEX('DS2025'!$A$5:$A$15,MATCH(T22,'DS2025'!$A$5:$A$15,1)):
INDEX('DS2025'!$A$5:$A$15,MATCH(T22,'DS2025'!$A$5:$A$15,1)+1)),
IF($U$4=Database!$A$3,
_xlfn.FORECAST.LINEAR(T22,
INDEX('DS2025'!$E$5:$E$15,MATCH(T22,'DS2025'!$D$5:$D$15,1)):
INDEX('DS2025'!$E$5:$E$15,MATCH(T22,'DS2025'!$D$5:$D$15,1)+1),
INDEX('DS2025'!$D$5:$D$15,MATCH(T22,'DS2025'!$D$5:$D$15,1)):
INDEX('DS2025'!$D$5:$D$15,MATCH(T22,'DS2025'!$D$5:$D$15,1)+1)),
IF($U$4=Database!$A$4,
_xlfn.FORECAST.LINEAR(T22,
INDEX('DS2025'!$H$5:$H$15,MATCH(T22,'DS2025'!$G$5:$G$15,1)):
INDEX('DS2025'!$H$5:$H$15,MATCH(T22,'DS2025'!$G$5:$G$15,1)+1),
INDEX('DS2025'!$G$5:$G$15,MATCH(T22,'DS2025'!$G$5:$G$15,1)):
INDEX('DS2025'!$G$5:$G$15,MATCH(T22,'DS2025'!$G$5:$G$15,1)+1)),
IF($U$4=Database!$A$5,
_xlfn.FORECAST.LINEAR(T22,
INDEX('DS2025'!$K$5:$K$15,MATCH(T22,'DS2025'!$J$5:$J$15,1)):
INDEX('DS2025'!$K$5:$K$15,MATCH(T22,'DS2025'!$J$5:$J$15,1)+1),
INDEX('DS2025'!$J$5:$J$15,MATCH(T22,'DS2025'!$J$5:$J$15,1)):
INDEX('DS2025'!$J$5:$J$15,MATCH(T22,'DS2025'!$J$5:$J$15,1)+1)),
IF($U$4=Database!$A$6,
_xlfn.FORECAST.LINEAR(T22,
INDEX('DS2025'!$N$5:$N$15,MATCH(T22,'DS2025'!$M$5:$M$15,1)):
INDEX('DS2025'!$N$5:$N$15,MATCH(T22,'DS2025'!$M$5:$M$15,1)+1),
INDEX('DS2025'!$M$5:$M$15,MATCH(T22,'DS2025'!$M$5:$M$15,1)):
INDEX('DS2025'!$M$5:$M$15,MATCH(T22,'DS2025'!$M$5:$M$15,1)+1)),
IF($U$4=Database!$A$7,
_xlfn.FORECAST.LINEAR(T22,
INDEX('DS2025'!$Q$5:$Q$15,MATCH(T22,'DS2025'!$P$5:$P$15,1)):
INDEX('DS2025'!$Q$5:$Q$15,MATCH(T22,'DS2025'!$P$5:$P$15,1)+1),
INDEX('DS2025'!$P$5:$P$15,MATCH(T22,'DS2025'!$P$5:$P$15,1)):
INDEX('DS2025'!$P$5:$P$15,MATCH(T22,'DS2025'!$P$5:$P$15,1)+1)),
IF($U$4=Database!$A$8,
_xlfn.FORECAST.LINEAR(T22,
INDEX('DS2025'!$T$5:$T$15,MATCH(T22,'DS2025'!$S$5:$S$15,1)):
INDEX('DS2025'!$T$5:$T$15,MATCH(T22,'DS2025'!$S$5:$S$15,1)+1),
INDEX('DS2025'!$S$5:$S$15,MATCH(T22,'DS2025'!$S$5:$S$15,1)):
INDEX('DS2025'!$S$5:$S$15,MATCH(T22,'DS2025'!$S$5:$S$15,1)+1)),
IF($U$4=Database!$A$9,
_xlfn.FORECAST.LINEAR(T22,
INDEX('DS2025'!$W$5:$W$15,MATCH(T22,'DS2025'!$V$5:$V$15,1)):
INDEX('DS2025'!$W$5:$W$15,MATCH(T22,'DS2025'!$V$5:$V$15,1)+1),
INDEX('DS2025'!$V$5:$V$15,MATCH(T22,'DS2025'!$V$5:$V$15,1)):
INDEX('DS2025'!$V$5:$V$15,MATCH(T22,'DS2025'!$V$5:$V$15,1)+1)),
IF($U$4=Database!$A$10,
_xlfn.FORECAST.LINEAR(T22,
INDEX('DS2025'!$Z$5:$Z$15,MATCH(T22,'DS2025'!$Y$5:$Y$15,1)):
INDEX('DS2025'!$Z$5:$Z$15,MATCH(T22,'DS2025'!$Y$5:$Y$15,1)+1),
INDEX('DS2025'!$Y$5:$Y$15,MATCH(T22,'DS2025'!$Y$5:$Y$15,1)):
INDEX('DS2025'!$Y$5:$Y$15,MATCH(T22,'DS2025'!$Y$5:$Y$15,1)+1)),
IF($U$4=Database!$A$11,
_xlfn.FORECAST.LINEAR(
T22,
INDEX('DS2025'!$B$21:$B$35,MATCH(T22,'DS2025'!$A$21:$A$35,1)):
INDEX('DS2025'!$B$21:$B$35,MATCH(T22,'DS2025'!$A$21:$A$35,1)+1),
INDEX('DS2025'!$A$21:$A$35,MATCH(T22,'DS2025'!$A$21:$A$35,1)):
INDEX('DS2025'!$A$21:$A$35,MATCH(T22,'DS2025'!$A$21:$A$35,1)+1)),
IF($U$4=Database!$A$12,
_xlfn.FORECAST.LINEAR(
T22,
INDEX('DS2025'!$E$21:$E$35,MATCH(T22,'DS2025'!$D$21:$D$35,1)):
INDEX('DS2025'!$E$21:$E$35,MATCH(T22,'DS2025'!$D$21:$D$35,1)+1),
INDEX('DS2025'!$D$21:$D$35,MATCH(T22,'DS2025'!$D$21:$D$35,1)):
INDEX('DS2025'!$D$21:$D$35,MATCH(T22,'DS2025'!$D$21:$D$35,1)+1)),
IF($U$4=Database!$A$13,
_xlfn.FORECAST.LINEAR(
T22,
INDEX('DS2025'!$H$21:$H$35,MATCH(T22,'DS2025'!$G$21:$G$35,1)):
INDEX('DS2025'!$H$21:$H$35,MATCH(T22,'DS2025'!$G$21:$G$35,1)+1),
INDEX('DS2025'!$G$21:$G$35,MATCH(T22,'DS2025'!$G$21:$G$35,1)):
INDEX('DS2025'!$G$21:$G$35,MATCH(T22,'DS2025'!$G$21:$G$35,1)+1)),
IF($U$4=Database!$A$14,
_xlfn.FORECAST.LINEAR(
T22,
INDEX('DS2025'!$K$21:$K$35,MATCH(T22,'DS2025'!$J$21:$J$35,1)):
INDEX('DS2025'!$K$21:$K$35,MATCH(T22,'DS2025'!$J$21:$J$35,1)+1),
INDEX('DS2025'!$J$21:$J$35,MATCH(T22,'DS2025'!$J$21:$J$35,1)):
INDEX('DS2025'!$J$21:$J$35,MATCH(T22,'DS2025'!$J$21:$J$35,1)+1)),
IF($U$4=Database!$A$15,
_xlfn.FORECAST.LINEAR(
T22,
INDEX('DS2025'!$N$21:$N$35,MATCH(T22,'DS2025'!$M$21:$M$35,1)):
INDEX('DS2025'!$N$21:$N$35,MATCH(T22,'DS2025'!$M$21:$M$35,1)+1),
INDEX('DS2025'!$M$21:$M$35,MATCH(T22,'DS2025'!$M$21:$M$35,1)):
INDEX('DS2025'!$M$21:$M$35,MATCH(T22,'DS2025'!$M$21:$M$35,1)+1)),
IF($U$4=Database!$A$16,
_xlfn.FORECAST.LINEAR(
T22,
INDEX('DS2025'!$Q$21:$Q$35,MATCH(T22,'DS2025'!$P$21:$P$35,1)):
INDEX('DS2025'!$Q$21:$Q$35,MATCH(T22,'DS2025'!$P$21:$P$35,1)+1),
INDEX('DS2025'!$P$21:$P$35,MATCH(T22,'DS2025'!$P$21:$P$35,1)):
INDEX('DS2025'!$P$21:$P$35,MATCH(T22,'DS2025'!$P$21:$P$35,1)+1)),
IF($U$4=Database!$A$17,
_xlfn.FORECAST.LINEAR(
T22,
INDEX('DS2025'!$T$21:$T$35,MATCH(T22,'DS2025'!$S$21:$S$35,1)):
INDEX('DS2025'!$T$21:$T$35,MATCH(T22,'DS2025'!$S$21:$S$35,1)+1),
INDEX('DS2025'!$S$21:$S$35,MATCH(T22,'DS2025'!$S$21:$S$35,1)):
INDEX('DS2025'!$S$21:$S$35,MATCH(T22,'DS2025'!$S$21:$S$35,1)+1)),
IF($U$4=Database!$A$18,
_xlfn.FORECAST.LINEAR(
T22,
INDEX('DS2025'!$W$21:$W$35,MATCH(T22,'DS2025'!$V$21:$V$35,1)):
INDEX('DS2025'!$W$21:$W$35,MATCH(T22,'DS2025'!$V$21:$V$35,1)+1),
INDEX('DS2025'!$V$21:$V$35,MATCH(T22,'DS2025'!$V$21:$V$35,1)):
INDEX('DS2025'!$V$21:$V$35,MATCH(T22,'DS2025'!$V$21:$V$35,1)+1)),
IF($U$4=Database!$A$19,
_xlfn.FORECAST.LINEAR(
T22,
INDEX('DS2025'!$Z$21:$Z$35,MATCH(T22,'DS2025'!$Y$21:$Y$35,1)):
INDEX('DS2025'!$Z$21:$Z$35,MATCH(T22,'DS2025'!$Y$21:$Y$35,1)+1),
INDEX('DS2025'!$Y$21:$Y$35,MATCH(T22,'DS2025'!$Y$21:$Y$35,1)):
INDEX('DS2025'!$Y$21:$Y$35,MATCH(T22,'DS2025'!$Y$21:$Y$35,1)+1)),
IF($U$4=Database!$A$20,
_xlfn.FORECAST.LINEAR(
T22,
INDEX('DS2025'!$AC$21:$AC$35,MATCH(T22,'DS2025'!$AB$21:$AB$35,1)):
INDEX('DS2025'!$AC$21:$AC$35,MATCH(T22,'DS2025'!$AB$21:$AB$35,1)+1),
INDEX('DS2025'!$AB$21:$AB$35,MATCH(T22,'DS2025'!$AB$21:$AB$35,1)):
INDEX('DS2025'!$AB$21:$AB$35,MATCH(T22,'DS2025'!$AB$21:$AB$35,1)+1))
)))))))))))))))))))</f>
        <v>-0.3353326950694111</v>
      </c>
      <c r="V22" s="98">
        <f t="shared" si="6"/>
        <v>64.978667304930582</v>
      </c>
      <c r="W22" s="317">
        <f>'Data 60 C'!I23</f>
        <v>65.616</v>
      </c>
      <c r="X22" s="98">
        <f>IF($X$4=Database!$A$2,
_xlfn.FORECAST.LINEAR(W22,
INDEX('DS2025'!$B$5:$B$15,MATCH(W22,'DS2025'!$A$5:$A$15,1)):
INDEX('DS2025'!$B$5:$B$15,MATCH(W22,'DS2025'!$A$5:$A$15,1)+1),
INDEX('DS2025'!$A$5:$A$15,MATCH(W22,'DS2025'!$A$5:$A$15,1)):
INDEX('DS2025'!$A$5:$A$15,MATCH(W22,'DS2025'!$A$5:$A$15,1)+1)),
IF($X$4=Database!$A$3,
_xlfn.FORECAST.LINEAR(W22,
INDEX('DS2025'!$E$5:$E$15,MATCH(W22,'DS2025'!$D$5:$D$15,1)):
INDEX('DS2025'!$E$5:$E$15,MATCH(W22,'DS2025'!$D$5:$D$15,1)+1),
INDEX('DS2025'!$D$5:$D$15,MATCH(W22,'DS2025'!$D$5:$D$15,1)):
INDEX('DS2025'!$D$5:$D$15,MATCH(W22,'DS2025'!$D$5:$D$15,1)+1)),
IF($X$4=Database!$A$4,
_xlfn.FORECAST.LINEAR(W22,
INDEX('DS2025'!$H$5:$H$15,MATCH(W22,'DS2025'!$G$5:$G$15,1)):
INDEX('DS2025'!$H$5:$H$15,MATCH(W22,'DS2025'!$G$5:$G$15,1)+1),
INDEX('DS2025'!$G$5:$G$15,MATCH(W22,'DS2025'!$G$5:$G$15,1)):
INDEX('DS2025'!$G$5:$G$15,MATCH(W22,'DS2025'!$G$5:$G$15,1)+1)),
IF($X$4=Database!$A$5,
_xlfn.FORECAST.LINEAR(W22,
INDEX('DS2025'!$K$5:$K$15,MATCH(W22,'DS2025'!$J$5:$J$15,1)):
INDEX('DS2025'!$K$5:$K$15,MATCH(W22,'DS2025'!$J$5:$J$15,1)+1),
INDEX('DS2025'!$J$5:$J$15,MATCH(W22,'DS2025'!$J$5:$J$15,1)):
INDEX('DS2025'!$J$5:$J$15,MATCH(W22,'DS2025'!$J$5:$J$15,1)+1)),
IF($X$4=Database!$A$6,
_xlfn.FORECAST.LINEAR(W22,
INDEX('DS2025'!$N$5:$N$15,MATCH(W22,'DS2025'!$M$5:$M$15,1)):
INDEX('DS2025'!$N$5:$N$15,MATCH(W22,'DS2025'!$M$5:$M$15,1)+1),
INDEX('DS2025'!$M$5:$M$15,MATCH(W22,'DS2025'!$M$5:$M$15,1)):
INDEX('DS2025'!$M$5:$M$15,MATCH(W22,'DS2025'!$M$5:$M$15,1)+1)),
IF($X$4=Database!$A$7,
_xlfn.FORECAST.LINEAR(W22,
INDEX('DS2025'!$Q$5:$Q$15,MATCH(W22,'DS2025'!$P$5:$P$15,1)):
INDEX('DS2025'!$Q$5:$Q$15,MATCH(W22,'DS2025'!$P$5:$P$15,1)+1),
INDEX('DS2025'!$P$5:$P$15,MATCH(W22,'DS2025'!$P$5:$P$15,1)):
INDEX('DS2025'!$P$5:$P$15,MATCH(W22,'DS2025'!$P$5:$P$15,1)+1)),
IF($X$4=Database!$A$8,
_xlfn.FORECAST.LINEAR(W22,
INDEX('DS2025'!$T$5:$T$15,MATCH(W22,'DS2025'!$S$5:$S$15,1)):
INDEX('DS2025'!$T$5:$T$15,MATCH(W22,'DS2025'!$S$5:$S$15,1)+1),
INDEX('DS2025'!$S$5:$S$15,MATCH(W22,'DS2025'!$S$5:$S$15,1)):
INDEX('DS2025'!$S$5:$S$15,MATCH(W22,'DS2025'!$S$5:$S$15,1)+1)),
IF($X$4=Database!$A$9,
_xlfn.FORECAST.LINEAR(W22,
INDEX('DS2025'!$W$5:$W$15,MATCH(W22,'DS2025'!$V$5:$V$15,1)):
INDEX('DS2025'!$W$5:$W$15,MATCH(W22,'DS2025'!$V$5:$V$15,1)+1),
INDEX('DS2025'!$V$5:$V$15,MATCH(W22,'DS2025'!$V$5:$V$15,1)):
INDEX('DS2025'!$V$5:$V$15,MATCH(W22,'DS2025'!$V$5:$V$15,1)+1)),
IF($X$4=Database!$A$10,
_xlfn.FORECAST.LINEAR(W22,
INDEX('DS2025'!$Z$5:$Z$15,MATCH(W22,'DS2025'!$Y$5:$Y$15,1)):
INDEX('DS2025'!$Z$5:$Z$15,MATCH(W22,'DS2025'!$Y$5:$Y$15,1)+1),
INDEX('DS2025'!$Y$5:$Y$15,MATCH(W22,'DS2025'!$Y$5:$Y$15,1)):
INDEX('DS2025'!$Y$5:$Y$15,MATCH(W22,'DS2025'!$Y$5:$Y$15,1)+1)),
IF($X$4=Database!$A$11,
_xlfn.FORECAST.LINEAR(
W22,
INDEX('DS2025'!$B$21:$B$35,MATCH(W22,'DS2025'!$A$21:$A$35,1)):
INDEX('DS2025'!$B$21:$B$35,MATCH(W22,'DS2025'!$A$21:$A$35,1)+1),
INDEX('DS2025'!$A$21:$A$35,MATCH(W22,'DS2025'!$A$21:$A$35,1)):
INDEX('DS2025'!$A$21:$A$35,MATCH(W22,'DS2025'!$A$21:$A$35,1)+1)),
IF($X$4=Database!$A$12,
_xlfn.FORECAST.LINEAR(
W22,
INDEX('DS2025'!$E$21:$E$35,MATCH(W22,'DS2025'!$D$21:$D$35,1)):
INDEX('DS2025'!$E$21:$E$35,MATCH(W22,'DS2025'!$D$21:$D$35,1)+1),
INDEX('DS2025'!$D$21:$D$35,MATCH(W22,'DS2025'!$D$21:$D$35,1)):
INDEX('DS2025'!$D$21:$D$35,MATCH(W22,'DS2025'!$D$21:$D$35,1)+1)),
IF($X$4=Database!$A$13,
_xlfn.FORECAST.LINEAR(
W22,
INDEX('DS2025'!$H$21:$H$35,MATCH(W22,'DS2025'!$G$21:$G$35,1)):
INDEX('DS2025'!$H$21:$H$35,MATCH(W22,'DS2025'!$G$21:$G$35,1)+1),
INDEX('DS2025'!$G$21:$G$35,MATCH(W22,'DS2025'!$G$21:$G$35,1)):
INDEX('DS2025'!$G$21:$G$35,MATCH(W22,'DS2025'!$G$21:$G$35,1)+1)),
IF($X$4=Database!$A$14,
_xlfn.FORECAST.LINEAR(
W22,
INDEX('DS2025'!$K$21:$K$35,MATCH(W22,'DS2025'!$J$21:$J$35,1)):
INDEX('DS2025'!$K$21:$K$35,MATCH(W22,'DS2025'!$J$21:$J$35,1)+1),
INDEX('DS2025'!$J$21:$J$35,MATCH(W22,'DS2025'!$J$21:$J$35,1)):
INDEX('DS2025'!$J$21:$J$35,MATCH(W22,'DS2025'!$J$21:$J$35,1)+1)),
IF($X$4=Database!$A$15,
_xlfn.FORECAST.LINEAR(
W22,
INDEX('DS2025'!$N$21:$N$35,MATCH(W22,'DS2025'!$M$21:$M$35,1)):
INDEX('DS2025'!$N$21:$N$35,MATCH(W22,'DS2025'!$M$21:$M$35,1)+1),
INDEX('DS2025'!$M$21:$M$35,MATCH(W22,'DS2025'!$M$21:$M$35,1)):
INDEX('DS2025'!$M$21:$M$35,MATCH(W22,'DS2025'!$M$21:$M$35,1)+1)),
IF($X$4=Database!$A$16,
_xlfn.FORECAST.LINEAR(
W22,
INDEX('DS2025'!$Q$21:$Q$35,MATCH(W22,'DS2025'!$P$21:$P$35,1)):
INDEX('DS2025'!$Q$21:$Q$35,MATCH(W22,'DS2025'!$P$21:$P$35,1)+1),
INDEX('DS2025'!$P$21:$P$35,MATCH(W22,'DS2025'!$P$21:$P$35,1)):
INDEX('DS2025'!$P$21:$P$35,MATCH(W22,'DS2025'!$P$21:$P$35,1)+1)),
IF($X$4=Database!$A$17,
_xlfn.FORECAST.LINEAR(
W22,
INDEX('DS2025'!$T$21:$T$35,MATCH(W22,'DS2025'!$S$21:$S$35,1)):
INDEX('DS2025'!$T$21:$T$35,MATCH(W22,'DS2025'!$S$21:$S$35,1)+1),
INDEX('DS2025'!$S$21:$S$35,MATCH(W22,'DS2025'!$S$21:$S$35,1)):
INDEX('DS2025'!$S$21:$S$35,MATCH(W22,'DS2025'!$S$21:$S$35,1)+1)),
IF($X$4=Database!$A$18,
_xlfn.FORECAST.LINEAR(
W22,
INDEX('DS2025'!$W$21:$W$35,MATCH(W22,'DS2025'!$V$21:$V$35,1)):
INDEX('DS2025'!$W$21:$W$35,MATCH(W22,'DS2025'!$V$21:$V$35,1)+1),
INDEX('DS2025'!$V$21:$V$35,MATCH(W22,'DS2025'!$V$21:$V$35,1)):
INDEX('DS2025'!$V$21:$V$35,MATCH(W22,'DS2025'!$V$21:$V$35,1)+1)),
IF($X$4=Database!$A$19,
_xlfn.FORECAST.LINEAR(
W22,
INDEX('DS2025'!$Z$21:$Z$35,MATCH(W22,'DS2025'!$Y$21:$Y$35,1)):
INDEX('DS2025'!$Z$21:$Z$35,MATCH(W22,'DS2025'!$Y$21:$Y$35,1)+1),
INDEX('DS2025'!$Y$21:$Y$35,MATCH(W22,'DS2025'!$Y$21:$Y$35,1)):
INDEX('DS2025'!$Y$21:$Y$35,MATCH(W22,'DS2025'!$Y$21:$Y$35,1)+1)),
IF($X$4=Database!$A$20,
_xlfn.FORECAST.LINEAR(
W22,
INDEX('DS2025'!$AC$21:$AC$35,MATCH(W22,'DS2025'!$AB$21:$AB$35,1)):
INDEX('DS2025'!$AC$21:$AC$35,MATCH(W22,'DS2025'!$AB$21:$AB$35,1)+1),
INDEX('DS2025'!$AB$21:$AB$35,MATCH(W22,'DS2025'!$AB$21:$AB$35,1)):
INDEX('DS2025'!$AB$21:$AB$35,MATCH(W22,'DS2025'!$AB$21:$AB$35,1)+1))
)))))))))))))))))))</f>
        <v>-0.33622419020264871</v>
      </c>
      <c r="Y22" s="98">
        <f t="shared" si="7"/>
        <v>65.279775809797357</v>
      </c>
      <c r="Z22" s="97">
        <f>'Data 60 C'!J23</f>
        <v>65.7</v>
      </c>
      <c r="AA22" s="98">
        <f>IF($AA$4=Database!$A$2,
_xlfn.FORECAST.LINEAR(Z22,
INDEX('DS2025'!$B$5:$B$15,MATCH(Z22,'DS2025'!$A$5:$A$15,1)):
INDEX('DS2025'!$B$5:$B$15,MATCH(Z22,'DS2025'!$A$5:$A$15,1)+1),
INDEX('DS2025'!$A$5:$A$15,MATCH(Z22,'DS2025'!$A$5:$A$15,1)):
INDEX('DS2025'!$A$5:$A$15,MATCH(Z22,'DS2025'!$A$5:$A$15,1)+1)),
IF($AA$4=Database!$A$3,
_xlfn.FORECAST.LINEAR(Z22,
INDEX('DS2025'!$E$5:$E$15,MATCH(Z22,'DS2025'!$D$5:$D$15,1)):
INDEX('DS2025'!$E$5:$E$15,MATCH(Z22,'DS2025'!$D$5:$D$15,1)+1),
INDEX('DS2025'!$D$5:$D$15,MATCH(Z22,'DS2025'!$D$5:$D$15,1)):
INDEX('DS2025'!$D$5:$D$15,MATCH(Z22,'DS2025'!$D$5:$D$15,1)+1)),
IF($AA$4=Database!$A$4,
_xlfn.FORECAST.LINEAR(Z22,
INDEX('DS2025'!$H$5:$H$15,MATCH(Z22,'DS2025'!$G$5:$G$15,1)):
INDEX('DS2025'!$H$5:$H$15,MATCH(Z22,'DS2025'!$G$5:$G$15,1)+1),
INDEX('DS2025'!$G$5:$G$15,MATCH(Z22,'DS2025'!$G$5:$G$15,1)):
INDEX('DS2025'!$G$5:$G$15,MATCH(Z22,'DS2025'!$G$5:$G$15,1)+1)),
IF($AA$4=Database!$A$5,
_xlfn.FORECAST.LINEAR(Z22,
INDEX('DS2025'!$K$5:$K$15,MATCH(Z22,'DS2025'!$J$5:$J$15,1)):
INDEX('DS2025'!$K$5:$K$15,MATCH(Z22,'DS2025'!$J$5:$J$15,1)+1),
INDEX('DS2025'!$J$5:$J$15,MATCH(Z22,'DS2025'!$J$5:$J$15,1)):
INDEX('DS2025'!$J$5:$J$15,MATCH(Z22,'DS2025'!$J$5:$J$15,1)+1)),
IF($AA$4=Database!$A$6,
_xlfn.FORECAST.LINEAR(Z22,
INDEX('DS2025'!$N$5:$N$15,MATCH(Z22,'DS2025'!$M$5:$M$15,1)):
INDEX('DS2025'!$N$5:$N$15,MATCH(Z22,'DS2025'!$M$5:$M$15,1)+1),
INDEX('DS2025'!$M$5:$M$15,MATCH(Z22,'DS2025'!$M$5:$M$15,1)):
INDEX('DS2025'!$M$5:$M$15,MATCH(Z22,'DS2025'!$M$5:$M$15,1)+1)),
IF($AA$4=Database!$A$7,
_xlfn.FORECAST.LINEAR(Z22,
INDEX('DS2025'!$Q$5:$Q$15,MATCH(Z22,'DS2025'!$P$5:$P$15,1)):
INDEX('DS2025'!$Q$5:$Q$15,MATCH(Z22,'DS2025'!$P$5:$P$15,1)+1),
INDEX('DS2025'!$P$5:$P$15,MATCH(Z22,'DS2025'!$P$5:$P$15,1)):
INDEX('DS2025'!$P$5:$P$15,MATCH(Z22,'DS2025'!$P$5:$P$15,1)+1)),
IF($AA$4=Database!$A$8,
_xlfn.FORECAST.LINEAR(Z22,
INDEX('DS2025'!$T$5:$T$15,MATCH(Z22,'DS2025'!$S$5:$S$15,1)):
INDEX('DS2025'!$T$5:$T$15,MATCH(Z22,'DS2025'!$S$5:$S$15,1)+1),
INDEX('DS2025'!$S$5:$S$15,MATCH(Z22,'DS2025'!$S$5:$S$15,1)):
INDEX('DS2025'!$S$5:$S$15,MATCH(Z22,'DS2025'!$S$5:$S$15,1)+1)),
IF($AA$4=Database!$A$9,
_xlfn.FORECAST.LINEAR(Z22,
INDEX('DS2025'!$W$5:$W$15,MATCH(Z22,'DS2025'!$V$5:$V$15,1)):
INDEX('DS2025'!$W$5:$W$15,MATCH(Z22,'DS2025'!$V$5:$V$15,1)+1),
INDEX('DS2025'!$V$5:$V$15,MATCH(Z22,'DS2025'!$V$5:$V$15,1)):
INDEX('DS2025'!$V$5:$V$15,MATCH(Z22,'DS2025'!$V$5:$V$15,1)+1)),
IF($AA$4=Database!$A$10,
_xlfn.FORECAST.LINEAR(Z22,
INDEX('DS2025'!$Z$5:$Z$15,MATCH(Z22,'DS2025'!$Y$5:$Y$15,1)):
INDEX('DS2025'!$Z$5:$Z$15,MATCH(Z22,'DS2025'!$Y$5:$Y$15,1)+1),
INDEX('DS2025'!$Y$5:$Y$15,MATCH(Z22,'DS2025'!$Y$5:$Y$15,1)):
INDEX('DS2025'!$Y$5:$Y$15,MATCH(Z22,'DS2025'!$Y$5:$Y$15,1)+1)),
IF($AA$4=Database!$A$11,
_xlfn.FORECAST.LINEAR(
Z22,
INDEX('DS2025'!$B$21:$B$35,MATCH(Z22,'DS2025'!$A$21:$A$35,1)):
INDEX('DS2025'!$B$21:$B$35,MATCH(Z22,'DS2025'!$A$21:$A$35,1)+1),
INDEX('DS2025'!$A$21:$A$35,MATCH(Z22,'DS2025'!$A$21:$A$35,1)):
INDEX('DS2025'!$A$21:$A$35,MATCH(Z22,'DS2025'!$A$21:$A$35,1)+1)),
IF($AA$4=Database!$A$12,
_xlfn.FORECAST.LINEAR(
Z22,
INDEX('DS2025'!$E$21:$E$35,MATCH(Z22,'DS2025'!$D$21:$D$35,1)):
INDEX('DS2025'!$E$21:$E$35,MATCH(Z22,'DS2025'!$D$21:$D$35,1)+1),
INDEX('DS2025'!$D$21:$D$35,MATCH(Z22,'DS2025'!$D$21:$D$35,1)):
INDEX('DS2025'!$D$21:$D$35,MATCH(Z22,'DS2025'!$D$21:$D$35,1)+1)),
IF($AA$4=Database!$A$13,
_xlfn.FORECAST.LINEAR(
Z22,
INDEX('DS2025'!$H$21:$H$35,MATCH(Z22,'DS2025'!$G$21:$G$35,1)):
INDEX('DS2025'!$H$21:$H$35,MATCH(Z22,'DS2025'!$G$21:$G$35,1)+1),
INDEX('DS2025'!$G$21:$G$35,MATCH(Z22,'DS2025'!$G$21:$G$35,1)):
INDEX('DS2025'!$G$21:$G$35,MATCH(Z22,'DS2025'!$G$21:$G$35,1)+1)),
IF($AA$4=Database!$A$14,
_xlfn.FORECAST.LINEAR(
Z22,
INDEX('DS2025'!$K$21:$K$35,MATCH(Z22,'DS2025'!$J$21:$J$35,1)):
INDEX('DS2025'!$K$21:$K$35,MATCH(Z22,'DS2025'!$J$21:$J$35,1)+1),
INDEX('DS2025'!$J$21:$J$35,MATCH(Z22,'DS2025'!$J$21:$J$35,1)):
INDEX('DS2025'!$J$21:$J$35,MATCH(Z22,'DS2025'!$J$21:$J$35,1)+1)),
IF($AA$4=Database!$A$15,
_xlfn.FORECAST.LINEAR(
Z22,
INDEX('DS2025'!$N$21:$N$35,MATCH(Z22,'DS2025'!$M$21:$M$35,1)):
INDEX('DS2025'!$N$21:$N$35,MATCH(Z22,'DS2025'!$M$21:$M$35,1)+1),
INDEX('DS2025'!$M$21:$M$35,MATCH(Z22,'DS2025'!$M$21:$M$35,1)):
INDEX('DS2025'!$M$21:$M$35,MATCH(Z22,'DS2025'!$M$21:$M$35,1)+1)),
IF($AA$4=Database!$A$16,
_xlfn.FORECAST.LINEAR(
Z22,
INDEX('DS2025'!$Q$21:$Q$35,MATCH(Z22,'DS2025'!$P$21:$P$35,1)):
INDEX('DS2025'!$Q$21:$Q$35,MATCH(Z22,'DS2025'!$P$21:$P$35,1)+1),
INDEX('DS2025'!$P$21:$P$35,MATCH(Z22,'DS2025'!$P$21:$P$35,1)):
INDEX('DS2025'!$P$21:$P$35,MATCH(Z22,'DS2025'!$P$21:$P$35,1)+1)),
IF($AA$4=Database!$A$17,
_xlfn.FORECAST.LINEAR(
Z22,
INDEX('DS2025'!$T$21:$T$35,MATCH(Z22,'DS2025'!$S$21:$S$35,1)):
INDEX('DS2025'!$T$21:$T$35,MATCH(Z22,'DS2025'!$S$21:$S$35,1)+1),
INDEX('DS2025'!$S$21:$S$35,MATCH(Z22,'DS2025'!$S$21:$S$35,1)):
INDEX('DS2025'!$S$21:$S$35,MATCH(Z22,'DS2025'!$S$21:$S$35,1)+1)),
IF($AA$4=Database!$A$18,
_xlfn.FORECAST.LINEAR(
Z22,
INDEX('DS2025'!$W$21:$W$35,MATCH(Z22,'DS2025'!$V$21:$V$35,1)):
INDEX('DS2025'!$W$21:$W$35,MATCH(Z22,'DS2025'!$V$21:$V$35,1)+1),
INDEX('DS2025'!$V$21:$V$35,MATCH(Z22,'DS2025'!$V$21:$V$35,1)):
INDEX('DS2025'!$V$21:$V$35,MATCH(Z22,'DS2025'!$V$21:$V$35,1)+1)),
IF($AA$4=Database!$A$19,
_xlfn.FORECAST.LINEAR(
Z22,
INDEX('DS2025'!$Z$21:$Z$35,MATCH(Z22,'DS2025'!$Y$21:$Y$35,1)):
INDEX('DS2025'!$Z$21:$Z$35,MATCH(Z22,'DS2025'!$Y$21:$Y$35,1)+1),
INDEX('DS2025'!$Y$21:$Y$35,MATCH(Z22,'DS2025'!$Y$21:$Y$35,1)):
INDEX('DS2025'!$Y$21:$Y$35,MATCH(Z22,'DS2025'!$Y$21:$Y$35,1)+1)),
IF($AA$4=Database!$A$20,
_xlfn.FORECAST.LINEAR(
Z22,
INDEX('DS2025'!$AC$21:$AC$35,MATCH(Z22,'DS2025'!$AB$21:$AB$35,1)):
INDEX('DS2025'!$AC$21:$AC$35,MATCH(Z22,'DS2025'!$AB$21:$AB$35,1)+1),
INDEX('DS2025'!$AB$21:$AB$35,MATCH(Z22,'DS2025'!$AB$21:$AB$35,1)):
INDEX('DS2025'!$AB$21:$AB$35,MATCH(Z22,'DS2025'!$AB$21:$AB$35,1)+1))
)))))))))))))))))))</f>
        <v>-0.33647215573639699</v>
      </c>
      <c r="AB22" s="97">
        <f t="shared" si="8"/>
        <v>65.363527844263601</v>
      </c>
      <c r="AC22" s="318">
        <f>'Data 60 C'!K23</f>
        <v>64.5</v>
      </c>
      <c r="AD22" s="42"/>
      <c r="AE22" s="42"/>
      <c r="AF22" s="42"/>
    </row>
    <row r="23" spans="1:32" ht="15" customHeight="1">
      <c r="A23" s="316">
        <v>17</v>
      </c>
      <c r="B23" s="316">
        <f>'Data 60 C'!B24</f>
        <v>65.588999999999999</v>
      </c>
      <c r="C23" s="98">
        <f>IF($C$4=Database!$A$2,
_xlfn.FORECAST.LINEAR(B23,
INDEX('DS2025'!$B$5:$B$15,MATCH(B23,'DS2025'!$A$5:$A$15,1)):
INDEX('DS2025'!$B$5:$B$15,MATCH(B23,'DS2025'!$A$5:$A$15,1)+1),
INDEX('DS2025'!$A$5:$A$15,MATCH(B23,'DS2025'!$A$5:$A$15,1)):
INDEX('DS2025'!$A$5:$A$15,MATCH(B23,'DS2025'!$A$5:$A$15,1)+1)),
IF($C$4=Database!$A$3,
_xlfn.FORECAST.LINEAR(B23,
INDEX('DS2025'!$E$5:$E$15,MATCH(B23,'DS2025'!$D$5:$D$15,1)):
INDEX('DS2025'!$E$5:$E$15,MATCH(B23,'DS2025'!$D$5:$D$15,1)+1),
INDEX('DS2025'!$D$5:$D$15,MATCH(B23,'DS2025'!$D$5:$D$15,1)):
INDEX('DS2025'!$D$5:$D$15,MATCH(B23,'DS2025'!$D$5:$D$15,1)+1)),
IF($C$4=Database!$A$4,
_xlfn.FORECAST.LINEAR(B23,
INDEX('DS2025'!$H$5:$H$15,MATCH(B23,'DS2025'!$G$5:$G$15,1)):
INDEX('DS2025'!$H$5:$H$15,MATCH(B23,'DS2025'!$G$5:$G$15,1)+1),
INDEX('DS2025'!$G$5:$G$15,MATCH(B23,'DS2025'!$G$5:$G$15,1)):
INDEX('DS2025'!$G$5:$G$15,MATCH(B23,'DS2025'!$G$5:$G$15,1)+1)),
IF($C$4=Database!$A$5,
_xlfn.FORECAST.LINEAR(B23,
INDEX('DS2025'!$K$5:$K$15,MATCH(B23,'DS2025'!$J$5:$J$15,1)):
INDEX('DS2025'!$K$5:$K$15,MATCH(B23,'DS2025'!$J$5:$J$15,1)+1),
INDEX('DS2025'!$J$5:$J$15,MATCH(B23,'DS2025'!$J$5:$J$15,1)):
INDEX('DS2025'!$J$5:$J$15,MATCH(B23,'DS2025'!$J$5:$J$15,1)+1)),
IF($C$4=Database!$A$6,
_xlfn.FORECAST.LINEAR(B23,
INDEX('DS2025'!$N$5:$N$15,MATCH(B23,'DS2025'!$M$5:$M$15,1)):
INDEX('DS2025'!$N$5:$N$15,MATCH(B23,'DS2025'!$M$5:$M$15,1)+1),
INDEX('DS2025'!$M$5:$M$15,MATCH(B23,'DS2025'!$M$5:$M$15,1)):
INDEX('DS2025'!$M$5:$M$15,MATCH(B23,'DS2025'!$M$5:$M$15,1)+1)),
IF($C$4=Database!$A$7,
_xlfn.FORECAST.LINEAR(B23,
INDEX('DS2025'!$Q$5:$Q$15,MATCH(B23,'DS2025'!$P$5:$P$15,1)):
INDEX('DS2025'!$Q$5:$Q$15,MATCH(B23,'DS2025'!$P$5:$P$15,1)+1),
INDEX('DS2025'!$P$5:$P$15,MATCH(B23,'DS2025'!$P$5:$P$15,1)):
INDEX('DS2025'!$P$5:$P$15,MATCH(B23,'DS2025'!$P$5:$P$15,1)+1)),
IF($C$4=Database!$A$8,
_xlfn.FORECAST.LINEAR(B23,
INDEX('DS2025'!$T$5:$T$15,MATCH(B23,'DS2025'!$S$5:$S$15,1)):
INDEX('DS2025'!$T$5:$T$15,MATCH(B23,'DS2025'!$S$5:$S$15,1)+1),
INDEX('DS2025'!$S$5:$S$15,MATCH(B23,'DS2025'!$S$5:$S$15,1)):
INDEX('DS2025'!$S$5:$S$15,MATCH(B23,'DS2025'!$S$5:$S$15,1)+1)),
IF($C$4=Database!$A$9,
_xlfn.FORECAST.LINEAR(B23,
INDEX('DS2025'!$W$5:$W$15,MATCH(B23,'DS2025'!$V$5:$V$15,1)):
INDEX('DS2025'!$W$5:$W$15,MATCH(B23,'DS2025'!$V$5:$V$15,1)+1),
INDEX('DS2025'!$V$5:$V$15,MATCH(B23,'DS2025'!$V$5:$V$15,1)):
INDEX('DS2025'!$V$5:$V$15,MATCH(B23,'DS2025'!$V$5:$V$15,1)+1)),
IF($C$4=Database!$A$10,
_xlfn.FORECAST.LINEAR(B23,
INDEX('DS2025'!$Z$5:$Z$15,MATCH(B23,'DS2025'!$Y$5:$Y$15,1)):
INDEX('DS2025'!$Z$5:$Z$15,MATCH(B23,'DS2025'!$Y$5:$Y$15,1)+1),
INDEX('DS2025'!$Y$5:$Y$15,MATCH(B23,'DS2025'!$Y$5:$Y$15,1)):
INDEX('DS2025'!$Y$5:$Y$15,MATCH(B23,'DS2025'!$Y$5:$Y$15,1)+1)),
IF($C$4=Database!$A$11,
_xlfn.FORECAST.LINEAR(
B23,
INDEX('DS2025'!$B$21:$B$35,MATCH(B23,'DS2025'!$A$21:$A$35,1)):
INDEX('DS2025'!$B$21:$B$35,MATCH(B23,'DS2025'!$A$21:$A$35,1)+1),
INDEX('DS2025'!$A$21:$A$35,MATCH(B23,'DS2025'!$A$21:$A$35,1)):
INDEX('DS2025'!$A$21:$A$35,MATCH(B23,'DS2025'!$A$21:$A$35,1)+1)),
IF($C$4=Database!$A$12,
_xlfn.FORECAST.LINEAR(
B23,
INDEX('DS2025'!$E$21:$E$35,MATCH(B23,'DS2025'!$D$21:$D$35,1)):
INDEX('DS2025'!$E$21:$E$35,MATCH(B23,'DS2025'!$D$21:$D$35,1)+1),
INDEX('DS2025'!$D$21:$D$35,MATCH(B23,'DS2025'!$D$21:$D$35,1)):
INDEX('DS2025'!$D$21:$D$35,MATCH(B23,'DS2025'!$D$21:$D$35,1)+1)),
IF($C$4=Database!$A$13,
_xlfn.FORECAST.LINEAR(
B23,
INDEX('DS2025'!$H$21:$H$35,MATCH(B23,'DS2025'!$G$21:$G$35,1)):
INDEX('DS2025'!$H$21:$H$35,MATCH(B23,'DS2025'!$G$21:$G$35,1)+1),
INDEX('DS2025'!$G$21:$G$35,MATCH(B23,'DS2025'!$G$21:$G$35,1)):
INDEX('DS2025'!$G$21:$G$35,MATCH(B23,'DS2025'!$G$21:$G$35,1)+1)),
IF($C$4=Database!$A$14,
_xlfn.FORECAST.LINEAR(
B23,
INDEX('DS2025'!$K$21:$K$35,MATCH(B23,'DS2025'!$J$21:$J$35,1)):
INDEX('DS2025'!$K$21:$K$35,MATCH(B23,'DS2025'!$J$21:$J$35,1)+1),
INDEX('DS2025'!$J$21:$J$35,MATCH(B23,'DS2025'!$J$21:$J$35,1)):
INDEX('DS2025'!$J$21:$J$35,MATCH(B23,'DS2025'!$J$21:$J$35,1)+1)),
IF($C$4=Database!$A$15,
_xlfn.FORECAST.LINEAR(
B23,
INDEX('DS2025'!$N$21:$N$35,MATCH(B23,'DS2025'!$M$21:$M$35,1)):
INDEX('DS2025'!$N$21:$N$35,MATCH(B23,'DS2025'!$M$21:$M$35,1)+1),
INDEX('DS2025'!$M$21:$M$35,MATCH(B23,'DS2025'!$M$21:$M$35,1)):
INDEX('DS2025'!$M$21:$M$35,MATCH(B23,'DS2025'!$M$21:$M$35,1)+1)),
IF($C$4=Database!$A$16,
_xlfn.FORECAST.LINEAR(
B23,
INDEX('DS2025'!$Q$21:$Q$35,MATCH(B23,'DS2025'!$P$21:$P$35,1)):
INDEX('DS2025'!$Q$21:$Q$35,MATCH(B23,'DS2025'!$P$21:$P$35,1)+1),
INDEX('DS2025'!$P$21:$P$35,MATCH(B23,'DS2025'!$P$21:$P$35,1)):
INDEX('DS2025'!$P$21:$P$35,MATCH(B23,'DS2025'!$P$21:$P$35,1)+1)),
IF($C$4=Database!$A$17,
_xlfn.FORECAST.LINEAR(
B23,
INDEX('DS2025'!$T$21:$T$35,MATCH(B23,'DS2025'!$S$21:$S$35,1)):
INDEX('DS2025'!$T$21:$T$35,MATCH(B23,'DS2025'!$S$21:$S$35,1)+1),
INDEX('DS2025'!$S$21:$S$35,MATCH(B23,'DS2025'!$S$21:$S$35,1)):
INDEX('DS2025'!$S$21:$S$35,MATCH(B23,'DS2025'!$S$21:$S$35,1)+1)),
IF($C$4=Database!$A$18,
_xlfn.FORECAST.LINEAR(
B23,
INDEX('DS2025'!$W$21:$W$35,MATCH(B23,'DS2025'!$V$21:$V$35,1)):
INDEX('DS2025'!$W$21:$W$35,MATCH(B23,'DS2025'!$V$21:$V$35,1)+1),
INDEX('DS2025'!$V$21:$V$35,MATCH(B23,'DS2025'!$V$21:$V$35,1)):
INDEX('DS2025'!$V$21:$V$35,MATCH(B23,'DS2025'!$V$21:$V$35,1)+1)),
IF($C$4=Database!$A$19,
_xlfn.FORECAST.LINEAR(
B23,
INDEX('DS2025'!$Z$21:$Z$35,MATCH(B23,'DS2025'!$Y$21:$Y$35,1)):
INDEX('DS2025'!$Z$21:$Z$35,MATCH(B23,'DS2025'!$Y$21:$Y$35,1)+1),
INDEX('DS2025'!$Y$21:$Y$35,MATCH(B23,'DS2025'!$Y$21:$Y$35,1)):
INDEX('DS2025'!$Y$21:$Y$35,MATCH(B23,'DS2025'!$Y$21:$Y$35,1)+1)),
IF($C$4=Database!$A$20,
_xlfn.FORECAST.LINEAR(
B23,
INDEX('DS2025'!$AC$21:$AC$35,MATCH(B23,'DS2025'!$AB$21:$AB$35,1)):
INDEX('DS2025'!$AC$21:$AC$35,MATCH(B23,'DS2025'!$AB$21:$AB$35,1)+1),
INDEX('DS2025'!$AB$21:$AB$35,MATCH(B23,'DS2025'!$AB$21:$AB$35,1)):
INDEX('DS2025'!$AB$21:$AB$35,MATCH(B23,'DS2025'!$AB$21:$AB$35,1)+1))
)))))))))))))))))))</f>
        <v>-0.33614448699537253</v>
      </c>
      <c r="D23" s="98">
        <f t="shared" si="0"/>
        <v>65.252855513004633</v>
      </c>
      <c r="E23" s="98">
        <f>'Data 60 C'!C24</f>
        <v>66.168000000000006</v>
      </c>
      <c r="F23" s="98">
        <f>IF($F$4=Database!$A$2,
_xlfn.FORECAST.LINEAR(E23,
INDEX('DS2025'!$B$5:$B$15,MATCH(E23,'DS2025'!$A$5:$A$15,1)):
INDEX('DS2025'!$B$5:$B$15,MATCH(E23,'DS2025'!$A$5:$A$15,1)+1),
INDEX('DS2025'!$A$5:$A$15,MATCH(E23,'DS2025'!$A$5:$A$15,1)):
INDEX('DS2025'!$A$5:$A$15,MATCH(E23,'DS2025'!$A$5:$A$15,1)+1)),
IF($F$4=Database!$A$3,
_xlfn.FORECAST.LINEAR(E23,
INDEX('DS2025'!$E$5:$E$15,MATCH(E23,'DS2025'!$D$5:$D$15,1)):
INDEX('DS2025'!$E$5:$E$15,MATCH(E23,'DS2025'!$D$5:$D$15,1)+1),
INDEX('DS2025'!$D$5:$D$15,MATCH(E23,'DS2025'!$D$5:$D$15,1)):
INDEX('DS2025'!$D$5:$D$15,MATCH(E23,'DS2025'!$D$5:$D$15,1)+1)),
IF($F$4=Database!$A$4,
_xlfn.FORECAST.LINEAR(E23,
INDEX('DS2025'!$H$5:$H$15,MATCH(E23,'DS2025'!$G$5:$G$15,1)):
INDEX('DS2025'!$H$5:$H$15,MATCH(E23,'DS2025'!$G$5:$G$15,1)+1),
INDEX('DS2025'!$G$5:$G$15,MATCH(E23,'DS2025'!$G$5:$G$15,1)):
INDEX('DS2025'!$G$5:$G$15,MATCH(E23,'DS2025'!$G$5:$G$15,1)+1)),
IF($F$4=Database!$A$5,
_xlfn.FORECAST.LINEAR(E23,
INDEX('DS2025'!$K$5:$K$15,MATCH(E23,'DS2025'!$J$5:$J$15,1)):
INDEX('DS2025'!$K$5:$K$15,MATCH(E23,'DS2025'!$J$5:$J$15,1)+1),
INDEX('DS2025'!$J$5:$J$15,MATCH(E23,'DS2025'!$J$5:$J$15,1)):
INDEX('DS2025'!$J$5:$J$15,MATCH(E23,'DS2025'!$J$5:$J$15,1)+1)),
IF($F$4=Database!$A$6,
_xlfn.FORECAST.LINEAR(E23,
INDEX('DS2025'!$N$5:$N$15,MATCH(E23,'DS2025'!$M$5:$M$15,1)):
INDEX('DS2025'!$N$5:$N$15,MATCH(E23,'DS2025'!$M$5:$M$15,1)+1),
INDEX('DS2025'!$M$5:$M$15,MATCH(E23,'DS2025'!$M$5:$M$15,1)):
INDEX('DS2025'!$M$5:$M$15,MATCH(E23,'DS2025'!$M$5:$M$15,1)+1)),
IF($F$4=Database!$A$7,
_xlfn.FORECAST.LINEAR(E23,
INDEX('DS2025'!$Q$5:$Q$15,MATCH(E23,'DS2025'!$P$5:$P$15,1)):
INDEX('DS2025'!$Q$5:$Q$15,MATCH(E23,'DS2025'!$P$5:$P$15,1)+1),
INDEX('DS2025'!$P$5:$P$15,MATCH(E23,'DS2025'!$P$5:$P$15,1)):
INDEX('DS2025'!$P$5:$P$15,MATCH(E23,'DS2025'!$P$5:$P$15,1)+1)),
IF($F$4=Database!$A$8,
_xlfn.FORECAST.LINEAR(E23,
INDEX('DS2025'!$T$5:$T$15,MATCH(E23,'DS2025'!$S$5:$S$15,1)):
INDEX('DS2025'!$T$5:$T$15,MATCH(E23,'DS2025'!$S$5:$S$15,1)+1),
INDEX('DS2025'!$S$5:$S$15,MATCH(E23,'DS2025'!$S$5:$S$15,1)):
INDEX('DS2025'!$S$5:$S$15,MATCH(E23,'DS2025'!$S$5:$S$15,1)+1)),
IF($F$4=Database!$A$9,
_xlfn.FORECAST.LINEAR(E23,
INDEX('DS2025'!$W$5:$W$15,MATCH(E23,'DS2025'!$V$5:$V$15,1)):
INDEX('DS2025'!$W$5:$W$15,MATCH(E23,'DS2025'!$V$5:$V$15,1)+1),
INDEX('DS2025'!$V$5:$V$15,MATCH(E23,'DS2025'!$V$5:$V$15,1)):
INDEX('DS2025'!$V$5:$V$15,MATCH(E23,'DS2025'!$V$5:$V$15,1)+1)),
IF($F$4=Database!$A$10,
_xlfn.FORECAST.LINEAR(E23,
INDEX('DS2025'!$Z$5:$Z$15,MATCH(E23,'DS2025'!$Y$5:$Y$15,1)):
INDEX('DS2025'!$Z$5:$Z$15,MATCH(E23,'DS2025'!$Y$5:$Y$15,1)+1),
INDEX('DS2025'!$Y$5:$Y$15,MATCH(E23,'DS2025'!$Y$5:$Y$15,1)):
INDEX('DS2025'!$Y$5:$Y$15,MATCH(E23,'DS2025'!$Y$5:$Y$15,1)+1)),
IF($F$4=Database!$A$11,
_xlfn.FORECAST.LINEAR(
E23,
INDEX('DS2025'!$B$21:$B$35,MATCH(E23,'DS2025'!$A$21:$A$35,1)):
INDEX('DS2025'!$B$21:$B$35,MATCH(E23,'DS2025'!$A$21:$A$35,1)+1),
INDEX('DS2025'!$A$21:$A$35,MATCH(E23,'DS2025'!$A$21:$A$35,1)):
INDEX('DS2025'!$A$21:$A$35,MATCH(E23,'DS2025'!$A$21:$A$35,1)+1)),
IF($F$4=Database!$A$12,
_xlfn.FORECAST.LINEAR(
E23,
INDEX('DS2025'!$E$21:$E$35,MATCH(E23,'DS2025'!$D$21:$D$35,1)):
INDEX('DS2025'!$E$21:$E$35,MATCH(E23,'DS2025'!$D$21:$D$35,1)+1),
INDEX('DS2025'!$D$21:$D$35,MATCH(E23,'DS2025'!$D$21:$D$35,1)):
INDEX('DS2025'!$D$21:$D$35,MATCH(E23,'DS2025'!$D$21:$D$35,1)+1)),
IF($F$4=Database!$A$13,
_xlfn.FORECAST.LINEAR(
E23,
INDEX('DS2025'!$H$21:$H$35,MATCH(E23,'DS2025'!$G$21:$G$35,1)):
INDEX('DS2025'!$H$21:$H$35,MATCH(E23,'DS2025'!$G$21:$G$35,1)+1),
INDEX('DS2025'!$G$21:$G$35,MATCH(E23,'DS2025'!$G$21:$G$35,1)):
INDEX('DS2025'!$G$21:$G$35,MATCH(E23,'DS2025'!$G$21:$G$35,1)+1)),
IF($F$4=Database!$A$14,
_xlfn.FORECAST.LINEAR(
E23,
INDEX('DS2025'!$K$21:$K$35,MATCH(E23,'DS2025'!$J$21:$J$35,1)):
INDEX('DS2025'!$K$21:$K$35,MATCH(E23,'DS2025'!$J$21:$J$35,1)+1),
INDEX('DS2025'!$J$21:$J$35,MATCH(E23,'DS2025'!$J$21:$J$35,1)):
INDEX('DS2025'!$J$21:$J$35,MATCH(E23,'DS2025'!$J$21:$J$35,1)+1)),
IF($F$4=Database!$A$15,
_xlfn.FORECAST.LINEAR(
E23,
INDEX('DS2025'!$N$21:$N$35,MATCH(E23,'DS2025'!$M$21:$M$35,1)):
INDEX('DS2025'!$N$21:$N$35,MATCH(E23,'DS2025'!$M$21:$M$35,1)+1),
INDEX('DS2025'!$M$21:$M$35,MATCH(E23,'DS2025'!$M$21:$M$35,1)):
INDEX('DS2025'!$M$21:$M$35,MATCH(E23,'DS2025'!$M$21:$M$35,1)+1)),
IF($F$4=Database!$A$16,
_xlfn.FORECAST.LINEAR(
E23,
INDEX('DS2025'!$Q$21:$Q$35,MATCH(E23,'DS2025'!$P$21:$P$35,1)):
INDEX('DS2025'!$Q$21:$Q$35,MATCH(E23,'DS2025'!$P$21:$P$35,1)+1),
INDEX('DS2025'!$P$21:$P$35,MATCH(E23,'DS2025'!$P$21:$P$35,1)):
INDEX('DS2025'!$P$21:$P$35,MATCH(E23,'DS2025'!$P$21:$P$35,1)+1)),
IF($F$4=Database!$A$17,
_xlfn.FORECAST.LINEAR(
E23,
INDEX('DS2025'!$T$21:$T$35,MATCH(E23,'DS2025'!$S$21:$S$35,1)):
INDEX('DS2025'!$T$21:$T$35,MATCH(E23,'DS2025'!$S$21:$S$35,1)+1),
INDEX('DS2025'!$S$21:$S$35,MATCH(E23,'DS2025'!$S$21:$S$35,1)):
INDEX('DS2025'!$S$21:$S$35,MATCH(E23,'DS2025'!$S$21:$S$35,1)+1)),
IF($F$4=Database!$A$18,
_xlfn.FORECAST.LINEAR(
E23,
INDEX('DS2025'!$W$21:$W$35,MATCH(E23,'DS2025'!$V$21:$V$35,1)):
INDEX('DS2025'!$W$21:$W$35,MATCH(E23,'DS2025'!$V$21:$V$35,1)+1),
INDEX('DS2025'!$V$21:$V$35,MATCH(E23,'DS2025'!$V$21:$V$35,1)):
INDEX('DS2025'!$V$21:$V$35,MATCH(E23,'DS2025'!$V$21:$V$35,1)+1)),
IF($F$4=Database!$A$19,
_xlfn.FORECAST.LINEAR(
E23,
INDEX('DS2025'!$Z$21:$Z$35,MATCH(E23,'DS2025'!$Y$21:$Y$35,1)):
INDEX('DS2025'!$Z$21:$Z$35,MATCH(E23,'DS2025'!$Y$21:$Y$35,1)+1),
INDEX('DS2025'!$Y$21:$Y$35,MATCH(E23,'DS2025'!$Y$21:$Y$35,1)):
INDEX('DS2025'!$Y$21:$Y$35,MATCH(E23,'DS2025'!$Y$21:$Y$35,1)+1)),
IF($F$4=Database!$A$20,
_xlfn.FORECAST.LINEAR(
E23,
INDEX('DS2025'!$AC$21:$AC$35,MATCH(E23,'DS2025'!$AB$21:$AB$35,1)):
INDEX('DS2025'!$AC$21:$AC$35,MATCH(E23,'DS2025'!$AB$21:$AB$35,1)+1),
INDEX('DS2025'!$AB$21:$AB$35,MATCH(E23,'DS2025'!$AB$21:$AB$35,1)):
INDEX('DS2025'!$AB$21:$AB$35,MATCH(E23,'DS2025'!$AB$21:$AB$35,1)+1))
)))))))))))))))))))</f>
        <v>-0.29500144404332129</v>
      </c>
      <c r="G23" s="98">
        <f t="shared" si="1"/>
        <v>65.872998555956684</v>
      </c>
      <c r="H23" s="98">
        <f>'Data 60 C'!D24</f>
        <v>65.522999999999996</v>
      </c>
      <c r="I23" s="98">
        <f>IF($I$4=Database!$A$2,
_xlfn.FORECAST.LINEAR(H23,
INDEX('DS2025'!$B$5:$B$15,MATCH(H23,'DS2025'!$A$5:$A$15,1)):
INDEX('DS2025'!$B$5:$B$15,MATCH(H23,'DS2025'!$A$5:$A$15,1)+1),
INDEX('DS2025'!$A$5:$A$15,MATCH(H23,'DS2025'!$A$5:$A$15,1)):
INDEX('DS2025'!$A$5:$A$15,MATCH(H23,'DS2025'!$A$5:$A$15,1)+1)),
IF($I$4=Database!$A$3,
_xlfn.FORECAST.LINEAR(H23,
INDEX('DS2025'!$E$5:$E$15,MATCH(H23,'DS2025'!$D$5:$D$15,1)):
INDEX('DS2025'!$E$5:$E$15,MATCH(H23,'DS2025'!$D$5:$D$15,1)+1),
INDEX('DS2025'!$D$5:$D$15,MATCH(H23,'DS2025'!$D$5:$D$15,1)):
INDEX('DS2025'!$D$5:$D$15,MATCH(H23,'DS2025'!$D$5:$D$15,1)+1)),
IF($I$4=Database!$A$4,
_xlfn.FORECAST.LINEAR(H23,
INDEX('DS2025'!$H$5:$H$15,MATCH(H23,'DS2025'!$G$5:$G$15,1)):
INDEX('DS2025'!$H$5:$H$15,MATCH(H23,'DS2025'!$G$5:$G$15,1)+1),
INDEX('DS2025'!$G$5:$G$15,MATCH(H23,'DS2025'!$G$5:$G$15,1)):
INDEX('DS2025'!$G$5:$G$15,MATCH(H23,'DS2025'!$G$5:$G$15,1)+1)),
IF($I$4=Database!$A$5,
_xlfn.FORECAST.LINEAR(H23,
INDEX('DS2025'!$K$5:$K$15,MATCH(H23,'DS2025'!$J$5:$J$15,1)):
INDEX('DS2025'!$K$5:$K$15,MATCH(H23,'DS2025'!$J$5:$J$15,1)+1),
INDEX('DS2025'!$J$5:$J$15,MATCH(H23,'DS2025'!$J$5:$J$15,1)):
INDEX('DS2025'!$J$5:$J$15,MATCH(H23,'DS2025'!$J$5:$J$15,1)+1)),
IF($I$4=Database!$A$6,
_xlfn.FORECAST.LINEAR(H23,
INDEX('DS2025'!$N$5:$N$15,MATCH(H23,'DS2025'!$M$5:$M$15,1)):
INDEX('DS2025'!$N$5:$N$15,MATCH(H23,'DS2025'!$M$5:$M$15,1)+1),
INDEX('DS2025'!$M$5:$M$15,MATCH(H23,'DS2025'!$M$5:$M$15,1)):
INDEX('DS2025'!$M$5:$M$15,MATCH(H23,'DS2025'!$M$5:$M$15,1)+1)),
IF($I$4=Database!$A$7,
_xlfn.FORECAST.LINEAR(H23,
INDEX('DS2025'!$Q$5:$Q$15,MATCH(H23,'DS2025'!$P$5:$P$15,1)):
INDEX('DS2025'!$Q$5:$Q$15,MATCH(H23,'DS2025'!$P$5:$P$15,1)+1),
INDEX('DS2025'!$P$5:$P$15,MATCH(H23,'DS2025'!$P$5:$P$15,1)):
INDEX('DS2025'!$P$5:$P$15,MATCH(H23,'DS2025'!$P$5:$P$15,1)+1)),
IF($I$4=Database!$A$8,
_xlfn.FORECAST.LINEAR(H23,
INDEX('DS2025'!$T$5:$T$15,MATCH(H23,'DS2025'!$S$5:$S$15,1)):
INDEX('DS2025'!$T$5:$T$15,MATCH(H23,'DS2025'!$S$5:$S$15,1)+1),
INDEX('DS2025'!$S$5:$S$15,MATCH(H23,'DS2025'!$S$5:$S$15,1)):
INDEX('DS2025'!$S$5:$S$15,MATCH(H23,'DS2025'!$S$5:$S$15,1)+1)),
IF($I$4=Database!$A$9,
_xlfn.FORECAST.LINEAR(H23,
INDEX('DS2025'!$W$5:$W$15,MATCH(H23,'DS2025'!$V$5:$V$15,1)):
INDEX('DS2025'!$W$5:$W$15,MATCH(H23,'DS2025'!$V$5:$V$15,1)+1),
INDEX('DS2025'!$V$5:$V$15,MATCH(H23,'DS2025'!$V$5:$V$15,1)):
INDEX('DS2025'!$V$5:$V$15,MATCH(H23,'DS2025'!$V$5:$V$15,1)+1)),
IF($I$4=Database!$A$10,
_xlfn.FORECAST.LINEAR(H23,
INDEX('DS2025'!$Z$5:$Z$15,MATCH(H23,'DS2025'!$Y$5:$Y$15,1)):
INDEX('DS2025'!$Z$5:$Z$15,MATCH(H23,'DS2025'!$Y$5:$Y$15,1)+1),
INDEX('DS2025'!$Y$5:$Y$15,MATCH(H23,'DS2025'!$Y$5:$Y$15,1)):
INDEX('DS2025'!$Y$5:$Y$15,MATCH(H23,'DS2025'!$Y$5:$Y$15,1)+1)),
IF($I$4=Database!$A$11,
_xlfn.FORECAST.LINEAR(
H23,
INDEX('DS2025'!$B$21:$B$35,MATCH(H23,'DS2025'!$A$21:$A$35,1)):
INDEX('DS2025'!$B$21:$B$35,MATCH(H23,'DS2025'!$A$21:$A$35,1)+1),
INDEX('DS2025'!$A$21:$A$35,MATCH(H23,'DS2025'!$A$21:$A$35,1)):
INDEX('DS2025'!$A$21:$A$35,MATCH(H23,'DS2025'!$A$21:$A$35,1)+1)),
IF($I$4=Database!$A$12,
_xlfn.FORECAST.LINEAR(
H23,
INDEX('DS2025'!$E$21:$E$35,MATCH(H23,'DS2025'!$D$21:$D$35,1)):
INDEX('DS2025'!$E$21:$E$35,MATCH(H23,'DS2025'!$D$21:$D$35,1)+1),
INDEX('DS2025'!$D$21:$D$35,MATCH(H23,'DS2025'!$D$21:$D$35,1)):
INDEX('DS2025'!$D$21:$D$35,MATCH(H23,'DS2025'!$D$21:$D$35,1)+1)),
IF($I$4=Database!$A$13,
_xlfn.FORECAST.LINEAR(
H23,
INDEX('DS2025'!$H$21:$H$35,MATCH(H23,'DS2025'!$G$21:$G$35,1)):
INDEX('DS2025'!$H$21:$H$35,MATCH(H23,'DS2025'!$G$21:$G$35,1)+1),
INDEX('DS2025'!$G$21:$G$35,MATCH(H23,'DS2025'!$G$21:$G$35,1)):
INDEX('DS2025'!$G$21:$G$35,MATCH(H23,'DS2025'!$G$21:$G$35,1)+1)),
IF($I$4=Database!$A$14,
_xlfn.FORECAST.LINEAR(
H23,
INDEX('DS2025'!$K$21:$K$35,MATCH(H23,'DS2025'!$J$21:$J$35,1)):
INDEX('DS2025'!$K$21:$K$35,MATCH(H23,'DS2025'!$J$21:$J$35,1)+1),
INDEX('DS2025'!$J$21:$J$35,MATCH(H23,'DS2025'!$J$21:$J$35,1)):
INDEX('DS2025'!$J$21:$J$35,MATCH(H23,'DS2025'!$J$21:$J$35,1)+1)),
IF($I$4=Database!$A$15,
_xlfn.FORECAST.LINEAR(
H23,
INDEX('DS2025'!$N$21:$N$35,MATCH(H23,'DS2025'!$M$21:$M$35,1)):
INDEX('DS2025'!$N$21:$N$35,MATCH(H23,'DS2025'!$M$21:$M$35,1)+1),
INDEX('DS2025'!$M$21:$M$35,MATCH(H23,'DS2025'!$M$21:$M$35,1)):
INDEX('DS2025'!$M$21:$M$35,MATCH(H23,'DS2025'!$M$21:$M$35,1)+1)),
IF($I$4=Database!$A$16,
_xlfn.FORECAST.LINEAR(
H23,
INDEX('DS2025'!$Q$21:$Q$35,MATCH(H23,'DS2025'!$P$21:$P$35,1)):
INDEX('DS2025'!$Q$21:$Q$35,MATCH(H23,'DS2025'!$P$21:$P$35,1)+1),
INDEX('DS2025'!$P$21:$P$35,MATCH(H23,'DS2025'!$P$21:$P$35,1)):
INDEX('DS2025'!$P$21:$P$35,MATCH(H23,'DS2025'!$P$21:$P$35,1)+1)),
IF($I$4=Database!$A$17,
_xlfn.FORECAST.LINEAR(
H23,
INDEX('DS2025'!$T$21:$T$35,MATCH(H23,'DS2025'!$S$21:$S$35,1)):
INDEX('DS2025'!$T$21:$T$35,MATCH(H23,'DS2025'!$S$21:$S$35,1)+1),
INDEX('DS2025'!$S$21:$S$35,MATCH(H23,'DS2025'!$S$21:$S$35,1)):
INDEX('DS2025'!$S$21:$S$35,MATCH(H23,'DS2025'!$S$21:$S$35,1)+1)),
IF($I$4=Database!$A$18,
_xlfn.FORECAST.LINEAR(
H23,
INDEX('DS2025'!$W$21:$W$35,MATCH(H23,'DS2025'!$V$21:$V$35,1)):
INDEX('DS2025'!$W$21:$W$35,MATCH(H23,'DS2025'!$V$21:$V$35,1)+1),
INDEX('DS2025'!$V$21:$V$35,MATCH(H23,'DS2025'!$V$21:$V$35,1)):
INDEX('DS2025'!$V$21:$V$35,MATCH(H23,'DS2025'!$V$21:$V$35,1)+1)),
IF($I$4=Database!$A$19,
_xlfn.FORECAST.LINEAR(
H23,
INDEX('DS2025'!$Z$21:$Z$35,MATCH(H23,'DS2025'!$Y$21:$Y$35,1)):
INDEX('DS2025'!$Z$21:$Z$35,MATCH(H23,'DS2025'!$Y$21:$Y$35,1)+1),
INDEX('DS2025'!$Y$21:$Y$35,MATCH(H23,'DS2025'!$Y$21:$Y$35,1)):
INDEX('DS2025'!$Y$21:$Y$35,MATCH(H23,'DS2025'!$Y$21:$Y$35,1)+1)),
IF($I$4=Database!$A$20,
_xlfn.FORECAST.LINEAR(
H23,
INDEX('DS2025'!$AC$21:$AC$35,MATCH(H23,'DS2025'!$AB$21:$AB$35,1)):
INDEX('DS2025'!$AC$21:$AC$35,MATCH(H23,'DS2025'!$AB$21:$AB$35,1)+1),
INDEX('DS2025'!$AB$21:$AB$35,MATCH(H23,'DS2025'!$AB$21:$AB$35,1)):
INDEX('DS2025'!$AB$21:$AB$35,MATCH(H23,'DS2025'!$AB$21:$AB$35,1)+1))
)))))))))))))))))))</f>
        <v>-0.2966314079422383</v>
      </c>
      <c r="J23" s="98">
        <f t="shared" si="2"/>
        <v>65.226368592057753</v>
      </c>
      <c r="K23" s="98">
        <f>'Data 60 C'!E24</f>
        <v>65.616</v>
      </c>
      <c r="L23" s="98">
        <f>IF($L$4=Database!$A$2,
_xlfn.FORECAST.LINEAR(K23,
INDEX('DS2025'!$B$5:$B$15,MATCH(K23,'DS2025'!$A$5:$A$15,1)):
INDEX('DS2025'!$B$5:$B$15,MATCH(K23,'DS2025'!$A$5:$A$15,1)+1),
INDEX('DS2025'!$A$5:$A$15,MATCH(K23,'DS2025'!$A$5:$A$15,1)):
INDEX('DS2025'!$A$5:$A$15,MATCH(K23,'DS2025'!$A$5:$A$15,1)+1)),
IF($L$4=Database!$A$3,
_xlfn.FORECAST.LINEAR(K23,
INDEX('DS2025'!$E$5:$E$15,MATCH(K23,'DS2025'!$D$5:$D$15,1)):
INDEX('DS2025'!$E$5:$E$15,MATCH(K23,'DS2025'!$D$5:$D$15,1)+1),
INDEX('DS2025'!$D$5:$D$15,MATCH(K23,'DS2025'!$D$5:$D$15,1)):
INDEX('DS2025'!$D$5:$D$15,MATCH(K23,'DS2025'!$D$5:$D$15,1)+1)),
IF($L$4=Database!$A$4,
_xlfn.FORECAST.LINEAR(K23,
INDEX('DS2025'!$H$5:$H$15,MATCH(K23,'DS2025'!$G$5:$G$15,1)):
INDEX('DS2025'!$H$5:$H$15,MATCH(K23,'DS2025'!$G$5:$G$15,1)+1),
INDEX('DS2025'!$G$5:$G$15,MATCH(K23,'DS2025'!$G$5:$G$15,1)):
INDEX('DS2025'!$G$5:$G$15,MATCH(K23,'DS2025'!$G$5:$G$15,1)+1)),
IF($L$4=Database!$A$5,
_xlfn.FORECAST.LINEAR(K23,
INDEX('DS2025'!$K$5:$K$15,MATCH(K23,'DS2025'!$J$5:$J$15,1)):
INDEX('DS2025'!$K$5:$K$15,MATCH(K23,'DS2025'!$J$5:$J$15,1)+1),
INDEX('DS2025'!$J$5:$J$15,MATCH(K23,'DS2025'!$J$5:$J$15,1)):
INDEX('DS2025'!$J$5:$J$15,MATCH(K23,'DS2025'!$J$5:$J$15,1)+1)),
IF($L$4=Database!$A$6,
_xlfn.FORECAST.LINEAR(K23,
INDEX('DS2025'!$N$5:$N$15,MATCH(K23,'DS2025'!$M$5:$M$15,1)):
INDEX('DS2025'!$N$5:$N$15,MATCH(K23,'DS2025'!$M$5:$M$15,1)+1),
INDEX('DS2025'!$M$5:$M$15,MATCH(K23,'DS2025'!$M$5:$M$15,1)):
INDEX('DS2025'!$M$5:$M$15,MATCH(K23,'DS2025'!$M$5:$M$15,1)+1)),
IF($L$4=Database!$A$7,
_xlfn.FORECAST.LINEAR(K23,
INDEX('DS2025'!$Q$5:$Q$15,MATCH(K23,'DS2025'!$P$5:$P$15,1)):
INDEX('DS2025'!$Q$5:$Q$15,MATCH(K23,'DS2025'!$P$5:$P$15,1)+1),
INDEX('DS2025'!$P$5:$P$15,MATCH(K23,'DS2025'!$P$5:$P$15,1)):
INDEX('DS2025'!$P$5:$P$15,MATCH(K23,'DS2025'!$P$5:$P$15,1)+1)),
IF($L$4=Database!$A$8,
_xlfn.FORECAST.LINEAR(K23,
INDEX('DS2025'!$T$5:$T$15,MATCH(K23,'DS2025'!$S$5:$S$15,1)):
INDEX('DS2025'!$T$5:$T$15,MATCH(K23,'DS2025'!$S$5:$S$15,1)+1),
INDEX('DS2025'!$S$5:$S$15,MATCH(K23,'DS2025'!$S$5:$S$15,1)):
INDEX('DS2025'!$S$5:$S$15,MATCH(K23,'DS2025'!$S$5:$S$15,1)+1)),
IF($L$4=Database!$A$9,
_xlfn.FORECAST.LINEAR(K23,
INDEX('DS2025'!$W$5:$W$15,MATCH(K23,'DS2025'!$V$5:$V$15,1)):
INDEX('DS2025'!$W$5:$W$15,MATCH(K23,'DS2025'!$V$5:$V$15,1)+1),
INDEX('DS2025'!$V$5:$V$15,MATCH(K23,'DS2025'!$V$5:$V$15,1)):
INDEX('DS2025'!$V$5:$V$15,MATCH(K23,'DS2025'!$V$5:$V$15,1)+1)),
IF($L$4=Database!$A$10,
_xlfn.FORECAST.LINEAR(K23,
INDEX('DS2025'!$Z$5:$Z$15,MATCH(K23,'DS2025'!$Y$5:$Y$15,1)):
INDEX('DS2025'!$Z$5:$Z$15,MATCH(K23,'DS2025'!$Y$5:$Y$15,1)+1),
INDEX('DS2025'!$Y$5:$Y$15,MATCH(K23,'DS2025'!$Y$5:$Y$15,1)):
INDEX('DS2025'!$Y$5:$Y$15,MATCH(K23,'DS2025'!$Y$5:$Y$15,1)+1)),
IF($L$4=Database!$A$11,
_xlfn.FORECAST.LINEAR(
K23,
INDEX('DS2025'!$B$21:$B$35,MATCH(K23,'DS2025'!$A$21:$A$35,1)):
INDEX('DS2025'!$B$21:$B$35,MATCH(K23,'DS2025'!$A$21:$A$35,1)+1),
INDEX('DS2025'!$A$21:$A$35,MATCH(K23,'DS2025'!$A$21:$A$35,1)):
INDEX('DS2025'!$A$21:$A$35,MATCH(K23,'DS2025'!$A$21:$A$35,1)+1)),
IF($L$4=Database!$A$12,
_xlfn.FORECAST.LINEAR(
K23,
INDEX('DS2025'!$E$21:$E$35,MATCH(K23,'DS2025'!$D$21:$D$35,1)):
INDEX('DS2025'!$E$21:$E$35,MATCH(K23,'DS2025'!$D$21:$D$35,1)+1),
INDEX('DS2025'!$D$21:$D$35,MATCH(K23,'DS2025'!$D$21:$D$35,1)):
INDEX('DS2025'!$D$21:$D$35,MATCH(K23,'DS2025'!$D$21:$D$35,1)+1)),
IF($L$4=Database!$A$13,
_xlfn.FORECAST.LINEAR(
K23,
INDEX('DS2025'!$H$21:$H$35,MATCH(K23,'DS2025'!$G$21:$G$35,1)):
INDEX('DS2025'!$H$21:$H$35,MATCH(K23,'DS2025'!$G$21:$G$35,1)+1),
INDEX('DS2025'!$G$21:$G$35,MATCH(K23,'DS2025'!$G$21:$G$35,1)):
INDEX('DS2025'!$G$21:$G$35,MATCH(K23,'DS2025'!$G$21:$G$35,1)+1)),
IF($L$4=Database!$A$14,
_xlfn.FORECAST.LINEAR(
K23,
INDEX('DS2025'!$K$21:$K$35,MATCH(K23,'DS2025'!$J$21:$J$35,1)):
INDEX('DS2025'!$K$21:$K$35,MATCH(K23,'DS2025'!$J$21:$J$35,1)+1),
INDEX('DS2025'!$J$21:$J$35,MATCH(K23,'DS2025'!$J$21:$J$35,1)):
INDEX('DS2025'!$J$21:$J$35,MATCH(K23,'DS2025'!$J$21:$J$35,1)+1)),
IF($L$4=Database!$A$15,
_xlfn.FORECAST.LINEAR(
K23,
INDEX('DS2025'!$N$21:$N$35,MATCH(K23,'DS2025'!$M$21:$M$35,1)):
INDEX('DS2025'!$N$21:$N$35,MATCH(K23,'DS2025'!$M$21:$M$35,1)+1),
INDEX('DS2025'!$M$21:$M$35,MATCH(K23,'DS2025'!$M$21:$M$35,1)):
INDEX('DS2025'!$M$21:$M$35,MATCH(K23,'DS2025'!$M$21:$M$35,1)+1)),
IF($L$4=Database!$A$16,
_xlfn.FORECAST.LINEAR(
K23,
INDEX('DS2025'!$Q$21:$Q$35,MATCH(K23,'DS2025'!$P$21:$P$35,1)):
INDEX('DS2025'!$Q$21:$Q$35,MATCH(K23,'DS2025'!$P$21:$P$35,1)+1),
INDEX('DS2025'!$P$21:$P$35,MATCH(K23,'DS2025'!$P$21:$P$35,1)):
INDEX('DS2025'!$P$21:$P$35,MATCH(K23,'DS2025'!$P$21:$P$35,1)+1)),
IF($L$4=Database!$A$17,
_xlfn.FORECAST.LINEAR(
K23,
INDEX('DS2025'!$T$21:$T$35,MATCH(K23,'DS2025'!$S$21:$S$35,1)):
INDEX('DS2025'!$T$21:$T$35,MATCH(K23,'DS2025'!$S$21:$S$35,1)+1),
INDEX('DS2025'!$S$21:$S$35,MATCH(K23,'DS2025'!$S$21:$S$35,1)):
INDEX('DS2025'!$S$21:$S$35,MATCH(K23,'DS2025'!$S$21:$S$35,1)+1)),
IF($L$4=Database!$A$18,
_xlfn.FORECAST.LINEAR(
K23,
INDEX('DS2025'!$W$21:$W$35,MATCH(K23,'DS2025'!$V$21:$V$35,1)):
INDEX('DS2025'!$W$21:$W$35,MATCH(K23,'DS2025'!$V$21:$V$35,1)+1),
INDEX('DS2025'!$V$21:$V$35,MATCH(K23,'DS2025'!$V$21:$V$35,1)):
INDEX('DS2025'!$V$21:$V$35,MATCH(K23,'DS2025'!$V$21:$V$35,1)+1)),
IF($L$4=Database!$A$19,
_xlfn.FORECAST.LINEAR(
K23,
INDEX('DS2025'!$Z$21:$Z$35,MATCH(K23,'DS2025'!$Y$21:$Y$35,1)):
INDEX('DS2025'!$Z$21:$Z$35,MATCH(K23,'DS2025'!$Y$21:$Y$35,1)+1),
INDEX('DS2025'!$Y$21:$Y$35,MATCH(K23,'DS2025'!$Y$21:$Y$35,1)):
INDEX('DS2025'!$Y$21:$Y$35,MATCH(K23,'DS2025'!$Y$21:$Y$35,1)+1)),
IF($L$4=Database!$A$20,
_xlfn.FORECAST.LINEAR(
K23,
INDEX('DS2025'!$AC$21:$AC$35,MATCH(K23,'DS2025'!$AB$21:$AB$35,1)):
INDEX('DS2025'!$AC$21:$AC$35,MATCH(K23,'DS2025'!$AB$21:$AB$35,1)+1),
INDEX('DS2025'!$AB$21:$AB$35,MATCH(K23,'DS2025'!$AB$21:$AB$35,1)):
INDEX('DS2025'!$AB$21:$AB$35,MATCH(K23,'DS2025'!$AB$21:$AB$35,1)+1))
)))))))))))))))))))</f>
        <v>-0.33622419020264871</v>
      </c>
      <c r="M23" s="98">
        <f t="shared" si="3"/>
        <v>65.279775809797357</v>
      </c>
      <c r="N23" s="317">
        <f>'Data 60 C'!F24</f>
        <v>64.950999999999993</v>
      </c>
      <c r="O23" s="98">
        <f>IF($O$4=Database!$A$2,
_xlfn.FORECAST.LINEAR(N23,
INDEX('DS2025'!$B$5:$B$15,MATCH(N23,'DS2025'!$A$5:$A$15,1)):
INDEX('DS2025'!$B$5:$B$15,MATCH(N23,'DS2025'!$A$5:$A$15,1)+1),
INDEX('DS2025'!$A$5:$A$15,MATCH(N23,'DS2025'!$A$5:$A$15,1)):
INDEX('DS2025'!$A$5:$A$15,MATCH(N23,'DS2025'!$A$5:$A$15,1)+1)),
IF($O$4=Database!$A$3,
_xlfn.FORECAST.LINEAR(N23,
INDEX('DS2025'!$E$5:$E$15,MATCH(N23,'DS2025'!$D$5:$D$15,1)):
INDEX('DS2025'!$E$5:$E$15,MATCH(N23,'DS2025'!$D$5:$D$15,1)+1),
INDEX('DS2025'!$D$5:$D$15,MATCH(N23,'DS2025'!$D$5:$D$15,1)):
INDEX('DS2025'!$D$5:$D$15,MATCH(N23,'DS2025'!$D$5:$D$15,1)+1)),
IF($O$4=Database!$A$4,
_xlfn.FORECAST.LINEAR(N23,
INDEX('DS2025'!$H$5:$H$15,MATCH(N23,'DS2025'!$G$5:$G$15,1)):
INDEX('DS2025'!$H$5:$H$15,MATCH(N23,'DS2025'!$G$5:$G$15,1)+1),
INDEX('DS2025'!$G$5:$G$15,MATCH(N23,'DS2025'!$G$5:$G$15,1)):
INDEX('DS2025'!$G$5:$G$15,MATCH(N23,'DS2025'!$G$5:$G$15,1)+1)),
IF($O$4=Database!$A$5,
_xlfn.FORECAST.LINEAR(N23,
INDEX('DS2025'!$K$5:$K$15,MATCH(N23,'DS2025'!$J$5:$J$15,1)):
INDEX('DS2025'!$K$5:$K$15,MATCH(N23,'DS2025'!$J$5:$J$15,1)+1),
INDEX('DS2025'!$J$5:$J$15,MATCH(N23,'DS2025'!$J$5:$J$15,1)):
INDEX('DS2025'!$J$5:$J$15,MATCH(N23,'DS2025'!$J$5:$J$15,1)+1)),
IF($O$4=Database!$A$6,
_xlfn.FORECAST.LINEAR(N23,
INDEX('DS2025'!$N$5:$N$15,MATCH(N23,'DS2025'!$M$5:$M$15,1)):
INDEX('DS2025'!$N$5:$N$15,MATCH(N23,'DS2025'!$M$5:$M$15,1)+1),
INDEX('DS2025'!$M$5:$M$15,MATCH(N23,'DS2025'!$M$5:$M$15,1)):
INDEX('DS2025'!$M$5:$M$15,MATCH(N23,'DS2025'!$M$5:$M$15,1)+1)),
IF($O$4=Database!$A$7,
_xlfn.FORECAST.LINEAR(N23,
INDEX('DS2025'!$Q$5:$Q$15,MATCH(N23,'DS2025'!$P$5:$P$15,1)):
INDEX('DS2025'!$Q$5:$Q$15,MATCH(N23,'DS2025'!$P$5:$P$15,1)+1),
INDEX('DS2025'!$P$5:$P$15,MATCH(N23,'DS2025'!$P$5:$P$15,1)):
INDEX('DS2025'!$P$5:$P$15,MATCH(N23,'DS2025'!$P$5:$P$15,1)+1)),
IF($O$4=Database!$A$8,
_xlfn.FORECAST.LINEAR(N23,
INDEX('DS2025'!$T$5:$T$15,MATCH(N23,'DS2025'!$S$5:$S$15,1)):
INDEX('DS2025'!$T$5:$T$15,MATCH(N23,'DS2025'!$S$5:$S$15,1)+1),
INDEX('DS2025'!$S$5:$S$15,MATCH(N23,'DS2025'!$S$5:$S$15,1)):
INDEX('DS2025'!$S$5:$S$15,MATCH(N23,'DS2025'!$S$5:$S$15,1)+1)),
IF($O$4=Database!$A$9,
_xlfn.FORECAST.LINEAR(N23,
INDEX('DS2025'!$W$5:$W$15,MATCH(N23,'DS2025'!$V$5:$V$15,1)):
INDEX('DS2025'!$W$5:$W$15,MATCH(N23,'DS2025'!$V$5:$V$15,1)+1),
INDEX('DS2025'!$V$5:$V$15,MATCH(N23,'DS2025'!$V$5:$V$15,1)):
INDEX('DS2025'!$V$5:$V$15,MATCH(N23,'DS2025'!$V$5:$V$15,1)+1)),
IF($O$4=Database!$A$10,
_xlfn.FORECAST.LINEAR(N23,
INDEX('DS2025'!$Z$5:$Z$15,MATCH(N23,'DS2025'!$Y$5:$Y$15,1)):
INDEX('DS2025'!$Z$5:$Z$15,MATCH(N23,'DS2025'!$Y$5:$Y$15,1)+1),
INDEX('DS2025'!$Y$5:$Y$15,MATCH(N23,'DS2025'!$Y$5:$Y$15,1)):
INDEX('DS2025'!$Y$5:$Y$15,MATCH(N23,'DS2025'!$Y$5:$Y$15,1)+1)),
IF($O$4=Database!$A$11,
_xlfn.FORECAST.LINEAR(
N23,
INDEX('DS2025'!$B$21:$B$35,MATCH(N23,'DS2025'!$A$21:$A$35,1)):
INDEX('DS2025'!$B$21:$B$35,MATCH(N23,'DS2025'!$A$21:$A$35,1)+1),
INDEX('DS2025'!$A$21:$A$35,MATCH(N23,'DS2025'!$A$21:$A$35,1)):
INDEX('DS2025'!$A$21:$A$35,MATCH(N23,'DS2025'!$A$21:$A$35,1)+1)),
IF($O$4=Database!$A$12,
_xlfn.FORECAST.LINEAR(
N23,
INDEX('DS2025'!$E$21:$E$35,MATCH(N23,'DS2025'!$D$21:$D$35,1)):
INDEX('DS2025'!$E$21:$E$35,MATCH(N23,'DS2025'!$D$21:$D$35,1)+1),
INDEX('DS2025'!$D$21:$D$35,MATCH(N23,'DS2025'!$D$21:$D$35,1)):
INDEX('DS2025'!$D$21:$D$35,MATCH(N23,'DS2025'!$D$21:$D$35,1)+1)),
IF($O$4=Database!$A$13,
_xlfn.FORECAST.LINEAR(
N23,
INDEX('DS2025'!$H$21:$H$35,MATCH(N23,'DS2025'!$G$21:$G$35,1)):
INDEX('DS2025'!$H$21:$H$35,MATCH(N23,'DS2025'!$G$21:$G$35,1)+1),
INDEX('DS2025'!$G$21:$G$35,MATCH(N23,'DS2025'!$G$21:$G$35,1)):
INDEX('DS2025'!$G$21:$G$35,MATCH(N23,'DS2025'!$G$21:$G$35,1)+1)),
IF($O$4=Database!$A$14,
_xlfn.FORECAST.LINEAR(
N23,
INDEX('DS2025'!$K$21:$K$35,MATCH(N23,'DS2025'!$J$21:$J$35,1)):
INDEX('DS2025'!$K$21:$K$35,MATCH(N23,'DS2025'!$J$21:$J$35,1)+1),
INDEX('DS2025'!$J$21:$J$35,MATCH(N23,'DS2025'!$J$21:$J$35,1)):
INDEX('DS2025'!$J$21:$J$35,MATCH(N23,'DS2025'!$J$21:$J$35,1)+1)),
IF($O$4=Database!$A$15,
_xlfn.FORECAST.LINEAR(
N23,
INDEX('DS2025'!$N$21:$N$35,MATCH(N23,'DS2025'!$M$21:$M$35,1)):
INDEX('DS2025'!$N$21:$N$35,MATCH(N23,'DS2025'!$M$21:$M$35,1)+1),
INDEX('DS2025'!$M$21:$M$35,MATCH(N23,'DS2025'!$M$21:$M$35,1)):
INDEX('DS2025'!$M$21:$M$35,MATCH(N23,'DS2025'!$M$21:$M$35,1)+1)),
IF($O$4=Database!$A$16,
_xlfn.FORECAST.LINEAR(
N23,
INDEX('DS2025'!$Q$21:$Q$35,MATCH(N23,'DS2025'!$P$21:$P$35,1)):
INDEX('DS2025'!$Q$21:$Q$35,MATCH(N23,'DS2025'!$P$21:$P$35,1)+1),
INDEX('DS2025'!$P$21:$P$35,MATCH(N23,'DS2025'!$P$21:$P$35,1)):
INDEX('DS2025'!$P$21:$P$35,MATCH(N23,'DS2025'!$P$21:$P$35,1)+1)),
IF($O$4=Database!$A$17,
_xlfn.FORECAST.LINEAR(
N23,
INDEX('DS2025'!$T$21:$T$35,MATCH(N23,'DS2025'!$S$21:$S$35,1)):
INDEX('DS2025'!$T$21:$T$35,MATCH(N23,'DS2025'!$S$21:$S$35,1)+1),
INDEX('DS2025'!$S$21:$S$35,MATCH(N23,'DS2025'!$S$21:$S$35,1)):
INDEX('DS2025'!$S$21:$S$35,MATCH(N23,'DS2025'!$S$21:$S$35,1)+1)),
IF($O$4=Database!$A$18,
_xlfn.FORECAST.LINEAR(
N23,
INDEX('DS2025'!$W$21:$W$35,MATCH(N23,'DS2025'!$V$21:$V$35,1)):
INDEX('DS2025'!$W$21:$W$35,MATCH(N23,'DS2025'!$V$21:$V$35,1)+1),
INDEX('DS2025'!$V$21:$V$35,MATCH(N23,'DS2025'!$V$21:$V$35,1)):
INDEX('DS2025'!$V$21:$V$35,MATCH(N23,'DS2025'!$V$21:$V$35,1)+1)),
IF($O$4=Database!$A$19,
_xlfn.FORECAST.LINEAR(
N23,
INDEX('DS2025'!$Z$21:$Z$35,MATCH(N23,'DS2025'!$Y$21:$Y$35,1)):
INDEX('DS2025'!$Z$21:$Z$35,MATCH(N23,'DS2025'!$Y$21:$Y$35,1)+1),
INDEX('DS2025'!$Y$21:$Y$35,MATCH(N23,'DS2025'!$Y$21:$Y$35,1)):
INDEX('DS2025'!$Y$21:$Y$35,MATCH(N23,'DS2025'!$Y$21:$Y$35,1)+1)),
IF($O$4=Database!$A$20,
_xlfn.FORECAST.LINEAR(
N23,
INDEX('DS2025'!$AC$21:$AC$35,MATCH(N23,'DS2025'!$AB$21:$AB$35,1)):
INDEX('DS2025'!$AC$21:$AC$35,MATCH(N23,'DS2025'!$AB$21:$AB$35,1)+1),
INDEX('DS2025'!$AB$21:$AB$35,MATCH(N23,'DS2025'!$AB$21:$AB$35,1)):
INDEX('DS2025'!$AB$21:$AB$35,MATCH(N23,'DS2025'!$AB$21:$AB$35,1)+1))
)))))))))))))))))))</f>
        <v>-0.33426112972714211</v>
      </c>
      <c r="P23" s="96">
        <f t="shared" si="4"/>
        <v>64.616738870272854</v>
      </c>
      <c r="Q23" s="317">
        <f>'Data 60 C'!G24</f>
        <v>65.542000000000002</v>
      </c>
      <c r="R23" s="98">
        <f>IF($R$4=Database!$A$2,
_xlfn.FORECAST.LINEAR(Q23,
INDEX('DS2025'!$B$5:$B$15,MATCH(Q23,'DS2025'!$A$5:$A$15,1)):
INDEX('DS2025'!$B$5:$B$15,MATCH(Q23,'DS2025'!$A$5:$A$15,1)+1),
INDEX('DS2025'!$A$5:$A$15,MATCH(Q23,'DS2025'!$A$5:$A$15,1)):
INDEX('DS2025'!$A$5:$A$15,MATCH(Q23,'DS2025'!$A$5:$A$15,1)+1)),
IF($R$4=Database!$A$3,
_xlfn.FORECAST.LINEAR(Q23,
INDEX('DS2025'!$E$5:$E$15,MATCH(Q23,'DS2025'!$D$5:$D$15,1)):
INDEX('DS2025'!$E$5:$E$15,MATCH(Q23,'DS2025'!$D$5:$D$15,1)+1),
INDEX('DS2025'!$D$5:$D$15,MATCH(Q23,'DS2025'!$D$5:$D$15,1)):
INDEX('DS2025'!$D$5:$D$15,MATCH(Q23,'DS2025'!$D$5:$D$15,1)+1)),
IF($R$4=Database!$A$4,
_xlfn.FORECAST.LINEAR(Q23,
INDEX('DS2025'!$H$5:$H$15,MATCH(Q23,'DS2025'!$G$5:$G$15,1)):
INDEX('DS2025'!$H$5:$H$15,MATCH(Q23,'DS2025'!$G$5:$G$15,1)+1),
INDEX('DS2025'!$G$5:$G$15,MATCH(Q23,'DS2025'!$G$5:$G$15,1)):
INDEX('DS2025'!$G$5:$G$15,MATCH(Q23,'DS2025'!$G$5:$G$15,1)+1)),
IF($R$4=Database!$A$5,
_xlfn.FORECAST.LINEAR(Q23,
INDEX('DS2025'!$K$5:$K$15,MATCH(Q23,'DS2025'!$J$5:$J$15,1)):
INDEX('DS2025'!$K$5:$K$15,MATCH(Q23,'DS2025'!$J$5:$J$15,1)+1),
INDEX('DS2025'!$J$5:$J$15,MATCH(Q23,'DS2025'!$J$5:$J$15,1)):
INDEX('DS2025'!$J$5:$J$15,MATCH(Q23,'DS2025'!$J$5:$J$15,1)+1)),
IF($R$4=Database!$A$6,
_xlfn.FORECAST.LINEAR(Q23,
INDEX('DS2025'!$N$5:$N$15,MATCH(Q23,'DS2025'!$M$5:$M$15,1)):
INDEX('DS2025'!$N$5:$N$15,MATCH(Q23,'DS2025'!$M$5:$M$15,1)+1),
INDEX('DS2025'!$M$5:$M$15,MATCH(Q23,'DS2025'!$M$5:$M$15,1)):
INDEX('DS2025'!$M$5:$M$15,MATCH(Q23,'DS2025'!$M$5:$M$15,1)+1)),
IF($R$4=Database!$A$7,
_xlfn.FORECAST.LINEAR(Q23,
INDEX('DS2025'!$Q$5:$Q$15,MATCH(Q23,'DS2025'!$P$5:$P$15,1)):
INDEX('DS2025'!$Q$5:$Q$15,MATCH(Q23,'DS2025'!$P$5:$P$15,1)+1),
INDEX('DS2025'!$P$5:$P$15,MATCH(Q23,'DS2025'!$P$5:$P$15,1)):
INDEX('DS2025'!$P$5:$P$15,MATCH(Q23,'DS2025'!$P$5:$P$15,1)+1)),
IF($R$4=Database!$A$8,
_xlfn.FORECAST.LINEAR(Q23,
INDEX('DS2025'!$T$5:$T$15,MATCH(Q23,'DS2025'!$S$5:$S$15,1)):
INDEX('DS2025'!$T$5:$T$15,MATCH(Q23,'DS2025'!$S$5:$S$15,1)+1),
INDEX('DS2025'!$S$5:$S$15,MATCH(Q23,'DS2025'!$S$5:$S$15,1)):
INDEX('DS2025'!$S$5:$S$15,MATCH(Q23,'DS2025'!$S$5:$S$15,1)+1)),
IF($R$4=Database!$A$9,
_xlfn.FORECAST.LINEAR(Q23,
INDEX('DS2025'!$W$5:$W$15,MATCH(Q23,'DS2025'!$V$5:$V$15,1)):
INDEX('DS2025'!$W$5:$W$15,MATCH(Q23,'DS2025'!$V$5:$V$15,1)+1),
INDEX('DS2025'!$V$5:$V$15,MATCH(Q23,'DS2025'!$V$5:$V$15,1)):
INDEX('DS2025'!$V$5:$V$15,MATCH(Q23,'DS2025'!$V$5:$V$15,1)+1)),
IF($R$4=Database!$A$10,
_xlfn.FORECAST.LINEAR(Q23,
INDEX('DS2025'!$Z$5:$Z$15,MATCH(Q23,'DS2025'!$Y$5:$Y$15,1)):
INDEX('DS2025'!$Z$5:$Z$15,MATCH(Q23,'DS2025'!$Y$5:$Y$15,1)+1),
INDEX('DS2025'!$Y$5:$Y$15,MATCH(Q23,'DS2025'!$Y$5:$Y$15,1)):
INDEX('DS2025'!$Y$5:$Y$15,MATCH(Q23,'DS2025'!$Y$5:$Y$15,1)+1)),
IF($R$4=Database!$A$11,
_xlfn.FORECAST.LINEAR(
Q23,
INDEX('DS2025'!$B$21:$B$35,MATCH(Q23,'DS2025'!$A$21:$A$35,1)):
INDEX('DS2025'!$B$21:$B$35,MATCH(Q23,'DS2025'!$A$21:$A$35,1)+1),
INDEX('DS2025'!$A$21:$A$35,MATCH(Q23,'DS2025'!$A$21:$A$35,1)):
INDEX('DS2025'!$A$21:$A$35,MATCH(Q23,'DS2025'!$A$21:$A$35,1)+1)),
IF($R$4=Database!$A$12,
_xlfn.FORECAST.LINEAR(
Q23,
INDEX('DS2025'!$E$21:$E$35,MATCH(Q23,'DS2025'!$D$21:$D$35,1)):
INDEX('DS2025'!$E$21:$E$35,MATCH(Q23,'DS2025'!$D$21:$D$35,1)+1),
INDEX('DS2025'!$D$21:$D$35,MATCH(Q23,'DS2025'!$D$21:$D$35,1)):
INDEX('DS2025'!$D$21:$D$35,MATCH(Q23,'DS2025'!$D$21:$D$35,1)+1)),
IF($R$4=Database!$A$13,
_xlfn.FORECAST.LINEAR(
Q23,
INDEX('DS2025'!$H$21:$H$35,MATCH(Q23,'DS2025'!$G$21:$G$35,1)):
INDEX('DS2025'!$H$21:$H$35,MATCH(Q23,'DS2025'!$G$21:$G$35,1)+1),
INDEX('DS2025'!$G$21:$G$35,MATCH(Q23,'DS2025'!$G$21:$G$35,1)):
INDEX('DS2025'!$G$21:$G$35,MATCH(Q23,'DS2025'!$G$21:$G$35,1)+1)),
IF($R$4=Database!$A$14,
_xlfn.FORECAST.LINEAR(
Q23,
INDEX('DS2025'!$K$21:$K$35,MATCH(Q23,'DS2025'!$J$21:$J$35,1)):
INDEX('DS2025'!$K$21:$K$35,MATCH(Q23,'DS2025'!$J$21:$J$35,1)+1),
INDEX('DS2025'!$J$21:$J$35,MATCH(Q23,'DS2025'!$J$21:$J$35,1)):
INDEX('DS2025'!$J$21:$J$35,MATCH(Q23,'DS2025'!$J$21:$J$35,1)+1)),
IF($R$4=Database!$A$15,
_xlfn.FORECAST.LINEAR(
Q23,
INDEX('DS2025'!$N$21:$N$35,MATCH(Q23,'DS2025'!$M$21:$M$35,1)):
INDEX('DS2025'!$N$21:$N$35,MATCH(Q23,'DS2025'!$M$21:$M$35,1)+1),
INDEX('DS2025'!$M$21:$M$35,MATCH(Q23,'DS2025'!$M$21:$M$35,1)):
INDEX('DS2025'!$M$21:$M$35,MATCH(Q23,'DS2025'!$M$21:$M$35,1)+1)),
IF($R$4=Database!$A$16,
_xlfn.FORECAST.LINEAR(
Q23,
INDEX('DS2025'!$Q$21:$Q$35,MATCH(Q23,'DS2025'!$P$21:$P$35,1)):
INDEX('DS2025'!$Q$21:$Q$35,MATCH(Q23,'DS2025'!$P$21:$P$35,1)+1),
INDEX('DS2025'!$P$21:$P$35,MATCH(Q23,'DS2025'!$P$21:$P$35,1)):
INDEX('DS2025'!$P$21:$P$35,MATCH(Q23,'DS2025'!$P$21:$P$35,1)+1)),
IF($R$4=Database!$A$17,
_xlfn.FORECAST.LINEAR(
Q23,
INDEX('DS2025'!$T$21:$T$35,MATCH(Q23,'DS2025'!$S$21:$S$35,1)):
INDEX('DS2025'!$T$21:$T$35,MATCH(Q23,'DS2025'!$S$21:$S$35,1)+1),
INDEX('DS2025'!$S$21:$S$35,MATCH(Q23,'DS2025'!$S$21:$S$35,1)):
INDEX('DS2025'!$S$21:$S$35,MATCH(Q23,'DS2025'!$S$21:$S$35,1)+1)),
IF($R$4=Database!$A$18,
_xlfn.FORECAST.LINEAR(
Q23,
INDEX('DS2025'!$W$21:$W$35,MATCH(Q23,'DS2025'!$V$21:$V$35,1)):
INDEX('DS2025'!$W$21:$W$35,MATCH(Q23,'DS2025'!$V$21:$V$35,1)+1),
INDEX('DS2025'!$V$21:$V$35,MATCH(Q23,'DS2025'!$V$21:$V$35,1)):
INDEX('DS2025'!$V$21:$V$35,MATCH(Q23,'DS2025'!$V$21:$V$35,1)+1)),
IF($R$4=Database!$A$19,
_xlfn.FORECAST.LINEAR(
Q23,
INDEX('DS2025'!$Z$21:$Z$35,MATCH(Q23,'DS2025'!$Y$21:$Y$35,1)):
INDEX('DS2025'!$Z$21:$Z$35,MATCH(Q23,'DS2025'!$Y$21:$Y$35,1)+1),
INDEX('DS2025'!$Y$21:$Y$35,MATCH(Q23,'DS2025'!$Y$21:$Y$35,1)):
INDEX('DS2025'!$Y$21:$Y$35,MATCH(Q23,'DS2025'!$Y$21:$Y$35,1)+1)),
IF($R$4=Database!$A$20,
_xlfn.FORECAST.LINEAR(
Q23,
INDEX('DS2025'!$AC$21:$AC$35,MATCH(Q23,'DS2025'!$AB$21:$AB$35,1)):
INDEX('DS2025'!$AC$21:$AC$35,MATCH(Q23,'DS2025'!$AB$21:$AB$35,1)+1),
INDEX('DS2025'!$AB$21:$AB$35,MATCH(Q23,'DS2025'!$AB$21:$AB$35,1)):
INDEX('DS2025'!$AB$21:$AB$35,MATCH(Q23,'DS2025'!$AB$21:$AB$35,1)+1))
)))))))))))))))))))</f>
        <v>-0.33600574437529918</v>
      </c>
      <c r="S23" s="98">
        <f t="shared" si="5"/>
        <v>65.205994255624702</v>
      </c>
      <c r="T23" s="317">
        <f>'Data 60 C'!H24</f>
        <v>64.816999999999993</v>
      </c>
      <c r="U23" s="98">
        <f>IF($U$4=Database!$A$2,
_xlfn.FORECAST.LINEAR(T23,
INDEX('DS2025'!$B$5:$B$15,MATCH(T23,'DS2025'!$A$5:$A$15,1)):
INDEX('DS2025'!$B$5:$B$15,MATCH(T23,'DS2025'!$A$5:$A$15,1)+1),
INDEX('DS2025'!$A$5:$A$15,MATCH(T23,'DS2025'!$A$5:$A$15,1)):
INDEX('DS2025'!$A$5:$A$15,MATCH(T23,'DS2025'!$A$5:$A$15,1)+1)),
IF($U$4=Database!$A$3,
_xlfn.FORECAST.LINEAR(T23,
INDEX('DS2025'!$E$5:$E$15,MATCH(T23,'DS2025'!$D$5:$D$15,1)):
INDEX('DS2025'!$E$5:$E$15,MATCH(T23,'DS2025'!$D$5:$D$15,1)+1),
INDEX('DS2025'!$D$5:$D$15,MATCH(T23,'DS2025'!$D$5:$D$15,1)):
INDEX('DS2025'!$D$5:$D$15,MATCH(T23,'DS2025'!$D$5:$D$15,1)+1)),
IF($U$4=Database!$A$4,
_xlfn.FORECAST.LINEAR(T23,
INDEX('DS2025'!$H$5:$H$15,MATCH(T23,'DS2025'!$G$5:$G$15,1)):
INDEX('DS2025'!$H$5:$H$15,MATCH(T23,'DS2025'!$G$5:$G$15,1)+1),
INDEX('DS2025'!$G$5:$G$15,MATCH(T23,'DS2025'!$G$5:$G$15,1)):
INDEX('DS2025'!$G$5:$G$15,MATCH(T23,'DS2025'!$G$5:$G$15,1)+1)),
IF($U$4=Database!$A$5,
_xlfn.FORECAST.LINEAR(T23,
INDEX('DS2025'!$K$5:$K$15,MATCH(T23,'DS2025'!$J$5:$J$15,1)):
INDEX('DS2025'!$K$5:$K$15,MATCH(T23,'DS2025'!$J$5:$J$15,1)+1),
INDEX('DS2025'!$J$5:$J$15,MATCH(T23,'DS2025'!$J$5:$J$15,1)):
INDEX('DS2025'!$J$5:$J$15,MATCH(T23,'DS2025'!$J$5:$J$15,1)+1)),
IF($U$4=Database!$A$6,
_xlfn.FORECAST.LINEAR(T23,
INDEX('DS2025'!$N$5:$N$15,MATCH(T23,'DS2025'!$M$5:$M$15,1)):
INDEX('DS2025'!$N$5:$N$15,MATCH(T23,'DS2025'!$M$5:$M$15,1)+1),
INDEX('DS2025'!$M$5:$M$15,MATCH(T23,'DS2025'!$M$5:$M$15,1)):
INDEX('DS2025'!$M$5:$M$15,MATCH(T23,'DS2025'!$M$5:$M$15,1)+1)),
IF($U$4=Database!$A$7,
_xlfn.FORECAST.LINEAR(T23,
INDEX('DS2025'!$Q$5:$Q$15,MATCH(T23,'DS2025'!$P$5:$P$15,1)):
INDEX('DS2025'!$Q$5:$Q$15,MATCH(T23,'DS2025'!$P$5:$P$15,1)+1),
INDEX('DS2025'!$P$5:$P$15,MATCH(T23,'DS2025'!$P$5:$P$15,1)):
INDEX('DS2025'!$P$5:$P$15,MATCH(T23,'DS2025'!$P$5:$P$15,1)+1)),
IF($U$4=Database!$A$8,
_xlfn.FORECAST.LINEAR(T23,
INDEX('DS2025'!$T$5:$T$15,MATCH(T23,'DS2025'!$S$5:$S$15,1)):
INDEX('DS2025'!$T$5:$T$15,MATCH(T23,'DS2025'!$S$5:$S$15,1)+1),
INDEX('DS2025'!$S$5:$S$15,MATCH(T23,'DS2025'!$S$5:$S$15,1)):
INDEX('DS2025'!$S$5:$S$15,MATCH(T23,'DS2025'!$S$5:$S$15,1)+1)),
IF($U$4=Database!$A$9,
_xlfn.FORECAST.LINEAR(T23,
INDEX('DS2025'!$W$5:$W$15,MATCH(T23,'DS2025'!$V$5:$V$15,1)):
INDEX('DS2025'!$W$5:$W$15,MATCH(T23,'DS2025'!$V$5:$V$15,1)+1),
INDEX('DS2025'!$V$5:$V$15,MATCH(T23,'DS2025'!$V$5:$V$15,1)):
INDEX('DS2025'!$V$5:$V$15,MATCH(T23,'DS2025'!$V$5:$V$15,1)+1)),
IF($U$4=Database!$A$10,
_xlfn.FORECAST.LINEAR(T23,
INDEX('DS2025'!$Z$5:$Z$15,MATCH(T23,'DS2025'!$Y$5:$Y$15,1)):
INDEX('DS2025'!$Z$5:$Z$15,MATCH(T23,'DS2025'!$Y$5:$Y$15,1)+1),
INDEX('DS2025'!$Y$5:$Y$15,MATCH(T23,'DS2025'!$Y$5:$Y$15,1)):
INDEX('DS2025'!$Y$5:$Y$15,MATCH(T23,'DS2025'!$Y$5:$Y$15,1)+1)),
IF($U$4=Database!$A$11,
_xlfn.FORECAST.LINEAR(
T23,
INDEX('DS2025'!$B$21:$B$35,MATCH(T23,'DS2025'!$A$21:$A$35,1)):
INDEX('DS2025'!$B$21:$B$35,MATCH(T23,'DS2025'!$A$21:$A$35,1)+1),
INDEX('DS2025'!$A$21:$A$35,MATCH(T23,'DS2025'!$A$21:$A$35,1)):
INDEX('DS2025'!$A$21:$A$35,MATCH(T23,'DS2025'!$A$21:$A$35,1)+1)),
IF($U$4=Database!$A$12,
_xlfn.FORECAST.LINEAR(
T23,
INDEX('DS2025'!$E$21:$E$35,MATCH(T23,'DS2025'!$D$21:$D$35,1)):
INDEX('DS2025'!$E$21:$E$35,MATCH(T23,'DS2025'!$D$21:$D$35,1)+1),
INDEX('DS2025'!$D$21:$D$35,MATCH(T23,'DS2025'!$D$21:$D$35,1)):
INDEX('DS2025'!$D$21:$D$35,MATCH(T23,'DS2025'!$D$21:$D$35,1)+1)),
IF($U$4=Database!$A$13,
_xlfn.FORECAST.LINEAR(
T23,
INDEX('DS2025'!$H$21:$H$35,MATCH(T23,'DS2025'!$G$21:$G$35,1)):
INDEX('DS2025'!$H$21:$H$35,MATCH(T23,'DS2025'!$G$21:$G$35,1)+1),
INDEX('DS2025'!$G$21:$G$35,MATCH(T23,'DS2025'!$G$21:$G$35,1)):
INDEX('DS2025'!$G$21:$G$35,MATCH(T23,'DS2025'!$G$21:$G$35,1)+1)),
IF($U$4=Database!$A$14,
_xlfn.FORECAST.LINEAR(
T23,
INDEX('DS2025'!$K$21:$K$35,MATCH(T23,'DS2025'!$J$21:$J$35,1)):
INDEX('DS2025'!$K$21:$K$35,MATCH(T23,'DS2025'!$J$21:$J$35,1)+1),
INDEX('DS2025'!$J$21:$J$35,MATCH(T23,'DS2025'!$J$21:$J$35,1)):
INDEX('DS2025'!$J$21:$J$35,MATCH(T23,'DS2025'!$J$21:$J$35,1)+1)),
IF($U$4=Database!$A$15,
_xlfn.FORECAST.LINEAR(
T23,
INDEX('DS2025'!$N$21:$N$35,MATCH(T23,'DS2025'!$M$21:$M$35,1)):
INDEX('DS2025'!$N$21:$N$35,MATCH(T23,'DS2025'!$M$21:$M$35,1)+1),
INDEX('DS2025'!$M$21:$M$35,MATCH(T23,'DS2025'!$M$21:$M$35,1)):
INDEX('DS2025'!$M$21:$M$35,MATCH(T23,'DS2025'!$M$21:$M$35,1)+1)),
IF($U$4=Database!$A$16,
_xlfn.FORECAST.LINEAR(
T23,
INDEX('DS2025'!$Q$21:$Q$35,MATCH(T23,'DS2025'!$P$21:$P$35,1)):
INDEX('DS2025'!$Q$21:$Q$35,MATCH(T23,'DS2025'!$P$21:$P$35,1)+1),
INDEX('DS2025'!$P$21:$P$35,MATCH(T23,'DS2025'!$P$21:$P$35,1)):
INDEX('DS2025'!$P$21:$P$35,MATCH(T23,'DS2025'!$P$21:$P$35,1)+1)),
IF($U$4=Database!$A$17,
_xlfn.FORECAST.LINEAR(
T23,
INDEX('DS2025'!$T$21:$T$35,MATCH(T23,'DS2025'!$S$21:$S$35,1)):
INDEX('DS2025'!$T$21:$T$35,MATCH(T23,'DS2025'!$S$21:$S$35,1)+1),
INDEX('DS2025'!$S$21:$S$35,MATCH(T23,'DS2025'!$S$21:$S$35,1)):
INDEX('DS2025'!$S$21:$S$35,MATCH(T23,'DS2025'!$S$21:$S$35,1)+1)),
IF($U$4=Database!$A$18,
_xlfn.FORECAST.LINEAR(
T23,
INDEX('DS2025'!$W$21:$W$35,MATCH(T23,'DS2025'!$V$21:$V$35,1)):
INDEX('DS2025'!$W$21:$W$35,MATCH(T23,'DS2025'!$V$21:$V$35,1)+1),
INDEX('DS2025'!$V$21:$V$35,MATCH(T23,'DS2025'!$V$21:$V$35,1)):
INDEX('DS2025'!$V$21:$V$35,MATCH(T23,'DS2025'!$V$21:$V$35,1)+1)),
IF($U$4=Database!$A$19,
_xlfn.FORECAST.LINEAR(
T23,
INDEX('DS2025'!$Z$21:$Z$35,MATCH(T23,'DS2025'!$Y$21:$Y$35,1)):
INDEX('DS2025'!$Z$21:$Z$35,MATCH(T23,'DS2025'!$Y$21:$Y$35,1)+1),
INDEX('DS2025'!$Y$21:$Y$35,MATCH(T23,'DS2025'!$Y$21:$Y$35,1)):
INDEX('DS2025'!$Y$21:$Y$35,MATCH(T23,'DS2025'!$Y$21:$Y$35,1)+1)),
IF($U$4=Database!$A$20,
_xlfn.FORECAST.LINEAR(
T23,
INDEX('DS2025'!$AC$21:$AC$35,MATCH(T23,'DS2025'!$AB$21:$AB$35,1)):
INDEX('DS2025'!$AC$21:$AC$35,MATCH(T23,'DS2025'!$AB$21:$AB$35,1)+1),
INDEX('DS2025'!$AB$21:$AB$35,MATCH(T23,'DS2025'!$AB$21:$AB$35,1)):
INDEX('DS2025'!$AB$21:$AB$35,MATCH(T23,'DS2025'!$AB$21:$AB$35,1)+1))
)))))))))))))))))))</f>
        <v>-0.33386556566140091</v>
      </c>
      <c r="V23" s="98">
        <f t="shared" si="6"/>
        <v>64.483134434338595</v>
      </c>
      <c r="W23" s="317">
        <f>'Data 60 C'!I24</f>
        <v>64.796999999999997</v>
      </c>
      <c r="X23" s="98">
        <f>IF($X$4=Database!$A$2,
_xlfn.FORECAST.LINEAR(W23,
INDEX('DS2025'!$B$5:$B$15,MATCH(W23,'DS2025'!$A$5:$A$15,1)):
INDEX('DS2025'!$B$5:$B$15,MATCH(W23,'DS2025'!$A$5:$A$15,1)+1),
INDEX('DS2025'!$A$5:$A$15,MATCH(W23,'DS2025'!$A$5:$A$15,1)):
INDEX('DS2025'!$A$5:$A$15,MATCH(W23,'DS2025'!$A$5:$A$15,1)+1)),
IF($X$4=Database!$A$3,
_xlfn.FORECAST.LINEAR(W23,
INDEX('DS2025'!$E$5:$E$15,MATCH(W23,'DS2025'!$D$5:$D$15,1)):
INDEX('DS2025'!$E$5:$E$15,MATCH(W23,'DS2025'!$D$5:$D$15,1)+1),
INDEX('DS2025'!$D$5:$D$15,MATCH(W23,'DS2025'!$D$5:$D$15,1)):
INDEX('DS2025'!$D$5:$D$15,MATCH(W23,'DS2025'!$D$5:$D$15,1)+1)),
IF($X$4=Database!$A$4,
_xlfn.FORECAST.LINEAR(W23,
INDEX('DS2025'!$H$5:$H$15,MATCH(W23,'DS2025'!$G$5:$G$15,1)):
INDEX('DS2025'!$H$5:$H$15,MATCH(W23,'DS2025'!$G$5:$G$15,1)+1),
INDEX('DS2025'!$G$5:$G$15,MATCH(W23,'DS2025'!$G$5:$G$15,1)):
INDEX('DS2025'!$G$5:$G$15,MATCH(W23,'DS2025'!$G$5:$G$15,1)+1)),
IF($X$4=Database!$A$5,
_xlfn.FORECAST.LINEAR(W23,
INDEX('DS2025'!$K$5:$K$15,MATCH(W23,'DS2025'!$J$5:$J$15,1)):
INDEX('DS2025'!$K$5:$K$15,MATCH(W23,'DS2025'!$J$5:$J$15,1)+1),
INDEX('DS2025'!$J$5:$J$15,MATCH(W23,'DS2025'!$J$5:$J$15,1)):
INDEX('DS2025'!$J$5:$J$15,MATCH(W23,'DS2025'!$J$5:$J$15,1)+1)),
IF($X$4=Database!$A$6,
_xlfn.FORECAST.LINEAR(W23,
INDEX('DS2025'!$N$5:$N$15,MATCH(W23,'DS2025'!$M$5:$M$15,1)):
INDEX('DS2025'!$N$5:$N$15,MATCH(W23,'DS2025'!$M$5:$M$15,1)+1),
INDEX('DS2025'!$M$5:$M$15,MATCH(W23,'DS2025'!$M$5:$M$15,1)):
INDEX('DS2025'!$M$5:$M$15,MATCH(W23,'DS2025'!$M$5:$M$15,1)+1)),
IF($X$4=Database!$A$7,
_xlfn.FORECAST.LINEAR(W23,
INDEX('DS2025'!$Q$5:$Q$15,MATCH(W23,'DS2025'!$P$5:$P$15,1)):
INDEX('DS2025'!$Q$5:$Q$15,MATCH(W23,'DS2025'!$P$5:$P$15,1)+1),
INDEX('DS2025'!$P$5:$P$15,MATCH(W23,'DS2025'!$P$5:$P$15,1)):
INDEX('DS2025'!$P$5:$P$15,MATCH(W23,'DS2025'!$P$5:$P$15,1)+1)),
IF($X$4=Database!$A$8,
_xlfn.FORECAST.LINEAR(W23,
INDEX('DS2025'!$T$5:$T$15,MATCH(W23,'DS2025'!$S$5:$S$15,1)):
INDEX('DS2025'!$T$5:$T$15,MATCH(W23,'DS2025'!$S$5:$S$15,1)+1),
INDEX('DS2025'!$S$5:$S$15,MATCH(W23,'DS2025'!$S$5:$S$15,1)):
INDEX('DS2025'!$S$5:$S$15,MATCH(W23,'DS2025'!$S$5:$S$15,1)+1)),
IF($X$4=Database!$A$9,
_xlfn.FORECAST.LINEAR(W23,
INDEX('DS2025'!$W$5:$W$15,MATCH(W23,'DS2025'!$V$5:$V$15,1)):
INDEX('DS2025'!$W$5:$W$15,MATCH(W23,'DS2025'!$V$5:$V$15,1)+1),
INDEX('DS2025'!$V$5:$V$15,MATCH(W23,'DS2025'!$V$5:$V$15,1)):
INDEX('DS2025'!$V$5:$V$15,MATCH(W23,'DS2025'!$V$5:$V$15,1)+1)),
IF($X$4=Database!$A$10,
_xlfn.FORECAST.LINEAR(W23,
INDEX('DS2025'!$Z$5:$Z$15,MATCH(W23,'DS2025'!$Y$5:$Y$15,1)):
INDEX('DS2025'!$Z$5:$Z$15,MATCH(W23,'DS2025'!$Y$5:$Y$15,1)+1),
INDEX('DS2025'!$Y$5:$Y$15,MATCH(W23,'DS2025'!$Y$5:$Y$15,1)):
INDEX('DS2025'!$Y$5:$Y$15,MATCH(W23,'DS2025'!$Y$5:$Y$15,1)+1)),
IF($X$4=Database!$A$11,
_xlfn.FORECAST.LINEAR(
W23,
INDEX('DS2025'!$B$21:$B$35,MATCH(W23,'DS2025'!$A$21:$A$35,1)):
INDEX('DS2025'!$B$21:$B$35,MATCH(W23,'DS2025'!$A$21:$A$35,1)+1),
INDEX('DS2025'!$A$21:$A$35,MATCH(W23,'DS2025'!$A$21:$A$35,1)):
INDEX('DS2025'!$A$21:$A$35,MATCH(W23,'DS2025'!$A$21:$A$35,1)+1)),
IF($X$4=Database!$A$12,
_xlfn.FORECAST.LINEAR(
W23,
INDEX('DS2025'!$E$21:$E$35,MATCH(W23,'DS2025'!$D$21:$D$35,1)):
INDEX('DS2025'!$E$21:$E$35,MATCH(W23,'DS2025'!$D$21:$D$35,1)+1),
INDEX('DS2025'!$D$21:$D$35,MATCH(W23,'DS2025'!$D$21:$D$35,1)):
INDEX('DS2025'!$D$21:$D$35,MATCH(W23,'DS2025'!$D$21:$D$35,1)+1)),
IF($X$4=Database!$A$13,
_xlfn.FORECAST.LINEAR(
W23,
INDEX('DS2025'!$H$21:$H$35,MATCH(W23,'DS2025'!$G$21:$G$35,1)):
INDEX('DS2025'!$H$21:$H$35,MATCH(W23,'DS2025'!$G$21:$G$35,1)+1),
INDEX('DS2025'!$G$21:$G$35,MATCH(W23,'DS2025'!$G$21:$G$35,1)):
INDEX('DS2025'!$G$21:$G$35,MATCH(W23,'DS2025'!$G$21:$G$35,1)+1)),
IF($X$4=Database!$A$14,
_xlfn.FORECAST.LINEAR(
W23,
INDEX('DS2025'!$K$21:$K$35,MATCH(W23,'DS2025'!$J$21:$J$35,1)):
INDEX('DS2025'!$K$21:$K$35,MATCH(W23,'DS2025'!$J$21:$J$35,1)+1),
INDEX('DS2025'!$J$21:$J$35,MATCH(W23,'DS2025'!$J$21:$J$35,1)):
INDEX('DS2025'!$J$21:$J$35,MATCH(W23,'DS2025'!$J$21:$J$35,1)+1)),
IF($X$4=Database!$A$15,
_xlfn.FORECAST.LINEAR(
W23,
INDEX('DS2025'!$N$21:$N$35,MATCH(W23,'DS2025'!$M$21:$M$35,1)):
INDEX('DS2025'!$N$21:$N$35,MATCH(W23,'DS2025'!$M$21:$M$35,1)+1),
INDEX('DS2025'!$M$21:$M$35,MATCH(W23,'DS2025'!$M$21:$M$35,1)):
INDEX('DS2025'!$M$21:$M$35,MATCH(W23,'DS2025'!$M$21:$M$35,1)+1)),
IF($X$4=Database!$A$16,
_xlfn.FORECAST.LINEAR(
W23,
INDEX('DS2025'!$Q$21:$Q$35,MATCH(W23,'DS2025'!$P$21:$P$35,1)):
INDEX('DS2025'!$Q$21:$Q$35,MATCH(W23,'DS2025'!$P$21:$P$35,1)+1),
INDEX('DS2025'!$P$21:$P$35,MATCH(W23,'DS2025'!$P$21:$P$35,1)):
INDEX('DS2025'!$P$21:$P$35,MATCH(W23,'DS2025'!$P$21:$P$35,1)+1)),
IF($X$4=Database!$A$17,
_xlfn.FORECAST.LINEAR(
W23,
INDEX('DS2025'!$T$21:$T$35,MATCH(W23,'DS2025'!$S$21:$S$35,1)):
INDEX('DS2025'!$T$21:$T$35,MATCH(W23,'DS2025'!$S$21:$S$35,1)+1),
INDEX('DS2025'!$S$21:$S$35,MATCH(W23,'DS2025'!$S$21:$S$35,1)):
INDEX('DS2025'!$S$21:$S$35,MATCH(W23,'DS2025'!$S$21:$S$35,1)+1)),
IF($X$4=Database!$A$18,
_xlfn.FORECAST.LINEAR(
W23,
INDEX('DS2025'!$W$21:$W$35,MATCH(W23,'DS2025'!$V$21:$V$35,1)):
INDEX('DS2025'!$W$21:$W$35,MATCH(W23,'DS2025'!$V$21:$V$35,1)+1),
INDEX('DS2025'!$V$21:$V$35,MATCH(W23,'DS2025'!$V$21:$V$35,1)):
INDEX('DS2025'!$V$21:$V$35,MATCH(W23,'DS2025'!$V$21:$V$35,1)+1)),
IF($X$4=Database!$A$19,
_xlfn.FORECAST.LINEAR(
W23,
INDEX('DS2025'!$Z$21:$Z$35,MATCH(W23,'DS2025'!$Y$21:$Y$35,1)):
INDEX('DS2025'!$Z$21:$Z$35,MATCH(W23,'DS2025'!$Y$21:$Y$35,1)+1),
INDEX('DS2025'!$Y$21:$Y$35,MATCH(W23,'DS2025'!$Y$21:$Y$35,1)):
INDEX('DS2025'!$Y$21:$Y$35,MATCH(W23,'DS2025'!$Y$21:$Y$35,1)+1)),
IF($X$4=Database!$A$20,
_xlfn.FORECAST.LINEAR(
W23,
INDEX('DS2025'!$AC$21:$AC$35,MATCH(W23,'DS2025'!$AB$21:$AB$35,1)):
INDEX('DS2025'!$AC$21:$AC$35,MATCH(W23,'DS2025'!$AB$21:$AB$35,1)+1),
INDEX('DS2025'!$AB$21:$AB$35,MATCH(W23,'DS2025'!$AB$21:$AB$35,1)):
INDEX('DS2025'!$AB$21:$AB$35,MATCH(W23,'DS2025'!$AB$21:$AB$35,1)+1))
)))))))))))))))))))</f>
        <v>-0.33380652624860374</v>
      </c>
      <c r="Y23" s="98">
        <f t="shared" si="7"/>
        <v>64.463193473751389</v>
      </c>
      <c r="Z23" s="97">
        <f>'Data 60 C'!J24</f>
        <v>65.66</v>
      </c>
      <c r="AA23" s="98">
        <f>IF($AA$4=Database!$A$2,
_xlfn.FORECAST.LINEAR(Z23,
INDEX('DS2025'!$B$5:$B$15,MATCH(Z23,'DS2025'!$A$5:$A$15,1)):
INDEX('DS2025'!$B$5:$B$15,MATCH(Z23,'DS2025'!$A$5:$A$15,1)+1),
INDEX('DS2025'!$A$5:$A$15,MATCH(Z23,'DS2025'!$A$5:$A$15,1)):
INDEX('DS2025'!$A$5:$A$15,MATCH(Z23,'DS2025'!$A$5:$A$15,1)+1)),
IF($AA$4=Database!$A$3,
_xlfn.FORECAST.LINEAR(Z23,
INDEX('DS2025'!$E$5:$E$15,MATCH(Z23,'DS2025'!$D$5:$D$15,1)):
INDEX('DS2025'!$E$5:$E$15,MATCH(Z23,'DS2025'!$D$5:$D$15,1)+1),
INDEX('DS2025'!$D$5:$D$15,MATCH(Z23,'DS2025'!$D$5:$D$15,1)):
INDEX('DS2025'!$D$5:$D$15,MATCH(Z23,'DS2025'!$D$5:$D$15,1)+1)),
IF($AA$4=Database!$A$4,
_xlfn.FORECAST.LINEAR(Z23,
INDEX('DS2025'!$H$5:$H$15,MATCH(Z23,'DS2025'!$G$5:$G$15,1)):
INDEX('DS2025'!$H$5:$H$15,MATCH(Z23,'DS2025'!$G$5:$G$15,1)+1),
INDEX('DS2025'!$G$5:$G$15,MATCH(Z23,'DS2025'!$G$5:$G$15,1)):
INDEX('DS2025'!$G$5:$G$15,MATCH(Z23,'DS2025'!$G$5:$G$15,1)+1)),
IF($AA$4=Database!$A$5,
_xlfn.FORECAST.LINEAR(Z23,
INDEX('DS2025'!$K$5:$K$15,MATCH(Z23,'DS2025'!$J$5:$J$15,1)):
INDEX('DS2025'!$K$5:$K$15,MATCH(Z23,'DS2025'!$J$5:$J$15,1)+1),
INDEX('DS2025'!$J$5:$J$15,MATCH(Z23,'DS2025'!$J$5:$J$15,1)):
INDEX('DS2025'!$J$5:$J$15,MATCH(Z23,'DS2025'!$J$5:$J$15,1)+1)),
IF($AA$4=Database!$A$6,
_xlfn.FORECAST.LINEAR(Z23,
INDEX('DS2025'!$N$5:$N$15,MATCH(Z23,'DS2025'!$M$5:$M$15,1)):
INDEX('DS2025'!$N$5:$N$15,MATCH(Z23,'DS2025'!$M$5:$M$15,1)+1),
INDEX('DS2025'!$M$5:$M$15,MATCH(Z23,'DS2025'!$M$5:$M$15,1)):
INDEX('DS2025'!$M$5:$M$15,MATCH(Z23,'DS2025'!$M$5:$M$15,1)+1)),
IF($AA$4=Database!$A$7,
_xlfn.FORECAST.LINEAR(Z23,
INDEX('DS2025'!$Q$5:$Q$15,MATCH(Z23,'DS2025'!$P$5:$P$15,1)):
INDEX('DS2025'!$Q$5:$Q$15,MATCH(Z23,'DS2025'!$P$5:$P$15,1)+1),
INDEX('DS2025'!$P$5:$P$15,MATCH(Z23,'DS2025'!$P$5:$P$15,1)):
INDEX('DS2025'!$P$5:$P$15,MATCH(Z23,'DS2025'!$P$5:$P$15,1)+1)),
IF($AA$4=Database!$A$8,
_xlfn.FORECAST.LINEAR(Z23,
INDEX('DS2025'!$T$5:$T$15,MATCH(Z23,'DS2025'!$S$5:$S$15,1)):
INDEX('DS2025'!$T$5:$T$15,MATCH(Z23,'DS2025'!$S$5:$S$15,1)+1),
INDEX('DS2025'!$S$5:$S$15,MATCH(Z23,'DS2025'!$S$5:$S$15,1)):
INDEX('DS2025'!$S$5:$S$15,MATCH(Z23,'DS2025'!$S$5:$S$15,1)+1)),
IF($AA$4=Database!$A$9,
_xlfn.FORECAST.LINEAR(Z23,
INDEX('DS2025'!$W$5:$W$15,MATCH(Z23,'DS2025'!$V$5:$V$15,1)):
INDEX('DS2025'!$W$5:$W$15,MATCH(Z23,'DS2025'!$V$5:$V$15,1)+1),
INDEX('DS2025'!$V$5:$V$15,MATCH(Z23,'DS2025'!$V$5:$V$15,1)):
INDEX('DS2025'!$V$5:$V$15,MATCH(Z23,'DS2025'!$V$5:$V$15,1)+1)),
IF($AA$4=Database!$A$10,
_xlfn.FORECAST.LINEAR(Z23,
INDEX('DS2025'!$Z$5:$Z$15,MATCH(Z23,'DS2025'!$Y$5:$Y$15,1)):
INDEX('DS2025'!$Z$5:$Z$15,MATCH(Z23,'DS2025'!$Y$5:$Y$15,1)+1),
INDEX('DS2025'!$Y$5:$Y$15,MATCH(Z23,'DS2025'!$Y$5:$Y$15,1)):
INDEX('DS2025'!$Y$5:$Y$15,MATCH(Z23,'DS2025'!$Y$5:$Y$15,1)+1)),
IF($AA$4=Database!$A$11,
_xlfn.FORECAST.LINEAR(
Z23,
INDEX('DS2025'!$B$21:$B$35,MATCH(Z23,'DS2025'!$A$21:$A$35,1)):
INDEX('DS2025'!$B$21:$B$35,MATCH(Z23,'DS2025'!$A$21:$A$35,1)+1),
INDEX('DS2025'!$A$21:$A$35,MATCH(Z23,'DS2025'!$A$21:$A$35,1)):
INDEX('DS2025'!$A$21:$A$35,MATCH(Z23,'DS2025'!$A$21:$A$35,1)+1)),
IF($AA$4=Database!$A$12,
_xlfn.FORECAST.LINEAR(
Z23,
INDEX('DS2025'!$E$21:$E$35,MATCH(Z23,'DS2025'!$D$21:$D$35,1)):
INDEX('DS2025'!$E$21:$E$35,MATCH(Z23,'DS2025'!$D$21:$D$35,1)+1),
INDEX('DS2025'!$D$21:$D$35,MATCH(Z23,'DS2025'!$D$21:$D$35,1)):
INDEX('DS2025'!$D$21:$D$35,MATCH(Z23,'DS2025'!$D$21:$D$35,1)+1)),
IF($AA$4=Database!$A$13,
_xlfn.FORECAST.LINEAR(
Z23,
INDEX('DS2025'!$H$21:$H$35,MATCH(Z23,'DS2025'!$G$21:$G$35,1)):
INDEX('DS2025'!$H$21:$H$35,MATCH(Z23,'DS2025'!$G$21:$G$35,1)+1),
INDEX('DS2025'!$G$21:$G$35,MATCH(Z23,'DS2025'!$G$21:$G$35,1)):
INDEX('DS2025'!$G$21:$G$35,MATCH(Z23,'DS2025'!$G$21:$G$35,1)+1)),
IF($AA$4=Database!$A$14,
_xlfn.FORECAST.LINEAR(
Z23,
INDEX('DS2025'!$K$21:$K$35,MATCH(Z23,'DS2025'!$J$21:$J$35,1)):
INDEX('DS2025'!$K$21:$K$35,MATCH(Z23,'DS2025'!$J$21:$J$35,1)+1),
INDEX('DS2025'!$J$21:$J$35,MATCH(Z23,'DS2025'!$J$21:$J$35,1)):
INDEX('DS2025'!$J$21:$J$35,MATCH(Z23,'DS2025'!$J$21:$J$35,1)+1)),
IF($AA$4=Database!$A$15,
_xlfn.FORECAST.LINEAR(
Z23,
INDEX('DS2025'!$N$21:$N$35,MATCH(Z23,'DS2025'!$M$21:$M$35,1)):
INDEX('DS2025'!$N$21:$N$35,MATCH(Z23,'DS2025'!$M$21:$M$35,1)+1),
INDEX('DS2025'!$M$21:$M$35,MATCH(Z23,'DS2025'!$M$21:$M$35,1)):
INDEX('DS2025'!$M$21:$M$35,MATCH(Z23,'DS2025'!$M$21:$M$35,1)+1)),
IF($AA$4=Database!$A$16,
_xlfn.FORECAST.LINEAR(
Z23,
INDEX('DS2025'!$Q$21:$Q$35,MATCH(Z23,'DS2025'!$P$21:$P$35,1)):
INDEX('DS2025'!$Q$21:$Q$35,MATCH(Z23,'DS2025'!$P$21:$P$35,1)+1),
INDEX('DS2025'!$P$21:$P$35,MATCH(Z23,'DS2025'!$P$21:$P$35,1)):
INDEX('DS2025'!$P$21:$P$35,MATCH(Z23,'DS2025'!$P$21:$P$35,1)+1)),
IF($AA$4=Database!$A$17,
_xlfn.FORECAST.LINEAR(
Z23,
INDEX('DS2025'!$T$21:$T$35,MATCH(Z23,'DS2025'!$S$21:$S$35,1)):
INDEX('DS2025'!$T$21:$T$35,MATCH(Z23,'DS2025'!$S$21:$S$35,1)+1),
INDEX('DS2025'!$S$21:$S$35,MATCH(Z23,'DS2025'!$S$21:$S$35,1)):
INDEX('DS2025'!$S$21:$S$35,MATCH(Z23,'DS2025'!$S$21:$S$35,1)+1)),
IF($AA$4=Database!$A$18,
_xlfn.FORECAST.LINEAR(
Z23,
INDEX('DS2025'!$W$21:$W$35,MATCH(Z23,'DS2025'!$V$21:$V$35,1)):
INDEX('DS2025'!$W$21:$W$35,MATCH(Z23,'DS2025'!$V$21:$V$35,1)+1),
INDEX('DS2025'!$V$21:$V$35,MATCH(Z23,'DS2025'!$V$21:$V$35,1)):
INDEX('DS2025'!$V$21:$V$35,MATCH(Z23,'DS2025'!$V$21:$V$35,1)+1)),
IF($AA$4=Database!$A$19,
_xlfn.FORECAST.LINEAR(
Z23,
INDEX('DS2025'!$Z$21:$Z$35,MATCH(Z23,'DS2025'!$Y$21:$Y$35,1)):
INDEX('DS2025'!$Z$21:$Z$35,MATCH(Z23,'DS2025'!$Y$21:$Y$35,1)+1),
INDEX('DS2025'!$Y$21:$Y$35,MATCH(Z23,'DS2025'!$Y$21:$Y$35,1)):
INDEX('DS2025'!$Y$21:$Y$35,MATCH(Z23,'DS2025'!$Y$21:$Y$35,1)+1)),
IF($AA$4=Database!$A$20,
_xlfn.FORECAST.LINEAR(
Z23,
INDEX('DS2025'!$AC$21:$AC$35,MATCH(Z23,'DS2025'!$AB$21:$AB$35,1)):
INDEX('DS2025'!$AC$21:$AC$35,MATCH(Z23,'DS2025'!$AB$21:$AB$35,1)+1),
INDEX('DS2025'!$AB$21:$AB$35,MATCH(Z23,'DS2025'!$AB$21:$AB$35,1)):
INDEX('DS2025'!$AB$21:$AB$35,MATCH(Z23,'DS2025'!$AB$21:$AB$35,1)+1))
)))))))))))))))))))</f>
        <v>-0.33635407691080255</v>
      </c>
      <c r="AB23" s="97">
        <f t="shared" si="8"/>
        <v>65.323645923089188</v>
      </c>
      <c r="AC23" s="318">
        <f>'Data 60 C'!K24</f>
        <v>64.5</v>
      </c>
      <c r="AD23" s="42"/>
      <c r="AE23" s="42"/>
      <c r="AF23" s="42"/>
    </row>
    <row r="24" spans="1:32" ht="15" customHeight="1">
      <c r="A24" s="316">
        <v>18</v>
      </c>
      <c r="B24" s="316">
        <f>'Data 60 C'!B25</f>
        <v>65.411000000000001</v>
      </c>
      <c r="C24" s="98">
        <f>IF($C$4=Database!$A$2,
_xlfn.FORECAST.LINEAR(B24,
INDEX('DS2025'!$B$5:$B$15,MATCH(B24,'DS2025'!$A$5:$A$15,1)):
INDEX('DS2025'!$B$5:$B$15,MATCH(B24,'DS2025'!$A$5:$A$15,1)+1),
INDEX('DS2025'!$A$5:$A$15,MATCH(B24,'DS2025'!$A$5:$A$15,1)):
INDEX('DS2025'!$A$5:$A$15,MATCH(B24,'DS2025'!$A$5:$A$15,1)+1)),
IF($C$4=Database!$A$3,
_xlfn.FORECAST.LINEAR(B24,
INDEX('DS2025'!$E$5:$E$15,MATCH(B24,'DS2025'!$D$5:$D$15,1)):
INDEX('DS2025'!$E$5:$E$15,MATCH(B24,'DS2025'!$D$5:$D$15,1)+1),
INDEX('DS2025'!$D$5:$D$15,MATCH(B24,'DS2025'!$D$5:$D$15,1)):
INDEX('DS2025'!$D$5:$D$15,MATCH(B24,'DS2025'!$D$5:$D$15,1)+1)),
IF($C$4=Database!$A$4,
_xlfn.FORECAST.LINEAR(B24,
INDEX('DS2025'!$H$5:$H$15,MATCH(B24,'DS2025'!$G$5:$G$15,1)):
INDEX('DS2025'!$H$5:$H$15,MATCH(B24,'DS2025'!$G$5:$G$15,1)+1),
INDEX('DS2025'!$G$5:$G$15,MATCH(B24,'DS2025'!$G$5:$G$15,1)):
INDEX('DS2025'!$G$5:$G$15,MATCH(B24,'DS2025'!$G$5:$G$15,1)+1)),
IF($C$4=Database!$A$5,
_xlfn.FORECAST.LINEAR(B24,
INDEX('DS2025'!$K$5:$K$15,MATCH(B24,'DS2025'!$J$5:$J$15,1)):
INDEX('DS2025'!$K$5:$K$15,MATCH(B24,'DS2025'!$J$5:$J$15,1)+1),
INDEX('DS2025'!$J$5:$J$15,MATCH(B24,'DS2025'!$J$5:$J$15,1)):
INDEX('DS2025'!$J$5:$J$15,MATCH(B24,'DS2025'!$J$5:$J$15,1)+1)),
IF($C$4=Database!$A$6,
_xlfn.FORECAST.LINEAR(B24,
INDEX('DS2025'!$N$5:$N$15,MATCH(B24,'DS2025'!$M$5:$M$15,1)):
INDEX('DS2025'!$N$5:$N$15,MATCH(B24,'DS2025'!$M$5:$M$15,1)+1),
INDEX('DS2025'!$M$5:$M$15,MATCH(B24,'DS2025'!$M$5:$M$15,1)):
INDEX('DS2025'!$M$5:$M$15,MATCH(B24,'DS2025'!$M$5:$M$15,1)+1)),
IF($C$4=Database!$A$7,
_xlfn.FORECAST.LINEAR(B24,
INDEX('DS2025'!$Q$5:$Q$15,MATCH(B24,'DS2025'!$P$5:$P$15,1)):
INDEX('DS2025'!$Q$5:$Q$15,MATCH(B24,'DS2025'!$P$5:$P$15,1)+1),
INDEX('DS2025'!$P$5:$P$15,MATCH(B24,'DS2025'!$P$5:$P$15,1)):
INDEX('DS2025'!$P$5:$P$15,MATCH(B24,'DS2025'!$P$5:$P$15,1)+1)),
IF($C$4=Database!$A$8,
_xlfn.FORECAST.LINEAR(B24,
INDEX('DS2025'!$T$5:$T$15,MATCH(B24,'DS2025'!$S$5:$S$15,1)):
INDEX('DS2025'!$T$5:$T$15,MATCH(B24,'DS2025'!$S$5:$S$15,1)+1),
INDEX('DS2025'!$S$5:$S$15,MATCH(B24,'DS2025'!$S$5:$S$15,1)):
INDEX('DS2025'!$S$5:$S$15,MATCH(B24,'DS2025'!$S$5:$S$15,1)+1)),
IF($C$4=Database!$A$9,
_xlfn.FORECAST.LINEAR(B24,
INDEX('DS2025'!$W$5:$W$15,MATCH(B24,'DS2025'!$V$5:$V$15,1)):
INDEX('DS2025'!$W$5:$W$15,MATCH(B24,'DS2025'!$V$5:$V$15,1)+1),
INDEX('DS2025'!$V$5:$V$15,MATCH(B24,'DS2025'!$V$5:$V$15,1)):
INDEX('DS2025'!$V$5:$V$15,MATCH(B24,'DS2025'!$V$5:$V$15,1)+1)),
IF($C$4=Database!$A$10,
_xlfn.FORECAST.LINEAR(B24,
INDEX('DS2025'!$Z$5:$Z$15,MATCH(B24,'DS2025'!$Y$5:$Y$15,1)):
INDEX('DS2025'!$Z$5:$Z$15,MATCH(B24,'DS2025'!$Y$5:$Y$15,1)+1),
INDEX('DS2025'!$Y$5:$Y$15,MATCH(B24,'DS2025'!$Y$5:$Y$15,1)):
INDEX('DS2025'!$Y$5:$Y$15,MATCH(B24,'DS2025'!$Y$5:$Y$15,1)+1)),
IF($C$4=Database!$A$11,
_xlfn.FORECAST.LINEAR(
B24,
INDEX('DS2025'!$B$21:$B$35,MATCH(B24,'DS2025'!$A$21:$A$35,1)):
INDEX('DS2025'!$B$21:$B$35,MATCH(B24,'DS2025'!$A$21:$A$35,1)+1),
INDEX('DS2025'!$A$21:$A$35,MATCH(B24,'DS2025'!$A$21:$A$35,1)):
INDEX('DS2025'!$A$21:$A$35,MATCH(B24,'DS2025'!$A$21:$A$35,1)+1)),
IF($C$4=Database!$A$12,
_xlfn.FORECAST.LINEAR(
B24,
INDEX('DS2025'!$E$21:$E$35,MATCH(B24,'DS2025'!$D$21:$D$35,1)):
INDEX('DS2025'!$E$21:$E$35,MATCH(B24,'DS2025'!$D$21:$D$35,1)+1),
INDEX('DS2025'!$D$21:$D$35,MATCH(B24,'DS2025'!$D$21:$D$35,1)):
INDEX('DS2025'!$D$21:$D$35,MATCH(B24,'DS2025'!$D$21:$D$35,1)+1)),
IF($C$4=Database!$A$13,
_xlfn.FORECAST.LINEAR(
B24,
INDEX('DS2025'!$H$21:$H$35,MATCH(B24,'DS2025'!$G$21:$G$35,1)):
INDEX('DS2025'!$H$21:$H$35,MATCH(B24,'DS2025'!$G$21:$G$35,1)+1),
INDEX('DS2025'!$G$21:$G$35,MATCH(B24,'DS2025'!$G$21:$G$35,1)):
INDEX('DS2025'!$G$21:$G$35,MATCH(B24,'DS2025'!$G$21:$G$35,1)+1)),
IF($C$4=Database!$A$14,
_xlfn.FORECAST.LINEAR(
B24,
INDEX('DS2025'!$K$21:$K$35,MATCH(B24,'DS2025'!$J$21:$J$35,1)):
INDEX('DS2025'!$K$21:$K$35,MATCH(B24,'DS2025'!$J$21:$J$35,1)+1),
INDEX('DS2025'!$J$21:$J$35,MATCH(B24,'DS2025'!$J$21:$J$35,1)):
INDEX('DS2025'!$J$21:$J$35,MATCH(B24,'DS2025'!$J$21:$J$35,1)+1)),
IF($C$4=Database!$A$15,
_xlfn.FORECAST.LINEAR(
B24,
INDEX('DS2025'!$N$21:$N$35,MATCH(B24,'DS2025'!$M$21:$M$35,1)):
INDEX('DS2025'!$N$21:$N$35,MATCH(B24,'DS2025'!$M$21:$M$35,1)+1),
INDEX('DS2025'!$M$21:$M$35,MATCH(B24,'DS2025'!$M$21:$M$35,1)):
INDEX('DS2025'!$M$21:$M$35,MATCH(B24,'DS2025'!$M$21:$M$35,1)+1)),
IF($C$4=Database!$A$16,
_xlfn.FORECAST.LINEAR(
B24,
INDEX('DS2025'!$Q$21:$Q$35,MATCH(B24,'DS2025'!$P$21:$P$35,1)):
INDEX('DS2025'!$Q$21:$Q$35,MATCH(B24,'DS2025'!$P$21:$P$35,1)+1),
INDEX('DS2025'!$P$21:$P$35,MATCH(B24,'DS2025'!$P$21:$P$35,1)):
INDEX('DS2025'!$P$21:$P$35,MATCH(B24,'DS2025'!$P$21:$P$35,1)+1)),
IF($C$4=Database!$A$17,
_xlfn.FORECAST.LINEAR(
B24,
INDEX('DS2025'!$T$21:$T$35,MATCH(B24,'DS2025'!$S$21:$S$35,1)):
INDEX('DS2025'!$T$21:$T$35,MATCH(B24,'DS2025'!$S$21:$S$35,1)+1),
INDEX('DS2025'!$S$21:$S$35,MATCH(B24,'DS2025'!$S$21:$S$35,1)):
INDEX('DS2025'!$S$21:$S$35,MATCH(B24,'DS2025'!$S$21:$S$35,1)+1)),
IF($C$4=Database!$A$18,
_xlfn.FORECAST.LINEAR(
B24,
INDEX('DS2025'!$W$21:$W$35,MATCH(B24,'DS2025'!$V$21:$V$35,1)):
INDEX('DS2025'!$W$21:$W$35,MATCH(B24,'DS2025'!$V$21:$V$35,1)+1),
INDEX('DS2025'!$V$21:$V$35,MATCH(B24,'DS2025'!$V$21:$V$35,1)):
INDEX('DS2025'!$V$21:$V$35,MATCH(B24,'DS2025'!$V$21:$V$35,1)+1)),
IF($C$4=Database!$A$19,
_xlfn.FORECAST.LINEAR(
B24,
INDEX('DS2025'!$Z$21:$Z$35,MATCH(B24,'DS2025'!$Y$21:$Y$35,1)):
INDEX('DS2025'!$Z$21:$Z$35,MATCH(B24,'DS2025'!$Y$21:$Y$35,1)+1),
INDEX('DS2025'!$Y$21:$Y$35,MATCH(B24,'DS2025'!$Y$21:$Y$35,1)):
INDEX('DS2025'!$Y$21:$Y$35,MATCH(B24,'DS2025'!$Y$21:$Y$35,1)+1)),
IF($C$4=Database!$A$20,
_xlfn.FORECAST.LINEAR(
B24,
INDEX('DS2025'!$AC$21:$AC$35,MATCH(B24,'DS2025'!$AB$21:$AB$35,1)):
INDEX('DS2025'!$AC$21:$AC$35,MATCH(B24,'DS2025'!$AB$21:$AB$35,1)+1),
INDEX('DS2025'!$AB$21:$AB$35,MATCH(B24,'DS2025'!$AB$21:$AB$35,1)):
INDEX('DS2025'!$AB$21:$AB$35,MATCH(B24,'DS2025'!$AB$21:$AB$35,1)+1))
)))))))))))))))))))</f>
        <v>-0.33561903622147754</v>
      </c>
      <c r="D24" s="98">
        <f t="shared" si="0"/>
        <v>65.075380963778528</v>
      </c>
      <c r="E24" s="98">
        <f>'Data 60 C'!C25</f>
        <v>66.019000000000005</v>
      </c>
      <c r="F24" s="98">
        <f>IF($F$4=Database!$A$2,
_xlfn.FORECAST.LINEAR(E24,
INDEX('DS2025'!$B$5:$B$15,MATCH(E24,'DS2025'!$A$5:$A$15,1)):
INDEX('DS2025'!$B$5:$B$15,MATCH(E24,'DS2025'!$A$5:$A$15,1)+1),
INDEX('DS2025'!$A$5:$A$15,MATCH(E24,'DS2025'!$A$5:$A$15,1)):
INDEX('DS2025'!$A$5:$A$15,MATCH(E24,'DS2025'!$A$5:$A$15,1)+1)),
IF($F$4=Database!$A$3,
_xlfn.FORECAST.LINEAR(E24,
INDEX('DS2025'!$E$5:$E$15,MATCH(E24,'DS2025'!$D$5:$D$15,1)):
INDEX('DS2025'!$E$5:$E$15,MATCH(E24,'DS2025'!$D$5:$D$15,1)+1),
INDEX('DS2025'!$D$5:$D$15,MATCH(E24,'DS2025'!$D$5:$D$15,1)):
INDEX('DS2025'!$D$5:$D$15,MATCH(E24,'DS2025'!$D$5:$D$15,1)+1)),
IF($F$4=Database!$A$4,
_xlfn.FORECAST.LINEAR(E24,
INDEX('DS2025'!$H$5:$H$15,MATCH(E24,'DS2025'!$G$5:$G$15,1)):
INDEX('DS2025'!$H$5:$H$15,MATCH(E24,'DS2025'!$G$5:$G$15,1)+1),
INDEX('DS2025'!$G$5:$G$15,MATCH(E24,'DS2025'!$G$5:$G$15,1)):
INDEX('DS2025'!$G$5:$G$15,MATCH(E24,'DS2025'!$G$5:$G$15,1)+1)),
IF($F$4=Database!$A$5,
_xlfn.FORECAST.LINEAR(E24,
INDEX('DS2025'!$K$5:$K$15,MATCH(E24,'DS2025'!$J$5:$J$15,1)):
INDEX('DS2025'!$K$5:$K$15,MATCH(E24,'DS2025'!$J$5:$J$15,1)+1),
INDEX('DS2025'!$J$5:$J$15,MATCH(E24,'DS2025'!$J$5:$J$15,1)):
INDEX('DS2025'!$J$5:$J$15,MATCH(E24,'DS2025'!$J$5:$J$15,1)+1)),
IF($F$4=Database!$A$6,
_xlfn.FORECAST.LINEAR(E24,
INDEX('DS2025'!$N$5:$N$15,MATCH(E24,'DS2025'!$M$5:$M$15,1)):
INDEX('DS2025'!$N$5:$N$15,MATCH(E24,'DS2025'!$M$5:$M$15,1)+1),
INDEX('DS2025'!$M$5:$M$15,MATCH(E24,'DS2025'!$M$5:$M$15,1)):
INDEX('DS2025'!$M$5:$M$15,MATCH(E24,'DS2025'!$M$5:$M$15,1)+1)),
IF($F$4=Database!$A$7,
_xlfn.FORECAST.LINEAR(E24,
INDEX('DS2025'!$Q$5:$Q$15,MATCH(E24,'DS2025'!$P$5:$P$15,1)):
INDEX('DS2025'!$Q$5:$Q$15,MATCH(E24,'DS2025'!$P$5:$P$15,1)+1),
INDEX('DS2025'!$P$5:$P$15,MATCH(E24,'DS2025'!$P$5:$P$15,1)):
INDEX('DS2025'!$P$5:$P$15,MATCH(E24,'DS2025'!$P$5:$P$15,1)+1)),
IF($F$4=Database!$A$8,
_xlfn.FORECAST.LINEAR(E24,
INDEX('DS2025'!$T$5:$T$15,MATCH(E24,'DS2025'!$S$5:$S$15,1)):
INDEX('DS2025'!$T$5:$T$15,MATCH(E24,'DS2025'!$S$5:$S$15,1)+1),
INDEX('DS2025'!$S$5:$S$15,MATCH(E24,'DS2025'!$S$5:$S$15,1)):
INDEX('DS2025'!$S$5:$S$15,MATCH(E24,'DS2025'!$S$5:$S$15,1)+1)),
IF($F$4=Database!$A$9,
_xlfn.FORECAST.LINEAR(E24,
INDEX('DS2025'!$W$5:$W$15,MATCH(E24,'DS2025'!$V$5:$V$15,1)):
INDEX('DS2025'!$W$5:$W$15,MATCH(E24,'DS2025'!$V$5:$V$15,1)+1),
INDEX('DS2025'!$V$5:$V$15,MATCH(E24,'DS2025'!$V$5:$V$15,1)):
INDEX('DS2025'!$V$5:$V$15,MATCH(E24,'DS2025'!$V$5:$V$15,1)+1)),
IF($F$4=Database!$A$10,
_xlfn.FORECAST.LINEAR(E24,
INDEX('DS2025'!$Z$5:$Z$15,MATCH(E24,'DS2025'!$Y$5:$Y$15,1)):
INDEX('DS2025'!$Z$5:$Z$15,MATCH(E24,'DS2025'!$Y$5:$Y$15,1)+1),
INDEX('DS2025'!$Y$5:$Y$15,MATCH(E24,'DS2025'!$Y$5:$Y$15,1)):
INDEX('DS2025'!$Y$5:$Y$15,MATCH(E24,'DS2025'!$Y$5:$Y$15,1)+1)),
IF($F$4=Database!$A$11,
_xlfn.FORECAST.LINEAR(
E24,
INDEX('DS2025'!$B$21:$B$35,MATCH(E24,'DS2025'!$A$21:$A$35,1)):
INDEX('DS2025'!$B$21:$B$35,MATCH(E24,'DS2025'!$A$21:$A$35,1)+1),
INDEX('DS2025'!$A$21:$A$35,MATCH(E24,'DS2025'!$A$21:$A$35,1)):
INDEX('DS2025'!$A$21:$A$35,MATCH(E24,'DS2025'!$A$21:$A$35,1)+1)),
IF($F$4=Database!$A$12,
_xlfn.FORECAST.LINEAR(
E24,
INDEX('DS2025'!$E$21:$E$35,MATCH(E24,'DS2025'!$D$21:$D$35,1)):
INDEX('DS2025'!$E$21:$E$35,MATCH(E24,'DS2025'!$D$21:$D$35,1)+1),
INDEX('DS2025'!$D$21:$D$35,MATCH(E24,'DS2025'!$D$21:$D$35,1)):
INDEX('DS2025'!$D$21:$D$35,MATCH(E24,'DS2025'!$D$21:$D$35,1)+1)),
IF($F$4=Database!$A$13,
_xlfn.FORECAST.LINEAR(
E24,
INDEX('DS2025'!$H$21:$H$35,MATCH(E24,'DS2025'!$G$21:$G$35,1)):
INDEX('DS2025'!$H$21:$H$35,MATCH(E24,'DS2025'!$G$21:$G$35,1)+1),
INDEX('DS2025'!$G$21:$G$35,MATCH(E24,'DS2025'!$G$21:$G$35,1)):
INDEX('DS2025'!$G$21:$G$35,MATCH(E24,'DS2025'!$G$21:$G$35,1)+1)),
IF($F$4=Database!$A$14,
_xlfn.FORECAST.LINEAR(
E24,
INDEX('DS2025'!$K$21:$K$35,MATCH(E24,'DS2025'!$J$21:$J$35,1)):
INDEX('DS2025'!$K$21:$K$35,MATCH(E24,'DS2025'!$J$21:$J$35,1)+1),
INDEX('DS2025'!$J$21:$J$35,MATCH(E24,'DS2025'!$J$21:$J$35,1)):
INDEX('DS2025'!$J$21:$J$35,MATCH(E24,'DS2025'!$J$21:$J$35,1)+1)),
IF($F$4=Database!$A$15,
_xlfn.FORECAST.LINEAR(
E24,
INDEX('DS2025'!$N$21:$N$35,MATCH(E24,'DS2025'!$M$21:$M$35,1)):
INDEX('DS2025'!$N$21:$N$35,MATCH(E24,'DS2025'!$M$21:$M$35,1)+1),
INDEX('DS2025'!$M$21:$M$35,MATCH(E24,'DS2025'!$M$21:$M$35,1)):
INDEX('DS2025'!$M$21:$M$35,MATCH(E24,'DS2025'!$M$21:$M$35,1)+1)),
IF($F$4=Database!$A$16,
_xlfn.FORECAST.LINEAR(
E24,
INDEX('DS2025'!$Q$21:$Q$35,MATCH(E24,'DS2025'!$P$21:$P$35,1)):
INDEX('DS2025'!$Q$21:$Q$35,MATCH(E24,'DS2025'!$P$21:$P$35,1)+1),
INDEX('DS2025'!$P$21:$P$35,MATCH(E24,'DS2025'!$P$21:$P$35,1)):
INDEX('DS2025'!$P$21:$P$35,MATCH(E24,'DS2025'!$P$21:$P$35,1)+1)),
IF($F$4=Database!$A$17,
_xlfn.FORECAST.LINEAR(
E24,
INDEX('DS2025'!$T$21:$T$35,MATCH(E24,'DS2025'!$S$21:$S$35,1)):
INDEX('DS2025'!$T$21:$T$35,MATCH(E24,'DS2025'!$S$21:$S$35,1)+1),
INDEX('DS2025'!$S$21:$S$35,MATCH(E24,'DS2025'!$S$21:$S$35,1)):
INDEX('DS2025'!$S$21:$S$35,MATCH(E24,'DS2025'!$S$21:$S$35,1)+1)),
IF($F$4=Database!$A$18,
_xlfn.FORECAST.LINEAR(
E24,
INDEX('DS2025'!$W$21:$W$35,MATCH(E24,'DS2025'!$V$21:$V$35,1)):
INDEX('DS2025'!$W$21:$W$35,MATCH(E24,'DS2025'!$V$21:$V$35,1)+1),
INDEX('DS2025'!$V$21:$V$35,MATCH(E24,'DS2025'!$V$21:$V$35,1)):
INDEX('DS2025'!$V$21:$V$35,MATCH(E24,'DS2025'!$V$21:$V$35,1)+1)),
IF($F$4=Database!$A$19,
_xlfn.FORECAST.LINEAR(
E24,
INDEX('DS2025'!$Z$21:$Z$35,MATCH(E24,'DS2025'!$Y$21:$Y$35,1)):
INDEX('DS2025'!$Z$21:$Z$35,MATCH(E24,'DS2025'!$Y$21:$Y$35,1)+1),
INDEX('DS2025'!$Y$21:$Y$35,MATCH(E24,'DS2025'!$Y$21:$Y$35,1)):
INDEX('DS2025'!$Y$21:$Y$35,MATCH(E24,'DS2025'!$Y$21:$Y$35,1)+1)),
IF($F$4=Database!$A$20,
_xlfn.FORECAST.LINEAR(
E24,
INDEX('DS2025'!$AC$21:$AC$35,MATCH(E24,'DS2025'!$AB$21:$AB$35,1)):
INDEX('DS2025'!$AC$21:$AC$35,MATCH(E24,'DS2025'!$AB$21:$AB$35,1)+1),
INDEX('DS2025'!$AB$21:$AB$35,MATCH(E24,'DS2025'!$AB$21:$AB$35,1)):
INDEX('DS2025'!$AB$21:$AB$35,MATCH(E24,'DS2025'!$AB$21:$AB$35,1)+1))
)))))))))))))))))))</f>
        <v>-0.2953779783393502</v>
      </c>
      <c r="G24" s="98">
        <f t="shared" si="1"/>
        <v>65.72362202166066</v>
      </c>
      <c r="H24" s="98">
        <f>'Data 60 C'!D25</f>
        <v>65.402000000000001</v>
      </c>
      <c r="I24" s="98">
        <f>IF($I$4=Database!$A$2,
_xlfn.FORECAST.LINEAR(H24,
INDEX('DS2025'!$B$5:$B$15,MATCH(H24,'DS2025'!$A$5:$A$15,1)):
INDEX('DS2025'!$B$5:$B$15,MATCH(H24,'DS2025'!$A$5:$A$15,1)+1),
INDEX('DS2025'!$A$5:$A$15,MATCH(H24,'DS2025'!$A$5:$A$15,1)):
INDEX('DS2025'!$A$5:$A$15,MATCH(H24,'DS2025'!$A$5:$A$15,1)+1)),
IF($I$4=Database!$A$3,
_xlfn.FORECAST.LINEAR(H24,
INDEX('DS2025'!$E$5:$E$15,MATCH(H24,'DS2025'!$D$5:$D$15,1)):
INDEX('DS2025'!$E$5:$E$15,MATCH(H24,'DS2025'!$D$5:$D$15,1)+1),
INDEX('DS2025'!$D$5:$D$15,MATCH(H24,'DS2025'!$D$5:$D$15,1)):
INDEX('DS2025'!$D$5:$D$15,MATCH(H24,'DS2025'!$D$5:$D$15,1)+1)),
IF($I$4=Database!$A$4,
_xlfn.FORECAST.LINEAR(H24,
INDEX('DS2025'!$H$5:$H$15,MATCH(H24,'DS2025'!$G$5:$G$15,1)):
INDEX('DS2025'!$H$5:$H$15,MATCH(H24,'DS2025'!$G$5:$G$15,1)+1),
INDEX('DS2025'!$G$5:$G$15,MATCH(H24,'DS2025'!$G$5:$G$15,1)):
INDEX('DS2025'!$G$5:$G$15,MATCH(H24,'DS2025'!$G$5:$G$15,1)+1)),
IF($I$4=Database!$A$5,
_xlfn.FORECAST.LINEAR(H24,
INDEX('DS2025'!$K$5:$K$15,MATCH(H24,'DS2025'!$J$5:$J$15,1)):
INDEX('DS2025'!$K$5:$K$15,MATCH(H24,'DS2025'!$J$5:$J$15,1)+1),
INDEX('DS2025'!$J$5:$J$15,MATCH(H24,'DS2025'!$J$5:$J$15,1)):
INDEX('DS2025'!$J$5:$J$15,MATCH(H24,'DS2025'!$J$5:$J$15,1)+1)),
IF($I$4=Database!$A$6,
_xlfn.FORECAST.LINEAR(H24,
INDEX('DS2025'!$N$5:$N$15,MATCH(H24,'DS2025'!$M$5:$M$15,1)):
INDEX('DS2025'!$N$5:$N$15,MATCH(H24,'DS2025'!$M$5:$M$15,1)+1),
INDEX('DS2025'!$M$5:$M$15,MATCH(H24,'DS2025'!$M$5:$M$15,1)):
INDEX('DS2025'!$M$5:$M$15,MATCH(H24,'DS2025'!$M$5:$M$15,1)+1)),
IF($I$4=Database!$A$7,
_xlfn.FORECAST.LINEAR(H24,
INDEX('DS2025'!$Q$5:$Q$15,MATCH(H24,'DS2025'!$P$5:$P$15,1)):
INDEX('DS2025'!$Q$5:$Q$15,MATCH(H24,'DS2025'!$P$5:$P$15,1)+1),
INDEX('DS2025'!$P$5:$P$15,MATCH(H24,'DS2025'!$P$5:$P$15,1)):
INDEX('DS2025'!$P$5:$P$15,MATCH(H24,'DS2025'!$P$5:$P$15,1)+1)),
IF($I$4=Database!$A$8,
_xlfn.FORECAST.LINEAR(H24,
INDEX('DS2025'!$T$5:$T$15,MATCH(H24,'DS2025'!$S$5:$S$15,1)):
INDEX('DS2025'!$T$5:$T$15,MATCH(H24,'DS2025'!$S$5:$S$15,1)+1),
INDEX('DS2025'!$S$5:$S$15,MATCH(H24,'DS2025'!$S$5:$S$15,1)):
INDEX('DS2025'!$S$5:$S$15,MATCH(H24,'DS2025'!$S$5:$S$15,1)+1)),
IF($I$4=Database!$A$9,
_xlfn.FORECAST.LINEAR(H24,
INDEX('DS2025'!$W$5:$W$15,MATCH(H24,'DS2025'!$V$5:$V$15,1)):
INDEX('DS2025'!$W$5:$W$15,MATCH(H24,'DS2025'!$V$5:$V$15,1)+1),
INDEX('DS2025'!$V$5:$V$15,MATCH(H24,'DS2025'!$V$5:$V$15,1)):
INDEX('DS2025'!$V$5:$V$15,MATCH(H24,'DS2025'!$V$5:$V$15,1)+1)),
IF($I$4=Database!$A$10,
_xlfn.FORECAST.LINEAR(H24,
INDEX('DS2025'!$Z$5:$Z$15,MATCH(H24,'DS2025'!$Y$5:$Y$15,1)):
INDEX('DS2025'!$Z$5:$Z$15,MATCH(H24,'DS2025'!$Y$5:$Y$15,1)+1),
INDEX('DS2025'!$Y$5:$Y$15,MATCH(H24,'DS2025'!$Y$5:$Y$15,1)):
INDEX('DS2025'!$Y$5:$Y$15,MATCH(H24,'DS2025'!$Y$5:$Y$15,1)+1)),
IF($I$4=Database!$A$11,
_xlfn.FORECAST.LINEAR(
H24,
INDEX('DS2025'!$B$21:$B$35,MATCH(H24,'DS2025'!$A$21:$A$35,1)):
INDEX('DS2025'!$B$21:$B$35,MATCH(H24,'DS2025'!$A$21:$A$35,1)+1),
INDEX('DS2025'!$A$21:$A$35,MATCH(H24,'DS2025'!$A$21:$A$35,1)):
INDEX('DS2025'!$A$21:$A$35,MATCH(H24,'DS2025'!$A$21:$A$35,1)+1)),
IF($I$4=Database!$A$12,
_xlfn.FORECAST.LINEAR(
H24,
INDEX('DS2025'!$E$21:$E$35,MATCH(H24,'DS2025'!$D$21:$D$35,1)):
INDEX('DS2025'!$E$21:$E$35,MATCH(H24,'DS2025'!$D$21:$D$35,1)+1),
INDEX('DS2025'!$D$21:$D$35,MATCH(H24,'DS2025'!$D$21:$D$35,1)):
INDEX('DS2025'!$D$21:$D$35,MATCH(H24,'DS2025'!$D$21:$D$35,1)+1)),
IF($I$4=Database!$A$13,
_xlfn.FORECAST.LINEAR(
H24,
INDEX('DS2025'!$H$21:$H$35,MATCH(H24,'DS2025'!$G$21:$G$35,1)):
INDEX('DS2025'!$H$21:$H$35,MATCH(H24,'DS2025'!$G$21:$G$35,1)+1),
INDEX('DS2025'!$G$21:$G$35,MATCH(H24,'DS2025'!$G$21:$G$35,1)):
INDEX('DS2025'!$G$21:$G$35,MATCH(H24,'DS2025'!$G$21:$G$35,1)+1)),
IF($I$4=Database!$A$14,
_xlfn.FORECAST.LINEAR(
H24,
INDEX('DS2025'!$K$21:$K$35,MATCH(H24,'DS2025'!$J$21:$J$35,1)):
INDEX('DS2025'!$K$21:$K$35,MATCH(H24,'DS2025'!$J$21:$J$35,1)+1),
INDEX('DS2025'!$J$21:$J$35,MATCH(H24,'DS2025'!$J$21:$J$35,1)):
INDEX('DS2025'!$J$21:$J$35,MATCH(H24,'DS2025'!$J$21:$J$35,1)+1)),
IF($I$4=Database!$A$15,
_xlfn.FORECAST.LINEAR(
H24,
INDEX('DS2025'!$N$21:$N$35,MATCH(H24,'DS2025'!$M$21:$M$35,1)):
INDEX('DS2025'!$N$21:$N$35,MATCH(H24,'DS2025'!$M$21:$M$35,1)+1),
INDEX('DS2025'!$M$21:$M$35,MATCH(H24,'DS2025'!$M$21:$M$35,1)):
INDEX('DS2025'!$M$21:$M$35,MATCH(H24,'DS2025'!$M$21:$M$35,1)+1)),
IF($I$4=Database!$A$16,
_xlfn.FORECAST.LINEAR(
H24,
INDEX('DS2025'!$Q$21:$Q$35,MATCH(H24,'DS2025'!$P$21:$P$35,1)):
INDEX('DS2025'!$Q$21:$Q$35,MATCH(H24,'DS2025'!$P$21:$P$35,1)+1),
INDEX('DS2025'!$P$21:$P$35,MATCH(H24,'DS2025'!$P$21:$P$35,1)):
INDEX('DS2025'!$P$21:$P$35,MATCH(H24,'DS2025'!$P$21:$P$35,1)+1)),
IF($I$4=Database!$A$17,
_xlfn.FORECAST.LINEAR(
H24,
INDEX('DS2025'!$T$21:$T$35,MATCH(H24,'DS2025'!$S$21:$S$35,1)):
INDEX('DS2025'!$T$21:$T$35,MATCH(H24,'DS2025'!$S$21:$S$35,1)+1),
INDEX('DS2025'!$S$21:$S$35,MATCH(H24,'DS2025'!$S$21:$S$35,1)):
INDEX('DS2025'!$S$21:$S$35,MATCH(H24,'DS2025'!$S$21:$S$35,1)+1)),
IF($I$4=Database!$A$18,
_xlfn.FORECAST.LINEAR(
H24,
INDEX('DS2025'!$W$21:$W$35,MATCH(H24,'DS2025'!$V$21:$V$35,1)):
INDEX('DS2025'!$W$21:$W$35,MATCH(H24,'DS2025'!$V$21:$V$35,1)+1),
INDEX('DS2025'!$V$21:$V$35,MATCH(H24,'DS2025'!$V$21:$V$35,1)):
INDEX('DS2025'!$V$21:$V$35,MATCH(H24,'DS2025'!$V$21:$V$35,1)+1)),
IF($I$4=Database!$A$19,
_xlfn.FORECAST.LINEAR(
H24,
INDEX('DS2025'!$Z$21:$Z$35,MATCH(H24,'DS2025'!$Y$21:$Y$35,1)):
INDEX('DS2025'!$Z$21:$Z$35,MATCH(H24,'DS2025'!$Y$21:$Y$35,1)+1),
INDEX('DS2025'!$Y$21:$Y$35,MATCH(H24,'DS2025'!$Y$21:$Y$35,1)):
INDEX('DS2025'!$Y$21:$Y$35,MATCH(H24,'DS2025'!$Y$21:$Y$35,1)+1)),
IF($I$4=Database!$A$20,
_xlfn.FORECAST.LINEAR(
H24,
INDEX('DS2025'!$AC$21:$AC$35,MATCH(H24,'DS2025'!$AB$21:$AB$35,1)):
INDEX('DS2025'!$AC$21:$AC$35,MATCH(H24,'DS2025'!$AB$21:$AB$35,1)+1),
INDEX('DS2025'!$AB$21:$AB$35,MATCH(H24,'DS2025'!$AB$21:$AB$35,1)):
INDEX('DS2025'!$AB$21:$AB$35,MATCH(H24,'DS2025'!$AB$21:$AB$35,1)+1))
)))))))))))))))))))</f>
        <v>-0.2969371841155235</v>
      </c>
      <c r="J24" s="98">
        <f t="shared" si="2"/>
        <v>65.10506281588448</v>
      </c>
      <c r="K24" s="98">
        <f>'Data 60 C'!E25</f>
        <v>65.415000000000006</v>
      </c>
      <c r="L24" s="98">
        <f>IF($L$4=Database!$A$2,
_xlfn.FORECAST.LINEAR(K24,
INDEX('DS2025'!$B$5:$B$15,MATCH(K24,'DS2025'!$A$5:$A$15,1)):
INDEX('DS2025'!$B$5:$B$15,MATCH(K24,'DS2025'!$A$5:$A$15,1)+1),
INDEX('DS2025'!$A$5:$A$15,MATCH(K24,'DS2025'!$A$5:$A$15,1)):
INDEX('DS2025'!$A$5:$A$15,MATCH(K24,'DS2025'!$A$5:$A$15,1)+1)),
IF($L$4=Database!$A$3,
_xlfn.FORECAST.LINEAR(K24,
INDEX('DS2025'!$E$5:$E$15,MATCH(K24,'DS2025'!$D$5:$D$15,1)):
INDEX('DS2025'!$E$5:$E$15,MATCH(K24,'DS2025'!$D$5:$D$15,1)+1),
INDEX('DS2025'!$D$5:$D$15,MATCH(K24,'DS2025'!$D$5:$D$15,1)):
INDEX('DS2025'!$D$5:$D$15,MATCH(K24,'DS2025'!$D$5:$D$15,1)+1)),
IF($L$4=Database!$A$4,
_xlfn.FORECAST.LINEAR(K24,
INDEX('DS2025'!$H$5:$H$15,MATCH(K24,'DS2025'!$G$5:$G$15,1)):
INDEX('DS2025'!$H$5:$H$15,MATCH(K24,'DS2025'!$G$5:$G$15,1)+1),
INDEX('DS2025'!$G$5:$G$15,MATCH(K24,'DS2025'!$G$5:$G$15,1)):
INDEX('DS2025'!$G$5:$G$15,MATCH(K24,'DS2025'!$G$5:$G$15,1)+1)),
IF($L$4=Database!$A$5,
_xlfn.FORECAST.LINEAR(K24,
INDEX('DS2025'!$K$5:$K$15,MATCH(K24,'DS2025'!$J$5:$J$15,1)):
INDEX('DS2025'!$K$5:$K$15,MATCH(K24,'DS2025'!$J$5:$J$15,1)+1),
INDEX('DS2025'!$J$5:$J$15,MATCH(K24,'DS2025'!$J$5:$J$15,1)):
INDEX('DS2025'!$J$5:$J$15,MATCH(K24,'DS2025'!$J$5:$J$15,1)+1)),
IF($L$4=Database!$A$6,
_xlfn.FORECAST.LINEAR(K24,
INDEX('DS2025'!$N$5:$N$15,MATCH(K24,'DS2025'!$M$5:$M$15,1)):
INDEX('DS2025'!$N$5:$N$15,MATCH(K24,'DS2025'!$M$5:$M$15,1)+1),
INDEX('DS2025'!$M$5:$M$15,MATCH(K24,'DS2025'!$M$5:$M$15,1)):
INDEX('DS2025'!$M$5:$M$15,MATCH(K24,'DS2025'!$M$5:$M$15,1)+1)),
IF($L$4=Database!$A$7,
_xlfn.FORECAST.LINEAR(K24,
INDEX('DS2025'!$Q$5:$Q$15,MATCH(K24,'DS2025'!$P$5:$P$15,1)):
INDEX('DS2025'!$Q$5:$Q$15,MATCH(K24,'DS2025'!$P$5:$P$15,1)+1),
INDEX('DS2025'!$P$5:$P$15,MATCH(K24,'DS2025'!$P$5:$P$15,1)):
INDEX('DS2025'!$P$5:$P$15,MATCH(K24,'DS2025'!$P$5:$P$15,1)+1)),
IF($L$4=Database!$A$8,
_xlfn.FORECAST.LINEAR(K24,
INDEX('DS2025'!$T$5:$T$15,MATCH(K24,'DS2025'!$S$5:$S$15,1)):
INDEX('DS2025'!$T$5:$T$15,MATCH(K24,'DS2025'!$S$5:$S$15,1)+1),
INDEX('DS2025'!$S$5:$S$15,MATCH(K24,'DS2025'!$S$5:$S$15,1)):
INDEX('DS2025'!$S$5:$S$15,MATCH(K24,'DS2025'!$S$5:$S$15,1)+1)),
IF($L$4=Database!$A$9,
_xlfn.FORECAST.LINEAR(K24,
INDEX('DS2025'!$W$5:$W$15,MATCH(K24,'DS2025'!$V$5:$V$15,1)):
INDEX('DS2025'!$W$5:$W$15,MATCH(K24,'DS2025'!$V$5:$V$15,1)+1),
INDEX('DS2025'!$V$5:$V$15,MATCH(K24,'DS2025'!$V$5:$V$15,1)):
INDEX('DS2025'!$V$5:$V$15,MATCH(K24,'DS2025'!$V$5:$V$15,1)+1)),
IF($L$4=Database!$A$10,
_xlfn.FORECAST.LINEAR(K24,
INDEX('DS2025'!$Z$5:$Z$15,MATCH(K24,'DS2025'!$Y$5:$Y$15,1)):
INDEX('DS2025'!$Z$5:$Z$15,MATCH(K24,'DS2025'!$Y$5:$Y$15,1)+1),
INDEX('DS2025'!$Y$5:$Y$15,MATCH(K24,'DS2025'!$Y$5:$Y$15,1)):
INDEX('DS2025'!$Y$5:$Y$15,MATCH(K24,'DS2025'!$Y$5:$Y$15,1)+1)),
IF($L$4=Database!$A$11,
_xlfn.FORECAST.LINEAR(
K24,
INDEX('DS2025'!$B$21:$B$35,MATCH(K24,'DS2025'!$A$21:$A$35,1)):
INDEX('DS2025'!$B$21:$B$35,MATCH(K24,'DS2025'!$A$21:$A$35,1)+1),
INDEX('DS2025'!$A$21:$A$35,MATCH(K24,'DS2025'!$A$21:$A$35,1)):
INDEX('DS2025'!$A$21:$A$35,MATCH(K24,'DS2025'!$A$21:$A$35,1)+1)),
IF($L$4=Database!$A$12,
_xlfn.FORECAST.LINEAR(
K24,
INDEX('DS2025'!$E$21:$E$35,MATCH(K24,'DS2025'!$D$21:$D$35,1)):
INDEX('DS2025'!$E$21:$E$35,MATCH(K24,'DS2025'!$D$21:$D$35,1)+1),
INDEX('DS2025'!$D$21:$D$35,MATCH(K24,'DS2025'!$D$21:$D$35,1)):
INDEX('DS2025'!$D$21:$D$35,MATCH(K24,'DS2025'!$D$21:$D$35,1)+1)),
IF($L$4=Database!$A$13,
_xlfn.FORECAST.LINEAR(
K24,
INDEX('DS2025'!$H$21:$H$35,MATCH(K24,'DS2025'!$G$21:$G$35,1)):
INDEX('DS2025'!$H$21:$H$35,MATCH(K24,'DS2025'!$G$21:$G$35,1)+1),
INDEX('DS2025'!$G$21:$G$35,MATCH(K24,'DS2025'!$G$21:$G$35,1)):
INDEX('DS2025'!$G$21:$G$35,MATCH(K24,'DS2025'!$G$21:$G$35,1)+1)),
IF($L$4=Database!$A$14,
_xlfn.FORECAST.LINEAR(
K24,
INDEX('DS2025'!$K$21:$K$35,MATCH(K24,'DS2025'!$J$21:$J$35,1)):
INDEX('DS2025'!$K$21:$K$35,MATCH(K24,'DS2025'!$J$21:$J$35,1)+1),
INDEX('DS2025'!$J$21:$J$35,MATCH(K24,'DS2025'!$J$21:$J$35,1)):
INDEX('DS2025'!$J$21:$J$35,MATCH(K24,'DS2025'!$J$21:$J$35,1)+1)),
IF($L$4=Database!$A$15,
_xlfn.FORECAST.LINEAR(
K24,
INDEX('DS2025'!$N$21:$N$35,MATCH(K24,'DS2025'!$M$21:$M$35,1)):
INDEX('DS2025'!$N$21:$N$35,MATCH(K24,'DS2025'!$M$21:$M$35,1)+1),
INDEX('DS2025'!$M$21:$M$35,MATCH(K24,'DS2025'!$M$21:$M$35,1)):
INDEX('DS2025'!$M$21:$M$35,MATCH(K24,'DS2025'!$M$21:$M$35,1)+1)),
IF($L$4=Database!$A$16,
_xlfn.FORECAST.LINEAR(
K24,
INDEX('DS2025'!$Q$21:$Q$35,MATCH(K24,'DS2025'!$P$21:$P$35,1)):
INDEX('DS2025'!$Q$21:$Q$35,MATCH(K24,'DS2025'!$P$21:$P$35,1)+1),
INDEX('DS2025'!$P$21:$P$35,MATCH(K24,'DS2025'!$P$21:$P$35,1)):
INDEX('DS2025'!$P$21:$P$35,MATCH(K24,'DS2025'!$P$21:$P$35,1)+1)),
IF($L$4=Database!$A$17,
_xlfn.FORECAST.LINEAR(
K24,
INDEX('DS2025'!$T$21:$T$35,MATCH(K24,'DS2025'!$S$21:$S$35,1)):
INDEX('DS2025'!$T$21:$T$35,MATCH(K24,'DS2025'!$S$21:$S$35,1)+1),
INDEX('DS2025'!$S$21:$S$35,MATCH(K24,'DS2025'!$S$21:$S$35,1)):
INDEX('DS2025'!$S$21:$S$35,MATCH(K24,'DS2025'!$S$21:$S$35,1)+1)),
IF($L$4=Database!$A$18,
_xlfn.FORECAST.LINEAR(
K24,
INDEX('DS2025'!$W$21:$W$35,MATCH(K24,'DS2025'!$V$21:$V$35,1)):
INDEX('DS2025'!$W$21:$W$35,MATCH(K24,'DS2025'!$V$21:$V$35,1)+1),
INDEX('DS2025'!$V$21:$V$35,MATCH(K24,'DS2025'!$V$21:$V$35,1)):
INDEX('DS2025'!$V$21:$V$35,MATCH(K24,'DS2025'!$V$21:$V$35,1)+1)),
IF($L$4=Database!$A$19,
_xlfn.FORECAST.LINEAR(
K24,
INDEX('DS2025'!$Z$21:$Z$35,MATCH(K24,'DS2025'!$Y$21:$Y$35,1)):
INDEX('DS2025'!$Z$21:$Z$35,MATCH(K24,'DS2025'!$Y$21:$Y$35,1)+1),
INDEX('DS2025'!$Y$21:$Y$35,MATCH(K24,'DS2025'!$Y$21:$Y$35,1)):
INDEX('DS2025'!$Y$21:$Y$35,MATCH(K24,'DS2025'!$Y$21:$Y$35,1)+1)),
IF($L$4=Database!$A$20,
_xlfn.FORECAST.LINEAR(
K24,
INDEX('DS2025'!$AC$21:$AC$35,MATCH(K24,'DS2025'!$AB$21:$AB$35,1)):
INDEX('DS2025'!$AC$21:$AC$35,MATCH(K24,'DS2025'!$AB$21:$AB$35,1)+1),
INDEX('DS2025'!$AB$21:$AB$35,MATCH(K24,'DS2025'!$AB$21:$AB$35,1)):
INDEX('DS2025'!$AB$21:$AB$35,MATCH(K24,'DS2025'!$AB$21:$AB$35,1)+1))
)))))))))))))))))))</f>
        <v>-0.33563084410403698</v>
      </c>
      <c r="M24" s="98">
        <f t="shared" si="3"/>
        <v>65.079369155895975</v>
      </c>
      <c r="N24" s="317">
        <f>'Data 60 C'!F25</f>
        <v>64.412999999999997</v>
      </c>
      <c r="O24" s="98">
        <f>IF($O$4=Database!$A$2,
_xlfn.FORECAST.LINEAR(N24,
INDEX('DS2025'!$B$5:$B$15,MATCH(N24,'DS2025'!$A$5:$A$15,1)):
INDEX('DS2025'!$B$5:$B$15,MATCH(N24,'DS2025'!$A$5:$A$15,1)+1),
INDEX('DS2025'!$A$5:$A$15,MATCH(N24,'DS2025'!$A$5:$A$15,1)):
INDEX('DS2025'!$A$5:$A$15,MATCH(N24,'DS2025'!$A$5:$A$15,1)+1)),
IF($O$4=Database!$A$3,
_xlfn.FORECAST.LINEAR(N24,
INDEX('DS2025'!$E$5:$E$15,MATCH(N24,'DS2025'!$D$5:$D$15,1)):
INDEX('DS2025'!$E$5:$E$15,MATCH(N24,'DS2025'!$D$5:$D$15,1)+1),
INDEX('DS2025'!$D$5:$D$15,MATCH(N24,'DS2025'!$D$5:$D$15,1)):
INDEX('DS2025'!$D$5:$D$15,MATCH(N24,'DS2025'!$D$5:$D$15,1)+1)),
IF($O$4=Database!$A$4,
_xlfn.FORECAST.LINEAR(N24,
INDEX('DS2025'!$H$5:$H$15,MATCH(N24,'DS2025'!$G$5:$G$15,1)):
INDEX('DS2025'!$H$5:$H$15,MATCH(N24,'DS2025'!$G$5:$G$15,1)+1),
INDEX('DS2025'!$G$5:$G$15,MATCH(N24,'DS2025'!$G$5:$G$15,1)):
INDEX('DS2025'!$G$5:$G$15,MATCH(N24,'DS2025'!$G$5:$G$15,1)+1)),
IF($O$4=Database!$A$5,
_xlfn.FORECAST.LINEAR(N24,
INDEX('DS2025'!$K$5:$K$15,MATCH(N24,'DS2025'!$J$5:$J$15,1)):
INDEX('DS2025'!$K$5:$K$15,MATCH(N24,'DS2025'!$J$5:$J$15,1)+1),
INDEX('DS2025'!$J$5:$J$15,MATCH(N24,'DS2025'!$J$5:$J$15,1)):
INDEX('DS2025'!$J$5:$J$15,MATCH(N24,'DS2025'!$J$5:$J$15,1)+1)),
IF($O$4=Database!$A$6,
_xlfn.FORECAST.LINEAR(N24,
INDEX('DS2025'!$N$5:$N$15,MATCH(N24,'DS2025'!$M$5:$M$15,1)):
INDEX('DS2025'!$N$5:$N$15,MATCH(N24,'DS2025'!$M$5:$M$15,1)+1),
INDEX('DS2025'!$M$5:$M$15,MATCH(N24,'DS2025'!$M$5:$M$15,1)):
INDEX('DS2025'!$M$5:$M$15,MATCH(N24,'DS2025'!$M$5:$M$15,1)+1)),
IF($O$4=Database!$A$7,
_xlfn.FORECAST.LINEAR(N24,
INDEX('DS2025'!$Q$5:$Q$15,MATCH(N24,'DS2025'!$P$5:$P$15,1)):
INDEX('DS2025'!$Q$5:$Q$15,MATCH(N24,'DS2025'!$P$5:$P$15,1)+1),
INDEX('DS2025'!$P$5:$P$15,MATCH(N24,'DS2025'!$P$5:$P$15,1)):
INDEX('DS2025'!$P$5:$P$15,MATCH(N24,'DS2025'!$P$5:$P$15,1)+1)),
IF($O$4=Database!$A$8,
_xlfn.FORECAST.LINEAR(N24,
INDEX('DS2025'!$T$5:$T$15,MATCH(N24,'DS2025'!$S$5:$S$15,1)):
INDEX('DS2025'!$T$5:$T$15,MATCH(N24,'DS2025'!$S$5:$S$15,1)+1),
INDEX('DS2025'!$S$5:$S$15,MATCH(N24,'DS2025'!$S$5:$S$15,1)):
INDEX('DS2025'!$S$5:$S$15,MATCH(N24,'DS2025'!$S$5:$S$15,1)+1)),
IF($O$4=Database!$A$9,
_xlfn.FORECAST.LINEAR(N24,
INDEX('DS2025'!$W$5:$W$15,MATCH(N24,'DS2025'!$V$5:$V$15,1)):
INDEX('DS2025'!$W$5:$W$15,MATCH(N24,'DS2025'!$V$5:$V$15,1)+1),
INDEX('DS2025'!$V$5:$V$15,MATCH(N24,'DS2025'!$V$5:$V$15,1)):
INDEX('DS2025'!$V$5:$V$15,MATCH(N24,'DS2025'!$V$5:$V$15,1)+1)),
IF($O$4=Database!$A$10,
_xlfn.FORECAST.LINEAR(N24,
INDEX('DS2025'!$Z$5:$Z$15,MATCH(N24,'DS2025'!$Y$5:$Y$15,1)):
INDEX('DS2025'!$Z$5:$Z$15,MATCH(N24,'DS2025'!$Y$5:$Y$15,1)+1),
INDEX('DS2025'!$Y$5:$Y$15,MATCH(N24,'DS2025'!$Y$5:$Y$15,1)):
INDEX('DS2025'!$Y$5:$Y$15,MATCH(N24,'DS2025'!$Y$5:$Y$15,1)+1)),
IF($O$4=Database!$A$11,
_xlfn.FORECAST.LINEAR(
N24,
INDEX('DS2025'!$B$21:$B$35,MATCH(N24,'DS2025'!$A$21:$A$35,1)):
INDEX('DS2025'!$B$21:$B$35,MATCH(N24,'DS2025'!$A$21:$A$35,1)+1),
INDEX('DS2025'!$A$21:$A$35,MATCH(N24,'DS2025'!$A$21:$A$35,1)):
INDEX('DS2025'!$A$21:$A$35,MATCH(N24,'DS2025'!$A$21:$A$35,1)+1)),
IF($O$4=Database!$A$12,
_xlfn.FORECAST.LINEAR(
N24,
INDEX('DS2025'!$E$21:$E$35,MATCH(N24,'DS2025'!$D$21:$D$35,1)):
INDEX('DS2025'!$E$21:$E$35,MATCH(N24,'DS2025'!$D$21:$D$35,1)+1),
INDEX('DS2025'!$D$21:$D$35,MATCH(N24,'DS2025'!$D$21:$D$35,1)):
INDEX('DS2025'!$D$21:$D$35,MATCH(N24,'DS2025'!$D$21:$D$35,1)+1)),
IF($O$4=Database!$A$13,
_xlfn.FORECAST.LINEAR(
N24,
INDEX('DS2025'!$H$21:$H$35,MATCH(N24,'DS2025'!$G$21:$G$35,1)):
INDEX('DS2025'!$H$21:$H$35,MATCH(N24,'DS2025'!$G$21:$G$35,1)+1),
INDEX('DS2025'!$G$21:$G$35,MATCH(N24,'DS2025'!$G$21:$G$35,1)):
INDEX('DS2025'!$G$21:$G$35,MATCH(N24,'DS2025'!$G$21:$G$35,1)+1)),
IF($O$4=Database!$A$14,
_xlfn.FORECAST.LINEAR(
N24,
INDEX('DS2025'!$K$21:$K$35,MATCH(N24,'DS2025'!$J$21:$J$35,1)):
INDEX('DS2025'!$K$21:$K$35,MATCH(N24,'DS2025'!$J$21:$J$35,1)+1),
INDEX('DS2025'!$J$21:$J$35,MATCH(N24,'DS2025'!$J$21:$J$35,1)):
INDEX('DS2025'!$J$21:$J$35,MATCH(N24,'DS2025'!$J$21:$J$35,1)+1)),
IF($O$4=Database!$A$15,
_xlfn.FORECAST.LINEAR(
N24,
INDEX('DS2025'!$N$21:$N$35,MATCH(N24,'DS2025'!$M$21:$M$35,1)):
INDEX('DS2025'!$N$21:$N$35,MATCH(N24,'DS2025'!$M$21:$M$35,1)+1),
INDEX('DS2025'!$M$21:$M$35,MATCH(N24,'DS2025'!$M$21:$M$35,1)):
INDEX('DS2025'!$M$21:$M$35,MATCH(N24,'DS2025'!$M$21:$M$35,1)+1)),
IF($O$4=Database!$A$16,
_xlfn.FORECAST.LINEAR(
N24,
INDEX('DS2025'!$Q$21:$Q$35,MATCH(N24,'DS2025'!$P$21:$P$35,1)):
INDEX('DS2025'!$Q$21:$Q$35,MATCH(N24,'DS2025'!$P$21:$P$35,1)+1),
INDEX('DS2025'!$P$21:$P$35,MATCH(N24,'DS2025'!$P$21:$P$35,1)):
INDEX('DS2025'!$P$21:$P$35,MATCH(N24,'DS2025'!$P$21:$P$35,1)+1)),
IF($O$4=Database!$A$17,
_xlfn.FORECAST.LINEAR(
N24,
INDEX('DS2025'!$T$21:$T$35,MATCH(N24,'DS2025'!$S$21:$S$35,1)):
INDEX('DS2025'!$T$21:$T$35,MATCH(N24,'DS2025'!$S$21:$S$35,1)+1),
INDEX('DS2025'!$S$21:$S$35,MATCH(N24,'DS2025'!$S$21:$S$35,1)):
INDEX('DS2025'!$S$21:$S$35,MATCH(N24,'DS2025'!$S$21:$S$35,1)+1)),
IF($O$4=Database!$A$18,
_xlfn.FORECAST.LINEAR(
N24,
INDEX('DS2025'!$W$21:$W$35,MATCH(N24,'DS2025'!$V$21:$V$35,1)):
INDEX('DS2025'!$W$21:$W$35,MATCH(N24,'DS2025'!$V$21:$V$35,1)+1),
INDEX('DS2025'!$V$21:$V$35,MATCH(N24,'DS2025'!$V$21:$V$35,1)):
INDEX('DS2025'!$V$21:$V$35,MATCH(N24,'DS2025'!$V$21:$V$35,1)+1)),
IF($O$4=Database!$A$19,
_xlfn.FORECAST.LINEAR(
N24,
INDEX('DS2025'!$Z$21:$Z$35,MATCH(N24,'DS2025'!$Y$21:$Y$35,1)):
INDEX('DS2025'!$Z$21:$Z$35,MATCH(N24,'DS2025'!$Y$21:$Y$35,1)+1),
INDEX('DS2025'!$Y$21:$Y$35,MATCH(N24,'DS2025'!$Y$21:$Y$35,1)):
INDEX('DS2025'!$Y$21:$Y$35,MATCH(N24,'DS2025'!$Y$21:$Y$35,1)+1)),
IF($O$4=Database!$A$20,
_xlfn.FORECAST.LINEAR(
N24,
INDEX('DS2025'!$AC$21:$AC$35,MATCH(N24,'DS2025'!$AB$21:$AB$35,1)):
INDEX('DS2025'!$AC$21:$AC$35,MATCH(N24,'DS2025'!$AB$21:$AB$35,1)+1),
INDEX('DS2025'!$AB$21:$AB$35,MATCH(N24,'DS2025'!$AB$21:$AB$35,1)):
INDEX('DS2025'!$AB$21:$AB$35,MATCH(N24,'DS2025'!$AB$21:$AB$35,1)+1))
)))))))))))))))))))</f>
        <v>-0.33267296952289765</v>
      </c>
      <c r="P24" s="96">
        <f t="shared" si="4"/>
        <v>64.080327030477093</v>
      </c>
      <c r="Q24" s="317">
        <f>'Data 60 C'!G25</f>
        <v>65.055999999999997</v>
      </c>
      <c r="R24" s="98">
        <f>IF($R$4=Database!$A$2,
_xlfn.FORECAST.LINEAR(Q24,
INDEX('DS2025'!$B$5:$B$15,MATCH(Q24,'DS2025'!$A$5:$A$15,1)):
INDEX('DS2025'!$B$5:$B$15,MATCH(Q24,'DS2025'!$A$5:$A$15,1)+1),
INDEX('DS2025'!$A$5:$A$15,MATCH(Q24,'DS2025'!$A$5:$A$15,1)):
INDEX('DS2025'!$A$5:$A$15,MATCH(Q24,'DS2025'!$A$5:$A$15,1)+1)),
IF($R$4=Database!$A$3,
_xlfn.FORECAST.LINEAR(Q24,
INDEX('DS2025'!$E$5:$E$15,MATCH(Q24,'DS2025'!$D$5:$D$15,1)):
INDEX('DS2025'!$E$5:$E$15,MATCH(Q24,'DS2025'!$D$5:$D$15,1)+1),
INDEX('DS2025'!$D$5:$D$15,MATCH(Q24,'DS2025'!$D$5:$D$15,1)):
INDEX('DS2025'!$D$5:$D$15,MATCH(Q24,'DS2025'!$D$5:$D$15,1)+1)),
IF($R$4=Database!$A$4,
_xlfn.FORECAST.LINEAR(Q24,
INDEX('DS2025'!$H$5:$H$15,MATCH(Q24,'DS2025'!$G$5:$G$15,1)):
INDEX('DS2025'!$H$5:$H$15,MATCH(Q24,'DS2025'!$G$5:$G$15,1)+1),
INDEX('DS2025'!$G$5:$G$15,MATCH(Q24,'DS2025'!$G$5:$G$15,1)):
INDEX('DS2025'!$G$5:$G$15,MATCH(Q24,'DS2025'!$G$5:$G$15,1)+1)),
IF($R$4=Database!$A$5,
_xlfn.FORECAST.LINEAR(Q24,
INDEX('DS2025'!$K$5:$K$15,MATCH(Q24,'DS2025'!$J$5:$J$15,1)):
INDEX('DS2025'!$K$5:$K$15,MATCH(Q24,'DS2025'!$J$5:$J$15,1)+1),
INDEX('DS2025'!$J$5:$J$15,MATCH(Q24,'DS2025'!$J$5:$J$15,1)):
INDEX('DS2025'!$J$5:$J$15,MATCH(Q24,'DS2025'!$J$5:$J$15,1)+1)),
IF($R$4=Database!$A$6,
_xlfn.FORECAST.LINEAR(Q24,
INDEX('DS2025'!$N$5:$N$15,MATCH(Q24,'DS2025'!$M$5:$M$15,1)):
INDEX('DS2025'!$N$5:$N$15,MATCH(Q24,'DS2025'!$M$5:$M$15,1)+1),
INDEX('DS2025'!$M$5:$M$15,MATCH(Q24,'DS2025'!$M$5:$M$15,1)):
INDEX('DS2025'!$M$5:$M$15,MATCH(Q24,'DS2025'!$M$5:$M$15,1)+1)),
IF($R$4=Database!$A$7,
_xlfn.FORECAST.LINEAR(Q24,
INDEX('DS2025'!$Q$5:$Q$15,MATCH(Q24,'DS2025'!$P$5:$P$15,1)):
INDEX('DS2025'!$Q$5:$Q$15,MATCH(Q24,'DS2025'!$P$5:$P$15,1)+1),
INDEX('DS2025'!$P$5:$P$15,MATCH(Q24,'DS2025'!$P$5:$P$15,1)):
INDEX('DS2025'!$P$5:$P$15,MATCH(Q24,'DS2025'!$P$5:$P$15,1)+1)),
IF($R$4=Database!$A$8,
_xlfn.FORECAST.LINEAR(Q24,
INDEX('DS2025'!$T$5:$T$15,MATCH(Q24,'DS2025'!$S$5:$S$15,1)):
INDEX('DS2025'!$T$5:$T$15,MATCH(Q24,'DS2025'!$S$5:$S$15,1)+1),
INDEX('DS2025'!$S$5:$S$15,MATCH(Q24,'DS2025'!$S$5:$S$15,1)):
INDEX('DS2025'!$S$5:$S$15,MATCH(Q24,'DS2025'!$S$5:$S$15,1)+1)),
IF($R$4=Database!$A$9,
_xlfn.FORECAST.LINEAR(Q24,
INDEX('DS2025'!$W$5:$W$15,MATCH(Q24,'DS2025'!$V$5:$V$15,1)):
INDEX('DS2025'!$W$5:$W$15,MATCH(Q24,'DS2025'!$V$5:$V$15,1)+1),
INDEX('DS2025'!$V$5:$V$15,MATCH(Q24,'DS2025'!$V$5:$V$15,1)):
INDEX('DS2025'!$V$5:$V$15,MATCH(Q24,'DS2025'!$V$5:$V$15,1)+1)),
IF($R$4=Database!$A$10,
_xlfn.FORECAST.LINEAR(Q24,
INDEX('DS2025'!$Z$5:$Z$15,MATCH(Q24,'DS2025'!$Y$5:$Y$15,1)):
INDEX('DS2025'!$Z$5:$Z$15,MATCH(Q24,'DS2025'!$Y$5:$Y$15,1)+1),
INDEX('DS2025'!$Y$5:$Y$15,MATCH(Q24,'DS2025'!$Y$5:$Y$15,1)):
INDEX('DS2025'!$Y$5:$Y$15,MATCH(Q24,'DS2025'!$Y$5:$Y$15,1)+1)),
IF($R$4=Database!$A$11,
_xlfn.FORECAST.LINEAR(
Q24,
INDEX('DS2025'!$B$21:$B$35,MATCH(Q24,'DS2025'!$A$21:$A$35,1)):
INDEX('DS2025'!$B$21:$B$35,MATCH(Q24,'DS2025'!$A$21:$A$35,1)+1),
INDEX('DS2025'!$A$21:$A$35,MATCH(Q24,'DS2025'!$A$21:$A$35,1)):
INDEX('DS2025'!$A$21:$A$35,MATCH(Q24,'DS2025'!$A$21:$A$35,1)+1)),
IF($R$4=Database!$A$12,
_xlfn.FORECAST.LINEAR(
Q24,
INDEX('DS2025'!$E$21:$E$35,MATCH(Q24,'DS2025'!$D$21:$D$35,1)):
INDEX('DS2025'!$E$21:$E$35,MATCH(Q24,'DS2025'!$D$21:$D$35,1)+1),
INDEX('DS2025'!$D$21:$D$35,MATCH(Q24,'DS2025'!$D$21:$D$35,1)):
INDEX('DS2025'!$D$21:$D$35,MATCH(Q24,'DS2025'!$D$21:$D$35,1)+1)),
IF($R$4=Database!$A$13,
_xlfn.FORECAST.LINEAR(
Q24,
INDEX('DS2025'!$H$21:$H$35,MATCH(Q24,'DS2025'!$G$21:$G$35,1)):
INDEX('DS2025'!$H$21:$H$35,MATCH(Q24,'DS2025'!$G$21:$G$35,1)+1),
INDEX('DS2025'!$G$21:$G$35,MATCH(Q24,'DS2025'!$G$21:$G$35,1)):
INDEX('DS2025'!$G$21:$G$35,MATCH(Q24,'DS2025'!$G$21:$G$35,1)+1)),
IF($R$4=Database!$A$14,
_xlfn.FORECAST.LINEAR(
Q24,
INDEX('DS2025'!$K$21:$K$35,MATCH(Q24,'DS2025'!$J$21:$J$35,1)):
INDEX('DS2025'!$K$21:$K$35,MATCH(Q24,'DS2025'!$J$21:$J$35,1)+1),
INDEX('DS2025'!$J$21:$J$35,MATCH(Q24,'DS2025'!$J$21:$J$35,1)):
INDEX('DS2025'!$J$21:$J$35,MATCH(Q24,'DS2025'!$J$21:$J$35,1)+1)),
IF($R$4=Database!$A$15,
_xlfn.FORECAST.LINEAR(
Q24,
INDEX('DS2025'!$N$21:$N$35,MATCH(Q24,'DS2025'!$M$21:$M$35,1)):
INDEX('DS2025'!$N$21:$N$35,MATCH(Q24,'DS2025'!$M$21:$M$35,1)+1),
INDEX('DS2025'!$M$21:$M$35,MATCH(Q24,'DS2025'!$M$21:$M$35,1)):
INDEX('DS2025'!$M$21:$M$35,MATCH(Q24,'DS2025'!$M$21:$M$35,1)+1)),
IF($R$4=Database!$A$16,
_xlfn.FORECAST.LINEAR(
Q24,
INDEX('DS2025'!$Q$21:$Q$35,MATCH(Q24,'DS2025'!$P$21:$P$35,1)):
INDEX('DS2025'!$Q$21:$Q$35,MATCH(Q24,'DS2025'!$P$21:$P$35,1)+1),
INDEX('DS2025'!$P$21:$P$35,MATCH(Q24,'DS2025'!$P$21:$P$35,1)):
INDEX('DS2025'!$P$21:$P$35,MATCH(Q24,'DS2025'!$P$21:$P$35,1)+1)),
IF($R$4=Database!$A$17,
_xlfn.FORECAST.LINEAR(
Q24,
INDEX('DS2025'!$T$21:$T$35,MATCH(Q24,'DS2025'!$S$21:$S$35,1)):
INDEX('DS2025'!$T$21:$T$35,MATCH(Q24,'DS2025'!$S$21:$S$35,1)+1),
INDEX('DS2025'!$S$21:$S$35,MATCH(Q24,'DS2025'!$S$21:$S$35,1)):
INDEX('DS2025'!$S$21:$S$35,MATCH(Q24,'DS2025'!$S$21:$S$35,1)+1)),
IF($R$4=Database!$A$18,
_xlfn.FORECAST.LINEAR(
Q24,
INDEX('DS2025'!$W$21:$W$35,MATCH(Q24,'DS2025'!$V$21:$V$35,1)):
INDEX('DS2025'!$W$21:$W$35,MATCH(Q24,'DS2025'!$V$21:$V$35,1)+1),
INDEX('DS2025'!$V$21:$V$35,MATCH(Q24,'DS2025'!$V$21:$V$35,1)):
INDEX('DS2025'!$V$21:$V$35,MATCH(Q24,'DS2025'!$V$21:$V$35,1)+1)),
IF($R$4=Database!$A$19,
_xlfn.FORECAST.LINEAR(
Q24,
INDEX('DS2025'!$Z$21:$Z$35,MATCH(Q24,'DS2025'!$Y$21:$Y$35,1)):
INDEX('DS2025'!$Z$21:$Z$35,MATCH(Q24,'DS2025'!$Y$21:$Y$35,1)+1),
INDEX('DS2025'!$Y$21:$Y$35,MATCH(Q24,'DS2025'!$Y$21:$Y$35,1)):
INDEX('DS2025'!$Y$21:$Y$35,MATCH(Q24,'DS2025'!$Y$21:$Y$35,1)+1)),
IF($R$4=Database!$A$20,
_xlfn.FORECAST.LINEAR(
Q24,
INDEX('DS2025'!$AC$21:$AC$35,MATCH(Q24,'DS2025'!$AB$21:$AB$35,1)):
INDEX('DS2025'!$AC$21:$AC$35,MATCH(Q24,'DS2025'!$AB$21:$AB$35,1)+1),
INDEX('DS2025'!$AB$21:$AB$35,MATCH(Q24,'DS2025'!$AB$21:$AB$35,1)):
INDEX('DS2025'!$AB$21:$AB$35,MATCH(Q24,'DS2025'!$AB$21:$AB$35,1)+1))
)))))))))))))))))))</f>
        <v>-0.33457108664432739</v>
      </c>
      <c r="S24" s="98">
        <f t="shared" si="5"/>
        <v>64.721428913355666</v>
      </c>
      <c r="T24" s="317">
        <f>'Data 60 C'!H25</f>
        <v>64.122</v>
      </c>
      <c r="U24" s="98">
        <f>IF($U$4=Database!$A$2,
_xlfn.FORECAST.LINEAR(T24,
INDEX('DS2025'!$B$5:$B$15,MATCH(T24,'DS2025'!$A$5:$A$15,1)):
INDEX('DS2025'!$B$5:$B$15,MATCH(T24,'DS2025'!$A$5:$A$15,1)+1),
INDEX('DS2025'!$A$5:$A$15,MATCH(T24,'DS2025'!$A$5:$A$15,1)):
INDEX('DS2025'!$A$5:$A$15,MATCH(T24,'DS2025'!$A$5:$A$15,1)+1)),
IF($U$4=Database!$A$3,
_xlfn.FORECAST.LINEAR(T24,
INDEX('DS2025'!$E$5:$E$15,MATCH(T24,'DS2025'!$D$5:$D$15,1)):
INDEX('DS2025'!$E$5:$E$15,MATCH(T24,'DS2025'!$D$5:$D$15,1)+1),
INDEX('DS2025'!$D$5:$D$15,MATCH(T24,'DS2025'!$D$5:$D$15,1)):
INDEX('DS2025'!$D$5:$D$15,MATCH(T24,'DS2025'!$D$5:$D$15,1)+1)),
IF($U$4=Database!$A$4,
_xlfn.FORECAST.LINEAR(T24,
INDEX('DS2025'!$H$5:$H$15,MATCH(T24,'DS2025'!$G$5:$G$15,1)):
INDEX('DS2025'!$H$5:$H$15,MATCH(T24,'DS2025'!$G$5:$G$15,1)+1),
INDEX('DS2025'!$G$5:$G$15,MATCH(T24,'DS2025'!$G$5:$G$15,1)):
INDEX('DS2025'!$G$5:$G$15,MATCH(T24,'DS2025'!$G$5:$G$15,1)+1)),
IF($U$4=Database!$A$5,
_xlfn.FORECAST.LINEAR(T24,
INDEX('DS2025'!$K$5:$K$15,MATCH(T24,'DS2025'!$J$5:$J$15,1)):
INDEX('DS2025'!$K$5:$K$15,MATCH(T24,'DS2025'!$J$5:$J$15,1)+1),
INDEX('DS2025'!$J$5:$J$15,MATCH(T24,'DS2025'!$J$5:$J$15,1)):
INDEX('DS2025'!$J$5:$J$15,MATCH(T24,'DS2025'!$J$5:$J$15,1)+1)),
IF($U$4=Database!$A$6,
_xlfn.FORECAST.LINEAR(T24,
INDEX('DS2025'!$N$5:$N$15,MATCH(T24,'DS2025'!$M$5:$M$15,1)):
INDEX('DS2025'!$N$5:$N$15,MATCH(T24,'DS2025'!$M$5:$M$15,1)+1),
INDEX('DS2025'!$M$5:$M$15,MATCH(T24,'DS2025'!$M$5:$M$15,1)):
INDEX('DS2025'!$M$5:$M$15,MATCH(T24,'DS2025'!$M$5:$M$15,1)+1)),
IF($U$4=Database!$A$7,
_xlfn.FORECAST.LINEAR(T24,
INDEX('DS2025'!$Q$5:$Q$15,MATCH(T24,'DS2025'!$P$5:$P$15,1)):
INDEX('DS2025'!$Q$5:$Q$15,MATCH(T24,'DS2025'!$P$5:$P$15,1)+1),
INDEX('DS2025'!$P$5:$P$15,MATCH(T24,'DS2025'!$P$5:$P$15,1)):
INDEX('DS2025'!$P$5:$P$15,MATCH(T24,'DS2025'!$P$5:$P$15,1)+1)),
IF($U$4=Database!$A$8,
_xlfn.FORECAST.LINEAR(T24,
INDEX('DS2025'!$T$5:$T$15,MATCH(T24,'DS2025'!$S$5:$S$15,1)):
INDEX('DS2025'!$T$5:$T$15,MATCH(T24,'DS2025'!$S$5:$S$15,1)+1),
INDEX('DS2025'!$S$5:$S$15,MATCH(T24,'DS2025'!$S$5:$S$15,1)):
INDEX('DS2025'!$S$5:$S$15,MATCH(T24,'DS2025'!$S$5:$S$15,1)+1)),
IF($U$4=Database!$A$9,
_xlfn.FORECAST.LINEAR(T24,
INDEX('DS2025'!$W$5:$W$15,MATCH(T24,'DS2025'!$V$5:$V$15,1)):
INDEX('DS2025'!$W$5:$W$15,MATCH(T24,'DS2025'!$V$5:$V$15,1)+1),
INDEX('DS2025'!$V$5:$V$15,MATCH(T24,'DS2025'!$V$5:$V$15,1)):
INDEX('DS2025'!$V$5:$V$15,MATCH(T24,'DS2025'!$V$5:$V$15,1)+1)),
IF($U$4=Database!$A$10,
_xlfn.FORECAST.LINEAR(T24,
INDEX('DS2025'!$Z$5:$Z$15,MATCH(T24,'DS2025'!$Y$5:$Y$15,1)):
INDEX('DS2025'!$Z$5:$Z$15,MATCH(T24,'DS2025'!$Y$5:$Y$15,1)+1),
INDEX('DS2025'!$Y$5:$Y$15,MATCH(T24,'DS2025'!$Y$5:$Y$15,1)):
INDEX('DS2025'!$Y$5:$Y$15,MATCH(T24,'DS2025'!$Y$5:$Y$15,1)+1)),
IF($U$4=Database!$A$11,
_xlfn.FORECAST.LINEAR(
T24,
INDEX('DS2025'!$B$21:$B$35,MATCH(T24,'DS2025'!$A$21:$A$35,1)):
INDEX('DS2025'!$B$21:$B$35,MATCH(T24,'DS2025'!$A$21:$A$35,1)+1),
INDEX('DS2025'!$A$21:$A$35,MATCH(T24,'DS2025'!$A$21:$A$35,1)):
INDEX('DS2025'!$A$21:$A$35,MATCH(T24,'DS2025'!$A$21:$A$35,1)+1)),
IF($U$4=Database!$A$12,
_xlfn.FORECAST.LINEAR(
T24,
INDEX('DS2025'!$E$21:$E$35,MATCH(T24,'DS2025'!$D$21:$D$35,1)):
INDEX('DS2025'!$E$21:$E$35,MATCH(T24,'DS2025'!$D$21:$D$35,1)+1),
INDEX('DS2025'!$D$21:$D$35,MATCH(T24,'DS2025'!$D$21:$D$35,1)):
INDEX('DS2025'!$D$21:$D$35,MATCH(T24,'DS2025'!$D$21:$D$35,1)+1)),
IF($U$4=Database!$A$13,
_xlfn.FORECAST.LINEAR(
T24,
INDEX('DS2025'!$H$21:$H$35,MATCH(T24,'DS2025'!$G$21:$G$35,1)):
INDEX('DS2025'!$H$21:$H$35,MATCH(T24,'DS2025'!$G$21:$G$35,1)+1),
INDEX('DS2025'!$G$21:$G$35,MATCH(T24,'DS2025'!$G$21:$G$35,1)):
INDEX('DS2025'!$G$21:$G$35,MATCH(T24,'DS2025'!$G$21:$G$35,1)+1)),
IF($U$4=Database!$A$14,
_xlfn.FORECAST.LINEAR(
T24,
INDEX('DS2025'!$K$21:$K$35,MATCH(T24,'DS2025'!$J$21:$J$35,1)):
INDEX('DS2025'!$K$21:$K$35,MATCH(T24,'DS2025'!$J$21:$J$35,1)+1),
INDEX('DS2025'!$J$21:$J$35,MATCH(T24,'DS2025'!$J$21:$J$35,1)):
INDEX('DS2025'!$J$21:$J$35,MATCH(T24,'DS2025'!$J$21:$J$35,1)+1)),
IF($U$4=Database!$A$15,
_xlfn.FORECAST.LINEAR(
T24,
INDEX('DS2025'!$N$21:$N$35,MATCH(T24,'DS2025'!$M$21:$M$35,1)):
INDEX('DS2025'!$N$21:$N$35,MATCH(T24,'DS2025'!$M$21:$M$35,1)+1),
INDEX('DS2025'!$M$21:$M$35,MATCH(T24,'DS2025'!$M$21:$M$35,1)):
INDEX('DS2025'!$M$21:$M$35,MATCH(T24,'DS2025'!$M$21:$M$35,1)+1)),
IF($U$4=Database!$A$16,
_xlfn.FORECAST.LINEAR(
T24,
INDEX('DS2025'!$Q$21:$Q$35,MATCH(T24,'DS2025'!$P$21:$P$35,1)):
INDEX('DS2025'!$Q$21:$Q$35,MATCH(T24,'DS2025'!$P$21:$P$35,1)+1),
INDEX('DS2025'!$P$21:$P$35,MATCH(T24,'DS2025'!$P$21:$P$35,1)):
INDEX('DS2025'!$P$21:$P$35,MATCH(T24,'DS2025'!$P$21:$P$35,1)+1)),
IF($U$4=Database!$A$17,
_xlfn.FORECAST.LINEAR(
T24,
INDEX('DS2025'!$T$21:$T$35,MATCH(T24,'DS2025'!$S$21:$S$35,1)):
INDEX('DS2025'!$T$21:$T$35,MATCH(T24,'DS2025'!$S$21:$S$35,1)+1),
INDEX('DS2025'!$S$21:$S$35,MATCH(T24,'DS2025'!$S$21:$S$35,1)):
INDEX('DS2025'!$S$21:$S$35,MATCH(T24,'DS2025'!$S$21:$S$35,1)+1)),
IF($U$4=Database!$A$18,
_xlfn.FORECAST.LINEAR(
T24,
INDEX('DS2025'!$W$21:$W$35,MATCH(T24,'DS2025'!$V$21:$V$35,1)):
INDEX('DS2025'!$W$21:$W$35,MATCH(T24,'DS2025'!$V$21:$V$35,1)+1),
INDEX('DS2025'!$V$21:$V$35,MATCH(T24,'DS2025'!$V$21:$V$35,1)):
INDEX('DS2025'!$V$21:$V$35,MATCH(T24,'DS2025'!$V$21:$V$35,1)+1)),
IF($U$4=Database!$A$19,
_xlfn.FORECAST.LINEAR(
T24,
INDEX('DS2025'!$Z$21:$Z$35,MATCH(T24,'DS2025'!$Y$21:$Y$35,1)):
INDEX('DS2025'!$Z$21:$Z$35,MATCH(T24,'DS2025'!$Y$21:$Y$35,1)+1),
INDEX('DS2025'!$Y$21:$Y$35,MATCH(T24,'DS2025'!$Y$21:$Y$35,1)):
INDEX('DS2025'!$Y$21:$Y$35,MATCH(T24,'DS2025'!$Y$21:$Y$35,1)+1)),
IF($U$4=Database!$A$20,
_xlfn.FORECAST.LINEAR(
T24,
INDEX('DS2025'!$AC$21:$AC$35,MATCH(T24,'DS2025'!$AB$21:$AB$35,1)):
INDEX('DS2025'!$AC$21:$AC$35,MATCH(T24,'DS2025'!$AB$21:$AB$35,1)+1),
INDEX('DS2025'!$AB$21:$AB$35,MATCH(T24,'DS2025'!$AB$21:$AB$35,1)):
INDEX('DS2025'!$AB$21:$AB$35,MATCH(T24,'DS2025'!$AB$21:$AB$35,1)+1))
)))))))))))))))))))</f>
        <v>-0.33181394606669856</v>
      </c>
      <c r="V24" s="98">
        <f t="shared" si="6"/>
        <v>63.790186053933304</v>
      </c>
      <c r="W24" s="317">
        <f>'Data 60 C'!I25</f>
        <v>64.094999999999999</v>
      </c>
      <c r="X24" s="98">
        <f>IF($X$4=Database!$A$2,
_xlfn.FORECAST.LINEAR(W24,
INDEX('DS2025'!$B$5:$B$15,MATCH(W24,'DS2025'!$A$5:$A$15,1)):
INDEX('DS2025'!$B$5:$B$15,MATCH(W24,'DS2025'!$A$5:$A$15,1)+1),
INDEX('DS2025'!$A$5:$A$15,MATCH(W24,'DS2025'!$A$5:$A$15,1)):
INDEX('DS2025'!$A$5:$A$15,MATCH(W24,'DS2025'!$A$5:$A$15,1)+1)),
IF($X$4=Database!$A$3,
_xlfn.FORECAST.LINEAR(W24,
INDEX('DS2025'!$E$5:$E$15,MATCH(W24,'DS2025'!$D$5:$D$15,1)):
INDEX('DS2025'!$E$5:$E$15,MATCH(W24,'DS2025'!$D$5:$D$15,1)+1),
INDEX('DS2025'!$D$5:$D$15,MATCH(W24,'DS2025'!$D$5:$D$15,1)):
INDEX('DS2025'!$D$5:$D$15,MATCH(W24,'DS2025'!$D$5:$D$15,1)+1)),
IF($X$4=Database!$A$4,
_xlfn.FORECAST.LINEAR(W24,
INDEX('DS2025'!$H$5:$H$15,MATCH(W24,'DS2025'!$G$5:$G$15,1)):
INDEX('DS2025'!$H$5:$H$15,MATCH(W24,'DS2025'!$G$5:$G$15,1)+1),
INDEX('DS2025'!$G$5:$G$15,MATCH(W24,'DS2025'!$G$5:$G$15,1)):
INDEX('DS2025'!$G$5:$G$15,MATCH(W24,'DS2025'!$G$5:$G$15,1)+1)),
IF($X$4=Database!$A$5,
_xlfn.FORECAST.LINEAR(W24,
INDEX('DS2025'!$K$5:$K$15,MATCH(W24,'DS2025'!$J$5:$J$15,1)):
INDEX('DS2025'!$K$5:$K$15,MATCH(W24,'DS2025'!$J$5:$J$15,1)+1),
INDEX('DS2025'!$J$5:$J$15,MATCH(W24,'DS2025'!$J$5:$J$15,1)):
INDEX('DS2025'!$J$5:$J$15,MATCH(W24,'DS2025'!$J$5:$J$15,1)+1)),
IF($X$4=Database!$A$6,
_xlfn.FORECAST.LINEAR(W24,
INDEX('DS2025'!$N$5:$N$15,MATCH(W24,'DS2025'!$M$5:$M$15,1)):
INDEX('DS2025'!$N$5:$N$15,MATCH(W24,'DS2025'!$M$5:$M$15,1)+1),
INDEX('DS2025'!$M$5:$M$15,MATCH(W24,'DS2025'!$M$5:$M$15,1)):
INDEX('DS2025'!$M$5:$M$15,MATCH(W24,'DS2025'!$M$5:$M$15,1)+1)),
IF($X$4=Database!$A$7,
_xlfn.FORECAST.LINEAR(W24,
INDEX('DS2025'!$Q$5:$Q$15,MATCH(W24,'DS2025'!$P$5:$P$15,1)):
INDEX('DS2025'!$Q$5:$Q$15,MATCH(W24,'DS2025'!$P$5:$P$15,1)+1),
INDEX('DS2025'!$P$5:$P$15,MATCH(W24,'DS2025'!$P$5:$P$15,1)):
INDEX('DS2025'!$P$5:$P$15,MATCH(W24,'DS2025'!$P$5:$P$15,1)+1)),
IF($X$4=Database!$A$8,
_xlfn.FORECAST.LINEAR(W24,
INDEX('DS2025'!$T$5:$T$15,MATCH(W24,'DS2025'!$S$5:$S$15,1)):
INDEX('DS2025'!$T$5:$T$15,MATCH(W24,'DS2025'!$S$5:$S$15,1)+1),
INDEX('DS2025'!$S$5:$S$15,MATCH(W24,'DS2025'!$S$5:$S$15,1)):
INDEX('DS2025'!$S$5:$S$15,MATCH(W24,'DS2025'!$S$5:$S$15,1)+1)),
IF($X$4=Database!$A$9,
_xlfn.FORECAST.LINEAR(W24,
INDEX('DS2025'!$W$5:$W$15,MATCH(W24,'DS2025'!$V$5:$V$15,1)):
INDEX('DS2025'!$W$5:$W$15,MATCH(W24,'DS2025'!$V$5:$V$15,1)+1),
INDEX('DS2025'!$V$5:$V$15,MATCH(W24,'DS2025'!$V$5:$V$15,1)):
INDEX('DS2025'!$V$5:$V$15,MATCH(W24,'DS2025'!$V$5:$V$15,1)+1)),
IF($X$4=Database!$A$10,
_xlfn.FORECAST.LINEAR(W24,
INDEX('DS2025'!$Z$5:$Z$15,MATCH(W24,'DS2025'!$Y$5:$Y$15,1)):
INDEX('DS2025'!$Z$5:$Z$15,MATCH(W24,'DS2025'!$Y$5:$Y$15,1)+1),
INDEX('DS2025'!$Y$5:$Y$15,MATCH(W24,'DS2025'!$Y$5:$Y$15,1)):
INDEX('DS2025'!$Y$5:$Y$15,MATCH(W24,'DS2025'!$Y$5:$Y$15,1)+1)),
IF($X$4=Database!$A$11,
_xlfn.FORECAST.LINEAR(
W24,
INDEX('DS2025'!$B$21:$B$35,MATCH(W24,'DS2025'!$A$21:$A$35,1)):
INDEX('DS2025'!$B$21:$B$35,MATCH(W24,'DS2025'!$A$21:$A$35,1)+1),
INDEX('DS2025'!$A$21:$A$35,MATCH(W24,'DS2025'!$A$21:$A$35,1)):
INDEX('DS2025'!$A$21:$A$35,MATCH(W24,'DS2025'!$A$21:$A$35,1)+1)),
IF($X$4=Database!$A$12,
_xlfn.FORECAST.LINEAR(
W24,
INDEX('DS2025'!$E$21:$E$35,MATCH(W24,'DS2025'!$D$21:$D$35,1)):
INDEX('DS2025'!$E$21:$E$35,MATCH(W24,'DS2025'!$D$21:$D$35,1)+1),
INDEX('DS2025'!$D$21:$D$35,MATCH(W24,'DS2025'!$D$21:$D$35,1)):
INDEX('DS2025'!$D$21:$D$35,MATCH(W24,'DS2025'!$D$21:$D$35,1)+1)),
IF($X$4=Database!$A$13,
_xlfn.FORECAST.LINEAR(
W24,
INDEX('DS2025'!$H$21:$H$35,MATCH(W24,'DS2025'!$G$21:$G$35,1)):
INDEX('DS2025'!$H$21:$H$35,MATCH(W24,'DS2025'!$G$21:$G$35,1)+1),
INDEX('DS2025'!$G$21:$G$35,MATCH(W24,'DS2025'!$G$21:$G$35,1)):
INDEX('DS2025'!$G$21:$G$35,MATCH(W24,'DS2025'!$G$21:$G$35,1)+1)),
IF($X$4=Database!$A$14,
_xlfn.FORECAST.LINEAR(
W24,
INDEX('DS2025'!$K$21:$K$35,MATCH(W24,'DS2025'!$J$21:$J$35,1)):
INDEX('DS2025'!$K$21:$K$35,MATCH(W24,'DS2025'!$J$21:$J$35,1)+1),
INDEX('DS2025'!$J$21:$J$35,MATCH(W24,'DS2025'!$J$21:$J$35,1)):
INDEX('DS2025'!$J$21:$J$35,MATCH(W24,'DS2025'!$J$21:$J$35,1)+1)),
IF($X$4=Database!$A$15,
_xlfn.FORECAST.LINEAR(
W24,
INDEX('DS2025'!$N$21:$N$35,MATCH(W24,'DS2025'!$M$21:$M$35,1)):
INDEX('DS2025'!$N$21:$N$35,MATCH(W24,'DS2025'!$M$21:$M$35,1)+1),
INDEX('DS2025'!$M$21:$M$35,MATCH(W24,'DS2025'!$M$21:$M$35,1)):
INDEX('DS2025'!$M$21:$M$35,MATCH(W24,'DS2025'!$M$21:$M$35,1)+1)),
IF($X$4=Database!$A$16,
_xlfn.FORECAST.LINEAR(
W24,
INDEX('DS2025'!$Q$21:$Q$35,MATCH(W24,'DS2025'!$P$21:$P$35,1)):
INDEX('DS2025'!$Q$21:$Q$35,MATCH(W24,'DS2025'!$P$21:$P$35,1)+1),
INDEX('DS2025'!$P$21:$P$35,MATCH(W24,'DS2025'!$P$21:$P$35,1)):
INDEX('DS2025'!$P$21:$P$35,MATCH(W24,'DS2025'!$P$21:$P$35,1)+1)),
IF($X$4=Database!$A$17,
_xlfn.FORECAST.LINEAR(
W24,
INDEX('DS2025'!$T$21:$T$35,MATCH(W24,'DS2025'!$S$21:$S$35,1)):
INDEX('DS2025'!$T$21:$T$35,MATCH(W24,'DS2025'!$S$21:$S$35,1)+1),
INDEX('DS2025'!$S$21:$S$35,MATCH(W24,'DS2025'!$S$21:$S$35,1)):
INDEX('DS2025'!$S$21:$S$35,MATCH(W24,'DS2025'!$S$21:$S$35,1)+1)),
IF($X$4=Database!$A$18,
_xlfn.FORECAST.LINEAR(
W24,
INDEX('DS2025'!$W$21:$W$35,MATCH(W24,'DS2025'!$V$21:$V$35,1)):
INDEX('DS2025'!$W$21:$W$35,MATCH(W24,'DS2025'!$V$21:$V$35,1)+1),
INDEX('DS2025'!$V$21:$V$35,MATCH(W24,'DS2025'!$V$21:$V$35,1)):
INDEX('DS2025'!$V$21:$V$35,MATCH(W24,'DS2025'!$V$21:$V$35,1)+1)),
IF($X$4=Database!$A$19,
_xlfn.FORECAST.LINEAR(
W24,
INDEX('DS2025'!$Z$21:$Z$35,MATCH(W24,'DS2025'!$Y$21:$Y$35,1)):
INDEX('DS2025'!$Z$21:$Z$35,MATCH(W24,'DS2025'!$Y$21:$Y$35,1)+1),
INDEX('DS2025'!$Y$21:$Y$35,MATCH(W24,'DS2025'!$Y$21:$Y$35,1)):
INDEX('DS2025'!$Y$21:$Y$35,MATCH(W24,'DS2025'!$Y$21:$Y$35,1)+1)),
IF($X$4=Database!$A$20,
_xlfn.FORECAST.LINEAR(
W24,
INDEX('DS2025'!$AC$21:$AC$35,MATCH(W24,'DS2025'!$AB$21:$AB$35,1)):
INDEX('DS2025'!$AC$21:$AC$35,MATCH(W24,'DS2025'!$AB$21:$AB$35,1)+1),
INDEX('DS2025'!$AB$21:$AB$35,MATCH(W24,'DS2025'!$AB$21:$AB$35,1)):
INDEX('DS2025'!$AB$21:$AB$35,MATCH(W24,'DS2025'!$AB$21:$AB$35,1)+1))
)))))))))))))))))))</f>
        <v>-0.33173424285942232</v>
      </c>
      <c r="Y24" s="98">
        <f t="shared" si="7"/>
        <v>63.763265757140573</v>
      </c>
      <c r="Z24" s="97">
        <f>'Data 60 C'!J25</f>
        <v>65.518000000000001</v>
      </c>
      <c r="AA24" s="98">
        <f>IF($AA$4=Database!$A$2,
_xlfn.FORECAST.LINEAR(Z24,
INDEX('DS2025'!$B$5:$B$15,MATCH(Z24,'DS2025'!$A$5:$A$15,1)):
INDEX('DS2025'!$B$5:$B$15,MATCH(Z24,'DS2025'!$A$5:$A$15,1)+1),
INDEX('DS2025'!$A$5:$A$15,MATCH(Z24,'DS2025'!$A$5:$A$15,1)):
INDEX('DS2025'!$A$5:$A$15,MATCH(Z24,'DS2025'!$A$5:$A$15,1)+1)),
IF($AA$4=Database!$A$3,
_xlfn.FORECAST.LINEAR(Z24,
INDEX('DS2025'!$E$5:$E$15,MATCH(Z24,'DS2025'!$D$5:$D$15,1)):
INDEX('DS2025'!$E$5:$E$15,MATCH(Z24,'DS2025'!$D$5:$D$15,1)+1),
INDEX('DS2025'!$D$5:$D$15,MATCH(Z24,'DS2025'!$D$5:$D$15,1)):
INDEX('DS2025'!$D$5:$D$15,MATCH(Z24,'DS2025'!$D$5:$D$15,1)+1)),
IF($AA$4=Database!$A$4,
_xlfn.FORECAST.LINEAR(Z24,
INDEX('DS2025'!$H$5:$H$15,MATCH(Z24,'DS2025'!$G$5:$G$15,1)):
INDEX('DS2025'!$H$5:$H$15,MATCH(Z24,'DS2025'!$G$5:$G$15,1)+1),
INDEX('DS2025'!$G$5:$G$15,MATCH(Z24,'DS2025'!$G$5:$G$15,1)):
INDEX('DS2025'!$G$5:$G$15,MATCH(Z24,'DS2025'!$G$5:$G$15,1)+1)),
IF($AA$4=Database!$A$5,
_xlfn.FORECAST.LINEAR(Z24,
INDEX('DS2025'!$K$5:$K$15,MATCH(Z24,'DS2025'!$J$5:$J$15,1)):
INDEX('DS2025'!$K$5:$K$15,MATCH(Z24,'DS2025'!$J$5:$J$15,1)+1),
INDEX('DS2025'!$J$5:$J$15,MATCH(Z24,'DS2025'!$J$5:$J$15,1)):
INDEX('DS2025'!$J$5:$J$15,MATCH(Z24,'DS2025'!$J$5:$J$15,1)+1)),
IF($AA$4=Database!$A$6,
_xlfn.FORECAST.LINEAR(Z24,
INDEX('DS2025'!$N$5:$N$15,MATCH(Z24,'DS2025'!$M$5:$M$15,1)):
INDEX('DS2025'!$N$5:$N$15,MATCH(Z24,'DS2025'!$M$5:$M$15,1)+1),
INDEX('DS2025'!$M$5:$M$15,MATCH(Z24,'DS2025'!$M$5:$M$15,1)):
INDEX('DS2025'!$M$5:$M$15,MATCH(Z24,'DS2025'!$M$5:$M$15,1)+1)),
IF($AA$4=Database!$A$7,
_xlfn.FORECAST.LINEAR(Z24,
INDEX('DS2025'!$Q$5:$Q$15,MATCH(Z24,'DS2025'!$P$5:$P$15,1)):
INDEX('DS2025'!$Q$5:$Q$15,MATCH(Z24,'DS2025'!$P$5:$P$15,1)+1),
INDEX('DS2025'!$P$5:$P$15,MATCH(Z24,'DS2025'!$P$5:$P$15,1)):
INDEX('DS2025'!$P$5:$P$15,MATCH(Z24,'DS2025'!$P$5:$P$15,1)+1)),
IF($AA$4=Database!$A$8,
_xlfn.FORECAST.LINEAR(Z24,
INDEX('DS2025'!$T$5:$T$15,MATCH(Z24,'DS2025'!$S$5:$S$15,1)):
INDEX('DS2025'!$T$5:$T$15,MATCH(Z24,'DS2025'!$S$5:$S$15,1)+1),
INDEX('DS2025'!$S$5:$S$15,MATCH(Z24,'DS2025'!$S$5:$S$15,1)):
INDEX('DS2025'!$S$5:$S$15,MATCH(Z24,'DS2025'!$S$5:$S$15,1)+1)),
IF($AA$4=Database!$A$9,
_xlfn.FORECAST.LINEAR(Z24,
INDEX('DS2025'!$W$5:$W$15,MATCH(Z24,'DS2025'!$V$5:$V$15,1)):
INDEX('DS2025'!$W$5:$W$15,MATCH(Z24,'DS2025'!$V$5:$V$15,1)+1),
INDEX('DS2025'!$V$5:$V$15,MATCH(Z24,'DS2025'!$V$5:$V$15,1)):
INDEX('DS2025'!$V$5:$V$15,MATCH(Z24,'DS2025'!$V$5:$V$15,1)+1)),
IF($AA$4=Database!$A$10,
_xlfn.FORECAST.LINEAR(Z24,
INDEX('DS2025'!$Z$5:$Z$15,MATCH(Z24,'DS2025'!$Y$5:$Y$15,1)):
INDEX('DS2025'!$Z$5:$Z$15,MATCH(Z24,'DS2025'!$Y$5:$Y$15,1)+1),
INDEX('DS2025'!$Y$5:$Y$15,MATCH(Z24,'DS2025'!$Y$5:$Y$15,1)):
INDEX('DS2025'!$Y$5:$Y$15,MATCH(Z24,'DS2025'!$Y$5:$Y$15,1)+1)),
IF($AA$4=Database!$A$11,
_xlfn.FORECAST.LINEAR(
Z24,
INDEX('DS2025'!$B$21:$B$35,MATCH(Z24,'DS2025'!$A$21:$A$35,1)):
INDEX('DS2025'!$B$21:$B$35,MATCH(Z24,'DS2025'!$A$21:$A$35,1)+1),
INDEX('DS2025'!$A$21:$A$35,MATCH(Z24,'DS2025'!$A$21:$A$35,1)):
INDEX('DS2025'!$A$21:$A$35,MATCH(Z24,'DS2025'!$A$21:$A$35,1)+1)),
IF($AA$4=Database!$A$12,
_xlfn.FORECAST.LINEAR(
Z24,
INDEX('DS2025'!$E$21:$E$35,MATCH(Z24,'DS2025'!$D$21:$D$35,1)):
INDEX('DS2025'!$E$21:$E$35,MATCH(Z24,'DS2025'!$D$21:$D$35,1)+1),
INDEX('DS2025'!$D$21:$D$35,MATCH(Z24,'DS2025'!$D$21:$D$35,1)):
INDEX('DS2025'!$D$21:$D$35,MATCH(Z24,'DS2025'!$D$21:$D$35,1)+1)),
IF($AA$4=Database!$A$13,
_xlfn.FORECAST.LINEAR(
Z24,
INDEX('DS2025'!$H$21:$H$35,MATCH(Z24,'DS2025'!$G$21:$G$35,1)):
INDEX('DS2025'!$H$21:$H$35,MATCH(Z24,'DS2025'!$G$21:$G$35,1)+1),
INDEX('DS2025'!$G$21:$G$35,MATCH(Z24,'DS2025'!$G$21:$G$35,1)):
INDEX('DS2025'!$G$21:$G$35,MATCH(Z24,'DS2025'!$G$21:$G$35,1)+1)),
IF($AA$4=Database!$A$14,
_xlfn.FORECAST.LINEAR(
Z24,
INDEX('DS2025'!$K$21:$K$35,MATCH(Z24,'DS2025'!$J$21:$J$35,1)):
INDEX('DS2025'!$K$21:$K$35,MATCH(Z24,'DS2025'!$J$21:$J$35,1)+1),
INDEX('DS2025'!$J$21:$J$35,MATCH(Z24,'DS2025'!$J$21:$J$35,1)):
INDEX('DS2025'!$J$21:$J$35,MATCH(Z24,'DS2025'!$J$21:$J$35,1)+1)),
IF($AA$4=Database!$A$15,
_xlfn.FORECAST.LINEAR(
Z24,
INDEX('DS2025'!$N$21:$N$35,MATCH(Z24,'DS2025'!$M$21:$M$35,1)):
INDEX('DS2025'!$N$21:$N$35,MATCH(Z24,'DS2025'!$M$21:$M$35,1)+1),
INDEX('DS2025'!$M$21:$M$35,MATCH(Z24,'DS2025'!$M$21:$M$35,1)):
INDEX('DS2025'!$M$21:$M$35,MATCH(Z24,'DS2025'!$M$21:$M$35,1)+1)),
IF($AA$4=Database!$A$16,
_xlfn.FORECAST.LINEAR(
Z24,
INDEX('DS2025'!$Q$21:$Q$35,MATCH(Z24,'DS2025'!$P$21:$P$35,1)):
INDEX('DS2025'!$Q$21:$Q$35,MATCH(Z24,'DS2025'!$P$21:$P$35,1)+1),
INDEX('DS2025'!$P$21:$P$35,MATCH(Z24,'DS2025'!$P$21:$P$35,1)):
INDEX('DS2025'!$P$21:$P$35,MATCH(Z24,'DS2025'!$P$21:$P$35,1)+1)),
IF($AA$4=Database!$A$17,
_xlfn.FORECAST.LINEAR(
Z24,
INDEX('DS2025'!$T$21:$T$35,MATCH(Z24,'DS2025'!$S$21:$S$35,1)):
INDEX('DS2025'!$T$21:$T$35,MATCH(Z24,'DS2025'!$S$21:$S$35,1)+1),
INDEX('DS2025'!$S$21:$S$35,MATCH(Z24,'DS2025'!$S$21:$S$35,1)):
INDEX('DS2025'!$S$21:$S$35,MATCH(Z24,'DS2025'!$S$21:$S$35,1)+1)),
IF($AA$4=Database!$A$18,
_xlfn.FORECAST.LINEAR(
Z24,
INDEX('DS2025'!$W$21:$W$35,MATCH(Z24,'DS2025'!$V$21:$V$35,1)):
INDEX('DS2025'!$W$21:$W$35,MATCH(Z24,'DS2025'!$V$21:$V$35,1)+1),
INDEX('DS2025'!$V$21:$V$35,MATCH(Z24,'DS2025'!$V$21:$V$35,1)):
INDEX('DS2025'!$V$21:$V$35,MATCH(Z24,'DS2025'!$V$21:$V$35,1)+1)),
IF($AA$4=Database!$A$19,
_xlfn.FORECAST.LINEAR(
Z24,
INDEX('DS2025'!$Z$21:$Z$35,MATCH(Z24,'DS2025'!$Y$21:$Y$35,1)):
INDEX('DS2025'!$Z$21:$Z$35,MATCH(Z24,'DS2025'!$Y$21:$Y$35,1)+1),
INDEX('DS2025'!$Y$21:$Y$35,MATCH(Z24,'DS2025'!$Y$21:$Y$35,1)):
INDEX('DS2025'!$Y$21:$Y$35,MATCH(Z24,'DS2025'!$Y$21:$Y$35,1)+1)),
IF($AA$4=Database!$A$20,
_xlfn.FORECAST.LINEAR(
Z24,
INDEX('DS2025'!$AC$21:$AC$35,MATCH(Z24,'DS2025'!$AB$21:$AB$35,1)):
INDEX('DS2025'!$AC$21:$AC$35,MATCH(Z24,'DS2025'!$AB$21:$AB$35,1)+1),
INDEX('DS2025'!$AB$21:$AB$35,MATCH(Z24,'DS2025'!$AB$21:$AB$35,1)):
INDEX('DS2025'!$AB$21:$AB$35,MATCH(Z24,'DS2025'!$AB$21:$AB$35,1)+1))
)))))))))))))))))))</f>
        <v>-0.33593489707994251</v>
      </c>
      <c r="AB24" s="97">
        <f t="shared" si="8"/>
        <v>65.182065102920063</v>
      </c>
      <c r="AC24" s="318">
        <f>'Data 60 C'!K25</f>
        <v>64.5</v>
      </c>
      <c r="AD24" s="42"/>
      <c r="AE24" s="42"/>
      <c r="AF24" s="42"/>
    </row>
    <row r="25" spans="1:32" ht="15" customHeight="1">
      <c r="A25" s="316">
        <v>19</v>
      </c>
      <c r="B25" s="316">
        <f>'Data 60 C'!B26</f>
        <v>65.878</v>
      </c>
      <c r="C25" s="98">
        <f>IF($C$4=Database!$A$2,
_xlfn.FORECAST.LINEAR(B25,
INDEX('DS2025'!$B$5:$B$15,MATCH(B25,'DS2025'!$A$5:$A$15,1)):
INDEX('DS2025'!$B$5:$B$15,MATCH(B25,'DS2025'!$A$5:$A$15,1)+1),
INDEX('DS2025'!$A$5:$A$15,MATCH(B25,'DS2025'!$A$5:$A$15,1)):
INDEX('DS2025'!$A$5:$A$15,MATCH(B25,'DS2025'!$A$5:$A$15,1)+1)),
IF($C$4=Database!$A$3,
_xlfn.FORECAST.LINEAR(B25,
INDEX('DS2025'!$E$5:$E$15,MATCH(B25,'DS2025'!$D$5:$D$15,1)):
INDEX('DS2025'!$E$5:$E$15,MATCH(B25,'DS2025'!$D$5:$D$15,1)+1),
INDEX('DS2025'!$D$5:$D$15,MATCH(B25,'DS2025'!$D$5:$D$15,1)):
INDEX('DS2025'!$D$5:$D$15,MATCH(B25,'DS2025'!$D$5:$D$15,1)+1)),
IF($C$4=Database!$A$4,
_xlfn.FORECAST.LINEAR(B25,
INDEX('DS2025'!$H$5:$H$15,MATCH(B25,'DS2025'!$G$5:$G$15,1)):
INDEX('DS2025'!$H$5:$H$15,MATCH(B25,'DS2025'!$G$5:$G$15,1)+1),
INDEX('DS2025'!$G$5:$G$15,MATCH(B25,'DS2025'!$G$5:$G$15,1)):
INDEX('DS2025'!$G$5:$G$15,MATCH(B25,'DS2025'!$G$5:$G$15,1)+1)),
IF($C$4=Database!$A$5,
_xlfn.FORECAST.LINEAR(B25,
INDEX('DS2025'!$K$5:$K$15,MATCH(B25,'DS2025'!$J$5:$J$15,1)):
INDEX('DS2025'!$K$5:$K$15,MATCH(B25,'DS2025'!$J$5:$J$15,1)+1),
INDEX('DS2025'!$J$5:$J$15,MATCH(B25,'DS2025'!$J$5:$J$15,1)):
INDEX('DS2025'!$J$5:$J$15,MATCH(B25,'DS2025'!$J$5:$J$15,1)+1)),
IF($C$4=Database!$A$6,
_xlfn.FORECAST.LINEAR(B25,
INDEX('DS2025'!$N$5:$N$15,MATCH(B25,'DS2025'!$M$5:$M$15,1)):
INDEX('DS2025'!$N$5:$N$15,MATCH(B25,'DS2025'!$M$5:$M$15,1)+1),
INDEX('DS2025'!$M$5:$M$15,MATCH(B25,'DS2025'!$M$5:$M$15,1)):
INDEX('DS2025'!$M$5:$M$15,MATCH(B25,'DS2025'!$M$5:$M$15,1)+1)),
IF($C$4=Database!$A$7,
_xlfn.FORECAST.LINEAR(B25,
INDEX('DS2025'!$Q$5:$Q$15,MATCH(B25,'DS2025'!$P$5:$P$15,1)):
INDEX('DS2025'!$Q$5:$Q$15,MATCH(B25,'DS2025'!$P$5:$P$15,1)+1),
INDEX('DS2025'!$P$5:$P$15,MATCH(B25,'DS2025'!$P$5:$P$15,1)):
INDEX('DS2025'!$P$5:$P$15,MATCH(B25,'DS2025'!$P$5:$P$15,1)+1)),
IF($C$4=Database!$A$8,
_xlfn.FORECAST.LINEAR(B25,
INDEX('DS2025'!$T$5:$T$15,MATCH(B25,'DS2025'!$S$5:$S$15,1)):
INDEX('DS2025'!$T$5:$T$15,MATCH(B25,'DS2025'!$S$5:$S$15,1)+1),
INDEX('DS2025'!$S$5:$S$15,MATCH(B25,'DS2025'!$S$5:$S$15,1)):
INDEX('DS2025'!$S$5:$S$15,MATCH(B25,'DS2025'!$S$5:$S$15,1)+1)),
IF($C$4=Database!$A$9,
_xlfn.FORECAST.LINEAR(B25,
INDEX('DS2025'!$W$5:$W$15,MATCH(B25,'DS2025'!$V$5:$V$15,1)):
INDEX('DS2025'!$W$5:$W$15,MATCH(B25,'DS2025'!$V$5:$V$15,1)+1),
INDEX('DS2025'!$V$5:$V$15,MATCH(B25,'DS2025'!$V$5:$V$15,1)):
INDEX('DS2025'!$V$5:$V$15,MATCH(B25,'DS2025'!$V$5:$V$15,1)+1)),
IF($C$4=Database!$A$10,
_xlfn.FORECAST.LINEAR(B25,
INDEX('DS2025'!$Z$5:$Z$15,MATCH(B25,'DS2025'!$Y$5:$Y$15,1)):
INDEX('DS2025'!$Z$5:$Z$15,MATCH(B25,'DS2025'!$Y$5:$Y$15,1)+1),
INDEX('DS2025'!$Y$5:$Y$15,MATCH(B25,'DS2025'!$Y$5:$Y$15,1)):
INDEX('DS2025'!$Y$5:$Y$15,MATCH(B25,'DS2025'!$Y$5:$Y$15,1)+1)),
IF($C$4=Database!$A$11,
_xlfn.FORECAST.LINEAR(
B25,
INDEX('DS2025'!$B$21:$B$35,MATCH(B25,'DS2025'!$A$21:$A$35,1)):
INDEX('DS2025'!$B$21:$B$35,MATCH(B25,'DS2025'!$A$21:$A$35,1)+1),
INDEX('DS2025'!$A$21:$A$35,MATCH(B25,'DS2025'!$A$21:$A$35,1)):
INDEX('DS2025'!$A$21:$A$35,MATCH(B25,'DS2025'!$A$21:$A$35,1)+1)),
IF($C$4=Database!$A$12,
_xlfn.FORECAST.LINEAR(
B25,
INDEX('DS2025'!$E$21:$E$35,MATCH(B25,'DS2025'!$D$21:$D$35,1)):
INDEX('DS2025'!$E$21:$E$35,MATCH(B25,'DS2025'!$D$21:$D$35,1)+1),
INDEX('DS2025'!$D$21:$D$35,MATCH(B25,'DS2025'!$D$21:$D$35,1)):
INDEX('DS2025'!$D$21:$D$35,MATCH(B25,'DS2025'!$D$21:$D$35,1)+1)),
IF($C$4=Database!$A$13,
_xlfn.FORECAST.LINEAR(
B25,
INDEX('DS2025'!$H$21:$H$35,MATCH(B25,'DS2025'!$G$21:$G$35,1)):
INDEX('DS2025'!$H$21:$H$35,MATCH(B25,'DS2025'!$G$21:$G$35,1)+1),
INDEX('DS2025'!$G$21:$G$35,MATCH(B25,'DS2025'!$G$21:$G$35,1)):
INDEX('DS2025'!$G$21:$G$35,MATCH(B25,'DS2025'!$G$21:$G$35,1)+1)),
IF($C$4=Database!$A$14,
_xlfn.FORECAST.LINEAR(
B25,
INDEX('DS2025'!$K$21:$K$35,MATCH(B25,'DS2025'!$J$21:$J$35,1)):
INDEX('DS2025'!$K$21:$K$35,MATCH(B25,'DS2025'!$J$21:$J$35,1)+1),
INDEX('DS2025'!$J$21:$J$35,MATCH(B25,'DS2025'!$J$21:$J$35,1)):
INDEX('DS2025'!$J$21:$J$35,MATCH(B25,'DS2025'!$J$21:$J$35,1)+1)),
IF($C$4=Database!$A$15,
_xlfn.FORECAST.LINEAR(
B25,
INDEX('DS2025'!$N$21:$N$35,MATCH(B25,'DS2025'!$M$21:$M$35,1)):
INDEX('DS2025'!$N$21:$N$35,MATCH(B25,'DS2025'!$M$21:$M$35,1)+1),
INDEX('DS2025'!$M$21:$M$35,MATCH(B25,'DS2025'!$M$21:$M$35,1)):
INDEX('DS2025'!$M$21:$M$35,MATCH(B25,'DS2025'!$M$21:$M$35,1)+1)),
IF($C$4=Database!$A$16,
_xlfn.FORECAST.LINEAR(
B25,
INDEX('DS2025'!$Q$21:$Q$35,MATCH(B25,'DS2025'!$P$21:$P$35,1)):
INDEX('DS2025'!$Q$21:$Q$35,MATCH(B25,'DS2025'!$P$21:$P$35,1)+1),
INDEX('DS2025'!$P$21:$P$35,MATCH(B25,'DS2025'!$P$21:$P$35,1)):
INDEX('DS2025'!$P$21:$P$35,MATCH(B25,'DS2025'!$P$21:$P$35,1)+1)),
IF($C$4=Database!$A$17,
_xlfn.FORECAST.LINEAR(
B25,
INDEX('DS2025'!$T$21:$T$35,MATCH(B25,'DS2025'!$S$21:$S$35,1)):
INDEX('DS2025'!$T$21:$T$35,MATCH(B25,'DS2025'!$S$21:$S$35,1)+1),
INDEX('DS2025'!$S$21:$S$35,MATCH(B25,'DS2025'!$S$21:$S$35,1)):
INDEX('DS2025'!$S$21:$S$35,MATCH(B25,'DS2025'!$S$21:$S$35,1)+1)),
IF($C$4=Database!$A$18,
_xlfn.FORECAST.LINEAR(
B25,
INDEX('DS2025'!$W$21:$W$35,MATCH(B25,'DS2025'!$V$21:$V$35,1)):
INDEX('DS2025'!$W$21:$W$35,MATCH(B25,'DS2025'!$V$21:$V$35,1)+1),
INDEX('DS2025'!$V$21:$V$35,MATCH(B25,'DS2025'!$V$21:$V$35,1)):
INDEX('DS2025'!$V$21:$V$35,MATCH(B25,'DS2025'!$V$21:$V$35,1)+1)),
IF($C$4=Database!$A$19,
_xlfn.FORECAST.LINEAR(
B25,
INDEX('DS2025'!$Z$21:$Z$35,MATCH(B25,'DS2025'!$Y$21:$Y$35,1)):
INDEX('DS2025'!$Z$21:$Z$35,MATCH(B25,'DS2025'!$Y$21:$Y$35,1)+1),
INDEX('DS2025'!$Y$21:$Y$35,MATCH(B25,'DS2025'!$Y$21:$Y$35,1)):
INDEX('DS2025'!$Y$21:$Y$35,MATCH(B25,'DS2025'!$Y$21:$Y$35,1)+1)),
IF($C$4=Database!$A$20,
_xlfn.FORECAST.LINEAR(
B25,
INDEX('DS2025'!$AC$21:$AC$35,MATCH(B25,'DS2025'!$AB$21:$AB$35,1)):
INDEX('DS2025'!$AC$21:$AC$35,MATCH(B25,'DS2025'!$AB$21:$AB$35,1)+1),
INDEX('DS2025'!$AB$21:$AB$35,MATCH(B25,'DS2025'!$AB$21:$AB$35,1)):
INDEX('DS2025'!$AB$21:$AB$35,MATCH(B25,'DS2025'!$AB$21:$AB$35,1)+1))
)))))))))))))))))))</f>
        <v>-0.33699760651029198</v>
      </c>
      <c r="D25" s="98">
        <f t="shared" si="0"/>
        <v>65.541002393489705</v>
      </c>
      <c r="E25" s="98">
        <f>'Data 60 C'!C26</f>
        <v>66.366</v>
      </c>
      <c r="F25" s="98">
        <f>IF($F$4=Database!$A$2,
_xlfn.FORECAST.LINEAR(E25,
INDEX('DS2025'!$B$5:$B$15,MATCH(E25,'DS2025'!$A$5:$A$15,1)):
INDEX('DS2025'!$B$5:$B$15,MATCH(E25,'DS2025'!$A$5:$A$15,1)+1),
INDEX('DS2025'!$A$5:$A$15,MATCH(E25,'DS2025'!$A$5:$A$15,1)):
INDEX('DS2025'!$A$5:$A$15,MATCH(E25,'DS2025'!$A$5:$A$15,1)+1)),
IF($F$4=Database!$A$3,
_xlfn.FORECAST.LINEAR(E25,
INDEX('DS2025'!$E$5:$E$15,MATCH(E25,'DS2025'!$D$5:$D$15,1)):
INDEX('DS2025'!$E$5:$E$15,MATCH(E25,'DS2025'!$D$5:$D$15,1)+1),
INDEX('DS2025'!$D$5:$D$15,MATCH(E25,'DS2025'!$D$5:$D$15,1)):
INDEX('DS2025'!$D$5:$D$15,MATCH(E25,'DS2025'!$D$5:$D$15,1)+1)),
IF($F$4=Database!$A$4,
_xlfn.FORECAST.LINEAR(E25,
INDEX('DS2025'!$H$5:$H$15,MATCH(E25,'DS2025'!$G$5:$G$15,1)):
INDEX('DS2025'!$H$5:$H$15,MATCH(E25,'DS2025'!$G$5:$G$15,1)+1),
INDEX('DS2025'!$G$5:$G$15,MATCH(E25,'DS2025'!$G$5:$G$15,1)):
INDEX('DS2025'!$G$5:$G$15,MATCH(E25,'DS2025'!$G$5:$G$15,1)+1)),
IF($F$4=Database!$A$5,
_xlfn.FORECAST.LINEAR(E25,
INDEX('DS2025'!$K$5:$K$15,MATCH(E25,'DS2025'!$J$5:$J$15,1)):
INDEX('DS2025'!$K$5:$K$15,MATCH(E25,'DS2025'!$J$5:$J$15,1)+1),
INDEX('DS2025'!$J$5:$J$15,MATCH(E25,'DS2025'!$J$5:$J$15,1)):
INDEX('DS2025'!$J$5:$J$15,MATCH(E25,'DS2025'!$J$5:$J$15,1)+1)),
IF($F$4=Database!$A$6,
_xlfn.FORECAST.LINEAR(E25,
INDEX('DS2025'!$N$5:$N$15,MATCH(E25,'DS2025'!$M$5:$M$15,1)):
INDEX('DS2025'!$N$5:$N$15,MATCH(E25,'DS2025'!$M$5:$M$15,1)+1),
INDEX('DS2025'!$M$5:$M$15,MATCH(E25,'DS2025'!$M$5:$M$15,1)):
INDEX('DS2025'!$M$5:$M$15,MATCH(E25,'DS2025'!$M$5:$M$15,1)+1)),
IF($F$4=Database!$A$7,
_xlfn.FORECAST.LINEAR(E25,
INDEX('DS2025'!$Q$5:$Q$15,MATCH(E25,'DS2025'!$P$5:$P$15,1)):
INDEX('DS2025'!$Q$5:$Q$15,MATCH(E25,'DS2025'!$P$5:$P$15,1)+1),
INDEX('DS2025'!$P$5:$P$15,MATCH(E25,'DS2025'!$P$5:$P$15,1)):
INDEX('DS2025'!$P$5:$P$15,MATCH(E25,'DS2025'!$P$5:$P$15,1)+1)),
IF($F$4=Database!$A$8,
_xlfn.FORECAST.LINEAR(E25,
INDEX('DS2025'!$T$5:$T$15,MATCH(E25,'DS2025'!$S$5:$S$15,1)):
INDEX('DS2025'!$T$5:$T$15,MATCH(E25,'DS2025'!$S$5:$S$15,1)+1),
INDEX('DS2025'!$S$5:$S$15,MATCH(E25,'DS2025'!$S$5:$S$15,1)):
INDEX('DS2025'!$S$5:$S$15,MATCH(E25,'DS2025'!$S$5:$S$15,1)+1)),
IF($F$4=Database!$A$9,
_xlfn.FORECAST.LINEAR(E25,
INDEX('DS2025'!$W$5:$W$15,MATCH(E25,'DS2025'!$V$5:$V$15,1)):
INDEX('DS2025'!$W$5:$W$15,MATCH(E25,'DS2025'!$V$5:$V$15,1)+1),
INDEX('DS2025'!$V$5:$V$15,MATCH(E25,'DS2025'!$V$5:$V$15,1)):
INDEX('DS2025'!$V$5:$V$15,MATCH(E25,'DS2025'!$V$5:$V$15,1)+1)),
IF($F$4=Database!$A$10,
_xlfn.FORECAST.LINEAR(E25,
INDEX('DS2025'!$Z$5:$Z$15,MATCH(E25,'DS2025'!$Y$5:$Y$15,1)):
INDEX('DS2025'!$Z$5:$Z$15,MATCH(E25,'DS2025'!$Y$5:$Y$15,1)+1),
INDEX('DS2025'!$Y$5:$Y$15,MATCH(E25,'DS2025'!$Y$5:$Y$15,1)):
INDEX('DS2025'!$Y$5:$Y$15,MATCH(E25,'DS2025'!$Y$5:$Y$15,1)+1)),
IF($F$4=Database!$A$11,
_xlfn.FORECAST.LINEAR(
E25,
INDEX('DS2025'!$B$21:$B$35,MATCH(E25,'DS2025'!$A$21:$A$35,1)):
INDEX('DS2025'!$B$21:$B$35,MATCH(E25,'DS2025'!$A$21:$A$35,1)+1),
INDEX('DS2025'!$A$21:$A$35,MATCH(E25,'DS2025'!$A$21:$A$35,1)):
INDEX('DS2025'!$A$21:$A$35,MATCH(E25,'DS2025'!$A$21:$A$35,1)+1)),
IF($F$4=Database!$A$12,
_xlfn.FORECAST.LINEAR(
E25,
INDEX('DS2025'!$E$21:$E$35,MATCH(E25,'DS2025'!$D$21:$D$35,1)):
INDEX('DS2025'!$E$21:$E$35,MATCH(E25,'DS2025'!$D$21:$D$35,1)+1),
INDEX('DS2025'!$D$21:$D$35,MATCH(E25,'DS2025'!$D$21:$D$35,1)):
INDEX('DS2025'!$D$21:$D$35,MATCH(E25,'DS2025'!$D$21:$D$35,1)+1)),
IF($F$4=Database!$A$13,
_xlfn.FORECAST.LINEAR(
E25,
INDEX('DS2025'!$H$21:$H$35,MATCH(E25,'DS2025'!$G$21:$G$35,1)):
INDEX('DS2025'!$H$21:$H$35,MATCH(E25,'DS2025'!$G$21:$G$35,1)+1),
INDEX('DS2025'!$G$21:$G$35,MATCH(E25,'DS2025'!$G$21:$G$35,1)):
INDEX('DS2025'!$G$21:$G$35,MATCH(E25,'DS2025'!$G$21:$G$35,1)+1)),
IF($F$4=Database!$A$14,
_xlfn.FORECAST.LINEAR(
E25,
INDEX('DS2025'!$K$21:$K$35,MATCH(E25,'DS2025'!$J$21:$J$35,1)):
INDEX('DS2025'!$K$21:$K$35,MATCH(E25,'DS2025'!$J$21:$J$35,1)+1),
INDEX('DS2025'!$J$21:$J$35,MATCH(E25,'DS2025'!$J$21:$J$35,1)):
INDEX('DS2025'!$J$21:$J$35,MATCH(E25,'DS2025'!$J$21:$J$35,1)+1)),
IF($F$4=Database!$A$15,
_xlfn.FORECAST.LINEAR(
E25,
INDEX('DS2025'!$N$21:$N$35,MATCH(E25,'DS2025'!$M$21:$M$35,1)):
INDEX('DS2025'!$N$21:$N$35,MATCH(E25,'DS2025'!$M$21:$M$35,1)+1),
INDEX('DS2025'!$M$21:$M$35,MATCH(E25,'DS2025'!$M$21:$M$35,1)):
INDEX('DS2025'!$M$21:$M$35,MATCH(E25,'DS2025'!$M$21:$M$35,1)+1)),
IF($F$4=Database!$A$16,
_xlfn.FORECAST.LINEAR(
E25,
INDEX('DS2025'!$Q$21:$Q$35,MATCH(E25,'DS2025'!$P$21:$P$35,1)):
INDEX('DS2025'!$Q$21:$Q$35,MATCH(E25,'DS2025'!$P$21:$P$35,1)+1),
INDEX('DS2025'!$P$21:$P$35,MATCH(E25,'DS2025'!$P$21:$P$35,1)):
INDEX('DS2025'!$P$21:$P$35,MATCH(E25,'DS2025'!$P$21:$P$35,1)+1)),
IF($F$4=Database!$A$17,
_xlfn.FORECAST.LINEAR(
E25,
INDEX('DS2025'!$T$21:$T$35,MATCH(E25,'DS2025'!$S$21:$S$35,1)):
INDEX('DS2025'!$T$21:$T$35,MATCH(E25,'DS2025'!$S$21:$S$35,1)+1),
INDEX('DS2025'!$S$21:$S$35,MATCH(E25,'DS2025'!$S$21:$S$35,1)):
INDEX('DS2025'!$S$21:$S$35,MATCH(E25,'DS2025'!$S$21:$S$35,1)+1)),
IF($F$4=Database!$A$18,
_xlfn.FORECAST.LINEAR(
E25,
INDEX('DS2025'!$W$21:$W$35,MATCH(E25,'DS2025'!$V$21:$V$35,1)):
INDEX('DS2025'!$W$21:$W$35,MATCH(E25,'DS2025'!$V$21:$V$35,1)+1),
INDEX('DS2025'!$V$21:$V$35,MATCH(E25,'DS2025'!$V$21:$V$35,1)):
INDEX('DS2025'!$V$21:$V$35,MATCH(E25,'DS2025'!$V$21:$V$35,1)+1)),
IF($F$4=Database!$A$19,
_xlfn.FORECAST.LINEAR(
E25,
INDEX('DS2025'!$Z$21:$Z$35,MATCH(E25,'DS2025'!$Y$21:$Y$35,1)):
INDEX('DS2025'!$Z$21:$Z$35,MATCH(E25,'DS2025'!$Y$21:$Y$35,1)+1),
INDEX('DS2025'!$Y$21:$Y$35,MATCH(E25,'DS2025'!$Y$21:$Y$35,1)):
INDEX('DS2025'!$Y$21:$Y$35,MATCH(E25,'DS2025'!$Y$21:$Y$35,1)+1)),
IF($F$4=Database!$A$20,
_xlfn.FORECAST.LINEAR(
E25,
INDEX('DS2025'!$AC$21:$AC$35,MATCH(E25,'DS2025'!$AB$21:$AB$35,1)):
INDEX('DS2025'!$AC$21:$AC$35,MATCH(E25,'DS2025'!$AB$21:$AB$35,1)+1),
INDEX('DS2025'!$AB$21:$AB$35,MATCH(E25,'DS2025'!$AB$21:$AB$35,1)):
INDEX('DS2025'!$AB$21:$AB$35,MATCH(E25,'DS2025'!$AB$21:$AB$35,1)+1))
)))))))))))))))))))</f>
        <v>-0.29450108303249101</v>
      </c>
      <c r="G25" s="98">
        <f t="shared" si="1"/>
        <v>66.071498916967514</v>
      </c>
      <c r="H25" s="98">
        <f>'Data 60 C'!D26</f>
        <v>65.641000000000005</v>
      </c>
      <c r="I25" s="98">
        <f>IF($I$4=Database!$A$2,
_xlfn.FORECAST.LINEAR(H25,
INDEX('DS2025'!$B$5:$B$15,MATCH(H25,'DS2025'!$A$5:$A$15,1)):
INDEX('DS2025'!$B$5:$B$15,MATCH(H25,'DS2025'!$A$5:$A$15,1)+1),
INDEX('DS2025'!$A$5:$A$15,MATCH(H25,'DS2025'!$A$5:$A$15,1)):
INDEX('DS2025'!$A$5:$A$15,MATCH(H25,'DS2025'!$A$5:$A$15,1)+1)),
IF($I$4=Database!$A$3,
_xlfn.FORECAST.LINEAR(H25,
INDEX('DS2025'!$E$5:$E$15,MATCH(H25,'DS2025'!$D$5:$D$15,1)):
INDEX('DS2025'!$E$5:$E$15,MATCH(H25,'DS2025'!$D$5:$D$15,1)+1),
INDEX('DS2025'!$D$5:$D$15,MATCH(H25,'DS2025'!$D$5:$D$15,1)):
INDEX('DS2025'!$D$5:$D$15,MATCH(H25,'DS2025'!$D$5:$D$15,1)+1)),
IF($I$4=Database!$A$4,
_xlfn.FORECAST.LINEAR(H25,
INDEX('DS2025'!$H$5:$H$15,MATCH(H25,'DS2025'!$G$5:$G$15,1)):
INDEX('DS2025'!$H$5:$H$15,MATCH(H25,'DS2025'!$G$5:$G$15,1)+1),
INDEX('DS2025'!$G$5:$G$15,MATCH(H25,'DS2025'!$G$5:$G$15,1)):
INDEX('DS2025'!$G$5:$G$15,MATCH(H25,'DS2025'!$G$5:$G$15,1)+1)),
IF($I$4=Database!$A$5,
_xlfn.FORECAST.LINEAR(H25,
INDEX('DS2025'!$K$5:$K$15,MATCH(H25,'DS2025'!$J$5:$J$15,1)):
INDEX('DS2025'!$K$5:$K$15,MATCH(H25,'DS2025'!$J$5:$J$15,1)+1),
INDEX('DS2025'!$J$5:$J$15,MATCH(H25,'DS2025'!$J$5:$J$15,1)):
INDEX('DS2025'!$J$5:$J$15,MATCH(H25,'DS2025'!$J$5:$J$15,1)+1)),
IF($I$4=Database!$A$6,
_xlfn.FORECAST.LINEAR(H25,
INDEX('DS2025'!$N$5:$N$15,MATCH(H25,'DS2025'!$M$5:$M$15,1)):
INDEX('DS2025'!$N$5:$N$15,MATCH(H25,'DS2025'!$M$5:$M$15,1)+1),
INDEX('DS2025'!$M$5:$M$15,MATCH(H25,'DS2025'!$M$5:$M$15,1)):
INDEX('DS2025'!$M$5:$M$15,MATCH(H25,'DS2025'!$M$5:$M$15,1)+1)),
IF($I$4=Database!$A$7,
_xlfn.FORECAST.LINEAR(H25,
INDEX('DS2025'!$Q$5:$Q$15,MATCH(H25,'DS2025'!$P$5:$P$15,1)):
INDEX('DS2025'!$Q$5:$Q$15,MATCH(H25,'DS2025'!$P$5:$P$15,1)+1),
INDEX('DS2025'!$P$5:$P$15,MATCH(H25,'DS2025'!$P$5:$P$15,1)):
INDEX('DS2025'!$P$5:$P$15,MATCH(H25,'DS2025'!$P$5:$P$15,1)+1)),
IF($I$4=Database!$A$8,
_xlfn.FORECAST.LINEAR(H25,
INDEX('DS2025'!$T$5:$T$15,MATCH(H25,'DS2025'!$S$5:$S$15,1)):
INDEX('DS2025'!$T$5:$T$15,MATCH(H25,'DS2025'!$S$5:$S$15,1)+1),
INDEX('DS2025'!$S$5:$S$15,MATCH(H25,'DS2025'!$S$5:$S$15,1)):
INDEX('DS2025'!$S$5:$S$15,MATCH(H25,'DS2025'!$S$5:$S$15,1)+1)),
IF($I$4=Database!$A$9,
_xlfn.FORECAST.LINEAR(H25,
INDEX('DS2025'!$W$5:$W$15,MATCH(H25,'DS2025'!$V$5:$V$15,1)):
INDEX('DS2025'!$W$5:$W$15,MATCH(H25,'DS2025'!$V$5:$V$15,1)+1),
INDEX('DS2025'!$V$5:$V$15,MATCH(H25,'DS2025'!$V$5:$V$15,1)):
INDEX('DS2025'!$V$5:$V$15,MATCH(H25,'DS2025'!$V$5:$V$15,1)+1)),
IF($I$4=Database!$A$10,
_xlfn.FORECAST.LINEAR(H25,
INDEX('DS2025'!$Z$5:$Z$15,MATCH(H25,'DS2025'!$Y$5:$Y$15,1)):
INDEX('DS2025'!$Z$5:$Z$15,MATCH(H25,'DS2025'!$Y$5:$Y$15,1)+1),
INDEX('DS2025'!$Y$5:$Y$15,MATCH(H25,'DS2025'!$Y$5:$Y$15,1)):
INDEX('DS2025'!$Y$5:$Y$15,MATCH(H25,'DS2025'!$Y$5:$Y$15,1)+1)),
IF($I$4=Database!$A$11,
_xlfn.FORECAST.LINEAR(
H25,
INDEX('DS2025'!$B$21:$B$35,MATCH(H25,'DS2025'!$A$21:$A$35,1)):
INDEX('DS2025'!$B$21:$B$35,MATCH(H25,'DS2025'!$A$21:$A$35,1)+1),
INDEX('DS2025'!$A$21:$A$35,MATCH(H25,'DS2025'!$A$21:$A$35,1)):
INDEX('DS2025'!$A$21:$A$35,MATCH(H25,'DS2025'!$A$21:$A$35,1)+1)),
IF($I$4=Database!$A$12,
_xlfn.FORECAST.LINEAR(
H25,
INDEX('DS2025'!$E$21:$E$35,MATCH(H25,'DS2025'!$D$21:$D$35,1)):
INDEX('DS2025'!$E$21:$E$35,MATCH(H25,'DS2025'!$D$21:$D$35,1)+1),
INDEX('DS2025'!$D$21:$D$35,MATCH(H25,'DS2025'!$D$21:$D$35,1)):
INDEX('DS2025'!$D$21:$D$35,MATCH(H25,'DS2025'!$D$21:$D$35,1)+1)),
IF($I$4=Database!$A$13,
_xlfn.FORECAST.LINEAR(
H25,
INDEX('DS2025'!$H$21:$H$35,MATCH(H25,'DS2025'!$G$21:$G$35,1)):
INDEX('DS2025'!$H$21:$H$35,MATCH(H25,'DS2025'!$G$21:$G$35,1)+1),
INDEX('DS2025'!$G$21:$G$35,MATCH(H25,'DS2025'!$G$21:$G$35,1)):
INDEX('DS2025'!$G$21:$G$35,MATCH(H25,'DS2025'!$G$21:$G$35,1)+1)),
IF($I$4=Database!$A$14,
_xlfn.FORECAST.LINEAR(
H25,
INDEX('DS2025'!$K$21:$K$35,MATCH(H25,'DS2025'!$J$21:$J$35,1)):
INDEX('DS2025'!$K$21:$K$35,MATCH(H25,'DS2025'!$J$21:$J$35,1)+1),
INDEX('DS2025'!$J$21:$J$35,MATCH(H25,'DS2025'!$J$21:$J$35,1)):
INDEX('DS2025'!$J$21:$J$35,MATCH(H25,'DS2025'!$J$21:$J$35,1)+1)),
IF($I$4=Database!$A$15,
_xlfn.FORECAST.LINEAR(
H25,
INDEX('DS2025'!$N$21:$N$35,MATCH(H25,'DS2025'!$M$21:$M$35,1)):
INDEX('DS2025'!$N$21:$N$35,MATCH(H25,'DS2025'!$M$21:$M$35,1)+1),
INDEX('DS2025'!$M$21:$M$35,MATCH(H25,'DS2025'!$M$21:$M$35,1)):
INDEX('DS2025'!$M$21:$M$35,MATCH(H25,'DS2025'!$M$21:$M$35,1)+1)),
IF($I$4=Database!$A$16,
_xlfn.FORECAST.LINEAR(
H25,
INDEX('DS2025'!$Q$21:$Q$35,MATCH(H25,'DS2025'!$P$21:$P$35,1)):
INDEX('DS2025'!$Q$21:$Q$35,MATCH(H25,'DS2025'!$P$21:$P$35,1)+1),
INDEX('DS2025'!$P$21:$P$35,MATCH(H25,'DS2025'!$P$21:$P$35,1)):
INDEX('DS2025'!$P$21:$P$35,MATCH(H25,'DS2025'!$P$21:$P$35,1)+1)),
IF($I$4=Database!$A$17,
_xlfn.FORECAST.LINEAR(
H25,
INDEX('DS2025'!$T$21:$T$35,MATCH(H25,'DS2025'!$S$21:$S$35,1)):
INDEX('DS2025'!$T$21:$T$35,MATCH(H25,'DS2025'!$S$21:$S$35,1)+1),
INDEX('DS2025'!$S$21:$S$35,MATCH(H25,'DS2025'!$S$21:$S$35,1)):
INDEX('DS2025'!$S$21:$S$35,MATCH(H25,'DS2025'!$S$21:$S$35,1)+1)),
IF($I$4=Database!$A$18,
_xlfn.FORECAST.LINEAR(
H25,
INDEX('DS2025'!$W$21:$W$35,MATCH(H25,'DS2025'!$V$21:$V$35,1)):
INDEX('DS2025'!$W$21:$W$35,MATCH(H25,'DS2025'!$V$21:$V$35,1)+1),
INDEX('DS2025'!$V$21:$V$35,MATCH(H25,'DS2025'!$V$21:$V$35,1)):
INDEX('DS2025'!$V$21:$V$35,MATCH(H25,'DS2025'!$V$21:$V$35,1)+1)),
IF($I$4=Database!$A$19,
_xlfn.FORECAST.LINEAR(
H25,
INDEX('DS2025'!$Z$21:$Z$35,MATCH(H25,'DS2025'!$Y$21:$Y$35,1)):
INDEX('DS2025'!$Z$21:$Z$35,MATCH(H25,'DS2025'!$Y$21:$Y$35,1)+1),
INDEX('DS2025'!$Y$21:$Y$35,MATCH(H25,'DS2025'!$Y$21:$Y$35,1)):
INDEX('DS2025'!$Y$21:$Y$35,MATCH(H25,'DS2025'!$Y$21:$Y$35,1)+1)),
IF($I$4=Database!$A$20,
_xlfn.FORECAST.LINEAR(
H25,
INDEX('DS2025'!$AC$21:$AC$35,MATCH(H25,'DS2025'!$AB$21:$AB$35,1)):
INDEX('DS2025'!$AC$21:$AC$35,MATCH(H25,'DS2025'!$AB$21:$AB$35,1)+1),
INDEX('DS2025'!$AB$21:$AB$35,MATCH(H25,'DS2025'!$AB$21:$AB$35,1)):
INDEX('DS2025'!$AB$21:$AB$35,MATCH(H25,'DS2025'!$AB$21:$AB$35,1)+1))
)))))))))))))))))))</f>
        <v>-0.29633321299638987</v>
      </c>
      <c r="J25" s="98">
        <f t="shared" si="2"/>
        <v>65.344666787003618</v>
      </c>
      <c r="K25" s="98">
        <f>'Data 60 C'!E26</f>
        <v>65.760000000000005</v>
      </c>
      <c r="L25" s="98">
        <f>IF($L$4=Database!$A$2,
_xlfn.FORECAST.LINEAR(K25,
INDEX('DS2025'!$B$5:$B$15,MATCH(K25,'DS2025'!$A$5:$A$15,1)):
INDEX('DS2025'!$B$5:$B$15,MATCH(K25,'DS2025'!$A$5:$A$15,1)+1),
INDEX('DS2025'!$A$5:$A$15,MATCH(K25,'DS2025'!$A$5:$A$15,1)):
INDEX('DS2025'!$A$5:$A$15,MATCH(K25,'DS2025'!$A$5:$A$15,1)+1)),
IF($L$4=Database!$A$3,
_xlfn.FORECAST.LINEAR(K25,
INDEX('DS2025'!$E$5:$E$15,MATCH(K25,'DS2025'!$D$5:$D$15,1)):
INDEX('DS2025'!$E$5:$E$15,MATCH(K25,'DS2025'!$D$5:$D$15,1)+1),
INDEX('DS2025'!$D$5:$D$15,MATCH(K25,'DS2025'!$D$5:$D$15,1)):
INDEX('DS2025'!$D$5:$D$15,MATCH(K25,'DS2025'!$D$5:$D$15,1)+1)),
IF($L$4=Database!$A$4,
_xlfn.FORECAST.LINEAR(K25,
INDEX('DS2025'!$H$5:$H$15,MATCH(K25,'DS2025'!$G$5:$G$15,1)):
INDEX('DS2025'!$H$5:$H$15,MATCH(K25,'DS2025'!$G$5:$G$15,1)+1),
INDEX('DS2025'!$G$5:$G$15,MATCH(K25,'DS2025'!$G$5:$G$15,1)):
INDEX('DS2025'!$G$5:$G$15,MATCH(K25,'DS2025'!$G$5:$G$15,1)+1)),
IF($L$4=Database!$A$5,
_xlfn.FORECAST.LINEAR(K25,
INDEX('DS2025'!$K$5:$K$15,MATCH(K25,'DS2025'!$J$5:$J$15,1)):
INDEX('DS2025'!$K$5:$K$15,MATCH(K25,'DS2025'!$J$5:$J$15,1)+1),
INDEX('DS2025'!$J$5:$J$15,MATCH(K25,'DS2025'!$J$5:$J$15,1)):
INDEX('DS2025'!$J$5:$J$15,MATCH(K25,'DS2025'!$J$5:$J$15,1)+1)),
IF($L$4=Database!$A$6,
_xlfn.FORECAST.LINEAR(K25,
INDEX('DS2025'!$N$5:$N$15,MATCH(K25,'DS2025'!$M$5:$M$15,1)):
INDEX('DS2025'!$N$5:$N$15,MATCH(K25,'DS2025'!$M$5:$M$15,1)+1),
INDEX('DS2025'!$M$5:$M$15,MATCH(K25,'DS2025'!$M$5:$M$15,1)):
INDEX('DS2025'!$M$5:$M$15,MATCH(K25,'DS2025'!$M$5:$M$15,1)+1)),
IF($L$4=Database!$A$7,
_xlfn.FORECAST.LINEAR(K25,
INDEX('DS2025'!$Q$5:$Q$15,MATCH(K25,'DS2025'!$P$5:$P$15,1)):
INDEX('DS2025'!$Q$5:$Q$15,MATCH(K25,'DS2025'!$P$5:$P$15,1)+1),
INDEX('DS2025'!$P$5:$P$15,MATCH(K25,'DS2025'!$P$5:$P$15,1)):
INDEX('DS2025'!$P$5:$P$15,MATCH(K25,'DS2025'!$P$5:$P$15,1)+1)),
IF($L$4=Database!$A$8,
_xlfn.FORECAST.LINEAR(K25,
INDEX('DS2025'!$T$5:$T$15,MATCH(K25,'DS2025'!$S$5:$S$15,1)):
INDEX('DS2025'!$T$5:$T$15,MATCH(K25,'DS2025'!$S$5:$S$15,1)+1),
INDEX('DS2025'!$S$5:$S$15,MATCH(K25,'DS2025'!$S$5:$S$15,1)):
INDEX('DS2025'!$S$5:$S$15,MATCH(K25,'DS2025'!$S$5:$S$15,1)+1)),
IF($L$4=Database!$A$9,
_xlfn.FORECAST.LINEAR(K25,
INDEX('DS2025'!$W$5:$W$15,MATCH(K25,'DS2025'!$V$5:$V$15,1)):
INDEX('DS2025'!$W$5:$W$15,MATCH(K25,'DS2025'!$V$5:$V$15,1)+1),
INDEX('DS2025'!$V$5:$V$15,MATCH(K25,'DS2025'!$V$5:$V$15,1)):
INDEX('DS2025'!$V$5:$V$15,MATCH(K25,'DS2025'!$V$5:$V$15,1)+1)),
IF($L$4=Database!$A$10,
_xlfn.FORECAST.LINEAR(K25,
INDEX('DS2025'!$Z$5:$Z$15,MATCH(K25,'DS2025'!$Y$5:$Y$15,1)):
INDEX('DS2025'!$Z$5:$Z$15,MATCH(K25,'DS2025'!$Y$5:$Y$15,1)+1),
INDEX('DS2025'!$Y$5:$Y$15,MATCH(K25,'DS2025'!$Y$5:$Y$15,1)):
INDEX('DS2025'!$Y$5:$Y$15,MATCH(K25,'DS2025'!$Y$5:$Y$15,1)+1)),
IF($L$4=Database!$A$11,
_xlfn.FORECAST.LINEAR(
K25,
INDEX('DS2025'!$B$21:$B$35,MATCH(K25,'DS2025'!$A$21:$A$35,1)):
INDEX('DS2025'!$B$21:$B$35,MATCH(K25,'DS2025'!$A$21:$A$35,1)+1),
INDEX('DS2025'!$A$21:$A$35,MATCH(K25,'DS2025'!$A$21:$A$35,1)):
INDEX('DS2025'!$A$21:$A$35,MATCH(K25,'DS2025'!$A$21:$A$35,1)+1)),
IF($L$4=Database!$A$12,
_xlfn.FORECAST.LINEAR(
K25,
INDEX('DS2025'!$E$21:$E$35,MATCH(K25,'DS2025'!$D$21:$D$35,1)):
INDEX('DS2025'!$E$21:$E$35,MATCH(K25,'DS2025'!$D$21:$D$35,1)+1),
INDEX('DS2025'!$D$21:$D$35,MATCH(K25,'DS2025'!$D$21:$D$35,1)):
INDEX('DS2025'!$D$21:$D$35,MATCH(K25,'DS2025'!$D$21:$D$35,1)+1)),
IF($L$4=Database!$A$13,
_xlfn.FORECAST.LINEAR(
K25,
INDEX('DS2025'!$H$21:$H$35,MATCH(K25,'DS2025'!$G$21:$G$35,1)):
INDEX('DS2025'!$H$21:$H$35,MATCH(K25,'DS2025'!$G$21:$G$35,1)+1),
INDEX('DS2025'!$G$21:$G$35,MATCH(K25,'DS2025'!$G$21:$G$35,1)):
INDEX('DS2025'!$G$21:$G$35,MATCH(K25,'DS2025'!$G$21:$G$35,1)+1)),
IF($L$4=Database!$A$14,
_xlfn.FORECAST.LINEAR(
K25,
INDEX('DS2025'!$K$21:$K$35,MATCH(K25,'DS2025'!$J$21:$J$35,1)):
INDEX('DS2025'!$K$21:$K$35,MATCH(K25,'DS2025'!$J$21:$J$35,1)+1),
INDEX('DS2025'!$J$21:$J$35,MATCH(K25,'DS2025'!$J$21:$J$35,1)):
INDEX('DS2025'!$J$21:$J$35,MATCH(K25,'DS2025'!$J$21:$J$35,1)+1)),
IF($L$4=Database!$A$15,
_xlfn.FORECAST.LINEAR(
K25,
INDEX('DS2025'!$N$21:$N$35,MATCH(K25,'DS2025'!$M$21:$M$35,1)):
INDEX('DS2025'!$N$21:$N$35,MATCH(K25,'DS2025'!$M$21:$M$35,1)+1),
INDEX('DS2025'!$M$21:$M$35,MATCH(K25,'DS2025'!$M$21:$M$35,1)):
INDEX('DS2025'!$M$21:$M$35,MATCH(K25,'DS2025'!$M$21:$M$35,1)+1)),
IF($L$4=Database!$A$16,
_xlfn.FORECAST.LINEAR(
K25,
INDEX('DS2025'!$Q$21:$Q$35,MATCH(K25,'DS2025'!$P$21:$P$35,1)):
INDEX('DS2025'!$Q$21:$Q$35,MATCH(K25,'DS2025'!$P$21:$P$35,1)+1),
INDEX('DS2025'!$P$21:$P$35,MATCH(K25,'DS2025'!$P$21:$P$35,1)):
INDEX('DS2025'!$P$21:$P$35,MATCH(K25,'DS2025'!$P$21:$P$35,1)+1)),
IF($L$4=Database!$A$17,
_xlfn.FORECAST.LINEAR(
K25,
INDEX('DS2025'!$T$21:$T$35,MATCH(K25,'DS2025'!$S$21:$S$35,1)):
INDEX('DS2025'!$T$21:$T$35,MATCH(K25,'DS2025'!$S$21:$S$35,1)+1),
INDEX('DS2025'!$S$21:$S$35,MATCH(K25,'DS2025'!$S$21:$S$35,1)):
INDEX('DS2025'!$S$21:$S$35,MATCH(K25,'DS2025'!$S$21:$S$35,1)+1)),
IF($L$4=Database!$A$18,
_xlfn.FORECAST.LINEAR(
K25,
INDEX('DS2025'!$W$21:$W$35,MATCH(K25,'DS2025'!$V$21:$V$35,1)):
INDEX('DS2025'!$W$21:$W$35,MATCH(K25,'DS2025'!$V$21:$V$35,1)+1),
INDEX('DS2025'!$V$21:$V$35,MATCH(K25,'DS2025'!$V$21:$V$35,1)):
INDEX('DS2025'!$V$21:$V$35,MATCH(K25,'DS2025'!$V$21:$V$35,1)+1)),
IF($L$4=Database!$A$19,
_xlfn.FORECAST.LINEAR(
K25,
INDEX('DS2025'!$Z$21:$Z$35,MATCH(K25,'DS2025'!$Y$21:$Y$35,1)):
INDEX('DS2025'!$Z$21:$Z$35,MATCH(K25,'DS2025'!$Y$21:$Y$35,1)+1),
INDEX('DS2025'!$Y$21:$Y$35,MATCH(K25,'DS2025'!$Y$21:$Y$35,1)):
INDEX('DS2025'!$Y$21:$Y$35,MATCH(K25,'DS2025'!$Y$21:$Y$35,1)+1)),
IF($L$4=Database!$A$20,
_xlfn.FORECAST.LINEAR(
K25,
INDEX('DS2025'!$AC$21:$AC$35,MATCH(K25,'DS2025'!$AB$21:$AB$35,1)):
INDEX('DS2025'!$AC$21:$AC$35,MATCH(K25,'DS2025'!$AB$21:$AB$35,1)+1),
INDEX('DS2025'!$AB$21:$AB$35,MATCH(K25,'DS2025'!$AB$21:$AB$35,1)):
INDEX('DS2025'!$AB$21:$AB$35,MATCH(K25,'DS2025'!$AB$21:$AB$35,1)+1))
)))))))))))))))))))</f>
        <v>-0.33664927397478855</v>
      </c>
      <c r="M25" s="98">
        <f t="shared" si="3"/>
        <v>65.42335072602522</v>
      </c>
      <c r="N25" s="317">
        <f>'Data 60 C'!F26</f>
        <v>65.912999999999997</v>
      </c>
      <c r="O25" s="98">
        <f>IF($O$4=Database!$A$2,
_xlfn.FORECAST.LINEAR(N25,
INDEX('DS2025'!$B$5:$B$15,MATCH(N25,'DS2025'!$A$5:$A$15,1)):
INDEX('DS2025'!$B$5:$B$15,MATCH(N25,'DS2025'!$A$5:$A$15,1)+1),
INDEX('DS2025'!$A$5:$A$15,MATCH(N25,'DS2025'!$A$5:$A$15,1)):
INDEX('DS2025'!$A$5:$A$15,MATCH(N25,'DS2025'!$A$5:$A$15,1)+1)),
IF($O$4=Database!$A$3,
_xlfn.FORECAST.LINEAR(N25,
INDEX('DS2025'!$E$5:$E$15,MATCH(N25,'DS2025'!$D$5:$D$15,1)):
INDEX('DS2025'!$E$5:$E$15,MATCH(N25,'DS2025'!$D$5:$D$15,1)+1),
INDEX('DS2025'!$D$5:$D$15,MATCH(N25,'DS2025'!$D$5:$D$15,1)):
INDEX('DS2025'!$D$5:$D$15,MATCH(N25,'DS2025'!$D$5:$D$15,1)+1)),
IF($O$4=Database!$A$4,
_xlfn.FORECAST.LINEAR(N25,
INDEX('DS2025'!$H$5:$H$15,MATCH(N25,'DS2025'!$G$5:$G$15,1)):
INDEX('DS2025'!$H$5:$H$15,MATCH(N25,'DS2025'!$G$5:$G$15,1)+1),
INDEX('DS2025'!$G$5:$G$15,MATCH(N25,'DS2025'!$G$5:$G$15,1)):
INDEX('DS2025'!$G$5:$G$15,MATCH(N25,'DS2025'!$G$5:$G$15,1)+1)),
IF($O$4=Database!$A$5,
_xlfn.FORECAST.LINEAR(N25,
INDEX('DS2025'!$K$5:$K$15,MATCH(N25,'DS2025'!$J$5:$J$15,1)):
INDEX('DS2025'!$K$5:$K$15,MATCH(N25,'DS2025'!$J$5:$J$15,1)+1),
INDEX('DS2025'!$J$5:$J$15,MATCH(N25,'DS2025'!$J$5:$J$15,1)):
INDEX('DS2025'!$J$5:$J$15,MATCH(N25,'DS2025'!$J$5:$J$15,1)+1)),
IF($O$4=Database!$A$6,
_xlfn.FORECAST.LINEAR(N25,
INDEX('DS2025'!$N$5:$N$15,MATCH(N25,'DS2025'!$M$5:$M$15,1)):
INDEX('DS2025'!$N$5:$N$15,MATCH(N25,'DS2025'!$M$5:$M$15,1)+1),
INDEX('DS2025'!$M$5:$M$15,MATCH(N25,'DS2025'!$M$5:$M$15,1)):
INDEX('DS2025'!$M$5:$M$15,MATCH(N25,'DS2025'!$M$5:$M$15,1)+1)),
IF($O$4=Database!$A$7,
_xlfn.FORECAST.LINEAR(N25,
INDEX('DS2025'!$Q$5:$Q$15,MATCH(N25,'DS2025'!$P$5:$P$15,1)):
INDEX('DS2025'!$Q$5:$Q$15,MATCH(N25,'DS2025'!$P$5:$P$15,1)+1),
INDEX('DS2025'!$P$5:$P$15,MATCH(N25,'DS2025'!$P$5:$P$15,1)):
INDEX('DS2025'!$P$5:$P$15,MATCH(N25,'DS2025'!$P$5:$P$15,1)+1)),
IF($O$4=Database!$A$8,
_xlfn.FORECAST.LINEAR(N25,
INDEX('DS2025'!$T$5:$T$15,MATCH(N25,'DS2025'!$S$5:$S$15,1)):
INDEX('DS2025'!$T$5:$T$15,MATCH(N25,'DS2025'!$S$5:$S$15,1)+1),
INDEX('DS2025'!$S$5:$S$15,MATCH(N25,'DS2025'!$S$5:$S$15,1)):
INDEX('DS2025'!$S$5:$S$15,MATCH(N25,'DS2025'!$S$5:$S$15,1)+1)),
IF($O$4=Database!$A$9,
_xlfn.FORECAST.LINEAR(N25,
INDEX('DS2025'!$W$5:$W$15,MATCH(N25,'DS2025'!$V$5:$V$15,1)):
INDEX('DS2025'!$W$5:$W$15,MATCH(N25,'DS2025'!$V$5:$V$15,1)+1),
INDEX('DS2025'!$V$5:$V$15,MATCH(N25,'DS2025'!$V$5:$V$15,1)):
INDEX('DS2025'!$V$5:$V$15,MATCH(N25,'DS2025'!$V$5:$V$15,1)+1)),
IF($O$4=Database!$A$10,
_xlfn.FORECAST.LINEAR(N25,
INDEX('DS2025'!$Z$5:$Z$15,MATCH(N25,'DS2025'!$Y$5:$Y$15,1)):
INDEX('DS2025'!$Z$5:$Z$15,MATCH(N25,'DS2025'!$Y$5:$Y$15,1)+1),
INDEX('DS2025'!$Y$5:$Y$15,MATCH(N25,'DS2025'!$Y$5:$Y$15,1)):
INDEX('DS2025'!$Y$5:$Y$15,MATCH(N25,'DS2025'!$Y$5:$Y$15,1)+1)),
IF($O$4=Database!$A$11,
_xlfn.FORECAST.LINEAR(
N25,
INDEX('DS2025'!$B$21:$B$35,MATCH(N25,'DS2025'!$A$21:$A$35,1)):
INDEX('DS2025'!$B$21:$B$35,MATCH(N25,'DS2025'!$A$21:$A$35,1)+1),
INDEX('DS2025'!$A$21:$A$35,MATCH(N25,'DS2025'!$A$21:$A$35,1)):
INDEX('DS2025'!$A$21:$A$35,MATCH(N25,'DS2025'!$A$21:$A$35,1)+1)),
IF($O$4=Database!$A$12,
_xlfn.FORECAST.LINEAR(
N25,
INDEX('DS2025'!$E$21:$E$35,MATCH(N25,'DS2025'!$D$21:$D$35,1)):
INDEX('DS2025'!$E$21:$E$35,MATCH(N25,'DS2025'!$D$21:$D$35,1)+1),
INDEX('DS2025'!$D$21:$D$35,MATCH(N25,'DS2025'!$D$21:$D$35,1)):
INDEX('DS2025'!$D$21:$D$35,MATCH(N25,'DS2025'!$D$21:$D$35,1)+1)),
IF($O$4=Database!$A$13,
_xlfn.FORECAST.LINEAR(
N25,
INDEX('DS2025'!$H$21:$H$35,MATCH(N25,'DS2025'!$G$21:$G$35,1)):
INDEX('DS2025'!$H$21:$H$35,MATCH(N25,'DS2025'!$G$21:$G$35,1)+1),
INDEX('DS2025'!$G$21:$G$35,MATCH(N25,'DS2025'!$G$21:$G$35,1)):
INDEX('DS2025'!$G$21:$G$35,MATCH(N25,'DS2025'!$G$21:$G$35,1)+1)),
IF($O$4=Database!$A$14,
_xlfn.FORECAST.LINEAR(
N25,
INDEX('DS2025'!$K$21:$K$35,MATCH(N25,'DS2025'!$J$21:$J$35,1)):
INDEX('DS2025'!$K$21:$K$35,MATCH(N25,'DS2025'!$J$21:$J$35,1)+1),
INDEX('DS2025'!$J$21:$J$35,MATCH(N25,'DS2025'!$J$21:$J$35,1)):
INDEX('DS2025'!$J$21:$J$35,MATCH(N25,'DS2025'!$J$21:$J$35,1)+1)),
IF($O$4=Database!$A$15,
_xlfn.FORECAST.LINEAR(
N25,
INDEX('DS2025'!$N$21:$N$35,MATCH(N25,'DS2025'!$M$21:$M$35,1)):
INDEX('DS2025'!$N$21:$N$35,MATCH(N25,'DS2025'!$M$21:$M$35,1)+1),
INDEX('DS2025'!$M$21:$M$35,MATCH(N25,'DS2025'!$M$21:$M$35,1)):
INDEX('DS2025'!$M$21:$M$35,MATCH(N25,'DS2025'!$M$21:$M$35,1)+1)),
IF($O$4=Database!$A$16,
_xlfn.FORECAST.LINEAR(
N25,
INDEX('DS2025'!$Q$21:$Q$35,MATCH(N25,'DS2025'!$P$21:$P$35,1)):
INDEX('DS2025'!$Q$21:$Q$35,MATCH(N25,'DS2025'!$P$21:$P$35,1)+1),
INDEX('DS2025'!$P$21:$P$35,MATCH(N25,'DS2025'!$P$21:$P$35,1)):
INDEX('DS2025'!$P$21:$P$35,MATCH(N25,'DS2025'!$P$21:$P$35,1)+1)),
IF($O$4=Database!$A$17,
_xlfn.FORECAST.LINEAR(
N25,
INDEX('DS2025'!$T$21:$T$35,MATCH(N25,'DS2025'!$S$21:$S$35,1)):
INDEX('DS2025'!$T$21:$T$35,MATCH(N25,'DS2025'!$S$21:$S$35,1)+1),
INDEX('DS2025'!$S$21:$S$35,MATCH(N25,'DS2025'!$S$21:$S$35,1)):
INDEX('DS2025'!$S$21:$S$35,MATCH(N25,'DS2025'!$S$21:$S$35,1)+1)),
IF($O$4=Database!$A$18,
_xlfn.FORECAST.LINEAR(
N25,
INDEX('DS2025'!$W$21:$W$35,MATCH(N25,'DS2025'!$V$21:$V$35,1)):
INDEX('DS2025'!$W$21:$W$35,MATCH(N25,'DS2025'!$V$21:$V$35,1)+1),
INDEX('DS2025'!$V$21:$V$35,MATCH(N25,'DS2025'!$V$21:$V$35,1)):
INDEX('DS2025'!$V$21:$V$35,MATCH(N25,'DS2025'!$V$21:$V$35,1)+1)),
IF($O$4=Database!$A$19,
_xlfn.FORECAST.LINEAR(
N25,
INDEX('DS2025'!$Z$21:$Z$35,MATCH(N25,'DS2025'!$Y$21:$Y$35,1)):
INDEX('DS2025'!$Z$21:$Z$35,MATCH(N25,'DS2025'!$Y$21:$Y$35,1)+1),
INDEX('DS2025'!$Y$21:$Y$35,MATCH(N25,'DS2025'!$Y$21:$Y$35,1)):
INDEX('DS2025'!$Y$21:$Y$35,MATCH(N25,'DS2025'!$Y$21:$Y$35,1)+1)),
IF($O$4=Database!$A$20,
_xlfn.FORECAST.LINEAR(
N25,
INDEX('DS2025'!$AC$21:$AC$35,MATCH(N25,'DS2025'!$AB$21:$AB$35,1)):
INDEX('DS2025'!$AC$21:$AC$35,MATCH(N25,'DS2025'!$AB$21:$AB$35,1)+1),
INDEX('DS2025'!$AB$21:$AB$35,MATCH(N25,'DS2025'!$AB$21:$AB$35,1)):
INDEX('DS2025'!$AB$21:$AB$35,MATCH(N25,'DS2025'!$AB$21:$AB$35,1)+1))
)))))))))))))))))))</f>
        <v>-0.337100925482687</v>
      </c>
      <c r="P25" s="96">
        <f t="shared" si="4"/>
        <v>65.575899074517309</v>
      </c>
      <c r="Q25" s="317">
        <f>'Data 60 C'!G26</f>
        <v>67.021000000000001</v>
      </c>
      <c r="R25" s="98">
        <f>IF($R$4=Database!$A$2,
_xlfn.FORECAST.LINEAR(Q25,
INDEX('DS2025'!$B$5:$B$15,MATCH(Q25,'DS2025'!$A$5:$A$15,1)):
INDEX('DS2025'!$B$5:$B$15,MATCH(Q25,'DS2025'!$A$5:$A$15,1)+1),
INDEX('DS2025'!$A$5:$A$15,MATCH(Q25,'DS2025'!$A$5:$A$15,1)):
INDEX('DS2025'!$A$5:$A$15,MATCH(Q25,'DS2025'!$A$5:$A$15,1)+1)),
IF($R$4=Database!$A$3,
_xlfn.FORECAST.LINEAR(Q25,
INDEX('DS2025'!$E$5:$E$15,MATCH(Q25,'DS2025'!$D$5:$D$15,1)):
INDEX('DS2025'!$E$5:$E$15,MATCH(Q25,'DS2025'!$D$5:$D$15,1)+1),
INDEX('DS2025'!$D$5:$D$15,MATCH(Q25,'DS2025'!$D$5:$D$15,1)):
INDEX('DS2025'!$D$5:$D$15,MATCH(Q25,'DS2025'!$D$5:$D$15,1)+1)),
IF($R$4=Database!$A$4,
_xlfn.FORECAST.LINEAR(Q25,
INDEX('DS2025'!$H$5:$H$15,MATCH(Q25,'DS2025'!$G$5:$G$15,1)):
INDEX('DS2025'!$H$5:$H$15,MATCH(Q25,'DS2025'!$G$5:$G$15,1)+1),
INDEX('DS2025'!$G$5:$G$15,MATCH(Q25,'DS2025'!$G$5:$G$15,1)):
INDEX('DS2025'!$G$5:$G$15,MATCH(Q25,'DS2025'!$G$5:$G$15,1)+1)),
IF($R$4=Database!$A$5,
_xlfn.FORECAST.LINEAR(Q25,
INDEX('DS2025'!$K$5:$K$15,MATCH(Q25,'DS2025'!$J$5:$J$15,1)):
INDEX('DS2025'!$K$5:$K$15,MATCH(Q25,'DS2025'!$J$5:$J$15,1)+1),
INDEX('DS2025'!$J$5:$J$15,MATCH(Q25,'DS2025'!$J$5:$J$15,1)):
INDEX('DS2025'!$J$5:$J$15,MATCH(Q25,'DS2025'!$J$5:$J$15,1)+1)),
IF($R$4=Database!$A$6,
_xlfn.FORECAST.LINEAR(Q25,
INDEX('DS2025'!$N$5:$N$15,MATCH(Q25,'DS2025'!$M$5:$M$15,1)):
INDEX('DS2025'!$N$5:$N$15,MATCH(Q25,'DS2025'!$M$5:$M$15,1)+1),
INDEX('DS2025'!$M$5:$M$15,MATCH(Q25,'DS2025'!$M$5:$M$15,1)):
INDEX('DS2025'!$M$5:$M$15,MATCH(Q25,'DS2025'!$M$5:$M$15,1)+1)),
IF($R$4=Database!$A$7,
_xlfn.FORECAST.LINEAR(Q25,
INDEX('DS2025'!$Q$5:$Q$15,MATCH(Q25,'DS2025'!$P$5:$P$15,1)):
INDEX('DS2025'!$Q$5:$Q$15,MATCH(Q25,'DS2025'!$P$5:$P$15,1)+1),
INDEX('DS2025'!$P$5:$P$15,MATCH(Q25,'DS2025'!$P$5:$P$15,1)):
INDEX('DS2025'!$P$5:$P$15,MATCH(Q25,'DS2025'!$P$5:$P$15,1)+1)),
IF($R$4=Database!$A$8,
_xlfn.FORECAST.LINEAR(Q25,
INDEX('DS2025'!$T$5:$T$15,MATCH(Q25,'DS2025'!$S$5:$S$15,1)):
INDEX('DS2025'!$T$5:$T$15,MATCH(Q25,'DS2025'!$S$5:$S$15,1)+1),
INDEX('DS2025'!$S$5:$S$15,MATCH(Q25,'DS2025'!$S$5:$S$15,1)):
INDEX('DS2025'!$S$5:$S$15,MATCH(Q25,'DS2025'!$S$5:$S$15,1)+1)),
IF($R$4=Database!$A$9,
_xlfn.FORECAST.LINEAR(Q25,
INDEX('DS2025'!$W$5:$W$15,MATCH(Q25,'DS2025'!$V$5:$V$15,1)):
INDEX('DS2025'!$W$5:$W$15,MATCH(Q25,'DS2025'!$V$5:$V$15,1)+1),
INDEX('DS2025'!$V$5:$V$15,MATCH(Q25,'DS2025'!$V$5:$V$15,1)):
INDEX('DS2025'!$V$5:$V$15,MATCH(Q25,'DS2025'!$V$5:$V$15,1)+1)),
IF($R$4=Database!$A$10,
_xlfn.FORECAST.LINEAR(Q25,
INDEX('DS2025'!$Z$5:$Z$15,MATCH(Q25,'DS2025'!$Y$5:$Y$15,1)):
INDEX('DS2025'!$Z$5:$Z$15,MATCH(Q25,'DS2025'!$Y$5:$Y$15,1)+1),
INDEX('DS2025'!$Y$5:$Y$15,MATCH(Q25,'DS2025'!$Y$5:$Y$15,1)):
INDEX('DS2025'!$Y$5:$Y$15,MATCH(Q25,'DS2025'!$Y$5:$Y$15,1)+1)),
IF($R$4=Database!$A$11,
_xlfn.FORECAST.LINEAR(
Q25,
INDEX('DS2025'!$B$21:$B$35,MATCH(Q25,'DS2025'!$A$21:$A$35,1)):
INDEX('DS2025'!$B$21:$B$35,MATCH(Q25,'DS2025'!$A$21:$A$35,1)+1),
INDEX('DS2025'!$A$21:$A$35,MATCH(Q25,'DS2025'!$A$21:$A$35,1)):
INDEX('DS2025'!$A$21:$A$35,MATCH(Q25,'DS2025'!$A$21:$A$35,1)+1)),
IF($R$4=Database!$A$12,
_xlfn.FORECAST.LINEAR(
Q25,
INDEX('DS2025'!$E$21:$E$35,MATCH(Q25,'DS2025'!$D$21:$D$35,1)):
INDEX('DS2025'!$E$21:$E$35,MATCH(Q25,'DS2025'!$D$21:$D$35,1)+1),
INDEX('DS2025'!$D$21:$D$35,MATCH(Q25,'DS2025'!$D$21:$D$35,1)):
INDEX('DS2025'!$D$21:$D$35,MATCH(Q25,'DS2025'!$D$21:$D$35,1)+1)),
IF($R$4=Database!$A$13,
_xlfn.FORECAST.LINEAR(
Q25,
INDEX('DS2025'!$H$21:$H$35,MATCH(Q25,'DS2025'!$G$21:$G$35,1)):
INDEX('DS2025'!$H$21:$H$35,MATCH(Q25,'DS2025'!$G$21:$G$35,1)+1),
INDEX('DS2025'!$G$21:$G$35,MATCH(Q25,'DS2025'!$G$21:$G$35,1)):
INDEX('DS2025'!$G$21:$G$35,MATCH(Q25,'DS2025'!$G$21:$G$35,1)+1)),
IF($R$4=Database!$A$14,
_xlfn.FORECAST.LINEAR(
Q25,
INDEX('DS2025'!$K$21:$K$35,MATCH(Q25,'DS2025'!$J$21:$J$35,1)):
INDEX('DS2025'!$K$21:$K$35,MATCH(Q25,'DS2025'!$J$21:$J$35,1)+1),
INDEX('DS2025'!$J$21:$J$35,MATCH(Q25,'DS2025'!$J$21:$J$35,1)):
INDEX('DS2025'!$J$21:$J$35,MATCH(Q25,'DS2025'!$J$21:$J$35,1)+1)),
IF($R$4=Database!$A$15,
_xlfn.FORECAST.LINEAR(
Q25,
INDEX('DS2025'!$N$21:$N$35,MATCH(Q25,'DS2025'!$M$21:$M$35,1)):
INDEX('DS2025'!$N$21:$N$35,MATCH(Q25,'DS2025'!$M$21:$M$35,1)+1),
INDEX('DS2025'!$M$21:$M$35,MATCH(Q25,'DS2025'!$M$21:$M$35,1)):
INDEX('DS2025'!$M$21:$M$35,MATCH(Q25,'DS2025'!$M$21:$M$35,1)+1)),
IF($R$4=Database!$A$16,
_xlfn.FORECAST.LINEAR(
Q25,
INDEX('DS2025'!$Q$21:$Q$35,MATCH(Q25,'DS2025'!$P$21:$P$35,1)):
INDEX('DS2025'!$Q$21:$Q$35,MATCH(Q25,'DS2025'!$P$21:$P$35,1)+1),
INDEX('DS2025'!$P$21:$P$35,MATCH(Q25,'DS2025'!$P$21:$P$35,1)):
INDEX('DS2025'!$P$21:$P$35,MATCH(Q25,'DS2025'!$P$21:$P$35,1)+1)),
IF($R$4=Database!$A$17,
_xlfn.FORECAST.LINEAR(
Q25,
INDEX('DS2025'!$T$21:$T$35,MATCH(Q25,'DS2025'!$S$21:$S$35,1)):
INDEX('DS2025'!$T$21:$T$35,MATCH(Q25,'DS2025'!$S$21:$S$35,1)+1),
INDEX('DS2025'!$S$21:$S$35,MATCH(Q25,'DS2025'!$S$21:$S$35,1)):
INDEX('DS2025'!$S$21:$S$35,MATCH(Q25,'DS2025'!$S$21:$S$35,1)+1)),
IF($R$4=Database!$A$18,
_xlfn.FORECAST.LINEAR(
Q25,
INDEX('DS2025'!$W$21:$W$35,MATCH(Q25,'DS2025'!$V$21:$V$35,1)):
INDEX('DS2025'!$W$21:$W$35,MATCH(Q25,'DS2025'!$V$21:$V$35,1)+1),
INDEX('DS2025'!$V$21:$V$35,MATCH(Q25,'DS2025'!$V$21:$V$35,1)):
INDEX('DS2025'!$V$21:$V$35,MATCH(Q25,'DS2025'!$V$21:$V$35,1)+1)),
IF($R$4=Database!$A$19,
_xlfn.FORECAST.LINEAR(
Q25,
INDEX('DS2025'!$Z$21:$Z$35,MATCH(Q25,'DS2025'!$Y$21:$Y$35,1)):
INDEX('DS2025'!$Z$21:$Z$35,MATCH(Q25,'DS2025'!$Y$21:$Y$35,1)+1),
INDEX('DS2025'!$Y$21:$Y$35,MATCH(Q25,'DS2025'!$Y$21:$Y$35,1)):
INDEX('DS2025'!$Y$21:$Y$35,MATCH(Q25,'DS2025'!$Y$21:$Y$35,1)+1)),
IF($R$4=Database!$A$20,
_xlfn.FORECAST.LINEAR(
Q25,
INDEX('DS2025'!$AC$21:$AC$35,MATCH(Q25,'DS2025'!$AB$21:$AB$35,1)):
INDEX('DS2025'!$AC$21:$AC$35,MATCH(Q25,'DS2025'!$AB$21:$AB$35,1)+1),
INDEX('DS2025'!$AB$21:$AB$35,MATCH(Q25,'DS2025'!$AB$21:$AB$35,1)):
INDEX('DS2025'!$AB$21:$AB$35,MATCH(Q25,'DS2025'!$AB$21:$AB$35,1)+1))
)))))))))))))))))))</f>
        <v>-0.34037170895165147</v>
      </c>
      <c r="S25" s="98">
        <f t="shared" si="5"/>
        <v>66.68062829104835</v>
      </c>
      <c r="T25" s="317">
        <f>'Data 60 C'!H26</f>
        <v>65.293000000000006</v>
      </c>
      <c r="U25" s="98">
        <f>IF($U$4=Database!$A$2,
_xlfn.FORECAST.LINEAR(T25,
INDEX('DS2025'!$B$5:$B$15,MATCH(T25,'DS2025'!$A$5:$A$15,1)):
INDEX('DS2025'!$B$5:$B$15,MATCH(T25,'DS2025'!$A$5:$A$15,1)+1),
INDEX('DS2025'!$A$5:$A$15,MATCH(T25,'DS2025'!$A$5:$A$15,1)):
INDEX('DS2025'!$A$5:$A$15,MATCH(T25,'DS2025'!$A$5:$A$15,1)+1)),
IF($U$4=Database!$A$3,
_xlfn.FORECAST.LINEAR(T25,
INDEX('DS2025'!$E$5:$E$15,MATCH(T25,'DS2025'!$D$5:$D$15,1)):
INDEX('DS2025'!$E$5:$E$15,MATCH(T25,'DS2025'!$D$5:$D$15,1)+1),
INDEX('DS2025'!$D$5:$D$15,MATCH(T25,'DS2025'!$D$5:$D$15,1)):
INDEX('DS2025'!$D$5:$D$15,MATCH(T25,'DS2025'!$D$5:$D$15,1)+1)),
IF($U$4=Database!$A$4,
_xlfn.FORECAST.LINEAR(T25,
INDEX('DS2025'!$H$5:$H$15,MATCH(T25,'DS2025'!$G$5:$G$15,1)):
INDEX('DS2025'!$H$5:$H$15,MATCH(T25,'DS2025'!$G$5:$G$15,1)+1),
INDEX('DS2025'!$G$5:$G$15,MATCH(T25,'DS2025'!$G$5:$G$15,1)):
INDEX('DS2025'!$G$5:$G$15,MATCH(T25,'DS2025'!$G$5:$G$15,1)+1)),
IF($U$4=Database!$A$5,
_xlfn.FORECAST.LINEAR(T25,
INDEX('DS2025'!$K$5:$K$15,MATCH(T25,'DS2025'!$J$5:$J$15,1)):
INDEX('DS2025'!$K$5:$K$15,MATCH(T25,'DS2025'!$J$5:$J$15,1)+1),
INDEX('DS2025'!$J$5:$J$15,MATCH(T25,'DS2025'!$J$5:$J$15,1)):
INDEX('DS2025'!$J$5:$J$15,MATCH(T25,'DS2025'!$J$5:$J$15,1)+1)),
IF($U$4=Database!$A$6,
_xlfn.FORECAST.LINEAR(T25,
INDEX('DS2025'!$N$5:$N$15,MATCH(T25,'DS2025'!$M$5:$M$15,1)):
INDEX('DS2025'!$N$5:$N$15,MATCH(T25,'DS2025'!$M$5:$M$15,1)+1),
INDEX('DS2025'!$M$5:$M$15,MATCH(T25,'DS2025'!$M$5:$M$15,1)):
INDEX('DS2025'!$M$5:$M$15,MATCH(T25,'DS2025'!$M$5:$M$15,1)+1)),
IF($U$4=Database!$A$7,
_xlfn.FORECAST.LINEAR(T25,
INDEX('DS2025'!$Q$5:$Q$15,MATCH(T25,'DS2025'!$P$5:$P$15,1)):
INDEX('DS2025'!$Q$5:$Q$15,MATCH(T25,'DS2025'!$P$5:$P$15,1)+1),
INDEX('DS2025'!$P$5:$P$15,MATCH(T25,'DS2025'!$P$5:$P$15,1)):
INDEX('DS2025'!$P$5:$P$15,MATCH(T25,'DS2025'!$P$5:$P$15,1)+1)),
IF($U$4=Database!$A$8,
_xlfn.FORECAST.LINEAR(T25,
INDEX('DS2025'!$T$5:$T$15,MATCH(T25,'DS2025'!$S$5:$S$15,1)):
INDEX('DS2025'!$T$5:$T$15,MATCH(T25,'DS2025'!$S$5:$S$15,1)+1),
INDEX('DS2025'!$S$5:$S$15,MATCH(T25,'DS2025'!$S$5:$S$15,1)):
INDEX('DS2025'!$S$5:$S$15,MATCH(T25,'DS2025'!$S$5:$S$15,1)+1)),
IF($U$4=Database!$A$9,
_xlfn.FORECAST.LINEAR(T25,
INDEX('DS2025'!$W$5:$W$15,MATCH(T25,'DS2025'!$V$5:$V$15,1)):
INDEX('DS2025'!$W$5:$W$15,MATCH(T25,'DS2025'!$V$5:$V$15,1)+1),
INDEX('DS2025'!$V$5:$V$15,MATCH(T25,'DS2025'!$V$5:$V$15,1)):
INDEX('DS2025'!$V$5:$V$15,MATCH(T25,'DS2025'!$V$5:$V$15,1)+1)),
IF($U$4=Database!$A$10,
_xlfn.FORECAST.LINEAR(T25,
INDEX('DS2025'!$Z$5:$Z$15,MATCH(T25,'DS2025'!$Y$5:$Y$15,1)):
INDEX('DS2025'!$Z$5:$Z$15,MATCH(T25,'DS2025'!$Y$5:$Y$15,1)+1),
INDEX('DS2025'!$Y$5:$Y$15,MATCH(T25,'DS2025'!$Y$5:$Y$15,1)):
INDEX('DS2025'!$Y$5:$Y$15,MATCH(T25,'DS2025'!$Y$5:$Y$15,1)+1)),
IF($U$4=Database!$A$11,
_xlfn.FORECAST.LINEAR(
T25,
INDEX('DS2025'!$B$21:$B$35,MATCH(T25,'DS2025'!$A$21:$A$35,1)):
INDEX('DS2025'!$B$21:$B$35,MATCH(T25,'DS2025'!$A$21:$A$35,1)+1),
INDEX('DS2025'!$A$21:$A$35,MATCH(T25,'DS2025'!$A$21:$A$35,1)):
INDEX('DS2025'!$A$21:$A$35,MATCH(T25,'DS2025'!$A$21:$A$35,1)+1)),
IF($U$4=Database!$A$12,
_xlfn.FORECAST.LINEAR(
T25,
INDEX('DS2025'!$E$21:$E$35,MATCH(T25,'DS2025'!$D$21:$D$35,1)):
INDEX('DS2025'!$E$21:$E$35,MATCH(T25,'DS2025'!$D$21:$D$35,1)+1),
INDEX('DS2025'!$D$21:$D$35,MATCH(T25,'DS2025'!$D$21:$D$35,1)):
INDEX('DS2025'!$D$21:$D$35,MATCH(T25,'DS2025'!$D$21:$D$35,1)+1)),
IF($U$4=Database!$A$13,
_xlfn.FORECAST.LINEAR(
T25,
INDEX('DS2025'!$H$21:$H$35,MATCH(T25,'DS2025'!$G$21:$G$35,1)):
INDEX('DS2025'!$H$21:$H$35,MATCH(T25,'DS2025'!$G$21:$G$35,1)+1),
INDEX('DS2025'!$G$21:$G$35,MATCH(T25,'DS2025'!$G$21:$G$35,1)):
INDEX('DS2025'!$G$21:$G$35,MATCH(T25,'DS2025'!$G$21:$G$35,1)+1)),
IF($U$4=Database!$A$14,
_xlfn.FORECAST.LINEAR(
T25,
INDEX('DS2025'!$K$21:$K$35,MATCH(T25,'DS2025'!$J$21:$J$35,1)):
INDEX('DS2025'!$K$21:$K$35,MATCH(T25,'DS2025'!$J$21:$J$35,1)+1),
INDEX('DS2025'!$J$21:$J$35,MATCH(T25,'DS2025'!$J$21:$J$35,1)):
INDEX('DS2025'!$J$21:$J$35,MATCH(T25,'DS2025'!$J$21:$J$35,1)+1)),
IF($U$4=Database!$A$15,
_xlfn.FORECAST.LINEAR(
T25,
INDEX('DS2025'!$N$21:$N$35,MATCH(T25,'DS2025'!$M$21:$M$35,1)):
INDEX('DS2025'!$N$21:$N$35,MATCH(T25,'DS2025'!$M$21:$M$35,1)+1),
INDEX('DS2025'!$M$21:$M$35,MATCH(T25,'DS2025'!$M$21:$M$35,1)):
INDEX('DS2025'!$M$21:$M$35,MATCH(T25,'DS2025'!$M$21:$M$35,1)+1)),
IF($U$4=Database!$A$16,
_xlfn.FORECAST.LINEAR(
T25,
INDEX('DS2025'!$Q$21:$Q$35,MATCH(T25,'DS2025'!$P$21:$P$35,1)):
INDEX('DS2025'!$Q$21:$Q$35,MATCH(T25,'DS2025'!$P$21:$P$35,1)+1),
INDEX('DS2025'!$P$21:$P$35,MATCH(T25,'DS2025'!$P$21:$P$35,1)):
INDEX('DS2025'!$P$21:$P$35,MATCH(T25,'DS2025'!$P$21:$P$35,1)+1)),
IF($U$4=Database!$A$17,
_xlfn.FORECAST.LINEAR(
T25,
INDEX('DS2025'!$T$21:$T$35,MATCH(T25,'DS2025'!$S$21:$S$35,1)):
INDEX('DS2025'!$T$21:$T$35,MATCH(T25,'DS2025'!$S$21:$S$35,1)+1),
INDEX('DS2025'!$S$21:$S$35,MATCH(T25,'DS2025'!$S$21:$S$35,1)):
INDEX('DS2025'!$S$21:$S$35,MATCH(T25,'DS2025'!$S$21:$S$35,1)+1)),
IF($U$4=Database!$A$18,
_xlfn.FORECAST.LINEAR(
T25,
INDEX('DS2025'!$W$21:$W$35,MATCH(T25,'DS2025'!$V$21:$V$35,1)):
INDEX('DS2025'!$W$21:$W$35,MATCH(T25,'DS2025'!$V$21:$V$35,1)+1),
INDEX('DS2025'!$V$21:$V$35,MATCH(T25,'DS2025'!$V$21:$V$35,1)):
INDEX('DS2025'!$V$21:$V$35,MATCH(T25,'DS2025'!$V$21:$V$35,1)+1)),
IF($U$4=Database!$A$19,
_xlfn.FORECAST.LINEAR(
T25,
INDEX('DS2025'!$Z$21:$Z$35,MATCH(T25,'DS2025'!$Y$21:$Y$35,1)):
INDEX('DS2025'!$Z$21:$Z$35,MATCH(T25,'DS2025'!$Y$21:$Y$35,1)+1),
INDEX('DS2025'!$Y$21:$Y$35,MATCH(T25,'DS2025'!$Y$21:$Y$35,1)):
INDEX('DS2025'!$Y$21:$Y$35,MATCH(T25,'DS2025'!$Y$21:$Y$35,1)+1)),
IF($U$4=Database!$A$20,
_xlfn.FORECAST.LINEAR(
T25,
INDEX('DS2025'!$AC$21:$AC$35,MATCH(T25,'DS2025'!$AB$21:$AB$35,1)):
INDEX('DS2025'!$AC$21:$AC$35,MATCH(T25,'DS2025'!$AB$21:$AB$35,1)+1),
INDEX('DS2025'!$AB$21:$AB$35,MATCH(T25,'DS2025'!$AB$21:$AB$35,1)):
INDEX('DS2025'!$AB$21:$AB$35,MATCH(T25,'DS2025'!$AB$21:$AB$35,1)+1))
)))))))))))))))))))</f>
        <v>-0.33527070368597411</v>
      </c>
      <c r="V25" s="98">
        <f t="shared" si="6"/>
        <v>64.957729296314028</v>
      </c>
      <c r="W25" s="317">
        <f>'Data 60 C'!I26</f>
        <v>65.718000000000004</v>
      </c>
      <c r="X25" s="98">
        <f>IF($X$4=Database!$A$2,
_xlfn.FORECAST.LINEAR(W25,
INDEX('DS2025'!$B$5:$B$15,MATCH(W25,'DS2025'!$A$5:$A$15,1)):
INDEX('DS2025'!$B$5:$B$15,MATCH(W25,'DS2025'!$A$5:$A$15,1)+1),
INDEX('DS2025'!$A$5:$A$15,MATCH(W25,'DS2025'!$A$5:$A$15,1)):
INDEX('DS2025'!$A$5:$A$15,MATCH(W25,'DS2025'!$A$5:$A$15,1)+1)),
IF($X$4=Database!$A$3,
_xlfn.FORECAST.LINEAR(W25,
INDEX('DS2025'!$E$5:$E$15,MATCH(W25,'DS2025'!$D$5:$D$15,1)):
INDEX('DS2025'!$E$5:$E$15,MATCH(W25,'DS2025'!$D$5:$D$15,1)+1),
INDEX('DS2025'!$D$5:$D$15,MATCH(W25,'DS2025'!$D$5:$D$15,1)):
INDEX('DS2025'!$D$5:$D$15,MATCH(W25,'DS2025'!$D$5:$D$15,1)+1)),
IF($X$4=Database!$A$4,
_xlfn.FORECAST.LINEAR(W25,
INDEX('DS2025'!$H$5:$H$15,MATCH(W25,'DS2025'!$G$5:$G$15,1)):
INDEX('DS2025'!$H$5:$H$15,MATCH(W25,'DS2025'!$G$5:$G$15,1)+1),
INDEX('DS2025'!$G$5:$G$15,MATCH(W25,'DS2025'!$G$5:$G$15,1)):
INDEX('DS2025'!$G$5:$G$15,MATCH(W25,'DS2025'!$G$5:$G$15,1)+1)),
IF($X$4=Database!$A$5,
_xlfn.FORECAST.LINEAR(W25,
INDEX('DS2025'!$K$5:$K$15,MATCH(W25,'DS2025'!$J$5:$J$15,1)):
INDEX('DS2025'!$K$5:$K$15,MATCH(W25,'DS2025'!$J$5:$J$15,1)+1),
INDEX('DS2025'!$J$5:$J$15,MATCH(W25,'DS2025'!$J$5:$J$15,1)):
INDEX('DS2025'!$J$5:$J$15,MATCH(W25,'DS2025'!$J$5:$J$15,1)+1)),
IF($X$4=Database!$A$6,
_xlfn.FORECAST.LINEAR(W25,
INDEX('DS2025'!$N$5:$N$15,MATCH(W25,'DS2025'!$M$5:$M$15,1)):
INDEX('DS2025'!$N$5:$N$15,MATCH(W25,'DS2025'!$M$5:$M$15,1)+1),
INDEX('DS2025'!$M$5:$M$15,MATCH(W25,'DS2025'!$M$5:$M$15,1)):
INDEX('DS2025'!$M$5:$M$15,MATCH(W25,'DS2025'!$M$5:$M$15,1)+1)),
IF($X$4=Database!$A$7,
_xlfn.FORECAST.LINEAR(W25,
INDEX('DS2025'!$Q$5:$Q$15,MATCH(W25,'DS2025'!$P$5:$P$15,1)):
INDEX('DS2025'!$Q$5:$Q$15,MATCH(W25,'DS2025'!$P$5:$P$15,1)+1),
INDEX('DS2025'!$P$5:$P$15,MATCH(W25,'DS2025'!$P$5:$P$15,1)):
INDEX('DS2025'!$P$5:$P$15,MATCH(W25,'DS2025'!$P$5:$P$15,1)+1)),
IF($X$4=Database!$A$8,
_xlfn.FORECAST.LINEAR(W25,
INDEX('DS2025'!$T$5:$T$15,MATCH(W25,'DS2025'!$S$5:$S$15,1)):
INDEX('DS2025'!$T$5:$T$15,MATCH(W25,'DS2025'!$S$5:$S$15,1)+1),
INDEX('DS2025'!$S$5:$S$15,MATCH(W25,'DS2025'!$S$5:$S$15,1)):
INDEX('DS2025'!$S$5:$S$15,MATCH(W25,'DS2025'!$S$5:$S$15,1)+1)),
IF($X$4=Database!$A$9,
_xlfn.FORECAST.LINEAR(W25,
INDEX('DS2025'!$W$5:$W$15,MATCH(W25,'DS2025'!$V$5:$V$15,1)):
INDEX('DS2025'!$W$5:$W$15,MATCH(W25,'DS2025'!$V$5:$V$15,1)+1),
INDEX('DS2025'!$V$5:$V$15,MATCH(W25,'DS2025'!$V$5:$V$15,1)):
INDEX('DS2025'!$V$5:$V$15,MATCH(W25,'DS2025'!$V$5:$V$15,1)+1)),
IF($X$4=Database!$A$10,
_xlfn.FORECAST.LINEAR(W25,
INDEX('DS2025'!$Z$5:$Z$15,MATCH(W25,'DS2025'!$Y$5:$Y$15,1)):
INDEX('DS2025'!$Z$5:$Z$15,MATCH(W25,'DS2025'!$Y$5:$Y$15,1)+1),
INDEX('DS2025'!$Y$5:$Y$15,MATCH(W25,'DS2025'!$Y$5:$Y$15,1)):
INDEX('DS2025'!$Y$5:$Y$15,MATCH(W25,'DS2025'!$Y$5:$Y$15,1)+1)),
IF($X$4=Database!$A$11,
_xlfn.FORECAST.LINEAR(
W25,
INDEX('DS2025'!$B$21:$B$35,MATCH(W25,'DS2025'!$A$21:$A$35,1)):
INDEX('DS2025'!$B$21:$B$35,MATCH(W25,'DS2025'!$A$21:$A$35,1)+1),
INDEX('DS2025'!$A$21:$A$35,MATCH(W25,'DS2025'!$A$21:$A$35,1)):
INDEX('DS2025'!$A$21:$A$35,MATCH(W25,'DS2025'!$A$21:$A$35,1)+1)),
IF($X$4=Database!$A$12,
_xlfn.FORECAST.LINEAR(
W25,
INDEX('DS2025'!$E$21:$E$35,MATCH(W25,'DS2025'!$D$21:$D$35,1)):
INDEX('DS2025'!$E$21:$E$35,MATCH(W25,'DS2025'!$D$21:$D$35,1)+1),
INDEX('DS2025'!$D$21:$D$35,MATCH(W25,'DS2025'!$D$21:$D$35,1)):
INDEX('DS2025'!$D$21:$D$35,MATCH(W25,'DS2025'!$D$21:$D$35,1)+1)),
IF($X$4=Database!$A$13,
_xlfn.FORECAST.LINEAR(
W25,
INDEX('DS2025'!$H$21:$H$35,MATCH(W25,'DS2025'!$G$21:$G$35,1)):
INDEX('DS2025'!$H$21:$H$35,MATCH(W25,'DS2025'!$G$21:$G$35,1)+1),
INDEX('DS2025'!$G$21:$G$35,MATCH(W25,'DS2025'!$G$21:$G$35,1)):
INDEX('DS2025'!$G$21:$G$35,MATCH(W25,'DS2025'!$G$21:$G$35,1)+1)),
IF($X$4=Database!$A$14,
_xlfn.FORECAST.LINEAR(
W25,
INDEX('DS2025'!$K$21:$K$35,MATCH(W25,'DS2025'!$J$21:$J$35,1)):
INDEX('DS2025'!$K$21:$K$35,MATCH(W25,'DS2025'!$J$21:$J$35,1)+1),
INDEX('DS2025'!$J$21:$J$35,MATCH(W25,'DS2025'!$J$21:$J$35,1)):
INDEX('DS2025'!$J$21:$J$35,MATCH(W25,'DS2025'!$J$21:$J$35,1)+1)),
IF($X$4=Database!$A$15,
_xlfn.FORECAST.LINEAR(
W25,
INDEX('DS2025'!$N$21:$N$35,MATCH(W25,'DS2025'!$M$21:$M$35,1)):
INDEX('DS2025'!$N$21:$N$35,MATCH(W25,'DS2025'!$M$21:$M$35,1)+1),
INDEX('DS2025'!$M$21:$M$35,MATCH(W25,'DS2025'!$M$21:$M$35,1)):
INDEX('DS2025'!$M$21:$M$35,MATCH(W25,'DS2025'!$M$21:$M$35,1)+1)),
IF($X$4=Database!$A$16,
_xlfn.FORECAST.LINEAR(
W25,
INDEX('DS2025'!$Q$21:$Q$35,MATCH(W25,'DS2025'!$P$21:$P$35,1)):
INDEX('DS2025'!$Q$21:$Q$35,MATCH(W25,'DS2025'!$P$21:$P$35,1)+1),
INDEX('DS2025'!$P$21:$P$35,MATCH(W25,'DS2025'!$P$21:$P$35,1)):
INDEX('DS2025'!$P$21:$P$35,MATCH(W25,'DS2025'!$P$21:$P$35,1)+1)),
IF($X$4=Database!$A$17,
_xlfn.FORECAST.LINEAR(
W25,
INDEX('DS2025'!$T$21:$T$35,MATCH(W25,'DS2025'!$S$21:$S$35,1)):
INDEX('DS2025'!$T$21:$T$35,MATCH(W25,'DS2025'!$S$21:$S$35,1)+1),
INDEX('DS2025'!$S$21:$S$35,MATCH(W25,'DS2025'!$S$21:$S$35,1)):
INDEX('DS2025'!$S$21:$S$35,MATCH(W25,'DS2025'!$S$21:$S$35,1)+1)),
IF($X$4=Database!$A$18,
_xlfn.FORECAST.LINEAR(
W25,
INDEX('DS2025'!$W$21:$W$35,MATCH(W25,'DS2025'!$V$21:$V$35,1)):
INDEX('DS2025'!$W$21:$W$35,MATCH(W25,'DS2025'!$V$21:$V$35,1)+1),
INDEX('DS2025'!$V$21:$V$35,MATCH(W25,'DS2025'!$V$21:$V$35,1)):
INDEX('DS2025'!$V$21:$V$35,MATCH(W25,'DS2025'!$V$21:$V$35,1)+1)),
IF($X$4=Database!$A$19,
_xlfn.FORECAST.LINEAR(
W25,
INDEX('DS2025'!$Z$21:$Z$35,MATCH(W25,'DS2025'!$Y$21:$Y$35,1)):
INDEX('DS2025'!$Z$21:$Z$35,MATCH(W25,'DS2025'!$Y$21:$Y$35,1)+1),
INDEX('DS2025'!$Y$21:$Y$35,MATCH(W25,'DS2025'!$Y$21:$Y$35,1)):
INDEX('DS2025'!$Y$21:$Y$35,MATCH(W25,'DS2025'!$Y$21:$Y$35,1)+1)),
IF($X$4=Database!$A$20,
_xlfn.FORECAST.LINEAR(
W25,
INDEX('DS2025'!$AC$21:$AC$35,MATCH(W25,'DS2025'!$AB$21:$AB$35,1)):
INDEX('DS2025'!$AC$21:$AC$35,MATCH(W25,'DS2025'!$AB$21:$AB$35,1)+1),
INDEX('DS2025'!$AB$21:$AB$35,MATCH(W25,'DS2025'!$AB$21:$AB$35,1)):
INDEX('DS2025'!$AB$21:$AB$35,MATCH(W25,'DS2025'!$AB$21:$AB$35,1)+1))
)))))))))))))))))))</f>
        <v>-0.33652529120791441</v>
      </c>
      <c r="Y25" s="98">
        <f t="shared" si="7"/>
        <v>65.381474708792084</v>
      </c>
      <c r="Z25" s="97">
        <f>'Data 60 C'!J26</f>
        <v>65.781999999999996</v>
      </c>
      <c r="AA25" s="98">
        <f>IF($AA$4=Database!$A$2,
_xlfn.FORECAST.LINEAR(Z25,
INDEX('DS2025'!$B$5:$B$15,MATCH(Z25,'DS2025'!$A$5:$A$15,1)):
INDEX('DS2025'!$B$5:$B$15,MATCH(Z25,'DS2025'!$A$5:$A$15,1)+1),
INDEX('DS2025'!$A$5:$A$15,MATCH(Z25,'DS2025'!$A$5:$A$15,1)):
INDEX('DS2025'!$A$5:$A$15,MATCH(Z25,'DS2025'!$A$5:$A$15,1)+1)),
IF($AA$4=Database!$A$3,
_xlfn.FORECAST.LINEAR(Z25,
INDEX('DS2025'!$E$5:$E$15,MATCH(Z25,'DS2025'!$D$5:$D$15,1)):
INDEX('DS2025'!$E$5:$E$15,MATCH(Z25,'DS2025'!$D$5:$D$15,1)+1),
INDEX('DS2025'!$D$5:$D$15,MATCH(Z25,'DS2025'!$D$5:$D$15,1)):
INDEX('DS2025'!$D$5:$D$15,MATCH(Z25,'DS2025'!$D$5:$D$15,1)+1)),
IF($AA$4=Database!$A$4,
_xlfn.FORECAST.LINEAR(Z25,
INDEX('DS2025'!$H$5:$H$15,MATCH(Z25,'DS2025'!$G$5:$G$15,1)):
INDEX('DS2025'!$H$5:$H$15,MATCH(Z25,'DS2025'!$G$5:$G$15,1)+1),
INDEX('DS2025'!$G$5:$G$15,MATCH(Z25,'DS2025'!$G$5:$G$15,1)):
INDEX('DS2025'!$G$5:$G$15,MATCH(Z25,'DS2025'!$G$5:$G$15,1)+1)),
IF($AA$4=Database!$A$5,
_xlfn.FORECAST.LINEAR(Z25,
INDEX('DS2025'!$K$5:$K$15,MATCH(Z25,'DS2025'!$J$5:$J$15,1)):
INDEX('DS2025'!$K$5:$K$15,MATCH(Z25,'DS2025'!$J$5:$J$15,1)+1),
INDEX('DS2025'!$J$5:$J$15,MATCH(Z25,'DS2025'!$J$5:$J$15,1)):
INDEX('DS2025'!$J$5:$J$15,MATCH(Z25,'DS2025'!$J$5:$J$15,1)+1)),
IF($AA$4=Database!$A$6,
_xlfn.FORECAST.LINEAR(Z25,
INDEX('DS2025'!$N$5:$N$15,MATCH(Z25,'DS2025'!$M$5:$M$15,1)):
INDEX('DS2025'!$N$5:$N$15,MATCH(Z25,'DS2025'!$M$5:$M$15,1)+1),
INDEX('DS2025'!$M$5:$M$15,MATCH(Z25,'DS2025'!$M$5:$M$15,1)):
INDEX('DS2025'!$M$5:$M$15,MATCH(Z25,'DS2025'!$M$5:$M$15,1)+1)),
IF($AA$4=Database!$A$7,
_xlfn.FORECAST.LINEAR(Z25,
INDEX('DS2025'!$Q$5:$Q$15,MATCH(Z25,'DS2025'!$P$5:$P$15,1)):
INDEX('DS2025'!$Q$5:$Q$15,MATCH(Z25,'DS2025'!$P$5:$P$15,1)+1),
INDEX('DS2025'!$P$5:$P$15,MATCH(Z25,'DS2025'!$P$5:$P$15,1)):
INDEX('DS2025'!$P$5:$P$15,MATCH(Z25,'DS2025'!$P$5:$P$15,1)+1)),
IF($AA$4=Database!$A$8,
_xlfn.FORECAST.LINEAR(Z25,
INDEX('DS2025'!$T$5:$T$15,MATCH(Z25,'DS2025'!$S$5:$S$15,1)):
INDEX('DS2025'!$T$5:$T$15,MATCH(Z25,'DS2025'!$S$5:$S$15,1)+1),
INDEX('DS2025'!$S$5:$S$15,MATCH(Z25,'DS2025'!$S$5:$S$15,1)):
INDEX('DS2025'!$S$5:$S$15,MATCH(Z25,'DS2025'!$S$5:$S$15,1)+1)),
IF($AA$4=Database!$A$9,
_xlfn.FORECAST.LINEAR(Z25,
INDEX('DS2025'!$W$5:$W$15,MATCH(Z25,'DS2025'!$V$5:$V$15,1)):
INDEX('DS2025'!$W$5:$W$15,MATCH(Z25,'DS2025'!$V$5:$V$15,1)+1),
INDEX('DS2025'!$V$5:$V$15,MATCH(Z25,'DS2025'!$V$5:$V$15,1)):
INDEX('DS2025'!$V$5:$V$15,MATCH(Z25,'DS2025'!$V$5:$V$15,1)+1)),
IF($AA$4=Database!$A$10,
_xlfn.FORECAST.LINEAR(Z25,
INDEX('DS2025'!$Z$5:$Z$15,MATCH(Z25,'DS2025'!$Y$5:$Y$15,1)):
INDEX('DS2025'!$Z$5:$Z$15,MATCH(Z25,'DS2025'!$Y$5:$Y$15,1)+1),
INDEX('DS2025'!$Y$5:$Y$15,MATCH(Z25,'DS2025'!$Y$5:$Y$15,1)):
INDEX('DS2025'!$Y$5:$Y$15,MATCH(Z25,'DS2025'!$Y$5:$Y$15,1)+1)),
IF($AA$4=Database!$A$11,
_xlfn.FORECAST.LINEAR(
Z25,
INDEX('DS2025'!$B$21:$B$35,MATCH(Z25,'DS2025'!$A$21:$A$35,1)):
INDEX('DS2025'!$B$21:$B$35,MATCH(Z25,'DS2025'!$A$21:$A$35,1)+1),
INDEX('DS2025'!$A$21:$A$35,MATCH(Z25,'DS2025'!$A$21:$A$35,1)):
INDEX('DS2025'!$A$21:$A$35,MATCH(Z25,'DS2025'!$A$21:$A$35,1)+1)),
IF($AA$4=Database!$A$12,
_xlfn.FORECAST.LINEAR(
Z25,
INDEX('DS2025'!$E$21:$E$35,MATCH(Z25,'DS2025'!$D$21:$D$35,1)):
INDEX('DS2025'!$E$21:$E$35,MATCH(Z25,'DS2025'!$D$21:$D$35,1)+1),
INDEX('DS2025'!$D$21:$D$35,MATCH(Z25,'DS2025'!$D$21:$D$35,1)):
INDEX('DS2025'!$D$21:$D$35,MATCH(Z25,'DS2025'!$D$21:$D$35,1)+1)),
IF($AA$4=Database!$A$13,
_xlfn.FORECAST.LINEAR(
Z25,
INDEX('DS2025'!$H$21:$H$35,MATCH(Z25,'DS2025'!$G$21:$G$35,1)):
INDEX('DS2025'!$H$21:$H$35,MATCH(Z25,'DS2025'!$G$21:$G$35,1)+1),
INDEX('DS2025'!$G$21:$G$35,MATCH(Z25,'DS2025'!$G$21:$G$35,1)):
INDEX('DS2025'!$G$21:$G$35,MATCH(Z25,'DS2025'!$G$21:$G$35,1)+1)),
IF($AA$4=Database!$A$14,
_xlfn.FORECAST.LINEAR(
Z25,
INDEX('DS2025'!$K$21:$K$35,MATCH(Z25,'DS2025'!$J$21:$J$35,1)):
INDEX('DS2025'!$K$21:$K$35,MATCH(Z25,'DS2025'!$J$21:$J$35,1)+1),
INDEX('DS2025'!$J$21:$J$35,MATCH(Z25,'DS2025'!$J$21:$J$35,1)):
INDEX('DS2025'!$J$21:$J$35,MATCH(Z25,'DS2025'!$J$21:$J$35,1)+1)),
IF($AA$4=Database!$A$15,
_xlfn.FORECAST.LINEAR(
Z25,
INDEX('DS2025'!$N$21:$N$35,MATCH(Z25,'DS2025'!$M$21:$M$35,1)):
INDEX('DS2025'!$N$21:$N$35,MATCH(Z25,'DS2025'!$M$21:$M$35,1)+1),
INDEX('DS2025'!$M$21:$M$35,MATCH(Z25,'DS2025'!$M$21:$M$35,1)):
INDEX('DS2025'!$M$21:$M$35,MATCH(Z25,'DS2025'!$M$21:$M$35,1)+1)),
IF($AA$4=Database!$A$16,
_xlfn.FORECAST.LINEAR(
Z25,
INDEX('DS2025'!$Q$21:$Q$35,MATCH(Z25,'DS2025'!$P$21:$P$35,1)):
INDEX('DS2025'!$Q$21:$Q$35,MATCH(Z25,'DS2025'!$P$21:$P$35,1)+1),
INDEX('DS2025'!$P$21:$P$35,MATCH(Z25,'DS2025'!$P$21:$P$35,1)):
INDEX('DS2025'!$P$21:$P$35,MATCH(Z25,'DS2025'!$P$21:$P$35,1)+1)),
IF($AA$4=Database!$A$17,
_xlfn.FORECAST.LINEAR(
Z25,
INDEX('DS2025'!$T$21:$T$35,MATCH(Z25,'DS2025'!$S$21:$S$35,1)):
INDEX('DS2025'!$T$21:$T$35,MATCH(Z25,'DS2025'!$S$21:$S$35,1)+1),
INDEX('DS2025'!$S$21:$S$35,MATCH(Z25,'DS2025'!$S$21:$S$35,1)):
INDEX('DS2025'!$S$21:$S$35,MATCH(Z25,'DS2025'!$S$21:$S$35,1)+1)),
IF($AA$4=Database!$A$18,
_xlfn.FORECAST.LINEAR(
Z25,
INDEX('DS2025'!$W$21:$W$35,MATCH(Z25,'DS2025'!$V$21:$V$35,1)):
INDEX('DS2025'!$W$21:$W$35,MATCH(Z25,'DS2025'!$V$21:$V$35,1)+1),
INDEX('DS2025'!$V$21:$V$35,MATCH(Z25,'DS2025'!$V$21:$V$35,1)):
INDEX('DS2025'!$V$21:$V$35,MATCH(Z25,'DS2025'!$V$21:$V$35,1)+1)),
IF($AA$4=Database!$A$19,
_xlfn.FORECAST.LINEAR(
Z25,
INDEX('DS2025'!$Z$21:$Z$35,MATCH(Z25,'DS2025'!$Y$21:$Y$35,1)):
INDEX('DS2025'!$Z$21:$Z$35,MATCH(Z25,'DS2025'!$Y$21:$Y$35,1)+1),
INDEX('DS2025'!$Y$21:$Y$35,MATCH(Z25,'DS2025'!$Y$21:$Y$35,1)):
INDEX('DS2025'!$Y$21:$Y$35,MATCH(Z25,'DS2025'!$Y$21:$Y$35,1)+1)),
IF($AA$4=Database!$A$20,
_xlfn.FORECAST.LINEAR(
Z25,
INDEX('DS2025'!$AC$21:$AC$35,MATCH(Z25,'DS2025'!$AB$21:$AB$35,1)):
INDEX('DS2025'!$AC$21:$AC$35,MATCH(Z25,'DS2025'!$AB$21:$AB$35,1)+1),
INDEX('DS2025'!$AB$21:$AB$35,MATCH(Z25,'DS2025'!$AB$21:$AB$35,1)):
INDEX('DS2025'!$AB$21:$AB$35,MATCH(Z25,'DS2025'!$AB$21:$AB$35,1)+1))
)))))))))))))))))))</f>
        <v>-0.33671421732886542</v>
      </c>
      <c r="AB25" s="97">
        <f t="shared" si="8"/>
        <v>65.445285782671135</v>
      </c>
      <c r="AC25" s="318">
        <f>'Data 60 C'!K26</f>
        <v>65</v>
      </c>
      <c r="AD25" s="42"/>
      <c r="AE25" s="42"/>
      <c r="AF25" s="42"/>
    </row>
    <row r="26" spans="1:32" ht="15" customHeight="1">
      <c r="A26" s="316">
        <v>20</v>
      </c>
      <c r="B26" s="316">
        <f>'Data 60 C'!B27</f>
        <v>65.89</v>
      </c>
      <c r="C26" s="98">
        <f>IF($C$4=Database!$A$2,
_xlfn.FORECAST.LINEAR(B26,
INDEX('DS2025'!$B$5:$B$15,MATCH(B26,'DS2025'!$A$5:$A$15,1)):
INDEX('DS2025'!$B$5:$B$15,MATCH(B26,'DS2025'!$A$5:$A$15,1)+1),
INDEX('DS2025'!$A$5:$A$15,MATCH(B26,'DS2025'!$A$5:$A$15,1)):
INDEX('DS2025'!$A$5:$A$15,MATCH(B26,'DS2025'!$A$5:$A$15,1)+1)),
IF($C$4=Database!$A$3,
_xlfn.FORECAST.LINEAR(B26,
INDEX('DS2025'!$E$5:$E$15,MATCH(B26,'DS2025'!$D$5:$D$15,1)):
INDEX('DS2025'!$E$5:$E$15,MATCH(B26,'DS2025'!$D$5:$D$15,1)+1),
INDEX('DS2025'!$D$5:$D$15,MATCH(B26,'DS2025'!$D$5:$D$15,1)):
INDEX('DS2025'!$D$5:$D$15,MATCH(B26,'DS2025'!$D$5:$D$15,1)+1)),
IF($C$4=Database!$A$4,
_xlfn.FORECAST.LINEAR(B26,
INDEX('DS2025'!$H$5:$H$15,MATCH(B26,'DS2025'!$G$5:$G$15,1)):
INDEX('DS2025'!$H$5:$H$15,MATCH(B26,'DS2025'!$G$5:$G$15,1)+1),
INDEX('DS2025'!$G$5:$G$15,MATCH(B26,'DS2025'!$G$5:$G$15,1)):
INDEX('DS2025'!$G$5:$G$15,MATCH(B26,'DS2025'!$G$5:$G$15,1)+1)),
IF($C$4=Database!$A$5,
_xlfn.FORECAST.LINEAR(B26,
INDEX('DS2025'!$K$5:$K$15,MATCH(B26,'DS2025'!$J$5:$J$15,1)):
INDEX('DS2025'!$K$5:$K$15,MATCH(B26,'DS2025'!$J$5:$J$15,1)+1),
INDEX('DS2025'!$J$5:$J$15,MATCH(B26,'DS2025'!$J$5:$J$15,1)):
INDEX('DS2025'!$J$5:$J$15,MATCH(B26,'DS2025'!$J$5:$J$15,1)+1)),
IF($C$4=Database!$A$6,
_xlfn.FORECAST.LINEAR(B26,
INDEX('DS2025'!$N$5:$N$15,MATCH(B26,'DS2025'!$M$5:$M$15,1)):
INDEX('DS2025'!$N$5:$N$15,MATCH(B26,'DS2025'!$M$5:$M$15,1)+1),
INDEX('DS2025'!$M$5:$M$15,MATCH(B26,'DS2025'!$M$5:$M$15,1)):
INDEX('DS2025'!$M$5:$M$15,MATCH(B26,'DS2025'!$M$5:$M$15,1)+1)),
IF($C$4=Database!$A$7,
_xlfn.FORECAST.LINEAR(B26,
INDEX('DS2025'!$Q$5:$Q$15,MATCH(B26,'DS2025'!$P$5:$P$15,1)):
INDEX('DS2025'!$Q$5:$Q$15,MATCH(B26,'DS2025'!$P$5:$P$15,1)+1),
INDEX('DS2025'!$P$5:$P$15,MATCH(B26,'DS2025'!$P$5:$P$15,1)):
INDEX('DS2025'!$P$5:$P$15,MATCH(B26,'DS2025'!$P$5:$P$15,1)+1)),
IF($C$4=Database!$A$8,
_xlfn.FORECAST.LINEAR(B26,
INDEX('DS2025'!$T$5:$T$15,MATCH(B26,'DS2025'!$S$5:$S$15,1)):
INDEX('DS2025'!$T$5:$T$15,MATCH(B26,'DS2025'!$S$5:$S$15,1)+1),
INDEX('DS2025'!$S$5:$S$15,MATCH(B26,'DS2025'!$S$5:$S$15,1)):
INDEX('DS2025'!$S$5:$S$15,MATCH(B26,'DS2025'!$S$5:$S$15,1)+1)),
IF($C$4=Database!$A$9,
_xlfn.FORECAST.LINEAR(B26,
INDEX('DS2025'!$W$5:$W$15,MATCH(B26,'DS2025'!$V$5:$V$15,1)):
INDEX('DS2025'!$W$5:$W$15,MATCH(B26,'DS2025'!$V$5:$V$15,1)+1),
INDEX('DS2025'!$V$5:$V$15,MATCH(B26,'DS2025'!$V$5:$V$15,1)):
INDEX('DS2025'!$V$5:$V$15,MATCH(B26,'DS2025'!$V$5:$V$15,1)+1)),
IF($C$4=Database!$A$10,
_xlfn.FORECAST.LINEAR(B26,
INDEX('DS2025'!$Z$5:$Z$15,MATCH(B26,'DS2025'!$Y$5:$Y$15,1)):
INDEX('DS2025'!$Z$5:$Z$15,MATCH(B26,'DS2025'!$Y$5:$Y$15,1)+1),
INDEX('DS2025'!$Y$5:$Y$15,MATCH(B26,'DS2025'!$Y$5:$Y$15,1)):
INDEX('DS2025'!$Y$5:$Y$15,MATCH(B26,'DS2025'!$Y$5:$Y$15,1)+1)),
IF($C$4=Database!$A$11,
_xlfn.FORECAST.LINEAR(
B26,
INDEX('DS2025'!$B$21:$B$35,MATCH(B26,'DS2025'!$A$21:$A$35,1)):
INDEX('DS2025'!$B$21:$B$35,MATCH(B26,'DS2025'!$A$21:$A$35,1)+1),
INDEX('DS2025'!$A$21:$A$35,MATCH(B26,'DS2025'!$A$21:$A$35,1)):
INDEX('DS2025'!$A$21:$A$35,MATCH(B26,'DS2025'!$A$21:$A$35,1)+1)),
IF($C$4=Database!$A$12,
_xlfn.FORECAST.LINEAR(
B26,
INDEX('DS2025'!$E$21:$E$35,MATCH(B26,'DS2025'!$D$21:$D$35,1)):
INDEX('DS2025'!$E$21:$E$35,MATCH(B26,'DS2025'!$D$21:$D$35,1)+1),
INDEX('DS2025'!$D$21:$D$35,MATCH(B26,'DS2025'!$D$21:$D$35,1)):
INDEX('DS2025'!$D$21:$D$35,MATCH(B26,'DS2025'!$D$21:$D$35,1)+1)),
IF($C$4=Database!$A$13,
_xlfn.FORECAST.LINEAR(
B26,
INDEX('DS2025'!$H$21:$H$35,MATCH(B26,'DS2025'!$G$21:$G$35,1)):
INDEX('DS2025'!$H$21:$H$35,MATCH(B26,'DS2025'!$G$21:$G$35,1)+1),
INDEX('DS2025'!$G$21:$G$35,MATCH(B26,'DS2025'!$G$21:$G$35,1)):
INDEX('DS2025'!$G$21:$G$35,MATCH(B26,'DS2025'!$G$21:$G$35,1)+1)),
IF($C$4=Database!$A$14,
_xlfn.FORECAST.LINEAR(
B26,
INDEX('DS2025'!$K$21:$K$35,MATCH(B26,'DS2025'!$J$21:$J$35,1)):
INDEX('DS2025'!$K$21:$K$35,MATCH(B26,'DS2025'!$J$21:$J$35,1)+1),
INDEX('DS2025'!$J$21:$J$35,MATCH(B26,'DS2025'!$J$21:$J$35,1)):
INDEX('DS2025'!$J$21:$J$35,MATCH(B26,'DS2025'!$J$21:$J$35,1)+1)),
IF($C$4=Database!$A$15,
_xlfn.FORECAST.LINEAR(
B26,
INDEX('DS2025'!$N$21:$N$35,MATCH(B26,'DS2025'!$M$21:$M$35,1)):
INDEX('DS2025'!$N$21:$N$35,MATCH(B26,'DS2025'!$M$21:$M$35,1)+1),
INDEX('DS2025'!$M$21:$M$35,MATCH(B26,'DS2025'!$M$21:$M$35,1)):
INDEX('DS2025'!$M$21:$M$35,MATCH(B26,'DS2025'!$M$21:$M$35,1)+1)),
IF($C$4=Database!$A$16,
_xlfn.FORECAST.LINEAR(
B26,
INDEX('DS2025'!$Q$21:$Q$35,MATCH(B26,'DS2025'!$P$21:$P$35,1)):
INDEX('DS2025'!$Q$21:$Q$35,MATCH(B26,'DS2025'!$P$21:$P$35,1)+1),
INDEX('DS2025'!$P$21:$P$35,MATCH(B26,'DS2025'!$P$21:$P$35,1)):
INDEX('DS2025'!$P$21:$P$35,MATCH(B26,'DS2025'!$P$21:$P$35,1)+1)),
IF($C$4=Database!$A$17,
_xlfn.FORECAST.LINEAR(
B26,
INDEX('DS2025'!$T$21:$T$35,MATCH(B26,'DS2025'!$S$21:$S$35,1)):
INDEX('DS2025'!$T$21:$T$35,MATCH(B26,'DS2025'!$S$21:$S$35,1)+1),
INDEX('DS2025'!$S$21:$S$35,MATCH(B26,'DS2025'!$S$21:$S$35,1)):
INDEX('DS2025'!$S$21:$S$35,MATCH(B26,'DS2025'!$S$21:$S$35,1)+1)),
IF($C$4=Database!$A$18,
_xlfn.FORECAST.LINEAR(
B26,
INDEX('DS2025'!$W$21:$W$35,MATCH(B26,'DS2025'!$V$21:$V$35,1)):
INDEX('DS2025'!$W$21:$W$35,MATCH(B26,'DS2025'!$V$21:$V$35,1)+1),
INDEX('DS2025'!$V$21:$V$35,MATCH(B26,'DS2025'!$V$21:$V$35,1)):
INDEX('DS2025'!$V$21:$V$35,MATCH(B26,'DS2025'!$V$21:$V$35,1)+1)),
IF($C$4=Database!$A$19,
_xlfn.FORECAST.LINEAR(
B26,
INDEX('DS2025'!$Z$21:$Z$35,MATCH(B26,'DS2025'!$Y$21:$Y$35,1)):
INDEX('DS2025'!$Z$21:$Z$35,MATCH(B26,'DS2025'!$Y$21:$Y$35,1)+1),
INDEX('DS2025'!$Y$21:$Y$35,MATCH(B26,'DS2025'!$Y$21:$Y$35,1)):
INDEX('DS2025'!$Y$21:$Y$35,MATCH(B26,'DS2025'!$Y$21:$Y$35,1)+1)),
IF($C$4=Database!$A$20,
_xlfn.FORECAST.LINEAR(
B26,
INDEX('DS2025'!$AC$21:$AC$35,MATCH(B26,'DS2025'!$AB$21:$AB$35,1)):
INDEX('DS2025'!$AC$21:$AC$35,MATCH(B26,'DS2025'!$AB$21:$AB$35,1)+1),
INDEX('DS2025'!$AB$21:$AB$35,MATCH(B26,'DS2025'!$AB$21:$AB$35,1)):
INDEX('DS2025'!$AB$21:$AB$35,MATCH(B26,'DS2025'!$AB$21:$AB$35,1)+1))
)))))))))))))))))))</f>
        <v>-0.33703303015797026</v>
      </c>
      <c r="D26" s="98">
        <f t="shared" si="0"/>
        <v>65.552966969842032</v>
      </c>
      <c r="E26" s="98">
        <f>'Data 60 C'!C27</f>
        <v>66.483999999999995</v>
      </c>
      <c r="F26" s="98">
        <f>IF($F$4=Database!$A$2,
_xlfn.FORECAST.LINEAR(E26,
INDEX('DS2025'!$B$5:$B$15,MATCH(E26,'DS2025'!$A$5:$A$15,1)):
INDEX('DS2025'!$B$5:$B$15,MATCH(E26,'DS2025'!$A$5:$A$15,1)+1),
INDEX('DS2025'!$A$5:$A$15,MATCH(E26,'DS2025'!$A$5:$A$15,1)):
INDEX('DS2025'!$A$5:$A$15,MATCH(E26,'DS2025'!$A$5:$A$15,1)+1)),
IF($F$4=Database!$A$3,
_xlfn.FORECAST.LINEAR(E26,
INDEX('DS2025'!$E$5:$E$15,MATCH(E26,'DS2025'!$D$5:$D$15,1)):
INDEX('DS2025'!$E$5:$E$15,MATCH(E26,'DS2025'!$D$5:$D$15,1)+1),
INDEX('DS2025'!$D$5:$D$15,MATCH(E26,'DS2025'!$D$5:$D$15,1)):
INDEX('DS2025'!$D$5:$D$15,MATCH(E26,'DS2025'!$D$5:$D$15,1)+1)),
IF($F$4=Database!$A$4,
_xlfn.FORECAST.LINEAR(E26,
INDEX('DS2025'!$H$5:$H$15,MATCH(E26,'DS2025'!$G$5:$G$15,1)):
INDEX('DS2025'!$H$5:$H$15,MATCH(E26,'DS2025'!$G$5:$G$15,1)+1),
INDEX('DS2025'!$G$5:$G$15,MATCH(E26,'DS2025'!$G$5:$G$15,1)):
INDEX('DS2025'!$G$5:$G$15,MATCH(E26,'DS2025'!$G$5:$G$15,1)+1)),
IF($F$4=Database!$A$5,
_xlfn.FORECAST.LINEAR(E26,
INDEX('DS2025'!$K$5:$K$15,MATCH(E26,'DS2025'!$J$5:$J$15,1)):
INDEX('DS2025'!$K$5:$K$15,MATCH(E26,'DS2025'!$J$5:$J$15,1)+1),
INDEX('DS2025'!$J$5:$J$15,MATCH(E26,'DS2025'!$J$5:$J$15,1)):
INDEX('DS2025'!$J$5:$J$15,MATCH(E26,'DS2025'!$J$5:$J$15,1)+1)),
IF($F$4=Database!$A$6,
_xlfn.FORECAST.LINEAR(E26,
INDEX('DS2025'!$N$5:$N$15,MATCH(E26,'DS2025'!$M$5:$M$15,1)):
INDEX('DS2025'!$N$5:$N$15,MATCH(E26,'DS2025'!$M$5:$M$15,1)+1),
INDEX('DS2025'!$M$5:$M$15,MATCH(E26,'DS2025'!$M$5:$M$15,1)):
INDEX('DS2025'!$M$5:$M$15,MATCH(E26,'DS2025'!$M$5:$M$15,1)+1)),
IF($F$4=Database!$A$7,
_xlfn.FORECAST.LINEAR(E26,
INDEX('DS2025'!$Q$5:$Q$15,MATCH(E26,'DS2025'!$P$5:$P$15,1)):
INDEX('DS2025'!$Q$5:$Q$15,MATCH(E26,'DS2025'!$P$5:$P$15,1)+1),
INDEX('DS2025'!$P$5:$P$15,MATCH(E26,'DS2025'!$P$5:$P$15,1)):
INDEX('DS2025'!$P$5:$P$15,MATCH(E26,'DS2025'!$P$5:$P$15,1)+1)),
IF($F$4=Database!$A$8,
_xlfn.FORECAST.LINEAR(E26,
INDEX('DS2025'!$T$5:$T$15,MATCH(E26,'DS2025'!$S$5:$S$15,1)):
INDEX('DS2025'!$T$5:$T$15,MATCH(E26,'DS2025'!$S$5:$S$15,1)+1),
INDEX('DS2025'!$S$5:$S$15,MATCH(E26,'DS2025'!$S$5:$S$15,1)):
INDEX('DS2025'!$S$5:$S$15,MATCH(E26,'DS2025'!$S$5:$S$15,1)+1)),
IF($F$4=Database!$A$9,
_xlfn.FORECAST.LINEAR(E26,
INDEX('DS2025'!$W$5:$W$15,MATCH(E26,'DS2025'!$V$5:$V$15,1)):
INDEX('DS2025'!$W$5:$W$15,MATCH(E26,'DS2025'!$V$5:$V$15,1)+1),
INDEX('DS2025'!$V$5:$V$15,MATCH(E26,'DS2025'!$V$5:$V$15,1)):
INDEX('DS2025'!$V$5:$V$15,MATCH(E26,'DS2025'!$V$5:$V$15,1)+1)),
IF($F$4=Database!$A$10,
_xlfn.FORECAST.LINEAR(E26,
INDEX('DS2025'!$Z$5:$Z$15,MATCH(E26,'DS2025'!$Y$5:$Y$15,1)):
INDEX('DS2025'!$Z$5:$Z$15,MATCH(E26,'DS2025'!$Y$5:$Y$15,1)+1),
INDEX('DS2025'!$Y$5:$Y$15,MATCH(E26,'DS2025'!$Y$5:$Y$15,1)):
INDEX('DS2025'!$Y$5:$Y$15,MATCH(E26,'DS2025'!$Y$5:$Y$15,1)+1)),
IF($F$4=Database!$A$11,
_xlfn.FORECAST.LINEAR(
E26,
INDEX('DS2025'!$B$21:$B$35,MATCH(E26,'DS2025'!$A$21:$A$35,1)):
INDEX('DS2025'!$B$21:$B$35,MATCH(E26,'DS2025'!$A$21:$A$35,1)+1),
INDEX('DS2025'!$A$21:$A$35,MATCH(E26,'DS2025'!$A$21:$A$35,1)):
INDEX('DS2025'!$A$21:$A$35,MATCH(E26,'DS2025'!$A$21:$A$35,1)+1)),
IF($F$4=Database!$A$12,
_xlfn.FORECAST.LINEAR(
E26,
INDEX('DS2025'!$E$21:$E$35,MATCH(E26,'DS2025'!$D$21:$D$35,1)):
INDEX('DS2025'!$E$21:$E$35,MATCH(E26,'DS2025'!$D$21:$D$35,1)+1),
INDEX('DS2025'!$D$21:$D$35,MATCH(E26,'DS2025'!$D$21:$D$35,1)):
INDEX('DS2025'!$D$21:$D$35,MATCH(E26,'DS2025'!$D$21:$D$35,1)+1)),
IF($F$4=Database!$A$13,
_xlfn.FORECAST.LINEAR(
E26,
INDEX('DS2025'!$H$21:$H$35,MATCH(E26,'DS2025'!$G$21:$G$35,1)):
INDEX('DS2025'!$H$21:$H$35,MATCH(E26,'DS2025'!$G$21:$G$35,1)+1),
INDEX('DS2025'!$G$21:$G$35,MATCH(E26,'DS2025'!$G$21:$G$35,1)):
INDEX('DS2025'!$G$21:$G$35,MATCH(E26,'DS2025'!$G$21:$G$35,1)+1)),
IF($F$4=Database!$A$14,
_xlfn.FORECAST.LINEAR(
E26,
INDEX('DS2025'!$K$21:$K$35,MATCH(E26,'DS2025'!$J$21:$J$35,1)):
INDEX('DS2025'!$K$21:$K$35,MATCH(E26,'DS2025'!$J$21:$J$35,1)+1),
INDEX('DS2025'!$J$21:$J$35,MATCH(E26,'DS2025'!$J$21:$J$35,1)):
INDEX('DS2025'!$J$21:$J$35,MATCH(E26,'DS2025'!$J$21:$J$35,1)+1)),
IF($F$4=Database!$A$15,
_xlfn.FORECAST.LINEAR(
E26,
INDEX('DS2025'!$N$21:$N$35,MATCH(E26,'DS2025'!$M$21:$M$35,1)):
INDEX('DS2025'!$N$21:$N$35,MATCH(E26,'DS2025'!$M$21:$M$35,1)+1),
INDEX('DS2025'!$M$21:$M$35,MATCH(E26,'DS2025'!$M$21:$M$35,1)):
INDEX('DS2025'!$M$21:$M$35,MATCH(E26,'DS2025'!$M$21:$M$35,1)+1)),
IF($F$4=Database!$A$16,
_xlfn.FORECAST.LINEAR(
E26,
INDEX('DS2025'!$Q$21:$Q$35,MATCH(E26,'DS2025'!$P$21:$P$35,1)):
INDEX('DS2025'!$Q$21:$Q$35,MATCH(E26,'DS2025'!$P$21:$P$35,1)+1),
INDEX('DS2025'!$P$21:$P$35,MATCH(E26,'DS2025'!$P$21:$P$35,1)):
INDEX('DS2025'!$P$21:$P$35,MATCH(E26,'DS2025'!$P$21:$P$35,1)+1)),
IF($F$4=Database!$A$17,
_xlfn.FORECAST.LINEAR(
E26,
INDEX('DS2025'!$T$21:$T$35,MATCH(E26,'DS2025'!$S$21:$S$35,1)):
INDEX('DS2025'!$T$21:$T$35,MATCH(E26,'DS2025'!$S$21:$S$35,1)+1),
INDEX('DS2025'!$S$21:$S$35,MATCH(E26,'DS2025'!$S$21:$S$35,1)):
INDEX('DS2025'!$S$21:$S$35,MATCH(E26,'DS2025'!$S$21:$S$35,1)+1)),
IF($F$4=Database!$A$18,
_xlfn.FORECAST.LINEAR(
E26,
INDEX('DS2025'!$W$21:$W$35,MATCH(E26,'DS2025'!$V$21:$V$35,1)):
INDEX('DS2025'!$W$21:$W$35,MATCH(E26,'DS2025'!$V$21:$V$35,1)+1),
INDEX('DS2025'!$V$21:$V$35,MATCH(E26,'DS2025'!$V$21:$V$35,1)):
INDEX('DS2025'!$V$21:$V$35,MATCH(E26,'DS2025'!$V$21:$V$35,1)+1)),
IF($F$4=Database!$A$19,
_xlfn.FORECAST.LINEAR(
E26,
INDEX('DS2025'!$Z$21:$Z$35,MATCH(E26,'DS2025'!$Y$21:$Y$35,1)):
INDEX('DS2025'!$Z$21:$Z$35,MATCH(E26,'DS2025'!$Y$21:$Y$35,1)+1),
INDEX('DS2025'!$Y$21:$Y$35,MATCH(E26,'DS2025'!$Y$21:$Y$35,1)):
INDEX('DS2025'!$Y$21:$Y$35,MATCH(E26,'DS2025'!$Y$21:$Y$35,1)+1)),
IF($F$4=Database!$A$20,
_xlfn.FORECAST.LINEAR(
E26,
INDEX('DS2025'!$AC$21:$AC$35,MATCH(E26,'DS2025'!$AB$21:$AB$35,1)):
INDEX('DS2025'!$AC$21:$AC$35,MATCH(E26,'DS2025'!$AB$21:$AB$35,1)+1),
INDEX('DS2025'!$AB$21:$AB$35,MATCH(E26,'DS2025'!$AB$21:$AB$35,1)):
INDEX('DS2025'!$AB$21:$AB$35,MATCH(E26,'DS2025'!$AB$21:$AB$35,1)+1))
)))))))))))))))))))</f>
        <v>-0.29420288808664263</v>
      </c>
      <c r="G26" s="98">
        <f t="shared" si="1"/>
        <v>66.18979711191335</v>
      </c>
      <c r="H26" s="98">
        <f>'Data 60 C'!D27</f>
        <v>65.816000000000003</v>
      </c>
      <c r="I26" s="98">
        <f>IF($I$4=Database!$A$2,
_xlfn.FORECAST.LINEAR(H26,
INDEX('DS2025'!$B$5:$B$15,MATCH(H26,'DS2025'!$A$5:$A$15,1)):
INDEX('DS2025'!$B$5:$B$15,MATCH(H26,'DS2025'!$A$5:$A$15,1)+1),
INDEX('DS2025'!$A$5:$A$15,MATCH(H26,'DS2025'!$A$5:$A$15,1)):
INDEX('DS2025'!$A$5:$A$15,MATCH(H26,'DS2025'!$A$5:$A$15,1)+1)),
IF($I$4=Database!$A$3,
_xlfn.FORECAST.LINEAR(H26,
INDEX('DS2025'!$E$5:$E$15,MATCH(H26,'DS2025'!$D$5:$D$15,1)):
INDEX('DS2025'!$E$5:$E$15,MATCH(H26,'DS2025'!$D$5:$D$15,1)+1),
INDEX('DS2025'!$D$5:$D$15,MATCH(H26,'DS2025'!$D$5:$D$15,1)):
INDEX('DS2025'!$D$5:$D$15,MATCH(H26,'DS2025'!$D$5:$D$15,1)+1)),
IF($I$4=Database!$A$4,
_xlfn.FORECAST.LINEAR(H26,
INDEX('DS2025'!$H$5:$H$15,MATCH(H26,'DS2025'!$G$5:$G$15,1)):
INDEX('DS2025'!$H$5:$H$15,MATCH(H26,'DS2025'!$G$5:$G$15,1)+1),
INDEX('DS2025'!$G$5:$G$15,MATCH(H26,'DS2025'!$G$5:$G$15,1)):
INDEX('DS2025'!$G$5:$G$15,MATCH(H26,'DS2025'!$G$5:$G$15,1)+1)),
IF($I$4=Database!$A$5,
_xlfn.FORECAST.LINEAR(H26,
INDEX('DS2025'!$K$5:$K$15,MATCH(H26,'DS2025'!$J$5:$J$15,1)):
INDEX('DS2025'!$K$5:$K$15,MATCH(H26,'DS2025'!$J$5:$J$15,1)+1),
INDEX('DS2025'!$J$5:$J$15,MATCH(H26,'DS2025'!$J$5:$J$15,1)):
INDEX('DS2025'!$J$5:$J$15,MATCH(H26,'DS2025'!$J$5:$J$15,1)+1)),
IF($I$4=Database!$A$6,
_xlfn.FORECAST.LINEAR(H26,
INDEX('DS2025'!$N$5:$N$15,MATCH(H26,'DS2025'!$M$5:$M$15,1)):
INDEX('DS2025'!$N$5:$N$15,MATCH(H26,'DS2025'!$M$5:$M$15,1)+1),
INDEX('DS2025'!$M$5:$M$15,MATCH(H26,'DS2025'!$M$5:$M$15,1)):
INDEX('DS2025'!$M$5:$M$15,MATCH(H26,'DS2025'!$M$5:$M$15,1)+1)),
IF($I$4=Database!$A$7,
_xlfn.FORECAST.LINEAR(H26,
INDEX('DS2025'!$Q$5:$Q$15,MATCH(H26,'DS2025'!$P$5:$P$15,1)):
INDEX('DS2025'!$Q$5:$Q$15,MATCH(H26,'DS2025'!$P$5:$P$15,1)+1),
INDEX('DS2025'!$P$5:$P$15,MATCH(H26,'DS2025'!$P$5:$P$15,1)):
INDEX('DS2025'!$P$5:$P$15,MATCH(H26,'DS2025'!$P$5:$P$15,1)+1)),
IF($I$4=Database!$A$8,
_xlfn.FORECAST.LINEAR(H26,
INDEX('DS2025'!$T$5:$T$15,MATCH(H26,'DS2025'!$S$5:$S$15,1)):
INDEX('DS2025'!$T$5:$T$15,MATCH(H26,'DS2025'!$S$5:$S$15,1)+1),
INDEX('DS2025'!$S$5:$S$15,MATCH(H26,'DS2025'!$S$5:$S$15,1)):
INDEX('DS2025'!$S$5:$S$15,MATCH(H26,'DS2025'!$S$5:$S$15,1)+1)),
IF($I$4=Database!$A$9,
_xlfn.FORECAST.LINEAR(H26,
INDEX('DS2025'!$W$5:$W$15,MATCH(H26,'DS2025'!$V$5:$V$15,1)):
INDEX('DS2025'!$W$5:$W$15,MATCH(H26,'DS2025'!$V$5:$V$15,1)+1),
INDEX('DS2025'!$V$5:$V$15,MATCH(H26,'DS2025'!$V$5:$V$15,1)):
INDEX('DS2025'!$V$5:$V$15,MATCH(H26,'DS2025'!$V$5:$V$15,1)+1)),
IF($I$4=Database!$A$10,
_xlfn.FORECAST.LINEAR(H26,
INDEX('DS2025'!$Z$5:$Z$15,MATCH(H26,'DS2025'!$Y$5:$Y$15,1)):
INDEX('DS2025'!$Z$5:$Z$15,MATCH(H26,'DS2025'!$Y$5:$Y$15,1)+1),
INDEX('DS2025'!$Y$5:$Y$15,MATCH(H26,'DS2025'!$Y$5:$Y$15,1)):
INDEX('DS2025'!$Y$5:$Y$15,MATCH(H26,'DS2025'!$Y$5:$Y$15,1)+1)),
IF($I$4=Database!$A$11,
_xlfn.FORECAST.LINEAR(
H26,
INDEX('DS2025'!$B$21:$B$35,MATCH(H26,'DS2025'!$A$21:$A$35,1)):
INDEX('DS2025'!$B$21:$B$35,MATCH(H26,'DS2025'!$A$21:$A$35,1)+1),
INDEX('DS2025'!$A$21:$A$35,MATCH(H26,'DS2025'!$A$21:$A$35,1)):
INDEX('DS2025'!$A$21:$A$35,MATCH(H26,'DS2025'!$A$21:$A$35,1)+1)),
IF($I$4=Database!$A$12,
_xlfn.FORECAST.LINEAR(
H26,
INDEX('DS2025'!$E$21:$E$35,MATCH(H26,'DS2025'!$D$21:$D$35,1)):
INDEX('DS2025'!$E$21:$E$35,MATCH(H26,'DS2025'!$D$21:$D$35,1)+1),
INDEX('DS2025'!$D$21:$D$35,MATCH(H26,'DS2025'!$D$21:$D$35,1)):
INDEX('DS2025'!$D$21:$D$35,MATCH(H26,'DS2025'!$D$21:$D$35,1)+1)),
IF($I$4=Database!$A$13,
_xlfn.FORECAST.LINEAR(
H26,
INDEX('DS2025'!$H$21:$H$35,MATCH(H26,'DS2025'!$G$21:$G$35,1)):
INDEX('DS2025'!$H$21:$H$35,MATCH(H26,'DS2025'!$G$21:$G$35,1)+1),
INDEX('DS2025'!$G$21:$G$35,MATCH(H26,'DS2025'!$G$21:$G$35,1)):
INDEX('DS2025'!$G$21:$G$35,MATCH(H26,'DS2025'!$G$21:$G$35,1)+1)),
IF($I$4=Database!$A$14,
_xlfn.FORECAST.LINEAR(
H26,
INDEX('DS2025'!$K$21:$K$35,MATCH(H26,'DS2025'!$J$21:$J$35,1)):
INDEX('DS2025'!$K$21:$K$35,MATCH(H26,'DS2025'!$J$21:$J$35,1)+1),
INDEX('DS2025'!$J$21:$J$35,MATCH(H26,'DS2025'!$J$21:$J$35,1)):
INDEX('DS2025'!$J$21:$J$35,MATCH(H26,'DS2025'!$J$21:$J$35,1)+1)),
IF($I$4=Database!$A$15,
_xlfn.FORECAST.LINEAR(
H26,
INDEX('DS2025'!$N$21:$N$35,MATCH(H26,'DS2025'!$M$21:$M$35,1)):
INDEX('DS2025'!$N$21:$N$35,MATCH(H26,'DS2025'!$M$21:$M$35,1)+1),
INDEX('DS2025'!$M$21:$M$35,MATCH(H26,'DS2025'!$M$21:$M$35,1)):
INDEX('DS2025'!$M$21:$M$35,MATCH(H26,'DS2025'!$M$21:$M$35,1)+1)),
IF($I$4=Database!$A$16,
_xlfn.FORECAST.LINEAR(
H26,
INDEX('DS2025'!$Q$21:$Q$35,MATCH(H26,'DS2025'!$P$21:$P$35,1)):
INDEX('DS2025'!$Q$21:$Q$35,MATCH(H26,'DS2025'!$P$21:$P$35,1)+1),
INDEX('DS2025'!$P$21:$P$35,MATCH(H26,'DS2025'!$P$21:$P$35,1)):
INDEX('DS2025'!$P$21:$P$35,MATCH(H26,'DS2025'!$P$21:$P$35,1)+1)),
IF($I$4=Database!$A$17,
_xlfn.FORECAST.LINEAR(
H26,
INDEX('DS2025'!$T$21:$T$35,MATCH(H26,'DS2025'!$S$21:$S$35,1)):
INDEX('DS2025'!$T$21:$T$35,MATCH(H26,'DS2025'!$S$21:$S$35,1)+1),
INDEX('DS2025'!$S$21:$S$35,MATCH(H26,'DS2025'!$S$21:$S$35,1)):
INDEX('DS2025'!$S$21:$S$35,MATCH(H26,'DS2025'!$S$21:$S$35,1)+1)),
IF($I$4=Database!$A$18,
_xlfn.FORECAST.LINEAR(
H26,
INDEX('DS2025'!$W$21:$W$35,MATCH(H26,'DS2025'!$V$21:$V$35,1)):
INDEX('DS2025'!$W$21:$W$35,MATCH(H26,'DS2025'!$V$21:$V$35,1)+1),
INDEX('DS2025'!$V$21:$V$35,MATCH(H26,'DS2025'!$V$21:$V$35,1)):
INDEX('DS2025'!$V$21:$V$35,MATCH(H26,'DS2025'!$V$21:$V$35,1)+1)),
IF($I$4=Database!$A$19,
_xlfn.FORECAST.LINEAR(
H26,
INDEX('DS2025'!$Z$21:$Z$35,MATCH(H26,'DS2025'!$Y$21:$Y$35,1)):
INDEX('DS2025'!$Z$21:$Z$35,MATCH(H26,'DS2025'!$Y$21:$Y$35,1)+1),
INDEX('DS2025'!$Y$21:$Y$35,MATCH(H26,'DS2025'!$Y$21:$Y$35,1)):
INDEX('DS2025'!$Y$21:$Y$35,MATCH(H26,'DS2025'!$Y$21:$Y$35,1)+1)),
IF($I$4=Database!$A$20,
_xlfn.FORECAST.LINEAR(
H26,
INDEX('DS2025'!$AC$21:$AC$35,MATCH(H26,'DS2025'!$AB$21:$AB$35,1)):
INDEX('DS2025'!$AC$21:$AC$35,MATCH(H26,'DS2025'!$AB$21:$AB$35,1)+1),
INDEX('DS2025'!$AB$21:$AB$35,MATCH(H26,'DS2025'!$AB$21:$AB$35,1)):
INDEX('DS2025'!$AB$21:$AB$35,MATCH(H26,'DS2025'!$AB$21:$AB$35,1)+1))
)))))))))))))))))))</f>
        <v>-0.29589097472924186</v>
      </c>
      <c r="J26" s="98">
        <f t="shared" si="2"/>
        <v>65.520109025270756</v>
      </c>
      <c r="K26" s="98">
        <f>'Data 60 C'!E27</f>
        <v>65.92</v>
      </c>
      <c r="L26" s="98">
        <f>IF($L$4=Database!$A$2,
_xlfn.FORECAST.LINEAR(K26,
INDEX('DS2025'!$B$5:$B$15,MATCH(K26,'DS2025'!$A$5:$A$15,1)):
INDEX('DS2025'!$B$5:$B$15,MATCH(K26,'DS2025'!$A$5:$A$15,1)+1),
INDEX('DS2025'!$A$5:$A$15,MATCH(K26,'DS2025'!$A$5:$A$15,1)):
INDEX('DS2025'!$A$5:$A$15,MATCH(K26,'DS2025'!$A$5:$A$15,1)+1)),
IF($L$4=Database!$A$3,
_xlfn.FORECAST.LINEAR(K26,
INDEX('DS2025'!$E$5:$E$15,MATCH(K26,'DS2025'!$D$5:$D$15,1)):
INDEX('DS2025'!$E$5:$E$15,MATCH(K26,'DS2025'!$D$5:$D$15,1)+1),
INDEX('DS2025'!$D$5:$D$15,MATCH(K26,'DS2025'!$D$5:$D$15,1)):
INDEX('DS2025'!$D$5:$D$15,MATCH(K26,'DS2025'!$D$5:$D$15,1)+1)),
IF($L$4=Database!$A$4,
_xlfn.FORECAST.LINEAR(K26,
INDEX('DS2025'!$H$5:$H$15,MATCH(K26,'DS2025'!$G$5:$G$15,1)):
INDEX('DS2025'!$H$5:$H$15,MATCH(K26,'DS2025'!$G$5:$G$15,1)+1),
INDEX('DS2025'!$G$5:$G$15,MATCH(K26,'DS2025'!$G$5:$G$15,1)):
INDEX('DS2025'!$G$5:$G$15,MATCH(K26,'DS2025'!$G$5:$G$15,1)+1)),
IF($L$4=Database!$A$5,
_xlfn.FORECAST.LINEAR(K26,
INDEX('DS2025'!$K$5:$K$15,MATCH(K26,'DS2025'!$J$5:$J$15,1)):
INDEX('DS2025'!$K$5:$K$15,MATCH(K26,'DS2025'!$J$5:$J$15,1)+1),
INDEX('DS2025'!$J$5:$J$15,MATCH(K26,'DS2025'!$J$5:$J$15,1)):
INDEX('DS2025'!$J$5:$J$15,MATCH(K26,'DS2025'!$J$5:$J$15,1)+1)),
IF($L$4=Database!$A$6,
_xlfn.FORECAST.LINEAR(K26,
INDEX('DS2025'!$N$5:$N$15,MATCH(K26,'DS2025'!$M$5:$M$15,1)):
INDEX('DS2025'!$N$5:$N$15,MATCH(K26,'DS2025'!$M$5:$M$15,1)+1),
INDEX('DS2025'!$M$5:$M$15,MATCH(K26,'DS2025'!$M$5:$M$15,1)):
INDEX('DS2025'!$M$5:$M$15,MATCH(K26,'DS2025'!$M$5:$M$15,1)+1)),
IF($L$4=Database!$A$7,
_xlfn.FORECAST.LINEAR(K26,
INDEX('DS2025'!$Q$5:$Q$15,MATCH(K26,'DS2025'!$P$5:$P$15,1)):
INDEX('DS2025'!$Q$5:$Q$15,MATCH(K26,'DS2025'!$P$5:$P$15,1)+1),
INDEX('DS2025'!$P$5:$P$15,MATCH(K26,'DS2025'!$P$5:$P$15,1)):
INDEX('DS2025'!$P$5:$P$15,MATCH(K26,'DS2025'!$P$5:$P$15,1)+1)),
IF($L$4=Database!$A$8,
_xlfn.FORECAST.LINEAR(K26,
INDEX('DS2025'!$T$5:$T$15,MATCH(K26,'DS2025'!$S$5:$S$15,1)):
INDEX('DS2025'!$T$5:$T$15,MATCH(K26,'DS2025'!$S$5:$S$15,1)+1),
INDEX('DS2025'!$S$5:$S$15,MATCH(K26,'DS2025'!$S$5:$S$15,1)):
INDEX('DS2025'!$S$5:$S$15,MATCH(K26,'DS2025'!$S$5:$S$15,1)+1)),
IF($L$4=Database!$A$9,
_xlfn.FORECAST.LINEAR(K26,
INDEX('DS2025'!$W$5:$W$15,MATCH(K26,'DS2025'!$V$5:$V$15,1)):
INDEX('DS2025'!$W$5:$W$15,MATCH(K26,'DS2025'!$V$5:$V$15,1)+1),
INDEX('DS2025'!$V$5:$V$15,MATCH(K26,'DS2025'!$V$5:$V$15,1)):
INDEX('DS2025'!$V$5:$V$15,MATCH(K26,'DS2025'!$V$5:$V$15,1)+1)),
IF($L$4=Database!$A$10,
_xlfn.FORECAST.LINEAR(K26,
INDEX('DS2025'!$Z$5:$Z$15,MATCH(K26,'DS2025'!$Y$5:$Y$15,1)):
INDEX('DS2025'!$Z$5:$Z$15,MATCH(K26,'DS2025'!$Y$5:$Y$15,1)+1),
INDEX('DS2025'!$Y$5:$Y$15,MATCH(K26,'DS2025'!$Y$5:$Y$15,1)):
INDEX('DS2025'!$Y$5:$Y$15,MATCH(K26,'DS2025'!$Y$5:$Y$15,1)+1)),
IF($L$4=Database!$A$11,
_xlfn.FORECAST.LINEAR(
K26,
INDEX('DS2025'!$B$21:$B$35,MATCH(K26,'DS2025'!$A$21:$A$35,1)):
INDEX('DS2025'!$B$21:$B$35,MATCH(K26,'DS2025'!$A$21:$A$35,1)+1),
INDEX('DS2025'!$A$21:$A$35,MATCH(K26,'DS2025'!$A$21:$A$35,1)):
INDEX('DS2025'!$A$21:$A$35,MATCH(K26,'DS2025'!$A$21:$A$35,1)+1)),
IF($L$4=Database!$A$12,
_xlfn.FORECAST.LINEAR(
K26,
INDEX('DS2025'!$E$21:$E$35,MATCH(K26,'DS2025'!$D$21:$D$35,1)):
INDEX('DS2025'!$E$21:$E$35,MATCH(K26,'DS2025'!$D$21:$D$35,1)+1),
INDEX('DS2025'!$D$21:$D$35,MATCH(K26,'DS2025'!$D$21:$D$35,1)):
INDEX('DS2025'!$D$21:$D$35,MATCH(K26,'DS2025'!$D$21:$D$35,1)+1)),
IF($L$4=Database!$A$13,
_xlfn.FORECAST.LINEAR(
K26,
INDEX('DS2025'!$H$21:$H$35,MATCH(K26,'DS2025'!$G$21:$G$35,1)):
INDEX('DS2025'!$H$21:$H$35,MATCH(K26,'DS2025'!$G$21:$G$35,1)+1),
INDEX('DS2025'!$G$21:$G$35,MATCH(K26,'DS2025'!$G$21:$G$35,1)):
INDEX('DS2025'!$G$21:$G$35,MATCH(K26,'DS2025'!$G$21:$G$35,1)+1)),
IF($L$4=Database!$A$14,
_xlfn.FORECAST.LINEAR(
K26,
INDEX('DS2025'!$K$21:$K$35,MATCH(K26,'DS2025'!$J$21:$J$35,1)):
INDEX('DS2025'!$K$21:$K$35,MATCH(K26,'DS2025'!$J$21:$J$35,1)+1),
INDEX('DS2025'!$J$21:$J$35,MATCH(K26,'DS2025'!$J$21:$J$35,1)):
INDEX('DS2025'!$J$21:$J$35,MATCH(K26,'DS2025'!$J$21:$J$35,1)+1)),
IF($L$4=Database!$A$15,
_xlfn.FORECAST.LINEAR(
K26,
INDEX('DS2025'!$N$21:$N$35,MATCH(K26,'DS2025'!$M$21:$M$35,1)):
INDEX('DS2025'!$N$21:$N$35,MATCH(K26,'DS2025'!$M$21:$M$35,1)+1),
INDEX('DS2025'!$M$21:$M$35,MATCH(K26,'DS2025'!$M$21:$M$35,1)):
INDEX('DS2025'!$M$21:$M$35,MATCH(K26,'DS2025'!$M$21:$M$35,1)+1)),
IF($L$4=Database!$A$16,
_xlfn.FORECAST.LINEAR(
K26,
INDEX('DS2025'!$Q$21:$Q$35,MATCH(K26,'DS2025'!$P$21:$P$35,1)):
INDEX('DS2025'!$Q$21:$Q$35,MATCH(K26,'DS2025'!$P$21:$P$35,1)+1),
INDEX('DS2025'!$P$21:$P$35,MATCH(K26,'DS2025'!$P$21:$P$35,1)):
INDEX('DS2025'!$P$21:$P$35,MATCH(K26,'DS2025'!$P$21:$P$35,1)+1)),
IF($L$4=Database!$A$17,
_xlfn.FORECAST.LINEAR(
K26,
INDEX('DS2025'!$T$21:$T$35,MATCH(K26,'DS2025'!$S$21:$S$35,1)):
INDEX('DS2025'!$T$21:$T$35,MATCH(K26,'DS2025'!$S$21:$S$35,1)+1),
INDEX('DS2025'!$S$21:$S$35,MATCH(K26,'DS2025'!$S$21:$S$35,1)):
INDEX('DS2025'!$S$21:$S$35,MATCH(K26,'DS2025'!$S$21:$S$35,1)+1)),
IF($L$4=Database!$A$18,
_xlfn.FORECAST.LINEAR(
K26,
INDEX('DS2025'!$W$21:$W$35,MATCH(K26,'DS2025'!$V$21:$V$35,1)):
INDEX('DS2025'!$W$21:$W$35,MATCH(K26,'DS2025'!$V$21:$V$35,1)+1),
INDEX('DS2025'!$V$21:$V$35,MATCH(K26,'DS2025'!$V$21:$V$35,1)):
INDEX('DS2025'!$V$21:$V$35,MATCH(K26,'DS2025'!$V$21:$V$35,1)+1)),
IF($L$4=Database!$A$19,
_xlfn.FORECAST.LINEAR(
K26,
INDEX('DS2025'!$Z$21:$Z$35,MATCH(K26,'DS2025'!$Y$21:$Y$35,1)):
INDEX('DS2025'!$Z$21:$Z$35,MATCH(K26,'DS2025'!$Y$21:$Y$35,1)+1),
INDEX('DS2025'!$Y$21:$Y$35,MATCH(K26,'DS2025'!$Y$21:$Y$35,1)):
INDEX('DS2025'!$Y$21:$Y$35,MATCH(K26,'DS2025'!$Y$21:$Y$35,1)+1)),
IF($L$4=Database!$A$20,
_xlfn.FORECAST.LINEAR(
K26,
INDEX('DS2025'!$AC$21:$AC$35,MATCH(K26,'DS2025'!$AB$21:$AB$35,1)):
INDEX('DS2025'!$AC$21:$AC$35,MATCH(K26,'DS2025'!$AB$21:$AB$35,1)+1),
INDEX('DS2025'!$AB$21:$AB$35,MATCH(K26,'DS2025'!$AB$21:$AB$35,1)):
INDEX('DS2025'!$AB$21:$AB$35,MATCH(K26,'DS2025'!$AB$21:$AB$35,1)+1))
)))))))))))))))))))</f>
        <v>-0.33712158927716607</v>
      </c>
      <c r="M26" s="98">
        <f t="shared" si="3"/>
        <v>65.582878410722842</v>
      </c>
      <c r="N26" s="317">
        <f>'Data 60 C'!F27</f>
        <v>65.611000000000004</v>
      </c>
      <c r="O26" s="98">
        <f>IF($O$4=Database!$A$2,
_xlfn.FORECAST.LINEAR(N26,
INDEX('DS2025'!$B$5:$B$15,MATCH(N26,'DS2025'!$A$5:$A$15,1)):
INDEX('DS2025'!$B$5:$B$15,MATCH(N26,'DS2025'!$A$5:$A$15,1)+1),
INDEX('DS2025'!$A$5:$A$15,MATCH(N26,'DS2025'!$A$5:$A$15,1)):
INDEX('DS2025'!$A$5:$A$15,MATCH(N26,'DS2025'!$A$5:$A$15,1)+1)),
IF($O$4=Database!$A$3,
_xlfn.FORECAST.LINEAR(N26,
INDEX('DS2025'!$E$5:$E$15,MATCH(N26,'DS2025'!$D$5:$D$15,1)):
INDEX('DS2025'!$E$5:$E$15,MATCH(N26,'DS2025'!$D$5:$D$15,1)+1),
INDEX('DS2025'!$D$5:$D$15,MATCH(N26,'DS2025'!$D$5:$D$15,1)):
INDEX('DS2025'!$D$5:$D$15,MATCH(N26,'DS2025'!$D$5:$D$15,1)+1)),
IF($O$4=Database!$A$4,
_xlfn.FORECAST.LINEAR(N26,
INDEX('DS2025'!$H$5:$H$15,MATCH(N26,'DS2025'!$G$5:$G$15,1)):
INDEX('DS2025'!$H$5:$H$15,MATCH(N26,'DS2025'!$G$5:$G$15,1)+1),
INDEX('DS2025'!$G$5:$G$15,MATCH(N26,'DS2025'!$G$5:$G$15,1)):
INDEX('DS2025'!$G$5:$G$15,MATCH(N26,'DS2025'!$G$5:$G$15,1)+1)),
IF($O$4=Database!$A$5,
_xlfn.FORECAST.LINEAR(N26,
INDEX('DS2025'!$K$5:$K$15,MATCH(N26,'DS2025'!$J$5:$J$15,1)):
INDEX('DS2025'!$K$5:$K$15,MATCH(N26,'DS2025'!$J$5:$J$15,1)+1),
INDEX('DS2025'!$J$5:$J$15,MATCH(N26,'DS2025'!$J$5:$J$15,1)):
INDEX('DS2025'!$J$5:$J$15,MATCH(N26,'DS2025'!$J$5:$J$15,1)+1)),
IF($O$4=Database!$A$6,
_xlfn.FORECAST.LINEAR(N26,
INDEX('DS2025'!$N$5:$N$15,MATCH(N26,'DS2025'!$M$5:$M$15,1)):
INDEX('DS2025'!$N$5:$N$15,MATCH(N26,'DS2025'!$M$5:$M$15,1)+1),
INDEX('DS2025'!$M$5:$M$15,MATCH(N26,'DS2025'!$M$5:$M$15,1)):
INDEX('DS2025'!$M$5:$M$15,MATCH(N26,'DS2025'!$M$5:$M$15,1)+1)),
IF($O$4=Database!$A$7,
_xlfn.FORECAST.LINEAR(N26,
INDEX('DS2025'!$Q$5:$Q$15,MATCH(N26,'DS2025'!$P$5:$P$15,1)):
INDEX('DS2025'!$Q$5:$Q$15,MATCH(N26,'DS2025'!$P$5:$P$15,1)+1),
INDEX('DS2025'!$P$5:$P$15,MATCH(N26,'DS2025'!$P$5:$P$15,1)):
INDEX('DS2025'!$P$5:$P$15,MATCH(N26,'DS2025'!$P$5:$P$15,1)+1)),
IF($O$4=Database!$A$8,
_xlfn.FORECAST.LINEAR(N26,
INDEX('DS2025'!$T$5:$T$15,MATCH(N26,'DS2025'!$S$5:$S$15,1)):
INDEX('DS2025'!$T$5:$T$15,MATCH(N26,'DS2025'!$S$5:$S$15,1)+1),
INDEX('DS2025'!$S$5:$S$15,MATCH(N26,'DS2025'!$S$5:$S$15,1)):
INDEX('DS2025'!$S$5:$S$15,MATCH(N26,'DS2025'!$S$5:$S$15,1)+1)),
IF($O$4=Database!$A$9,
_xlfn.FORECAST.LINEAR(N26,
INDEX('DS2025'!$W$5:$W$15,MATCH(N26,'DS2025'!$V$5:$V$15,1)):
INDEX('DS2025'!$W$5:$W$15,MATCH(N26,'DS2025'!$V$5:$V$15,1)+1),
INDEX('DS2025'!$V$5:$V$15,MATCH(N26,'DS2025'!$V$5:$V$15,1)):
INDEX('DS2025'!$V$5:$V$15,MATCH(N26,'DS2025'!$V$5:$V$15,1)+1)),
IF($O$4=Database!$A$10,
_xlfn.FORECAST.LINEAR(N26,
INDEX('DS2025'!$Z$5:$Z$15,MATCH(N26,'DS2025'!$Y$5:$Y$15,1)):
INDEX('DS2025'!$Z$5:$Z$15,MATCH(N26,'DS2025'!$Y$5:$Y$15,1)+1),
INDEX('DS2025'!$Y$5:$Y$15,MATCH(N26,'DS2025'!$Y$5:$Y$15,1)):
INDEX('DS2025'!$Y$5:$Y$15,MATCH(N26,'DS2025'!$Y$5:$Y$15,1)+1)),
IF($O$4=Database!$A$11,
_xlfn.FORECAST.LINEAR(
N26,
INDEX('DS2025'!$B$21:$B$35,MATCH(N26,'DS2025'!$A$21:$A$35,1)):
INDEX('DS2025'!$B$21:$B$35,MATCH(N26,'DS2025'!$A$21:$A$35,1)+1),
INDEX('DS2025'!$A$21:$A$35,MATCH(N26,'DS2025'!$A$21:$A$35,1)):
INDEX('DS2025'!$A$21:$A$35,MATCH(N26,'DS2025'!$A$21:$A$35,1)+1)),
IF($O$4=Database!$A$12,
_xlfn.FORECAST.LINEAR(
N26,
INDEX('DS2025'!$E$21:$E$35,MATCH(N26,'DS2025'!$D$21:$D$35,1)):
INDEX('DS2025'!$E$21:$E$35,MATCH(N26,'DS2025'!$D$21:$D$35,1)+1),
INDEX('DS2025'!$D$21:$D$35,MATCH(N26,'DS2025'!$D$21:$D$35,1)):
INDEX('DS2025'!$D$21:$D$35,MATCH(N26,'DS2025'!$D$21:$D$35,1)+1)),
IF($O$4=Database!$A$13,
_xlfn.FORECAST.LINEAR(
N26,
INDEX('DS2025'!$H$21:$H$35,MATCH(N26,'DS2025'!$G$21:$G$35,1)):
INDEX('DS2025'!$H$21:$H$35,MATCH(N26,'DS2025'!$G$21:$G$35,1)+1),
INDEX('DS2025'!$G$21:$G$35,MATCH(N26,'DS2025'!$G$21:$G$35,1)):
INDEX('DS2025'!$G$21:$G$35,MATCH(N26,'DS2025'!$G$21:$G$35,1)+1)),
IF($O$4=Database!$A$14,
_xlfn.FORECAST.LINEAR(
N26,
INDEX('DS2025'!$K$21:$K$35,MATCH(N26,'DS2025'!$J$21:$J$35,1)):
INDEX('DS2025'!$K$21:$K$35,MATCH(N26,'DS2025'!$J$21:$J$35,1)+1),
INDEX('DS2025'!$J$21:$J$35,MATCH(N26,'DS2025'!$J$21:$J$35,1)):
INDEX('DS2025'!$J$21:$J$35,MATCH(N26,'DS2025'!$J$21:$J$35,1)+1)),
IF($O$4=Database!$A$15,
_xlfn.FORECAST.LINEAR(
N26,
INDEX('DS2025'!$N$21:$N$35,MATCH(N26,'DS2025'!$M$21:$M$35,1)):
INDEX('DS2025'!$N$21:$N$35,MATCH(N26,'DS2025'!$M$21:$M$35,1)+1),
INDEX('DS2025'!$M$21:$M$35,MATCH(N26,'DS2025'!$M$21:$M$35,1)):
INDEX('DS2025'!$M$21:$M$35,MATCH(N26,'DS2025'!$M$21:$M$35,1)+1)),
IF($O$4=Database!$A$16,
_xlfn.FORECAST.LINEAR(
N26,
INDEX('DS2025'!$Q$21:$Q$35,MATCH(N26,'DS2025'!$P$21:$P$35,1)):
INDEX('DS2025'!$Q$21:$Q$35,MATCH(N26,'DS2025'!$P$21:$P$35,1)+1),
INDEX('DS2025'!$P$21:$P$35,MATCH(N26,'DS2025'!$P$21:$P$35,1)):
INDEX('DS2025'!$P$21:$P$35,MATCH(N26,'DS2025'!$P$21:$P$35,1)+1)),
IF($O$4=Database!$A$17,
_xlfn.FORECAST.LINEAR(
N26,
INDEX('DS2025'!$T$21:$T$35,MATCH(N26,'DS2025'!$S$21:$S$35,1)):
INDEX('DS2025'!$T$21:$T$35,MATCH(N26,'DS2025'!$S$21:$S$35,1)+1),
INDEX('DS2025'!$S$21:$S$35,MATCH(N26,'DS2025'!$S$21:$S$35,1)):
INDEX('DS2025'!$S$21:$S$35,MATCH(N26,'DS2025'!$S$21:$S$35,1)+1)),
IF($O$4=Database!$A$18,
_xlfn.FORECAST.LINEAR(
N26,
INDEX('DS2025'!$W$21:$W$35,MATCH(N26,'DS2025'!$V$21:$V$35,1)):
INDEX('DS2025'!$W$21:$W$35,MATCH(N26,'DS2025'!$V$21:$V$35,1)+1),
INDEX('DS2025'!$V$21:$V$35,MATCH(N26,'DS2025'!$V$21:$V$35,1)):
INDEX('DS2025'!$V$21:$V$35,MATCH(N26,'DS2025'!$V$21:$V$35,1)+1)),
IF($O$4=Database!$A$19,
_xlfn.FORECAST.LINEAR(
N26,
INDEX('DS2025'!$Z$21:$Z$35,MATCH(N26,'DS2025'!$Y$21:$Y$35,1)):
INDEX('DS2025'!$Z$21:$Z$35,MATCH(N26,'DS2025'!$Y$21:$Y$35,1)+1),
INDEX('DS2025'!$Y$21:$Y$35,MATCH(N26,'DS2025'!$Y$21:$Y$35,1)):
INDEX('DS2025'!$Y$21:$Y$35,MATCH(N26,'DS2025'!$Y$21:$Y$35,1)+1)),
IF($O$4=Database!$A$20,
_xlfn.FORECAST.LINEAR(
N26,
INDEX('DS2025'!$AC$21:$AC$35,MATCH(N26,'DS2025'!$AB$21:$AB$35,1)):
INDEX('DS2025'!$AC$21:$AC$35,MATCH(N26,'DS2025'!$AB$21:$AB$35,1)+1),
INDEX('DS2025'!$AB$21:$AB$35,MATCH(N26,'DS2025'!$AB$21:$AB$35,1)):
INDEX('DS2025'!$AB$21:$AB$35,MATCH(N26,'DS2025'!$AB$21:$AB$35,1)+1))
)))))))))))))))))))</f>
        <v>-0.3362094303494495</v>
      </c>
      <c r="P26" s="96">
        <f t="shared" si="4"/>
        <v>65.274790569650548</v>
      </c>
      <c r="Q26" s="317">
        <f>'Data 60 C'!G27</f>
        <v>66.274000000000001</v>
      </c>
      <c r="R26" s="98">
        <f>IF($R$4=Database!$A$2,
_xlfn.FORECAST.LINEAR(Q26,
INDEX('DS2025'!$B$5:$B$15,MATCH(Q26,'DS2025'!$A$5:$A$15,1)):
INDEX('DS2025'!$B$5:$B$15,MATCH(Q26,'DS2025'!$A$5:$A$15,1)+1),
INDEX('DS2025'!$A$5:$A$15,MATCH(Q26,'DS2025'!$A$5:$A$15,1)):
INDEX('DS2025'!$A$5:$A$15,MATCH(Q26,'DS2025'!$A$5:$A$15,1)+1)),
IF($R$4=Database!$A$3,
_xlfn.FORECAST.LINEAR(Q26,
INDEX('DS2025'!$E$5:$E$15,MATCH(Q26,'DS2025'!$D$5:$D$15,1)):
INDEX('DS2025'!$E$5:$E$15,MATCH(Q26,'DS2025'!$D$5:$D$15,1)+1),
INDEX('DS2025'!$D$5:$D$15,MATCH(Q26,'DS2025'!$D$5:$D$15,1)):
INDEX('DS2025'!$D$5:$D$15,MATCH(Q26,'DS2025'!$D$5:$D$15,1)+1)),
IF($R$4=Database!$A$4,
_xlfn.FORECAST.LINEAR(Q26,
INDEX('DS2025'!$H$5:$H$15,MATCH(Q26,'DS2025'!$G$5:$G$15,1)):
INDEX('DS2025'!$H$5:$H$15,MATCH(Q26,'DS2025'!$G$5:$G$15,1)+1),
INDEX('DS2025'!$G$5:$G$15,MATCH(Q26,'DS2025'!$G$5:$G$15,1)):
INDEX('DS2025'!$G$5:$G$15,MATCH(Q26,'DS2025'!$G$5:$G$15,1)+1)),
IF($R$4=Database!$A$5,
_xlfn.FORECAST.LINEAR(Q26,
INDEX('DS2025'!$K$5:$K$15,MATCH(Q26,'DS2025'!$J$5:$J$15,1)):
INDEX('DS2025'!$K$5:$K$15,MATCH(Q26,'DS2025'!$J$5:$J$15,1)+1),
INDEX('DS2025'!$J$5:$J$15,MATCH(Q26,'DS2025'!$J$5:$J$15,1)):
INDEX('DS2025'!$J$5:$J$15,MATCH(Q26,'DS2025'!$J$5:$J$15,1)+1)),
IF($R$4=Database!$A$6,
_xlfn.FORECAST.LINEAR(Q26,
INDEX('DS2025'!$N$5:$N$15,MATCH(Q26,'DS2025'!$M$5:$M$15,1)):
INDEX('DS2025'!$N$5:$N$15,MATCH(Q26,'DS2025'!$M$5:$M$15,1)+1),
INDEX('DS2025'!$M$5:$M$15,MATCH(Q26,'DS2025'!$M$5:$M$15,1)):
INDEX('DS2025'!$M$5:$M$15,MATCH(Q26,'DS2025'!$M$5:$M$15,1)+1)),
IF($R$4=Database!$A$7,
_xlfn.FORECAST.LINEAR(Q26,
INDEX('DS2025'!$Q$5:$Q$15,MATCH(Q26,'DS2025'!$P$5:$P$15,1)):
INDEX('DS2025'!$Q$5:$Q$15,MATCH(Q26,'DS2025'!$P$5:$P$15,1)+1),
INDEX('DS2025'!$P$5:$P$15,MATCH(Q26,'DS2025'!$P$5:$P$15,1)):
INDEX('DS2025'!$P$5:$P$15,MATCH(Q26,'DS2025'!$P$5:$P$15,1)+1)),
IF($R$4=Database!$A$8,
_xlfn.FORECAST.LINEAR(Q26,
INDEX('DS2025'!$T$5:$T$15,MATCH(Q26,'DS2025'!$S$5:$S$15,1)):
INDEX('DS2025'!$T$5:$T$15,MATCH(Q26,'DS2025'!$S$5:$S$15,1)+1),
INDEX('DS2025'!$S$5:$S$15,MATCH(Q26,'DS2025'!$S$5:$S$15,1)):
INDEX('DS2025'!$S$5:$S$15,MATCH(Q26,'DS2025'!$S$5:$S$15,1)+1)),
IF($R$4=Database!$A$9,
_xlfn.FORECAST.LINEAR(Q26,
INDEX('DS2025'!$W$5:$W$15,MATCH(Q26,'DS2025'!$V$5:$V$15,1)):
INDEX('DS2025'!$W$5:$W$15,MATCH(Q26,'DS2025'!$V$5:$V$15,1)+1),
INDEX('DS2025'!$V$5:$V$15,MATCH(Q26,'DS2025'!$V$5:$V$15,1)):
INDEX('DS2025'!$V$5:$V$15,MATCH(Q26,'DS2025'!$V$5:$V$15,1)+1)),
IF($R$4=Database!$A$10,
_xlfn.FORECAST.LINEAR(Q26,
INDEX('DS2025'!$Z$5:$Z$15,MATCH(Q26,'DS2025'!$Y$5:$Y$15,1)):
INDEX('DS2025'!$Z$5:$Z$15,MATCH(Q26,'DS2025'!$Y$5:$Y$15,1)+1),
INDEX('DS2025'!$Y$5:$Y$15,MATCH(Q26,'DS2025'!$Y$5:$Y$15,1)):
INDEX('DS2025'!$Y$5:$Y$15,MATCH(Q26,'DS2025'!$Y$5:$Y$15,1)+1)),
IF($R$4=Database!$A$11,
_xlfn.FORECAST.LINEAR(
Q26,
INDEX('DS2025'!$B$21:$B$35,MATCH(Q26,'DS2025'!$A$21:$A$35,1)):
INDEX('DS2025'!$B$21:$B$35,MATCH(Q26,'DS2025'!$A$21:$A$35,1)+1),
INDEX('DS2025'!$A$21:$A$35,MATCH(Q26,'DS2025'!$A$21:$A$35,1)):
INDEX('DS2025'!$A$21:$A$35,MATCH(Q26,'DS2025'!$A$21:$A$35,1)+1)),
IF($R$4=Database!$A$12,
_xlfn.FORECAST.LINEAR(
Q26,
INDEX('DS2025'!$E$21:$E$35,MATCH(Q26,'DS2025'!$D$21:$D$35,1)):
INDEX('DS2025'!$E$21:$E$35,MATCH(Q26,'DS2025'!$D$21:$D$35,1)+1),
INDEX('DS2025'!$D$21:$D$35,MATCH(Q26,'DS2025'!$D$21:$D$35,1)):
INDEX('DS2025'!$D$21:$D$35,MATCH(Q26,'DS2025'!$D$21:$D$35,1)+1)),
IF($R$4=Database!$A$13,
_xlfn.FORECAST.LINEAR(
Q26,
INDEX('DS2025'!$H$21:$H$35,MATCH(Q26,'DS2025'!$G$21:$G$35,1)):
INDEX('DS2025'!$H$21:$H$35,MATCH(Q26,'DS2025'!$G$21:$G$35,1)+1),
INDEX('DS2025'!$G$21:$G$35,MATCH(Q26,'DS2025'!$G$21:$G$35,1)):
INDEX('DS2025'!$G$21:$G$35,MATCH(Q26,'DS2025'!$G$21:$G$35,1)+1)),
IF($R$4=Database!$A$14,
_xlfn.FORECAST.LINEAR(
Q26,
INDEX('DS2025'!$K$21:$K$35,MATCH(Q26,'DS2025'!$J$21:$J$35,1)):
INDEX('DS2025'!$K$21:$K$35,MATCH(Q26,'DS2025'!$J$21:$J$35,1)+1),
INDEX('DS2025'!$J$21:$J$35,MATCH(Q26,'DS2025'!$J$21:$J$35,1)):
INDEX('DS2025'!$J$21:$J$35,MATCH(Q26,'DS2025'!$J$21:$J$35,1)+1)),
IF($R$4=Database!$A$15,
_xlfn.FORECAST.LINEAR(
Q26,
INDEX('DS2025'!$N$21:$N$35,MATCH(Q26,'DS2025'!$M$21:$M$35,1)):
INDEX('DS2025'!$N$21:$N$35,MATCH(Q26,'DS2025'!$M$21:$M$35,1)+1),
INDEX('DS2025'!$M$21:$M$35,MATCH(Q26,'DS2025'!$M$21:$M$35,1)):
INDEX('DS2025'!$M$21:$M$35,MATCH(Q26,'DS2025'!$M$21:$M$35,1)+1)),
IF($R$4=Database!$A$16,
_xlfn.FORECAST.LINEAR(
Q26,
INDEX('DS2025'!$Q$21:$Q$35,MATCH(Q26,'DS2025'!$P$21:$P$35,1)):
INDEX('DS2025'!$Q$21:$Q$35,MATCH(Q26,'DS2025'!$P$21:$P$35,1)+1),
INDEX('DS2025'!$P$21:$P$35,MATCH(Q26,'DS2025'!$P$21:$P$35,1)):
INDEX('DS2025'!$P$21:$P$35,MATCH(Q26,'DS2025'!$P$21:$P$35,1)+1)),
IF($R$4=Database!$A$17,
_xlfn.FORECAST.LINEAR(
Q26,
INDEX('DS2025'!$T$21:$T$35,MATCH(Q26,'DS2025'!$S$21:$S$35,1)):
INDEX('DS2025'!$T$21:$T$35,MATCH(Q26,'DS2025'!$S$21:$S$35,1)+1),
INDEX('DS2025'!$S$21:$S$35,MATCH(Q26,'DS2025'!$S$21:$S$35,1)):
INDEX('DS2025'!$S$21:$S$35,MATCH(Q26,'DS2025'!$S$21:$S$35,1)+1)),
IF($R$4=Database!$A$18,
_xlfn.FORECAST.LINEAR(
Q26,
INDEX('DS2025'!$W$21:$W$35,MATCH(Q26,'DS2025'!$V$21:$V$35,1)):
INDEX('DS2025'!$W$21:$W$35,MATCH(Q26,'DS2025'!$V$21:$V$35,1)+1),
INDEX('DS2025'!$V$21:$V$35,MATCH(Q26,'DS2025'!$V$21:$V$35,1)):
INDEX('DS2025'!$V$21:$V$35,MATCH(Q26,'DS2025'!$V$21:$V$35,1)+1)),
IF($R$4=Database!$A$19,
_xlfn.FORECAST.LINEAR(
Q26,
INDEX('DS2025'!$Z$21:$Z$35,MATCH(Q26,'DS2025'!$Y$21:$Y$35,1)):
INDEX('DS2025'!$Z$21:$Z$35,MATCH(Q26,'DS2025'!$Y$21:$Y$35,1)+1),
INDEX('DS2025'!$Y$21:$Y$35,MATCH(Q26,'DS2025'!$Y$21:$Y$35,1)):
INDEX('DS2025'!$Y$21:$Y$35,MATCH(Q26,'DS2025'!$Y$21:$Y$35,1)+1)),
IF($R$4=Database!$A$20,
_xlfn.FORECAST.LINEAR(
Q26,
INDEX('DS2025'!$AC$21:$AC$35,MATCH(Q26,'DS2025'!$AB$21:$AB$35,1)):
INDEX('DS2025'!$AC$21:$AC$35,MATCH(Q26,'DS2025'!$AB$21:$AB$35,1)+1),
INDEX('DS2025'!$AB$21:$AB$35,MATCH(Q26,'DS2025'!$AB$21:$AB$35,1)):
INDEX('DS2025'!$AB$21:$AB$35,MATCH(Q26,'DS2025'!$AB$21:$AB$35,1)+1))
)))))))))))))))))))</f>
        <v>-0.33816658688367635</v>
      </c>
      <c r="S26" s="98">
        <f t="shared" si="5"/>
        <v>65.935833413116328</v>
      </c>
      <c r="T26" s="317">
        <f>'Data 60 C'!H27</f>
        <v>65.400999999999996</v>
      </c>
      <c r="U26" s="98">
        <f>IF($U$4=Database!$A$2,
_xlfn.FORECAST.LINEAR(T26,
INDEX('DS2025'!$B$5:$B$15,MATCH(T26,'DS2025'!$A$5:$A$15,1)):
INDEX('DS2025'!$B$5:$B$15,MATCH(T26,'DS2025'!$A$5:$A$15,1)+1),
INDEX('DS2025'!$A$5:$A$15,MATCH(T26,'DS2025'!$A$5:$A$15,1)):
INDEX('DS2025'!$A$5:$A$15,MATCH(T26,'DS2025'!$A$5:$A$15,1)+1)),
IF($U$4=Database!$A$3,
_xlfn.FORECAST.LINEAR(T26,
INDEX('DS2025'!$E$5:$E$15,MATCH(T26,'DS2025'!$D$5:$D$15,1)):
INDEX('DS2025'!$E$5:$E$15,MATCH(T26,'DS2025'!$D$5:$D$15,1)+1),
INDEX('DS2025'!$D$5:$D$15,MATCH(T26,'DS2025'!$D$5:$D$15,1)):
INDEX('DS2025'!$D$5:$D$15,MATCH(T26,'DS2025'!$D$5:$D$15,1)+1)),
IF($U$4=Database!$A$4,
_xlfn.FORECAST.LINEAR(T26,
INDEX('DS2025'!$H$5:$H$15,MATCH(T26,'DS2025'!$G$5:$G$15,1)):
INDEX('DS2025'!$H$5:$H$15,MATCH(T26,'DS2025'!$G$5:$G$15,1)+1),
INDEX('DS2025'!$G$5:$G$15,MATCH(T26,'DS2025'!$G$5:$G$15,1)):
INDEX('DS2025'!$G$5:$G$15,MATCH(T26,'DS2025'!$G$5:$G$15,1)+1)),
IF($U$4=Database!$A$5,
_xlfn.FORECAST.LINEAR(T26,
INDEX('DS2025'!$K$5:$K$15,MATCH(T26,'DS2025'!$J$5:$J$15,1)):
INDEX('DS2025'!$K$5:$K$15,MATCH(T26,'DS2025'!$J$5:$J$15,1)+1),
INDEX('DS2025'!$J$5:$J$15,MATCH(T26,'DS2025'!$J$5:$J$15,1)):
INDEX('DS2025'!$J$5:$J$15,MATCH(T26,'DS2025'!$J$5:$J$15,1)+1)),
IF($U$4=Database!$A$6,
_xlfn.FORECAST.LINEAR(T26,
INDEX('DS2025'!$N$5:$N$15,MATCH(T26,'DS2025'!$M$5:$M$15,1)):
INDEX('DS2025'!$N$5:$N$15,MATCH(T26,'DS2025'!$M$5:$M$15,1)+1),
INDEX('DS2025'!$M$5:$M$15,MATCH(T26,'DS2025'!$M$5:$M$15,1)):
INDEX('DS2025'!$M$5:$M$15,MATCH(T26,'DS2025'!$M$5:$M$15,1)+1)),
IF($U$4=Database!$A$7,
_xlfn.FORECAST.LINEAR(T26,
INDEX('DS2025'!$Q$5:$Q$15,MATCH(T26,'DS2025'!$P$5:$P$15,1)):
INDEX('DS2025'!$Q$5:$Q$15,MATCH(T26,'DS2025'!$P$5:$P$15,1)+1),
INDEX('DS2025'!$P$5:$P$15,MATCH(T26,'DS2025'!$P$5:$P$15,1)):
INDEX('DS2025'!$P$5:$P$15,MATCH(T26,'DS2025'!$P$5:$P$15,1)+1)),
IF($U$4=Database!$A$8,
_xlfn.FORECAST.LINEAR(T26,
INDEX('DS2025'!$T$5:$T$15,MATCH(T26,'DS2025'!$S$5:$S$15,1)):
INDEX('DS2025'!$T$5:$T$15,MATCH(T26,'DS2025'!$S$5:$S$15,1)+1),
INDEX('DS2025'!$S$5:$S$15,MATCH(T26,'DS2025'!$S$5:$S$15,1)):
INDEX('DS2025'!$S$5:$S$15,MATCH(T26,'DS2025'!$S$5:$S$15,1)+1)),
IF($U$4=Database!$A$9,
_xlfn.FORECAST.LINEAR(T26,
INDEX('DS2025'!$W$5:$W$15,MATCH(T26,'DS2025'!$V$5:$V$15,1)):
INDEX('DS2025'!$W$5:$W$15,MATCH(T26,'DS2025'!$V$5:$V$15,1)+1),
INDEX('DS2025'!$V$5:$V$15,MATCH(T26,'DS2025'!$V$5:$V$15,1)):
INDEX('DS2025'!$V$5:$V$15,MATCH(T26,'DS2025'!$V$5:$V$15,1)+1)),
IF($U$4=Database!$A$10,
_xlfn.FORECAST.LINEAR(T26,
INDEX('DS2025'!$Z$5:$Z$15,MATCH(T26,'DS2025'!$Y$5:$Y$15,1)):
INDEX('DS2025'!$Z$5:$Z$15,MATCH(T26,'DS2025'!$Y$5:$Y$15,1)+1),
INDEX('DS2025'!$Y$5:$Y$15,MATCH(T26,'DS2025'!$Y$5:$Y$15,1)):
INDEX('DS2025'!$Y$5:$Y$15,MATCH(T26,'DS2025'!$Y$5:$Y$15,1)+1)),
IF($U$4=Database!$A$11,
_xlfn.FORECAST.LINEAR(
T26,
INDEX('DS2025'!$B$21:$B$35,MATCH(T26,'DS2025'!$A$21:$A$35,1)):
INDEX('DS2025'!$B$21:$B$35,MATCH(T26,'DS2025'!$A$21:$A$35,1)+1),
INDEX('DS2025'!$A$21:$A$35,MATCH(T26,'DS2025'!$A$21:$A$35,1)):
INDEX('DS2025'!$A$21:$A$35,MATCH(T26,'DS2025'!$A$21:$A$35,1)+1)),
IF($U$4=Database!$A$12,
_xlfn.FORECAST.LINEAR(
T26,
INDEX('DS2025'!$E$21:$E$35,MATCH(T26,'DS2025'!$D$21:$D$35,1)):
INDEX('DS2025'!$E$21:$E$35,MATCH(T26,'DS2025'!$D$21:$D$35,1)+1),
INDEX('DS2025'!$D$21:$D$35,MATCH(T26,'DS2025'!$D$21:$D$35,1)):
INDEX('DS2025'!$D$21:$D$35,MATCH(T26,'DS2025'!$D$21:$D$35,1)+1)),
IF($U$4=Database!$A$13,
_xlfn.FORECAST.LINEAR(
T26,
INDEX('DS2025'!$H$21:$H$35,MATCH(T26,'DS2025'!$G$21:$G$35,1)):
INDEX('DS2025'!$H$21:$H$35,MATCH(T26,'DS2025'!$G$21:$G$35,1)+1),
INDEX('DS2025'!$G$21:$G$35,MATCH(T26,'DS2025'!$G$21:$G$35,1)):
INDEX('DS2025'!$G$21:$G$35,MATCH(T26,'DS2025'!$G$21:$G$35,1)+1)),
IF($U$4=Database!$A$14,
_xlfn.FORECAST.LINEAR(
T26,
INDEX('DS2025'!$K$21:$K$35,MATCH(T26,'DS2025'!$J$21:$J$35,1)):
INDEX('DS2025'!$K$21:$K$35,MATCH(T26,'DS2025'!$J$21:$J$35,1)+1),
INDEX('DS2025'!$J$21:$J$35,MATCH(T26,'DS2025'!$J$21:$J$35,1)):
INDEX('DS2025'!$J$21:$J$35,MATCH(T26,'DS2025'!$J$21:$J$35,1)+1)),
IF($U$4=Database!$A$15,
_xlfn.FORECAST.LINEAR(
T26,
INDEX('DS2025'!$N$21:$N$35,MATCH(T26,'DS2025'!$M$21:$M$35,1)):
INDEX('DS2025'!$N$21:$N$35,MATCH(T26,'DS2025'!$M$21:$M$35,1)+1),
INDEX('DS2025'!$M$21:$M$35,MATCH(T26,'DS2025'!$M$21:$M$35,1)):
INDEX('DS2025'!$M$21:$M$35,MATCH(T26,'DS2025'!$M$21:$M$35,1)+1)),
IF($U$4=Database!$A$16,
_xlfn.FORECAST.LINEAR(
T26,
INDEX('DS2025'!$Q$21:$Q$35,MATCH(T26,'DS2025'!$P$21:$P$35,1)):
INDEX('DS2025'!$Q$21:$Q$35,MATCH(T26,'DS2025'!$P$21:$P$35,1)+1),
INDEX('DS2025'!$P$21:$P$35,MATCH(T26,'DS2025'!$P$21:$P$35,1)):
INDEX('DS2025'!$P$21:$P$35,MATCH(T26,'DS2025'!$P$21:$P$35,1)+1)),
IF($U$4=Database!$A$17,
_xlfn.FORECAST.LINEAR(
T26,
INDEX('DS2025'!$T$21:$T$35,MATCH(T26,'DS2025'!$S$21:$S$35,1)):
INDEX('DS2025'!$T$21:$T$35,MATCH(T26,'DS2025'!$S$21:$S$35,1)+1),
INDEX('DS2025'!$S$21:$S$35,MATCH(T26,'DS2025'!$S$21:$S$35,1)):
INDEX('DS2025'!$S$21:$S$35,MATCH(T26,'DS2025'!$S$21:$S$35,1)+1)),
IF($U$4=Database!$A$18,
_xlfn.FORECAST.LINEAR(
T26,
INDEX('DS2025'!$W$21:$W$35,MATCH(T26,'DS2025'!$V$21:$V$35,1)):
INDEX('DS2025'!$W$21:$W$35,MATCH(T26,'DS2025'!$V$21:$V$35,1)+1),
INDEX('DS2025'!$V$21:$V$35,MATCH(T26,'DS2025'!$V$21:$V$35,1)):
INDEX('DS2025'!$V$21:$V$35,MATCH(T26,'DS2025'!$V$21:$V$35,1)+1)),
IF($U$4=Database!$A$19,
_xlfn.FORECAST.LINEAR(
T26,
INDEX('DS2025'!$Z$21:$Z$35,MATCH(T26,'DS2025'!$Y$21:$Y$35,1)):
INDEX('DS2025'!$Z$21:$Z$35,MATCH(T26,'DS2025'!$Y$21:$Y$35,1)+1),
INDEX('DS2025'!$Y$21:$Y$35,MATCH(T26,'DS2025'!$Y$21:$Y$35,1)):
INDEX('DS2025'!$Y$21:$Y$35,MATCH(T26,'DS2025'!$Y$21:$Y$35,1)+1)),
IF($U$4=Database!$A$20,
_xlfn.FORECAST.LINEAR(
T26,
INDEX('DS2025'!$AC$21:$AC$35,MATCH(T26,'DS2025'!$AB$21:$AB$35,1)):
INDEX('DS2025'!$AC$21:$AC$35,MATCH(T26,'DS2025'!$AB$21:$AB$35,1)+1),
INDEX('DS2025'!$AB$21:$AB$35,MATCH(T26,'DS2025'!$AB$21:$AB$35,1)):
INDEX('DS2025'!$AB$21:$AB$35,MATCH(T26,'DS2025'!$AB$21:$AB$35,1)+1))
)))))))))))))))))))</f>
        <v>-0.33558951651507896</v>
      </c>
      <c r="V26" s="98">
        <f t="shared" si="6"/>
        <v>65.065410483484911</v>
      </c>
      <c r="W26" s="317">
        <f>'Data 60 C'!I27</f>
        <v>65.540999999999997</v>
      </c>
      <c r="X26" s="98">
        <f>IF($X$4=Database!$A$2,
_xlfn.FORECAST.LINEAR(W26,
INDEX('DS2025'!$B$5:$B$15,MATCH(W26,'DS2025'!$A$5:$A$15,1)):
INDEX('DS2025'!$B$5:$B$15,MATCH(W26,'DS2025'!$A$5:$A$15,1)+1),
INDEX('DS2025'!$A$5:$A$15,MATCH(W26,'DS2025'!$A$5:$A$15,1)):
INDEX('DS2025'!$A$5:$A$15,MATCH(W26,'DS2025'!$A$5:$A$15,1)+1)),
IF($X$4=Database!$A$3,
_xlfn.FORECAST.LINEAR(W26,
INDEX('DS2025'!$E$5:$E$15,MATCH(W26,'DS2025'!$D$5:$D$15,1)):
INDEX('DS2025'!$E$5:$E$15,MATCH(W26,'DS2025'!$D$5:$D$15,1)+1),
INDEX('DS2025'!$D$5:$D$15,MATCH(W26,'DS2025'!$D$5:$D$15,1)):
INDEX('DS2025'!$D$5:$D$15,MATCH(W26,'DS2025'!$D$5:$D$15,1)+1)),
IF($X$4=Database!$A$4,
_xlfn.FORECAST.LINEAR(W26,
INDEX('DS2025'!$H$5:$H$15,MATCH(W26,'DS2025'!$G$5:$G$15,1)):
INDEX('DS2025'!$H$5:$H$15,MATCH(W26,'DS2025'!$G$5:$G$15,1)+1),
INDEX('DS2025'!$G$5:$G$15,MATCH(W26,'DS2025'!$G$5:$G$15,1)):
INDEX('DS2025'!$G$5:$G$15,MATCH(W26,'DS2025'!$G$5:$G$15,1)+1)),
IF($X$4=Database!$A$5,
_xlfn.FORECAST.LINEAR(W26,
INDEX('DS2025'!$K$5:$K$15,MATCH(W26,'DS2025'!$J$5:$J$15,1)):
INDEX('DS2025'!$K$5:$K$15,MATCH(W26,'DS2025'!$J$5:$J$15,1)+1),
INDEX('DS2025'!$J$5:$J$15,MATCH(W26,'DS2025'!$J$5:$J$15,1)):
INDEX('DS2025'!$J$5:$J$15,MATCH(W26,'DS2025'!$J$5:$J$15,1)+1)),
IF($X$4=Database!$A$6,
_xlfn.FORECAST.LINEAR(W26,
INDEX('DS2025'!$N$5:$N$15,MATCH(W26,'DS2025'!$M$5:$M$15,1)):
INDEX('DS2025'!$N$5:$N$15,MATCH(W26,'DS2025'!$M$5:$M$15,1)+1),
INDEX('DS2025'!$M$5:$M$15,MATCH(W26,'DS2025'!$M$5:$M$15,1)):
INDEX('DS2025'!$M$5:$M$15,MATCH(W26,'DS2025'!$M$5:$M$15,1)+1)),
IF($X$4=Database!$A$7,
_xlfn.FORECAST.LINEAR(W26,
INDEX('DS2025'!$Q$5:$Q$15,MATCH(W26,'DS2025'!$P$5:$P$15,1)):
INDEX('DS2025'!$Q$5:$Q$15,MATCH(W26,'DS2025'!$P$5:$P$15,1)+1),
INDEX('DS2025'!$P$5:$P$15,MATCH(W26,'DS2025'!$P$5:$P$15,1)):
INDEX('DS2025'!$P$5:$P$15,MATCH(W26,'DS2025'!$P$5:$P$15,1)+1)),
IF($X$4=Database!$A$8,
_xlfn.FORECAST.LINEAR(W26,
INDEX('DS2025'!$T$5:$T$15,MATCH(W26,'DS2025'!$S$5:$S$15,1)):
INDEX('DS2025'!$T$5:$T$15,MATCH(W26,'DS2025'!$S$5:$S$15,1)+1),
INDEX('DS2025'!$S$5:$S$15,MATCH(W26,'DS2025'!$S$5:$S$15,1)):
INDEX('DS2025'!$S$5:$S$15,MATCH(W26,'DS2025'!$S$5:$S$15,1)+1)),
IF($X$4=Database!$A$9,
_xlfn.FORECAST.LINEAR(W26,
INDEX('DS2025'!$W$5:$W$15,MATCH(W26,'DS2025'!$V$5:$V$15,1)):
INDEX('DS2025'!$W$5:$W$15,MATCH(W26,'DS2025'!$V$5:$V$15,1)+1),
INDEX('DS2025'!$V$5:$V$15,MATCH(W26,'DS2025'!$V$5:$V$15,1)):
INDEX('DS2025'!$V$5:$V$15,MATCH(W26,'DS2025'!$V$5:$V$15,1)+1)),
IF($X$4=Database!$A$10,
_xlfn.FORECAST.LINEAR(W26,
INDEX('DS2025'!$Z$5:$Z$15,MATCH(W26,'DS2025'!$Y$5:$Y$15,1)):
INDEX('DS2025'!$Z$5:$Z$15,MATCH(W26,'DS2025'!$Y$5:$Y$15,1)+1),
INDEX('DS2025'!$Y$5:$Y$15,MATCH(W26,'DS2025'!$Y$5:$Y$15,1)):
INDEX('DS2025'!$Y$5:$Y$15,MATCH(W26,'DS2025'!$Y$5:$Y$15,1)+1)),
IF($X$4=Database!$A$11,
_xlfn.FORECAST.LINEAR(
W26,
INDEX('DS2025'!$B$21:$B$35,MATCH(W26,'DS2025'!$A$21:$A$35,1)):
INDEX('DS2025'!$B$21:$B$35,MATCH(W26,'DS2025'!$A$21:$A$35,1)+1),
INDEX('DS2025'!$A$21:$A$35,MATCH(W26,'DS2025'!$A$21:$A$35,1)):
INDEX('DS2025'!$A$21:$A$35,MATCH(W26,'DS2025'!$A$21:$A$35,1)+1)),
IF($X$4=Database!$A$12,
_xlfn.FORECAST.LINEAR(
W26,
INDEX('DS2025'!$E$21:$E$35,MATCH(W26,'DS2025'!$D$21:$D$35,1)):
INDEX('DS2025'!$E$21:$E$35,MATCH(W26,'DS2025'!$D$21:$D$35,1)+1),
INDEX('DS2025'!$D$21:$D$35,MATCH(W26,'DS2025'!$D$21:$D$35,1)):
INDEX('DS2025'!$D$21:$D$35,MATCH(W26,'DS2025'!$D$21:$D$35,1)+1)),
IF($X$4=Database!$A$13,
_xlfn.FORECAST.LINEAR(
W26,
INDEX('DS2025'!$H$21:$H$35,MATCH(W26,'DS2025'!$G$21:$G$35,1)):
INDEX('DS2025'!$H$21:$H$35,MATCH(W26,'DS2025'!$G$21:$G$35,1)+1),
INDEX('DS2025'!$G$21:$G$35,MATCH(W26,'DS2025'!$G$21:$G$35,1)):
INDEX('DS2025'!$G$21:$G$35,MATCH(W26,'DS2025'!$G$21:$G$35,1)+1)),
IF($X$4=Database!$A$14,
_xlfn.FORECAST.LINEAR(
W26,
INDEX('DS2025'!$K$21:$K$35,MATCH(W26,'DS2025'!$J$21:$J$35,1)):
INDEX('DS2025'!$K$21:$K$35,MATCH(W26,'DS2025'!$J$21:$J$35,1)+1),
INDEX('DS2025'!$J$21:$J$35,MATCH(W26,'DS2025'!$J$21:$J$35,1)):
INDEX('DS2025'!$J$21:$J$35,MATCH(W26,'DS2025'!$J$21:$J$35,1)+1)),
IF($X$4=Database!$A$15,
_xlfn.FORECAST.LINEAR(
W26,
INDEX('DS2025'!$N$21:$N$35,MATCH(W26,'DS2025'!$M$21:$M$35,1)):
INDEX('DS2025'!$N$21:$N$35,MATCH(W26,'DS2025'!$M$21:$M$35,1)+1),
INDEX('DS2025'!$M$21:$M$35,MATCH(W26,'DS2025'!$M$21:$M$35,1)):
INDEX('DS2025'!$M$21:$M$35,MATCH(W26,'DS2025'!$M$21:$M$35,1)+1)),
IF($X$4=Database!$A$16,
_xlfn.FORECAST.LINEAR(
W26,
INDEX('DS2025'!$Q$21:$Q$35,MATCH(W26,'DS2025'!$P$21:$P$35,1)):
INDEX('DS2025'!$Q$21:$Q$35,MATCH(W26,'DS2025'!$P$21:$P$35,1)+1),
INDEX('DS2025'!$P$21:$P$35,MATCH(W26,'DS2025'!$P$21:$P$35,1)):
INDEX('DS2025'!$P$21:$P$35,MATCH(W26,'DS2025'!$P$21:$P$35,1)+1)),
IF($X$4=Database!$A$17,
_xlfn.FORECAST.LINEAR(
W26,
INDEX('DS2025'!$T$21:$T$35,MATCH(W26,'DS2025'!$S$21:$S$35,1)):
INDEX('DS2025'!$T$21:$T$35,MATCH(W26,'DS2025'!$S$21:$S$35,1)+1),
INDEX('DS2025'!$S$21:$S$35,MATCH(W26,'DS2025'!$S$21:$S$35,1)):
INDEX('DS2025'!$S$21:$S$35,MATCH(W26,'DS2025'!$S$21:$S$35,1)+1)),
IF($X$4=Database!$A$18,
_xlfn.FORECAST.LINEAR(
W26,
INDEX('DS2025'!$W$21:$W$35,MATCH(W26,'DS2025'!$V$21:$V$35,1)):
INDEX('DS2025'!$W$21:$W$35,MATCH(W26,'DS2025'!$V$21:$V$35,1)+1),
INDEX('DS2025'!$V$21:$V$35,MATCH(W26,'DS2025'!$V$21:$V$35,1)):
INDEX('DS2025'!$V$21:$V$35,MATCH(W26,'DS2025'!$V$21:$V$35,1)+1)),
IF($X$4=Database!$A$19,
_xlfn.FORECAST.LINEAR(
W26,
INDEX('DS2025'!$Z$21:$Z$35,MATCH(W26,'DS2025'!$Y$21:$Y$35,1)):
INDEX('DS2025'!$Z$21:$Z$35,MATCH(W26,'DS2025'!$Y$21:$Y$35,1)+1),
INDEX('DS2025'!$Y$21:$Y$35,MATCH(W26,'DS2025'!$Y$21:$Y$35,1)):
INDEX('DS2025'!$Y$21:$Y$35,MATCH(W26,'DS2025'!$Y$21:$Y$35,1)+1)),
IF($X$4=Database!$A$20,
_xlfn.FORECAST.LINEAR(
W26,
INDEX('DS2025'!$AC$21:$AC$35,MATCH(W26,'DS2025'!$AB$21:$AB$35,1)):
INDEX('DS2025'!$AC$21:$AC$35,MATCH(W26,'DS2025'!$AB$21:$AB$35,1)+1),
INDEX('DS2025'!$AB$21:$AB$35,MATCH(W26,'DS2025'!$AB$21:$AB$35,1)):
INDEX('DS2025'!$AB$21:$AB$35,MATCH(W26,'DS2025'!$AB$21:$AB$35,1)+1))
)))))))))))))))))))</f>
        <v>-0.33600279240465925</v>
      </c>
      <c r="Y26" s="98">
        <f t="shared" si="7"/>
        <v>65.204997207595341</v>
      </c>
      <c r="Z26" s="97">
        <f>'Data 60 C'!J27</f>
        <v>65.921999999999997</v>
      </c>
      <c r="AA26" s="98">
        <f>IF($AA$4=Database!$A$2,
_xlfn.FORECAST.LINEAR(Z26,
INDEX('DS2025'!$B$5:$B$15,MATCH(Z26,'DS2025'!$A$5:$A$15,1)):
INDEX('DS2025'!$B$5:$B$15,MATCH(Z26,'DS2025'!$A$5:$A$15,1)+1),
INDEX('DS2025'!$A$5:$A$15,MATCH(Z26,'DS2025'!$A$5:$A$15,1)):
INDEX('DS2025'!$A$5:$A$15,MATCH(Z26,'DS2025'!$A$5:$A$15,1)+1)),
IF($AA$4=Database!$A$3,
_xlfn.FORECAST.LINEAR(Z26,
INDEX('DS2025'!$E$5:$E$15,MATCH(Z26,'DS2025'!$D$5:$D$15,1)):
INDEX('DS2025'!$E$5:$E$15,MATCH(Z26,'DS2025'!$D$5:$D$15,1)+1),
INDEX('DS2025'!$D$5:$D$15,MATCH(Z26,'DS2025'!$D$5:$D$15,1)):
INDEX('DS2025'!$D$5:$D$15,MATCH(Z26,'DS2025'!$D$5:$D$15,1)+1)),
IF($AA$4=Database!$A$4,
_xlfn.FORECAST.LINEAR(Z26,
INDEX('DS2025'!$H$5:$H$15,MATCH(Z26,'DS2025'!$G$5:$G$15,1)):
INDEX('DS2025'!$H$5:$H$15,MATCH(Z26,'DS2025'!$G$5:$G$15,1)+1),
INDEX('DS2025'!$G$5:$G$15,MATCH(Z26,'DS2025'!$G$5:$G$15,1)):
INDEX('DS2025'!$G$5:$G$15,MATCH(Z26,'DS2025'!$G$5:$G$15,1)+1)),
IF($AA$4=Database!$A$5,
_xlfn.FORECAST.LINEAR(Z26,
INDEX('DS2025'!$K$5:$K$15,MATCH(Z26,'DS2025'!$J$5:$J$15,1)):
INDEX('DS2025'!$K$5:$K$15,MATCH(Z26,'DS2025'!$J$5:$J$15,1)+1),
INDEX('DS2025'!$J$5:$J$15,MATCH(Z26,'DS2025'!$J$5:$J$15,1)):
INDEX('DS2025'!$J$5:$J$15,MATCH(Z26,'DS2025'!$J$5:$J$15,1)+1)),
IF($AA$4=Database!$A$6,
_xlfn.FORECAST.LINEAR(Z26,
INDEX('DS2025'!$N$5:$N$15,MATCH(Z26,'DS2025'!$M$5:$M$15,1)):
INDEX('DS2025'!$N$5:$N$15,MATCH(Z26,'DS2025'!$M$5:$M$15,1)+1),
INDEX('DS2025'!$M$5:$M$15,MATCH(Z26,'DS2025'!$M$5:$M$15,1)):
INDEX('DS2025'!$M$5:$M$15,MATCH(Z26,'DS2025'!$M$5:$M$15,1)+1)),
IF($AA$4=Database!$A$7,
_xlfn.FORECAST.LINEAR(Z26,
INDEX('DS2025'!$Q$5:$Q$15,MATCH(Z26,'DS2025'!$P$5:$P$15,1)):
INDEX('DS2025'!$Q$5:$Q$15,MATCH(Z26,'DS2025'!$P$5:$P$15,1)+1),
INDEX('DS2025'!$P$5:$P$15,MATCH(Z26,'DS2025'!$P$5:$P$15,1)):
INDEX('DS2025'!$P$5:$P$15,MATCH(Z26,'DS2025'!$P$5:$P$15,1)+1)),
IF($AA$4=Database!$A$8,
_xlfn.FORECAST.LINEAR(Z26,
INDEX('DS2025'!$T$5:$T$15,MATCH(Z26,'DS2025'!$S$5:$S$15,1)):
INDEX('DS2025'!$T$5:$T$15,MATCH(Z26,'DS2025'!$S$5:$S$15,1)+1),
INDEX('DS2025'!$S$5:$S$15,MATCH(Z26,'DS2025'!$S$5:$S$15,1)):
INDEX('DS2025'!$S$5:$S$15,MATCH(Z26,'DS2025'!$S$5:$S$15,1)+1)),
IF($AA$4=Database!$A$9,
_xlfn.FORECAST.LINEAR(Z26,
INDEX('DS2025'!$W$5:$W$15,MATCH(Z26,'DS2025'!$V$5:$V$15,1)):
INDEX('DS2025'!$W$5:$W$15,MATCH(Z26,'DS2025'!$V$5:$V$15,1)+1),
INDEX('DS2025'!$V$5:$V$15,MATCH(Z26,'DS2025'!$V$5:$V$15,1)):
INDEX('DS2025'!$V$5:$V$15,MATCH(Z26,'DS2025'!$V$5:$V$15,1)+1)),
IF($AA$4=Database!$A$10,
_xlfn.FORECAST.LINEAR(Z26,
INDEX('DS2025'!$Z$5:$Z$15,MATCH(Z26,'DS2025'!$Y$5:$Y$15,1)):
INDEX('DS2025'!$Z$5:$Z$15,MATCH(Z26,'DS2025'!$Y$5:$Y$15,1)+1),
INDEX('DS2025'!$Y$5:$Y$15,MATCH(Z26,'DS2025'!$Y$5:$Y$15,1)):
INDEX('DS2025'!$Y$5:$Y$15,MATCH(Z26,'DS2025'!$Y$5:$Y$15,1)+1)),
IF($AA$4=Database!$A$11,
_xlfn.FORECAST.LINEAR(
Z26,
INDEX('DS2025'!$B$21:$B$35,MATCH(Z26,'DS2025'!$A$21:$A$35,1)):
INDEX('DS2025'!$B$21:$B$35,MATCH(Z26,'DS2025'!$A$21:$A$35,1)+1),
INDEX('DS2025'!$A$21:$A$35,MATCH(Z26,'DS2025'!$A$21:$A$35,1)):
INDEX('DS2025'!$A$21:$A$35,MATCH(Z26,'DS2025'!$A$21:$A$35,1)+1)),
IF($AA$4=Database!$A$12,
_xlfn.FORECAST.LINEAR(
Z26,
INDEX('DS2025'!$E$21:$E$35,MATCH(Z26,'DS2025'!$D$21:$D$35,1)):
INDEX('DS2025'!$E$21:$E$35,MATCH(Z26,'DS2025'!$D$21:$D$35,1)+1),
INDEX('DS2025'!$D$21:$D$35,MATCH(Z26,'DS2025'!$D$21:$D$35,1)):
INDEX('DS2025'!$D$21:$D$35,MATCH(Z26,'DS2025'!$D$21:$D$35,1)+1)),
IF($AA$4=Database!$A$13,
_xlfn.FORECAST.LINEAR(
Z26,
INDEX('DS2025'!$H$21:$H$35,MATCH(Z26,'DS2025'!$G$21:$G$35,1)):
INDEX('DS2025'!$H$21:$H$35,MATCH(Z26,'DS2025'!$G$21:$G$35,1)+1),
INDEX('DS2025'!$G$21:$G$35,MATCH(Z26,'DS2025'!$G$21:$G$35,1)):
INDEX('DS2025'!$G$21:$G$35,MATCH(Z26,'DS2025'!$G$21:$G$35,1)+1)),
IF($AA$4=Database!$A$14,
_xlfn.FORECAST.LINEAR(
Z26,
INDEX('DS2025'!$K$21:$K$35,MATCH(Z26,'DS2025'!$J$21:$J$35,1)):
INDEX('DS2025'!$K$21:$K$35,MATCH(Z26,'DS2025'!$J$21:$J$35,1)+1),
INDEX('DS2025'!$J$21:$J$35,MATCH(Z26,'DS2025'!$J$21:$J$35,1)):
INDEX('DS2025'!$J$21:$J$35,MATCH(Z26,'DS2025'!$J$21:$J$35,1)+1)),
IF($AA$4=Database!$A$15,
_xlfn.FORECAST.LINEAR(
Z26,
INDEX('DS2025'!$N$21:$N$35,MATCH(Z26,'DS2025'!$M$21:$M$35,1)):
INDEX('DS2025'!$N$21:$N$35,MATCH(Z26,'DS2025'!$M$21:$M$35,1)+1),
INDEX('DS2025'!$M$21:$M$35,MATCH(Z26,'DS2025'!$M$21:$M$35,1)):
INDEX('DS2025'!$M$21:$M$35,MATCH(Z26,'DS2025'!$M$21:$M$35,1)+1)),
IF($AA$4=Database!$A$16,
_xlfn.FORECAST.LINEAR(
Z26,
INDEX('DS2025'!$Q$21:$Q$35,MATCH(Z26,'DS2025'!$P$21:$P$35,1)):
INDEX('DS2025'!$Q$21:$Q$35,MATCH(Z26,'DS2025'!$P$21:$P$35,1)+1),
INDEX('DS2025'!$P$21:$P$35,MATCH(Z26,'DS2025'!$P$21:$P$35,1)):
INDEX('DS2025'!$P$21:$P$35,MATCH(Z26,'DS2025'!$P$21:$P$35,1)+1)),
IF($AA$4=Database!$A$17,
_xlfn.FORECAST.LINEAR(
Z26,
INDEX('DS2025'!$T$21:$T$35,MATCH(Z26,'DS2025'!$S$21:$S$35,1)):
INDEX('DS2025'!$T$21:$T$35,MATCH(Z26,'DS2025'!$S$21:$S$35,1)+1),
INDEX('DS2025'!$S$21:$S$35,MATCH(Z26,'DS2025'!$S$21:$S$35,1)):
INDEX('DS2025'!$S$21:$S$35,MATCH(Z26,'DS2025'!$S$21:$S$35,1)+1)),
IF($AA$4=Database!$A$18,
_xlfn.FORECAST.LINEAR(
Z26,
INDEX('DS2025'!$W$21:$W$35,MATCH(Z26,'DS2025'!$V$21:$V$35,1)):
INDEX('DS2025'!$W$21:$W$35,MATCH(Z26,'DS2025'!$V$21:$V$35,1)+1),
INDEX('DS2025'!$V$21:$V$35,MATCH(Z26,'DS2025'!$V$21:$V$35,1)):
INDEX('DS2025'!$V$21:$V$35,MATCH(Z26,'DS2025'!$V$21:$V$35,1)+1)),
IF($AA$4=Database!$A$19,
_xlfn.FORECAST.LINEAR(
Z26,
INDEX('DS2025'!$Z$21:$Z$35,MATCH(Z26,'DS2025'!$Y$21:$Y$35,1)):
INDEX('DS2025'!$Z$21:$Z$35,MATCH(Z26,'DS2025'!$Y$21:$Y$35,1)+1),
INDEX('DS2025'!$Y$21:$Y$35,MATCH(Z26,'DS2025'!$Y$21:$Y$35,1)):
INDEX('DS2025'!$Y$21:$Y$35,MATCH(Z26,'DS2025'!$Y$21:$Y$35,1)+1)),
IF($AA$4=Database!$A$20,
_xlfn.FORECAST.LINEAR(
Z26,
INDEX('DS2025'!$AC$21:$AC$35,MATCH(Z26,'DS2025'!$AB$21:$AB$35,1)):
INDEX('DS2025'!$AC$21:$AC$35,MATCH(Z26,'DS2025'!$AB$21:$AB$35,1)+1),
INDEX('DS2025'!$AB$21:$AB$35,MATCH(Z26,'DS2025'!$AB$21:$AB$35,1)):
INDEX('DS2025'!$AB$21:$AB$35,MATCH(Z26,'DS2025'!$AB$21:$AB$35,1)+1))
)))))))))))))))))))</f>
        <v>-0.33712749321844576</v>
      </c>
      <c r="AB26" s="97">
        <f t="shared" si="8"/>
        <v>65.584872506781551</v>
      </c>
      <c r="AC26" s="318">
        <f>'Data 60 C'!K27</f>
        <v>65</v>
      </c>
      <c r="AD26" s="42"/>
      <c r="AE26" s="42"/>
      <c r="AF26" s="42"/>
    </row>
    <row r="27" spans="1:32" ht="15" customHeight="1">
      <c r="A27" s="316">
        <v>21</v>
      </c>
      <c r="B27" s="316">
        <f>'Data 60 C'!B28</f>
        <v>65.769000000000005</v>
      </c>
      <c r="C27" s="98">
        <f>IF($C$4=Database!$A$2,
_xlfn.FORECAST.LINEAR(B27,
INDEX('DS2025'!$B$5:$B$15,MATCH(B27,'DS2025'!$A$5:$A$15,1)):
INDEX('DS2025'!$B$5:$B$15,MATCH(B27,'DS2025'!$A$5:$A$15,1)+1),
INDEX('DS2025'!$A$5:$A$15,MATCH(B27,'DS2025'!$A$5:$A$15,1)):
INDEX('DS2025'!$A$5:$A$15,MATCH(B27,'DS2025'!$A$5:$A$15,1)+1)),
IF($C$4=Database!$A$3,
_xlfn.FORECAST.LINEAR(B27,
INDEX('DS2025'!$E$5:$E$15,MATCH(B27,'DS2025'!$D$5:$D$15,1)):
INDEX('DS2025'!$E$5:$E$15,MATCH(B27,'DS2025'!$D$5:$D$15,1)+1),
INDEX('DS2025'!$D$5:$D$15,MATCH(B27,'DS2025'!$D$5:$D$15,1)):
INDEX('DS2025'!$D$5:$D$15,MATCH(B27,'DS2025'!$D$5:$D$15,1)+1)),
IF($C$4=Database!$A$4,
_xlfn.FORECAST.LINEAR(B27,
INDEX('DS2025'!$H$5:$H$15,MATCH(B27,'DS2025'!$G$5:$G$15,1)):
INDEX('DS2025'!$H$5:$H$15,MATCH(B27,'DS2025'!$G$5:$G$15,1)+1),
INDEX('DS2025'!$G$5:$G$15,MATCH(B27,'DS2025'!$G$5:$G$15,1)):
INDEX('DS2025'!$G$5:$G$15,MATCH(B27,'DS2025'!$G$5:$G$15,1)+1)),
IF($C$4=Database!$A$5,
_xlfn.FORECAST.LINEAR(B27,
INDEX('DS2025'!$K$5:$K$15,MATCH(B27,'DS2025'!$J$5:$J$15,1)):
INDEX('DS2025'!$K$5:$K$15,MATCH(B27,'DS2025'!$J$5:$J$15,1)+1),
INDEX('DS2025'!$J$5:$J$15,MATCH(B27,'DS2025'!$J$5:$J$15,1)):
INDEX('DS2025'!$J$5:$J$15,MATCH(B27,'DS2025'!$J$5:$J$15,1)+1)),
IF($C$4=Database!$A$6,
_xlfn.FORECAST.LINEAR(B27,
INDEX('DS2025'!$N$5:$N$15,MATCH(B27,'DS2025'!$M$5:$M$15,1)):
INDEX('DS2025'!$N$5:$N$15,MATCH(B27,'DS2025'!$M$5:$M$15,1)+1),
INDEX('DS2025'!$M$5:$M$15,MATCH(B27,'DS2025'!$M$5:$M$15,1)):
INDEX('DS2025'!$M$5:$M$15,MATCH(B27,'DS2025'!$M$5:$M$15,1)+1)),
IF($C$4=Database!$A$7,
_xlfn.FORECAST.LINEAR(B27,
INDEX('DS2025'!$Q$5:$Q$15,MATCH(B27,'DS2025'!$P$5:$P$15,1)):
INDEX('DS2025'!$Q$5:$Q$15,MATCH(B27,'DS2025'!$P$5:$P$15,1)+1),
INDEX('DS2025'!$P$5:$P$15,MATCH(B27,'DS2025'!$P$5:$P$15,1)):
INDEX('DS2025'!$P$5:$P$15,MATCH(B27,'DS2025'!$P$5:$P$15,1)+1)),
IF($C$4=Database!$A$8,
_xlfn.FORECAST.LINEAR(B27,
INDEX('DS2025'!$T$5:$T$15,MATCH(B27,'DS2025'!$S$5:$S$15,1)):
INDEX('DS2025'!$T$5:$T$15,MATCH(B27,'DS2025'!$S$5:$S$15,1)+1),
INDEX('DS2025'!$S$5:$S$15,MATCH(B27,'DS2025'!$S$5:$S$15,1)):
INDEX('DS2025'!$S$5:$S$15,MATCH(B27,'DS2025'!$S$5:$S$15,1)+1)),
IF($C$4=Database!$A$9,
_xlfn.FORECAST.LINEAR(B27,
INDEX('DS2025'!$W$5:$W$15,MATCH(B27,'DS2025'!$V$5:$V$15,1)):
INDEX('DS2025'!$W$5:$W$15,MATCH(B27,'DS2025'!$V$5:$V$15,1)+1),
INDEX('DS2025'!$V$5:$V$15,MATCH(B27,'DS2025'!$V$5:$V$15,1)):
INDEX('DS2025'!$V$5:$V$15,MATCH(B27,'DS2025'!$V$5:$V$15,1)+1)),
IF($C$4=Database!$A$10,
_xlfn.FORECAST.LINEAR(B27,
INDEX('DS2025'!$Z$5:$Z$15,MATCH(B27,'DS2025'!$Y$5:$Y$15,1)):
INDEX('DS2025'!$Z$5:$Z$15,MATCH(B27,'DS2025'!$Y$5:$Y$15,1)+1),
INDEX('DS2025'!$Y$5:$Y$15,MATCH(B27,'DS2025'!$Y$5:$Y$15,1)):
INDEX('DS2025'!$Y$5:$Y$15,MATCH(B27,'DS2025'!$Y$5:$Y$15,1)+1)),
IF($C$4=Database!$A$11,
_xlfn.FORECAST.LINEAR(
B27,
INDEX('DS2025'!$B$21:$B$35,MATCH(B27,'DS2025'!$A$21:$A$35,1)):
INDEX('DS2025'!$B$21:$B$35,MATCH(B27,'DS2025'!$A$21:$A$35,1)+1),
INDEX('DS2025'!$A$21:$A$35,MATCH(B27,'DS2025'!$A$21:$A$35,1)):
INDEX('DS2025'!$A$21:$A$35,MATCH(B27,'DS2025'!$A$21:$A$35,1)+1)),
IF($C$4=Database!$A$12,
_xlfn.FORECAST.LINEAR(
B27,
INDEX('DS2025'!$E$21:$E$35,MATCH(B27,'DS2025'!$D$21:$D$35,1)):
INDEX('DS2025'!$E$21:$E$35,MATCH(B27,'DS2025'!$D$21:$D$35,1)+1),
INDEX('DS2025'!$D$21:$D$35,MATCH(B27,'DS2025'!$D$21:$D$35,1)):
INDEX('DS2025'!$D$21:$D$35,MATCH(B27,'DS2025'!$D$21:$D$35,1)+1)),
IF($C$4=Database!$A$13,
_xlfn.FORECAST.LINEAR(
B27,
INDEX('DS2025'!$H$21:$H$35,MATCH(B27,'DS2025'!$G$21:$G$35,1)):
INDEX('DS2025'!$H$21:$H$35,MATCH(B27,'DS2025'!$G$21:$G$35,1)+1),
INDEX('DS2025'!$G$21:$G$35,MATCH(B27,'DS2025'!$G$21:$G$35,1)):
INDEX('DS2025'!$G$21:$G$35,MATCH(B27,'DS2025'!$G$21:$G$35,1)+1)),
IF($C$4=Database!$A$14,
_xlfn.FORECAST.LINEAR(
B27,
INDEX('DS2025'!$K$21:$K$35,MATCH(B27,'DS2025'!$J$21:$J$35,1)):
INDEX('DS2025'!$K$21:$K$35,MATCH(B27,'DS2025'!$J$21:$J$35,1)+1),
INDEX('DS2025'!$J$21:$J$35,MATCH(B27,'DS2025'!$J$21:$J$35,1)):
INDEX('DS2025'!$J$21:$J$35,MATCH(B27,'DS2025'!$J$21:$J$35,1)+1)),
IF($C$4=Database!$A$15,
_xlfn.FORECAST.LINEAR(
B27,
INDEX('DS2025'!$N$21:$N$35,MATCH(B27,'DS2025'!$M$21:$M$35,1)):
INDEX('DS2025'!$N$21:$N$35,MATCH(B27,'DS2025'!$M$21:$M$35,1)+1),
INDEX('DS2025'!$M$21:$M$35,MATCH(B27,'DS2025'!$M$21:$M$35,1)):
INDEX('DS2025'!$M$21:$M$35,MATCH(B27,'DS2025'!$M$21:$M$35,1)+1)),
IF($C$4=Database!$A$16,
_xlfn.FORECAST.LINEAR(
B27,
INDEX('DS2025'!$Q$21:$Q$35,MATCH(B27,'DS2025'!$P$21:$P$35,1)):
INDEX('DS2025'!$Q$21:$Q$35,MATCH(B27,'DS2025'!$P$21:$P$35,1)+1),
INDEX('DS2025'!$P$21:$P$35,MATCH(B27,'DS2025'!$P$21:$P$35,1)):
INDEX('DS2025'!$P$21:$P$35,MATCH(B27,'DS2025'!$P$21:$P$35,1)+1)),
IF($C$4=Database!$A$17,
_xlfn.FORECAST.LINEAR(
B27,
INDEX('DS2025'!$T$21:$T$35,MATCH(B27,'DS2025'!$S$21:$S$35,1)):
INDEX('DS2025'!$T$21:$T$35,MATCH(B27,'DS2025'!$S$21:$S$35,1)+1),
INDEX('DS2025'!$S$21:$S$35,MATCH(B27,'DS2025'!$S$21:$S$35,1)):
INDEX('DS2025'!$S$21:$S$35,MATCH(B27,'DS2025'!$S$21:$S$35,1)+1)),
IF($C$4=Database!$A$18,
_xlfn.FORECAST.LINEAR(
B27,
INDEX('DS2025'!$W$21:$W$35,MATCH(B27,'DS2025'!$V$21:$V$35,1)):
INDEX('DS2025'!$W$21:$W$35,MATCH(B27,'DS2025'!$V$21:$V$35,1)+1),
INDEX('DS2025'!$V$21:$V$35,MATCH(B27,'DS2025'!$V$21:$V$35,1)):
INDEX('DS2025'!$V$21:$V$35,MATCH(B27,'DS2025'!$V$21:$V$35,1)+1)),
IF($C$4=Database!$A$19,
_xlfn.FORECAST.LINEAR(
B27,
INDEX('DS2025'!$Z$21:$Z$35,MATCH(B27,'DS2025'!$Y$21:$Y$35,1)):
INDEX('DS2025'!$Z$21:$Z$35,MATCH(B27,'DS2025'!$Y$21:$Y$35,1)+1),
INDEX('DS2025'!$Y$21:$Y$35,MATCH(B27,'DS2025'!$Y$21:$Y$35,1)):
INDEX('DS2025'!$Y$21:$Y$35,MATCH(B27,'DS2025'!$Y$21:$Y$35,1)+1)),
IF($C$4=Database!$A$20,
_xlfn.FORECAST.LINEAR(
B27,
INDEX('DS2025'!$AC$21:$AC$35,MATCH(B27,'DS2025'!$AB$21:$AB$35,1)):
INDEX('DS2025'!$AC$21:$AC$35,MATCH(B27,'DS2025'!$AB$21:$AB$35,1)+1),
INDEX('DS2025'!$AB$21:$AB$35,MATCH(B27,'DS2025'!$AB$21:$AB$35,1)):
INDEX('DS2025'!$AB$21:$AB$35,MATCH(B27,'DS2025'!$AB$21:$AB$35,1)+1))
)))))))))))))))))))</f>
        <v>-0.33667584171054732</v>
      </c>
      <c r="D27" s="98">
        <f t="shared" si="0"/>
        <v>65.432324158289461</v>
      </c>
      <c r="E27" s="98">
        <f>'Data 60 C'!C28</f>
        <v>66.266999999999996</v>
      </c>
      <c r="F27" s="98">
        <f>IF($F$4=Database!$A$2,
_xlfn.FORECAST.LINEAR(E27,
INDEX('DS2025'!$B$5:$B$15,MATCH(E27,'DS2025'!$A$5:$A$15,1)):
INDEX('DS2025'!$B$5:$B$15,MATCH(E27,'DS2025'!$A$5:$A$15,1)+1),
INDEX('DS2025'!$A$5:$A$15,MATCH(E27,'DS2025'!$A$5:$A$15,1)):
INDEX('DS2025'!$A$5:$A$15,MATCH(E27,'DS2025'!$A$5:$A$15,1)+1)),
IF($F$4=Database!$A$3,
_xlfn.FORECAST.LINEAR(E27,
INDEX('DS2025'!$E$5:$E$15,MATCH(E27,'DS2025'!$D$5:$D$15,1)):
INDEX('DS2025'!$E$5:$E$15,MATCH(E27,'DS2025'!$D$5:$D$15,1)+1),
INDEX('DS2025'!$D$5:$D$15,MATCH(E27,'DS2025'!$D$5:$D$15,1)):
INDEX('DS2025'!$D$5:$D$15,MATCH(E27,'DS2025'!$D$5:$D$15,1)+1)),
IF($F$4=Database!$A$4,
_xlfn.FORECAST.LINEAR(E27,
INDEX('DS2025'!$H$5:$H$15,MATCH(E27,'DS2025'!$G$5:$G$15,1)):
INDEX('DS2025'!$H$5:$H$15,MATCH(E27,'DS2025'!$G$5:$G$15,1)+1),
INDEX('DS2025'!$G$5:$G$15,MATCH(E27,'DS2025'!$G$5:$G$15,1)):
INDEX('DS2025'!$G$5:$G$15,MATCH(E27,'DS2025'!$G$5:$G$15,1)+1)),
IF($F$4=Database!$A$5,
_xlfn.FORECAST.LINEAR(E27,
INDEX('DS2025'!$K$5:$K$15,MATCH(E27,'DS2025'!$J$5:$J$15,1)):
INDEX('DS2025'!$K$5:$K$15,MATCH(E27,'DS2025'!$J$5:$J$15,1)+1),
INDEX('DS2025'!$J$5:$J$15,MATCH(E27,'DS2025'!$J$5:$J$15,1)):
INDEX('DS2025'!$J$5:$J$15,MATCH(E27,'DS2025'!$J$5:$J$15,1)+1)),
IF($F$4=Database!$A$6,
_xlfn.FORECAST.LINEAR(E27,
INDEX('DS2025'!$N$5:$N$15,MATCH(E27,'DS2025'!$M$5:$M$15,1)):
INDEX('DS2025'!$N$5:$N$15,MATCH(E27,'DS2025'!$M$5:$M$15,1)+1),
INDEX('DS2025'!$M$5:$M$15,MATCH(E27,'DS2025'!$M$5:$M$15,1)):
INDEX('DS2025'!$M$5:$M$15,MATCH(E27,'DS2025'!$M$5:$M$15,1)+1)),
IF($F$4=Database!$A$7,
_xlfn.FORECAST.LINEAR(E27,
INDEX('DS2025'!$Q$5:$Q$15,MATCH(E27,'DS2025'!$P$5:$P$15,1)):
INDEX('DS2025'!$Q$5:$Q$15,MATCH(E27,'DS2025'!$P$5:$P$15,1)+1),
INDEX('DS2025'!$P$5:$P$15,MATCH(E27,'DS2025'!$P$5:$P$15,1)):
INDEX('DS2025'!$P$5:$P$15,MATCH(E27,'DS2025'!$P$5:$P$15,1)+1)),
IF($F$4=Database!$A$8,
_xlfn.FORECAST.LINEAR(E27,
INDEX('DS2025'!$T$5:$T$15,MATCH(E27,'DS2025'!$S$5:$S$15,1)):
INDEX('DS2025'!$T$5:$T$15,MATCH(E27,'DS2025'!$S$5:$S$15,1)+1),
INDEX('DS2025'!$S$5:$S$15,MATCH(E27,'DS2025'!$S$5:$S$15,1)):
INDEX('DS2025'!$S$5:$S$15,MATCH(E27,'DS2025'!$S$5:$S$15,1)+1)),
IF($F$4=Database!$A$9,
_xlfn.FORECAST.LINEAR(E27,
INDEX('DS2025'!$W$5:$W$15,MATCH(E27,'DS2025'!$V$5:$V$15,1)):
INDEX('DS2025'!$W$5:$W$15,MATCH(E27,'DS2025'!$V$5:$V$15,1)+1),
INDEX('DS2025'!$V$5:$V$15,MATCH(E27,'DS2025'!$V$5:$V$15,1)):
INDEX('DS2025'!$V$5:$V$15,MATCH(E27,'DS2025'!$V$5:$V$15,1)+1)),
IF($F$4=Database!$A$10,
_xlfn.FORECAST.LINEAR(E27,
INDEX('DS2025'!$Z$5:$Z$15,MATCH(E27,'DS2025'!$Y$5:$Y$15,1)):
INDEX('DS2025'!$Z$5:$Z$15,MATCH(E27,'DS2025'!$Y$5:$Y$15,1)+1),
INDEX('DS2025'!$Y$5:$Y$15,MATCH(E27,'DS2025'!$Y$5:$Y$15,1)):
INDEX('DS2025'!$Y$5:$Y$15,MATCH(E27,'DS2025'!$Y$5:$Y$15,1)+1)),
IF($F$4=Database!$A$11,
_xlfn.FORECAST.LINEAR(
E27,
INDEX('DS2025'!$B$21:$B$35,MATCH(E27,'DS2025'!$A$21:$A$35,1)):
INDEX('DS2025'!$B$21:$B$35,MATCH(E27,'DS2025'!$A$21:$A$35,1)+1),
INDEX('DS2025'!$A$21:$A$35,MATCH(E27,'DS2025'!$A$21:$A$35,1)):
INDEX('DS2025'!$A$21:$A$35,MATCH(E27,'DS2025'!$A$21:$A$35,1)+1)),
IF($F$4=Database!$A$12,
_xlfn.FORECAST.LINEAR(
E27,
INDEX('DS2025'!$E$21:$E$35,MATCH(E27,'DS2025'!$D$21:$D$35,1)):
INDEX('DS2025'!$E$21:$E$35,MATCH(E27,'DS2025'!$D$21:$D$35,1)+1),
INDEX('DS2025'!$D$21:$D$35,MATCH(E27,'DS2025'!$D$21:$D$35,1)):
INDEX('DS2025'!$D$21:$D$35,MATCH(E27,'DS2025'!$D$21:$D$35,1)+1)),
IF($F$4=Database!$A$13,
_xlfn.FORECAST.LINEAR(
E27,
INDEX('DS2025'!$H$21:$H$35,MATCH(E27,'DS2025'!$G$21:$G$35,1)):
INDEX('DS2025'!$H$21:$H$35,MATCH(E27,'DS2025'!$G$21:$G$35,1)+1),
INDEX('DS2025'!$G$21:$G$35,MATCH(E27,'DS2025'!$G$21:$G$35,1)):
INDEX('DS2025'!$G$21:$G$35,MATCH(E27,'DS2025'!$G$21:$G$35,1)+1)),
IF($F$4=Database!$A$14,
_xlfn.FORECAST.LINEAR(
E27,
INDEX('DS2025'!$K$21:$K$35,MATCH(E27,'DS2025'!$J$21:$J$35,1)):
INDEX('DS2025'!$K$21:$K$35,MATCH(E27,'DS2025'!$J$21:$J$35,1)+1),
INDEX('DS2025'!$J$21:$J$35,MATCH(E27,'DS2025'!$J$21:$J$35,1)):
INDEX('DS2025'!$J$21:$J$35,MATCH(E27,'DS2025'!$J$21:$J$35,1)+1)),
IF($F$4=Database!$A$15,
_xlfn.FORECAST.LINEAR(
E27,
INDEX('DS2025'!$N$21:$N$35,MATCH(E27,'DS2025'!$M$21:$M$35,1)):
INDEX('DS2025'!$N$21:$N$35,MATCH(E27,'DS2025'!$M$21:$M$35,1)+1),
INDEX('DS2025'!$M$21:$M$35,MATCH(E27,'DS2025'!$M$21:$M$35,1)):
INDEX('DS2025'!$M$21:$M$35,MATCH(E27,'DS2025'!$M$21:$M$35,1)+1)),
IF($F$4=Database!$A$16,
_xlfn.FORECAST.LINEAR(
E27,
INDEX('DS2025'!$Q$21:$Q$35,MATCH(E27,'DS2025'!$P$21:$P$35,1)):
INDEX('DS2025'!$Q$21:$Q$35,MATCH(E27,'DS2025'!$P$21:$P$35,1)+1),
INDEX('DS2025'!$P$21:$P$35,MATCH(E27,'DS2025'!$P$21:$P$35,1)):
INDEX('DS2025'!$P$21:$P$35,MATCH(E27,'DS2025'!$P$21:$P$35,1)+1)),
IF($F$4=Database!$A$17,
_xlfn.FORECAST.LINEAR(
E27,
INDEX('DS2025'!$T$21:$T$35,MATCH(E27,'DS2025'!$S$21:$S$35,1)):
INDEX('DS2025'!$T$21:$T$35,MATCH(E27,'DS2025'!$S$21:$S$35,1)+1),
INDEX('DS2025'!$S$21:$S$35,MATCH(E27,'DS2025'!$S$21:$S$35,1)):
INDEX('DS2025'!$S$21:$S$35,MATCH(E27,'DS2025'!$S$21:$S$35,1)+1)),
IF($F$4=Database!$A$18,
_xlfn.FORECAST.LINEAR(
E27,
INDEX('DS2025'!$W$21:$W$35,MATCH(E27,'DS2025'!$V$21:$V$35,1)):
INDEX('DS2025'!$W$21:$W$35,MATCH(E27,'DS2025'!$V$21:$V$35,1)+1),
INDEX('DS2025'!$V$21:$V$35,MATCH(E27,'DS2025'!$V$21:$V$35,1)):
INDEX('DS2025'!$V$21:$V$35,MATCH(E27,'DS2025'!$V$21:$V$35,1)+1)),
IF($F$4=Database!$A$19,
_xlfn.FORECAST.LINEAR(
E27,
INDEX('DS2025'!$Z$21:$Z$35,MATCH(E27,'DS2025'!$Y$21:$Y$35,1)):
INDEX('DS2025'!$Z$21:$Z$35,MATCH(E27,'DS2025'!$Y$21:$Y$35,1)+1),
INDEX('DS2025'!$Y$21:$Y$35,MATCH(E27,'DS2025'!$Y$21:$Y$35,1)):
INDEX('DS2025'!$Y$21:$Y$35,MATCH(E27,'DS2025'!$Y$21:$Y$35,1)+1)),
IF($F$4=Database!$A$20,
_xlfn.FORECAST.LINEAR(
E27,
INDEX('DS2025'!$AC$21:$AC$35,MATCH(E27,'DS2025'!$AB$21:$AB$35,1)):
INDEX('DS2025'!$AC$21:$AC$35,MATCH(E27,'DS2025'!$AB$21:$AB$35,1)+1),
INDEX('DS2025'!$AB$21:$AB$35,MATCH(E27,'DS2025'!$AB$21:$AB$35,1)):
INDEX('DS2025'!$AB$21:$AB$35,MATCH(E27,'DS2025'!$AB$21:$AB$35,1)+1))
)))))))))))))))))))</f>
        <v>-0.29475126353790615</v>
      </c>
      <c r="G27" s="98">
        <f t="shared" si="1"/>
        <v>65.972248736462092</v>
      </c>
      <c r="H27" s="98">
        <f>'Data 60 C'!D28</f>
        <v>65.570999999999998</v>
      </c>
      <c r="I27" s="98">
        <f>IF($I$4=Database!$A$2,
_xlfn.FORECAST.LINEAR(H27,
INDEX('DS2025'!$B$5:$B$15,MATCH(H27,'DS2025'!$A$5:$A$15,1)):
INDEX('DS2025'!$B$5:$B$15,MATCH(H27,'DS2025'!$A$5:$A$15,1)+1),
INDEX('DS2025'!$A$5:$A$15,MATCH(H27,'DS2025'!$A$5:$A$15,1)):
INDEX('DS2025'!$A$5:$A$15,MATCH(H27,'DS2025'!$A$5:$A$15,1)+1)),
IF($I$4=Database!$A$3,
_xlfn.FORECAST.LINEAR(H27,
INDEX('DS2025'!$E$5:$E$15,MATCH(H27,'DS2025'!$D$5:$D$15,1)):
INDEX('DS2025'!$E$5:$E$15,MATCH(H27,'DS2025'!$D$5:$D$15,1)+1),
INDEX('DS2025'!$D$5:$D$15,MATCH(H27,'DS2025'!$D$5:$D$15,1)):
INDEX('DS2025'!$D$5:$D$15,MATCH(H27,'DS2025'!$D$5:$D$15,1)+1)),
IF($I$4=Database!$A$4,
_xlfn.FORECAST.LINEAR(H27,
INDEX('DS2025'!$H$5:$H$15,MATCH(H27,'DS2025'!$G$5:$G$15,1)):
INDEX('DS2025'!$H$5:$H$15,MATCH(H27,'DS2025'!$G$5:$G$15,1)+1),
INDEX('DS2025'!$G$5:$G$15,MATCH(H27,'DS2025'!$G$5:$G$15,1)):
INDEX('DS2025'!$G$5:$G$15,MATCH(H27,'DS2025'!$G$5:$G$15,1)+1)),
IF($I$4=Database!$A$5,
_xlfn.FORECAST.LINEAR(H27,
INDEX('DS2025'!$K$5:$K$15,MATCH(H27,'DS2025'!$J$5:$J$15,1)):
INDEX('DS2025'!$K$5:$K$15,MATCH(H27,'DS2025'!$J$5:$J$15,1)+1),
INDEX('DS2025'!$J$5:$J$15,MATCH(H27,'DS2025'!$J$5:$J$15,1)):
INDEX('DS2025'!$J$5:$J$15,MATCH(H27,'DS2025'!$J$5:$J$15,1)+1)),
IF($I$4=Database!$A$6,
_xlfn.FORECAST.LINEAR(H27,
INDEX('DS2025'!$N$5:$N$15,MATCH(H27,'DS2025'!$M$5:$M$15,1)):
INDEX('DS2025'!$N$5:$N$15,MATCH(H27,'DS2025'!$M$5:$M$15,1)+1),
INDEX('DS2025'!$M$5:$M$15,MATCH(H27,'DS2025'!$M$5:$M$15,1)):
INDEX('DS2025'!$M$5:$M$15,MATCH(H27,'DS2025'!$M$5:$M$15,1)+1)),
IF($I$4=Database!$A$7,
_xlfn.FORECAST.LINEAR(H27,
INDEX('DS2025'!$Q$5:$Q$15,MATCH(H27,'DS2025'!$P$5:$P$15,1)):
INDEX('DS2025'!$Q$5:$Q$15,MATCH(H27,'DS2025'!$P$5:$P$15,1)+1),
INDEX('DS2025'!$P$5:$P$15,MATCH(H27,'DS2025'!$P$5:$P$15,1)):
INDEX('DS2025'!$P$5:$P$15,MATCH(H27,'DS2025'!$P$5:$P$15,1)+1)),
IF($I$4=Database!$A$8,
_xlfn.FORECAST.LINEAR(H27,
INDEX('DS2025'!$T$5:$T$15,MATCH(H27,'DS2025'!$S$5:$S$15,1)):
INDEX('DS2025'!$T$5:$T$15,MATCH(H27,'DS2025'!$S$5:$S$15,1)+1),
INDEX('DS2025'!$S$5:$S$15,MATCH(H27,'DS2025'!$S$5:$S$15,1)):
INDEX('DS2025'!$S$5:$S$15,MATCH(H27,'DS2025'!$S$5:$S$15,1)+1)),
IF($I$4=Database!$A$9,
_xlfn.FORECAST.LINEAR(H27,
INDEX('DS2025'!$W$5:$W$15,MATCH(H27,'DS2025'!$V$5:$V$15,1)):
INDEX('DS2025'!$W$5:$W$15,MATCH(H27,'DS2025'!$V$5:$V$15,1)+1),
INDEX('DS2025'!$V$5:$V$15,MATCH(H27,'DS2025'!$V$5:$V$15,1)):
INDEX('DS2025'!$V$5:$V$15,MATCH(H27,'DS2025'!$V$5:$V$15,1)+1)),
IF($I$4=Database!$A$10,
_xlfn.FORECAST.LINEAR(H27,
INDEX('DS2025'!$Z$5:$Z$15,MATCH(H27,'DS2025'!$Y$5:$Y$15,1)):
INDEX('DS2025'!$Z$5:$Z$15,MATCH(H27,'DS2025'!$Y$5:$Y$15,1)+1),
INDEX('DS2025'!$Y$5:$Y$15,MATCH(H27,'DS2025'!$Y$5:$Y$15,1)):
INDEX('DS2025'!$Y$5:$Y$15,MATCH(H27,'DS2025'!$Y$5:$Y$15,1)+1)),
IF($I$4=Database!$A$11,
_xlfn.FORECAST.LINEAR(
H27,
INDEX('DS2025'!$B$21:$B$35,MATCH(H27,'DS2025'!$A$21:$A$35,1)):
INDEX('DS2025'!$B$21:$B$35,MATCH(H27,'DS2025'!$A$21:$A$35,1)+1),
INDEX('DS2025'!$A$21:$A$35,MATCH(H27,'DS2025'!$A$21:$A$35,1)):
INDEX('DS2025'!$A$21:$A$35,MATCH(H27,'DS2025'!$A$21:$A$35,1)+1)),
IF($I$4=Database!$A$12,
_xlfn.FORECAST.LINEAR(
H27,
INDEX('DS2025'!$E$21:$E$35,MATCH(H27,'DS2025'!$D$21:$D$35,1)):
INDEX('DS2025'!$E$21:$E$35,MATCH(H27,'DS2025'!$D$21:$D$35,1)+1),
INDEX('DS2025'!$D$21:$D$35,MATCH(H27,'DS2025'!$D$21:$D$35,1)):
INDEX('DS2025'!$D$21:$D$35,MATCH(H27,'DS2025'!$D$21:$D$35,1)+1)),
IF($I$4=Database!$A$13,
_xlfn.FORECAST.LINEAR(
H27,
INDEX('DS2025'!$H$21:$H$35,MATCH(H27,'DS2025'!$G$21:$G$35,1)):
INDEX('DS2025'!$H$21:$H$35,MATCH(H27,'DS2025'!$G$21:$G$35,1)+1),
INDEX('DS2025'!$G$21:$G$35,MATCH(H27,'DS2025'!$G$21:$G$35,1)):
INDEX('DS2025'!$G$21:$G$35,MATCH(H27,'DS2025'!$G$21:$G$35,1)+1)),
IF($I$4=Database!$A$14,
_xlfn.FORECAST.LINEAR(
H27,
INDEX('DS2025'!$K$21:$K$35,MATCH(H27,'DS2025'!$J$21:$J$35,1)):
INDEX('DS2025'!$K$21:$K$35,MATCH(H27,'DS2025'!$J$21:$J$35,1)+1),
INDEX('DS2025'!$J$21:$J$35,MATCH(H27,'DS2025'!$J$21:$J$35,1)):
INDEX('DS2025'!$J$21:$J$35,MATCH(H27,'DS2025'!$J$21:$J$35,1)+1)),
IF($I$4=Database!$A$15,
_xlfn.FORECAST.LINEAR(
H27,
INDEX('DS2025'!$N$21:$N$35,MATCH(H27,'DS2025'!$M$21:$M$35,1)):
INDEX('DS2025'!$N$21:$N$35,MATCH(H27,'DS2025'!$M$21:$M$35,1)+1),
INDEX('DS2025'!$M$21:$M$35,MATCH(H27,'DS2025'!$M$21:$M$35,1)):
INDEX('DS2025'!$M$21:$M$35,MATCH(H27,'DS2025'!$M$21:$M$35,1)+1)),
IF($I$4=Database!$A$16,
_xlfn.FORECAST.LINEAR(
H27,
INDEX('DS2025'!$Q$21:$Q$35,MATCH(H27,'DS2025'!$P$21:$P$35,1)):
INDEX('DS2025'!$Q$21:$Q$35,MATCH(H27,'DS2025'!$P$21:$P$35,1)+1),
INDEX('DS2025'!$P$21:$P$35,MATCH(H27,'DS2025'!$P$21:$P$35,1)):
INDEX('DS2025'!$P$21:$P$35,MATCH(H27,'DS2025'!$P$21:$P$35,1)+1)),
IF($I$4=Database!$A$17,
_xlfn.FORECAST.LINEAR(
H27,
INDEX('DS2025'!$T$21:$T$35,MATCH(H27,'DS2025'!$S$21:$S$35,1)):
INDEX('DS2025'!$T$21:$T$35,MATCH(H27,'DS2025'!$S$21:$S$35,1)+1),
INDEX('DS2025'!$S$21:$S$35,MATCH(H27,'DS2025'!$S$21:$S$35,1)):
INDEX('DS2025'!$S$21:$S$35,MATCH(H27,'DS2025'!$S$21:$S$35,1)+1)),
IF($I$4=Database!$A$18,
_xlfn.FORECAST.LINEAR(
H27,
INDEX('DS2025'!$W$21:$W$35,MATCH(H27,'DS2025'!$V$21:$V$35,1)):
INDEX('DS2025'!$W$21:$W$35,MATCH(H27,'DS2025'!$V$21:$V$35,1)+1),
INDEX('DS2025'!$V$21:$V$35,MATCH(H27,'DS2025'!$V$21:$V$35,1)):
INDEX('DS2025'!$V$21:$V$35,MATCH(H27,'DS2025'!$V$21:$V$35,1)+1)),
IF($I$4=Database!$A$19,
_xlfn.FORECAST.LINEAR(
H27,
INDEX('DS2025'!$Z$21:$Z$35,MATCH(H27,'DS2025'!$Y$21:$Y$35,1)):
INDEX('DS2025'!$Z$21:$Z$35,MATCH(H27,'DS2025'!$Y$21:$Y$35,1)+1),
INDEX('DS2025'!$Y$21:$Y$35,MATCH(H27,'DS2025'!$Y$21:$Y$35,1)):
INDEX('DS2025'!$Y$21:$Y$35,MATCH(H27,'DS2025'!$Y$21:$Y$35,1)+1)),
IF($I$4=Database!$A$20,
_xlfn.FORECAST.LINEAR(
H27,
INDEX('DS2025'!$AC$21:$AC$35,MATCH(H27,'DS2025'!$AB$21:$AB$35,1)):
INDEX('DS2025'!$AC$21:$AC$35,MATCH(H27,'DS2025'!$AB$21:$AB$35,1)+1),
INDEX('DS2025'!$AB$21:$AB$35,MATCH(H27,'DS2025'!$AB$21:$AB$35,1)):
INDEX('DS2025'!$AB$21:$AB$35,MATCH(H27,'DS2025'!$AB$21:$AB$35,1)+1))
)))))))))))))))))))</f>
        <v>-0.29651010830324909</v>
      </c>
      <c r="J27" s="98">
        <f t="shared" si="2"/>
        <v>65.274489891696746</v>
      </c>
      <c r="K27" s="98">
        <f>'Data 60 C'!E28</f>
        <v>65.739000000000004</v>
      </c>
      <c r="L27" s="98">
        <f>IF($L$4=Database!$A$2,
_xlfn.FORECAST.LINEAR(K27,
INDEX('DS2025'!$B$5:$B$15,MATCH(K27,'DS2025'!$A$5:$A$15,1)):
INDEX('DS2025'!$B$5:$B$15,MATCH(K27,'DS2025'!$A$5:$A$15,1)+1),
INDEX('DS2025'!$A$5:$A$15,MATCH(K27,'DS2025'!$A$5:$A$15,1)):
INDEX('DS2025'!$A$5:$A$15,MATCH(K27,'DS2025'!$A$5:$A$15,1)+1)),
IF($L$4=Database!$A$3,
_xlfn.FORECAST.LINEAR(K27,
INDEX('DS2025'!$E$5:$E$15,MATCH(K27,'DS2025'!$D$5:$D$15,1)):
INDEX('DS2025'!$E$5:$E$15,MATCH(K27,'DS2025'!$D$5:$D$15,1)+1),
INDEX('DS2025'!$D$5:$D$15,MATCH(K27,'DS2025'!$D$5:$D$15,1)):
INDEX('DS2025'!$D$5:$D$15,MATCH(K27,'DS2025'!$D$5:$D$15,1)+1)),
IF($L$4=Database!$A$4,
_xlfn.FORECAST.LINEAR(K27,
INDEX('DS2025'!$H$5:$H$15,MATCH(K27,'DS2025'!$G$5:$G$15,1)):
INDEX('DS2025'!$H$5:$H$15,MATCH(K27,'DS2025'!$G$5:$G$15,1)+1),
INDEX('DS2025'!$G$5:$G$15,MATCH(K27,'DS2025'!$G$5:$G$15,1)):
INDEX('DS2025'!$G$5:$G$15,MATCH(K27,'DS2025'!$G$5:$G$15,1)+1)),
IF($L$4=Database!$A$5,
_xlfn.FORECAST.LINEAR(K27,
INDEX('DS2025'!$K$5:$K$15,MATCH(K27,'DS2025'!$J$5:$J$15,1)):
INDEX('DS2025'!$K$5:$K$15,MATCH(K27,'DS2025'!$J$5:$J$15,1)+1),
INDEX('DS2025'!$J$5:$J$15,MATCH(K27,'DS2025'!$J$5:$J$15,1)):
INDEX('DS2025'!$J$5:$J$15,MATCH(K27,'DS2025'!$J$5:$J$15,1)+1)),
IF($L$4=Database!$A$6,
_xlfn.FORECAST.LINEAR(K27,
INDEX('DS2025'!$N$5:$N$15,MATCH(K27,'DS2025'!$M$5:$M$15,1)):
INDEX('DS2025'!$N$5:$N$15,MATCH(K27,'DS2025'!$M$5:$M$15,1)+1),
INDEX('DS2025'!$M$5:$M$15,MATCH(K27,'DS2025'!$M$5:$M$15,1)):
INDEX('DS2025'!$M$5:$M$15,MATCH(K27,'DS2025'!$M$5:$M$15,1)+1)),
IF($L$4=Database!$A$7,
_xlfn.FORECAST.LINEAR(K27,
INDEX('DS2025'!$Q$5:$Q$15,MATCH(K27,'DS2025'!$P$5:$P$15,1)):
INDEX('DS2025'!$Q$5:$Q$15,MATCH(K27,'DS2025'!$P$5:$P$15,1)+1),
INDEX('DS2025'!$P$5:$P$15,MATCH(K27,'DS2025'!$P$5:$P$15,1)):
INDEX('DS2025'!$P$5:$P$15,MATCH(K27,'DS2025'!$P$5:$P$15,1)+1)),
IF($L$4=Database!$A$8,
_xlfn.FORECAST.LINEAR(K27,
INDEX('DS2025'!$T$5:$T$15,MATCH(K27,'DS2025'!$S$5:$S$15,1)):
INDEX('DS2025'!$T$5:$T$15,MATCH(K27,'DS2025'!$S$5:$S$15,1)+1),
INDEX('DS2025'!$S$5:$S$15,MATCH(K27,'DS2025'!$S$5:$S$15,1)):
INDEX('DS2025'!$S$5:$S$15,MATCH(K27,'DS2025'!$S$5:$S$15,1)+1)),
IF($L$4=Database!$A$9,
_xlfn.FORECAST.LINEAR(K27,
INDEX('DS2025'!$W$5:$W$15,MATCH(K27,'DS2025'!$V$5:$V$15,1)):
INDEX('DS2025'!$W$5:$W$15,MATCH(K27,'DS2025'!$V$5:$V$15,1)+1),
INDEX('DS2025'!$V$5:$V$15,MATCH(K27,'DS2025'!$V$5:$V$15,1)):
INDEX('DS2025'!$V$5:$V$15,MATCH(K27,'DS2025'!$V$5:$V$15,1)+1)),
IF($L$4=Database!$A$10,
_xlfn.FORECAST.LINEAR(K27,
INDEX('DS2025'!$Z$5:$Z$15,MATCH(K27,'DS2025'!$Y$5:$Y$15,1)):
INDEX('DS2025'!$Z$5:$Z$15,MATCH(K27,'DS2025'!$Y$5:$Y$15,1)+1),
INDEX('DS2025'!$Y$5:$Y$15,MATCH(K27,'DS2025'!$Y$5:$Y$15,1)):
INDEX('DS2025'!$Y$5:$Y$15,MATCH(K27,'DS2025'!$Y$5:$Y$15,1)+1)),
IF($L$4=Database!$A$11,
_xlfn.FORECAST.LINEAR(
K27,
INDEX('DS2025'!$B$21:$B$35,MATCH(K27,'DS2025'!$A$21:$A$35,1)):
INDEX('DS2025'!$B$21:$B$35,MATCH(K27,'DS2025'!$A$21:$A$35,1)+1),
INDEX('DS2025'!$A$21:$A$35,MATCH(K27,'DS2025'!$A$21:$A$35,1)):
INDEX('DS2025'!$A$21:$A$35,MATCH(K27,'DS2025'!$A$21:$A$35,1)+1)),
IF($L$4=Database!$A$12,
_xlfn.FORECAST.LINEAR(
K27,
INDEX('DS2025'!$E$21:$E$35,MATCH(K27,'DS2025'!$D$21:$D$35,1)):
INDEX('DS2025'!$E$21:$E$35,MATCH(K27,'DS2025'!$D$21:$D$35,1)+1),
INDEX('DS2025'!$D$21:$D$35,MATCH(K27,'DS2025'!$D$21:$D$35,1)):
INDEX('DS2025'!$D$21:$D$35,MATCH(K27,'DS2025'!$D$21:$D$35,1)+1)),
IF($L$4=Database!$A$13,
_xlfn.FORECAST.LINEAR(
K27,
INDEX('DS2025'!$H$21:$H$35,MATCH(K27,'DS2025'!$G$21:$G$35,1)):
INDEX('DS2025'!$H$21:$H$35,MATCH(K27,'DS2025'!$G$21:$G$35,1)+1),
INDEX('DS2025'!$G$21:$G$35,MATCH(K27,'DS2025'!$G$21:$G$35,1)):
INDEX('DS2025'!$G$21:$G$35,MATCH(K27,'DS2025'!$G$21:$G$35,1)+1)),
IF($L$4=Database!$A$14,
_xlfn.FORECAST.LINEAR(
K27,
INDEX('DS2025'!$K$21:$K$35,MATCH(K27,'DS2025'!$J$21:$J$35,1)):
INDEX('DS2025'!$K$21:$K$35,MATCH(K27,'DS2025'!$J$21:$J$35,1)+1),
INDEX('DS2025'!$J$21:$J$35,MATCH(K27,'DS2025'!$J$21:$J$35,1)):
INDEX('DS2025'!$J$21:$J$35,MATCH(K27,'DS2025'!$J$21:$J$35,1)+1)),
IF($L$4=Database!$A$15,
_xlfn.FORECAST.LINEAR(
K27,
INDEX('DS2025'!$N$21:$N$35,MATCH(K27,'DS2025'!$M$21:$M$35,1)):
INDEX('DS2025'!$N$21:$N$35,MATCH(K27,'DS2025'!$M$21:$M$35,1)+1),
INDEX('DS2025'!$M$21:$M$35,MATCH(K27,'DS2025'!$M$21:$M$35,1)):
INDEX('DS2025'!$M$21:$M$35,MATCH(K27,'DS2025'!$M$21:$M$35,1)+1)),
IF($L$4=Database!$A$16,
_xlfn.FORECAST.LINEAR(
K27,
INDEX('DS2025'!$Q$21:$Q$35,MATCH(K27,'DS2025'!$P$21:$P$35,1)):
INDEX('DS2025'!$Q$21:$Q$35,MATCH(K27,'DS2025'!$P$21:$P$35,1)+1),
INDEX('DS2025'!$P$21:$P$35,MATCH(K27,'DS2025'!$P$21:$P$35,1)):
INDEX('DS2025'!$P$21:$P$35,MATCH(K27,'DS2025'!$P$21:$P$35,1)+1)),
IF($L$4=Database!$A$17,
_xlfn.FORECAST.LINEAR(
K27,
INDEX('DS2025'!$T$21:$T$35,MATCH(K27,'DS2025'!$S$21:$S$35,1)):
INDEX('DS2025'!$T$21:$T$35,MATCH(K27,'DS2025'!$S$21:$S$35,1)+1),
INDEX('DS2025'!$S$21:$S$35,MATCH(K27,'DS2025'!$S$21:$S$35,1)):
INDEX('DS2025'!$S$21:$S$35,MATCH(K27,'DS2025'!$S$21:$S$35,1)+1)),
IF($L$4=Database!$A$18,
_xlfn.FORECAST.LINEAR(
K27,
INDEX('DS2025'!$W$21:$W$35,MATCH(K27,'DS2025'!$V$21:$V$35,1)):
INDEX('DS2025'!$W$21:$W$35,MATCH(K27,'DS2025'!$V$21:$V$35,1)+1),
INDEX('DS2025'!$V$21:$V$35,MATCH(K27,'DS2025'!$V$21:$V$35,1)):
INDEX('DS2025'!$V$21:$V$35,MATCH(K27,'DS2025'!$V$21:$V$35,1)+1)),
IF($L$4=Database!$A$19,
_xlfn.FORECAST.LINEAR(
K27,
INDEX('DS2025'!$Z$21:$Z$35,MATCH(K27,'DS2025'!$Y$21:$Y$35,1)):
INDEX('DS2025'!$Z$21:$Z$35,MATCH(K27,'DS2025'!$Y$21:$Y$35,1)+1),
INDEX('DS2025'!$Y$21:$Y$35,MATCH(K27,'DS2025'!$Y$21:$Y$35,1)):
INDEX('DS2025'!$Y$21:$Y$35,MATCH(K27,'DS2025'!$Y$21:$Y$35,1)+1)),
IF($L$4=Database!$A$20,
_xlfn.FORECAST.LINEAR(
K27,
INDEX('DS2025'!$AC$21:$AC$35,MATCH(K27,'DS2025'!$AB$21:$AB$35,1)):
INDEX('DS2025'!$AC$21:$AC$35,MATCH(K27,'DS2025'!$AB$21:$AB$35,1)+1),
INDEX('DS2025'!$AB$21:$AB$35,MATCH(K27,'DS2025'!$AB$21:$AB$35,1)):
INDEX('DS2025'!$AB$21:$AB$35,MATCH(K27,'DS2025'!$AB$21:$AB$35,1)+1))
)))))))))))))))))))</f>
        <v>-0.33658728259135151</v>
      </c>
      <c r="M27" s="98">
        <f t="shared" si="3"/>
        <v>65.402412717408652</v>
      </c>
      <c r="N27" s="317">
        <f>'Data 60 C'!F28</f>
        <v>64.858000000000004</v>
      </c>
      <c r="O27" s="98">
        <f>IF($O$4=Database!$A$2,
_xlfn.FORECAST.LINEAR(N27,
INDEX('DS2025'!$B$5:$B$15,MATCH(N27,'DS2025'!$A$5:$A$15,1)):
INDEX('DS2025'!$B$5:$B$15,MATCH(N27,'DS2025'!$A$5:$A$15,1)+1),
INDEX('DS2025'!$A$5:$A$15,MATCH(N27,'DS2025'!$A$5:$A$15,1)):
INDEX('DS2025'!$A$5:$A$15,MATCH(N27,'DS2025'!$A$5:$A$15,1)+1)),
IF($O$4=Database!$A$3,
_xlfn.FORECAST.LINEAR(N27,
INDEX('DS2025'!$E$5:$E$15,MATCH(N27,'DS2025'!$D$5:$D$15,1)):
INDEX('DS2025'!$E$5:$E$15,MATCH(N27,'DS2025'!$D$5:$D$15,1)+1),
INDEX('DS2025'!$D$5:$D$15,MATCH(N27,'DS2025'!$D$5:$D$15,1)):
INDEX('DS2025'!$D$5:$D$15,MATCH(N27,'DS2025'!$D$5:$D$15,1)+1)),
IF($O$4=Database!$A$4,
_xlfn.FORECAST.LINEAR(N27,
INDEX('DS2025'!$H$5:$H$15,MATCH(N27,'DS2025'!$G$5:$G$15,1)):
INDEX('DS2025'!$H$5:$H$15,MATCH(N27,'DS2025'!$G$5:$G$15,1)+1),
INDEX('DS2025'!$G$5:$G$15,MATCH(N27,'DS2025'!$G$5:$G$15,1)):
INDEX('DS2025'!$G$5:$G$15,MATCH(N27,'DS2025'!$G$5:$G$15,1)+1)),
IF($O$4=Database!$A$5,
_xlfn.FORECAST.LINEAR(N27,
INDEX('DS2025'!$K$5:$K$15,MATCH(N27,'DS2025'!$J$5:$J$15,1)):
INDEX('DS2025'!$K$5:$K$15,MATCH(N27,'DS2025'!$J$5:$J$15,1)+1),
INDEX('DS2025'!$J$5:$J$15,MATCH(N27,'DS2025'!$J$5:$J$15,1)):
INDEX('DS2025'!$J$5:$J$15,MATCH(N27,'DS2025'!$J$5:$J$15,1)+1)),
IF($O$4=Database!$A$6,
_xlfn.FORECAST.LINEAR(N27,
INDEX('DS2025'!$N$5:$N$15,MATCH(N27,'DS2025'!$M$5:$M$15,1)):
INDEX('DS2025'!$N$5:$N$15,MATCH(N27,'DS2025'!$M$5:$M$15,1)+1),
INDEX('DS2025'!$M$5:$M$15,MATCH(N27,'DS2025'!$M$5:$M$15,1)):
INDEX('DS2025'!$M$5:$M$15,MATCH(N27,'DS2025'!$M$5:$M$15,1)+1)),
IF($O$4=Database!$A$7,
_xlfn.FORECAST.LINEAR(N27,
INDEX('DS2025'!$Q$5:$Q$15,MATCH(N27,'DS2025'!$P$5:$P$15,1)):
INDEX('DS2025'!$Q$5:$Q$15,MATCH(N27,'DS2025'!$P$5:$P$15,1)+1),
INDEX('DS2025'!$P$5:$P$15,MATCH(N27,'DS2025'!$P$5:$P$15,1)):
INDEX('DS2025'!$P$5:$P$15,MATCH(N27,'DS2025'!$P$5:$P$15,1)+1)),
IF($O$4=Database!$A$8,
_xlfn.FORECAST.LINEAR(N27,
INDEX('DS2025'!$T$5:$T$15,MATCH(N27,'DS2025'!$S$5:$S$15,1)):
INDEX('DS2025'!$T$5:$T$15,MATCH(N27,'DS2025'!$S$5:$S$15,1)+1),
INDEX('DS2025'!$S$5:$S$15,MATCH(N27,'DS2025'!$S$5:$S$15,1)):
INDEX('DS2025'!$S$5:$S$15,MATCH(N27,'DS2025'!$S$5:$S$15,1)+1)),
IF($O$4=Database!$A$9,
_xlfn.FORECAST.LINEAR(N27,
INDEX('DS2025'!$W$5:$W$15,MATCH(N27,'DS2025'!$V$5:$V$15,1)):
INDEX('DS2025'!$W$5:$W$15,MATCH(N27,'DS2025'!$V$5:$V$15,1)+1),
INDEX('DS2025'!$V$5:$V$15,MATCH(N27,'DS2025'!$V$5:$V$15,1)):
INDEX('DS2025'!$V$5:$V$15,MATCH(N27,'DS2025'!$V$5:$V$15,1)+1)),
IF($O$4=Database!$A$10,
_xlfn.FORECAST.LINEAR(N27,
INDEX('DS2025'!$Z$5:$Z$15,MATCH(N27,'DS2025'!$Y$5:$Y$15,1)):
INDEX('DS2025'!$Z$5:$Z$15,MATCH(N27,'DS2025'!$Y$5:$Y$15,1)+1),
INDEX('DS2025'!$Y$5:$Y$15,MATCH(N27,'DS2025'!$Y$5:$Y$15,1)):
INDEX('DS2025'!$Y$5:$Y$15,MATCH(N27,'DS2025'!$Y$5:$Y$15,1)+1)),
IF($O$4=Database!$A$11,
_xlfn.FORECAST.LINEAR(
N27,
INDEX('DS2025'!$B$21:$B$35,MATCH(N27,'DS2025'!$A$21:$A$35,1)):
INDEX('DS2025'!$B$21:$B$35,MATCH(N27,'DS2025'!$A$21:$A$35,1)+1),
INDEX('DS2025'!$A$21:$A$35,MATCH(N27,'DS2025'!$A$21:$A$35,1)):
INDEX('DS2025'!$A$21:$A$35,MATCH(N27,'DS2025'!$A$21:$A$35,1)+1)),
IF($O$4=Database!$A$12,
_xlfn.FORECAST.LINEAR(
N27,
INDEX('DS2025'!$E$21:$E$35,MATCH(N27,'DS2025'!$D$21:$D$35,1)):
INDEX('DS2025'!$E$21:$E$35,MATCH(N27,'DS2025'!$D$21:$D$35,1)+1),
INDEX('DS2025'!$D$21:$D$35,MATCH(N27,'DS2025'!$D$21:$D$35,1)):
INDEX('DS2025'!$D$21:$D$35,MATCH(N27,'DS2025'!$D$21:$D$35,1)+1)),
IF($O$4=Database!$A$13,
_xlfn.FORECAST.LINEAR(
N27,
INDEX('DS2025'!$H$21:$H$35,MATCH(N27,'DS2025'!$G$21:$G$35,1)):
INDEX('DS2025'!$H$21:$H$35,MATCH(N27,'DS2025'!$G$21:$G$35,1)+1),
INDEX('DS2025'!$G$21:$G$35,MATCH(N27,'DS2025'!$G$21:$G$35,1)):
INDEX('DS2025'!$G$21:$G$35,MATCH(N27,'DS2025'!$G$21:$G$35,1)+1)),
IF($O$4=Database!$A$14,
_xlfn.FORECAST.LINEAR(
N27,
INDEX('DS2025'!$K$21:$K$35,MATCH(N27,'DS2025'!$J$21:$J$35,1)):
INDEX('DS2025'!$K$21:$K$35,MATCH(N27,'DS2025'!$J$21:$J$35,1)+1),
INDEX('DS2025'!$J$21:$J$35,MATCH(N27,'DS2025'!$J$21:$J$35,1)):
INDEX('DS2025'!$J$21:$J$35,MATCH(N27,'DS2025'!$J$21:$J$35,1)+1)),
IF($O$4=Database!$A$15,
_xlfn.FORECAST.LINEAR(
N27,
INDEX('DS2025'!$N$21:$N$35,MATCH(N27,'DS2025'!$M$21:$M$35,1)):
INDEX('DS2025'!$N$21:$N$35,MATCH(N27,'DS2025'!$M$21:$M$35,1)+1),
INDEX('DS2025'!$M$21:$M$35,MATCH(N27,'DS2025'!$M$21:$M$35,1)):
INDEX('DS2025'!$M$21:$M$35,MATCH(N27,'DS2025'!$M$21:$M$35,1)+1)),
IF($O$4=Database!$A$16,
_xlfn.FORECAST.LINEAR(
N27,
INDEX('DS2025'!$Q$21:$Q$35,MATCH(N27,'DS2025'!$P$21:$P$35,1)):
INDEX('DS2025'!$Q$21:$Q$35,MATCH(N27,'DS2025'!$P$21:$P$35,1)+1),
INDEX('DS2025'!$P$21:$P$35,MATCH(N27,'DS2025'!$P$21:$P$35,1)):
INDEX('DS2025'!$P$21:$P$35,MATCH(N27,'DS2025'!$P$21:$P$35,1)+1)),
IF($O$4=Database!$A$17,
_xlfn.FORECAST.LINEAR(
N27,
INDEX('DS2025'!$T$21:$T$35,MATCH(N27,'DS2025'!$S$21:$S$35,1)):
INDEX('DS2025'!$T$21:$T$35,MATCH(N27,'DS2025'!$S$21:$S$35,1)+1),
INDEX('DS2025'!$S$21:$S$35,MATCH(N27,'DS2025'!$S$21:$S$35,1)):
INDEX('DS2025'!$S$21:$S$35,MATCH(N27,'DS2025'!$S$21:$S$35,1)+1)),
IF($O$4=Database!$A$18,
_xlfn.FORECAST.LINEAR(
N27,
INDEX('DS2025'!$W$21:$W$35,MATCH(N27,'DS2025'!$V$21:$V$35,1)):
INDEX('DS2025'!$W$21:$W$35,MATCH(N27,'DS2025'!$V$21:$V$35,1)+1),
INDEX('DS2025'!$V$21:$V$35,MATCH(N27,'DS2025'!$V$21:$V$35,1)):
INDEX('DS2025'!$V$21:$V$35,MATCH(N27,'DS2025'!$V$21:$V$35,1)+1)),
IF($O$4=Database!$A$19,
_xlfn.FORECAST.LINEAR(
N27,
INDEX('DS2025'!$Z$21:$Z$35,MATCH(N27,'DS2025'!$Y$21:$Y$35,1)):
INDEX('DS2025'!$Z$21:$Z$35,MATCH(N27,'DS2025'!$Y$21:$Y$35,1)+1),
INDEX('DS2025'!$Y$21:$Y$35,MATCH(N27,'DS2025'!$Y$21:$Y$35,1)):
INDEX('DS2025'!$Y$21:$Y$35,MATCH(N27,'DS2025'!$Y$21:$Y$35,1)+1)),
IF($O$4=Database!$A$20,
_xlfn.FORECAST.LINEAR(
N27,
INDEX('DS2025'!$AC$21:$AC$35,MATCH(N27,'DS2025'!$AB$21:$AB$35,1)):
INDEX('DS2025'!$AC$21:$AC$35,MATCH(N27,'DS2025'!$AB$21:$AB$35,1)+1),
INDEX('DS2025'!$AB$21:$AB$35,MATCH(N27,'DS2025'!$AB$21:$AB$35,1)):
INDEX('DS2025'!$AB$21:$AB$35,MATCH(N27,'DS2025'!$AB$21:$AB$35,1)+1))
)))))))))))))))))))</f>
        <v>-0.33398659645763518</v>
      </c>
      <c r="P27" s="96">
        <f t="shared" si="4"/>
        <v>64.524013403542369</v>
      </c>
      <c r="Q27" s="317">
        <f>'Data 60 C'!G28</f>
        <v>65.424999999999997</v>
      </c>
      <c r="R27" s="98">
        <f>IF($R$4=Database!$A$2,
_xlfn.FORECAST.LINEAR(Q27,
INDEX('DS2025'!$B$5:$B$15,MATCH(Q27,'DS2025'!$A$5:$A$15,1)):
INDEX('DS2025'!$B$5:$B$15,MATCH(Q27,'DS2025'!$A$5:$A$15,1)+1),
INDEX('DS2025'!$A$5:$A$15,MATCH(Q27,'DS2025'!$A$5:$A$15,1)):
INDEX('DS2025'!$A$5:$A$15,MATCH(Q27,'DS2025'!$A$5:$A$15,1)+1)),
IF($R$4=Database!$A$3,
_xlfn.FORECAST.LINEAR(Q27,
INDEX('DS2025'!$E$5:$E$15,MATCH(Q27,'DS2025'!$D$5:$D$15,1)):
INDEX('DS2025'!$E$5:$E$15,MATCH(Q27,'DS2025'!$D$5:$D$15,1)+1),
INDEX('DS2025'!$D$5:$D$15,MATCH(Q27,'DS2025'!$D$5:$D$15,1)):
INDEX('DS2025'!$D$5:$D$15,MATCH(Q27,'DS2025'!$D$5:$D$15,1)+1)),
IF($R$4=Database!$A$4,
_xlfn.FORECAST.LINEAR(Q27,
INDEX('DS2025'!$H$5:$H$15,MATCH(Q27,'DS2025'!$G$5:$G$15,1)):
INDEX('DS2025'!$H$5:$H$15,MATCH(Q27,'DS2025'!$G$5:$G$15,1)+1),
INDEX('DS2025'!$G$5:$G$15,MATCH(Q27,'DS2025'!$G$5:$G$15,1)):
INDEX('DS2025'!$G$5:$G$15,MATCH(Q27,'DS2025'!$G$5:$G$15,1)+1)),
IF($R$4=Database!$A$5,
_xlfn.FORECAST.LINEAR(Q27,
INDEX('DS2025'!$K$5:$K$15,MATCH(Q27,'DS2025'!$J$5:$J$15,1)):
INDEX('DS2025'!$K$5:$K$15,MATCH(Q27,'DS2025'!$J$5:$J$15,1)+1),
INDEX('DS2025'!$J$5:$J$15,MATCH(Q27,'DS2025'!$J$5:$J$15,1)):
INDEX('DS2025'!$J$5:$J$15,MATCH(Q27,'DS2025'!$J$5:$J$15,1)+1)),
IF($R$4=Database!$A$6,
_xlfn.FORECAST.LINEAR(Q27,
INDEX('DS2025'!$N$5:$N$15,MATCH(Q27,'DS2025'!$M$5:$M$15,1)):
INDEX('DS2025'!$N$5:$N$15,MATCH(Q27,'DS2025'!$M$5:$M$15,1)+1),
INDEX('DS2025'!$M$5:$M$15,MATCH(Q27,'DS2025'!$M$5:$M$15,1)):
INDEX('DS2025'!$M$5:$M$15,MATCH(Q27,'DS2025'!$M$5:$M$15,1)+1)),
IF($R$4=Database!$A$7,
_xlfn.FORECAST.LINEAR(Q27,
INDEX('DS2025'!$Q$5:$Q$15,MATCH(Q27,'DS2025'!$P$5:$P$15,1)):
INDEX('DS2025'!$Q$5:$Q$15,MATCH(Q27,'DS2025'!$P$5:$P$15,1)+1),
INDEX('DS2025'!$P$5:$P$15,MATCH(Q27,'DS2025'!$P$5:$P$15,1)):
INDEX('DS2025'!$P$5:$P$15,MATCH(Q27,'DS2025'!$P$5:$P$15,1)+1)),
IF($R$4=Database!$A$8,
_xlfn.FORECAST.LINEAR(Q27,
INDEX('DS2025'!$T$5:$T$15,MATCH(Q27,'DS2025'!$S$5:$S$15,1)):
INDEX('DS2025'!$T$5:$T$15,MATCH(Q27,'DS2025'!$S$5:$S$15,1)+1),
INDEX('DS2025'!$S$5:$S$15,MATCH(Q27,'DS2025'!$S$5:$S$15,1)):
INDEX('DS2025'!$S$5:$S$15,MATCH(Q27,'DS2025'!$S$5:$S$15,1)+1)),
IF($R$4=Database!$A$9,
_xlfn.FORECAST.LINEAR(Q27,
INDEX('DS2025'!$W$5:$W$15,MATCH(Q27,'DS2025'!$V$5:$V$15,1)):
INDEX('DS2025'!$W$5:$W$15,MATCH(Q27,'DS2025'!$V$5:$V$15,1)+1),
INDEX('DS2025'!$V$5:$V$15,MATCH(Q27,'DS2025'!$V$5:$V$15,1)):
INDEX('DS2025'!$V$5:$V$15,MATCH(Q27,'DS2025'!$V$5:$V$15,1)+1)),
IF($R$4=Database!$A$10,
_xlfn.FORECAST.LINEAR(Q27,
INDEX('DS2025'!$Z$5:$Z$15,MATCH(Q27,'DS2025'!$Y$5:$Y$15,1)):
INDEX('DS2025'!$Z$5:$Z$15,MATCH(Q27,'DS2025'!$Y$5:$Y$15,1)+1),
INDEX('DS2025'!$Y$5:$Y$15,MATCH(Q27,'DS2025'!$Y$5:$Y$15,1)):
INDEX('DS2025'!$Y$5:$Y$15,MATCH(Q27,'DS2025'!$Y$5:$Y$15,1)+1)),
IF($R$4=Database!$A$11,
_xlfn.FORECAST.LINEAR(
Q27,
INDEX('DS2025'!$B$21:$B$35,MATCH(Q27,'DS2025'!$A$21:$A$35,1)):
INDEX('DS2025'!$B$21:$B$35,MATCH(Q27,'DS2025'!$A$21:$A$35,1)+1),
INDEX('DS2025'!$A$21:$A$35,MATCH(Q27,'DS2025'!$A$21:$A$35,1)):
INDEX('DS2025'!$A$21:$A$35,MATCH(Q27,'DS2025'!$A$21:$A$35,1)+1)),
IF($R$4=Database!$A$12,
_xlfn.FORECAST.LINEAR(
Q27,
INDEX('DS2025'!$E$21:$E$35,MATCH(Q27,'DS2025'!$D$21:$D$35,1)):
INDEX('DS2025'!$E$21:$E$35,MATCH(Q27,'DS2025'!$D$21:$D$35,1)+1),
INDEX('DS2025'!$D$21:$D$35,MATCH(Q27,'DS2025'!$D$21:$D$35,1)):
INDEX('DS2025'!$D$21:$D$35,MATCH(Q27,'DS2025'!$D$21:$D$35,1)+1)),
IF($R$4=Database!$A$13,
_xlfn.FORECAST.LINEAR(
Q27,
INDEX('DS2025'!$H$21:$H$35,MATCH(Q27,'DS2025'!$G$21:$G$35,1)):
INDEX('DS2025'!$H$21:$H$35,MATCH(Q27,'DS2025'!$G$21:$G$35,1)+1),
INDEX('DS2025'!$G$21:$G$35,MATCH(Q27,'DS2025'!$G$21:$G$35,1)):
INDEX('DS2025'!$G$21:$G$35,MATCH(Q27,'DS2025'!$G$21:$G$35,1)+1)),
IF($R$4=Database!$A$14,
_xlfn.FORECAST.LINEAR(
Q27,
INDEX('DS2025'!$K$21:$K$35,MATCH(Q27,'DS2025'!$J$21:$J$35,1)):
INDEX('DS2025'!$K$21:$K$35,MATCH(Q27,'DS2025'!$J$21:$J$35,1)+1),
INDEX('DS2025'!$J$21:$J$35,MATCH(Q27,'DS2025'!$J$21:$J$35,1)):
INDEX('DS2025'!$J$21:$J$35,MATCH(Q27,'DS2025'!$J$21:$J$35,1)+1)),
IF($R$4=Database!$A$15,
_xlfn.FORECAST.LINEAR(
Q27,
INDEX('DS2025'!$N$21:$N$35,MATCH(Q27,'DS2025'!$M$21:$M$35,1)):
INDEX('DS2025'!$N$21:$N$35,MATCH(Q27,'DS2025'!$M$21:$M$35,1)+1),
INDEX('DS2025'!$M$21:$M$35,MATCH(Q27,'DS2025'!$M$21:$M$35,1)):
INDEX('DS2025'!$M$21:$M$35,MATCH(Q27,'DS2025'!$M$21:$M$35,1)+1)),
IF($R$4=Database!$A$16,
_xlfn.FORECAST.LINEAR(
Q27,
INDEX('DS2025'!$Q$21:$Q$35,MATCH(Q27,'DS2025'!$P$21:$P$35,1)):
INDEX('DS2025'!$Q$21:$Q$35,MATCH(Q27,'DS2025'!$P$21:$P$35,1)+1),
INDEX('DS2025'!$P$21:$P$35,MATCH(Q27,'DS2025'!$P$21:$P$35,1)):
INDEX('DS2025'!$P$21:$P$35,MATCH(Q27,'DS2025'!$P$21:$P$35,1)+1)),
IF($R$4=Database!$A$17,
_xlfn.FORECAST.LINEAR(
Q27,
INDEX('DS2025'!$T$21:$T$35,MATCH(Q27,'DS2025'!$S$21:$S$35,1)):
INDEX('DS2025'!$T$21:$T$35,MATCH(Q27,'DS2025'!$S$21:$S$35,1)+1),
INDEX('DS2025'!$S$21:$S$35,MATCH(Q27,'DS2025'!$S$21:$S$35,1)):
INDEX('DS2025'!$S$21:$S$35,MATCH(Q27,'DS2025'!$S$21:$S$35,1)+1)),
IF($R$4=Database!$A$18,
_xlfn.FORECAST.LINEAR(
Q27,
INDEX('DS2025'!$W$21:$W$35,MATCH(Q27,'DS2025'!$V$21:$V$35,1)):
INDEX('DS2025'!$W$21:$W$35,MATCH(Q27,'DS2025'!$V$21:$V$35,1)+1),
INDEX('DS2025'!$V$21:$V$35,MATCH(Q27,'DS2025'!$V$21:$V$35,1)):
INDEX('DS2025'!$V$21:$V$35,MATCH(Q27,'DS2025'!$V$21:$V$35,1)+1)),
IF($R$4=Database!$A$19,
_xlfn.FORECAST.LINEAR(
Q27,
INDEX('DS2025'!$Z$21:$Z$35,MATCH(Q27,'DS2025'!$Y$21:$Y$35,1)):
INDEX('DS2025'!$Z$21:$Z$35,MATCH(Q27,'DS2025'!$Y$21:$Y$35,1)+1),
INDEX('DS2025'!$Y$21:$Y$35,MATCH(Q27,'DS2025'!$Y$21:$Y$35,1)):
INDEX('DS2025'!$Y$21:$Y$35,MATCH(Q27,'DS2025'!$Y$21:$Y$35,1)+1)),
IF($R$4=Database!$A$20,
_xlfn.FORECAST.LINEAR(
Q27,
INDEX('DS2025'!$AC$21:$AC$35,MATCH(Q27,'DS2025'!$AB$21:$AB$35,1)):
INDEX('DS2025'!$AC$21:$AC$35,MATCH(Q27,'DS2025'!$AB$21:$AB$35,1)+1),
INDEX('DS2025'!$AB$21:$AB$35,MATCH(Q27,'DS2025'!$AB$21:$AB$35,1)):
INDEX('DS2025'!$AB$21:$AB$35,MATCH(Q27,'DS2025'!$AB$21:$AB$35,1)+1))
)))))))))))))))))))</f>
        <v>-0.33566036381043557</v>
      </c>
      <c r="S27" s="98">
        <f t="shared" si="5"/>
        <v>65.089339636189564</v>
      </c>
      <c r="T27" s="317">
        <f>'Data 60 C'!H28</f>
        <v>64.655000000000001</v>
      </c>
      <c r="U27" s="98">
        <f>IF($U$4=Database!$A$2,
_xlfn.FORECAST.LINEAR(T27,
INDEX('DS2025'!$B$5:$B$15,MATCH(T27,'DS2025'!$A$5:$A$15,1)):
INDEX('DS2025'!$B$5:$B$15,MATCH(T27,'DS2025'!$A$5:$A$15,1)+1),
INDEX('DS2025'!$A$5:$A$15,MATCH(T27,'DS2025'!$A$5:$A$15,1)):
INDEX('DS2025'!$A$5:$A$15,MATCH(T27,'DS2025'!$A$5:$A$15,1)+1)),
IF($U$4=Database!$A$3,
_xlfn.FORECAST.LINEAR(T27,
INDEX('DS2025'!$E$5:$E$15,MATCH(T27,'DS2025'!$D$5:$D$15,1)):
INDEX('DS2025'!$E$5:$E$15,MATCH(T27,'DS2025'!$D$5:$D$15,1)+1),
INDEX('DS2025'!$D$5:$D$15,MATCH(T27,'DS2025'!$D$5:$D$15,1)):
INDEX('DS2025'!$D$5:$D$15,MATCH(T27,'DS2025'!$D$5:$D$15,1)+1)),
IF($U$4=Database!$A$4,
_xlfn.FORECAST.LINEAR(T27,
INDEX('DS2025'!$H$5:$H$15,MATCH(T27,'DS2025'!$G$5:$G$15,1)):
INDEX('DS2025'!$H$5:$H$15,MATCH(T27,'DS2025'!$G$5:$G$15,1)+1),
INDEX('DS2025'!$G$5:$G$15,MATCH(T27,'DS2025'!$G$5:$G$15,1)):
INDEX('DS2025'!$G$5:$G$15,MATCH(T27,'DS2025'!$G$5:$G$15,1)+1)),
IF($U$4=Database!$A$5,
_xlfn.FORECAST.LINEAR(T27,
INDEX('DS2025'!$K$5:$K$15,MATCH(T27,'DS2025'!$J$5:$J$15,1)):
INDEX('DS2025'!$K$5:$K$15,MATCH(T27,'DS2025'!$J$5:$J$15,1)+1),
INDEX('DS2025'!$J$5:$J$15,MATCH(T27,'DS2025'!$J$5:$J$15,1)):
INDEX('DS2025'!$J$5:$J$15,MATCH(T27,'DS2025'!$J$5:$J$15,1)+1)),
IF($U$4=Database!$A$6,
_xlfn.FORECAST.LINEAR(T27,
INDEX('DS2025'!$N$5:$N$15,MATCH(T27,'DS2025'!$M$5:$M$15,1)):
INDEX('DS2025'!$N$5:$N$15,MATCH(T27,'DS2025'!$M$5:$M$15,1)+1),
INDEX('DS2025'!$M$5:$M$15,MATCH(T27,'DS2025'!$M$5:$M$15,1)):
INDEX('DS2025'!$M$5:$M$15,MATCH(T27,'DS2025'!$M$5:$M$15,1)+1)),
IF($U$4=Database!$A$7,
_xlfn.FORECAST.LINEAR(T27,
INDEX('DS2025'!$Q$5:$Q$15,MATCH(T27,'DS2025'!$P$5:$P$15,1)):
INDEX('DS2025'!$Q$5:$Q$15,MATCH(T27,'DS2025'!$P$5:$P$15,1)+1),
INDEX('DS2025'!$P$5:$P$15,MATCH(T27,'DS2025'!$P$5:$P$15,1)):
INDEX('DS2025'!$P$5:$P$15,MATCH(T27,'DS2025'!$P$5:$P$15,1)+1)),
IF($U$4=Database!$A$8,
_xlfn.FORECAST.LINEAR(T27,
INDEX('DS2025'!$T$5:$T$15,MATCH(T27,'DS2025'!$S$5:$S$15,1)):
INDEX('DS2025'!$T$5:$T$15,MATCH(T27,'DS2025'!$S$5:$S$15,1)+1),
INDEX('DS2025'!$S$5:$S$15,MATCH(T27,'DS2025'!$S$5:$S$15,1)):
INDEX('DS2025'!$S$5:$S$15,MATCH(T27,'DS2025'!$S$5:$S$15,1)+1)),
IF($U$4=Database!$A$9,
_xlfn.FORECAST.LINEAR(T27,
INDEX('DS2025'!$W$5:$W$15,MATCH(T27,'DS2025'!$V$5:$V$15,1)):
INDEX('DS2025'!$W$5:$W$15,MATCH(T27,'DS2025'!$V$5:$V$15,1)+1),
INDEX('DS2025'!$V$5:$V$15,MATCH(T27,'DS2025'!$V$5:$V$15,1)):
INDEX('DS2025'!$V$5:$V$15,MATCH(T27,'DS2025'!$V$5:$V$15,1)+1)),
IF($U$4=Database!$A$10,
_xlfn.FORECAST.LINEAR(T27,
INDEX('DS2025'!$Z$5:$Z$15,MATCH(T27,'DS2025'!$Y$5:$Y$15,1)):
INDEX('DS2025'!$Z$5:$Z$15,MATCH(T27,'DS2025'!$Y$5:$Y$15,1)+1),
INDEX('DS2025'!$Y$5:$Y$15,MATCH(T27,'DS2025'!$Y$5:$Y$15,1)):
INDEX('DS2025'!$Y$5:$Y$15,MATCH(T27,'DS2025'!$Y$5:$Y$15,1)+1)),
IF($U$4=Database!$A$11,
_xlfn.FORECAST.LINEAR(
T27,
INDEX('DS2025'!$B$21:$B$35,MATCH(T27,'DS2025'!$A$21:$A$35,1)):
INDEX('DS2025'!$B$21:$B$35,MATCH(T27,'DS2025'!$A$21:$A$35,1)+1),
INDEX('DS2025'!$A$21:$A$35,MATCH(T27,'DS2025'!$A$21:$A$35,1)):
INDEX('DS2025'!$A$21:$A$35,MATCH(T27,'DS2025'!$A$21:$A$35,1)+1)),
IF($U$4=Database!$A$12,
_xlfn.FORECAST.LINEAR(
T27,
INDEX('DS2025'!$E$21:$E$35,MATCH(T27,'DS2025'!$D$21:$D$35,1)):
INDEX('DS2025'!$E$21:$E$35,MATCH(T27,'DS2025'!$D$21:$D$35,1)+1),
INDEX('DS2025'!$D$21:$D$35,MATCH(T27,'DS2025'!$D$21:$D$35,1)):
INDEX('DS2025'!$D$21:$D$35,MATCH(T27,'DS2025'!$D$21:$D$35,1)+1)),
IF($U$4=Database!$A$13,
_xlfn.FORECAST.LINEAR(
T27,
INDEX('DS2025'!$H$21:$H$35,MATCH(T27,'DS2025'!$G$21:$G$35,1)):
INDEX('DS2025'!$H$21:$H$35,MATCH(T27,'DS2025'!$G$21:$G$35,1)+1),
INDEX('DS2025'!$G$21:$G$35,MATCH(T27,'DS2025'!$G$21:$G$35,1)):
INDEX('DS2025'!$G$21:$G$35,MATCH(T27,'DS2025'!$G$21:$G$35,1)+1)),
IF($U$4=Database!$A$14,
_xlfn.FORECAST.LINEAR(
T27,
INDEX('DS2025'!$K$21:$K$35,MATCH(T27,'DS2025'!$J$21:$J$35,1)):
INDEX('DS2025'!$K$21:$K$35,MATCH(T27,'DS2025'!$J$21:$J$35,1)+1),
INDEX('DS2025'!$J$21:$J$35,MATCH(T27,'DS2025'!$J$21:$J$35,1)):
INDEX('DS2025'!$J$21:$J$35,MATCH(T27,'DS2025'!$J$21:$J$35,1)+1)),
IF($U$4=Database!$A$15,
_xlfn.FORECAST.LINEAR(
T27,
INDEX('DS2025'!$N$21:$N$35,MATCH(T27,'DS2025'!$M$21:$M$35,1)):
INDEX('DS2025'!$N$21:$N$35,MATCH(T27,'DS2025'!$M$21:$M$35,1)+1),
INDEX('DS2025'!$M$21:$M$35,MATCH(T27,'DS2025'!$M$21:$M$35,1)):
INDEX('DS2025'!$M$21:$M$35,MATCH(T27,'DS2025'!$M$21:$M$35,1)+1)),
IF($U$4=Database!$A$16,
_xlfn.FORECAST.LINEAR(
T27,
INDEX('DS2025'!$Q$21:$Q$35,MATCH(T27,'DS2025'!$P$21:$P$35,1)):
INDEX('DS2025'!$Q$21:$Q$35,MATCH(T27,'DS2025'!$P$21:$P$35,1)+1),
INDEX('DS2025'!$P$21:$P$35,MATCH(T27,'DS2025'!$P$21:$P$35,1)):
INDEX('DS2025'!$P$21:$P$35,MATCH(T27,'DS2025'!$P$21:$P$35,1)+1)),
IF($U$4=Database!$A$17,
_xlfn.FORECAST.LINEAR(
T27,
INDEX('DS2025'!$T$21:$T$35,MATCH(T27,'DS2025'!$S$21:$S$35,1)):
INDEX('DS2025'!$T$21:$T$35,MATCH(T27,'DS2025'!$S$21:$S$35,1)+1),
INDEX('DS2025'!$S$21:$S$35,MATCH(T27,'DS2025'!$S$21:$S$35,1)):
INDEX('DS2025'!$S$21:$S$35,MATCH(T27,'DS2025'!$S$21:$S$35,1)+1)),
IF($U$4=Database!$A$18,
_xlfn.FORECAST.LINEAR(
T27,
INDEX('DS2025'!$W$21:$W$35,MATCH(T27,'DS2025'!$V$21:$V$35,1)):
INDEX('DS2025'!$W$21:$W$35,MATCH(T27,'DS2025'!$V$21:$V$35,1)+1),
INDEX('DS2025'!$V$21:$V$35,MATCH(T27,'DS2025'!$V$21:$V$35,1)):
INDEX('DS2025'!$V$21:$V$35,MATCH(T27,'DS2025'!$V$21:$V$35,1)+1)),
IF($U$4=Database!$A$19,
_xlfn.FORECAST.LINEAR(
T27,
INDEX('DS2025'!$Z$21:$Z$35,MATCH(T27,'DS2025'!$Y$21:$Y$35,1)):
INDEX('DS2025'!$Z$21:$Z$35,MATCH(T27,'DS2025'!$Y$21:$Y$35,1)+1),
INDEX('DS2025'!$Y$21:$Y$35,MATCH(T27,'DS2025'!$Y$21:$Y$35,1)):
INDEX('DS2025'!$Y$21:$Y$35,MATCH(T27,'DS2025'!$Y$21:$Y$35,1)+1)),
IF($U$4=Database!$A$20,
_xlfn.FORECAST.LINEAR(
T27,
INDEX('DS2025'!$AC$21:$AC$35,MATCH(T27,'DS2025'!$AB$21:$AB$35,1)):
INDEX('DS2025'!$AC$21:$AC$35,MATCH(T27,'DS2025'!$AB$21:$AB$35,1)+1),
INDEX('DS2025'!$AB$21:$AB$35,MATCH(T27,'DS2025'!$AB$21:$AB$35,1)):
INDEX('DS2025'!$AB$21:$AB$35,MATCH(T27,'DS2025'!$AB$21:$AB$35,1)+1))
)))))))))))))))))))</f>
        <v>-0.3333873464177437</v>
      </c>
      <c r="V27" s="98">
        <f t="shared" si="6"/>
        <v>64.321612653582264</v>
      </c>
      <c r="W27" s="317">
        <f>'Data 60 C'!I28</f>
        <v>64.674999999999997</v>
      </c>
      <c r="X27" s="98">
        <f>IF($X$4=Database!$A$2,
_xlfn.FORECAST.LINEAR(W27,
INDEX('DS2025'!$B$5:$B$15,MATCH(W27,'DS2025'!$A$5:$A$15,1)):
INDEX('DS2025'!$B$5:$B$15,MATCH(W27,'DS2025'!$A$5:$A$15,1)+1),
INDEX('DS2025'!$A$5:$A$15,MATCH(W27,'DS2025'!$A$5:$A$15,1)):
INDEX('DS2025'!$A$5:$A$15,MATCH(W27,'DS2025'!$A$5:$A$15,1)+1)),
IF($X$4=Database!$A$3,
_xlfn.FORECAST.LINEAR(W27,
INDEX('DS2025'!$E$5:$E$15,MATCH(W27,'DS2025'!$D$5:$D$15,1)):
INDEX('DS2025'!$E$5:$E$15,MATCH(W27,'DS2025'!$D$5:$D$15,1)+1),
INDEX('DS2025'!$D$5:$D$15,MATCH(W27,'DS2025'!$D$5:$D$15,1)):
INDEX('DS2025'!$D$5:$D$15,MATCH(W27,'DS2025'!$D$5:$D$15,1)+1)),
IF($X$4=Database!$A$4,
_xlfn.FORECAST.LINEAR(W27,
INDEX('DS2025'!$H$5:$H$15,MATCH(W27,'DS2025'!$G$5:$G$15,1)):
INDEX('DS2025'!$H$5:$H$15,MATCH(W27,'DS2025'!$G$5:$G$15,1)+1),
INDEX('DS2025'!$G$5:$G$15,MATCH(W27,'DS2025'!$G$5:$G$15,1)):
INDEX('DS2025'!$G$5:$G$15,MATCH(W27,'DS2025'!$G$5:$G$15,1)+1)),
IF($X$4=Database!$A$5,
_xlfn.FORECAST.LINEAR(W27,
INDEX('DS2025'!$K$5:$K$15,MATCH(W27,'DS2025'!$J$5:$J$15,1)):
INDEX('DS2025'!$K$5:$K$15,MATCH(W27,'DS2025'!$J$5:$J$15,1)+1),
INDEX('DS2025'!$J$5:$J$15,MATCH(W27,'DS2025'!$J$5:$J$15,1)):
INDEX('DS2025'!$J$5:$J$15,MATCH(W27,'DS2025'!$J$5:$J$15,1)+1)),
IF($X$4=Database!$A$6,
_xlfn.FORECAST.LINEAR(W27,
INDEX('DS2025'!$N$5:$N$15,MATCH(W27,'DS2025'!$M$5:$M$15,1)):
INDEX('DS2025'!$N$5:$N$15,MATCH(W27,'DS2025'!$M$5:$M$15,1)+1),
INDEX('DS2025'!$M$5:$M$15,MATCH(W27,'DS2025'!$M$5:$M$15,1)):
INDEX('DS2025'!$M$5:$M$15,MATCH(W27,'DS2025'!$M$5:$M$15,1)+1)),
IF($X$4=Database!$A$7,
_xlfn.FORECAST.LINEAR(W27,
INDEX('DS2025'!$Q$5:$Q$15,MATCH(W27,'DS2025'!$P$5:$P$15,1)):
INDEX('DS2025'!$Q$5:$Q$15,MATCH(W27,'DS2025'!$P$5:$P$15,1)+1),
INDEX('DS2025'!$P$5:$P$15,MATCH(W27,'DS2025'!$P$5:$P$15,1)):
INDEX('DS2025'!$P$5:$P$15,MATCH(W27,'DS2025'!$P$5:$P$15,1)+1)),
IF($X$4=Database!$A$8,
_xlfn.FORECAST.LINEAR(W27,
INDEX('DS2025'!$T$5:$T$15,MATCH(W27,'DS2025'!$S$5:$S$15,1)):
INDEX('DS2025'!$T$5:$T$15,MATCH(W27,'DS2025'!$S$5:$S$15,1)+1),
INDEX('DS2025'!$S$5:$S$15,MATCH(W27,'DS2025'!$S$5:$S$15,1)):
INDEX('DS2025'!$S$5:$S$15,MATCH(W27,'DS2025'!$S$5:$S$15,1)+1)),
IF($X$4=Database!$A$9,
_xlfn.FORECAST.LINEAR(W27,
INDEX('DS2025'!$W$5:$W$15,MATCH(W27,'DS2025'!$V$5:$V$15,1)):
INDEX('DS2025'!$W$5:$W$15,MATCH(W27,'DS2025'!$V$5:$V$15,1)+1),
INDEX('DS2025'!$V$5:$V$15,MATCH(W27,'DS2025'!$V$5:$V$15,1)):
INDEX('DS2025'!$V$5:$V$15,MATCH(W27,'DS2025'!$V$5:$V$15,1)+1)),
IF($X$4=Database!$A$10,
_xlfn.FORECAST.LINEAR(W27,
INDEX('DS2025'!$Z$5:$Z$15,MATCH(W27,'DS2025'!$Y$5:$Y$15,1)):
INDEX('DS2025'!$Z$5:$Z$15,MATCH(W27,'DS2025'!$Y$5:$Y$15,1)+1),
INDEX('DS2025'!$Y$5:$Y$15,MATCH(W27,'DS2025'!$Y$5:$Y$15,1)):
INDEX('DS2025'!$Y$5:$Y$15,MATCH(W27,'DS2025'!$Y$5:$Y$15,1)+1)),
IF($X$4=Database!$A$11,
_xlfn.FORECAST.LINEAR(
W27,
INDEX('DS2025'!$B$21:$B$35,MATCH(W27,'DS2025'!$A$21:$A$35,1)):
INDEX('DS2025'!$B$21:$B$35,MATCH(W27,'DS2025'!$A$21:$A$35,1)+1),
INDEX('DS2025'!$A$21:$A$35,MATCH(W27,'DS2025'!$A$21:$A$35,1)):
INDEX('DS2025'!$A$21:$A$35,MATCH(W27,'DS2025'!$A$21:$A$35,1)+1)),
IF($X$4=Database!$A$12,
_xlfn.FORECAST.LINEAR(
W27,
INDEX('DS2025'!$E$21:$E$35,MATCH(W27,'DS2025'!$D$21:$D$35,1)):
INDEX('DS2025'!$E$21:$E$35,MATCH(W27,'DS2025'!$D$21:$D$35,1)+1),
INDEX('DS2025'!$D$21:$D$35,MATCH(W27,'DS2025'!$D$21:$D$35,1)):
INDEX('DS2025'!$D$21:$D$35,MATCH(W27,'DS2025'!$D$21:$D$35,1)+1)),
IF($X$4=Database!$A$13,
_xlfn.FORECAST.LINEAR(
W27,
INDEX('DS2025'!$H$21:$H$35,MATCH(W27,'DS2025'!$G$21:$G$35,1)):
INDEX('DS2025'!$H$21:$H$35,MATCH(W27,'DS2025'!$G$21:$G$35,1)+1),
INDEX('DS2025'!$G$21:$G$35,MATCH(W27,'DS2025'!$G$21:$G$35,1)):
INDEX('DS2025'!$G$21:$G$35,MATCH(W27,'DS2025'!$G$21:$G$35,1)+1)),
IF($X$4=Database!$A$14,
_xlfn.FORECAST.LINEAR(
W27,
INDEX('DS2025'!$K$21:$K$35,MATCH(W27,'DS2025'!$J$21:$J$35,1)):
INDEX('DS2025'!$K$21:$K$35,MATCH(W27,'DS2025'!$J$21:$J$35,1)+1),
INDEX('DS2025'!$J$21:$J$35,MATCH(W27,'DS2025'!$J$21:$J$35,1)):
INDEX('DS2025'!$J$21:$J$35,MATCH(W27,'DS2025'!$J$21:$J$35,1)+1)),
IF($X$4=Database!$A$15,
_xlfn.FORECAST.LINEAR(
W27,
INDEX('DS2025'!$N$21:$N$35,MATCH(W27,'DS2025'!$M$21:$M$35,1)):
INDEX('DS2025'!$N$21:$N$35,MATCH(W27,'DS2025'!$M$21:$M$35,1)+1),
INDEX('DS2025'!$M$21:$M$35,MATCH(W27,'DS2025'!$M$21:$M$35,1)):
INDEX('DS2025'!$M$21:$M$35,MATCH(W27,'DS2025'!$M$21:$M$35,1)+1)),
IF($X$4=Database!$A$16,
_xlfn.FORECAST.LINEAR(
W27,
INDEX('DS2025'!$Q$21:$Q$35,MATCH(W27,'DS2025'!$P$21:$P$35,1)):
INDEX('DS2025'!$Q$21:$Q$35,MATCH(W27,'DS2025'!$P$21:$P$35,1)+1),
INDEX('DS2025'!$P$21:$P$35,MATCH(W27,'DS2025'!$P$21:$P$35,1)):
INDEX('DS2025'!$P$21:$P$35,MATCH(W27,'DS2025'!$P$21:$P$35,1)+1)),
IF($X$4=Database!$A$17,
_xlfn.FORECAST.LINEAR(
W27,
INDEX('DS2025'!$T$21:$T$35,MATCH(W27,'DS2025'!$S$21:$S$35,1)):
INDEX('DS2025'!$T$21:$T$35,MATCH(W27,'DS2025'!$S$21:$S$35,1)+1),
INDEX('DS2025'!$S$21:$S$35,MATCH(W27,'DS2025'!$S$21:$S$35,1)):
INDEX('DS2025'!$S$21:$S$35,MATCH(W27,'DS2025'!$S$21:$S$35,1)+1)),
IF($X$4=Database!$A$18,
_xlfn.FORECAST.LINEAR(
W27,
INDEX('DS2025'!$W$21:$W$35,MATCH(W27,'DS2025'!$V$21:$V$35,1)):
INDEX('DS2025'!$W$21:$W$35,MATCH(W27,'DS2025'!$V$21:$V$35,1)+1),
INDEX('DS2025'!$V$21:$V$35,MATCH(W27,'DS2025'!$V$21:$V$35,1)):
INDEX('DS2025'!$V$21:$V$35,MATCH(W27,'DS2025'!$V$21:$V$35,1)+1)),
IF($X$4=Database!$A$19,
_xlfn.FORECAST.LINEAR(
W27,
INDEX('DS2025'!$Z$21:$Z$35,MATCH(W27,'DS2025'!$Y$21:$Y$35,1)):
INDEX('DS2025'!$Z$21:$Z$35,MATCH(W27,'DS2025'!$Y$21:$Y$35,1)+1),
INDEX('DS2025'!$Y$21:$Y$35,MATCH(W27,'DS2025'!$Y$21:$Y$35,1)):
INDEX('DS2025'!$Y$21:$Y$35,MATCH(W27,'DS2025'!$Y$21:$Y$35,1)+1)),
IF($X$4=Database!$A$20,
_xlfn.FORECAST.LINEAR(
W27,
INDEX('DS2025'!$AC$21:$AC$35,MATCH(W27,'DS2025'!$AB$21:$AB$35,1)):
INDEX('DS2025'!$AC$21:$AC$35,MATCH(W27,'DS2025'!$AB$21:$AB$35,1)+1),
INDEX('DS2025'!$AB$21:$AB$35,MATCH(W27,'DS2025'!$AB$21:$AB$35,1)):
INDEX('DS2025'!$AB$21:$AB$35,MATCH(W27,'DS2025'!$AB$21:$AB$35,1)+1))
)))))))))))))))))))</f>
        <v>-0.33344638583054087</v>
      </c>
      <c r="Y27" s="98">
        <f t="shared" si="7"/>
        <v>64.341553614169456</v>
      </c>
      <c r="Z27" s="97">
        <f>'Data 60 C'!J28</f>
        <v>65.781000000000006</v>
      </c>
      <c r="AA27" s="98">
        <f>IF($AA$4=Database!$A$2,
_xlfn.FORECAST.LINEAR(Z27,
INDEX('DS2025'!$B$5:$B$15,MATCH(Z27,'DS2025'!$A$5:$A$15,1)):
INDEX('DS2025'!$B$5:$B$15,MATCH(Z27,'DS2025'!$A$5:$A$15,1)+1),
INDEX('DS2025'!$A$5:$A$15,MATCH(Z27,'DS2025'!$A$5:$A$15,1)):
INDEX('DS2025'!$A$5:$A$15,MATCH(Z27,'DS2025'!$A$5:$A$15,1)+1)),
IF($AA$4=Database!$A$3,
_xlfn.FORECAST.LINEAR(Z27,
INDEX('DS2025'!$E$5:$E$15,MATCH(Z27,'DS2025'!$D$5:$D$15,1)):
INDEX('DS2025'!$E$5:$E$15,MATCH(Z27,'DS2025'!$D$5:$D$15,1)+1),
INDEX('DS2025'!$D$5:$D$15,MATCH(Z27,'DS2025'!$D$5:$D$15,1)):
INDEX('DS2025'!$D$5:$D$15,MATCH(Z27,'DS2025'!$D$5:$D$15,1)+1)),
IF($AA$4=Database!$A$4,
_xlfn.FORECAST.LINEAR(Z27,
INDEX('DS2025'!$H$5:$H$15,MATCH(Z27,'DS2025'!$G$5:$G$15,1)):
INDEX('DS2025'!$H$5:$H$15,MATCH(Z27,'DS2025'!$G$5:$G$15,1)+1),
INDEX('DS2025'!$G$5:$G$15,MATCH(Z27,'DS2025'!$G$5:$G$15,1)):
INDEX('DS2025'!$G$5:$G$15,MATCH(Z27,'DS2025'!$G$5:$G$15,1)+1)),
IF($AA$4=Database!$A$5,
_xlfn.FORECAST.LINEAR(Z27,
INDEX('DS2025'!$K$5:$K$15,MATCH(Z27,'DS2025'!$J$5:$J$15,1)):
INDEX('DS2025'!$K$5:$K$15,MATCH(Z27,'DS2025'!$J$5:$J$15,1)+1),
INDEX('DS2025'!$J$5:$J$15,MATCH(Z27,'DS2025'!$J$5:$J$15,1)):
INDEX('DS2025'!$J$5:$J$15,MATCH(Z27,'DS2025'!$J$5:$J$15,1)+1)),
IF($AA$4=Database!$A$6,
_xlfn.FORECAST.LINEAR(Z27,
INDEX('DS2025'!$N$5:$N$15,MATCH(Z27,'DS2025'!$M$5:$M$15,1)):
INDEX('DS2025'!$N$5:$N$15,MATCH(Z27,'DS2025'!$M$5:$M$15,1)+1),
INDEX('DS2025'!$M$5:$M$15,MATCH(Z27,'DS2025'!$M$5:$M$15,1)):
INDEX('DS2025'!$M$5:$M$15,MATCH(Z27,'DS2025'!$M$5:$M$15,1)+1)),
IF($AA$4=Database!$A$7,
_xlfn.FORECAST.LINEAR(Z27,
INDEX('DS2025'!$Q$5:$Q$15,MATCH(Z27,'DS2025'!$P$5:$P$15,1)):
INDEX('DS2025'!$Q$5:$Q$15,MATCH(Z27,'DS2025'!$P$5:$P$15,1)+1),
INDEX('DS2025'!$P$5:$P$15,MATCH(Z27,'DS2025'!$P$5:$P$15,1)):
INDEX('DS2025'!$P$5:$P$15,MATCH(Z27,'DS2025'!$P$5:$P$15,1)+1)),
IF($AA$4=Database!$A$8,
_xlfn.FORECAST.LINEAR(Z27,
INDEX('DS2025'!$T$5:$T$15,MATCH(Z27,'DS2025'!$S$5:$S$15,1)):
INDEX('DS2025'!$T$5:$T$15,MATCH(Z27,'DS2025'!$S$5:$S$15,1)+1),
INDEX('DS2025'!$S$5:$S$15,MATCH(Z27,'DS2025'!$S$5:$S$15,1)):
INDEX('DS2025'!$S$5:$S$15,MATCH(Z27,'DS2025'!$S$5:$S$15,1)+1)),
IF($AA$4=Database!$A$9,
_xlfn.FORECAST.LINEAR(Z27,
INDEX('DS2025'!$W$5:$W$15,MATCH(Z27,'DS2025'!$V$5:$V$15,1)):
INDEX('DS2025'!$W$5:$W$15,MATCH(Z27,'DS2025'!$V$5:$V$15,1)+1),
INDEX('DS2025'!$V$5:$V$15,MATCH(Z27,'DS2025'!$V$5:$V$15,1)):
INDEX('DS2025'!$V$5:$V$15,MATCH(Z27,'DS2025'!$V$5:$V$15,1)+1)),
IF($AA$4=Database!$A$10,
_xlfn.FORECAST.LINEAR(Z27,
INDEX('DS2025'!$Z$5:$Z$15,MATCH(Z27,'DS2025'!$Y$5:$Y$15,1)):
INDEX('DS2025'!$Z$5:$Z$15,MATCH(Z27,'DS2025'!$Y$5:$Y$15,1)+1),
INDEX('DS2025'!$Y$5:$Y$15,MATCH(Z27,'DS2025'!$Y$5:$Y$15,1)):
INDEX('DS2025'!$Y$5:$Y$15,MATCH(Z27,'DS2025'!$Y$5:$Y$15,1)+1)),
IF($AA$4=Database!$A$11,
_xlfn.FORECAST.LINEAR(
Z27,
INDEX('DS2025'!$B$21:$B$35,MATCH(Z27,'DS2025'!$A$21:$A$35,1)):
INDEX('DS2025'!$B$21:$B$35,MATCH(Z27,'DS2025'!$A$21:$A$35,1)+1),
INDEX('DS2025'!$A$21:$A$35,MATCH(Z27,'DS2025'!$A$21:$A$35,1)):
INDEX('DS2025'!$A$21:$A$35,MATCH(Z27,'DS2025'!$A$21:$A$35,1)+1)),
IF($AA$4=Database!$A$12,
_xlfn.FORECAST.LINEAR(
Z27,
INDEX('DS2025'!$E$21:$E$35,MATCH(Z27,'DS2025'!$D$21:$D$35,1)):
INDEX('DS2025'!$E$21:$E$35,MATCH(Z27,'DS2025'!$D$21:$D$35,1)+1),
INDEX('DS2025'!$D$21:$D$35,MATCH(Z27,'DS2025'!$D$21:$D$35,1)):
INDEX('DS2025'!$D$21:$D$35,MATCH(Z27,'DS2025'!$D$21:$D$35,1)+1)),
IF($AA$4=Database!$A$13,
_xlfn.FORECAST.LINEAR(
Z27,
INDEX('DS2025'!$H$21:$H$35,MATCH(Z27,'DS2025'!$G$21:$G$35,1)):
INDEX('DS2025'!$H$21:$H$35,MATCH(Z27,'DS2025'!$G$21:$G$35,1)+1),
INDEX('DS2025'!$G$21:$G$35,MATCH(Z27,'DS2025'!$G$21:$G$35,1)):
INDEX('DS2025'!$G$21:$G$35,MATCH(Z27,'DS2025'!$G$21:$G$35,1)+1)),
IF($AA$4=Database!$A$14,
_xlfn.FORECAST.LINEAR(
Z27,
INDEX('DS2025'!$K$21:$K$35,MATCH(Z27,'DS2025'!$J$21:$J$35,1)):
INDEX('DS2025'!$K$21:$K$35,MATCH(Z27,'DS2025'!$J$21:$J$35,1)+1),
INDEX('DS2025'!$J$21:$J$35,MATCH(Z27,'DS2025'!$J$21:$J$35,1)):
INDEX('DS2025'!$J$21:$J$35,MATCH(Z27,'DS2025'!$J$21:$J$35,1)+1)),
IF($AA$4=Database!$A$15,
_xlfn.FORECAST.LINEAR(
Z27,
INDEX('DS2025'!$N$21:$N$35,MATCH(Z27,'DS2025'!$M$21:$M$35,1)):
INDEX('DS2025'!$N$21:$N$35,MATCH(Z27,'DS2025'!$M$21:$M$35,1)+1),
INDEX('DS2025'!$M$21:$M$35,MATCH(Z27,'DS2025'!$M$21:$M$35,1)):
INDEX('DS2025'!$M$21:$M$35,MATCH(Z27,'DS2025'!$M$21:$M$35,1)+1)),
IF($AA$4=Database!$A$16,
_xlfn.FORECAST.LINEAR(
Z27,
INDEX('DS2025'!$Q$21:$Q$35,MATCH(Z27,'DS2025'!$P$21:$P$35,1)):
INDEX('DS2025'!$Q$21:$Q$35,MATCH(Z27,'DS2025'!$P$21:$P$35,1)+1),
INDEX('DS2025'!$P$21:$P$35,MATCH(Z27,'DS2025'!$P$21:$P$35,1)):
INDEX('DS2025'!$P$21:$P$35,MATCH(Z27,'DS2025'!$P$21:$P$35,1)+1)),
IF($AA$4=Database!$A$17,
_xlfn.FORECAST.LINEAR(
Z27,
INDEX('DS2025'!$T$21:$T$35,MATCH(Z27,'DS2025'!$S$21:$S$35,1)):
INDEX('DS2025'!$T$21:$T$35,MATCH(Z27,'DS2025'!$S$21:$S$35,1)+1),
INDEX('DS2025'!$S$21:$S$35,MATCH(Z27,'DS2025'!$S$21:$S$35,1)):
INDEX('DS2025'!$S$21:$S$35,MATCH(Z27,'DS2025'!$S$21:$S$35,1)+1)),
IF($AA$4=Database!$A$18,
_xlfn.FORECAST.LINEAR(
Z27,
INDEX('DS2025'!$W$21:$W$35,MATCH(Z27,'DS2025'!$V$21:$V$35,1)):
INDEX('DS2025'!$W$21:$W$35,MATCH(Z27,'DS2025'!$V$21:$V$35,1)+1),
INDEX('DS2025'!$V$21:$V$35,MATCH(Z27,'DS2025'!$V$21:$V$35,1)):
INDEX('DS2025'!$V$21:$V$35,MATCH(Z27,'DS2025'!$V$21:$V$35,1)+1)),
IF($AA$4=Database!$A$19,
_xlfn.FORECAST.LINEAR(
Z27,
INDEX('DS2025'!$Z$21:$Z$35,MATCH(Z27,'DS2025'!$Y$21:$Y$35,1)):
INDEX('DS2025'!$Z$21:$Z$35,MATCH(Z27,'DS2025'!$Y$21:$Y$35,1)+1),
INDEX('DS2025'!$Y$21:$Y$35,MATCH(Z27,'DS2025'!$Y$21:$Y$35,1)):
INDEX('DS2025'!$Y$21:$Y$35,MATCH(Z27,'DS2025'!$Y$21:$Y$35,1)+1)),
IF($AA$4=Database!$A$20,
_xlfn.FORECAST.LINEAR(
Z27,
INDEX('DS2025'!$AC$21:$AC$35,MATCH(Z27,'DS2025'!$AB$21:$AB$35,1)):
INDEX('DS2025'!$AC$21:$AC$35,MATCH(Z27,'DS2025'!$AB$21:$AB$35,1)+1),
INDEX('DS2025'!$AB$21:$AB$35,MATCH(Z27,'DS2025'!$AB$21:$AB$35,1)):
INDEX('DS2025'!$AB$21:$AB$35,MATCH(Z27,'DS2025'!$AB$21:$AB$35,1)+1))
)))))))))))))))))))</f>
        <v>-0.3367112653582256</v>
      </c>
      <c r="AB27" s="97">
        <f t="shared" si="8"/>
        <v>65.444288734641773</v>
      </c>
      <c r="AC27" s="318">
        <f>'Data 60 C'!K28</f>
        <v>65</v>
      </c>
      <c r="AD27" s="42"/>
      <c r="AE27" s="42"/>
      <c r="AF27" s="42"/>
    </row>
    <row r="28" spans="1:32" ht="15" customHeight="1">
      <c r="A28" s="316">
        <v>22</v>
      </c>
      <c r="B28" s="316">
        <f>'Data 60 C'!B29</f>
        <v>65.677000000000007</v>
      </c>
      <c r="C28" s="98">
        <f>IF($C$4=Database!$A$2,
_xlfn.FORECAST.LINEAR(B28,
INDEX('DS2025'!$B$5:$B$15,MATCH(B28,'DS2025'!$A$5:$A$15,1)):
INDEX('DS2025'!$B$5:$B$15,MATCH(B28,'DS2025'!$A$5:$A$15,1)+1),
INDEX('DS2025'!$A$5:$A$15,MATCH(B28,'DS2025'!$A$5:$A$15,1)):
INDEX('DS2025'!$A$5:$A$15,MATCH(B28,'DS2025'!$A$5:$A$15,1)+1)),
IF($C$4=Database!$A$3,
_xlfn.FORECAST.LINEAR(B28,
INDEX('DS2025'!$E$5:$E$15,MATCH(B28,'DS2025'!$D$5:$D$15,1)):
INDEX('DS2025'!$E$5:$E$15,MATCH(B28,'DS2025'!$D$5:$D$15,1)+1),
INDEX('DS2025'!$D$5:$D$15,MATCH(B28,'DS2025'!$D$5:$D$15,1)):
INDEX('DS2025'!$D$5:$D$15,MATCH(B28,'DS2025'!$D$5:$D$15,1)+1)),
IF($C$4=Database!$A$4,
_xlfn.FORECAST.LINEAR(B28,
INDEX('DS2025'!$H$5:$H$15,MATCH(B28,'DS2025'!$G$5:$G$15,1)):
INDEX('DS2025'!$H$5:$H$15,MATCH(B28,'DS2025'!$G$5:$G$15,1)+1),
INDEX('DS2025'!$G$5:$G$15,MATCH(B28,'DS2025'!$G$5:$G$15,1)):
INDEX('DS2025'!$G$5:$G$15,MATCH(B28,'DS2025'!$G$5:$G$15,1)+1)),
IF($C$4=Database!$A$5,
_xlfn.FORECAST.LINEAR(B28,
INDEX('DS2025'!$K$5:$K$15,MATCH(B28,'DS2025'!$J$5:$J$15,1)):
INDEX('DS2025'!$K$5:$K$15,MATCH(B28,'DS2025'!$J$5:$J$15,1)+1),
INDEX('DS2025'!$J$5:$J$15,MATCH(B28,'DS2025'!$J$5:$J$15,1)):
INDEX('DS2025'!$J$5:$J$15,MATCH(B28,'DS2025'!$J$5:$J$15,1)+1)),
IF($C$4=Database!$A$6,
_xlfn.FORECAST.LINEAR(B28,
INDEX('DS2025'!$N$5:$N$15,MATCH(B28,'DS2025'!$M$5:$M$15,1)):
INDEX('DS2025'!$N$5:$N$15,MATCH(B28,'DS2025'!$M$5:$M$15,1)+1),
INDEX('DS2025'!$M$5:$M$15,MATCH(B28,'DS2025'!$M$5:$M$15,1)):
INDEX('DS2025'!$M$5:$M$15,MATCH(B28,'DS2025'!$M$5:$M$15,1)+1)),
IF($C$4=Database!$A$7,
_xlfn.FORECAST.LINEAR(B28,
INDEX('DS2025'!$Q$5:$Q$15,MATCH(B28,'DS2025'!$P$5:$P$15,1)):
INDEX('DS2025'!$Q$5:$Q$15,MATCH(B28,'DS2025'!$P$5:$P$15,1)+1),
INDEX('DS2025'!$P$5:$P$15,MATCH(B28,'DS2025'!$P$5:$P$15,1)):
INDEX('DS2025'!$P$5:$P$15,MATCH(B28,'DS2025'!$P$5:$P$15,1)+1)),
IF($C$4=Database!$A$8,
_xlfn.FORECAST.LINEAR(B28,
INDEX('DS2025'!$T$5:$T$15,MATCH(B28,'DS2025'!$S$5:$S$15,1)):
INDEX('DS2025'!$T$5:$T$15,MATCH(B28,'DS2025'!$S$5:$S$15,1)+1),
INDEX('DS2025'!$S$5:$S$15,MATCH(B28,'DS2025'!$S$5:$S$15,1)):
INDEX('DS2025'!$S$5:$S$15,MATCH(B28,'DS2025'!$S$5:$S$15,1)+1)),
IF($C$4=Database!$A$9,
_xlfn.FORECAST.LINEAR(B28,
INDEX('DS2025'!$W$5:$W$15,MATCH(B28,'DS2025'!$V$5:$V$15,1)):
INDEX('DS2025'!$W$5:$W$15,MATCH(B28,'DS2025'!$V$5:$V$15,1)+1),
INDEX('DS2025'!$V$5:$V$15,MATCH(B28,'DS2025'!$V$5:$V$15,1)):
INDEX('DS2025'!$V$5:$V$15,MATCH(B28,'DS2025'!$V$5:$V$15,1)+1)),
IF($C$4=Database!$A$10,
_xlfn.FORECAST.LINEAR(B28,
INDEX('DS2025'!$Z$5:$Z$15,MATCH(B28,'DS2025'!$Y$5:$Y$15,1)):
INDEX('DS2025'!$Z$5:$Z$15,MATCH(B28,'DS2025'!$Y$5:$Y$15,1)+1),
INDEX('DS2025'!$Y$5:$Y$15,MATCH(B28,'DS2025'!$Y$5:$Y$15,1)):
INDEX('DS2025'!$Y$5:$Y$15,MATCH(B28,'DS2025'!$Y$5:$Y$15,1)+1)),
IF($C$4=Database!$A$11,
_xlfn.FORECAST.LINEAR(
B28,
INDEX('DS2025'!$B$21:$B$35,MATCH(B28,'DS2025'!$A$21:$A$35,1)):
INDEX('DS2025'!$B$21:$B$35,MATCH(B28,'DS2025'!$A$21:$A$35,1)+1),
INDEX('DS2025'!$A$21:$A$35,MATCH(B28,'DS2025'!$A$21:$A$35,1)):
INDEX('DS2025'!$A$21:$A$35,MATCH(B28,'DS2025'!$A$21:$A$35,1)+1)),
IF($C$4=Database!$A$12,
_xlfn.FORECAST.LINEAR(
B28,
INDEX('DS2025'!$E$21:$E$35,MATCH(B28,'DS2025'!$D$21:$D$35,1)):
INDEX('DS2025'!$E$21:$E$35,MATCH(B28,'DS2025'!$D$21:$D$35,1)+1),
INDEX('DS2025'!$D$21:$D$35,MATCH(B28,'DS2025'!$D$21:$D$35,1)):
INDEX('DS2025'!$D$21:$D$35,MATCH(B28,'DS2025'!$D$21:$D$35,1)+1)),
IF($C$4=Database!$A$13,
_xlfn.FORECAST.LINEAR(
B28,
INDEX('DS2025'!$H$21:$H$35,MATCH(B28,'DS2025'!$G$21:$G$35,1)):
INDEX('DS2025'!$H$21:$H$35,MATCH(B28,'DS2025'!$G$21:$G$35,1)+1),
INDEX('DS2025'!$G$21:$G$35,MATCH(B28,'DS2025'!$G$21:$G$35,1)):
INDEX('DS2025'!$G$21:$G$35,MATCH(B28,'DS2025'!$G$21:$G$35,1)+1)),
IF($C$4=Database!$A$14,
_xlfn.FORECAST.LINEAR(
B28,
INDEX('DS2025'!$K$21:$K$35,MATCH(B28,'DS2025'!$J$21:$J$35,1)):
INDEX('DS2025'!$K$21:$K$35,MATCH(B28,'DS2025'!$J$21:$J$35,1)+1),
INDEX('DS2025'!$J$21:$J$35,MATCH(B28,'DS2025'!$J$21:$J$35,1)):
INDEX('DS2025'!$J$21:$J$35,MATCH(B28,'DS2025'!$J$21:$J$35,1)+1)),
IF($C$4=Database!$A$15,
_xlfn.FORECAST.LINEAR(
B28,
INDEX('DS2025'!$N$21:$N$35,MATCH(B28,'DS2025'!$M$21:$M$35,1)):
INDEX('DS2025'!$N$21:$N$35,MATCH(B28,'DS2025'!$M$21:$M$35,1)+1),
INDEX('DS2025'!$M$21:$M$35,MATCH(B28,'DS2025'!$M$21:$M$35,1)):
INDEX('DS2025'!$M$21:$M$35,MATCH(B28,'DS2025'!$M$21:$M$35,1)+1)),
IF($C$4=Database!$A$16,
_xlfn.FORECAST.LINEAR(
B28,
INDEX('DS2025'!$Q$21:$Q$35,MATCH(B28,'DS2025'!$P$21:$P$35,1)):
INDEX('DS2025'!$Q$21:$Q$35,MATCH(B28,'DS2025'!$P$21:$P$35,1)+1),
INDEX('DS2025'!$P$21:$P$35,MATCH(B28,'DS2025'!$P$21:$P$35,1)):
INDEX('DS2025'!$P$21:$P$35,MATCH(B28,'DS2025'!$P$21:$P$35,1)+1)),
IF($C$4=Database!$A$17,
_xlfn.FORECAST.LINEAR(
B28,
INDEX('DS2025'!$T$21:$T$35,MATCH(B28,'DS2025'!$S$21:$S$35,1)):
INDEX('DS2025'!$T$21:$T$35,MATCH(B28,'DS2025'!$S$21:$S$35,1)+1),
INDEX('DS2025'!$S$21:$S$35,MATCH(B28,'DS2025'!$S$21:$S$35,1)):
INDEX('DS2025'!$S$21:$S$35,MATCH(B28,'DS2025'!$S$21:$S$35,1)+1)),
IF($C$4=Database!$A$18,
_xlfn.FORECAST.LINEAR(
B28,
INDEX('DS2025'!$W$21:$W$35,MATCH(B28,'DS2025'!$V$21:$V$35,1)):
INDEX('DS2025'!$W$21:$W$35,MATCH(B28,'DS2025'!$V$21:$V$35,1)+1),
INDEX('DS2025'!$V$21:$V$35,MATCH(B28,'DS2025'!$V$21:$V$35,1)):
INDEX('DS2025'!$V$21:$V$35,MATCH(B28,'DS2025'!$V$21:$V$35,1)+1)),
IF($C$4=Database!$A$19,
_xlfn.FORECAST.LINEAR(
B28,
INDEX('DS2025'!$Z$21:$Z$35,MATCH(B28,'DS2025'!$Y$21:$Y$35,1)):
INDEX('DS2025'!$Z$21:$Z$35,MATCH(B28,'DS2025'!$Y$21:$Y$35,1)+1),
INDEX('DS2025'!$Y$21:$Y$35,MATCH(B28,'DS2025'!$Y$21:$Y$35,1)):
INDEX('DS2025'!$Y$21:$Y$35,MATCH(B28,'DS2025'!$Y$21:$Y$35,1)+1)),
IF($C$4=Database!$A$20,
_xlfn.FORECAST.LINEAR(
B28,
INDEX('DS2025'!$AC$21:$AC$35,MATCH(B28,'DS2025'!$AB$21:$AB$35,1)):
INDEX('DS2025'!$AC$21:$AC$35,MATCH(B28,'DS2025'!$AB$21:$AB$35,1)+1),
INDEX('DS2025'!$AB$21:$AB$35,MATCH(B28,'DS2025'!$AB$21:$AB$35,1)):
INDEX('DS2025'!$AB$21:$AB$35,MATCH(B28,'DS2025'!$AB$21:$AB$35,1)+1))
)))))))))))))))))))</f>
        <v>-0.3364042604116802</v>
      </c>
      <c r="D28" s="98">
        <f t="shared" si="0"/>
        <v>65.340595739588323</v>
      </c>
      <c r="E28" s="98">
        <f>'Data 60 C'!C29</f>
        <v>66.311999999999998</v>
      </c>
      <c r="F28" s="98">
        <f>IF($F$4=Database!$A$2,
_xlfn.FORECAST.LINEAR(E28,
INDEX('DS2025'!$B$5:$B$15,MATCH(E28,'DS2025'!$A$5:$A$15,1)):
INDEX('DS2025'!$B$5:$B$15,MATCH(E28,'DS2025'!$A$5:$A$15,1)+1),
INDEX('DS2025'!$A$5:$A$15,MATCH(E28,'DS2025'!$A$5:$A$15,1)):
INDEX('DS2025'!$A$5:$A$15,MATCH(E28,'DS2025'!$A$5:$A$15,1)+1)),
IF($F$4=Database!$A$3,
_xlfn.FORECAST.LINEAR(E28,
INDEX('DS2025'!$E$5:$E$15,MATCH(E28,'DS2025'!$D$5:$D$15,1)):
INDEX('DS2025'!$E$5:$E$15,MATCH(E28,'DS2025'!$D$5:$D$15,1)+1),
INDEX('DS2025'!$D$5:$D$15,MATCH(E28,'DS2025'!$D$5:$D$15,1)):
INDEX('DS2025'!$D$5:$D$15,MATCH(E28,'DS2025'!$D$5:$D$15,1)+1)),
IF($F$4=Database!$A$4,
_xlfn.FORECAST.LINEAR(E28,
INDEX('DS2025'!$H$5:$H$15,MATCH(E28,'DS2025'!$G$5:$G$15,1)):
INDEX('DS2025'!$H$5:$H$15,MATCH(E28,'DS2025'!$G$5:$G$15,1)+1),
INDEX('DS2025'!$G$5:$G$15,MATCH(E28,'DS2025'!$G$5:$G$15,1)):
INDEX('DS2025'!$G$5:$G$15,MATCH(E28,'DS2025'!$G$5:$G$15,1)+1)),
IF($F$4=Database!$A$5,
_xlfn.FORECAST.LINEAR(E28,
INDEX('DS2025'!$K$5:$K$15,MATCH(E28,'DS2025'!$J$5:$J$15,1)):
INDEX('DS2025'!$K$5:$K$15,MATCH(E28,'DS2025'!$J$5:$J$15,1)+1),
INDEX('DS2025'!$J$5:$J$15,MATCH(E28,'DS2025'!$J$5:$J$15,1)):
INDEX('DS2025'!$J$5:$J$15,MATCH(E28,'DS2025'!$J$5:$J$15,1)+1)),
IF($F$4=Database!$A$6,
_xlfn.FORECAST.LINEAR(E28,
INDEX('DS2025'!$N$5:$N$15,MATCH(E28,'DS2025'!$M$5:$M$15,1)):
INDEX('DS2025'!$N$5:$N$15,MATCH(E28,'DS2025'!$M$5:$M$15,1)+1),
INDEX('DS2025'!$M$5:$M$15,MATCH(E28,'DS2025'!$M$5:$M$15,1)):
INDEX('DS2025'!$M$5:$M$15,MATCH(E28,'DS2025'!$M$5:$M$15,1)+1)),
IF($F$4=Database!$A$7,
_xlfn.FORECAST.LINEAR(E28,
INDEX('DS2025'!$Q$5:$Q$15,MATCH(E28,'DS2025'!$P$5:$P$15,1)):
INDEX('DS2025'!$Q$5:$Q$15,MATCH(E28,'DS2025'!$P$5:$P$15,1)+1),
INDEX('DS2025'!$P$5:$P$15,MATCH(E28,'DS2025'!$P$5:$P$15,1)):
INDEX('DS2025'!$P$5:$P$15,MATCH(E28,'DS2025'!$P$5:$P$15,1)+1)),
IF($F$4=Database!$A$8,
_xlfn.FORECAST.LINEAR(E28,
INDEX('DS2025'!$T$5:$T$15,MATCH(E28,'DS2025'!$S$5:$S$15,1)):
INDEX('DS2025'!$T$5:$T$15,MATCH(E28,'DS2025'!$S$5:$S$15,1)+1),
INDEX('DS2025'!$S$5:$S$15,MATCH(E28,'DS2025'!$S$5:$S$15,1)):
INDEX('DS2025'!$S$5:$S$15,MATCH(E28,'DS2025'!$S$5:$S$15,1)+1)),
IF($F$4=Database!$A$9,
_xlfn.FORECAST.LINEAR(E28,
INDEX('DS2025'!$W$5:$W$15,MATCH(E28,'DS2025'!$V$5:$V$15,1)):
INDEX('DS2025'!$W$5:$W$15,MATCH(E28,'DS2025'!$V$5:$V$15,1)+1),
INDEX('DS2025'!$V$5:$V$15,MATCH(E28,'DS2025'!$V$5:$V$15,1)):
INDEX('DS2025'!$V$5:$V$15,MATCH(E28,'DS2025'!$V$5:$V$15,1)+1)),
IF($F$4=Database!$A$10,
_xlfn.FORECAST.LINEAR(E28,
INDEX('DS2025'!$Z$5:$Z$15,MATCH(E28,'DS2025'!$Y$5:$Y$15,1)):
INDEX('DS2025'!$Z$5:$Z$15,MATCH(E28,'DS2025'!$Y$5:$Y$15,1)+1),
INDEX('DS2025'!$Y$5:$Y$15,MATCH(E28,'DS2025'!$Y$5:$Y$15,1)):
INDEX('DS2025'!$Y$5:$Y$15,MATCH(E28,'DS2025'!$Y$5:$Y$15,1)+1)),
IF($F$4=Database!$A$11,
_xlfn.FORECAST.LINEAR(
E28,
INDEX('DS2025'!$B$21:$B$35,MATCH(E28,'DS2025'!$A$21:$A$35,1)):
INDEX('DS2025'!$B$21:$B$35,MATCH(E28,'DS2025'!$A$21:$A$35,1)+1),
INDEX('DS2025'!$A$21:$A$35,MATCH(E28,'DS2025'!$A$21:$A$35,1)):
INDEX('DS2025'!$A$21:$A$35,MATCH(E28,'DS2025'!$A$21:$A$35,1)+1)),
IF($F$4=Database!$A$12,
_xlfn.FORECAST.LINEAR(
E28,
INDEX('DS2025'!$E$21:$E$35,MATCH(E28,'DS2025'!$D$21:$D$35,1)):
INDEX('DS2025'!$E$21:$E$35,MATCH(E28,'DS2025'!$D$21:$D$35,1)+1),
INDEX('DS2025'!$D$21:$D$35,MATCH(E28,'DS2025'!$D$21:$D$35,1)):
INDEX('DS2025'!$D$21:$D$35,MATCH(E28,'DS2025'!$D$21:$D$35,1)+1)),
IF($F$4=Database!$A$13,
_xlfn.FORECAST.LINEAR(
E28,
INDEX('DS2025'!$H$21:$H$35,MATCH(E28,'DS2025'!$G$21:$G$35,1)):
INDEX('DS2025'!$H$21:$H$35,MATCH(E28,'DS2025'!$G$21:$G$35,1)+1),
INDEX('DS2025'!$G$21:$G$35,MATCH(E28,'DS2025'!$G$21:$G$35,1)):
INDEX('DS2025'!$G$21:$G$35,MATCH(E28,'DS2025'!$G$21:$G$35,1)+1)),
IF($F$4=Database!$A$14,
_xlfn.FORECAST.LINEAR(
E28,
INDEX('DS2025'!$K$21:$K$35,MATCH(E28,'DS2025'!$J$21:$J$35,1)):
INDEX('DS2025'!$K$21:$K$35,MATCH(E28,'DS2025'!$J$21:$J$35,1)+1),
INDEX('DS2025'!$J$21:$J$35,MATCH(E28,'DS2025'!$J$21:$J$35,1)):
INDEX('DS2025'!$J$21:$J$35,MATCH(E28,'DS2025'!$J$21:$J$35,1)+1)),
IF($F$4=Database!$A$15,
_xlfn.FORECAST.LINEAR(
E28,
INDEX('DS2025'!$N$21:$N$35,MATCH(E28,'DS2025'!$M$21:$M$35,1)):
INDEX('DS2025'!$N$21:$N$35,MATCH(E28,'DS2025'!$M$21:$M$35,1)+1),
INDEX('DS2025'!$M$21:$M$35,MATCH(E28,'DS2025'!$M$21:$M$35,1)):
INDEX('DS2025'!$M$21:$M$35,MATCH(E28,'DS2025'!$M$21:$M$35,1)+1)),
IF($F$4=Database!$A$16,
_xlfn.FORECAST.LINEAR(
E28,
INDEX('DS2025'!$Q$21:$Q$35,MATCH(E28,'DS2025'!$P$21:$P$35,1)):
INDEX('DS2025'!$Q$21:$Q$35,MATCH(E28,'DS2025'!$P$21:$P$35,1)+1),
INDEX('DS2025'!$P$21:$P$35,MATCH(E28,'DS2025'!$P$21:$P$35,1)):
INDEX('DS2025'!$P$21:$P$35,MATCH(E28,'DS2025'!$P$21:$P$35,1)+1)),
IF($F$4=Database!$A$17,
_xlfn.FORECAST.LINEAR(
E28,
INDEX('DS2025'!$T$21:$T$35,MATCH(E28,'DS2025'!$S$21:$S$35,1)):
INDEX('DS2025'!$T$21:$T$35,MATCH(E28,'DS2025'!$S$21:$S$35,1)+1),
INDEX('DS2025'!$S$21:$S$35,MATCH(E28,'DS2025'!$S$21:$S$35,1)):
INDEX('DS2025'!$S$21:$S$35,MATCH(E28,'DS2025'!$S$21:$S$35,1)+1)),
IF($F$4=Database!$A$18,
_xlfn.FORECAST.LINEAR(
E28,
INDEX('DS2025'!$W$21:$W$35,MATCH(E28,'DS2025'!$V$21:$V$35,1)):
INDEX('DS2025'!$W$21:$W$35,MATCH(E28,'DS2025'!$V$21:$V$35,1)+1),
INDEX('DS2025'!$V$21:$V$35,MATCH(E28,'DS2025'!$V$21:$V$35,1)):
INDEX('DS2025'!$V$21:$V$35,MATCH(E28,'DS2025'!$V$21:$V$35,1)+1)),
IF($F$4=Database!$A$19,
_xlfn.FORECAST.LINEAR(
E28,
INDEX('DS2025'!$Z$21:$Z$35,MATCH(E28,'DS2025'!$Y$21:$Y$35,1)):
INDEX('DS2025'!$Z$21:$Z$35,MATCH(E28,'DS2025'!$Y$21:$Y$35,1)+1),
INDEX('DS2025'!$Y$21:$Y$35,MATCH(E28,'DS2025'!$Y$21:$Y$35,1)):
INDEX('DS2025'!$Y$21:$Y$35,MATCH(E28,'DS2025'!$Y$21:$Y$35,1)+1)),
IF($F$4=Database!$A$20,
_xlfn.FORECAST.LINEAR(
E28,
INDEX('DS2025'!$AC$21:$AC$35,MATCH(E28,'DS2025'!$AB$21:$AB$35,1)):
INDEX('DS2025'!$AC$21:$AC$35,MATCH(E28,'DS2025'!$AB$21:$AB$35,1)+1),
INDEX('DS2025'!$AB$21:$AB$35,MATCH(E28,'DS2025'!$AB$21:$AB$35,1)):
INDEX('DS2025'!$AB$21:$AB$35,MATCH(E28,'DS2025'!$AB$21:$AB$35,1)+1))
)))))))))))))))))))</f>
        <v>-0.29463754512635376</v>
      </c>
      <c r="G28" s="98">
        <f t="shared" si="1"/>
        <v>66.017362454873648</v>
      </c>
      <c r="H28" s="98">
        <f>'Data 60 C'!D29</f>
        <v>65.650999999999996</v>
      </c>
      <c r="I28" s="98">
        <f>IF($I$4=Database!$A$2,
_xlfn.FORECAST.LINEAR(H28,
INDEX('DS2025'!$B$5:$B$15,MATCH(H28,'DS2025'!$A$5:$A$15,1)):
INDEX('DS2025'!$B$5:$B$15,MATCH(H28,'DS2025'!$A$5:$A$15,1)+1),
INDEX('DS2025'!$A$5:$A$15,MATCH(H28,'DS2025'!$A$5:$A$15,1)):
INDEX('DS2025'!$A$5:$A$15,MATCH(H28,'DS2025'!$A$5:$A$15,1)+1)),
IF($I$4=Database!$A$3,
_xlfn.FORECAST.LINEAR(H28,
INDEX('DS2025'!$E$5:$E$15,MATCH(H28,'DS2025'!$D$5:$D$15,1)):
INDEX('DS2025'!$E$5:$E$15,MATCH(H28,'DS2025'!$D$5:$D$15,1)+1),
INDEX('DS2025'!$D$5:$D$15,MATCH(H28,'DS2025'!$D$5:$D$15,1)):
INDEX('DS2025'!$D$5:$D$15,MATCH(H28,'DS2025'!$D$5:$D$15,1)+1)),
IF($I$4=Database!$A$4,
_xlfn.FORECAST.LINEAR(H28,
INDEX('DS2025'!$H$5:$H$15,MATCH(H28,'DS2025'!$G$5:$G$15,1)):
INDEX('DS2025'!$H$5:$H$15,MATCH(H28,'DS2025'!$G$5:$G$15,1)+1),
INDEX('DS2025'!$G$5:$G$15,MATCH(H28,'DS2025'!$G$5:$G$15,1)):
INDEX('DS2025'!$G$5:$G$15,MATCH(H28,'DS2025'!$G$5:$G$15,1)+1)),
IF($I$4=Database!$A$5,
_xlfn.FORECAST.LINEAR(H28,
INDEX('DS2025'!$K$5:$K$15,MATCH(H28,'DS2025'!$J$5:$J$15,1)):
INDEX('DS2025'!$K$5:$K$15,MATCH(H28,'DS2025'!$J$5:$J$15,1)+1),
INDEX('DS2025'!$J$5:$J$15,MATCH(H28,'DS2025'!$J$5:$J$15,1)):
INDEX('DS2025'!$J$5:$J$15,MATCH(H28,'DS2025'!$J$5:$J$15,1)+1)),
IF($I$4=Database!$A$6,
_xlfn.FORECAST.LINEAR(H28,
INDEX('DS2025'!$N$5:$N$15,MATCH(H28,'DS2025'!$M$5:$M$15,1)):
INDEX('DS2025'!$N$5:$N$15,MATCH(H28,'DS2025'!$M$5:$M$15,1)+1),
INDEX('DS2025'!$M$5:$M$15,MATCH(H28,'DS2025'!$M$5:$M$15,1)):
INDEX('DS2025'!$M$5:$M$15,MATCH(H28,'DS2025'!$M$5:$M$15,1)+1)),
IF($I$4=Database!$A$7,
_xlfn.FORECAST.LINEAR(H28,
INDEX('DS2025'!$Q$5:$Q$15,MATCH(H28,'DS2025'!$P$5:$P$15,1)):
INDEX('DS2025'!$Q$5:$Q$15,MATCH(H28,'DS2025'!$P$5:$P$15,1)+1),
INDEX('DS2025'!$P$5:$P$15,MATCH(H28,'DS2025'!$P$5:$P$15,1)):
INDEX('DS2025'!$P$5:$P$15,MATCH(H28,'DS2025'!$P$5:$P$15,1)+1)),
IF($I$4=Database!$A$8,
_xlfn.FORECAST.LINEAR(H28,
INDEX('DS2025'!$T$5:$T$15,MATCH(H28,'DS2025'!$S$5:$S$15,1)):
INDEX('DS2025'!$T$5:$T$15,MATCH(H28,'DS2025'!$S$5:$S$15,1)+1),
INDEX('DS2025'!$S$5:$S$15,MATCH(H28,'DS2025'!$S$5:$S$15,1)):
INDEX('DS2025'!$S$5:$S$15,MATCH(H28,'DS2025'!$S$5:$S$15,1)+1)),
IF($I$4=Database!$A$9,
_xlfn.FORECAST.LINEAR(H28,
INDEX('DS2025'!$W$5:$W$15,MATCH(H28,'DS2025'!$V$5:$V$15,1)):
INDEX('DS2025'!$W$5:$W$15,MATCH(H28,'DS2025'!$V$5:$V$15,1)+1),
INDEX('DS2025'!$V$5:$V$15,MATCH(H28,'DS2025'!$V$5:$V$15,1)):
INDEX('DS2025'!$V$5:$V$15,MATCH(H28,'DS2025'!$V$5:$V$15,1)+1)),
IF($I$4=Database!$A$10,
_xlfn.FORECAST.LINEAR(H28,
INDEX('DS2025'!$Z$5:$Z$15,MATCH(H28,'DS2025'!$Y$5:$Y$15,1)):
INDEX('DS2025'!$Z$5:$Z$15,MATCH(H28,'DS2025'!$Y$5:$Y$15,1)+1),
INDEX('DS2025'!$Y$5:$Y$15,MATCH(H28,'DS2025'!$Y$5:$Y$15,1)):
INDEX('DS2025'!$Y$5:$Y$15,MATCH(H28,'DS2025'!$Y$5:$Y$15,1)+1)),
IF($I$4=Database!$A$11,
_xlfn.FORECAST.LINEAR(
H28,
INDEX('DS2025'!$B$21:$B$35,MATCH(H28,'DS2025'!$A$21:$A$35,1)):
INDEX('DS2025'!$B$21:$B$35,MATCH(H28,'DS2025'!$A$21:$A$35,1)+1),
INDEX('DS2025'!$A$21:$A$35,MATCH(H28,'DS2025'!$A$21:$A$35,1)):
INDEX('DS2025'!$A$21:$A$35,MATCH(H28,'DS2025'!$A$21:$A$35,1)+1)),
IF($I$4=Database!$A$12,
_xlfn.FORECAST.LINEAR(
H28,
INDEX('DS2025'!$E$21:$E$35,MATCH(H28,'DS2025'!$D$21:$D$35,1)):
INDEX('DS2025'!$E$21:$E$35,MATCH(H28,'DS2025'!$D$21:$D$35,1)+1),
INDEX('DS2025'!$D$21:$D$35,MATCH(H28,'DS2025'!$D$21:$D$35,1)):
INDEX('DS2025'!$D$21:$D$35,MATCH(H28,'DS2025'!$D$21:$D$35,1)+1)),
IF($I$4=Database!$A$13,
_xlfn.FORECAST.LINEAR(
H28,
INDEX('DS2025'!$H$21:$H$35,MATCH(H28,'DS2025'!$G$21:$G$35,1)):
INDEX('DS2025'!$H$21:$H$35,MATCH(H28,'DS2025'!$G$21:$G$35,1)+1),
INDEX('DS2025'!$G$21:$G$35,MATCH(H28,'DS2025'!$G$21:$G$35,1)):
INDEX('DS2025'!$G$21:$G$35,MATCH(H28,'DS2025'!$G$21:$G$35,1)+1)),
IF($I$4=Database!$A$14,
_xlfn.FORECAST.LINEAR(
H28,
INDEX('DS2025'!$K$21:$K$35,MATCH(H28,'DS2025'!$J$21:$J$35,1)):
INDEX('DS2025'!$K$21:$K$35,MATCH(H28,'DS2025'!$J$21:$J$35,1)+1),
INDEX('DS2025'!$J$21:$J$35,MATCH(H28,'DS2025'!$J$21:$J$35,1)):
INDEX('DS2025'!$J$21:$J$35,MATCH(H28,'DS2025'!$J$21:$J$35,1)+1)),
IF($I$4=Database!$A$15,
_xlfn.FORECAST.LINEAR(
H28,
INDEX('DS2025'!$N$21:$N$35,MATCH(H28,'DS2025'!$M$21:$M$35,1)):
INDEX('DS2025'!$N$21:$N$35,MATCH(H28,'DS2025'!$M$21:$M$35,1)+1),
INDEX('DS2025'!$M$21:$M$35,MATCH(H28,'DS2025'!$M$21:$M$35,1)):
INDEX('DS2025'!$M$21:$M$35,MATCH(H28,'DS2025'!$M$21:$M$35,1)+1)),
IF($I$4=Database!$A$16,
_xlfn.FORECAST.LINEAR(
H28,
INDEX('DS2025'!$Q$21:$Q$35,MATCH(H28,'DS2025'!$P$21:$P$35,1)):
INDEX('DS2025'!$Q$21:$Q$35,MATCH(H28,'DS2025'!$P$21:$P$35,1)+1),
INDEX('DS2025'!$P$21:$P$35,MATCH(H28,'DS2025'!$P$21:$P$35,1)):
INDEX('DS2025'!$P$21:$P$35,MATCH(H28,'DS2025'!$P$21:$P$35,1)+1)),
IF($I$4=Database!$A$17,
_xlfn.FORECAST.LINEAR(
H28,
INDEX('DS2025'!$T$21:$T$35,MATCH(H28,'DS2025'!$S$21:$S$35,1)):
INDEX('DS2025'!$T$21:$T$35,MATCH(H28,'DS2025'!$S$21:$S$35,1)+1),
INDEX('DS2025'!$S$21:$S$35,MATCH(H28,'DS2025'!$S$21:$S$35,1)):
INDEX('DS2025'!$S$21:$S$35,MATCH(H28,'DS2025'!$S$21:$S$35,1)+1)),
IF($I$4=Database!$A$18,
_xlfn.FORECAST.LINEAR(
H28,
INDEX('DS2025'!$W$21:$W$35,MATCH(H28,'DS2025'!$V$21:$V$35,1)):
INDEX('DS2025'!$W$21:$W$35,MATCH(H28,'DS2025'!$V$21:$V$35,1)+1),
INDEX('DS2025'!$V$21:$V$35,MATCH(H28,'DS2025'!$V$21:$V$35,1)):
INDEX('DS2025'!$V$21:$V$35,MATCH(H28,'DS2025'!$V$21:$V$35,1)+1)),
IF($I$4=Database!$A$19,
_xlfn.FORECAST.LINEAR(
H28,
INDEX('DS2025'!$Z$21:$Z$35,MATCH(H28,'DS2025'!$Y$21:$Y$35,1)):
INDEX('DS2025'!$Z$21:$Z$35,MATCH(H28,'DS2025'!$Y$21:$Y$35,1)+1),
INDEX('DS2025'!$Y$21:$Y$35,MATCH(H28,'DS2025'!$Y$21:$Y$35,1)):
INDEX('DS2025'!$Y$21:$Y$35,MATCH(H28,'DS2025'!$Y$21:$Y$35,1)+1)),
IF($I$4=Database!$A$20,
_xlfn.FORECAST.LINEAR(
H28,
INDEX('DS2025'!$AC$21:$AC$35,MATCH(H28,'DS2025'!$AB$21:$AB$35,1)):
INDEX('DS2025'!$AC$21:$AC$35,MATCH(H28,'DS2025'!$AB$21:$AB$35,1)+1),
INDEX('DS2025'!$AB$21:$AB$35,MATCH(H28,'DS2025'!$AB$21:$AB$35,1)):
INDEX('DS2025'!$AB$21:$AB$35,MATCH(H28,'DS2025'!$AB$21:$AB$35,1)+1))
)))))))))))))))))))</f>
        <v>-0.29630794223826717</v>
      </c>
      <c r="J28" s="98">
        <f t="shared" si="2"/>
        <v>65.354692057761724</v>
      </c>
      <c r="K28" s="98">
        <f>'Data 60 C'!E29</f>
        <v>65.623000000000005</v>
      </c>
      <c r="L28" s="98">
        <f>IF($L$4=Database!$A$2,
_xlfn.FORECAST.LINEAR(K28,
INDEX('DS2025'!$B$5:$B$15,MATCH(K28,'DS2025'!$A$5:$A$15,1)):
INDEX('DS2025'!$B$5:$B$15,MATCH(K28,'DS2025'!$A$5:$A$15,1)+1),
INDEX('DS2025'!$A$5:$A$15,MATCH(K28,'DS2025'!$A$5:$A$15,1)):
INDEX('DS2025'!$A$5:$A$15,MATCH(K28,'DS2025'!$A$5:$A$15,1)+1)),
IF($L$4=Database!$A$3,
_xlfn.FORECAST.LINEAR(K28,
INDEX('DS2025'!$E$5:$E$15,MATCH(K28,'DS2025'!$D$5:$D$15,1)):
INDEX('DS2025'!$E$5:$E$15,MATCH(K28,'DS2025'!$D$5:$D$15,1)+1),
INDEX('DS2025'!$D$5:$D$15,MATCH(K28,'DS2025'!$D$5:$D$15,1)):
INDEX('DS2025'!$D$5:$D$15,MATCH(K28,'DS2025'!$D$5:$D$15,1)+1)),
IF($L$4=Database!$A$4,
_xlfn.FORECAST.LINEAR(K28,
INDEX('DS2025'!$H$5:$H$15,MATCH(K28,'DS2025'!$G$5:$G$15,1)):
INDEX('DS2025'!$H$5:$H$15,MATCH(K28,'DS2025'!$G$5:$G$15,1)+1),
INDEX('DS2025'!$G$5:$G$15,MATCH(K28,'DS2025'!$G$5:$G$15,1)):
INDEX('DS2025'!$G$5:$G$15,MATCH(K28,'DS2025'!$G$5:$G$15,1)+1)),
IF($L$4=Database!$A$5,
_xlfn.FORECAST.LINEAR(K28,
INDEX('DS2025'!$K$5:$K$15,MATCH(K28,'DS2025'!$J$5:$J$15,1)):
INDEX('DS2025'!$K$5:$K$15,MATCH(K28,'DS2025'!$J$5:$J$15,1)+1),
INDEX('DS2025'!$J$5:$J$15,MATCH(K28,'DS2025'!$J$5:$J$15,1)):
INDEX('DS2025'!$J$5:$J$15,MATCH(K28,'DS2025'!$J$5:$J$15,1)+1)),
IF($L$4=Database!$A$6,
_xlfn.FORECAST.LINEAR(K28,
INDEX('DS2025'!$N$5:$N$15,MATCH(K28,'DS2025'!$M$5:$M$15,1)):
INDEX('DS2025'!$N$5:$N$15,MATCH(K28,'DS2025'!$M$5:$M$15,1)+1),
INDEX('DS2025'!$M$5:$M$15,MATCH(K28,'DS2025'!$M$5:$M$15,1)):
INDEX('DS2025'!$M$5:$M$15,MATCH(K28,'DS2025'!$M$5:$M$15,1)+1)),
IF($L$4=Database!$A$7,
_xlfn.FORECAST.LINEAR(K28,
INDEX('DS2025'!$Q$5:$Q$15,MATCH(K28,'DS2025'!$P$5:$P$15,1)):
INDEX('DS2025'!$Q$5:$Q$15,MATCH(K28,'DS2025'!$P$5:$P$15,1)+1),
INDEX('DS2025'!$P$5:$P$15,MATCH(K28,'DS2025'!$P$5:$P$15,1)):
INDEX('DS2025'!$P$5:$P$15,MATCH(K28,'DS2025'!$P$5:$P$15,1)+1)),
IF($L$4=Database!$A$8,
_xlfn.FORECAST.LINEAR(K28,
INDEX('DS2025'!$T$5:$T$15,MATCH(K28,'DS2025'!$S$5:$S$15,1)):
INDEX('DS2025'!$T$5:$T$15,MATCH(K28,'DS2025'!$S$5:$S$15,1)+1),
INDEX('DS2025'!$S$5:$S$15,MATCH(K28,'DS2025'!$S$5:$S$15,1)):
INDEX('DS2025'!$S$5:$S$15,MATCH(K28,'DS2025'!$S$5:$S$15,1)+1)),
IF($L$4=Database!$A$9,
_xlfn.FORECAST.LINEAR(K28,
INDEX('DS2025'!$W$5:$W$15,MATCH(K28,'DS2025'!$V$5:$V$15,1)):
INDEX('DS2025'!$W$5:$W$15,MATCH(K28,'DS2025'!$V$5:$V$15,1)+1),
INDEX('DS2025'!$V$5:$V$15,MATCH(K28,'DS2025'!$V$5:$V$15,1)):
INDEX('DS2025'!$V$5:$V$15,MATCH(K28,'DS2025'!$V$5:$V$15,1)+1)),
IF($L$4=Database!$A$10,
_xlfn.FORECAST.LINEAR(K28,
INDEX('DS2025'!$Z$5:$Z$15,MATCH(K28,'DS2025'!$Y$5:$Y$15,1)):
INDEX('DS2025'!$Z$5:$Z$15,MATCH(K28,'DS2025'!$Y$5:$Y$15,1)+1),
INDEX('DS2025'!$Y$5:$Y$15,MATCH(K28,'DS2025'!$Y$5:$Y$15,1)):
INDEX('DS2025'!$Y$5:$Y$15,MATCH(K28,'DS2025'!$Y$5:$Y$15,1)+1)),
IF($L$4=Database!$A$11,
_xlfn.FORECAST.LINEAR(
K28,
INDEX('DS2025'!$B$21:$B$35,MATCH(K28,'DS2025'!$A$21:$A$35,1)):
INDEX('DS2025'!$B$21:$B$35,MATCH(K28,'DS2025'!$A$21:$A$35,1)+1),
INDEX('DS2025'!$A$21:$A$35,MATCH(K28,'DS2025'!$A$21:$A$35,1)):
INDEX('DS2025'!$A$21:$A$35,MATCH(K28,'DS2025'!$A$21:$A$35,1)+1)),
IF($L$4=Database!$A$12,
_xlfn.FORECAST.LINEAR(
K28,
INDEX('DS2025'!$E$21:$E$35,MATCH(K28,'DS2025'!$D$21:$D$35,1)):
INDEX('DS2025'!$E$21:$E$35,MATCH(K28,'DS2025'!$D$21:$D$35,1)+1),
INDEX('DS2025'!$D$21:$D$35,MATCH(K28,'DS2025'!$D$21:$D$35,1)):
INDEX('DS2025'!$D$21:$D$35,MATCH(K28,'DS2025'!$D$21:$D$35,1)+1)),
IF($L$4=Database!$A$13,
_xlfn.FORECAST.LINEAR(
K28,
INDEX('DS2025'!$H$21:$H$35,MATCH(K28,'DS2025'!$G$21:$G$35,1)):
INDEX('DS2025'!$H$21:$H$35,MATCH(K28,'DS2025'!$G$21:$G$35,1)+1),
INDEX('DS2025'!$G$21:$G$35,MATCH(K28,'DS2025'!$G$21:$G$35,1)):
INDEX('DS2025'!$G$21:$G$35,MATCH(K28,'DS2025'!$G$21:$G$35,1)+1)),
IF($L$4=Database!$A$14,
_xlfn.FORECAST.LINEAR(
K28,
INDEX('DS2025'!$K$21:$K$35,MATCH(K28,'DS2025'!$J$21:$J$35,1)):
INDEX('DS2025'!$K$21:$K$35,MATCH(K28,'DS2025'!$J$21:$J$35,1)+1),
INDEX('DS2025'!$J$21:$J$35,MATCH(K28,'DS2025'!$J$21:$J$35,1)):
INDEX('DS2025'!$J$21:$J$35,MATCH(K28,'DS2025'!$J$21:$J$35,1)+1)),
IF($L$4=Database!$A$15,
_xlfn.FORECAST.LINEAR(
K28,
INDEX('DS2025'!$N$21:$N$35,MATCH(K28,'DS2025'!$M$21:$M$35,1)):
INDEX('DS2025'!$N$21:$N$35,MATCH(K28,'DS2025'!$M$21:$M$35,1)+1),
INDEX('DS2025'!$M$21:$M$35,MATCH(K28,'DS2025'!$M$21:$M$35,1)):
INDEX('DS2025'!$M$21:$M$35,MATCH(K28,'DS2025'!$M$21:$M$35,1)+1)),
IF($L$4=Database!$A$16,
_xlfn.FORECAST.LINEAR(
K28,
INDEX('DS2025'!$Q$21:$Q$35,MATCH(K28,'DS2025'!$P$21:$P$35,1)):
INDEX('DS2025'!$Q$21:$Q$35,MATCH(K28,'DS2025'!$P$21:$P$35,1)+1),
INDEX('DS2025'!$P$21:$P$35,MATCH(K28,'DS2025'!$P$21:$P$35,1)):
INDEX('DS2025'!$P$21:$P$35,MATCH(K28,'DS2025'!$P$21:$P$35,1)+1)),
IF($L$4=Database!$A$17,
_xlfn.FORECAST.LINEAR(
K28,
INDEX('DS2025'!$T$21:$T$35,MATCH(K28,'DS2025'!$S$21:$S$35,1)):
INDEX('DS2025'!$T$21:$T$35,MATCH(K28,'DS2025'!$S$21:$S$35,1)+1),
INDEX('DS2025'!$S$21:$S$35,MATCH(K28,'DS2025'!$S$21:$S$35,1)):
INDEX('DS2025'!$S$21:$S$35,MATCH(K28,'DS2025'!$S$21:$S$35,1)+1)),
IF($L$4=Database!$A$18,
_xlfn.FORECAST.LINEAR(
K28,
INDEX('DS2025'!$W$21:$W$35,MATCH(K28,'DS2025'!$V$21:$V$35,1)):
INDEX('DS2025'!$W$21:$W$35,MATCH(K28,'DS2025'!$V$21:$V$35,1)+1),
INDEX('DS2025'!$V$21:$V$35,MATCH(K28,'DS2025'!$V$21:$V$35,1)):
INDEX('DS2025'!$V$21:$V$35,MATCH(K28,'DS2025'!$V$21:$V$35,1)+1)),
IF($L$4=Database!$A$19,
_xlfn.FORECAST.LINEAR(
K28,
INDEX('DS2025'!$Z$21:$Z$35,MATCH(K28,'DS2025'!$Y$21:$Y$35,1)):
INDEX('DS2025'!$Z$21:$Z$35,MATCH(K28,'DS2025'!$Y$21:$Y$35,1)+1),
INDEX('DS2025'!$Y$21:$Y$35,MATCH(K28,'DS2025'!$Y$21:$Y$35,1)):
INDEX('DS2025'!$Y$21:$Y$35,MATCH(K28,'DS2025'!$Y$21:$Y$35,1)+1)),
IF($L$4=Database!$A$20,
_xlfn.FORECAST.LINEAR(
K28,
INDEX('DS2025'!$AC$21:$AC$35,MATCH(K28,'DS2025'!$AB$21:$AB$35,1)):
INDEX('DS2025'!$AC$21:$AC$35,MATCH(K28,'DS2025'!$AB$21:$AB$35,1)+1),
INDEX('DS2025'!$AB$21:$AB$35,MATCH(K28,'DS2025'!$AB$21:$AB$35,1)):
INDEX('DS2025'!$AB$21:$AB$35,MATCH(K28,'DS2025'!$AB$21:$AB$35,1)+1))
)))))))))))))))))))</f>
        <v>-0.33624485399712778</v>
      </c>
      <c r="M28" s="98">
        <f t="shared" si="3"/>
        <v>65.286755146002875</v>
      </c>
      <c r="N28" s="317">
        <f>'Data 60 C'!F29</f>
        <v>64.981999999999999</v>
      </c>
      <c r="O28" s="98">
        <f>IF($O$4=Database!$A$2,
_xlfn.FORECAST.LINEAR(N28,
INDEX('DS2025'!$B$5:$B$15,MATCH(N28,'DS2025'!$A$5:$A$15,1)):
INDEX('DS2025'!$B$5:$B$15,MATCH(N28,'DS2025'!$A$5:$A$15,1)+1),
INDEX('DS2025'!$A$5:$A$15,MATCH(N28,'DS2025'!$A$5:$A$15,1)):
INDEX('DS2025'!$A$5:$A$15,MATCH(N28,'DS2025'!$A$5:$A$15,1)+1)),
IF($O$4=Database!$A$3,
_xlfn.FORECAST.LINEAR(N28,
INDEX('DS2025'!$E$5:$E$15,MATCH(N28,'DS2025'!$D$5:$D$15,1)):
INDEX('DS2025'!$E$5:$E$15,MATCH(N28,'DS2025'!$D$5:$D$15,1)+1),
INDEX('DS2025'!$D$5:$D$15,MATCH(N28,'DS2025'!$D$5:$D$15,1)):
INDEX('DS2025'!$D$5:$D$15,MATCH(N28,'DS2025'!$D$5:$D$15,1)+1)),
IF($O$4=Database!$A$4,
_xlfn.FORECAST.LINEAR(N28,
INDEX('DS2025'!$H$5:$H$15,MATCH(N28,'DS2025'!$G$5:$G$15,1)):
INDEX('DS2025'!$H$5:$H$15,MATCH(N28,'DS2025'!$G$5:$G$15,1)+1),
INDEX('DS2025'!$G$5:$G$15,MATCH(N28,'DS2025'!$G$5:$G$15,1)):
INDEX('DS2025'!$G$5:$G$15,MATCH(N28,'DS2025'!$G$5:$G$15,1)+1)),
IF($O$4=Database!$A$5,
_xlfn.FORECAST.LINEAR(N28,
INDEX('DS2025'!$K$5:$K$15,MATCH(N28,'DS2025'!$J$5:$J$15,1)):
INDEX('DS2025'!$K$5:$K$15,MATCH(N28,'DS2025'!$J$5:$J$15,1)+1),
INDEX('DS2025'!$J$5:$J$15,MATCH(N28,'DS2025'!$J$5:$J$15,1)):
INDEX('DS2025'!$J$5:$J$15,MATCH(N28,'DS2025'!$J$5:$J$15,1)+1)),
IF($O$4=Database!$A$6,
_xlfn.FORECAST.LINEAR(N28,
INDEX('DS2025'!$N$5:$N$15,MATCH(N28,'DS2025'!$M$5:$M$15,1)):
INDEX('DS2025'!$N$5:$N$15,MATCH(N28,'DS2025'!$M$5:$M$15,1)+1),
INDEX('DS2025'!$M$5:$M$15,MATCH(N28,'DS2025'!$M$5:$M$15,1)):
INDEX('DS2025'!$M$5:$M$15,MATCH(N28,'DS2025'!$M$5:$M$15,1)+1)),
IF($O$4=Database!$A$7,
_xlfn.FORECAST.LINEAR(N28,
INDEX('DS2025'!$Q$5:$Q$15,MATCH(N28,'DS2025'!$P$5:$P$15,1)):
INDEX('DS2025'!$Q$5:$Q$15,MATCH(N28,'DS2025'!$P$5:$P$15,1)+1),
INDEX('DS2025'!$P$5:$P$15,MATCH(N28,'DS2025'!$P$5:$P$15,1)):
INDEX('DS2025'!$P$5:$P$15,MATCH(N28,'DS2025'!$P$5:$P$15,1)+1)),
IF($O$4=Database!$A$8,
_xlfn.FORECAST.LINEAR(N28,
INDEX('DS2025'!$T$5:$T$15,MATCH(N28,'DS2025'!$S$5:$S$15,1)):
INDEX('DS2025'!$T$5:$T$15,MATCH(N28,'DS2025'!$S$5:$S$15,1)+1),
INDEX('DS2025'!$S$5:$S$15,MATCH(N28,'DS2025'!$S$5:$S$15,1)):
INDEX('DS2025'!$S$5:$S$15,MATCH(N28,'DS2025'!$S$5:$S$15,1)+1)),
IF($O$4=Database!$A$9,
_xlfn.FORECAST.LINEAR(N28,
INDEX('DS2025'!$W$5:$W$15,MATCH(N28,'DS2025'!$V$5:$V$15,1)):
INDEX('DS2025'!$W$5:$W$15,MATCH(N28,'DS2025'!$V$5:$V$15,1)+1),
INDEX('DS2025'!$V$5:$V$15,MATCH(N28,'DS2025'!$V$5:$V$15,1)):
INDEX('DS2025'!$V$5:$V$15,MATCH(N28,'DS2025'!$V$5:$V$15,1)+1)),
IF($O$4=Database!$A$10,
_xlfn.FORECAST.LINEAR(N28,
INDEX('DS2025'!$Z$5:$Z$15,MATCH(N28,'DS2025'!$Y$5:$Y$15,1)):
INDEX('DS2025'!$Z$5:$Z$15,MATCH(N28,'DS2025'!$Y$5:$Y$15,1)+1),
INDEX('DS2025'!$Y$5:$Y$15,MATCH(N28,'DS2025'!$Y$5:$Y$15,1)):
INDEX('DS2025'!$Y$5:$Y$15,MATCH(N28,'DS2025'!$Y$5:$Y$15,1)+1)),
IF($O$4=Database!$A$11,
_xlfn.FORECAST.LINEAR(
N28,
INDEX('DS2025'!$B$21:$B$35,MATCH(N28,'DS2025'!$A$21:$A$35,1)):
INDEX('DS2025'!$B$21:$B$35,MATCH(N28,'DS2025'!$A$21:$A$35,1)+1),
INDEX('DS2025'!$A$21:$A$35,MATCH(N28,'DS2025'!$A$21:$A$35,1)):
INDEX('DS2025'!$A$21:$A$35,MATCH(N28,'DS2025'!$A$21:$A$35,1)+1)),
IF($O$4=Database!$A$12,
_xlfn.FORECAST.LINEAR(
N28,
INDEX('DS2025'!$E$21:$E$35,MATCH(N28,'DS2025'!$D$21:$D$35,1)):
INDEX('DS2025'!$E$21:$E$35,MATCH(N28,'DS2025'!$D$21:$D$35,1)+1),
INDEX('DS2025'!$D$21:$D$35,MATCH(N28,'DS2025'!$D$21:$D$35,1)):
INDEX('DS2025'!$D$21:$D$35,MATCH(N28,'DS2025'!$D$21:$D$35,1)+1)),
IF($O$4=Database!$A$13,
_xlfn.FORECAST.LINEAR(
N28,
INDEX('DS2025'!$H$21:$H$35,MATCH(N28,'DS2025'!$G$21:$G$35,1)):
INDEX('DS2025'!$H$21:$H$35,MATCH(N28,'DS2025'!$G$21:$G$35,1)+1),
INDEX('DS2025'!$G$21:$G$35,MATCH(N28,'DS2025'!$G$21:$G$35,1)):
INDEX('DS2025'!$G$21:$G$35,MATCH(N28,'DS2025'!$G$21:$G$35,1)+1)),
IF($O$4=Database!$A$14,
_xlfn.FORECAST.LINEAR(
N28,
INDEX('DS2025'!$K$21:$K$35,MATCH(N28,'DS2025'!$J$21:$J$35,1)):
INDEX('DS2025'!$K$21:$K$35,MATCH(N28,'DS2025'!$J$21:$J$35,1)+1),
INDEX('DS2025'!$J$21:$J$35,MATCH(N28,'DS2025'!$J$21:$J$35,1)):
INDEX('DS2025'!$J$21:$J$35,MATCH(N28,'DS2025'!$J$21:$J$35,1)+1)),
IF($O$4=Database!$A$15,
_xlfn.FORECAST.LINEAR(
N28,
INDEX('DS2025'!$N$21:$N$35,MATCH(N28,'DS2025'!$M$21:$M$35,1)):
INDEX('DS2025'!$N$21:$N$35,MATCH(N28,'DS2025'!$M$21:$M$35,1)+1),
INDEX('DS2025'!$M$21:$M$35,MATCH(N28,'DS2025'!$M$21:$M$35,1)):
INDEX('DS2025'!$M$21:$M$35,MATCH(N28,'DS2025'!$M$21:$M$35,1)+1)),
IF($O$4=Database!$A$16,
_xlfn.FORECAST.LINEAR(
N28,
INDEX('DS2025'!$Q$21:$Q$35,MATCH(N28,'DS2025'!$P$21:$P$35,1)):
INDEX('DS2025'!$Q$21:$Q$35,MATCH(N28,'DS2025'!$P$21:$P$35,1)+1),
INDEX('DS2025'!$P$21:$P$35,MATCH(N28,'DS2025'!$P$21:$P$35,1)):
INDEX('DS2025'!$P$21:$P$35,MATCH(N28,'DS2025'!$P$21:$P$35,1)+1)),
IF($O$4=Database!$A$17,
_xlfn.FORECAST.LINEAR(
N28,
INDEX('DS2025'!$T$21:$T$35,MATCH(N28,'DS2025'!$S$21:$S$35,1)):
INDEX('DS2025'!$T$21:$T$35,MATCH(N28,'DS2025'!$S$21:$S$35,1)+1),
INDEX('DS2025'!$S$21:$S$35,MATCH(N28,'DS2025'!$S$21:$S$35,1)):
INDEX('DS2025'!$S$21:$S$35,MATCH(N28,'DS2025'!$S$21:$S$35,1)+1)),
IF($O$4=Database!$A$18,
_xlfn.FORECAST.LINEAR(
N28,
INDEX('DS2025'!$W$21:$W$35,MATCH(N28,'DS2025'!$V$21:$V$35,1)):
INDEX('DS2025'!$W$21:$W$35,MATCH(N28,'DS2025'!$V$21:$V$35,1)+1),
INDEX('DS2025'!$V$21:$V$35,MATCH(N28,'DS2025'!$V$21:$V$35,1)):
INDEX('DS2025'!$V$21:$V$35,MATCH(N28,'DS2025'!$V$21:$V$35,1)+1)),
IF($O$4=Database!$A$19,
_xlfn.FORECAST.LINEAR(
N28,
INDEX('DS2025'!$Z$21:$Z$35,MATCH(N28,'DS2025'!$Y$21:$Y$35,1)):
INDEX('DS2025'!$Z$21:$Z$35,MATCH(N28,'DS2025'!$Y$21:$Y$35,1)+1),
INDEX('DS2025'!$Y$21:$Y$35,MATCH(N28,'DS2025'!$Y$21:$Y$35,1)):
INDEX('DS2025'!$Y$21:$Y$35,MATCH(N28,'DS2025'!$Y$21:$Y$35,1)+1)),
IF($O$4=Database!$A$20,
_xlfn.FORECAST.LINEAR(
N28,
INDEX('DS2025'!$AC$21:$AC$35,MATCH(N28,'DS2025'!$AB$21:$AB$35,1)):
INDEX('DS2025'!$AC$21:$AC$35,MATCH(N28,'DS2025'!$AB$21:$AB$35,1)+1),
INDEX('DS2025'!$AB$21:$AB$35,MATCH(N28,'DS2025'!$AB$21:$AB$35,1)):
INDEX('DS2025'!$AB$21:$AB$35,MATCH(N28,'DS2025'!$AB$21:$AB$35,1)+1))
)))))))))))))))))))</f>
        <v>-0.3343526408169778</v>
      </c>
      <c r="P28" s="96">
        <f t="shared" si="4"/>
        <v>64.647647359183026</v>
      </c>
      <c r="Q28" s="317">
        <f>'Data 60 C'!G29</f>
        <v>65.775000000000006</v>
      </c>
      <c r="R28" s="98">
        <f>IF($R$4=Database!$A$2,
_xlfn.FORECAST.LINEAR(Q28,
INDEX('DS2025'!$B$5:$B$15,MATCH(Q28,'DS2025'!$A$5:$A$15,1)):
INDEX('DS2025'!$B$5:$B$15,MATCH(Q28,'DS2025'!$A$5:$A$15,1)+1),
INDEX('DS2025'!$A$5:$A$15,MATCH(Q28,'DS2025'!$A$5:$A$15,1)):
INDEX('DS2025'!$A$5:$A$15,MATCH(Q28,'DS2025'!$A$5:$A$15,1)+1)),
IF($R$4=Database!$A$3,
_xlfn.FORECAST.LINEAR(Q28,
INDEX('DS2025'!$E$5:$E$15,MATCH(Q28,'DS2025'!$D$5:$D$15,1)):
INDEX('DS2025'!$E$5:$E$15,MATCH(Q28,'DS2025'!$D$5:$D$15,1)+1),
INDEX('DS2025'!$D$5:$D$15,MATCH(Q28,'DS2025'!$D$5:$D$15,1)):
INDEX('DS2025'!$D$5:$D$15,MATCH(Q28,'DS2025'!$D$5:$D$15,1)+1)),
IF($R$4=Database!$A$4,
_xlfn.FORECAST.LINEAR(Q28,
INDEX('DS2025'!$H$5:$H$15,MATCH(Q28,'DS2025'!$G$5:$G$15,1)):
INDEX('DS2025'!$H$5:$H$15,MATCH(Q28,'DS2025'!$G$5:$G$15,1)+1),
INDEX('DS2025'!$G$5:$G$15,MATCH(Q28,'DS2025'!$G$5:$G$15,1)):
INDEX('DS2025'!$G$5:$G$15,MATCH(Q28,'DS2025'!$G$5:$G$15,1)+1)),
IF($R$4=Database!$A$5,
_xlfn.FORECAST.LINEAR(Q28,
INDEX('DS2025'!$K$5:$K$15,MATCH(Q28,'DS2025'!$J$5:$J$15,1)):
INDEX('DS2025'!$K$5:$K$15,MATCH(Q28,'DS2025'!$J$5:$J$15,1)+1),
INDEX('DS2025'!$J$5:$J$15,MATCH(Q28,'DS2025'!$J$5:$J$15,1)):
INDEX('DS2025'!$J$5:$J$15,MATCH(Q28,'DS2025'!$J$5:$J$15,1)+1)),
IF($R$4=Database!$A$6,
_xlfn.FORECAST.LINEAR(Q28,
INDEX('DS2025'!$N$5:$N$15,MATCH(Q28,'DS2025'!$M$5:$M$15,1)):
INDEX('DS2025'!$N$5:$N$15,MATCH(Q28,'DS2025'!$M$5:$M$15,1)+1),
INDEX('DS2025'!$M$5:$M$15,MATCH(Q28,'DS2025'!$M$5:$M$15,1)):
INDEX('DS2025'!$M$5:$M$15,MATCH(Q28,'DS2025'!$M$5:$M$15,1)+1)),
IF($R$4=Database!$A$7,
_xlfn.FORECAST.LINEAR(Q28,
INDEX('DS2025'!$Q$5:$Q$15,MATCH(Q28,'DS2025'!$P$5:$P$15,1)):
INDEX('DS2025'!$Q$5:$Q$15,MATCH(Q28,'DS2025'!$P$5:$P$15,1)+1),
INDEX('DS2025'!$P$5:$P$15,MATCH(Q28,'DS2025'!$P$5:$P$15,1)):
INDEX('DS2025'!$P$5:$P$15,MATCH(Q28,'DS2025'!$P$5:$P$15,1)+1)),
IF($R$4=Database!$A$8,
_xlfn.FORECAST.LINEAR(Q28,
INDEX('DS2025'!$T$5:$T$15,MATCH(Q28,'DS2025'!$S$5:$S$15,1)):
INDEX('DS2025'!$T$5:$T$15,MATCH(Q28,'DS2025'!$S$5:$S$15,1)+1),
INDEX('DS2025'!$S$5:$S$15,MATCH(Q28,'DS2025'!$S$5:$S$15,1)):
INDEX('DS2025'!$S$5:$S$15,MATCH(Q28,'DS2025'!$S$5:$S$15,1)+1)),
IF($R$4=Database!$A$9,
_xlfn.FORECAST.LINEAR(Q28,
INDEX('DS2025'!$W$5:$W$15,MATCH(Q28,'DS2025'!$V$5:$V$15,1)):
INDEX('DS2025'!$W$5:$W$15,MATCH(Q28,'DS2025'!$V$5:$V$15,1)+1),
INDEX('DS2025'!$V$5:$V$15,MATCH(Q28,'DS2025'!$V$5:$V$15,1)):
INDEX('DS2025'!$V$5:$V$15,MATCH(Q28,'DS2025'!$V$5:$V$15,1)+1)),
IF($R$4=Database!$A$10,
_xlfn.FORECAST.LINEAR(Q28,
INDEX('DS2025'!$Z$5:$Z$15,MATCH(Q28,'DS2025'!$Y$5:$Y$15,1)):
INDEX('DS2025'!$Z$5:$Z$15,MATCH(Q28,'DS2025'!$Y$5:$Y$15,1)+1),
INDEX('DS2025'!$Y$5:$Y$15,MATCH(Q28,'DS2025'!$Y$5:$Y$15,1)):
INDEX('DS2025'!$Y$5:$Y$15,MATCH(Q28,'DS2025'!$Y$5:$Y$15,1)+1)),
IF($R$4=Database!$A$11,
_xlfn.FORECAST.LINEAR(
Q28,
INDEX('DS2025'!$B$21:$B$35,MATCH(Q28,'DS2025'!$A$21:$A$35,1)):
INDEX('DS2025'!$B$21:$B$35,MATCH(Q28,'DS2025'!$A$21:$A$35,1)+1),
INDEX('DS2025'!$A$21:$A$35,MATCH(Q28,'DS2025'!$A$21:$A$35,1)):
INDEX('DS2025'!$A$21:$A$35,MATCH(Q28,'DS2025'!$A$21:$A$35,1)+1)),
IF($R$4=Database!$A$12,
_xlfn.FORECAST.LINEAR(
Q28,
INDEX('DS2025'!$E$21:$E$35,MATCH(Q28,'DS2025'!$D$21:$D$35,1)):
INDEX('DS2025'!$E$21:$E$35,MATCH(Q28,'DS2025'!$D$21:$D$35,1)+1),
INDEX('DS2025'!$D$21:$D$35,MATCH(Q28,'DS2025'!$D$21:$D$35,1)):
INDEX('DS2025'!$D$21:$D$35,MATCH(Q28,'DS2025'!$D$21:$D$35,1)+1)),
IF($R$4=Database!$A$13,
_xlfn.FORECAST.LINEAR(
Q28,
INDEX('DS2025'!$H$21:$H$35,MATCH(Q28,'DS2025'!$G$21:$G$35,1)):
INDEX('DS2025'!$H$21:$H$35,MATCH(Q28,'DS2025'!$G$21:$G$35,1)+1),
INDEX('DS2025'!$G$21:$G$35,MATCH(Q28,'DS2025'!$G$21:$G$35,1)):
INDEX('DS2025'!$G$21:$G$35,MATCH(Q28,'DS2025'!$G$21:$G$35,1)+1)),
IF($R$4=Database!$A$14,
_xlfn.FORECAST.LINEAR(
Q28,
INDEX('DS2025'!$K$21:$K$35,MATCH(Q28,'DS2025'!$J$21:$J$35,1)):
INDEX('DS2025'!$K$21:$K$35,MATCH(Q28,'DS2025'!$J$21:$J$35,1)+1),
INDEX('DS2025'!$J$21:$J$35,MATCH(Q28,'DS2025'!$J$21:$J$35,1)):
INDEX('DS2025'!$J$21:$J$35,MATCH(Q28,'DS2025'!$J$21:$J$35,1)+1)),
IF($R$4=Database!$A$15,
_xlfn.FORECAST.LINEAR(
Q28,
INDEX('DS2025'!$N$21:$N$35,MATCH(Q28,'DS2025'!$M$21:$M$35,1)):
INDEX('DS2025'!$N$21:$N$35,MATCH(Q28,'DS2025'!$M$21:$M$35,1)+1),
INDEX('DS2025'!$M$21:$M$35,MATCH(Q28,'DS2025'!$M$21:$M$35,1)):
INDEX('DS2025'!$M$21:$M$35,MATCH(Q28,'DS2025'!$M$21:$M$35,1)+1)),
IF($R$4=Database!$A$16,
_xlfn.FORECAST.LINEAR(
Q28,
INDEX('DS2025'!$Q$21:$Q$35,MATCH(Q28,'DS2025'!$P$21:$P$35,1)):
INDEX('DS2025'!$Q$21:$Q$35,MATCH(Q28,'DS2025'!$P$21:$P$35,1)+1),
INDEX('DS2025'!$P$21:$P$35,MATCH(Q28,'DS2025'!$P$21:$P$35,1)):
INDEX('DS2025'!$P$21:$P$35,MATCH(Q28,'DS2025'!$P$21:$P$35,1)+1)),
IF($R$4=Database!$A$17,
_xlfn.FORECAST.LINEAR(
Q28,
INDEX('DS2025'!$T$21:$T$35,MATCH(Q28,'DS2025'!$S$21:$S$35,1)):
INDEX('DS2025'!$T$21:$T$35,MATCH(Q28,'DS2025'!$S$21:$S$35,1)+1),
INDEX('DS2025'!$S$21:$S$35,MATCH(Q28,'DS2025'!$S$21:$S$35,1)):
INDEX('DS2025'!$S$21:$S$35,MATCH(Q28,'DS2025'!$S$21:$S$35,1)+1)),
IF($R$4=Database!$A$18,
_xlfn.FORECAST.LINEAR(
Q28,
INDEX('DS2025'!$W$21:$W$35,MATCH(Q28,'DS2025'!$V$21:$V$35,1)):
INDEX('DS2025'!$W$21:$W$35,MATCH(Q28,'DS2025'!$V$21:$V$35,1)+1),
INDEX('DS2025'!$V$21:$V$35,MATCH(Q28,'DS2025'!$V$21:$V$35,1)):
INDEX('DS2025'!$V$21:$V$35,MATCH(Q28,'DS2025'!$V$21:$V$35,1)+1)),
IF($R$4=Database!$A$19,
_xlfn.FORECAST.LINEAR(
Q28,
INDEX('DS2025'!$Z$21:$Z$35,MATCH(Q28,'DS2025'!$Y$21:$Y$35,1)):
INDEX('DS2025'!$Z$21:$Z$35,MATCH(Q28,'DS2025'!$Y$21:$Y$35,1)+1),
INDEX('DS2025'!$Y$21:$Y$35,MATCH(Q28,'DS2025'!$Y$21:$Y$35,1)):
INDEX('DS2025'!$Y$21:$Y$35,MATCH(Q28,'DS2025'!$Y$21:$Y$35,1)+1)),
IF($R$4=Database!$A$20,
_xlfn.FORECAST.LINEAR(
Q28,
INDEX('DS2025'!$AC$21:$AC$35,MATCH(Q28,'DS2025'!$AB$21:$AB$35,1)):
INDEX('DS2025'!$AC$21:$AC$35,MATCH(Q28,'DS2025'!$AB$21:$AB$35,1)+1),
INDEX('DS2025'!$AB$21:$AB$35,MATCH(Q28,'DS2025'!$AB$21:$AB$35,1)):
INDEX('DS2025'!$AB$21:$AB$35,MATCH(Q28,'DS2025'!$AB$21:$AB$35,1)+1))
)))))))))))))))))))</f>
        <v>-0.33669355353438646</v>
      </c>
      <c r="S28" s="98">
        <f t="shared" si="5"/>
        <v>65.438306446465617</v>
      </c>
      <c r="T28" s="317">
        <f>'Data 60 C'!H29</f>
        <v>64.433000000000007</v>
      </c>
      <c r="U28" s="98">
        <f>IF($U$4=Database!$A$2,
_xlfn.FORECAST.LINEAR(T28,
INDEX('DS2025'!$B$5:$B$15,MATCH(T28,'DS2025'!$A$5:$A$15,1)):
INDEX('DS2025'!$B$5:$B$15,MATCH(T28,'DS2025'!$A$5:$A$15,1)+1),
INDEX('DS2025'!$A$5:$A$15,MATCH(T28,'DS2025'!$A$5:$A$15,1)):
INDEX('DS2025'!$A$5:$A$15,MATCH(T28,'DS2025'!$A$5:$A$15,1)+1)),
IF($U$4=Database!$A$3,
_xlfn.FORECAST.LINEAR(T28,
INDEX('DS2025'!$E$5:$E$15,MATCH(T28,'DS2025'!$D$5:$D$15,1)):
INDEX('DS2025'!$E$5:$E$15,MATCH(T28,'DS2025'!$D$5:$D$15,1)+1),
INDEX('DS2025'!$D$5:$D$15,MATCH(T28,'DS2025'!$D$5:$D$15,1)):
INDEX('DS2025'!$D$5:$D$15,MATCH(T28,'DS2025'!$D$5:$D$15,1)+1)),
IF($U$4=Database!$A$4,
_xlfn.FORECAST.LINEAR(T28,
INDEX('DS2025'!$H$5:$H$15,MATCH(T28,'DS2025'!$G$5:$G$15,1)):
INDEX('DS2025'!$H$5:$H$15,MATCH(T28,'DS2025'!$G$5:$G$15,1)+1),
INDEX('DS2025'!$G$5:$G$15,MATCH(T28,'DS2025'!$G$5:$G$15,1)):
INDEX('DS2025'!$G$5:$G$15,MATCH(T28,'DS2025'!$G$5:$G$15,1)+1)),
IF($U$4=Database!$A$5,
_xlfn.FORECAST.LINEAR(T28,
INDEX('DS2025'!$K$5:$K$15,MATCH(T28,'DS2025'!$J$5:$J$15,1)):
INDEX('DS2025'!$K$5:$K$15,MATCH(T28,'DS2025'!$J$5:$J$15,1)+1),
INDEX('DS2025'!$J$5:$J$15,MATCH(T28,'DS2025'!$J$5:$J$15,1)):
INDEX('DS2025'!$J$5:$J$15,MATCH(T28,'DS2025'!$J$5:$J$15,1)+1)),
IF($U$4=Database!$A$6,
_xlfn.FORECAST.LINEAR(T28,
INDEX('DS2025'!$N$5:$N$15,MATCH(T28,'DS2025'!$M$5:$M$15,1)):
INDEX('DS2025'!$N$5:$N$15,MATCH(T28,'DS2025'!$M$5:$M$15,1)+1),
INDEX('DS2025'!$M$5:$M$15,MATCH(T28,'DS2025'!$M$5:$M$15,1)):
INDEX('DS2025'!$M$5:$M$15,MATCH(T28,'DS2025'!$M$5:$M$15,1)+1)),
IF($U$4=Database!$A$7,
_xlfn.FORECAST.LINEAR(T28,
INDEX('DS2025'!$Q$5:$Q$15,MATCH(T28,'DS2025'!$P$5:$P$15,1)):
INDEX('DS2025'!$Q$5:$Q$15,MATCH(T28,'DS2025'!$P$5:$P$15,1)+1),
INDEX('DS2025'!$P$5:$P$15,MATCH(T28,'DS2025'!$P$5:$P$15,1)):
INDEX('DS2025'!$P$5:$P$15,MATCH(T28,'DS2025'!$P$5:$P$15,1)+1)),
IF($U$4=Database!$A$8,
_xlfn.FORECAST.LINEAR(T28,
INDEX('DS2025'!$T$5:$T$15,MATCH(T28,'DS2025'!$S$5:$S$15,1)):
INDEX('DS2025'!$T$5:$T$15,MATCH(T28,'DS2025'!$S$5:$S$15,1)+1),
INDEX('DS2025'!$S$5:$S$15,MATCH(T28,'DS2025'!$S$5:$S$15,1)):
INDEX('DS2025'!$S$5:$S$15,MATCH(T28,'DS2025'!$S$5:$S$15,1)+1)),
IF($U$4=Database!$A$9,
_xlfn.FORECAST.LINEAR(T28,
INDEX('DS2025'!$W$5:$W$15,MATCH(T28,'DS2025'!$V$5:$V$15,1)):
INDEX('DS2025'!$W$5:$W$15,MATCH(T28,'DS2025'!$V$5:$V$15,1)+1),
INDEX('DS2025'!$V$5:$V$15,MATCH(T28,'DS2025'!$V$5:$V$15,1)):
INDEX('DS2025'!$V$5:$V$15,MATCH(T28,'DS2025'!$V$5:$V$15,1)+1)),
IF($U$4=Database!$A$10,
_xlfn.FORECAST.LINEAR(T28,
INDEX('DS2025'!$Z$5:$Z$15,MATCH(T28,'DS2025'!$Y$5:$Y$15,1)):
INDEX('DS2025'!$Z$5:$Z$15,MATCH(T28,'DS2025'!$Y$5:$Y$15,1)+1),
INDEX('DS2025'!$Y$5:$Y$15,MATCH(T28,'DS2025'!$Y$5:$Y$15,1)):
INDEX('DS2025'!$Y$5:$Y$15,MATCH(T28,'DS2025'!$Y$5:$Y$15,1)+1)),
IF($U$4=Database!$A$11,
_xlfn.FORECAST.LINEAR(
T28,
INDEX('DS2025'!$B$21:$B$35,MATCH(T28,'DS2025'!$A$21:$A$35,1)):
INDEX('DS2025'!$B$21:$B$35,MATCH(T28,'DS2025'!$A$21:$A$35,1)+1),
INDEX('DS2025'!$A$21:$A$35,MATCH(T28,'DS2025'!$A$21:$A$35,1)):
INDEX('DS2025'!$A$21:$A$35,MATCH(T28,'DS2025'!$A$21:$A$35,1)+1)),
IF($U$4=Database!$A$12,
_xlfn.FORECAST.LINEAR(
T28,
INDEX('DS2025'!$E$21:$E$35,MATCH(T28,'DS2025'!$D$21:$D$35,1)):
INDEX('DS2025'!$E$21:$E$35,MATCH(T28,'DS2025'!$D$21:$D$35,1)+1),
INDEX('DS2025'!$D$21:$D$35,MATCH(T28,'DS2025'!$D$21:$D$35,1)):
INDEX('DS2025'!$D$21:$D$35,MATCH(T28,'DS2025'!$D$21:$D$35,1)+1)),
IF($U$4=Database!$A$13,
_xlfn.FORECAST.LINEAR(
T28,
INDEX('DS2025'!$H$21:$H$35,MATCH(T28,'DS2025'!$G$21:$G$35,1)):
INDEX('DS2025'!$H$21:$H$35,MATCH(T28,'DS2025'!$G$21:$G$35,1)+1),
INDEX('DS2025'!$G$21:$G$35,MATCH(T28,'DS2025'!$G$21:$G$35,1)):
INDEX('DS2025'!$G$21:$G$35,MATCH(T28,'DS2025'!$G$21:$G$35,1)+1)),
IF($U$4=Database!$A$14,
_xlfn.FORECAST.LINEAR(
T28,
INDEX('DS2025'!$K$21:$K$35,MATCH(T28,'DS2025'!$J$21:$J$35,1)):
INDEX('DS2025'!$K$21:$K$35,MATCH(T28,'DS2025'!$J$21:$J$35,1)+1),
INDEX('DS2025'!$J$21:$J$35,MATCH(T28,'DS2025'!$J$21:$J$35,1)):
INDEX('DS2025'!$J$21:$J$35,MATCH(T28,'DS2025'!$J$21:$J$35,1)+1)),
IF($U$4=Database!$A$15,
_xlfn.FORECAST.LINEAR(
T28,
INDEX('DS2025'!$N$21:$N$35,MATCH(T28,'DS2025'!$M$21:$M$35,1)):
INDEX('DS2025'!$N$21:$N$35,MATCH(T28,'DS2025'!$M$21:$M$35,1)+1),
INDEX('DS2025'!$M$21:$M$35,MATCH(T28,'DS2025'!$M$21:$M$35,1)):
INDEX('DS2025'!$M$21:$M$35,MATCH(T28,'DS2025'!$M$21:$M$35,1)+1)),
IF($U$4=Database!$A$16,
_xlfn.FORECAST.LINEAR(
T28,
INDEX('DS2025'!$Q$21:$Q$35,MATCH(T28,'DS2025'!$P$21:$P$35,1)):
INDEX('DS2025'!$Q$21:$Q$35,MATCH(T28,'DS2025'!$P$21:$P$35,1)+1),
INDEX('DS2025'!$P$21:$P$35,MATCH(T28,'DS2025'!$P$21:$P$35,1)):
INDEX('DS2025'!$P$21:$P$35,MATCH(T28,'DS2025'!$P$21:$P$35,1)+1)),
IF($U$4=Database!$A$17,
_xlfn.FORECAST.LINEAR(
T28,
INDEX('DS2025'!$T$21:$T$35,MATCH(T28,'DS2025'!$S$21:$S$35,1)):
INDEX('DS2025'!$T$21:$T$35,MATCH(T28,'DS2025'!$S$21:$S$35,1)+1),
INDEX('DS2025'!$S$21:$S$35,MATCH(T28,'DS2025'!$S$21:$S$35,1)):
INDEX('DS2025'!$S$21:$S$35,MATCH(T28,'DS2025'!$S$21:$S$35,1)+1)),
IF($U$4=Database!$A$18,
_xlfn.FORECAST.LINEAR(
T28,
INDEX('DS2025'!$W$21:$W$35,MATCH(T28,'DS2025'!$V$21:$V$35,1)):
INDEX('DS2025'!$W$21:$W$35,MATCH(T28,'DS2025'!$V$21:$V$35,1)+1),
INDEX('DS2025'!$V$21:$V$35,MATCH(T28,'DS2025'!$V$21:$V$35,1)):
INDEX('DS2025'!$V$21:$V$35,MATCH(T28,'DS2025'!$V$21:$V$35,1)+1)),
IF($U$4=Database!$A$19,
_xlfn.FORECAST.LINEAR(
T28,
INDEX('DS2025'!$Z$21:$Z$35,MATCH(T28,'DS2025'!$Y$21:$Y$35,1)):
INDEX('DS2025'!$Z$21:$Z$35,MATCH(T28,'DS2025'!$Y$21:$Y$35,1)+1),
INDEX('DS2025'!$Y$21:$Y$35,MATCH(T28,'DS2025'!$Y$21:$Y$35,1)):
INDEX('DS2025'!$Y$21:$Y$35,MATCH(T28,'DS2025'!$Y$21:$Y$35,1)+1)),
IF($U$4=Database!$A$20,
_xlfn.FORECAST.LINEAR(
T28,
INDEX('DS2025'!$AC$21:$AC$35,MATCH(T28,'DS2025'!$AB$21:$AB$35,1)):
INDEX('DS2025'!$AC$21:$AC$35,MATCH(T28,'DS2025'!$AB$21:$AB$35,1)+1),
INDEX('DS2025'!$AB$21:$AB$35,MATCH(T28,'DS2025'!$AB$21:$AB$35,1)):
INDEX('DS2025'!$AB$21:$AB$35,MATCH(T28,'DS2025'!$AB$21:$AB$35,1)+1))
)))))))))))))))))))</f>
        <v>-0.33273200893569488</v>
      </c>
      <c r="V28" s="98">
        <f t="shared" si="6"/>
        <v>64.100267991064314</v>
      </c>
      <c r="W28" s="317">
        <f>'Data 60 C'!I29</f>
        <v>64.635000000000005</v>
      </c>
      <c r="X28" s="98">
        <f>IF($X$4=Database!$A$2,
_xlfn.FORECAST.LINEAR(W28,
INDEX('DS2025'!$B$5:$B$15,MATCH(W28,'DS2025'!$A$5:$A$15,1)):
INDEX('DS2025'!$B$5:$B$15,MATCH(W28,'DS2025'!$A$5:$A$15,1)+1),
INDEX('DS2025'!$A$5:$A$15,MATCH(W28,'DS2025'!$A$5:$A$15,1)):
INDEX('DS2025'!$A$5:$A$15,MATCH(W28,'DS2025'!$A$5:$A$15,1)+1)),
IF($X$4=Database!$A$3,
_xlfn.FORECAST.LINEAR(W28,
INDEX('DS2025'!$E$5:$E$15,MATCH(W28,'DS2025'!$D$5:$D$15,1)):
INDEX('DS2025'!$E$5:$E$15,MATCH(W28,'DS2025'!$D$5:$D$15,1)+1),
INDEX('DS2025'!$D$5:$D$15,MATCH(W28,'DS2025'!$D$5:$D$15,1)):
INDEX('DS2025'!$D$5:$D$15,MATCH(W28,'DS2025'!$D$5:$D$15,1)+1)),
IF($X$4=Database!$A$4,
_xlfn.FORECAST.LINEAR(W28,
INDEX('DS2025'!$H$5:$H$15,MATCH(W28,'DS2025'!$G$5:$G$15,1)):
INDEX('DS2025'!$H$5:$H$15,MATCH(W28,'DS2025'!$G$5:$G$15,1)+1),
INDEX('DS2025'!$G$5:$G$15,MATCH(W28,'DS2025'!$G$5:$G$15,1)):
INDEX('DS2025'!$G$5:$G$15,MATCH(W28,'DS2025'!$G$5:$G$15,1)+1)),
IF($X$4=Database!$A$5,
_xlfn.FORECAST.LINEAR(W28,
INDEX('DS2025'!$K$5:$K$15,MATCH(W28,'DS2025'!$J$5:$J$15,1)):
INDEX('DS2025'!$K$5:$K$15,MATCH(W28,'DS2025'!$J$5:$J$15,1)+1),
INDEX('DS2025'!$J$5:$J$15,MATCH(W28,'DS2025'!$J$5:$J$15,1)):
INDEX('DS2025'!$J$5:$J$15,MATCH(W28,'DS2025'!$J$5:$J$15,1)+1)),
IF($X$4=Database!$A$6,
_xlfn.FORECAST.LINEAR(W28,
INDEX('DS2025'!$N$5:$N$15,MATCH(W28,'DS2025'!$M$5:$M$15,1)):
INDEX('DS2025'!$N$5:$N$15,MATCH(W28,'DS2025'!$M$5:$M$15,1)+1),
INDEX('DS2025'!$M$5:$M$15,MATCH(W28,'DS2025'!$M$5:$M$15,1)):
INDEX('DS2025'!$M$5:$M$15,MATCH(W28,'DS2025'!$M$5:$M$15,1)+1)),
IF($X$4=Database!$A$7,
_xlfn.FORECAST.LINEAR(W28,
INDEX('DS2025'!$Q$5:$Q$15,MATCH(W28,'DS2025'!$P$5:$P$15,1)):
INDEX('DS2025'!$Q$5:$Q$15,MATCH(W28,'DS2025'!$P$5:$P$15,1)+1),
INDEX('DS2025'!$P$5:$P$15,MATCH(W28,'DS2025'!$P$5:$P$15,1)):
INDEX('DS2025'!$P$5:$P$15,MATCH(W28,'DS2025'!$P$5:$P$15,1)+1)),
IF($X$4=Database!$A$8,
_xlfn.FORECAST.LINEAR(W28,
INDEX('DS2025'!$T$5:$T$15,MATCH(W28,'DS2025'!$S$5:$S$15,1)):
INDEX('DS2025'!$T$5:$T$15,MATCH(W28,'DS2025'!$S$5:$S$15,1)+1),
INDEX('DS2025'!$S$5:$S$15,MATCH(W28,'DS2025'!$S$5:$S$15,1)):
INDEX('DS2025'!$S$5:$S$15,MATCH(W28,'DS2025'!$S$5:$S$15,1)+1)),
IF($X$4=Database!$A$9,
_xlfn.FORECAST.LINEAR(W28,
INDEX('DS2025'!$W$5:$W$15,MATCH(W28,'DS2025'!$V$5:$V$15,1)):
INDEX('DS2025'!$W$5:$W$15,MATCH(W28,'DS2025'!$V$5:$V$15,1)+1),
INDEX('DS2025'!$V$5:$V$15,MATCH(W28,'DS2025'!$V$5:$V$15,1)):
INDEX('DS2025'!$V$5:$V$15,MATCH(W28,'DS2025'!$V$5:$V$15,1)+1)),
IF($X$4=Database!$A$10,
_xlfn.FORECAST.LINEAR(W28,
INDEX('DS2025'!$Z$5:$Z$15,MATCH(W28,'DS2025'!$Y$5:$Y$15,1)):
INDEX('DS2025'!$Z$5:$Z$15,MATCH(W28,'DS2025'!$Y$5:$Y$15,1)+1),
INDEX('DS2025'!$Y$5:$Y$15,MATCH(W28,'DS2025'!$Y$5:$Y$15,1)):
INDEX('DS2025'!$Y$5:$Y$15,MATCH(W28,'DS2025'!$Y$5:$Y$15,1)+1)),
IF($X$4=Database!$A$11,
_xlfn.FORECAST.LINEAR(
W28,
INDEX('DS2025'!$B$21:$B$35,MATCH(W28,'DS2025'!$A$21:$A$35,1)):
INDEX('DS2025'!$B$21:$B$35,MATCH(W28,'DS2025'!$A$21:$A$35,1)+1),
INDEX('DS2025'!$A$21:$A$35,MATCH(W28,'DS2025'!$A$21:$A$35,1)):
INDEX('DS2025'!$A$21:$A$35,MATCH(W28,'DS2025'!$A$21:$A$35,1)+1)),
IF($X$4=Database!$A$12,
_xlfn.FORECAST.LINEAR(
W28,
INDEX('DS2025'!$E$21:$E$35,MATCH(W28,'DS2025'!$D$21:$D$35,1)):
INDEX('DS2025'!$E$21:$E$35,MATCH(W28,'DS2025'!$D$21:$D$35,1)+1),
INDEX('DS2025'!$D$21:$D$35,MATCH(W28,'DS2025'!$D$21:$D$35,1)):
INDEX('DS2025'!$D$21:$D$35,MATCH(W28,'DS2025'!$D$21:$D$35,1)+1)),
IF($X$4=Database!$A$13,
_xlfn.FORECAST.LINEAR(
W28,
INDEX('DS2025'!$H$21:$H$35,MATCH(W28,'DS2025'!$G$21:$G$35,1)):
INDEX('DS2025'!$H$21:$H$35,MATCH(W28,'DS2025'!$G$21:$G$35,1)+1),
INDEX('DS2025'!$G$21:$G$35,MATCH(W28,'DS2025'!$G$21:$G$35,1)):
INDEX('DS2025'!$G$21:$G$35,MATCH(W28,'DS2025'!$G$21:$G$35,1)+1)),
IF($X$4=Database!$A$14,
_xlfn.FORECAST.LINEAR(
W28,
INDEX('DS2025'!$K$21:$K$35,MATCH(W28,'DS2025'!$J$21:$J$35,1)):
INDEX('DS2025'!$K$21:$K$35,MATCH(W28,'DS2025'!$J$21:$J$35,1)+1),
INDEX('DS2025'!$J$21:$J$35,MATCH(W28,'DS2025'!$J$21:$J$35,1)):
INDEX('DS2025'!$J$21:$J$35,MATCH(W28,'DS2025'!$J$21:$J$35,1)+1)),
IF($X$4=Database!$A$15,
_xlfn.FORECAST.LINEAR(
W28,
INDEX('DS2025'!$N$21:$N$35,MATCH(W28,'DS2025'!$M$21:$M$35,1)):
INDEX('DS2025'!$N$21:$N$35,MATCH(W28,'DS2025'!$M$21:$M$35,1)+1),
INDEX('DS2025'!$M$21:$M$35,MATCH(W28,'DS2025'!$M$21:$M$35,1)):
INDEX('DS2025'!$M$21:$M$35,MATCH(W28,'DS2025'!$M$21:$M$35,1)+1)),
IF($X$4=Database!$A$16,
_xlfn.FORECAST.LINEAR(
W28,
INDEX('DS2025'!$Q$21:$Q$35,MATCH(W28,'DS2025'!$P$21:$P$35,1)):
INDEX('DS2025'!$Q$21:$Q$35,MATCH(W28,'DS2025'!$P$21:$P$35,1)+1),
INDEX('DS2025'!$P$21:$P$35,MATCH(W28,'DS2025'!$P$21:$P$35,1)):
INDEX('DS2025'!$P$21:$P$35,MATCH(W28,'DS2025'!$P$21:$P$35,1)+1)),
IF($X$4=Database!$A$17,
_xlfn.FORECAST.LINEAR(
W28,
INDEX('DS2025'!$T$21:$T$35,MATCH(W28,'DS2025'!$S$21:$S$35,1)):
INDEX('DS2025'!$T$21:$T$35,MATCH(W28,'DS2025'!$S$21:$S$35,1)+1),
INDEX('DS2025'!$S$21:$S$35,MATCH(W28,'DS2025'!$S$21:$S$35,1)):
INDEX('DS2025'!$S$21:$S$35,MATCH(W28,'DS2025'!$S$21:$S$35,1)+1)),
IF($X$4=Database!$A$18,
_xlfn.FORECAST.LINEAR(
W28,
INDEX('DS2025'!$W$21:$W$35,MATCH(W28,'DS2025'!$V$21:$V$35,1)):
INDEX('DS2025'!$W$21:$W$35,MATCH(W28,'DS2025'!$V$21:$V$35,1)+1),
INDEX('DS2025'!$V$21:$V$35,MATCH(W28,'DS2025'!$V$21:$V$35,1)):
INDEX('DS2025'!$V$21:$V$35,MATCH(W28,'DS2025'!$V$21:$V$35,1)+1)),
IF($X$4=Database!$A$19,
_xlfn.FORECAST.LINEAR(
W28,
INDEX('DS2025'!$Z$21:$Z$35,MATCH(W28,'DS2025'!$Y$21:$Y$35,1)):
INDEX('DS2025'!$Z$21:$Z$35,MATCH(W28,'DS2025'!$Y$21:$Y$35,1)+1),
INDEX('DS2025'!$Y$21:$Y$35,MATCH(W28,'DS2025'!$Y$21:$Y$35,1)):
INDEX('DS2025'!$Y$21:$Y$35,MATCH(W28,'DS2025'!$Y$21:$Y$35,1)+1)),
IF($X$4=Database!$A$20,
_xlfn.FORECAST.LINEAR(
W28,
INDEX('DS2025'!$AC$21:$AC$35,MATCH(W28,'DS2025'!$AB$21:$AB$35,1)):
INDEX('DS2025'!$AC$21:$AC$35,MATCH(W28,'DS2025'!$AB$21:$AB$35,1)+1),
INDEX('DS2025'!$AB$21:$AB$35,MATCH(W28,'DS2025'!$AB$21:$AB$35,1)):
INDEX('DS2025'!$AB$21:$AB$35,MATCH(W28,'DS2025'!$AB$21:$AB$35,1)+1))
)))))))))))))))))))</f>
        <v>-0.33332830700494653</v>
      </c>
      <c r="Y28" s="98">
        <f t="shared" si="7"/>
        <v>64.301671692995058</v>
      </c>
      <c r="Z28" s="97">
        <f>'Data 60 C'!J29</f>
        <v>65.765000000000001</v>
      </c>
      <c r="AA28" s="98">
        <f>IF($AA$4=Database!$A$2,
_xlfn.FORECAST.LINEAR(Z28,
INDEX('DS2025'!$B$5:$B$15,MATCH(Z28,'DS2025'!$A$5:$A$15,1)):
INDEX('DS2025'!$B$5:$B$15,MATCH(Z28,'DS2025'!$A$5:$A$15,1)+1),
INDEX('DS2025'!$A$5:$A$15,MATCH(Z28,'DS2025'!$A$5:$A$15,1)):
INDEX('DS2025'!$A$5:$A$15,MATCH(Z28,'DS2025'!$A$5:$A$15,1)+1)),
IF($AA$4=Database!$A$3,
_xlfn.FORECAST.LINEAR(Z28,
INDEX('DS2025'!$E$5:$E$15,MATCH(Z28,'DS2025'!$D$5:$D$15,1)):
INDEX('DS2025'!$E$5:$E$15,MATCH(Z28,'DS2025'!$D$5:$D$15,1)+1),
INDEX('DS2025'!$D$5:$D$15,MATCH(Z28,'DS2025'!$D$5:$D$15,1)):
INDEX('DS2025'!$D$5:$D$15,MATCH(Z28,'DS2025'!$D$5:$D$15,1)+1)),
IF($AA$4=Database!$A$4,
_xlfn.FORECAST.LINEAR(Z28,
INDEX('DS2025'!$H$5:$H$15,MATCH(Z28,'DS2025'!$G$5:$G$15,1)):
INDEX('DS2025'!$H$5:$H$15,MATCH(Z28,'DS2025'!$G$5:$G$15,1)+1),
INDEX('DS2025'!$G$5:$G$15,MATCH(Z28,'DS2025'!$G$5:$G$15,1)):
INDEX('DS2025'!$G$5:$G$15,MATCH(Z28,'DS2025'!$G$5:$G$15,1)+1)),
IF($AA$4=Database!$A$5,
_xlfn.FORECAST.LINEAR(Z28,
INDEX('DS2025'!$K$5:$K$15,MATCH(Z28,'DS2025'!$J$5:$J$15,1)):
INDEX('DS2025'!$K$5:$K$15,MATCH(Z28,'DS2025'!$J$5:$J$15,1)+1),
INDEX('DS2025'!$J$5:$J$15,MATCH(Z28,'DS2025'!$J$5:$J$15,1)):
INDEX('DS2025'!$J$5:$J$15,MATCH(Z28,'DS2025'!$J$5:$J$15,1)+1)),
IF($AA$4=Database!$A$6,
_xlfn.FORECAST.LINEAR(Z28,
INDEX('DS2025'!$N$5:$N$15,MATCH(Z28,'DS2025'!$M$5:$M$15,1)):
INDEX('DS2025'!$N$5:$N$15,MATCH(Z28,'DS2025'!$M$5:$M$15,1)+1),
INDEX('DS2025'!$M$5:$M$15,MATCH(Z28,'DS2025'!$M$5:$M$15,1)):
INDEX('DS2025'!$M$5:$M$15,MATCH(Z28,'DS2025'!$M$5:$M$15,1)+1)),
IF($AA$4=Database!$A$7,
_xlfn.FORECAST.LINEAR(Z28,
INDEX('DS2025'!$Q$5:$Q$15,MATCH(Z28,'DS2025'!$P$5:$P$15,1)):
INDEX('DS2025'!$Q$5:$Q$15,MATCH(Z28,'DS2025'!$P$5:$P$15,1)+1),
INDEX('DS2025'!$P$5:$P$15,MATCH(Z28,'DS2025'!$P$5:$P$15,1)):
INDEX('DS2025'!$P$5:$P$15,MATCH(Z28,'DS2025'!$P$5:$P$15,1)+1)),
IF($AA$4=Database!$A$8,
_xlfn.FORECAST.LINEAR(Z28,
INDEX('DS2025'!$T$5:$T$15,MATCH(Z28,'DS2025'!$S$5:$S$15,1)):
INDEX('DS2025'!$T$5:$T$15,MATCH(Z28,'DS2025'!$S$5:$S$15,1)+1),
INDEX('DS2025'!$S$5:$S$15,MATCH(Z28,'DS2025'!$S$5:$S$15,1)):
INDEX('DS2025'!$S$5:$S$15,MATCH(Z28,'DS2025'!$S$5:$S$15,1)+1)),
IF($AA$4=Database!$A$9,
_xlfn.FORECAST.LINEAR(Z28,
INDEX('DS2025'!$W$5:$W$15,MATCH(Z28,'DS2025'!$V$5:$V$15,1)):
INDEX('DS2025'!$W$5:$W$15,MATCH(Z28,'DS2025'!$V$5:$V$15,1)+1),
INDEX('DS2025'!$V$5:$V$15,MATCH(Z28,'DS2025'!$V$5:$V$15,1)):
INDEX('DS2025'!$V$5:$V$15,MATCH(Z28,'DS2025'!$V$5:$V$15,1)+1)),
IF($AA$4=Database!$A$10,
_xlfn.FORECAST.LINEAR(Z28,
INDEX('DS2025'!$Z$5:$Z$15,MATCH(Z28,'DS2025'!$Y$5:$Y$15,1)):
INDEX('DS2025'!$Z$5:$Z$15,MATCH(Z28,'DS2025'!$Y$5:$Y$15,1)+1),
INDEX('DS2025'!$Y$5:$Y$15,MATCH(Z28,'DS2025'!$Y$5:$Y$15,1)):
INDEX('DS2025'!$Y$5:$Y$15,MATCH(Z28,'DS2025'!$Y$5:$Y$15,1)+1)),
IF($AA$4=Database!$A$11,
_xlfn.FORECAST.LINEAR(
Z28,
INDEX('DS2025'!$B$21:$B$35,MATCH(Z28,'DS2025'!$A$21:$A$35,1)):
INDEX('DS2025'!$B$21:$B$35,MATCH(Z28,'DS2025'!$A$21:$A$35,1)+1),
INDEX('DS2025'!$A$21:$A$35,MATCH(Z28,'DS2025'!$A$21:$A$35,1)):
INDEX('DS2025'!$A$21:$A$35,MATCH(Z28,'DS2025'!$A$21:$A$35,1)+1)),
IF($AA$4=Database!$A$12,
_xlfn.FORECAST.LINEAR(
Z28,
INDEX('DS2025'!$E$21:$E$35,MATCH(Z28,'DS2025'!$D$21:$D$35,1)):
INDEX('DS2025'!$E$21:$E$35,MATCH(Z28,'DS2025'!$D$21:$D$35,1)+1),
INDEX('DS2025'!$D$21:$D$35,MATCH(Z28,'DS2025'!$D$21:$D$35,1)):
INDEX('DS2025'!$D$21:$D$35,MATCH(Z28,'DS2025'!$D$21:$D$35,1)+1)),
IF($AA$4=Database!$A$13,
_xlfn.FORECAST.LINEAR(
Z28,
INDEX('DS2025'!$H$21:$H$35,MATCH(Z28,'DS2025'!$G$21:$G$35,1)):
INDEX('DS2025'!$H$21:$H$35,MATCH(Z28,'DS2025'!$G$21:$G$35,1)+1),
INDEX('DS2025'!$G$21:$G$35,MATCH(Z28,'DS2025'!$G$21:$G$35,1)):
INDEX('DS2025'!$G$21:$G$35,MATCH(Z28,'DS2025'!$G$21:$G$35,1)+1)),
IF($AA$4=Database!$A$14,
_xlfn.FORECAST.LINEAR(
Z28,
INDEX('DS2025'!$K$21:$K$35,MATCH(Z28,'DS2025'!$J$21:$J$35,1)):
INDEX('DS2025'!$K$21:$K$35,MATCH(Z28,'DS2025'!$J$21:$J$35,1)+1),
INDEX('DS2025'!$J$21:$J$35,MATCH(Z28,'DS2025'!$J$21:$J$35,1)):
INDEX('DS2025'!$J$21:$J$35,MATCH(Z28,'DS2025'!$J$21:$J$35,1)+1)),
IF($AA$4=Database!$A$15,
_xlfn.FORECAST.LINEAR(
Z28,
INDEX('DS2025'!$N$21:$N$35,MATCH(Z28,'DS2025'!$M$21:$M$35,1)):
INDEX('DS2025'!$N$21:$N$35,MATCH(Z28,'DS2025'!$M$21:$M$35,1)+1),
INDEX('DS2025'!$M$21:$M$35,MATCH(Z28,'DS2025'!$M$21:$M$35,1)):
INDEX('DS2025'!$M$21:$M$35,MATCH(Z28,'DS2025'!$M$21:$M$35,1)+1)),
IF($AA$4=Database!$A$16,
_xlfn.FORECAST.LINEAR(
Z28,
INDEX('DS2025'!$Q$21:$Q$35,MATCH(Z28,'DS2025'!$P$21:$P$35,1)):
INDEX('DS2025'!$Q$21:$Q$35,MATCH(Z28,'DS2025'!$P$21:$P$35,1)+1),
INDEX('DS2025'!$P$21:$P$35,MATCH(Z28,'DS2025'!$P$21:$P$35,1)):
INDEX('DS2025'!$P$21:$P$35,MATCH(Z28,'DS2025'!$P$21:$P$35,1)+1)),
IF($AA$4=Database!$A$17,
_xlfn.FORECAST.LINEAR(
Z28,
INDEX('DS2025'!$T$21:$T$35,MATCH(Z28,'DS2025'!$S$21:$S$35,1)):
INDEX('DS2025'!$T$21:$T$35,MATCH(Z28,'DS2025'!$S$21:$S$35,1)+1),
INDEX('DS2025'!$S$21:$S$35,MATCH(Z28,'DS2025'!$S$21:$S$35,1)):
INDEX('DS2025'!$S$21:$S$35,MATCH(Z28,'DS2025'!$S$21:$S$35,1)+1)),
IF($AA$4=Database!$A$18,
_xlfn.FORECAST.LINEAR(
Z28,
INDEX('DS2025'!$W$21:$W$35,MATCH(Z28,'DS2025'!$V$21:$V$35,1)):
INDEX('DS2025'!$W$21:$W$35,MATCH(Z28,'DS2025'!$V$21:$V$35,1)+1),
INDEX('DS2025'!$V$21:$V$35,MATCH(Z28,'DS2025'!$V$21:$V$35,1)):
INDEX('DS2025'!$V$21:$V$35,MATCH(Z28,'DS2025'!$V$21:$V$35,1)+1)),
IF($AA$4=Database!$A$19,
_xlfn.FORECAST.LINEAR(
Z28,
INDEX('DS2025'!$Z$21:$Z$35,MATCH(Z28,'DS2025'!$Y$21:$Y$35,1)):
INDEX('DS2025'!$Z$21:$Z$35,MATCH(Z28,'DS2025'!$Y$21:$Y$35,1)+1),
INDEX('DS2025'!$Y$21:$Y$35,MATCH(Z28,'DS2025'!$Y$21:$Y$35,1)):
INDEX('DS2025'!$Y$21:$Y$35,MATCH(Z28,'DS2025'!$Y$21:$Y$35,1)+1)),
IF($AA$4=Database!$A$20,
_xlfn.FORECAST.LINEAR(
Z28,
INDEX('DS2025'!$AC$21:$AC$35,MATCH(Z28,'DS2025'!$AB$21:$AB$35,1)):
INDEX('DS2025'!$AC$21:$AC$35,MATCH(Z28,'DS2025'!$AB$21:$AB$35,1)+1),
INDEX('DS2025'!$AB$21:$AB$35,MATCH(Z28,'DS2025'!$AB$21:$AB$35,1)):
INDEX('DS2025'!$AB$21:$AB$35,MATCH(Z28,'DS2025'!$AB$21:$AB$35,1)+1))
)))))))))))))))))))</f>
        <v>-0.33666403382798782</v>
      </c>
      <c r="AB28" s="97">
        <f t="shared" si="8"/>
        <v>65.428335966172014</v>
      </c>
      <c r="AC28" s="318">
        <f>'Data 60 C'!K29</f>
        <v>65</v>
      </c>
      <c r="AD28" s="42"/>
      <c r="AE28" s="42"/>
      <c r="AF28" s="42"/>
    </row>
    <row r="29" spans="1:32" ht="15" customHeight="1">
      <c r="A29" s="316">
        <v>23</v>
      </c>
      <c r="B29" s="316">
        <f>'Data 60 C'!B30</f>
        <v>66.087999999999994</v>
      </c>
      <c r="C29" s="98">
        <f>IF($C$4=Database!$A$2,
_xlfn.FORECAST.LINEAR(B29,
INDEX('DS2025'!$B$5:$B$15,MATCH(B29,'DS2025'!$A$5:$A$15,1)):
INDEX('DS2025'!$B$5:$B$15,MATCH(B29,'DS2025'!$A$5:$A$15,1)+1),
INDEX('DS2025'!$A$5:$A$15,MATCH(B29,'DS2025'!$A$5:$A$15,1)):
INDEX('DS2025'!$A$5:$A$15,MATCH(B29,'DS2025'!$A$5:$A$15,1)+1)),
IF($C$4=Database!$A$3,
_xlfn.FORECAST.LINEAR(B29,
INDEX('DS2025'!$E$5:$E$15,MATCH(B29,'DS2025'!$D$5:$D$15,1)):
INDEX('DS2025'!$E$5:$E$15,MATCH(B29,'DS2025'!$D$5:$D$15,1)+1),
INDEX('DS2025'!$D$5:$D$15,MATCH(B29,'DS2025'!$D$5:$D$15,1)):
INDEX('DS2025'!$D$5:$D$15,MATCH(B29,'DS2025'!$D$5:$D$15,1)+1)),
IF($C$4=Database!$A$4,
_xlfn.FORECAST.LINEAR(B29,
INDEX('DS2025'!$H$5:$H$15,MATCH(B29,'DS2025'!$G$5:$G$15,1)):
INDEX('DS2025'!$H$5:$H$15,MATCH(B29,'DS2025'!$G$5:$G$15,1)+1),
INDEX('DS2025'!$G$5:$G$15,MATCH(B29,'DS2025'!$G$5:$G$15,1)):
INDEX('DS2025'!$G$5:$G$15,MATCH(B29,'DS2025'!$G$5:$G$15,1)+1)),
IF($C$4=Database!$A$5,
_xlfn.FORECAST.LINEAR(B29,
INDEX('DS2025'!$K$5:$K$15,MATCH(B29,'DS2025'!$J$5:$J$15,1)):
INDEX('DS2025'!$K$5:$K$15,MATCH(B29,'DS2025'!$J$5:$J$15,1)+1),
INDEX('DS2025'!$J$5:$J$15,MATCH(B29,'DS2025'!$J$5:$J$15,1)):
INDEX('DS2025'!$J$5:$J$15,MATCH(B29,'DS2025'!$J$5:$J$15,1)+1)),
IF($C$4=Database!$A$6,
_xlfn.FORECAST.LINEAR(B29,
INDEX('DS2025'!$N$5:$N$15,MATCH(B29,'DS2025'!$M$5:$M$15,1)):
INDEX('DS2025'!$N$5:$N$15,MATCH(B29,'DS2025'!$M$5:$M$15,1)+1),
INDEX('DS2025'!$M$5:$M$15,MATCH(B29,'DS2025'!$M$5:$M$15,1)):
INDEX('DS2025'!$M$5:$M$15,MATCH(B29,'DS2025'!$M$5:$M$15,1)+1)),
IF($C$4=Database!$A$7,
_xlfn.FORECAST.LINEAR(B29,
INDEX('DS2025'!$Q$5:$Q$15,MATCH(B29,'DS2025'!$P$5:$P$15,1)):
INDEX('DS2025'!$Q$5:$Q$15,MATCH(B29,'DS2025'!$P$5:$P$15,1)+1),
INDEX('DS2025'!$P$5:$P$15,MATCH(B29,'DS2025'!$P$5:$P$15,1)):
INDEX('DS2025'!$P$5:$P$15,MATCH(B29,'DS2025'!$P$5:$P$15,1)+1)),
IF($C$4=Database!$A$8,
_xlfn.FORECAST.LINEAR(B29,
INDEX('DS2025'!$T$5:$T$15,MATCH(B29,'DS2025'!$S$5:$S$15,1)):
INDEX('DS2025'!$T$5:$T$15,MATCH(B29,'DS2025'!$S$5:$S$15,1)+1),
INDEX('DS2025'!$S$5:$S$15,MATCH(B29,'DS2025'!$S$5:$S$15,1)):
INDEX('DS2025'!$S$5:$S$15,MATCH(B29,'DS2025'!$S$5:$S$15,1)+1)),
IF($C$4=Database!$A$9,
_xlfn.FORECAST.LINEAR(B29,
INDEX('DS2025'!$W$5:$W$15,MATCH(B29,'DS2025'!$V$5:$V$15,1)):
INDEX('DS2025'!$W$5:$W$15,MATCH(B29,'DS2025'!$V$5:$V$15,1)+1),
INDEX('DS2025'!$V$5:$V$15,MATCH(B29,'DS2025'!$V$5:$V$15,1)):
INDEX('DS2025'!$V$5:$V$15,MATCH(B29,'DS2025'!$V$5:$V$15,1)+1)),
IF($C$4=Database!$A$10,
_xlfn.FORECAST.LINEAR(B29,
INDEX('DS2025'!$Z$5:$Z$15,MATCH(B29,'DS2025'!$Y$5:$Y$15,1)):
INDEX('DS2025'!$Z$5:$Z$15,MATCH(B29,'DS2025'!$Y$5:$Y$15,1)+1),
INDEX('DS2025'!$Y$5:$Y$15,MATCH(B29,'DS2025'!$Y$5:$Y$15,1)):
INDEX('DS2025'!$Y$5:$Y$15,MATCH(B29,'DS2025'!$Y$5:$Y$15,1)+1)),
IF($C$4=Database!$A$11,
_xlfn.FORECAST.LINEAR(
B29,
INDEX('DS2025'!$B$21:$B$35,MATCH(B29,'DS2025'!$A$21:$A$35,1)):
INDEX('DS2025'!$B$21:$B$35,MATCH(B29,'DS2025'!$A$21:$A$35,1)+1),
INDEX('DS2025'!$A$21:$A$35,MATCH(B29,'DS2025'!$A$21:$A$35,1)):
INDEX('DS2025'!$A$21:$A$35,MATCH(B29,'DS2025'!$A$21:$A$35,1)+1)),
IF($C$4=Database!$A$12,
_xlfn.FORECAST.LINEAR(
B29,
INDEX('DS2025'!$E$21:$E$35,MATCH(B29,'DS2025'!$D$21:$D$35,1)):
INDEX('DS2025'!$E$21:$E$35,MATCH(B29,'DS2025'!$D$21:$D$35,1)+1),
INDEX('DS2025'!$D$21:$D$35,MATCH(B29,'DS2025'!$D$21:$D$35,1)):
INDEX('DS2025'!$D$21:$D$35,MATCH(B29,'DS2025'!$D$21:$D$35,1)+1)),
IF($C$4=Database!$A$13,
_xlfn.FORECAST.LINEAR(
B29,
INDEX('DS2025'!$H$21:$H$35,MATCH(B29,'DS2025'!$G$21:$G$35,1)):
INDEX('DS2025'!$H$21:$H$35,MATCH(B29,'DS2025'!$G$21:$G$35,1)+1),
INDEX('DS2025'!$G$21:$G$35,MATCH(B29,'DS2025'!$G$21:$G$35,1)):
INDEX('DS2025'!$G$21:$G$35,MATCH(B29,'DS2025'!$G$21:$G$35,1)+1)),
IF($C$4=Database!$A$14,
_xlfn.FORECAST.LINEAR(
B29,
INDEX('DS2025'!$K$21:$K$35,MATCH(B29,'DS2025'!$J$21:$J$35,1)):
INDEX('DS2025'!$K$21:$K$35,MATCH(B29,'DS2025'!$J$21:$J$35,1)+1),
INDEX('DS2025'!$J$21:$J$35,MATCH(B29,'DS2025'!$J$21:$J$35,1)):
INDEX('DS2025'!$J$21:$J$35,MATCH(B29,'DS2025'!$J$21:$J$35,1)+1)),
IF($C$4=Database!$A$15,
_xlfn.FORECAST.LINEAR(
B29,
INDEX('DS2025'!$N$21:$N$35,MATCH(B29,'DS2025'!$M$21:$M$35,1)):
INDEX('DS2025'!$N$21:$N$35,MATCH(B29,'DS2025'!$M$21:$M$35,1)+1),
INDEX('DS2025'!$M$21:$M$35,MATCH(B29,'DS2025'!$M$21:$M$35,1)):
INDEX('DS2025'!$M$21:$M$35,MATCH(B29,'DS2025'!$M$21:$M$35,1)+1)),
IF($C$4=Database!$A$16,
_xlfn.FORECAST.LINEAR(
B29,
INDEX('DS2025'!$Q$21:$Q$35,MATCH(B29,'DS2025'!$P$21:$P$35,1)):
INDEX('DS2025'!$Q$21:$Q$35,MATCH(B29,'DS2025'!$P$21:$P$35,1)+1),
INDEX('DS2025'!$P$21:$P$35,MATCH(B29,'DS2025'!$P$21:$P$35,1)):
INDEX('DS2025'!$P$21:$P$35,MATCH(B29,'DS2025'!$P$21:$P$35,1)+1)),
IF($C$4=Database!$A$17,
_xlfn.FORECAST.LINEAR(
B29,
INDEX('DS2025'!$T$21:$T$35,MATCH(B29,'DS2025'!$S$21:$S$35,1)):
INDEX('DS2025'!$T$21:$T$35,MATCH(B29,'DS2025'!$S$21:$S$35,1)+1),
INDEX('DS2025'!$S$21:$S$35,MATCH(B29,'DS2025'!$S$21:$S$35,1)):
INDEX('DS2025'!$S$21:$S$35,MATCH(B29,'DS2025'!$S$21:$S$35,1)+1)),
IF($C$4=Database!$A$18,
_xlfn.FORECAST.LINEAR(
B29,
INDEX('DS2025'!$W$21:$W$35,MATCH(B29,'DS2025'!$V$21:$V$35,1)):
INDEX('DS2025'!$W$21:$W$35,MATCH(B29,'DS2025'!$V$21:$V$35,1)+1),
INDEX('DS2025'!$V$21:$V$35,MATCH(B29,'DS2025'!$V$21:$V$35,1)):
INDEX('DS2025'!$V$21:$V$35,MATCH(B29,'DS2025'!$V$21:$V$35,1)+1)),
IF($C$4=Database!$A$19,
_xlfn.FORECAST.LINEAR(
B29,
INDEX('DS2025'!$Z$21:$Z$35,MATCH(B29,'DS2025'!$Y$21:$Y$35,1)):
INDEX('DS2025'!$Z$21:$Z$35,MATCH(B29,'DS2025'!$Y$21:$Y$35,1)+1),
INDEX('DS2025'!$Y$21:$Y$35,MATCH(B29,'DS2025'!$Y$21:$Y$35,1)):
INDEX('DS2025'!$Y$21:$Y$35,MATCH(B29,'DS2025'!$Y$21:$Y$35,1)+1)),
IF($C$4=Database!$A$20,
_xlfn.FORECAST.LINEAR(
B29,
INDEX('DS2025'!$AC$21:$AC$35,MATCH(B29,'DS2025'!$AB$21:$AB$35,1)):
INDEX('DS2025'!$AC$21:$AC$35,MATCH(B29,'DS2025'!$AB$21:$AB$35,1)+1),
INDEX('DS2025'!$AB$21:$AB$35,MATCH(B29,'DS2025'!$AB$21:$AB$35,1)):
INDEX('DS2025'!$AB$21:$AB$35,MATCH(B29,'DS2025'!$AB$21:$AB$35,1)+1))
)))))))))))))))))))</f>
        <v>-0.33761752034466241</v>
      </c>
      <c r="D29" s="98">
        <f t="shared" si="0"/>
        <v>65.750382479655329</v>
      </c>
      <c r="E29" s="98">
        <f>'Data 60 C'!C30</f>
        <v>66.594999999999999</v>
      </c>
      <c r="F29" s="98">
        <f>IF($F$4=Database!$A$2,
_xlfn.FORECAST.LINEAR(E29,
INDEX('DS2025'!$B$5:$B$15,MATCH(E29,'DS2025'!$A$5:$A$15,1)):
INDEX('DS2025'!$B$5:$B$15,MATCH(E29,'DS2025'!$A$5:$A$15,1)+1),
INDEX('DS2025'!$A$5:$A$15,MATCH(E29,'DS2025'!$A$5:$A$15,1)):
INDEX('DS2025'!$A$5:$A$15,MATCH(E29,'DS2025'!$A$5:$A$15,1)+1)),
IF($F$4=Database!$A$3,
_xlfn.FORECAST.LINEAR(E29,
INDEX('DS2025'!$E$5:$E$15,MATCH(E29,'DS2025'!$D$5:$D$15,1)):
INDEX('DS2025'!$E$5:$E$15,MATCH(E29,'DS2025'!$D$5:$D$15,1)+1),
INDEX('DS2025'!$D$5:$D$15,MATCH(E29,'DS2025'!$D$5:$D$15,1)):
INDEX('DS2025'!$D$5:$D$15,MATCH(E29,'DS2025'!$D$5:$D$15,1)+1)),
IF($F$4=Database!$A$4,
_xlfn.FORECAST.LINEAR(E29,
INDEX('DS2025'!$H$5:$H$15,MATCH(E29,'DS2025'!$G$5:$G$15,1)):
INDEX('DS2025'!$H$5:$H$15,MATCH(E29,'DS2025'!$G$5:$G$15,1)+1),
INDEX('DS2025'!$G$5:$G$15,MATCH(E29,'DS2025'!$G$5:$G$15,1)):
INDEX('DS2025'!$G$5:$G$15,MATCH(E29,'DS2025'!$G$5:$G$15,1)+1)),
IF($F$4=Database!$A$5,
_xlfn.FORECAST.LINEAR(E29,
INDEX('DS2025'!$K$5:$K$15,MATCH(E29,'DS2025'!$J$5:$J$15,1)):
INDEX('DS2025'!$K$5:$K$15,MATCH(E29,'DS2025'!$J$5:$J$15,1)+1),
INDEX('DS2025'!$J$5:$J$15,MATCH(E29,'DS2025'!$J$5:$J$15,1)):
INDEX('DS2025'!$J$5:$J$15,MATCH(E29,'DS2025'!$J$5:$J$15,1)+1)),
IF($F$4=Database!$A$6,
_xlfn.FORECAST.LINEAR(E29,
INDEX('DS2025'!$N$5:$N$15,MATCH(E29,'DS2025'!$M$5:$M$15,1)):
INDEX('DS2025'!$N$5:$N$15,MATCH(E29,'DS2025'!$M$5:$M$15,1)+1),
INDEX('DS2025'!$M$5:$M$15,MATCH(E29,'DS2025'!$M$5:$M$15,1)):
INDEX('DS2025'!$M$5:$M$15,MATCH(E29,'DS2025'!$M$5:$M$15,1)+1)),
IF($F$4=Database!$A$7,
_xlfn.FORECAST.LINEAR(E29,
INDEX('DS2025'!$Q$5:$Q$15,MATCH(E29,'DS2025'!$P$5:$P$15,1)):
INDEX('DS2025'!$Q$5:$Q$15,MATCH(E29,'DS2025'!$P$5:$P$15,1)+1),
INDEX('DS2025'!$P$5:$P$15,MATCH(E29,'DS2025'!$P$5:$P$15,1)):
INDEX('DS2025'!$P$5:$P$15,MATCH(E29,'DS2025'!$P$5:$P$15,1)+1)),
IF($F$4=Database!$A$8,
_xlfn.FORECAST.LINEAR(E29,
INDEX('DS2025'!$T$5:$T$15,MATCH(E29,'DS2025'!$S$5:$S$15,1)):
INDEX('DS2025'!$T$5:$T$15,MATCH(E29,'DS2025'!$S$5:$S$15,1)+1),
INDEX('DS2025'!$S$5:$S$15,MATCH(E29,'DS2025'!$S$5:$S$15,1)):
INDEX('DS2025'!$S$5:$S$15,MATCH(E29,'DS2025'!$S$5:$S$15,1)+1)),
IF($F$4=Database!$A$9,
_xlfn.FORECAST.LINEAR(E29,
INDEX('DS2025'!$W$5:$W$15,MATCH(E29,'DS2025'!$V$5:$V$15,1)):
INDEX('DS2025'!$W$5:$W$15,MATCH(E29,'DS2025'!$V$5:$V$15,1)+1),
INDEX('DS2025'!$V$5:$V$15,MATCH(E29,'DS2025'!$V$5:$V$15,1)):
INDEX('DS2025'!$V$5:$V$15,MATCH(E29,'DS2025'!$V$5:$V$15,1)+1)),
IF($F$4=Database!$A$10,
_xlfn.FORECAST.LINEAR(E29,
INDEX('DS2025'!$Z$5:$Z$15,MATCH(E29,'DS2025'!$Y$5:$Y$15,1)):
INDEX('DS2025'!$Z$5:$Z$15,MATCH(E29,'DS2025'!$Y$5:$Y$15,1)+1),
INDEX('DS2025'!$Y$5:$Y$15,MATCH(E29,'DS2025'!$Y$5:$Y$15,1)):
INDEX('DS2025'!$Y$5:$Y$15,MATCH(E29,'DS2025'!$Y$5:$Y$15,1)+1)),
IF($F$4=Database!$A$11,
_xlfn.FORECAST.LINEAR(
E29,
INDEX('DS2025'!$B$21:$B$35,MATCH(E29,'DS2025'!$A$21:$A$35,1)):
INDEX('DS2025'!$B$21:$B$35,MATCH(E29,'DS2025'!$A$21:$A$35,1)+1),
INDEX('DS2025'!$A$21:$A$35,MATCH(E29,'DS2025'!$A$21:$A$35,1)):
INDEX('DS2025'!$A$21:$A$35,MATCH(E29,'DS2025'!$A$21:$A$35,1)+1)),
IF($F$4=Database!$A$12,
_xlfn.FORECAST.LINEAR(
E29,
INDEX('DS2025'!$E$21:$E$35,MATCH(E29,'DS2025'!$D$21:$D$35,1)):
INDEX('DS2025'!$E$21:$E$35,MATCH(E29,'DS2025'!$D$21:$D$35,1)+1),
INDEX('DS2025'!$D$21:$D$35,MATCH(E29,'DS2025'!$D$21:$D$35,1)):
INDEX('DS2025'!$D$21:$D$35,MATCH(E29,'DS2025'!$D$21:$D$35,1)+1)),
IF($F$4=Database!$A$13,
_xlfn.FORECAST.LINEAR(
E29,
INDEX('DS2025'!$H$21:$H$35,MATCH(E29,'DS2025'!$G$21:$G$35,1)):
INDEX('DS2025'!$H$21:$H$35,MATCH(E29,'DS2025'!$G$21:$G$35,1)+1),
INDEX('DS2025'!$G$21:$G$35,MATCH(E29,'DS2025'!$G$21:$G$35,1)):
INDEX('DS2025'!$G$21:$G$35,MATCH(E29,'DS2025'!$G$21:$G$35,1)+1)),
IF($F$4=Database!$A$14,
_xlfn.FORECAST.LINEAR(
E29,
INDEX('DS2025'!$K$21:$K$35,MATCH(E29,'DS2025'!$J$21:$J$35,1)):
INDEX('DS2025'!$K$21:$K$35,MATCH(E29,'DS2025'!$J$21:$J$35,1)+1),
INDEX('DS2025'!$J$21:$J$35,MATCH(E29,'DS2025'!$J$21:$J$35,1)):
INDEX('DS2025'!$J$21:$J$35,MATCH(E29,'DS2025'!$J$21:$J$35,1)+1)),
IF($F$4=Database!$A$15,
_xlfn.FORECAST.LINEAR(
E29,
INDEX('DS2025'!$N$21:$N$35,MATCH(E29,'DS2025'!$M$21:$M$35,1)):
INDEX('DS2025'!$N$21:$N$35,MATCH(E29,'DS2025'!$M$21:$M$35,1)+1),
INDEX('DS2025'!$M$21:$M$35,MATCH(E29,'DS2025'!$M$21:$M$35,1)):
INDEX('DS2025'!$M$21:$M$35,MATCH(E29,'DS2025'!$M$21:$M$35,1)+1)),
IF($F$4=Database!$A$16,
_xlfn.FORECAST.LINEAR(
E29,
INDEX('DS2025'!$Q$21:$Q$35,MATCH(E29,'DS2025'!$P$21:$P$35,1)):
INDEX('DS2025'!$Q$21:$Q$35,MATCH(E29,'DS2025'!$P$21:$P$35,1)+1),
INDEX('DS2025'!$P$21:$P$35,MATCH(E29,'DS2025'!$P$21:$P$35,1)):
INDEX('DS2025'!$P$21:$P$35,MATCH(E29,'DS2025'!$P$21:$P$35,1)+1)),
IF($F$4=Database!$A$17,
_xlfn.FORECAST.LINEAR(
E29,
INDEX('DS2025'!$T$21:$T$35,MATCH(E29,'DS2025'!$S$21:$S$35,1)):
INDEX('DS2025'!$T$21:$T$35,MATCH(E29,'DS2025'!$S$21:$S$35,1)+1),
INDEX('DS2025'!$S$21:$S$35,MATCH(E29,'DS2025'!$S$21:$S$35,1)):
INDEX('DS2025'!$S$21:$S$35,MATCH(E29,'DS2025'!$S$21:$S$35,1)+1)),
IF($F$4=Database!$A$18,
_xlfn.FORECAST.LINEAR(
E29,
INDEX('DS2025'!$W$21:$W$35,MATCH(E29,'DS2025'!$V$21:$V$35,1)):
INDEX('DS2025'!$W$21:$W$35,MATCH(E29,'DS2025'!$V$21:$V$35,1)+1),
INDEX('DS2025'!$V$21:$V$35,MATCH(E29,'DS2025'!$V$21:$V$35,1)):
INDEX('DS2025'!$V$21:$V$35,MATCH(E29,'DS2025'!$V$21:$V$35,1)+1)),
IF($F$4=Database!$A$19,
_xlfn.FORECAST.LINEAR(
E29,
INDEX('DS2025'!$Z$21:$Z$35,MATCH(E29,'DS2025'!$Y$21:$Y$35,1)):
INDEX('DS2025'!$Z$21:$Z$35,MATCH(E29,'DS2025'!$Y$21:$Y$35,1)+1),
INDEX('DS2025'!$Y$21:$Y$35,MATCH(E29,'DS2025'!$Y$21:$Y$35,1)):
INDEX('DS2025'!$Y$21:$Y$35,MATCH(E29,'DS2025'!$Y$21:$Y$35,1)+1)),
IF($F$4=Database!$A$20,
_xlfn.FORECAST.LINEAR(
E29,
INDEX('DS2025'!$AC$21:$AC$35,MATCH(E29,'DS2025'!$AB$21:$AB$35,1)):
INDEX('DS2025'!$AC$21:$AC$35,MATCH(E29,'DS2025'!$AB$21:$AB$35,1)+1),
INDEX('DS2025'!$AB$21:$AB$35,MATCH(E29,'DS2025'!$AB$21:$AB$35,1)):
INDEX('DS2025'!$AB$21:$AB$35,MATCH(E29,'DS2025'!$AB$21:$AB$35,1)+1))
)))))))))))))))))))</f>
        <v>-0.29392238267148013</v>
      </c>
      <c r="G29" s="98">
        <f t="shared" si="1"/>
        <v>66.301077617328517</v>
      </c>
      <c r="H29" s="98">
        <f>'Data 60 C'!D30</f>
        <v>65.885000000000005</v>
      </c>
      <c r="I29" s="98">
        <f>IF($I$4=Database!$A$2,
_xlfn.FORECAST.LINEAR(H29,
INDEX('DS2025'!$B$5:$B$15,MATCH(H29,'DS2025'!$A$5:$A$15,1)):
INDEX('DS2025'!$B$5:$B$15,MATCH(H29,'DS2025'!$A$5:$A$15,1)+1),
INDEX('DS2025'!$A$5:$A$15,MATCH(H29,'DS2025'!$A$5:$A$15,1)):
INDEX('DS2025'!$A$5:$A$15,MATCH(H29,'DS2025'!$A$5:$A$15,1)+1)),
IF($I$4=Database!$A$3,
_xlfn.FORECAST.LINEAR(H29,
INDEX('DS2025'!$E$5:$E$15,MATCH(H29,'DS2025'!$D$5:$D$15,1)):
INDEX('DS2025'!$E$5:$E$15,MATCH(H29,'DS2025'!$D$5:$D$15,1)+1),
INDEX('DS2025'!$D$5:$D$15,MATCH(H29,'DS2025'!$D$5:$D$15,1)):
INDEX('DS2025'!$D$5:$D$15,MATCH(H29,'DS2025'!$D$5:$D$15,1)+1)),
IF($I$4=Database!$A$4,
_xlfn.FORECAST.LINEAR(H29,
INDEX('DS2025'!$H$5:$H$15,MATCH(H29,'DS2025'!$G$5:$G$15,1)):
INDEX('DS2025'!$H$5:$H$15,MATCH(H29,'DS2025'!$G$5:$G$15,1)+1),
INDEX('DS2025'!$G$5:$G$15,MATCH(H29,'DS2025'!$G$5:$G$15,1)):
INDEX('DS2025'!$G$5:$G$15,MATCH(H29,'DS2025'!$G$5:$G$15,1)+1)),
IF($I$4=Database!$A$5,
_xlfn.FORECAST.LINEAR(H29,
INDEX('DS2025'!$K$5:$K$15,MATCH(H29,'DS2025'!$J$5:$J$15,1)):
INDEX('DS2025'!$K$5:$K$15,MATCH(H29,'DS2025'!$J$5:$J$15,1)+1),
INDEX('DS2025'!$J$5:$J$15,MATCH(H29,'DS2025'!$J$5:$J$15,1)):
INDEX('DS2025'!$J$5:$J$15,MATCH(H29,'DS2025'!$J$5:$J$15,1)+1)),
IF($I$4=Database!$A$6,
_xlfn.FORECAST.LINEAR(H29,
INDEX('DS2025'!$N$5:$N$15,MATCH(H29,'DS2025'!$M$5:$M$15,1)):
INDEX('DS2025'!$N$5:$N$15,MATCH(H29,'DS2025'!$M$5:$M$15,1)+1),
INDEX('DS2025'!$M$5:$M$15,MATCH(H29,'DS2025'!$M$5:$M$15,1)):
INDEX('DS2025'!$M$5:$M$15,MATCH(H29,'DS2025'!$M$5:$M$15,1)+1)),
IF($I$4=Database!$A$7,
_xlfn.FORECAST.LINEAR(H29,
INDEX('DS2025'!$Q$5:$Q$15,MATCH(H29,'DS2025'!$P$5:$P$15,1)):
INDEX('DS2025'!$Q$5:$Q$15,MATCH(H29,'DS2025'!$P$5:$P$15,1)+1),
INDEX('DS2025'!$P$5:$P$15,MATCH(H29,'DS2025'!$P$5:$P$15,1)):
INDEX('DS2025'!$P$5:$P$15,MATCH(H29,'DS2025'!$P$5:$P$15,1)+1)),
IF($I$4=Database!$A$8,
_xlfn.FORECAST.LINEAR(H29,
INDEX('DS2025'!$T$5:$T$15,MATCH(H29,'DS2025'!$S$5:$S$15,1)):
INDEX('DS2025'!$T$5:$T$15,MATCH(H29,'DS2025'!$S$5:$S$15,1)+1),
INDEX('DS2025'!$S$5:$S$15,MATCH(H29,'DS2025'!$S$5:$S$15,1)):
INDEX('DS2025'!$S$5:$S$15,MATCH(H29,'DS2025'!$S$5:$S$15,1)+1)),
IF($I$4=Database!$A$9,
_xlfn.FORECAST.LINEAR(H29,
INDEX('DS2025'!$W$5:$W$15,MATCH(H29,'DS2025'!$V$5:$V$15,1)):
INDEX('DS2025'!$W$5:$W$15,MATCH(H29,'DS2025'!$V$5:$V$15,1)+1),
INDEX('DS2025'!$V$5:$V$15,MATCH(H29,'DS2025'!$V$5:$V$15,1)):
INDEX('DS2025'!$V$5:$V$15,MATCH(H29,'DS2025'!$V$5:$V$15,1)+1)),
IF($I$4=Database!$A$10,
_xlfn.FORECAST.LINEAR(H29,
INDEX('DS2025'!$Z$5:$Z$15,MATCH(H29,'DS2025'!$Y$5:$Y$15,1)):
INDEX('DS2025'!$Z$5:$Z$15,MATCH(H29,'DS2025'!$Y$5:$Y$15,1)+1),
INDEX('DS2025'!$Y$5:$Y$15,MATCH(H29,'DS2025'!$Y$5:$Y$15,1)):
INDEX('DS2025'!$Y$5:$Y$15,MATCH(H29,'DS2025'!$Y$5:$Y$15,1)+1)),
IF($I$4=Database!$A$11,
_xlfn.FORECAST.LINEAR(
H29,
INDEX('DS2025'!$B$21:$B$35,MATCH(H29,'DS2025'!$A$21:$A$35,1)):
INDEX('DS2025'!$B$21:$B$35,MATCH(H29,'DS2025'!$A$21:$A$35,1)+1),
INDEX('DS2025'!$A$21:$A$35,MATCH(H29,'DS2025'!$A$21:$A$35,1)):
INDEX('DS2025'!$A$21:$A$35,MATCH(H29,'DS2025'!$A$21:$A$35,1)+1)),
IF($I$4=Database!$A$12,
_xlfn.FORECAST.LINEAR(
H29,
INDEX('DS2025'!$E$21:$E$35,MATCH(H29,'DS2025'!$D$21:$D$35,1)):
INDEX('DS2025'!$E$21:$E$35,MATCH(H29,'DS2025'!$D$21:$D$35,1)+1),
INDEX('DS2025'!$D$21:$D$35,MATCH(H29,'DS2025'!$D$21:$D$35,1)):
INDEX('DS2025'!$D$21:$D$35,MATCH(H29,'DS2025'!$D$21:$D$35,1)+1)),
IF($I$4=Database!$A$13,
_xlfn.FORECAST.LINEAR(
H29,
INDEX('DS2025'!$H$21:$H$35,MATCH(H29,'DS2025'!$G$21:$G$35,1)):
INDEX('DS2025'!$H$21:$H$35,MATCH(H29,'DS2025'!$G$21:$G$35,1)+1),
INDEX('DS2025'!$G$21:$G$35,MATCH(H29,'DS2025'!$G$21:$G$35,1)):
INDEX('DS2025'!$G$21:$G$35,MATCH(H29,'DS2025'!$G$21:$G$35,1)+1)),
IF($I$4=Database!$A$14,
_xlfn.FORECAST.LINEAR(
H29,
INDEX('DS2025'!$K$21:$K$35,MATCH(H29,'DS2025'!$J$21:$J$35,1)):
INDEX('DS2025'!$K$21:$K$35,MATCH(H29,'DS2025'!$J$21:$J$35,1)+1),
INDEX('DS2025'!$J$21:$J$35,MATCH(H29,'DS2025'!$J$21:$J$35,1)):
INDEX('DS2025'!$J$21:$J$35,MATCH(H29,'DS2025'!$J$21:$J$35,1)+1)),
IF($I$4=Database!$A$15,
_xlfn.FORECAST.LINEAR(
H29,
INDEX('DS2025'!$N$21:$N$35,MATCH(H29,'DS2025'!$M$21:$M$35,1)):
INDEX('DS2025'!$N$21:$N$35,MATCH(H29,'DS2025'!$M$21:$M$35,1)+1),
INDEX('DS2025'!$M$21:$M$35,MATCH(H29,'DS2025'!$M$21:$M$35,1)):
INDEX('DS2025'!$M$21:$M$35,MATCH(H29,'DS2025'!$M$21:$M$35,1)+1)),
IF($I$4=Database!$A$16,
_xlfn.FORECAST.LINEAR(
H29,
INDEX('DS2025'!$Q$21:$Q$35,MATCH(H29,'DS2025'!$P$21:$P$35,1)):
INDEX('DS2025'!$Q$21:$Q$35,MATCH(H29,'DS2025'!$P$21:$P$35,1)+1),
INDEX('DS2025'!$P$21:$P$35,MATCH(H29,'DS2025'!$P$21:$P$35,1)):
INDEX('DS2025'!$P$21:$P$35,MATCH(H29,'DS2025'!$P$21:$P$35,1)+1)),
IF($I$4=Database!$A$17,
_xlfn.FORECAST.LINEAR(
H29,
INDEX('DS2025'!$T$21:$T$35,MATCH(H29,'DS2025'!$S$21:$S$35,1)):
INDEX('DS2025'!$T$21:$T$35,MATCH(H29,'DS2025'!$S$21:$S$35,1)+1),
INDEX('DS2025'!$S$21:$S$35,MATCH(H29,'DS2025'!$S$21:$S$35,1)):
INDEX('DS2025'!$S$21:$S$35,MATCH(H29,'DS2025'!$S$21:$S$35,1)+1)),
IF($I$4=Database!$A$18,
_xlfn.FORECAST.LINEAR(
H29,
INDEX('DS2025'!$W$21:$W$35,MATCH(H29,'DS2025'!$V$21:$V$35,1)):
INDEX('DS2025'!$W$21:$W$35,MATCH(H29,'DS2025'!$V$21:$V$35,1)+1),
INDEX('DS2025'!$V$21:$V$35,MATCH(H29,'DS2025'!$V$21:$V$35,1)):
INDEX('DS2025'!$V$21:$V$35,MATCH(H29,'DS2025'!$V$21:$V$35,1)+1)),
IF($I$4=Database!$A$19,
_xlfn.FORECAST.LINEAR(
H29,
INDEX('DS2025'!$Z$21:$Z$35,MATCH(H29,'DS2025'!$Y$21:$Y$35,1)):
INDEX('DS2025'!$Z$21:$Z$35,MATCH(H29,'DS2025'!$Y$21:$Y$35,1)+1),
INDEX('DS2025'!$Y$21:$Y$35,MATCH(H29,'DS2025'!$Y$21:$Y$35,1)):
INDEX('DS2025'!$Y$21:$Y$35,MATCH(H29,'DS2025'!$Y$21:$Y$35,1)+1)),
IF($I$4=Database!$A$20,
_xlfn.FORECAST.LINEAR(
H29,
INDEX('DS2025'!$AC$21:$AC$35,MATCH(H29,'DS2025'!$AB$21:$AB$35,1)):
INDEX('DS2025'!$AC$21:$AC$35,MATCH(H29,'DS2025'!$AB$21:$AB$35,1)+1),
INDEX('DS2025'!$AB$21:$AB$35,MATCH(H29,'DS2025'!$AB$21:$AB$35,1)):
INDEX('DS2025'!$AB$21:$AB$35,MATCH(H29,'DS2025'!$AB$21:$AB$35,1)+1))
)))))))))))))))))))</f>
        <v>-0.29571660649819492</v>
      </c>
      <c r="J29" s="98">
        <f t="shared" si="2"/>
        <v>65.589283393501816</v>
      </c>
      <c r="K29" s="98">
        <f>'Data 60 C'!E30</f>
        <v>66.010999999999996</v>
      </c>
      <c r="L29" s="98">
        <f>IF($L$4=Database!$A$2,
_xlfn.FORECAST.LINEAR(K29,
INDEX('DS2025'!$B$5:$B$15,MATCH(K29,'DS2025'!$A$5:$A$15,1)):
INDEX('DS2025'!$B$5:$B$15,MATCH(K29,'DS2025'!$A$5:$A$15,1)+1),
INDEX('DS2025'!$A$5:$A$15,MATCH(K29,'DS2025'!$A$5:$A$15,1)):
INDEX('DS2025'!$A$5:$A$15,MATCH(K29,'DS2025'!$A$5:$A$15,1)+1)),
IF($L$4=Database!$A$3,
_xlfn.FORECAST.LINEAR(K29,
INDEX('DS2025'!$E$5:$E$15,MATCH(K29,'DS2025'!$D$5:$D$15,1)):
INDEX('DS2025'!$E$5:$E$15,MATCH(K29,'DS2025'!$D$5:$D$15,1)+1),
INDEX('DS2025'!$D$5:$D$15,MATCH(K29,'DS2025'!$D$5:$D$15,1)):
INDEX('DS2025'!$D$5:$D$15,MATCH(K29,'DS2025'!$D$5:$D$15,1)+1)),
IF($L$4=Database!$A$4,
_xlfn.FORECAST.LINEAR(K29,
INDEX('DS2025'!$H$5:$H$15,MATCH(K29,'DS2025'!$G$5:$G$15,1)):
INDEX('DS2025'!$H$5:$H$15,MATCH(K29,'DS2025'!$G$5:$G$15,1)+1),
INDEX('DS2025'!$G$5:$G$15,MATCH(K29,'DS2025'!$G$5:$G$15,1)):
INDEX('DS2025'!$G$5:$G$15,MATCH(K29,'DS2025'!$G$5:$G$15,1)+1)),
IF($L$4=Database!$A$5,
_xlfn.FORECAST.LINEAR(K29,
INDEX('DS2025'!$K$5:$K$15,MATCH(K29,'DS2025'!$J$5:$J$15,1)):
INDEX('DS2025'!$K$5:$K$15,MATCH(K29,'DS2025'!$J$5:$J$15,1)+1),
INDEX('DS2025'!$J$5:$J$15,MATCH(K29,'DS2025'!$J$5:$J$15,1)):
INDEX('DS2025'!$J$5:$J$15,MATCH(K29,'DS2025'!$J$5:$J$15,1)+1)),
IF($L$4=Database!$A$6,
_xlfn.FORECAST.LINEAR(K29,
INDEX('DS2025'!$N$5:$N$15,MATCH(K29,'DS2025'!$M$5:$M$15,1)):
INDEX('DS2025'!$N$5:$N$15,MATCH(K29,'DS2025'!$M$5:$M$15,1)+1),
INDEX('DS2025'!$M$5:$M$15,MATCH(K29,'DS2025'!$M$5:$M$15,1)):
INDEX('DS2025'!$M$5:$M$15,MATCH(K29,'DS2025'!$M$5:$M$15,1)+1)),
IF($L$4=Database!$A$7,
_xlfn.FORECAST.LINEAR(K29,
INDEX('DS2025'!$Q$5:$Q$15,MATCH(K29,'DS2025'!$P$5:$P$15,1)):
INDEX('DS2025'!$Q$5:$Q$15,MATCH(K29,'DS2025'!$P$5:$P$15,1)+1),
INDEX('DS2025'!$P$5:$P$15,MATCH(K29,'DS2025'!$P$5:$P$15,1)):
INDEX('DS2025'!$P$5:$P$15,MATCH(K29,'DS2025'!$P$5:$P$15,1)+1)),
IF($L$4=Database!$A$8,
_xlfn.FORECAST.LINEAR(K29,
INDEX('DS2025'!$T$5:$T$15,MATCH(K29,'DS2025'!$S$5:$S$15,1)):
INDEX('DS2025'!$T$5:$T$15,MATCH(K29,'DS2025'!$S$5:$S$15,1)+1),
INDEX('DS2025'!$S$5:$S$15,MATCH(K29,'DS2025'!$S$5:$S$15,1)):
INDEX('DS2025'!$S$5:$S$15,MATCH(K29,'DS2025'!$S$5:$S$15,1)+1)),
IF($L$4=Database!$A$9,
_xlfn.FORECAST.LINEAR(K29,
INDEX('DS2025'!$W$5:$W$15,MATCH(K29,'DS2025'!$V$5:$V$15,1)):
INDEX('DS2025'!$W$5:$W$15,MATCH(K29,'DS2025'!$V$5:$V$15,1)+1),
INDEX('DS2025'!$V$5:$V$15,MATCH(K29,'DS2025'!$V$5:$V$15,1)):
INDEX('DS2025'!$V$5:$V$15,MATCH(K29,'DS2025'!$V$5:$V$15,1)+1)),
IF($L$4=Database!$A$10,
_xlfn.FORECAST.LINEAR(K29,
INDEX('DS2025'!$Z$5:$Z$15,MATCH(K29,'DS2025'!$Y$5:$Y$15,1)):
INDEX('DS2025'!$Z$5:$Z$15,MATCH(K29,'DS2025'!$Y$5:$Y$15,1)+1),
INDEX('DS2025'!$Y$5:$Y$15,MATCH(K29,'DS2025'!$Y$5:$Y$15,1)):
INDEX('DS2025'!$Y$5:$Y$15,MATCH(K29,'DS2025'!$Y$5:$Y$15,1)+1)),
IF($L$4=Database!$A$11,
_xlfn.FORECAST.LINEAR(
K29,
INDEX('DS2025'!$B$21:$B$35,MATCH(K29,'DS2025'!$A$21:$A$35,1)):
INDEX('DS2025'!$B$21:$B$35,MATCH(K29,'DS2025'!$A$21:$A$35,1)+1),
INDEX('DS2025'!$A$21:$A$35,MATCH(K29,'DS2025'!$A$21:$A$35,1)):
INDEX('DS2025'!$A$21:$A$35,MATCH(K29,'DS2025'!$A$21:$A$35,1)+1)),
IF($L$4=Database!$A$12,
_xlfn.FORECAST.LINEAR(
K29,
INDEX('DS2025'!$E$21:$E$35,MATCH(K29,'DS2025'!$D$21:$D$35,1)):
INDEX('DS2025'!$E$21:$E$35,MATCH(K29,'DS2025'!$D$21:$D$35,1)+1),
INDEX('DS2025'!$D$21:$D$35,MATCH(K29,'DS2025'!$D$21:$D$35,1)):
INDEX('DS2025'!$D$21:$D$35,MATCH(K29,'DS2025'!$D$21:$D$35,1)+1)),
IF($L$4=Database!$A$13,
_xlfn.FORECAST.LINEAR(
K29,
INDEX('DS2025'!$H$21:$H$35,MATCH(K29,'DS2025'!$G$21:$G$35,1)):
INDEX('DS2025'!$H$21:$H$35,MATCH(K29,'DS2025'!$G$21:$G$35,1)+1),
INDEX('DS2025'!$G$21:$G$35,MATCH(K29,'DS2025'!$G$21:$G$35,1)):
INDEX('DS2025'!$G$21:$G$35,MATCH(K29,'DS2025'!$G$21:$G$35,1)+1)),
IF($L$4=Database!$A$14,
_xlfn.FORECAST.LINEAR(
K29,
INDEX('DS2025'!$K$21:$K$35,MATCH(K29,'DS2025'!$J$21:$J$35,1)):
INDEX('DS2025'!$K$21:$K$35,MATCH(K29,'DS2025'!$J$21:$J$35,1)+1),
INDEX('DS2025'!$J$21:$J$35,MATCH(K29,'DS2025'!$J$21:$J$35,1)):
INDEX('DS2025'!$J$21:$J$35,MATCH(K29,'DS2025'!$J$21:$J$35,1)+1)),
IF($L$4=Database!$A$15,
_xlfn.FORECAST.LINEAR(
K29,
INDEX('DS2025'!$N$21:$N$35,MATCH(K29,'DS2025'!$M$21:$M$35,1)):
INDEX('DS2025'!$N$21:$N$35,MATCH(K29,'DS2025'!$M$21:$M$35,1)+1),
INDEX('DS2025'!$M$21:$M$35,MATCH(K29,'DS2025'!$M$21:$M$35,1)):
INDEX('DS2025'!$M$21:$M$35,MATCH(K29,'DS2025'!$M$21:$M$35,1)+1)),
IF($L$4=Database!$A$16,
_xlfn.FORECAST.LINEAR(
K29,
INDEX('DS2025'!$Q$21:$Q$35,MATCH(K29,'DS2025'!$P$21:$P$35,1)):
INDEX('DS2025'!$Q$21:$Q$35,MATCH(K29,'DS2025'!$P$21:$P$35,1)+1),
INDEX('DS2025'!$P$21:$P$35,MATCH(K29,'DS2025'!$P$21:$P$35,1)):
INDEX('DS2025'!$P$21:$P$35,MATCH(K29,'DS2025'!$P$21:$P$35,1)+1)),
IF($L$4=Database!$A$17,
_xlfn.FORECAST.LINEAR(
K29,
INDEX('DS2025'!$T$21:$T$35,MATCH(K29,'DS2025'!$S$21:$S$35,1)):
INDEX('DS2025'!$T$21:$T$35,MATCH(K29,'DS2025'!$S$21:$S$35,1)+1),
INDEX('DS2025'!$S$21:$S$35,MATCH(K29,'DS2025'!$S$21:$S$35,1)):
INDEX('DS2025'!$S$21:$S$35,MATCH(K29,'DS2025'!$S$21:$S$35,1)+1)),
IF($L$4=Database!$A$18,
_xlfn.FORECAST.LINEAR(
K29,
INDEX('DS2025'!$W$21:$W$35,MATCH(K29,'DS2025'!$V$21:$V$35,1)):
INDEX('DS2025'!$W$21:$W$35,MATCH(K29,'DS2025'!$V$21:$V$35,1)+1),
INDEX('DS2025'!$V$21:$V$35,MATCH(K29,'DS2025'!$V$21:$V$35,1)):
INDEX('DS2025'!$V$21:$V$35,MATCH(K29,'DS2025'!$V$21:$V$35,1)+1)),
IF($L$4=Database!$A$19,
_xlfn.FORECAST.LINEAR(
K29,
INDEX('DS2025'!$Z$21:$Z$35,MATCH(K29,'DS2025'!$Y$21:$Y$35,1)):
INDEX('DS2025'!$Z$21:$Z$35,MATCH(K29,'DS2025'!$Y$21:$Y$35,1)+1),
INDEX('DS2025'!$Y$21:$Y$35,MATCH(K29,'DS2025'!$Y$21:$Y$35,1)):
INDEX('DS2025'!$Y$21:$Y$35,MATCH(K29,'DS2025'!$Y$21:$Y$35,1)+1)),
IF($L$4=Database!$A$20,
_xlfn.FORECAST.LINEAR(
K29,
INDEX('DS2025'!$AC$21:$AC$35,MATCH(K29,'DS2025'!$AB$21:$AB$35,1)):
INDEX('DS2025'!$AC$21:$AC$35,MATCH(K29,'DS2025'!$AB$21:$AB$35,1)+1),
INDEX('DS2025'!$AB$21:$AB$35,MATCH(K29,'DS2025'!$AB$21:$AB$35,1)):
INDEX('DS2025'!$AB$21:$AB$35,MATCH(K29,'DS2025'!$AB$21:$AB$35,1)+1))
)))))))))))))))))))</f>
        <v>-0.33739021860539326</v>
      </c>
      <c r="M29" s="98">
        <f t="shared" si="3"/>
        <v>65.673609781394603</v>
      </c>
      <c r="N29" s="317">
        <f>'Data 60 C'!F30</f>
        <v>66.093999999999994</v>
      </c>
      <c r="O29" s="98">
        <f>IF($O$4=Database!$A$2,
_xlfn.FORECAST.LINEAR(N29,
INDEX('DS2025'!$B$5:$B$15,MATCH(N29,'DS2025'!$A$5:$A$15,1)):
INDEX('DS2025'!$B$5:$B$15,MATCH(N29,'DS2025'!$A$5:$A$15,1)+1),
INDEX('DS2025'!$A$5:$A$15,MATCH(N29,'DS2025'!$A$5:$A$15,1)):
INDEX('DS2025'!$A$5:$A$15,MATCH(N29,'DS2025'!$A$5:$A$15,1)+1)),
IF($O$4=Database!$A$3,
_xlfn.FORECAST.LINEAR(N29,
INDEX('DS2025'!$E$5:$E$15,MATCH(N29,'DS2025'!$D$5:$D$15,1)):
INDEX('DS2025'!$E$5:$E$15,MATCH(N29,'DS2025'!$D$5:$D$15,1)+1),
INDEX('DS2025'!$D$5:$D$15,MATCH(N29,'DS2025'!$D$5:$D$15,1)):
INDEX('DS2025'!$D$5:$D$15,MATCH(N29,'DS2025'!$D$5:$D$15,1)+1)),
IF($O$4=Database!$A$4,
_xlfn.FORECAST.LINEAR(N29,
INDEX('DS2025'!$H$5:$H$15,MATCH(N29,'DS2025'!$G$5:$G$15,1)):
INDEX('DS2025'!$H$5:$H$15,MATCH(N29,'DS2025'!$G$5:$G$15,1)+1),
INDEX('DS2025'!$G$5:$G$15,MATCH(N29,'DS2025'!$G$5:$G$15,1)):
INDEX('DS2025'!$G$5:$G$15,MATCH(N29,'DS2025'!$G$5:$G$15,1)+1)),
IF($O$4=Database!$A$5,
_xlfn.FORECAST.LINEAR(N29,
INDEX('DS2025'!$K$5:$K$15,MATCH(N29,'DS2025'!$J$5:$J$15,1)):
INDEX('DS2025'!$K$5:$K$15,MATCH(N29,'DS2025'!$J$5:$J$15,1)+1),
INDEX('DS2025'!$J$5:$J$15,MATCH(N29,'DS2025'!$J$5:$J$15,1)):
INDEX('DS2025'!$J$5:$J$15,MATCH(N29,'DS2025'!$J$5:$J$15,1)+1)),
IF($O$4=Database!$A$6,
_xlfn.FORECAST.LINEAR(N29,
INDEX('DS2025'!$N$5:$N$15,MATCH(N29,'DS2025'!$M$5:$M$15,1)):
INDEX('DS2025'!$N$5:$N$15,MATCH(N29,'DS2025'!$M$5:$M$15,1)+1),
INDEX('DS2025'!$M$5:$M$15,MATCH(N29,'DS2025'!$M$5:$M$15,1)):
INDEX('DS2025'!$M$5:$M$15,MATCH(N29,'DS2025'!$M$5:$M$15,1)+1)),
IF($O$4=Database!$A$7,
_xlfn.FORECAST.LINEAR(N29,
INDEX('DS2025'!$Q$5:$Q$15,MATCH(N29,'DS2025'!$P$5:$P$15,1)):
INDEX('DS2025'!$Q$5:$Q$15,MATCH(N29,'DS2025'!$P$5:$P$15,1)+1),
INDEX('DS2025'!$P$5:$P$15,MATCH(N29,'DS2025'!$P$5:$P$15,1)):
INDEX('DS2025'!$P$5:$P$15,MATCH(N29,'DS2025'!$P$5:$P$15,1)+1)),
IF($O$4=Database!$A$8,
_xlfn.FORECAST.LINEAR(N29,
INDEX('DS2025'!$T$5:$T$15,MATCH(N29,'DS2025'!$S$5:$S$15,1)):
INDEX('DS2025'!$T$5:$T$15,MATCH(N29,'DS2025'!$S$5:$S$15,1)+1),
INDEX('DS2025'!$S$5:$S$15,MATCH(N29,'DS2025'!$S$5:$S$15,1)):
INDEX('DS2025'!$S$5:$S$15,MATCH(N29,'DS2025'!$S$5:$S$15,1)+1)),
IF($O$4=Database!$A$9,
_xlfn.FORECAST.LINEAR(N29,
INDEX('DS2025'!$W$5:$W$15,MATCH(N29,'DS2025'!$V$5:$V$15,1)):
INDEX('DS2025'!$W$5:$W$15,MATCH(N29,'DS2025'!$V$5:$V$15,1)+1),
INDEX('DS2025'!$V$5:$V$15,MATCH(N29,'DS2025'!$V$5:$V$15,1)):
INDEX('DS2025'!$V$5:$V$15,MATCH(N29,'DS2025'!$V$5:$V$15,1)+1)),
IF($O$4=Database!$A$10,
_xlfn.FORECAST.LINEAR(N29,
INDEX('DS2025'!$Z$5:$Z$15,MATCH(N29,'DS2025'!$Y$5:$Y$15,1)):
INDEX('DS2025'!$Z$5:$Z$15,MATCH(N29,'DS2025'!$Y$5:$Y$15,1)+1),
INDEX('DS2025'!$Y$5:$Y$15,MATCH(N29,'DS2025'!$Y$5:$Y$15,1)):
INDEX('DS2025'!$Y$5:$Y$15,MATCH(N29,'DS2025'!$Y$5:$Y$15,1)+1)),
IF($O$4=Database!$A$11,
_xlfn.FORECAST.LINEAR(
N29,
INDEX('DS2025'!$B$21:$B$35,MATCH(N29,'DS2025'!$A$21:$A$35,1)):
INDEX('DS2025'!$B$21:$B$35,MATCH(N29,'DS2025'!$A$21:$A$35,1)+1),
INDEX('DS2025'!$A$21:$A$35,MATCH(N29,'DS2025'!$A$21:$A$35,1)):
INDEX('DS2025'!$A$21:$A$35,MATCH(N29,'DS2025'!$A$21:$A$35,1)+1)),
IF($O$4=Database!$A$12,
_xlfn.FORECAST.LINEAR(
N29,
INDEX('DS2025'!$E$21:$E$35,MATCH(N29,'DS2025'!$D$21:$D$35,1)):
INDEX('DS2025'!$E$21:$E$35,MATCH(N29,'DS2025'!$D$21:$D$35,1)+1),
INDEX('DS2025'!$D$21:$D$35,MATCH(N29,'DS2025'!$D$21:$D$35,1)):
INDEX('DS2025'!$D$21:$D$35,MATCH(N29,'DS2025'!$D$21:$D$35,1)+1)),
IF($O$4=Database!$A$13,
_xlfn.FORECAST.LINEAR(
N29,
INDEX('DS2025'!$H$21:$H$35,MATCH(N29,'DS2025'!$G$21:$G$35,1)):
INDEX('DS2025'!$H$21:$H$35,MATCH(N29,'DS2025'!$G$21:$G$35,1)+1),
INDEX('DS2025'!$G$21:$G$35,MATCH(N29,'DS2025'!$G$21:$G$35,1)):
INDEX('DS2025'!$G$21:$G$35,MATCH(N29,'DS2025'!$G$21:$G$35,1)+1)),
IF($O$4=Database!$A$14,
_xlfn.FORECAST.LINEAR(
N29,
INDEX('DS2025'!$K$21:$K$35,MATCH(N29,'DS2025'!$J$21:$J$35,1)):
INDEX('DS2025'!$K$21:$K$35,MATCH(N29,'DS2025'!$J$21:$J$35,1)+1),
INDEX('DS2025'!$J$21:$J$35,MATCH(N29,'DS2025'!$J$21:$J$35,1)):
INDEX('DS2025'!$J$21:$J$35,MATCH(N29,'DS2025'!$J$21:$J$35,1)+1)),
IF($O$4=Database!$A$15,
_xlfn.FORECAST.LINEAR(
N29,
INDEX('DS2025'!$N$21:$N$35,MATCH(N29,'DS2025'!$M$21:$M$35,1)):
INDEX('DS2025'!$N$21:$N$35,MATCH(N29,'DS2025'!$M$21:$M$35,1)+1),
INDEX('DS2025'!$M$21:$M$35,MATCH(N29,'DS2025'!$M$21:$M$35,1)):
INDEX('DS2025'!$M$21:$M$35,MATCH(N29,'DS2025'!$M$21:$M$35,1)+1)),
IF($O$4=Database!$A$16,
_xlfn.FORECAST.LINEAR(
N29,
INDEX('DS2025'!$Q$21:$Q$35,MATCH(N29,'DS2025'!$P$21:$P$35,1)):
INDEX('DS2025'!$Q$21:$Q$35,MATCH(N29,'DS2025'!$P$21:$P$35,1)+1),
INDEX('DS2025'!$P$21:$P$35,MATCH(N29,'DS2025'!$P$21:$P$35,1)):
INDEX('DS2025'!$P$21:$P$35,MATCH(N29,'DS2025'!$P$21:$P$35,1)+1)),
IF($O$4=Database!$A$17,
_xlfn.FORECAST.LINEAR(
N29,
INDEX('DS2025'!$T$21:$T$35,MATCH(N29,'DS2025'!$S$21:$S$35,1)):
INDEX('DS2025'!$T$21:$T$35,MATCH(N29,'DS2025'!$S$21:$S$35,1)+1),
INDEX('DS2025'!$S$21:$S$35,MATCH(N29,'DS2025'!$S$21:$S$35,1)):
INDEX('DS2025'!$S$21:$S$35,MATCH(N29,'DS2025'!$S$21:$S$35,1)+1)),
IF($O$4=Database!$A$18,
_xlfn.FORECAST.LINEAR(
N29,
INDEX('DS2025'!$W$21:$W$35,MATCH(N29,'DS2025'!$V$21:$V$35,1)):
INDEX('DS2025'!$W$21:$W$35,MATCH(N29,'DS2025'!$V$21:$V$35,1)+1),
INDEX('DS2025'!$V$21:$V$35,MATCH(N29,'DS2025'!$V$21:$V$35,1)):
INDEX('DS2025'!$V$21:$V$35,MATCH(N29,'DS2025'!$V$21:$V$35,1)+1)),
IF($O$4=Database!$A$19,
_xlfn.FORECAST.LINEAR(
N29,
INDEX('DS2025'!$Z$21:$Z$35,MATCH(N29,'DS2025'!$Y$21:$Y$35,1)):
INDEX('DS2025'!$Z$21:$Z$35,MATCH(N29,'DS2025'!$Y$21:$Y$35,1)+1),
INDEX('DS2025'!$Y$21:$Y$35,MATCH(N29,'DS2025'!$Y$21:$Y$35,1)):
INDEX('DS2025'!$Y$21:$Y$35,MATCH(N29,'DS2025'!$Y$21:$Y$35,1)+1)),
IF($O$4=Database!$A$20,
_xlfn.FORECAST.LINEAR(
N29,
INDEX('DS2025'!$AC$21:$AC$35,MATCH(N29,'DS2025'!$AB$21:$AB$35,1)):
INDEX('DS2025'!$AC$21:$AC$35,MATCH(N29,'DS2025'!$AB$21:$AB$35,1)+1),
INDEX('DS2025'!$AB$21:$AB$35,MATCH(N29,'DS2025'!$AB$21:$AB$35,1)):
INDEX('DS2025'!$AB$21:$AB$35,MATCH(N29,'DS2025'!$AB$21:$AB$35,1)+1))
)))))))))))))))))))</f>
        <v>-0.33763523216850161</v>
      </c>
      <c r="P29" s="96">
        <f t="shared" si="4"/>
        <v>65.756364767831499</v>
      </c>
      <c r="Q29" s="317">
        <f>'Data 60 C'!G30</f>
        <v>66.968000000000004</v>
      </c>
      <c r="R29" s="98">
        <f>IF($R$4=Database!$A$2,
_xlfn.FORECAST.LINEAR(Q29,
INDEX('DS2025'!$B$5:$B$15,MATCH(Q29,'DS2025'!$A$5:$A$15,1)):
INDEX('DS2025'!$B$5:$B$15,MATCH(Q29,'DS2025'!$A$5:$A$15,1)+1),
INDEX('DS2025'!$A$5:$A$15,MATCH(Q29,'DS2025'!$A$5:$A$15,1)):
INDEX('DS2025'!$A$5:$A$15,MATCH(Q29,'DS2025'!$A$5:$A$15,1)+1)),
IF($R$4=Database!$A$3,
_xlfn.FORECAST.LINEAR(Q29,
INDEX('DS2025'!$E$5:$E$15,MATCH(Q29,'DS2025'!$D$5:$D$15,1)):
INDEX('DS2025'!$E$5:$E$15,MATCH(Q29,'DS2025'!$D$5:$D$15,1)+1),
INDEX('DS2025'!$D$5:$D$15,MATCH(Q29,'DS2025'!$D$5:$D$15,1)):
INDEX('DS2025'!$D$5:$D$15,MATCH(Q29,'DS2025'!$D$5:$D$15,1)+1)),
IF($R$4=Database!$A$4,
_xlfn.FORECAST.LINEAR(Q29,
INDEX('DS2025'!$H$5:$H$15,MATCH(Q29,'DS2025'!$G$5:$G$15,1)):
INDEX('DS2025'!$H$5:$H$15,MATCH(Q29,'DS2025'!$G$5:$G$15,1)+1),
INDEX('DS2025'!$G$5:$G$15,MATCH(Q29,'DS2025'!$G$5:$G$15,1)):
INDEX('DS2025'!$G$5:$G$15,MATCH(Q29,'DS2025'!$G$5:$G$15,1)+1)),
IF($R$4=Database!$A$5,
_xlfn.FORECAST.LINEAR(Q29,
INDEX('DS2025'!$K$5:$K$15,MATCH(Q29,'DS2025'!$J$5:$J$15,1)):
INDEX('DS2025'!$K$5:$K$15,MATCH(Q29,'DS2025'!$J$5:$J$15,1)+1),
INDEX('DS2025'!$J$5:$J$15,MATCH(Q29,'DS2025'!$J$5:$J$15,1)):
INDEX('DS2025'!$J$5:$J$15,MATCH(Q29,'DS2025'!$J$5:$J$15,1)+1)),
IF($R$4=Database!$A$6,
_xlfn.FORECAST.LINEAR(Q29,
INDEX('DS2025'!$N$5:$N$15,MATCH(Q29,'DS2025'!$M$5:$M$15,1)):
INDEX('DS2025'!$N$5:$N$15,MATCH(Q29,'DS2025'!$M$5:$M$15,1)+1),
INDEX('DS2025'!$M$5:$M$15,MATCH(Q29,'DS2025'!$M$5:$M$15,1)):
INDEX('DS2025'!$M$5:$M$15,MATCH(Q29,'DS2025'!$M$5:$M$15,1)+1)),
IF($R$4=Database!$A$7,
_xlfn.FORECAST.LINEAR(Q29,
INDEX('DS2025'!$Q$5:$Q$15,MATCH(Q29,'DS2025'!$P$5:$P$15,1)):
INDEX('DS2025'!$Q$5:$Q$15,MATCH(Q29,'DS2025'!$P$5:$P$15,1)+1),
INDEX('DS2025'!$P$5:$P$15,MATCH(Q29,'DS2025'!$P$5:$P$15,1)):
INDEX('DS2025'!$P$5:$P$15,MATCH(Q29,'DS2025'!$P$5:$P$15,1)+1)),
IF($R$4=Database!$A$8,
_xlfn.FORECAST.LINEAR(Q29,
INDEX('DS2025'!$T$5:$T$15,MATCH(Q29,'DS2025'!$S$5:$S$15,1)):
INDEX('DS2025'!$T$5:$T$15,MATCH(Q29,'DS2025'!$S$5:$S$15,1)+1),
INDEX('DS2025'!$S$5:$S$15,MATCH(Q29,'DS2025'!$S$5:$S$15,1)):
INDEX('DS2025'!$S$5:$S$15,MATCH(Q29,'DS2025'!$S$5:$S$15,1)+1)),
IF($R$4=Database!$A$9,
_xlfn.FORECAST.LINEAR(Q29,
INDEX('DS2025'!$W$5:$W$15,MATCH(Q29,'DS2025'!$V$5:$V$15,1)):
INDEX('DS2025'!$W$5:$W$15,MATCH(Q29,'DS2025'!$V$5:$V$15,1)+1),
INDEX('DS2025'!$V$5:$V$15,MATCH(Q29,'DS2025'!$V$5:$V$15,1)):
INDEX('DS2025'!$V$5:$V$15,MATCH(Q29,'DS2025'!$V$5:$V$15,1)+1)),
IF($R$4=Database!$A$10,
_xlfn.FORECAST.LINEAR(Q29,
INDEX('DS2025'!$Z$5:$Z$15,MATCH(Q29,'DS2025'!$Y$5:$Y$15,1)):
INDEX('DS2025'!$Z$5:$Z$15,MATCH(Q29,'DS2025'!$Y$5:$Y$15,1)+1),
INDEX('DS2025'!$Y$5:$Y$15,MATCH(Q29,'DS2025'!$Y$5:$Y$15,1)):
INDEX('DS2025'!$Y$5:$Y$15,MATCH(Q29,'DS2025'!$Y$5:$Y$15,1)+1)),
IF($R$4=Database!$A$11,
_xlfn.FORECAST.LINEAR(
Q29,
INDEX('DS2025'!$B$21:$B$35,MATCH(Q29,'DS2025'!$A$21:$A$35,1)):
INDEX('DS2025'!$B$21:$B$35,MATCH(Q29,'DS2025'!$A$21:$A$35,1)+1),
INDEX('DS2025'!$A$21:$A$35,MATCH(Q29,'DS2025'!$A$21:$A$35,1)):
INDEX('DS2025'!$A$21:$A$35,MATCH(Q29,'DS2025'!$A$21:$A$35,1)+1)),
IF($R$4=Database!$A$12,
_xlfn.FORECAST.LINEAR(
Q29,
INDEX('DS2025'!$E$21:$E$35,MATCH(Q29,'DS2025'!$D$21:$D$35,1)):
INDEX('DS2025'!$E$21:$E$35,MATCH(Q29,'DS2025'!$D$21:$D$35,1)+1),
INDEX('DS2025'!$D$21:$D$35,MATCH(Q29,'DS2025'!$D$21:$D$35,1)):
INDEX('DS2025'!$D$21:$D$35,MATCH(Q29,'DS2025'!$D$21:$D$35,1)+1)),
IF($R$4=Database!$A$13,
_xlfn.FORECAST.LINEAR(
Q29,
INDEX('DS2025'!$H$21:$H$35,MATCH(Q29,'DS2025'!$G$21:$G$35,1)):
INDEX('DS2025'!$H$21:$H$35,MATCH(Q29,'DS2025'!$G$21:$G$35,1)+1),
INDEX('DS2025'!$G$21:$G$35,MATCH(Q29,'DS2025'!$G$21:$G$35,1)):
INDEX('DS2025'!$G$21:$G$35,MATCH(Q29,'DS2025'!$G$21:$G$35,1)+1)),
IF($R$4=Database!$A$14,
_xlfn.FORECAST.LINEAR(
Q29,
INDEX('DS2025'!$K$21:$K$35,MATCH(Q29,'DS2025'!$J$21:$J$35,1)):
INDEX('DS2025'!$K$21:$K$35,MATCH(Q29,'DS2025'!$J$21:$J$35,1)+1),
INDEX('DS2025'!$J$21:$J$35,MATCH(Q29,'DS2025'!$J$21:$J$35,1)):
INDEX('DS2025'!$J$21:$J$35,MATCH(Q29,'DS2025'!$J$21:$J$35,1)+1)),
IF($R$4=Database!$A$15,
_xlfn.FORECAST.LINEAR(
Q29,
INDEX('DS2025'!$N$21:$N$35,MATCH(Q29,'DS2025'!$M$21:$M$35,1)):
INDEX('DS2025'!$N$21:$N$35,MATCH(Q29,'DS2025'!$M$21:$M$35,1)+1),
INDEX('DS2025'!$M$21:$M$35,MATCH(Q29,'DS2025'!$M$21:$M$35,1)):
INDEX('DS2025'!$M$21:$M$35,MATCH(Q29,'DS2025'!$M$21:$M$35,1)+1)),
IF($R$4=Database!$A$16,
_xlfn.FORECAST.LINEAR(
Q29,
INDEX('DS2025'!$Q$21:$Q$35,MATCH(Q29,'DS2025'!$P$21:$P$35,1)):
INDEX('DS2025'!$Q$21:$Q$35,MATCH(Q29,'DS2025'!$P$21:$P$35,1)+1),
INDEX('DS2025'!$P$21:$P$35,MATCH(Q29,'DS2025'!$P$21:$P$35,1)):
INDEX('DS2025'!$P$21:$P$35,MATCH(Q29,'DS2025'!$P$21:$P$35,1)+1)),
IF($R$4=Database!$A$17,
_xlfn.FORECAST.LINEAR(
Q29,
INDEX('DS2025'!$T$21:$T$35,MATCH(Q29,'DS2025'!$S$21:$S$35,1)):
INDEX('DS2025'!$T$21:$T$35,MATCH(Q29,'DS2025'!$S$21:$S$35,1)+1),
INDEX('DS2025'!$S$21:$S$35,MATCH(Q29,'DS2025'!$S$21:$S$35,1)):
INDEX('DS2025'!$S$21:$S$35,MATCH(Q29,'DS2025'!$S$21:$S$35,1)+1)),
IF($R$4=Database!$A$18,
_xlfn.FORECAST.LINEAR(
Q29,
INDEX('DS2025'!$W$21:$W$35,MATCH(Q29,'DS2025'!$V$21:$V$35,1)):
INDEX('DS2025'!$W$21:$W$35,MATCH(Q29,'DS2025'!$V$21:$V$35,1)+1),
INDEX('DS2025'!$V$21:$V$35,MATCH(Q29,'DS2025'!$V$21:$V$35,1)):
INDEX('DS2025'!$V$21:$V$35,MATCH(Q29,'DS2025'!$V$21:$V$35,1)+1)),
IF($R$4=Database!$A$19,
_xlfn.FORECAST.LINEAR(
Q29,
INDEX('DS2025'!$Z$21:$Z$35,MATCH(Q29,'DS2025'!$Y$21:$Y$35,1)):
INDEX('DS2025'!$Z$21:$Z$35,MATCH(Q29,'DS2025'!$Y$21:$Y$35,1)+1),
INDEX('DS2025'!$Y$21:$Y$35,MATCH(Q29,'DS2025'!$Y$21:$Y$35,1)):
INDEX('DS2025'!$Y$21:$Y$35,MATCH(Q29,'DS2025'!$Y$21:$Y$35,1)+1)),
IF($R$4=Database!$A$20,
_xlfn.FORECAST.LINEAR(
Q29,
INDEX('DS2025'!$AC$21:$AC$35,MATCH(Q29,'DS2025'!$AB$21:$AB$35,1)):
INDEX('DS2025'!$AC$21:$AC$35,MATCH(Q29,'DS2025'!$AB$21:$AB$35,1)+1),
INDEX('DS2025'!$AB$21:$AB$35,MATCH(Q29,'DS2025'!$AB$21:$AB$35,1)):
INDEX('DS2025'!$AB$21:$AB$35,MATCH(Q29,'DS2025'!$AB$21:$AB$35,1)+1))
)))))))))))))))))))</f>
        <v>-0.34021525450773893</v>
      </c>
      <c r="S29" s="98">
        <f t="shared" si="5"/>
        <v>66.627784745492264</v>
      </c>
      <c r="T29" s="317">
        <f>'Data 60 C'!H30</f>
        <v>65.573999999999998</v>
      </c>
      <c r="U29" s="98">
        <f>IF($U$4=Database!$A$2,
_xlfn.FORECAST.LINEAR(T29,
INDEX('DS2025'!$B$5:$B$15,MATCH(T29,'DS2025'!$A$5:$A$15,1)):
INDEX('DS2025'!$B$5:$B$15,MATCH(T29,'DS2025'!$A$5:$A$15,1)+1),
INDEX('DS2025'!$A$5:$A$15,MATCH(T29,'DS2025'!$A$5:$A$15,1)):
INDEX('DS2025'!$A$5:$A$15,MATCH(T29,'DS2025'!$A$5:$A$15,1)+1)),
IF($U$4=Database!$A$3,
_xlfn.FORECAST.LINEAR(T29,
INDEX('DS2025'!$E$5:$E$15,MATCH(T29,'DS2025'!$D$5:$D$15,1)):
INDEX('DS2025'!$E$5:$E$15,MATCH(T29,'DS2025'!$D$5:$D$15,1)+1),
INDEX('DS2025'!$D$5:$D$15,MATCH(T29,'DS2025'!$D$5:$D$15,1)):
INDEX('DS2025'!$D$5:$D$15,MATCH(T29,'DS2025'!$D$5:$D$15,1)+1)),
IF($U$4=Database!$A$4,
_xlfn.FORECAST.LINEAR(T29,
INDEX('DS2025'!$H$5:$H$15,MATCH(T29,'DS2025'!$G$5:$G$15,1)):
INDEX('DS2025'!$H$5:$H$15,MATCH(T29,'DS2025'!$G$5:$G$15,1)+1),
INDEX('DS2025'!$G$5:$G$15,MATCH(T29,'DS2025'!$G$5:$G$15,1)):
INDEX('DS2025'!$G$5:$G$15,MATCH(T29,'DS2025'!$G$5:$G$15,1)+1)),
IF($U$4=Database!$A$5,
_xlfn.FORECAST.LINEAR(T29,
INDEX('DS2025'!$K$5:$K$15,MATCH(T29,'DS2025'!$J$5:$J$15,1)):
INDEX('DS2025'!$K$5:$K$15,MATCH(T29,'DS2025'!$J$5:$J$15,1)+1),
INDEX('DS2025'!$J$5:$J$15,MATCH(T29,'DS2025'!$J$5:$J$15,1)):
INDEX('DS2025'!$J$5:$J$15,MATCH(T29,'DS2025'!$J$5:$J$15,1)+1)),
IF($U$4=Database!$A$6,
_xlfn.FORECAST.LINEAR(T29,
INDEX('DS2025'!$N$5:$N$15,MATCH(T29,'DS2025'!$M$5:$M$15,1)):
INDEX('DS2025'!$N$5:$N$15,MATCH(T29,'DS2025'!$M$5:$M$15,1)+1),
INDEX('DS2025'!$M$5:$M$15,MATCH(T29,'DS2025'!$M$5:$M$15,1)):
INDEX('DS2025'!$M$5:$M$15,MATCH(T29,'DS2025'!$M$5:$M$15,1)+1)),
IF($U$4=Database!$A$7,
_xlfn.FORECAST.LINEAR(T29,
INDEX('DS2025'!$Q$5:$Q$15,MATCH(T29,'DS2025'!$P$5:$P$15,1)):
INDEX('DS2025'!$Q$5:$Q$15,MATCH(T29,'DS2025'!$P$5:$P$15,1)+1),
INDEX('DS2025'!$P$5:$P$15,MATCH(T29,'DS2025'!$P$5:$P$15,1)):
INDEX('DS2025'!$P$5:$P$15,MATCH(T29,'DS2025'!$P$5:$P$15,1)+1)),
IF($U$4=Database!$A$8,
_xlfn.FORECAST.LINEAR(T29,
INDEX('DS2025'!$T$5:$T$15,MATCH(T29,'DS2025'!$S$5:$S$15,1)):
INDEX('DS2025'!$T$5:$T$15,MATCH(T29,'DS2025'!$S$5:$S$15,1)+1),
INDEX('DS2025'!$S$5:$S$15,MATCH(T29,'DS2025'!$S$5:$S$15,1)):
INDEX('DS2025'!$S$5:$S$15,MATCH(T29,'DS2025'!$S$5:$S$15,1)+1)),
IF($U$4=Database!$A$9,
_xlfn.FORECAST.LINEAR(T29,
INDEX('DS2025'!$W$5:$W$15,MATCH(T29,'DS2025'!$V$5:$V$15,1)):
INDEX('DS2025'!$W$5:$W$15,MATCH(T29,'DS2025'!$V$5:$V$15,1)+1),
INDEX('DS2025'!$V$5:$V$15,MATCH(T29,'DS2025'!$V$5:$V$15,1)):
INDEX('DS2025'!$V$5:$V$15,MATCH(T29,'DS2025'!$V$5:$V$15,1)+1)),
IF($U$4=Database!$A$10,
_xlfn.FORECAST.LINEAR(T29,
INDEX('DS2025'!$Z$5:$Z$15,MATCH(T29,'DS2025'!$Y$5:$Y$15,1)):
INDEX('DS2025'!$Z$5:$Z$15,MATCH(T29,'DS2025'!$Y$5:$Y$15,1)+1),
INDEX('DS2025'!$Y$5:$Y$15,MATCH(T29,'DS2025'!$Y$5:$Y$15,1)):
INDEX('DS2025'!$Y$5:$Y$15,MATCH(T29,'DS2025'!$Y$5:$Y$15,1)+1)),
IF($U$4=Database!$A$11,
_xlfn.FORECAST.LINEAR(
T29,
INDEX('DS2025'!$B$21:$B$35,MATCH(T29,'DS2025'!$A$21:$A$35,1)):
INDEX('DS2025'!$B$21:$B$35,MATCH(T29,'DS2025'!$A$21:$A$35,1)+1),
INDEX('DS2025'!$A$21:$A$35,MATCH(T29,'DS2025'!$A$21:$A$35,1)):
INDEX('DS2025'!$A$21:$A$35,MATCH(T29,'DS2025'!$A$21:$A$35,1)+1)),
IF($U$4=Database!$A$12,
_xlfn.FORECAST.LINEAR(
T29,
INDEX('DS2025'!$E$21:$E$35,MATCH(T29,'DS2025'!$D$21:$D$35,1)):
INDEX('DS2025'!$E$21:$E$35,MATCH(T29,'DS2025'!$D$21:$D$35,1)+1),
INDEX('DS2025'!$D$21:$D$35,MATCH(T29,'DS2025'!$D$21:$D$35,1)):
INDEX('DS2025'!$D$21:$D$35,MATCH(T29,'DS2025'!$D$21:$D$35,1)+1)),
IF($U$4=Database!$A$13,
_xlfn.FORECAST.LINEAR(
T29,
INDEX('DS2025'!$H$21:$H$35,MATCH(T29,'DS2025'!$G$21:$G$35,1)):
INDEX('DS2025'!$H$21:$H$35,MATCH(T29,'DS2025'!$G$21:$G$35,1)+1),
INDEX('DS2025'!$G$21:$G$35,MATCH(T29,'DS2025'!$G$21:$G$35,1)):
INDEX('DS2025'!$G$21:$G$35,MATCH(T29,'DS2025'!$G$21:$G$35,1)+1)),
IF($U$4=Database!$A$14,
_xlfn.FORECAST.LINEAR(
T29,
INDEX('DS2025'!$K$21:$K$35,MATCH(T29,'DS2025'!$J$21:$J$35,1)):
INDEX('DS2025'!$K$21:$K$35,MATCH(T29,'DS2025'!$J$21:$J$35,1)+1),
INDEX('DS2025'!$J$21:$J$35,MATCH(T29,'DS2025'!$J$21:$J$35,1)):
INDEX('DS2025'!$J$21:$J$35,MATCH(T29,'DS2025'!$J$21:$J$35,1)+1)),
IF($U$4=Database!$A$15,
_xlfn.FORECAST.LINEAR(
T29,
INDEX('DS2025'!$N$21:$N$35,MATCH(T29,'DS2025'!$M$21:$M$35,1)):
INDEX('DS2025'!$N$21:$N$35,MATCH(T29,'DS2025'!$M$21:$M$35,1)+1),
INDEX('DS2025'!$M$21:$M$35,MATCH(T29,'DS2025'!$M$21:$M$35,1)):
INDEX('DS2025'!$M$21:$M$35,MATCH(T29,'DS2025'!$M$21:$M$35,1)+1)),
IF($U$4=Database!$A$16,
_xlfn.FORECAST.LINEAR(
T29,
INDEX('DS2025'!$Q$21:$Q$35,MATCH(T29,'DS2025'!$P$21:$P$35,1)):
INDEX('DS2025'!$Q$21:$Q$35,MATCH(T29,'DS2025'!$P$21:$P$35,1)+1),
INDEX('DS2025'!$P$21:$P$35,MATCH(T29,'DS2025'!$P$21:$P$35,1)):
INDEX('DS2025'!$P$21:$P$35,MATCH(T29,'DS2025'!$P$21:$P$35,1)+1)),
IF($U$4=Database!$A$17,
_xlfn.FORECAST.LINEAR(
T29,
INDEX('DS2025'!$T$21:$T$35,MATCH(T29,'DS2025'!$S$21:$S$35,1)):
INDEX('DS2025'!$T$21:$T$35,MATCH(T29,'DS2025'!$S$21:$S$35,1)+1),
INDEX('DS2025'!$S$21:$S$35,MATCH(T29,'DS2025'!$S$21:$S$35,1)):
INDEX('DS2025'!$S$21:$S$35,MATCH(T29,'DS2025'!$S$21:$S$35,1)+1)),
IF($U$4=Database!$A$18,
_xlfn.FORECAST.LINEAR(
T29,
INDEX('DS2025'!$W$21:$W$35,MATCH(T29,'DS2025'!$V$21:$V$35,1)):
INDEX('DS2025'!$W$21:$W$35,MATCH(T29,'DS2025'!$V$21:$V$35,1)+1),
INDEX('DS2025'!$V$21:$V$35,MATCH(T29,'DS2025'!$V$21:$V$35,1)):
INDEX('DS2025'!$V$21:$V$35,MATCH(T29,'DS2025'!$V$21:$V$35,1)+1)),
IF($U$4=Database!$A$19,
_xlfn.FORECAST.LINEAR(
T29,
INDEX('DS2025'!$Z$21:$Z$35,MATCH(T29,'DS2025'!$Y$21:$Y$35,1)):
INDEX('DS2025'!$Z$21:$Z$35,MATCH(T29,'DS2025'!$Y$21:$Y$35,1)+1),
INDEX('DS2025'!$Y$21:$Y$35,MATCH(T29,'DS2025'!$Y$21:$Y$35,1)):
INDEX('DS2025'!$Y$21:$Y$35,MATCH(T29,'DS2025'!$Y$21:$Y$35,1)+1)),
IF($U$4=Database!$A$20,
_xlfn.FORECAST.LINEAR(
T29,
INDEX('DS2025'!$AC$21:$AC$35,MATCH(T29,'DS2025'!$AB$21:$AB$35,1)):
INDEX('DS2025'!$AC$21:$AC$35,MATCH(T29,'DS2025'!$AB$21:$AB$35,1)+1),
INDEX('DS2025'!$AB$21:$AB$35,MATCH(T29,'DS2025'!$AB$21:$AB$35,1)):
INDEX('DS2025'!$AB$21:$AB$35,MATCH(T29,'DS2025'!$AB$21:$AB$35,1)+1))
)))))))))))))))))))</f>
        <v>-0.33610020743577462</v>
      </c>
      <c r="V29" s="98">
        <f t="shared" si="6"/>
        <v>65.237899792564221</v>
      </c>
      <c r="W29" s="317">
        <f>'Data 60 C'!I30</f>
        <v>65.95</v>
      </c>
      <c r="X29" s="98">
        <f>IF($X$4=Database!$A$2,
_xlfn.FORECAST.LINEAR(W29,
INDEX('DS2025'!$B$5:$B$15,MATCH(W29,'DS2025'!$A$5:$A$15,1)):
INDEX('DS2025'!$B$5:$B$15,MATCH(W29,'DS2025'!$A$5:$A$15,1)+1),
INDEX('DS2025'!$A$5:$A$15,MATCH(W29,'DS2025'!$A$5:$A$15,1)):
INDEX('DS2025'!$A$5:$A$15,MATCH(W29,'DS2025'!$A$5:$A$15,1)+1)),
IF($X$4=Database!$A$3,
_xlfn.FORECAST.LINEAR(W29,
INDEX('DS2025'!$E$5:$E$15,MATCH(W29,'DS2025'!$D$5:$D$15,1)):
INDEX('DS2025'!$E$5:$E$15,MATCH(W29,'DS2025'!$D$5:$D$15,1)+1),
INDEX('DS2025'!$D$5:$D$15,MATCH(W29,'DS2025'!$D$5:$D$15,1)):
INDEX('DS2025'!$D$5:$D$15,MATCH(W29,'DS2025'!$D$5:$D$15,1)+1)),
IF($X$4=Database!$A$4,
_xlfn.FORECAST.LINEAR(W29,
INDEX('DS2025'!$H$5:$H$15,MATCH(W29,'DS2025'!$G$5:$G$15,1)):
INDEX('DS2025'!$H$5:$H$15,MATCH(W29,'DS2025'!$G$5:$G$15,1)+1),
INDEX('DS2025'!$G$5:$G$15,MATCH(W29,'DS2025'!$G$5:$G$15,1)):
INDEX('DS2025'!$G$5:$G$15,MATCH(W29,'DS2025'!$G$5:$G$15,1)+1)),
IF($X$4=Database!$A$5,
_xlfn.FORECAST.LINEAR(W29,
INDEX('DS2025'!$K$5:$K$15,MATCH(W29,'DS2025'!$J$5:$J$15,1)):
INDEX('DS2025'!$K$5:$K$15,MATCH(W29,'DS2025'!$J$5:$J$15,1)+1),
INDEX('DS2025'!$J$5:$J$15,MATCH(W29,'DS2025'!$J$5:$J$15,1)):
INDEX('DS2025'!$J$5:$J$15,MATCH(W29,'DS2025'!$J$5:$J$15,1)+1)),
IF($X$4=Database!$A$6,
_xlfn.FORECAST.LINEAR(W29,
INDEX('DS2025'!$N$5:$N$15,MATCH(W29,'DS2025'!$M$5:$M$15,1)):
INDEX('DS2025'!$N$5:$N$15,MATCH(W29,'DS2025'!$M$5:$M$15,1)+1),
INDEX('DS2025'!$M$5:$M$15,MATCH(W29,'DS2025'!$M$5:$M$15,1)):
INDEX('DS2025'!$M$5:$M$15,MATCH(W29,'DS2025'!$M$5:$M$15,1)+1)),
IF($X$4=Database!$A$7,
_xlfn.FORECAST.LINEAR(W29,
INDEX('DS2025'!$Q$5:$Q$15,MATCH(W29,'DS2025'!$P$5:$P$15,1)):
INDEX('DS2025'!$Q$5:$Q$15,MATCH(W29,'DS2025'!$P$5:$P$15,1)+1),
INDEX('DS2025'!$P$5:$P$15,MATCH(W29,'DS2025'!$P$5:$P$15,1)):
INDEX('DS2025'!$P$5:$P$15,MATCH(W29,'DS2025'!$P$5:$P$15,1)+1)),
IF($X$4=Database!$A$8,
_xlfn.FORECAST.LINEAR(W29,
INDEX('DS2025'!$T$5:$T$15,MATCH(W29,'DS2025'!$S$5:$S$15,1)):
INDEX('DS2025'!$T$5:$T$15,MATCH(W29,'DS2025'!$S$5:$S$15,1)+1),
INDEX('DS2025'!$S$5:$S$15,MATCH(W29,'DS2025'!$S$5:$S$15,1)):
INDEX('DS2025'!$S$5:$S$15,MATCH(W29,'DS2025'!$S$5:$S$15,1)+1)),
IF($X$4=Database!$A$9,
_xlfn.FORECAST.LINEAR(W29,
INDEX('DS2025'!$W$5:$W$15,MATCH(W29,'DS2025'!$V$5:$V$15,1)):
INDEX('DS2025'!$W$5:$W$15,MATCH(W29,'DS2025'!$V$5:$V$15,1)+1),
INDEX('DS2025'!$V$5:$V$15,MATCH(W29,'DS2025'!$V$5:$V$15,1)):
INDEX('DS2025'!$V$5:$V$15,MATCH(W29,'DS2025'!$V$5:$V$15,1)+1)),
IF($X$4=Database!$A$10,
_xlfn.FORECAST.LINEAR(W29,
INDEX('DS2025'!$Z$5:$Z$15,MATCH(W29,'DS2025'!$Y$5:$Y$15,1)):
INDEX('DS2025'!$Z$5:$Z$15,MATCH(W29,'DS2025'!$Y$5:$Y$15,1)+1),
INDEX('DS2025'!$Y$5:$Y$15,MATCH(W29,'DS2025'!$Y$5:$Y$15,1)):
INDEX('DS2025'!$Y$5:$Y$15,MATCH(W29,'DS2025'!$Y$5:$Y$15,1)+1)),
IF($X$4=Database!$A$11,
_xlfn.FORECAST.LINEAR(
W29,
INDEX('DS2025'!$B$21:$B$35,MATCH(W29,'DS2025'!$A$21:$A$35,1)):
INDEX('DS2025'!$B$21:$B$35,MATCH(W29,'DS2025'!$A$21:$A$35,1)+1),
INDEX('DS2025'!$A$21:$A$35,MATCH(W29,'DS2025'!$A$21:$A$35,1)):
INDEX('DS2025'!$A$21:$A$35,MATCH(W29,'DS2025'!$A$21:$A$35,1)+1)),
IF($X$4=Database!$A$12,
_xlfn.FORECAST.LINEAR(
W29,
INDEX('DS2025'!$E$21:$E$35,MATCH(W29,'DS2025'!$D$21:$D$35,1)):
INDEX('DS2025'!$E$21:$E$35,MATCH(W29,'DS2025'!$D$21:$D$35,1)+1),
INDEX('DS2025'!$D$21:$D$35,MATCH(W29,'DS2025'!$D$21:$D$35,1)):
INDEX('DS2025'!$D$21:$D$35,MATCH(W29,'DS2025'!$D$21:$D$35,1)+1)),
IF($X$4=Database!$A$13,
_xlfn.FORECAST.LINEAR(
W29,
INDEX('DS2025'!$H$21:$H$35,MATCH(W29,'DS2025'!$G$21:$G$35,1)):
INDEX('DS2025'!$H$21:$H$35,MATCH(W29,'DS2025'!$G$21:$G$35,1)+1),
INDEX('DS2025'!$G$21:$G$35,MATCH(W29,'DS2025'!$G$21:$G$35,1)):
INDEX('DS2025'!$G$21:$G$35,MATCH(W29,'DS2025'!$G$21:$G$35,1)+1)),
IF($X$4=Database!$A$14,
_xlfn.FORECAST.LINEAR(
W29,
INDEX('DS2025'!$K$21:$K$35,MATCH(W29,'DS2025'!$J$21:$J$35,1)):
INDEX('DS2025'!$K$21:$K$35,MATCH(W29,'DS2025'!$J$21:$J$35,1)+1),
INDEX('DS2025'!$J$21:$J$35,MATCH(W29,'DS2025'!$J$21:$J$35,1)):
INDEX('DS2025'!$J$21:$J$35,MATCH(W29,'DS2025'!$J$21:$J$35,1)+1)),
IF($X$4=Database!$A$15,
_xlfn.FORECAST.LINEAR(
W29,
INDEX('DS2025'!$N$21:$N$35,MATCH(W29,'DS2025'!$M$21:$M$35,1)):
INDEX('DS2025'!$N$21:$N$35,MATCH(W29,'DS2025'!$M$21:$M$35,1)+1),
INDEX('DS2025'!$M$21:$M$35,MATCH(W29,'DS2025'!$M$21:$M$35,1)):
INDEX('DS2025'!$M$21:$M$35,MATCH(W29,'DS2025'!$M$21:$M$35,1)+1)),
IF($X$4=Database!$A$16,
_xlfn.FORECAST.LINEAR(
W29,
INDEX('DS2025'!$Q$21:$Q$35,MATCH(W29,'DS2025'!$P$21:$P$35,1)):
INDEX('DS2025'!$Q$21:$Q$35,MATCH(W29,'DS2025'!$P$21:$P$35,1)+1),
INDEX('DS2025'!$P$21:$P$35,MATCH(W29,'DS2025'!$P$21:$P$35,1)):
INDEX('DS2025'!$P$21:$P$35,MATCH(W29,'DS2025'!$P$21:$P$35,1)+1)),
IF($X$4=Database!$A$17,
_xlfn.FORECAST.LINEAR(
W29,
INDEX('DS2025'!$T$21:$T$35,MATCH(W29,'DS2025'!$S$21:$S$35,1)):
INDEX('DS2025'!$T$21:$T$35,MATCH(W29,'DS2025'!$S$21:$S$35,1)+1),
INDEX('DS2025'!$S$21:$S$35,MATCH(W29,'DS2025'!$S$21:$S$35,1)):
INDEX('DS2025'!$S$21:$S$35,MATCH(W29,'DS2025'!$S$21:$S$35,1)+1)),
IF($X$4=Database!$A$18,
_xlfn.FORECAST.LINEAR(
W29,
INDEX('DS2025'!$W$21:$W$35,MATCH(W29,'DS2025'!$V$21:$V$35,1)):
INDEX('DS2025'!$W$21:$W$35,MATCH(W29,'DS2025'!$V$21:$V$35,1)+1),
INDEX('DS2025'!$V$21:$V$35,MATCH(W29,'DS2025'!$V$21:$V$35,1)):
INDEX('DS2025'!$V$21:$V$35,MATCH(W29,'DS2025'!$V$21:$V$35,1)+1)),
IF($X$4=Database!$A$19,
_xlfn.FORECAST.LINEAR(
W29,
INDEX('DS2025'!$Z$21:$Z$35,MATCH(W29,'DS2025'!$Y$21:$Y$35,1)):
INDEX('DS2025'!$Z$21:$Z$35,MATCH(W29,'DS2025'!$Y$21:$Y$35,1)+1),
INDEX('DS2025'!$Y$21:$Y$35,MATCH(W29,'DS2025'!$Y$21:$Y$35,1)):
INDEX('DS2025'!$Y$21:$Y$35,MATCH(W29,'DS2025'!$Y$21:$Y$35,1)+1)),
IF($X$4=Database!$A$20,
_xlfn.FORECAST.LINEAR(
W29,
INDEX('DS2025'!$AC$21:$AC$35,MATCH(W29,'DS2025'!$AB$21:$AB$35,1)):
INDEX('DS2025'!$AC$21:$AC$35,MATCH(W29,'DS2025'!$AB$21:$AB$35,1)+1),
INDEX('DS2025'!$AB$21:$AB$35,MATCH(W29,'DS2025'!$AB$21:$AB$35,1)):
INDEX('DS2025'!$AB$21:$AB$35,MATCH(W29,'DS2025'!$AB$21:$AB$35,1)+1))
)))))))))))))))))))</f>
        <v>-0.33721014839636188</v>
      </c>
      <c r="Y29" s="98">
        <f t="shared" si="7"/>
        <v>65.612789851603637</v>
      </c>
      <c r="Z29" s="97">
        <f>'Data 60 C'!J30</f>
        <v>66.001000000000005</v>
      </c>
      <c r="AA29" s="98">
        <f>IF($AA$4=Database!$A$2,
_xlfn.FORECAST.LINEAR(Z29,
INDEX('DS2025'!$B$5:$B$15,MATCH(Z29,'DS2025'!$A$5:$A$15,1)):
INDEX('DS2025'!$B$5:$B$15,MATCH(Z29,'DS2025'!$A$5:$A$15,1)+1),
INDEX('DS2025'!$A$5:$A$15,MATCH(Z29,'DS2025'!$A$5:$A$15,1)):
INDEX('DS2025'!$A$5:$A$15,MATCH(Z29,'DS2025'!$A$5:$A$15,1)+1)),
IF($AA$4=Database!$A$3,
_xlfn.FORECAST.LINEAR(Z29,
INDEX('DS2025'!$E$5:$E$15,MATCH(Z29,'DS2025'!$D$5:$D$15,1)):
INDEX('DS2025'!$E$5:$E$15,MATCH(Z29,'DS2025'!$D$5:$D$15,1)+1),
INDEX('DS2025'!$D$5:$D$15,MATCH(Z29,'DS2025'!$D$5:$D$15,1)):
INDEX('DS2025'!$D$5:$D$15,MATCH(Z29,'DS2025'!$D$5:$D$15,1)+1)),
IF($AA$4=Database!$A$4,
_xlfn.FORECAST.LINEAR(Z29,
INDEX('DS2025'!$H$5:$H$15,MATCH(Z29,'DS2025'!$G$5:$G$15,1)):
INDEX('DS2025'!$H$5:$H$15,MATCH(Z29,'DS2025'!$G$5:$G$15,1)+1),
INDEX('DS2025'!$G$5:$G$15,MATCH(Z29,'DS2025'!$G$5:$G$15,1)):
INDEX('DS2025'!$G$5:$G$15,MATCH(Z29,'DS2025'!$G$5:$G$15,1)+1)),
IF($AA$4=Database!$A$5,
_xlfn.FORECAST.LINEAR(Z29,
INDEX('DS2025'!$K$5:$K$15,MATCH(Z29,'DS2025'!$J$5:$J$15,1)):
INDEX('DS2025'!$K$5:$K$15,MATCH(Z29,'DS2025'!$J$5:$J$15,1)+1),
INDEX('DS2025'!$J$5:$J$15,MATCH(Z29,'DS2025'!$J$5:$J$15,1)):
INDEX('DS2025'!$J$5:$J$15,MATCH(Z29,'DS2025'!$J$5:$J$15,1)+1)),
IF($AA$4=Database!$A$6,
_xlfn.FORECAST.LINEAR(Z29,
INDEX('DS2025'!$N$5:$N$15,MATCH(Z29,'DS2025'!$M$5:$M$15,1)):
INDEX('DS2025'!$N$5:$N$15,MATCH(Z29,'DS2025'!$M$5:$M$15,1)+1),
INDEX('DS2025'!$M$5:$M$15,MATCH(Z29,'DS2025'!$M$5:$M$15,1)):
INDEX('DS2025'!$M$5:$M$15,MATCH(Z29,'DS2025'!$M$5:$M$15,1)+1)),
IF($AA$4=Database!$A$7,
_xlfn.FORECAST.LINEAR(Z29,
INDEX('DS2025'!$Q$5:$Q$15,MATCH(Z29,'DS2025'!$P$5:$P$15,1)):
INDEX('DS2025'!$Q$5:$Q$15,MATCH(Z29,'DS2025'!$P$5:$P$15,1)+1),
INDEX('DS2025'!$P$5:$P$15,MATCH(Z29,'DS2025'!$P$5:$P$15,1)):
INDEX('DS2025'!$P$5:$P$15,MATCH(Z29,'DS2025'!$P$5:$P$15,1)+1)),
IF($AA$4=Database!$A$8,
_xlfn.FORECAST.LINEAR(Z29,
INDEX('DS2025'!$T$5:$T$15,MATCH(Z29,'DS2025'!$S$5:$S$15,1)):
INDEX('DS2025'!$T$5:$T$15,MATCH(Z29,'DS2025'!$S$5:$S$15,1)+1),
INDEX('DS2025'!$S$5:$S$15,MATCH(Z29,'DS2025'!$S$5:$S$15,1)):
INDEX('DS2025'!$S$5:$S$15,MATCH(Z29,'DS2025'!$S$5:$S$15,1)+1)),
IF($AA$4=Database!$A$9,
_xlfn.FORECAST.LINEAR(Z29,
INDEX('DS2025'!$W$5:$W$15,MATCH(Z29,'DS2025'!$V$5:$V$15,1)):
INDEX('DS2025'!$W$5:$W$15,MATCH(Z29,'DS2025'!$V$5:$V$15,1)+1),
INDEX('DS2025'!$V$5:$V$15,MATCH(Z29,'DS2025'!$V$5:$V$15,1)):
INDEX('DS2025'!$V$5:$V$15,MATCH(Z29,'DS2025'!$V$5:$V$15,1)+1)),
IF($AA$4=Database!$A$10,
_xlfn.FORECAST.LINEAR(Z29,
INDEX('DS2025'!$Z$5:$Z$15,MATCH(Z29,'DS2025'!$Y$5:$Y$15,1)):
INDEX('DS2025'!$Z$5:$Z$15,MATCH(Z29,'DS2025'!$Y$5:$Y$15,1)+1),
INDEX('DS2025'!$Y$5:$Y$15,MATCH(Z29,'DS2025'!$Y$5:$Y$15,1)):
INDEX('DS2025'!$Y$5:$Y$15,MATCH(Z29,'DS2025'!$Y$5:$Y$15,1)+1)),
IF($AA$4=Database!$A$11,
_xlfn.FORECAST.LINEAR(
Z29,
INDEX('DS2025'!$B$21:$B$35,MATCH(Z29,'DS2025'!$A$21:$A$35,1)):
INDEX('DS2025'!$B$21:$B$35,MATCH(Z29,'DS2025'!$A$21:$A$35,1)+1),
INDEX('DS2025'!$A$21:$A$35,MATCH(Z29,'DS2025'!$A$21:$A$35,1)):
INDEX('DS2025'!$A$21:$A$35,MATCH(Z29,'DS2025'!$A$21:$A$35,1)+1)),
IF($AA$4=Database!$A$12,
_xlfn.FORECAST.LINEAR(
Z29,
INDEX('DS2025'!$E$21:$E$35,MATCH(Z29,'DS2025'!$D$21:$D$35,1)):
INDEX('DS2025'!$E$21:$E$35,MATCH(Z29,'DS2025'!$D$21:$D$35,1)+1),
INDEX('DS2025'!$D$21:$D$35,MATCH(Z29,'DS2025'!$D$21:$D$35,1)):
INDEX('DS2025'!$D$21:$D$35,MATCH(Z29,'DS2025'!$D$21:$D$35,1)+1)),
IF($AA$4=Database!$A$13,
_xlfn.FORECAST.LINEAR(
Z29,
INDEX('DS2025'!$H$21:$H$35,MATCH(Z29,'DS2025'!$G$21:$G$35,1)):
INDEX('DS2025'!$H$21:$H$35,MATCH(Z29,'DS2025'!$G$21:$G$35,1)+1),
INDEX('DS2025'!$G$21:$G$35,MATCH(Z29,'DS2025'!$G$21:$G$35,1)):
INDEX('DS2025'!$G$21:$G$35,MATCH(Z29,'DS2025'!$G$21:$G$35,1)+1)),
IF($AA$4=Database!$A$14,
_xlfn.FORECAST.LINEAR(
Z29,
INDEX('DS2025'!$K$21:$K$35,MATCH(Z29,'DS2025'!$J$21:$J$35,1)):
INDEX('DS2025'!$K$21:$K$35,MATCH(Z29,'DS2025'!$J$21:$J$35,1)+1),
INDEX('DS2025'!$J$21:$J$35,MATCH(Z29,'DS2025'!$J$21:$J$35,1)):
INDEX('DS2025'!$J$21:$J$35,MATCH(Z29,'DS2025'!$J$21:$J$35,1)+1)),
IF($AA$4=Database!$A$15,
_xlfn.FORECAST.LINEAR(
Z29,
INDEX('DS2025'!$N$21:$N$35,MATCH(Z29,'DS2025'!$M$21:$M$35,1)):
INDEX('DS2025'!$N$21:$N$35,MATCH(Z29,'DS2025'!$M$21:$M$35,1)+1),
INDEX('DS2025'!$M$21:$M$35,MATCH(Z29,'DS2025'!$M$21:$M$35,1)):
INDEX('DS2025'!$M$21:$M$35,MATCH(Z29,'DS2025'!$M$21:$M$35,1)+1)),
IF($AA$4=Database!$A$16,
_xlfn.FORECAST.LINEAR(
Z29,
INDEX('DS2025'!$Q$21:$Q$35,MATCH(Z29,'DS2025'!$P$21:$P$35,1)):
INDEX('DS2025'!$Q$21:$Q$35,MATCH(Z29,'DS2025'!$P$21:$P$35,1)+1),
INDEX('DS2025'!$P$21:$P$35,MATCH(Z29,'DS2025'!$P$21:$P$35,1)):
INDEX('DS2025'!$P$21:$P$35,MATCH(Z29,'DS2025'!$P$21:$P$35,1)+1)),
IF($AA$4=Database!$A$17,
_xlfn.FORECAST.LINEAR(
Z29,
INDEX('DS2025'!$T$21:$T$35,MATCH(Z29,'DS2025'!$S$21:$S$35,1)):
INDEX('DS2025'!$T$21:$T$35,MATCH(Z29,'DS2025'!$S$21:$S$35,1)+1),
INDEX('DS2025'!$S$21:$S$35,MATCH(Z29,'DS2025'!$S$21:$S$35,1)):
INDEX('DS2025'!$S$21:$S$35,MATCH(Z29,'DS2025'!$S$21:$S$35,1)+1)),
IF($AA$4=Database!$A$18,
_xlfn.FORECAST.LINEAR(
Z29,
INDEX('DS2025'!$W$21:$W$35,MATCH(Z29,'DS2025'!$V$21:$V$35,1)):
INDEX('DS2025'!$W$21:$W$35,MATCH(Z29,'DS2025'!$V$21:$V$35,1)+1),
INDEX('DS2025'!$V$21:$V$35,MATCH(Z29,'DS2025'!$V$21:$V$35,1)):
INDEX('DS2025'!$V$21:$V$35,MATCH(Z29,'DS2025'!$V$21:$V$35,1)+1)),
IF($AA$4=Database!$A$19,
_xlfn.FORECAST.LINEAR(
Z29,
INDEX('DS2025'!$Z$21:$Z$35,MATCH(Z29,'DS2025'!$Y$21:$Y$35,1)):
INDEX('DS2025'!$Z$21:$Z$35,MATCH(Z29,'DS2025'!$Y$21:$Y$35,1)+1),
INDEX('DS2025'!$Y$21:$Y$35,MATCH(Z29,'DS2025'!$Y$21:$Y$35,1)):
INDEX('DS2025'!$Y$21:$Y$35,MATCH(Z29,'DS2025'!$Y$21:$Y$35,1)+1)),
IF($AA$4=Database!$A$20,
_xlfn.FORECAST.LINEAR(
Z29,
INDEX('DS2025'!$AC$21:$AC$35,MATCH(Z29,'DS2025'!$AB$21:$AB$35,1)):
INDEX('DS2025'!$AC$21:$AC$35,MATCH(Z29,'DS2025'!$AB$21:$AB$35,1)+1),
INDEX('DS2025'!$AB$21:$AB$35,MATCH(Z29,'DS2025'!$AB$21:$AB$35,1)):
INDEX('DS2025'!$AB$21:$AB$35,MATCH(Z29,'DS2025'!$AB$21:$AB$35,1)+1))
)))))))))))))))))))</f>
        <v>-0.33736069889899467</v>
      </c>
      <c r="AB29" s="97">
        <f t="shared" si="8"/>
        <v>65.663639301101014</v>
      </c>
      <c r="AC29" s="318">
        <f>'Data 60 C'!K30</f>
        <v>65</v>
      </c>
      <c r="AD29" s="42"/>
      <c r="AE29" s="42"/>
      <c r="AF29" s="42"/>
    </row>
    <row r="30" spans="1:32" ht="15" customHeight="1">
      <c r="A30" s="316">
        <v>24</v>
      </c>
      <c r="B30" s="316">
        <f>'Data 60 C'!B31</f>
        <v>66.022999999999996</v>
      </c>
      <c r="C30" s="98">
        <f>IF($C$4=Database!$A$2,
_xlfn.FORECAST.LINEAR(B30,
INDEX('DS2025'!$B$5:$B$15,MATCH(B30,'DS2025'!$A$5:$A$15,1)):
INDEX('DS2025'!$B$5:$B$15,MATCH(B30,'DS2025'!$A$5:$A$15,1)+1),
INDEX('DS2025'!$A$5:$A$15,MATCH(B30,'DS2025'!$A$5:$A$15,1)):
INDEX('DS2025'!$A$5:$A$15,MATCH(B30,'DS2025'!$A$5:$A$15,1)+1)),
IF($C$4=Database!$A$3,
_xlfn.FORECAST.LINEAR(B30,
INDEX('DS2025'!$E$5:$E$15,MATCH(B30,'DS2025'!$D$5:$D$15,1)):
INDEX('DS2025'!$E$5:$E$15,MATCH(B30,'DS2025'!$D$5:$D$15,1)+1),
INDEX('DS2025'!$D$5:$D$15,MATCH(B30,'DS2025'!$D$5:$D$15,1)):
INDEX('DS2025'!$D$5:$D$15,MATCH(B30,'DS2025'!$D$5:$D$15,1)+1)),
IF($C$4=Database!$A$4,
_xlfn.FORECAST.LINEAR(B30,
INDEX('DS2025'!$H$5:$H$15,MATCH(B30,'DS2025'!$G$5:$G$15,1)):
INDEX('DS2025'!$H$5:$H$15,MATCH(B30,'DS2025'!$G$5:$G$15,1)+1),
INDEX('DS2025'!$G$5:$G$15,MATCH(B30,'DS2025'!$G$5:$G$15,1)):
INDEX('DS2025'!$G$5:$G$15,MATCH(B30,'DS2025'!$G$5:$G$15,1)+1)),
IF($C$4=Database!$A$5,
_xlfn.FORECAST.LINEAR(B30,
INDEX('DS2025'!$K$5:$K$15,MATCH(B30,'DS2025'!$J$5:$J$15,1)):
INDEX('DS2025'!$K$5:$K$15,MATCH(B30,'DS2025'!$J$5:$J$15,1)+1),
INDEX('DS2025'!$J$5:$J$15,MATCH(B30,'DS2025'!$J$5:$J$15,1)):
INDEX('DS2025'!$J$5:$J$15,MATCH(B30,'DS2025'!$J$5:$J$15,1)+1)),
IF($C$4=Database!$A$6,
_xlfn.FORECAST.LINEAR(B30,
INDEX('DS2025'!$N$5:$N$15,MATCH(B30,'DS2025'!$M$5:$M$15,1)):
INDEX('DS2025'!$N$5:$N$15,MATCH(B30,'DS2025'!$M$5:$M$15,1)+1),
INDEX('DS2025'!$M$5:$M$15,MATCH(B30,'DS2025'!$M$5:$M$15,1)):
INDEX('DS2025'!$M$5:$M$15,MATCH(B30,'DS2025'!$M$5:$M$15,1)+1)),
IF($C$4=Database!$A$7,
_xlfn.FORECAST.LINEAR(B30,
INDEX('DS2025'!$Q$5:$Q$15,MATCH(B30,'DS2025'!$P$5:$P$15,1)):
INDEX('DS2025'!$Q$5:$Q$15,MATCH(B30,'DS2025'!$P$5:$P$15,1)+1),
INDEX('DS2025'!$P$5:$P$15,MATCH(B30,'DS2025'!$P$5:$P$15,1)):
INDEX('DS2025'!$P$5:$P$15,MATCH(B30,'DS2025'!$P$5:$P$15,1)+1)),
IF($C$4=Database!$A$8,
_xlfn.FORECAST.LINEAR(B30,
INDEX('DS2025'!$T$5:$T$15,MATCH(B30,'DS2025'!$S$5:$S$15,1)):
INDEX('DS2025'!$T$5:$T$15,MATCH(B30,'DS2025'!$S$5:$S$15,1)+1),
INDEX('DS2025'!$S$5:$S$15,MATCH(B30,'DS2025'!$S$5:$S$15,1)):
INDEX('DS2025'!$S$5:$S$15,MATCH(B30,'DS2025'!$S$5:$S$15,1)+1)),
IF($C$4=Database!$A$9,
_xlfn.FORECAST.LINEAR(B30,
INDEX('DS2025'!$W$5:$W$15,MATCH(B30,'DS2025'!$V$5:$V$15,1)):
INDEX('DS2025'!$W$5:$W$15,MATCH(B30,'DS2025'!$V$5:$V$15,1)+1),
INDEX('DS2025'!$V$5:$V$15,MATCH(B30,'DS2025'!$V$5:$V$15,1)):
INDEX('DS2025'!$V$5:$V$15,MATCH(B30,'DS2025'!$V$5:$V$15,1)+1)),
IF($C$4=Database!$A$10,
_xlfn.FORECAST.LINEAR(B30,
INDEX('DS2025'!$Z$5:$Z$15,MATCH(B30,'DS2025'!$Y$5:$Y$15,1)):
INDEX('DS2025'!$Z$5:$Z$15,MATCH(B30,'DS2025'!$Y$5:$Y$15,1)+1),
INDEX('DS2025'!$Y$5:$Y$15,MATCH(B30,'DS2025'!$Y$5:$Y$15,1)):
INDEX('DS2025'!$Y$5:$Y$15,MATCH(B30,'DS2025'!$Y$5:$Y$15,1)+1)),
IF($C$4=Database!$A$11,
_xlfn.FORECAST.LINEAR(
B30,
INDEX('DS2025'!$B$21:$B$35,MATCH(B30,'DS2025'!$A$21:$A$35,1)):
INDEX('DS2025'!$B$21:$B$35,MATCH(B30,'DS2025'!$A$21:$A$35,1)+1),
INDEX('DS2025'!$A$21:$A$35,MATCH(B30,'DS2025'!$A$21:$A$35,1)):
INDEX('DS2025'!$A$21:$A$35,MATCH(B30,'DS2025'!$A$21:$A$35,1)+1)),
IF($C$4=Database!$A$12,
_xlfn.FORECAST.LINEAR(
B30,
INDEX('DS2025'!$E$21:$E$35,MATCH(B30,'DS2025'!$D$21:$D$35,1)):
INDEX('DS2025'!$E$21:$E$35,MATCH(B30,'DS2025'!$D$21:$D$35,1)+1),
INDEX('DS2025'!$D$21:$D$35,MATCH(B30,'DS2025'!$D$21:$D$35,1)):
INDEX('DS2025'!$D$21:$D$35,MATCH(B30,'DS2025'!$D$21:$D$35,1)+1)),
IF($C$4=Database!$A$13,
_xlfn.FORECAST.LINEAR(
B30,
INDEX('DS2025'!$H$21:$H$35,MATCH(B30,'DS2025'!$G$21:$G$35,1)):
INDEX('DS2025'!$H$21:$H$35,MATCH(B30,'DS2025'!$G$21:$G$35,1)+1),
INDEX('DS2025'!$G$21:$G$35,MATCH(B30,'DS2025'!$G$21:$G$35,1)):
INDEX('DS2025'!$G$21:$G$35,MATCH(B30,'DS2025'!$G$21:$G$35,1)+1)),
IF($C$4=Database!$A$14,
_xlfn.FORECAST.LINEAR(
B30,
INDEX('DS2025'!$K$21:$K$35,MATCH(B30,'DS2025'!$J$21:$J$35,1)):
INDEX('DS2025'!$K$21:$K$35,MATCH(B30,'DS2025'!$J$21:$J$35,1)+1),
INDEX('DS2025'!$J$21:$J$35,MATCH(B30,'DS2025'!$J$21:$J$35,1)):
INDEX('DS2025'!$J$21:$J$35,MATCH(B30,'DS2025'!$J$21:$J$35,1)+1)),
IF($C$4=Database!$A$15,
_xlfn.FORECAST.LINEAR(
B30,
INDEX('DS2025'!$N$21:$N$35,MATCH(B30,'DS2025'!$M$21:$M$35,1)):
INDEX('DS2025'!$N$21:$N$35,MATCH(B30,'DS2025'!$M$21:$M$35,1)+1),
INDEX('DS2025'!$M$21:$M$35,MATCH(B30,'DS2025'!$M$21:$M$35,1)):
INDEX('DS2025'!$M$21:$M$35,MATCH(B30,'DS2025'!$M$21:$M$35,1)+1)),
IF($C$4=Database!$A$16,
_xlfn.FORECAST.LINEAR(
B30,
INDEX('DS2025'!$Q$21:$Q$35,MATCH(B30,'DS2025'!$P$21:$P$35,1)):
INDEX('DS2025'!$Q$21:$Q$35,MATCH(B30,'DS2025'!$P$21:$P$35,1)+1),
INDEX('DS2025'!$P$21:$P$35,MATCH(B30,'DS2025'!$P$21:$P$35,1)):
INDEX('DS2025'!$P$21:$P$35,MATCH(B30,'DS2025'!$P$21:$P$35,1)+1)),
IF($C$4=Database!$A$17,
_xlfn.FORECAST.LINEAR(
B30,
INDEX('DS2025'!$T$21:$T$35,MATCH(B30,'DS2025'!$S$21:$S$35,1)):
INDEX('DS2025'!$T$21:$T$35,MATCH(B30,'DS2025'!$S$21:$S$35,1)+1),
INDEX('DS2025'!$S$21:$S$35,MATCH(B30,'DS2025'!$S$21:$S$35,1)):
INDEX('DS2025'!$S$21:$S$35,MATCH(B30,'DS2025'!$S$21:$S$35,1)+1)),
IF($C$4=Database!$A$18,
_xlfn.FORECAST.LINEAR(
B30,
INDEX('DS2025'!$W$21:$W$35,MATCH(B30,'DS2025'!$V$21:$V$35,1)):
INDEX('DS2025'!$W$21:$W$35,MATCH(B30,'DS2025'!$V$21:$V$35,1)+1),
INDEX('DS2025'!$V$21:$V$35,MATCH(B30,'DS2025'!$V$21:$V$35,1)):
INDEX('DS2025'!$V$21:$V$35,MATCH(B30,'DS2025'!$V$21:$V$35,1)+1)),
IF($C$4=Database!$A$19,
_xlfn.FORECAST.LINEAR(
B30,
INDEX('DS2025'!$Z$21:$Z$35,MATCH(B30,'DS2025'!$Y$21:$Y$35,1)):
INDEX('DS2025'!$Z$21:$Z$35,MATCH(B30,'DS2025'!$Y$21:$Y$35,1)+1),
INDEX('DS2025'!$Y$21:$Y$35,MATCH(B30,'DS2025'!$Y$21:$Y$35,1)):
INDEX('DS2025'!$Y$21:$Y$35,MATCH(B30,'DS2025'!$Y$21:$Y$35,1)+1)),
IF($C$4=Database!$A$20,
_xlfn.FORECAST.LINEAR(
B30,
INDEX('DS2025'!$AC$21:$AC$35,MATCH(B30,'DS2025'!$AB$21:$AB$35,1)):
INDEX('DS2025'!$AC$21:$AC$35,MATCH(B30,'DS2025'!$AB$21:$AB$35,1)+1),
INDEX('DS2025'!$AB$21:$AB$35,MATCH(B30,'DS2025'!$AB$21:$AB$35,1)):
INDEX('DS2025'!$AB$21:$AB$35,MATCH(B30,'DS2025'!$AB$21:$AB$35,1)+1))
)))))))))))))))))))</f>
        <v>-0.33742564225307159</v>
      </c>
      <c r="D30" s="98">
        <f t="shared" si="0"/>
        <v>65.68557435774693</v>
      </c>
      <c r="E30" s="98">
        <f>'Data 60 C'!C31</f>
        <v>66.564999999999998</v>
      </c>
      <c r="F30" s="98">
        <f>IF($F$4=Database!$A$2,
_xlfn.FORECAST.LINEAR(E30,
INDEX('DS2025'!$B$5:$B$15,MATCH(E30,'DS2025'!$A$5:$A$15,1)):
INDEX('DS2025'!$B$5:$B$15,MATCH(E30,'DS2025'!$A$5:$A$15,1)+1),
INDEX('DS2025'!$A$5:$A$15,MATCH(E30,'DS2025'!$A$5:$A$15,1)):
INDEX('DS2025'!$A$5:$A$15,MATCH(E30,'DS2025'!$A$5:$A$15,1)+1)),
IF($F$4=Database!$A$3,
_xlfn.FORECAST.LINEAR(E30,
INDEX('DS2025'!$E$5:$E$15,MATCH(E30,'DS2025'!$D$5:$D$15,1)):
INDEX('DS2025'!$E$5:$E$15,MATCH(E30,'DS2025'!$D$5:$D$15,1)+1),
INDEX('DS2025'!$D$5:$D$15,MATCH(E30,'DS2025'!$D$5:$D$15,1)):
INDEX('DS2025'!$D$5:$D$15,MATCH(E30,'DS2025'!$D$5:$D$15,1)+1)),
IF($F$4=Database!$A$4,
_xlfn.FORECAST.LINEAR(E30,
INDEX('DS2025'!$H$5:$H$15,MATCH(E30,'DS2025'!$G$5:$G$15,1)):
INDEX('DS2025'!$H$5:$H$15,MATCH(E30,'DS2025'!$G$5:$G$15,1)+1),
INDEX('DS2025'!$G$5:$G$15,MATCH(E30,'DS2025'!$G$5:$G$15,1)):
INDEX('DS2025'!$G$5:$G$15,MATCH(E30,'DS2025'!$G$5:$G$15,1)+1)),
IF($F$4=Database!$A$5,
_xlfn.FORECAST.LINEAR(E30,
INDEX('DS2025'!$K$5:$K$15,MATCH(E30,'DS2025'!$J$5:$J$15,1)):
INDEX('DS2025'!$K$5:$K$15,MATCH(E30,'DS2025'!$J$5:$J$15,1)+1),
INDEX('DS2025'!$J$5:$J$15,MATCH(E30,'DS2025'!$J$5:$J$15,1)):
INDEX('DS2025'!$J$5:$J$15,MATCH(E30,'DS2025'!$J$5:$J$15,1)+1)),
IF($F$4=Database!$A$6,
_xlfn.FORECAST.LINEAR(E30,
INDEX('DS2025'!$N$5:$N$15,MATCH(E30,'DS2025'!$M$5:$M$15,1)):
INDEX('DS2025'!$N$5:$N$15,MATCH(E30,'DS2025'!$M$5:$M$15,1)+1),
INDEX('DS2025'!$M$5:$M$15,MATCH(E30,'DS2025'!$M$5:$M$15,1)):
INDEX('DS2025'!$M$5:$M$15,MATCH(E30,'DS2025'!$M$5:$M$15,1)+1)),
IF($F$4=Database!$A$7,
_xlfn.FORECAST.LINEAR(E30,
INDEX('DS2025'!$Q$5:$Q$15,MATCH(E30,'DS2025'!$P$5:$P$15,1)):
INDEX('DS2025'!$Q$5:$Q$15,MATCH(E30,'DS2025'!$P$5:$P$15,1)+1),
INDEX('DS2025'!$P$5:$P$15,MATCH(E30,'DS2025'!$P$5:$P$15,1)):
INDEX('DS2025'!$P$5:$P$15,MATCH(E30,'DS2025'!$P$5:$P$15,1)+1)),
IF($F$4=Database!$A$8,
_xlfn.FORECAST.LINEAR(E30,
INDEX('DS2025'!$T$5:$T$15,MATCH(E30,'DS2025'!$S$5:$S$15,1)):
INDEX('DS2025'!$T$5:$T$15,MATCH(E30,'DS2025'!$S$5:$S$15,1)+1),
INDEX('DS2025'!$S$5:$S$15,MATCH(E30,'DS2025'!$S$5:$S$15,1)):
INDEX('DS2025'!$S$5:$S$15,MATCH(E30,'DS2025'!$S$5:$S$15,1)+1)),
IF($F$4=Database!$A$9,
_xlfn.FORECAST.LINEAR(E30,
INDEX('DS2025'!$W$5:$W$15,MATCH(E30,'DS2025'!$V$5:$V$15,1)):
INDEX('DS2025'!$W$5:$W$15,MATCH(E30,'DS2025'!$V$5:$V$15,1)+1),
INDEX('DS2025'!$V$5:$V$15,MATCH(E30,'DS2025'!$V$5:$V$15,1)):
INDEX('DS2025'!$V$5:$V$15,MATCH(E30,'DS2025'!$V$5:$V$15,1)+1)),
IF($F$4=Database!$A$10,
_xlfn.FORECAST.LINEAR(E30,
INDEX('DS2025'!$Z$5:$Z$15,MATCH(E30,'DS2025'!$Y$5:$Y$15,1)):
INDEX('DS2025'!$Z$5:$Z$15,MATCH(E30,'DS2025'!$Y$5:$Y$15,1)+1),
INDEX('DS2025'!$Y$5:$Y$15,MATCH(E30,'DS2025'!$Y$5:$Y$15,1)):
INDEX('DS2025'!$Y$5:$Y$15,MATCH(E30,'DS2025'!$Y$5:$Y$15,1)+1)),
IF($F$4=Database!$A$11,
_xlfn.FORECAST.LINEAR(
E30,
INDEX('DS2025'!$B$21:$B$35,MATCH(E30,'DS2025'!$A$21:$A$35,1)):
INDEX('DS2025'!$B$21:$B$35,MATCH(E30,'DS2025'!$A$21:$A$35,1)+1),
INDEX('DS2025'!$A$21:$A$35,MATCH(E30,'DS2025'!$A$21:$A$35,1)):
INDEX('DS2025'!$A$21:$A$35,MATCH(E30,'DS2025'!$A$21:$A$35,1)+1)),
IF($F$4=Database!$A$12,
_xlfn.FORECAST.LINEAR(
E30,
INDEX('DS2025'!$E$21:$E$35,MATCH(E30,'DS2025'!$D$21:$D$35,1)):
INDEX('DS2025'!$E$21:$E$35,MATCH(E30,'DS2025'!$D$21:$D$35,1)+1),
INDEX('DS2025'!$D$21:$D$35,MATCH(E30,'DS2025'!$D$21:$D$35,1)):
INDEX('DS2025'!$D$21:$D$35,MATCH(E30,'DS2025'!$D$21:$D$35,1)+1)),
IF($F$4=Database!$A$13,
_xlfn.FORECAST.LINEAR(
E30,
INDEX('DS2025'!$H$21:$H$35,MATCH(E30,'DS2025'!$G$21:$G$35,1)):
INDEX('DS2025'!$H$21:$H$35,MATCH(E30,'DS2025'!$G$21:$G$35,1)+1),
INDEX('DS2025'!$G$21:$G$35,MATCH(E30,'DS2025'!$G$21:$G$35,1)):
INDEX('DS2025'!$G$21:$G$35,MATCH(E30,'DS2025'!$G$21:$G$35,1)+1)),
IF($F$4=Database!$A$14,
_xlfn.FORECAST.LINEAR(
E30,
INDEX('DS2025'!$K$21:$K$35,MATCH(E30,'DS2025'!$J$21:$J$35,1)):
INDEX('DS2025'!$K$21:$K$35,MATCH(E30,'DS2025'!$J$21:$J$35,1)+1),
INDEX('DS2025'!$J$21:$J$35,MATCH(E30,'DS2025'!$J$21:$J$35,1)):
INDEX('DS2025'!$J$21:$J$35,MATCH(E30,'DS2025'!$J$21:$J$35,1)+1)),
IF($F$4=Database!$A$15,
_xlfn.FORECAST.LINEAR(
E30,
INDEX('DS2025'!$N$21:$N$35,MATCH(E30,'DS2025'!$M$21:$M$35,1)):
INDEX('DS2025'!$N$21:$N$35,MATCH(E30,'DS2025'!$M$21:$M$35,1)+1),
INDEX('DS2025'!$M$21:$M$35,MATCH(E30,'DS2025'!$M$21:$M$35,1)):
INDEX('DS2025'!$M$21:$M$35,MATCH(E30,'DS2025'!$M$21:$M$35,1)+1)),
IF($F$4=Database!$A$16,
_xlfn.FORECAST.LINEAR(
E30,
INDEX('DS2025'!$Q$21:$Q$35,MATCH(E30,'DS2025'!$P$21:$P$35,1)):
INDEX('DS2025'!$Q$21:$Q$35,MATCH(E30,'DS2025'!$P$21:$P$35,1)+1),
INDEX('DS2025'!$P$21:$P$35,MATCH(E30,'DS2025'!$P$21:$P$35,1)):
INDEX('DS2025'!$P$21:$P$35,MATCH(E30,'DS2025'!$P$21:$P$35,1)+1)),
IF($F$4=Database!$A$17,
_xlfn.FORECAST.LINEAR(
E30,
INDEX('DS2025'!$T$21:$T$35,MATCH(E30,'DS2025'!$S$21:$S$35,1)):
INDEX('DS2025'!$T$21:$T$35,MATCH(E30,'DS2025'!$S$21:$S$35,1)+1),
INDEX('DS2025'!$S$21:$S$35,MATCH(E30,'DS2025'!$S$21:$S$35,1)):
INDEX('DS2025'!$S$21:$S$35,MATCH(E30,'DS2025'!$S$21:$S$35,1)+1)),
IF($F$4=Database!$A$18,
_xlfn.FORECAST.LINEAR(
E30,
INDEX('DS2025'!$W$21:$W$35,MATCH(E30,'DS2025'!$V$21:$V$35,1)):
INDEX('DS2025'!$W$21:$W$35,MATCH(E30,'DS2025'!$V$21:$V$35,1)+1),
INDEX('DS2025'!$V$21:$V$35,MATCH(E30,'DS2025'!$V$21:$V$35,1)):
INDEX('DS2025'!$V$21:$V$35,MATCH(E30,'DS2025'!$V$21:$V$35,1)+1)),
IF($F$4=Database!$A$19,
_xlfn.FORECAST.LINEAR(
E30,
INDEX('DS2025'!$Z$21:$Z$35,MATCH(E30,'DS2025'!$Y$21:$Y$35,1)):
INDEX('DS2025'!$Z$21:$Z$35,MATCH(E30,'DS2025'!$Y$21:$Y$35,1)+1),
INDEX('DS2025'!$Y$21:$Y$35,MATCH(E30,'DS2025'!$Y$21:$Y$35,1)):
INDEX('DS2025'!$Y$21:$Y$35,MATCH(E30,'DS2025'!$Y$21:$Y$35,1)+1)),
IF($F$4=Database!$A$20,
_xlfn.FORECAST.LINEAR(
E30,
INDEX('DS2025'!$AC$21:$AC$35,MATCH(E30,'DS2025'!$AB$21:$AB$35,1)):
INDEX('DS2025'!$AC$21:$AC$35,MATCH(E30,'DS2025'!$AB$21:$AB$35,1)+1),
INDEX('DS2025'!$AB$21:$AB$35,MATCH(E30,'DS2025'!$AB$21:$AB$35,1)):
INDEX('DS2025'!$AB$21:$AB$35,MATCH(E30,'DS2025'!$AB$21:$AB$35,1)+1))
)))))))))))))))))))</f>
        <v>-0.29399819494584839</v>
      </c>
      <c r="G30" s="98">
        <f t="shared" si="1"/>
        <v>66.271001805054155</v>
      </c>
      <c r="H30" s="98">
        <f>'Data 60 C'!D31</f>
        <v>65.94</v>
      </c>
      <c r="I30" s="98">
        <f>IF($I$4=Database!$A$2,
_xlfn.FORECAST.LINEAR(H30,
INDEX('DS2025'!$B$5:$B$15,MATCH(H30,'DS2025'!$A$5:$A$15,1)):
INDEX('DS2025'!$B$5:$B$15,MATCH(H30,'DS2025'!$A$5:$A$15,1)+1),
INDEX('DS2025'!$A$5:$A$15,MATCH(H30,'DS2025'!$A$5:$A$15,1)):
INDEX('DS2025'!$A$5:$A$15,MATCH(H30,'DS2025'!$A$5:$A$15,1)+1)),
IF($I$4=Database!$A$3,
_xlfn.FORECAST.LINEAR(H30,
INDEX('DS2025'!$E$5:$E$15,MATCH(H30,'DS2025'!$D$5:$D$15,1)):
INDEX('DS2025'!$E$5:$E$15,MATCH(H30,'DS2025'!$D$5:$D$15,1)+1),
INDEX('DS2025'!$D$5:$D$15,MATCH(H30,'DS2025'!$D$5:$D$15,1)):
INDEX('DS2025'!$D$5:$D$15,MATCH(H30,'DS2025'!$D$5:$D$15,1)+1)),
IF($I$4=Database!$A$4,
_xlfn.FORECAST.LINEAR(H30,
INDEX('DS2025'!$H$5:$H$15,MATCH(H30,'DS2025'!$G$5:$G$15,1)):
INDEX('DS2025'!$H$5:$H$15,MATCH(H30,'DS2025'!$G$5:$G$15,1)+1),
INDEX('DS2025'!$G$5:$G$15,MATCH(H30,'DS2025'!$G$5:$G$15,1)):
INDEX('DS2025'!$G$5:$G$15,MATCH(H30,'DS2025'!$G$5:$G$15,1)+1)),
IF($I$4=Database!$A$5,
_xlfn.FORECAST.LINEAR(H30,
INDEX('DS2025'!$K$5:$K$15,MATCH(H30,'DS2025'!$J$5:$J$15,1)):
INDEX('DS2025'!$K$5:$K$15,MATCH(H30,'DS2025'!$J$5:$J$15,1)+1),
INDEX('DS2025'!$J$5:$J$15,MATCH(H30,'DS2025'!$J$5:$J$15,1)):
INDEX('DS2025'!$J$5:$J$15,MATCH(H30,'DS2025'!$J$5:$J$15,1)+1)),
IF($I$4=Database!$A$6,
_xlfn.FORECAST.LINEAR(H30,
INDEX('DS2025'!$N$5:$N$15,MATCH(H30,'DS2025'!$M$5:$M$15,1)):
INDEX('DS2025'!$N$5:$N$15,MATCH(H30,'DS2025'!$M$5:$M$15,1)+1),
INDEX('DS2025'!$M$5:$M$15,MATCH(H30,'DS2025'!$M$5:$M$15,1)):
INDEX('DS2025'!$M$5:$M$15,MATCH(H30,'DS2025'!$M$5:$M$15,1)+1)),
IF($I$4=Database!$A$7,
_xlfn.FORECAST.LINEAR(H30,
INDEX('DS2025'!$Q$5:$Q$15,MATCH(H30,'DS2025'!$P$5:$P$15,1)):
INDEX('DS2025'!$Q$5:$Q$15,MATCH(H30,'DS2025'!$P$5:$P$15,1)+1),
INDEX('DS2025'!$P$5:$P$15,MATCH(H30,'DS2025'!$P$5:$P$15,1)):
INDEX('DS2025'!$P$5:$P$15,MATCH(H30,'DS2025'!$P$5:$P$15,1)+1)),
IF($I$4=Database!$A$8,
_xlfn.FORECAST.LINEAR(H30,
INDEX('DS2025'!$T$5:$T$15,MATCH(H30,'DS2025'!$S$5:$S$15,1)):
INDEX('DS2025'!$T$5:$T$15,MATCH(H30,'DS2025'!$S$5:$S$15,1)+1),
INDEX('DS2025'!$S$5:$S$15,MATCH(H30,'DS2025'!$S$5:$S$15,1)):
INDEX('DS2025'!$S$5:$S$15,MATCH(H30,'DS2025'!$S$5:$S$15,1)+1)),
IF($I$4=Database!$A$9,
_xlfn.FORECAST.LINEAR(H30,
INDEX('DS2025'!$W$5:$W$15,MATCH(H30,'DS2025'!$V$5:$V$15,1)):
INDEX('DS2025'!$W$5:$W$15,MATCH(H30,'DS2025'!$V$5:$V$15,1)+1),
INDEX('DS2025'!$V$5:$V$15,MATCH(H30,'DS2025'!$V$5:$V$15,1)):
INDEX('DS2025'!$V$5:$V$15,MATCH(H30,'DS2025'!$V$5:$V$15,1)+1)),
IF($I$4=Database!$A$10,
_xlfn.FORECAST.LINEAR(H30,
INDEX('DS2025'!$Z$5:$Z$15,MATCH(H30,'DS2025'!$Y$5:$Y$15,1)):
INDEX('DS2025'!$Z$5:$Z$15,MATCH(H30,'DS2025'!$Y$5:$Y$15,1)+1),
INDEX('DS2025'!$Y$5:$Y$15,MATCH(H30,'DS2025'!$Y$5:$Y$15,1)):
INDEX('DS2025'!$Y$5:$Y$15,MATCH(H30,'DS2025'!$Y$5:$Y$15,1)+1)),
IF($I$4=Database!$A$11,
_xlfn.FORECAST.LINEAR(
H30,
INDEX('DS2025'!$B$21:$B$35,MATCH(H30,'DS2025'!$A$21:$A$35,1)):
INDEX('DS2025'!$B$21:$B$35,MATCH(H30,'DS2025'!$A$21:$A$35,1)+1),
INDEX('DS2025'!$A$21:$A$35,MATCH(H30,'DS2025'!$A$21:$A$35,1)):
INDEX('DS2025'!$A$21:$A$35,MATCH(H30,'DS2025'!$A$21:$A$35,1)+1)),
IF($I$4=Database!$A$12,
_xlfn.FORECAST.LINEAR(
H30,
INDEX('DS2025'!$E$21:$E$35,MATCH(H30,'DS2025'!$D$21:$D$35,1)):
INDEX('DS2025'!$E$21:$E$35,MATCH(H30,'DS2025'!$D$21:$D$35,1)+1),
INDEX('DS2025'!$D$21:$D$35,MATCH(H30,'DS2025'!$D$21:$D$35,1)):
INDEX('DS2025'!$D$21:$D$35,MATCH(H30,'DS2025'!$D$21:$D$35,1)+1)),
IF($I$4=Database!$A$13,
_xlfn.FORECAST.LINEAR(
H30,
INDEX('DS2025'!$H$21:$H$35,MATCH(H30,'DS2025'!$G$21:$G$35,1)):
INDEX('DS2025'!$H$21:$H$35,MATCH(H30,'DS2025'!$G$21:$G$35,1)+1),
INDEX('DS2025'!$G$21:$G$35,MATCH(H30,'DS2025'!$G$21:$G$35,1)):
INDEX('DS2025'!$G$21:$G$35,MATCH(H30,'DS2025'!$G$21:$G$35,1)+1)),
IF($I$4=Database!$A$14,
_xlfn.FORECAST.LINEAR(
H30,
INDEX('DS2025'!$K$21:$K$35,MATCH(H30,'DS2025'!$J$21:$J$35,1)):
INDEX('DS2025'!$K$21:$K$35,MATCH(H30,'DS2025'!$J$21:$J$35,1)+1),
INDEX('DS2025'!$J$21:$J$35,MATCH(H30,'DS2025'!$J$21:$J$35,1)):
INDEX('DS2025'!$J$21:$J$35,MATCH(H30,'DS2025'!$J$21:$J$35,1)+1)),
IF($I$4=Database!$A$15,
_xlfn.FORECAST.LINEAR(
H30,
INDEX('DS2025'!$N$21:$N$35,MATCH(H30,'DS2025'!$M$21:$M$35,1)):
INDEX('DS2025'!$N$21:$N$35,MATCH(H30,'DS2025'!$M$21:$M$35,1)+1),
INDEX('DS2025'!$M$21:$M$35,MATCH(H30,'DS2025'!$M$21:$M$35,1)):
INDEX('DS2025'!$M$21:$M$35,MATCH(H30,'DS2025'!$M$21:$M$35,1)+1)),
IF($I$4=Database!$A$16,
_xlfn.FORECAST.LINEAR(
H30,
INDEX('DS2025'!$Q$21:$Q$35,MATCH(H30,'DS2025'!$P$21:$P$35,1)):
INDEX('DS2025'!$Q$21:$Q$35,MATCH(H30,'DS2025'!$P$21:$P$35,1)+1),
INDEX('DS2025'!$P$21:$P$35,MATCH(H30,'DS2025'!$P$21:$P$35,1)):
INDEX('DS2025'!$P$21:$P$35,MATCH(H30,'DS2025'!$P$21:$P$35,1)+1)),
IF($I$4=Database!$A$17,
_xlfn.FORECAST.LINEAR(
H30,
INDEX('DS2025'!$T$21:$T$35,MATCH(H30,'DS2025'!$S$21:$S$35,1)):
INDEX('DS2025'!$T$21:$T$35,MATCH(H30,'DS2025'!$S$21:$S$35,1)+1),
INDEX('DS2025'!$S$21:$S$35,MATCH(H30,'DS2025'!$S$21:$S$35,1)):
INDEX('DS2025'!$S$21:$S$35,MATCH(H30,'DS2025'!$S$21:$S$35,1)+1)),
IF($I$4=Database!$A$18,
_xlfn.FORECAST.LINEAR(
H30,
INDEX('DS2025'!$W$21:$W$35,MATCH(H30,'DS2025'!$V$21:$V$35,1)):
INDEX('DS2025'!$W$21:$W$35,MATCH(H30,'DS2025'!$V$21:$V$35,1)+1),
INDEX('DS2025'!$V$21:$V$35,MATCH(H30,'DS2025'!$V$21:$V$35,1)):
INDEX('DS2025'!$V$21:$V$35,MATCH(H30,'DS2025'!$V$21:$V$35,1)+1)),
IF($I$4=Database!$A$19,
_xlfn.FORECAST.LINEAR(
H30,
INDEX('DS2025'!$Z$21:$Z$35,MATCH(H30,'DS2025'!$Y$21:$Y$35,1)):
INDEX('DS2025'!$Z$21:$Z$35,MATCH(H30,'DS2025'!$Y$21:$Y$35,1)+1),
INDEX('DS2025'!$Y$21:$Y$35,MATCH(H30,'DS2025'!$Y$21:$Y$35,1)):
INDEX('DS2025'!$Y$21:$Y$35,MATCH(H30,'DS2025'!$Y$21:$Y$35,1)+1)),
IF($I$4=Database!$A$20,
_xlfn.FORECAST.LINEAR(
H30,
INDEX('DS2025'!$AC$21:$AC$35,MATCH(H30,'DS2025'!$AB$21:$AB$35,1)):
INDEX('DS2025'!$AC$21:$AC$35,MATCH(H30,'DS2025'!$AB$21:$AB$35,1)+1),
INDEX('DS2025'!$AB$21:$AB$35,MATCH(H30,'DS2025'!$AB$21:$AB$35,1)):
INDEX('DS2025'!$AB$21:$AB$35,MATCH(H30,'DS2025'!$AB$21:$AB$35,1)+1))
)))))))))))))))))))</f>
        <v>-0.29557761732851984</v>
      </c>
      <c r="J30" s="98">
        <f t="shared" si="2"/>
        <v>65.644422382671479</v>
      </c>
      <c r="K30" s="98">
        <f>'Data 60 C'!E31</f>
        <v>66.055000000000007</v>
      </c>
      <c r="L30" s="98">
        <f>IF($L$4=Database!$A$2,
_xlfn.FORECAST.LINEAR(K30,
INDEX('DS2025'!$B$5:$B$15,MATCH(K30,'DS2025'!$A$5:$A$15,1)):
INDEX('DS2025'!$B$5:$B$15,MATCH(K30,'DS2025'!$A$5:$A$15,1)+1),
INDEX('DS2025'!$A$5:$A$15,MATCH(K30,'DS2025'!$A$5:$A$15,1)):
INDEX('DS2025'!$A$5:$A$15,MATCH(K30,'DS2025'!$A$5:$A$15,1)+1)),
IF($L$4=Database!$A$3,
_xlfn.FORECAST.LINEAR(K30,
INDEX('DS2025'!$E$5:$E$15,MATCH(K30,'DS2025'!$D$5:$D$15,1)):
INDEX('DS2025'!$E$5:$E$15,MATCH(K30,'DS2025'!$D$5:$D$15,1)+1),
INDEX('DS2025'!$D$5:$D$15,MATCH(K30,'DS2025'!$D$5:$D$15,1)):
INDEX('DS2025'!$D$5:$D$15,MATCH(K30,'DS2025'!$D$5:$D$15,1)+1)),
IF($L$4=Database!$A$4,
_xlfn.FORECAST.LINEAR(K30,
INDEX('DS2025'!$H$5:$H$15,MATCH(K30,'DS2025'!$G$5:$G$15,1)):
INDEX('DS2025'!$H$5:$H$15,MATCH(K30,'DS2025'!$G$5:$G$15,1)+1),
INDEX('DS2025'!$G$5:$G$15,MATCH(K30,'DS2025'!$G$5:$G$15,1)):
INDEX('DS2025'!$G$5:$G$15,MATCH(K30,'DS2025'!$G$5:$G$15,1)+1)),
IF($L$4=Database!$A$5,
_xlfn.FORECAST.LINEAR(K30,
INDEX('DS2025'!$K$5:$K$15,MATCH(K30,'DS2025'!$J$5:$J$15,1)):
INDEX('DS2025'!$K$5:$K$15,MATCH(K30,'DS2025'!$J$5:$J$15,1)+1),
INDEX('DS2025'!$J$5:$J$15,MATCH(K30,'DS2025'!$J$5:$J$15,1)):
INDEX('DS2025'!$J$5:$J$15,MATCH(K30,'DS2025'!$J$5:$J$15,1)+1)),
IF($L$4=Database!$A$6,
_xlfn.FORECAST.LINEAR(K30,
INDEX('DS2025'!$N$5:$N$15,MATCH(K30,'DS2025'!$M$5:$M$15,1)):
INDEX('DS2025'!$N$5:$N$15,MATCH(K30,'DS2025'!$M$5:$M$15,1)+1),
INDEX('DS2025'!$M$5:$M$15,MATCH(K30,'DS2025'!$M$5:$M$15,1)):
INDEX('DS2025'!$M$5:$M$15,MATCH(K30,'DS2025'!$M$5:$M$15,1)+1)),
IF($L$4=Database!$A$7,
_xlfn.FORECAST.LINEAR(K30,
INDEX('DS2025'!$Q$5:$Q$15,MATCH(K30,'DS2025'!$P$5:$P$15,1)):
INDEX('DS2025'!$Q$5:$Q$15,MATCH(K30,'DS2025'!$P$5:$P$15,1)+1),
INDEX('DS2025'!$P$5:$P$15,MATCH(K30,'DS2025'!$P$5:$P$15,1)):
INDEX('DS2025'!$P$5:$P$15,MATCH(K30,'DS2025'!$P$5:$P$15,1)+1)),
IF($L$4=Database!$A$8,
_xlfn.FORECAST.LINEAR(K30,
INDEX('DS2025'!$T$5:$T$15,MATCH(K30,'DS2025'!$S$5:$S$15,1)):
INDEX('DS2025'!$T$5:$T$15,MATCH(K30,'DS2025'!$S$5:$S$15,1)+1),
INDEX('DS2025'!$S$5:$S$15,MATCH(K30,'DS2025'!$S$5:$S$15,1)):
INDEX('DS2025'!$S$5:$S$15,MATCH(K30,'DS2025'!$S$5:$S$15,1)+1)),
IF($L$4=Database!$A$9,
_xlfn.FORECAST.LINEAR(K30,
INDEX('DS2025'!$W$5:$W$15,MATCH(K30,'DS2025'!$V$5:$V$15,1)):
INDEX('DS2025'!$W$5:$W$15,MATCH(K30,'DS2025'!$V$5:$V$15,1)+1),
INDEX('DS2025'!$V$5:$V$15,MATCH(K30,'DS2025'!$V$5:$V$15,1)):
INDEX('DS2025'!$V$5:$V$15,MATCH(K30,'DS2025'!$V$5:$V$15,1)+1)),
IF($L$4=Database!$A$10,
_xlfn.FORECAST.LINEAR(K30,
INDEX('DS2025'!$Z$5:$Z$15,MATCH(K30,'DS2025'!$Y$5:$Y$15,1)):
INDEX('DS2025'!$Z$5:$Z$15,MATCH(K30,'DS2025'!$Y$5:$Y$15,1)+1),
INDEX('DS2025'!$Y$5:$Y$15,MATCH(K30,'DS2025'!$Y$5:$Y$15,1)):
INDEX('DS2025'!$Y$5:$Y$15,MATCH(K30,'DS2025'!$Y$5:$Y$15,1)+1)),
IF($L$4=Database!$A$11,
_xlfn.FORECAST.LINEAR(
K30,
INDEX('DS2025'!$B$21:$B$35,MATCH(K30,'DS2025'!$A$21:$A$35,1)):
INDEX('DS2025'!$B$21:$B$35,MATCH(K30,'DS2025'!$A$21:$A$35,1)+1),
INDEX('DS2025'!$A$21:$A$35,MATCH(K30,'DS2025'!$A$21:$A$35,1)):
INDEX('DS2025'!$A$21:$A$35,MATCH(K30,'DS2025'!$A$21:$A$35,1)+1)),
IF($L$4=Database!$A$12,
_xlfn.FORECAST.LINEAR(
K30,
INDEX('DS2025'!$E$21:$E$35,MATCH(K30,'DS2025'!$D$21:$D$35,1)):
INDEX('DS2025'!$E$21:$E$35,MATCH(K30,'DS2025'!$D$21:$D$35,1)+1),
INDEX('DS2025'!$D$21:$D$35,MATCH(K30,'DS2025'!$D$21:$D$35,1)):
INDEX('DS2025'!$D$21:$D$35,MATCH(K30,'DS2025'!$D$21:$D$35,1)+1)),
IF($L$4=Database!$A$13,
_xlfn.FORECAST.LINEAR(
K30,
INDEX('DS2025'!$H$21:$H$35,MATCH(K30,'DS2025'!$G$21:$G$35,1)):
INDEX('DS2025'!$H$21:$H$35,MATCH(K30,'DS2025'!$G$21:$G$35,1)+1),
INDEX('DS2025'!$G$21:$G$35,MATCH(K30,'DS2025'!$G$21:$G$35,1)):
INDEX('DS2025'!$G$21:$G$35,MATCH(K30,'DS2025'!$G$21:$G$35,1)+1)),
IF($L$4=Database!$A$14,
_xlfn.FORECAST.LINEAR(
K30,
INDEX('DS2025'!$K$21:$K$35,MATCH(K30,'DS2025'!$J$21:$J$35,1)):
INDEX('DS2025'!$K$21:$K$35,MATCH(K30,'DS2025'!$J$21:$J$35,1)+1),
INDEX('DS2025'!$J$21:$J$35,MATCH(K30,'DS2025'!$J$21:$J$35,1)):
INDEX('DS2025'!$J$21:$J$35,MATCH(K30,'DS2025'!$J$21:$J$35,1)+1)),
IF($L$4=Database!$A$15,
_xlfn.FORECAST.LINEAR(
K30,
INDEX('DS2025'!$N$21:$N$35,MATCH(K30,'DS2025'!$M$21:$M$35,1)):
INDEX('DS2025'!$N$21:$N$35,MATCH(K30,'DS2025'!$M$21:$M$35,1)+1),
INDEX('DS2025'!$M$21:$M$35,MATCH(K30,'DS2025'!$M$21:$M$35,1)):
INDEX('DS2025'!$M$21:$M$35,MATCH(K30,'DS2025'!$M$21:$M$35,1)+1)),
IF($L$4=Database!$A$16,
_xlfn.FORECAST.LINEAR(
K30,
INDEX('DS2025'!$Q$21:$Q$35,MATCH(K30,'DS2025'!$P$21:$P$35,1)):
INDEX('DS2025'!$Q$21:$Q$35,MATCH(K30,'DS2025'!$P$21:$P$35,1)+1),
INDEX('DS2025'!$P$21:$P$35,MATCH(K30,'DS2025'!$P$21:$P$35,1)):
INDEX('DS2025'!$P$21:$P$35,MATCH(K30,'DS2025'!$P$21:$P$35,1)+1)),
IF($L$4=Database!$A$17,
_xlfn.FORECAST.LINEAR(
K30,
INDEX('DS2025'!$T$21:$T$35,MATCH(K30,'DS2025'!$S$21:$S$35,1)):
INDEX('DS2025'!$T$21:$T$35,MATCH(K30,'DS2025'!$S$21:$S$35,1)+1),
INDEX('DS2025'!$S$21:$S$35,MATCH(K30,'DS2025'!$S$21:$S$35,1)):
INDEX('DS2025'!$S$21:$S$35,MATCH(K30,'DS2025'!$S$21:$S$35,1)+1)),
IF($L$4=Database!$A$18,
_xlfn.FORECAST.LINEAR(
K30,
INDEX('DS2025'!$W$21:$W$35,MATCH(K30,'DS2025'!$V$21:$V$35,1)):
INDEX('DS2025'!$W$21:$W$35,MATCH(K30,'DS2025'!$V$21:$V$35,1)+1),
INDEX('DS2025'!$V$21:$V$35,MATCH(K30,'DS2025'!$V$21:$V$35,1)):
INDEX('DS2025'!$V$21:$V$35,MATCH(K30,'DS2025'!$V$21:$V$35,1)+1)),
IF($L$4=Database!$A$19,
_xlfn.FORECAST.LINEAR(
K30,
INDEX('DS2025'!$Z$21:$Z$35,MATCH(K30,'DS2025'!$Y$21:$Y$35,1)):
INDEX('DS2025'!$Z$21:$Z$35,MATCH(K30,'DS2025'!$Y$21:$Y$35,1)+1),
INDEX('DS2025'!$Y$21:$Y$35,MATCH(K30,'DS2025'!$Y$21:$Y$35,1)):
INDEX('DS2025'!$Y$21:$Y$35,MATCH(K30,'DS2025'!$Y$21:$Y$35,1)+1)),
IF($L$4=Database!$A$20,
_xlfn.FORECAST.LINEAR(
K30,
INDEX('DS2025'!$AC$21:$AC$35,MATCH(K30,'DS2025'!$AB$21:$AB$35,1)):
INDEX('DS2025'!$AC$21:$AC$35,MATCH(K30,'DS2025'!$AB$21:$AB$35,1)+1),
INDEX('DS2025'!$AB$21:$AB$35,MATCH(K30,'DS2025'!$AB$21:$AB$35,1)):
INDEX('DS2025'!$AB$21:$AB$35,MATCH(K30,'DS2025'!$AB$21:$AB$35,1)+1))
)))))))))))))))))))</f>
        <v>-0.33752010531354715</v>
      </c>
      <c r="M30" s="98">
        <f t="shared" si="3"/>
        <v>65.717479894686463</v>
      </c>
      <c r="N30" s="317">
        <f>'Data 60 C'!F31</f>
        <v>65.558999999999997</v>
      </c>
      <c r="O30" s="98">
        <f>IF($O$4=Database!$A$2,
_xlfn.FORECAST.LINEAR(N30,
INDEX('DS2025'!$B$5:$B$15,MATCH(N30,'DS2025'!$A$5:$A$15,1)):
INDEX('DS2025'!$B$5:$B$15,MATCH(N30,'DS2025'!$A$5:$A$15,1)+1),
INDEX('DS2025'!$A$5:$A$15,MATCH(N30,'DS2025'!$A$5:$A$15,1)):
INDEX('DS2025'!$A$5:$A$15,MATCH(N30,'DS2025'!$A$5:$A$15,1)+1)),
IF($O$4=Database!$A$3,
_xlfn.FORECAST.LINEAR(N30,
INDEX('DS2025'!$E$5:$E$15,MATCH(N30,'DS2025'!$D$5:$D$15,1)):
INDEX('DS2025'!$E$5:$E$15,MATCH(N30,'DS2025'!$D$5:$D$15,1)+1),
INDEX('DS2025'!$D$5:$D$15,MATCH(N30,'DS2025'!$D$5:$D$15,1)):
INDEX('DS2025'!$D$5:$D$15,MATCH(N30,'DS2025'!$D$5:$D$15,1)+1)),
IF($O$4=Database!$A$4,
_xlfn.FORECAST.LINEAR(N30,
INDEX('DS2025'!$H$5:$H$15,MATCH(N30,'DS2025'!$G$5:$G$15,1)):
INDEX('DS2025'!$H$5:$H$15,MATCH(N30,'DS2025'!$G$5:$G$15,1)+1),
INDEX('DS2025'!$G$5:$G$15,MATCH(N30,'DS2025'!$G$5:$G$15,1)):
INDEX('DS2025'!$G$5:$G$15,MATCH(N30,'DS2025'!$G$5:$G$15,1)+1)),
IF($O$4=Database!$A$5,
_xlfn.FORECAST.LINEAR(N30,
INDEX('DS2025'!$K$5:$K$15,MATCH(N30,'DS2025'!$J$5:$J$15,1)):
INDEX('DS2025'!$K$5:$K$15,MATCH(N30,'DS2025'!$J$5:$J$15,1)+1),
INDEX('DS2025'!$J$5:$J$15,MATCH(N30,'DS2025'!$J$5:$J$15,1)):
INDEX('DS2025'!$J$5:$J$15,MATCH(N30,'DS2025'!$J$5:$J$15,1)+1)),
IF($O$4=Database!$A$6,
_xlfn.FORECAST.LINEAR(N30,
INDEX('DS2025'!$N$5:$N$15,MATCH(N30,'DS2025'!$M$5:$M$15,1)):
INDEX('DS2025'!$N$5:$N$15,MATCH(N30,'DS2025'!$M$5:$M$15,1)+1),
INDEX('DS2025'!$M$5:$M$15,MATCH(N30,'DS2025'!$M$5:$M$15,1)):
INDEX('DS2025'!$M$5:$M$15,MATCH(N30,'DS2025'!$M$5:$M$15,1)+1)),
IF($O$4=Database!$A$7,
_xlfn.FORECAST.LINEAR(N30,
INDEX('DS2025'!$Q$5:$Q$15,MATCH(N30,'DS2025'!$P$5:$P$15,1)):
INDEX('DS2025'!$Q$5:$Q$15,MATCH(N30,'DS2025'!$P$5:$P$15,1)+1),
INDEX('DS2025'!$P$5:$P$15,MATCH(N30,'DS2025'!$P$5:$P$15,1)):
INDEX('DS2025'!$P$5:$P$15,MATCH(N30,'DS2025'!$P$5:$P$15,1)+1)),
IF($O$4=Database!$A$8,
_xlfn.FORECAST.LINEAR(N30,
INDEX('DS2025'!$T$5:$T$15,MATCH(N30,'DS2025'!$S$5:$S$15,1)):
INDEX('DS2025'!$T$5:$T$15,MATCH(N30,'DS2025'!$S$5:$S$15,1)+1),
INDEX('DS2025'!$S$5:$S$15,MATCH(N30,'DS2025'!$S$5:$S$15,1)):
INDEX('DS2025'!$S$5:$S$15,MATCH(N30,'DS2025'!$S$5:$S$15,1)+1)),
IF($O$4=Database!$A$9,
_xlfn.FORECAST.LINEAR(N30,
INDEX('DS2025'!$W$5:$W$15,MATCH(N30,'DS2025'!$V$5:$V$15,1)):
INDEX('DS2025'!$W$5:$W$15,MATCH(N30,'DS2025'!$V$5:$V$15,1)+1),
INDEX('DS2025'!$V$5:$V$15,MATCH(N30,'DS2025'!$V$5:$V$15,1)):
INDEX('DS2025'!$V$5:$V$15,MATCH(N30,'DS2025'!$V$5:$V$15,1)+1)),
IF($O$4=Database!$A$10,
_xlfn.FORECAST.LINEAR(N30,
INDEX('DS2025'!$Z$5:$Z$15,MATCH(N30,'DS2025'!$Y$5:$Y$15,1)):
INDEX('DS2025'!$Z$5:$Z$15,MATCH(N30,'DS2025'!$Y$5:$Y$15,1)+1),
INDEX('DS2025'!$Y$5:$Y$15,MATCH(N30,'DS2025'!$Y$5:$Y$15,1)):
INDEX('DS2025'!$Y$5:$Y$15,MATCH(N30,'DS2025'!$Y$5:$Y$15,1)+1)),
IF($O$4=Database!$A$11,
_xlfn.FORECAST.LINEAR(
N30,
INDEX('DS2025'!$B$21:$B$35,MATCH(N30,'DS2025'!$A$21:$A$35,1)):
INDEX('DS2025'!$B$21:$B$35,MATCH(N30,'DS2025'!$A$21:$A$35,1)+1),
INDEX('DS2025'!$A$21:$A$35,MATCH(N30,'DS2025'!$A$21:$A$35,1)):
INDEX('DS2025'!$A$21:$A$35,MATCH(N30,'DS2025'!$A$21:$A$35,1)+1)),
IF($O$4=Database!$A$12,
_xlfn.FORECAST.LINEAR(
N30,
INDEX('DS2025'!$E$21:$E$35,MATCH(N30,'DS2025'!$D$21:$D$35,1)):
INDEX('DS2025'!$E$21:$E$35,MATCH(N30,'DS2025'!$D$21:$D$35,1)+1),
INDEX('DS2025'!$D$21:$D$35,MATCH(N30,'DS2025'!$D$21:$D$35,1)):
INDEX('DS2025'!$D$21:$D$35,MATCH(N30,'DS2025'!$D$21:$D$35,1)+1)),
IF($O$4=Database!$A$13,
_xlfn.FORECAST.LINEAR(
N30,
INDEX('DS2025'!$H$21:$H$35,MATCH(N30,'DS2025'!$G$21:$G$35,1)):
INDEX('DS2025'!$H$21:$H$35,MATCH(N30,'DS2025'!$G$21:$G$35,1)+1),
INDEX('DS2025'!$G$21:$G$35,MATCH(N30,'DS2025'!$G$21:$G$35,1)):
INDEX('DS2025'!$G$21:$G$35,MATCH(N30,'DS2025'!$G$21:$G$35,1)+1)),
IF($O$4=Database!$A$14,
_xlfn.FORECAST.LINEAR(
N30,
INDEX('DS2025'!$K$21:$K$35,MATCH(N30,'DS2025'!$J$21:$J$35,1)):
INDEX('DS2025'!$K$21:$K$35,MATCH(N30,'DS2025'!$J$21:$J$35,1)+1),
INDEX('DS2025'!$J$21:$J$35,MATCH(N30,'DS2025'!$J$21:$J$35,1)):
INDEX('DS2025'!$J$21:$J$35,MATCH(N30,'DS2025'!$J$21:$J$35,1)+1)),
IF($O$4=Database!$A$15,
_xlfn.FORECAST.LINEAR(
N30,
INDEX('DS2025'!$N$21:$N$35,MATCH(N30,'DS2025'!$M$21:$M$35,1)):
INDEX('DS2025'!$N$21:$N$35,MATCH(N30,'DS2025'!$M$21:$M$35,1)+1),
INDEX('DS2025'!$M$21:$M$35,MATCH(N30,'DS2025'!$M$21:$M$35,1)):
INDEX('DS2025'!$M$21:$M$35,MATCH(N30,'DS2025'!$M$21:$M$35,1)+1)),
IF($O$4=Database!$A$16,
_xlfn.FORECAST.LINEAR(
N30,
INDEX('DS2025'!$Q$21:$Q$35,MATCH(N30,'DS2025'!$P$21:$P$35,1)):
INDEX('DS2025'!$Q$21:$Q$35,MATCH(N30,'DS2025'!$P$21:$P$35,1)+1),
INDEX('DS2025'!$P$21:$P$35,MATCH(N30,'DS2025'!$P$21:$P$35,1)):
INDEX('DS2025'!$P$21:$P$35,MATCH(N30,'DS2025'!$P$21:$P$35,1)+1)),
IF($O$4=Database!$A$17,
_xlfn.FORECAST.LINEAR(
N30,
INDEX('DS2025'!$T$21:$T$35,MATCH(N30,'DS2025'!$S$21:$S$35,1)):
INDEX('DS2025'!$T$21:$T$35,MATCH(N30,'DS2025'!$S$21:$S$35,1)+1),
INDEX('DS2025'!$S$21:$S$35,MATCH(N30,'DS2025'!$S$21:$S$35,1)):
INDEX('DS2025'!$S$21:$S$35,MATCH(N30,'DS2025'!$S$21:$S$35,1)+1)),
IF($O$4=Database!$A$18,
_xlfn.FORECAST.LINEAR(
N30,
INDEX('DS2025'!$W$21:$W$35,MATCH(N30,'DS2025'!$V$21:$V$35,1)):
INDEX('DS2025'!$W$21:$W$35,MATCH(N30,'DS2025'!$V$21:$V$35,1)+1),
INDEX('DS2025'!$V$21:$V$35,MATCH(N30,'DS2025'!$V$21:$V$35,1)):
INDEX('DS2025'!$V$21:$V$35,MATCH(N30,'DS2025'!$V$21:$V$35,1)+1)),
IF($O$4=Database!$A$19,
_xlfn.FORECAST.LINEAR(
N30,
INDEX('DS2025'!$Z$21:$Z$35,MATCH(N30,'DS2025'!$Y$21:$Y$35,1)):
INDEX('DS2025'!$Z$21:$Z$35,MATCH(N30,'DS2025'!$Y$21:$Y$35,1)+1),
INDEX('DS2025'!$Y$21:$Y$35,MATCH(N30,'DS2025'!$Y$21:$Y$35,1)):
INDEX('DS2025'!$Y$21:$Y$35,MATCH(N30,'DS2025'!$Y$21:$Y$35,1)+1)),
IF($O$4=Database!$A$20,
_xlfn.FORECAST.LINEAR(
N30,
INDEX('DS2025'!$AC$21:$AC$35,MATCH(N30,'DS2025'!$AB$21:$AB$35,1)):
INDEX('DS2025'!$AC$21:$AC$35,MATCH(N30,'DS2025'!$AB$21:$AB$35,1)+1),
INDEX('DS2025'!$AB$21:$AB$35,MATCH(N30,'DS2025'!$AB$21:$AB$35,1)):
INDEX('DS2025'!$AB$21:$AB$35,MATCH(N30,'DS2025'!$AB$21:$AB$35,1)+1))
)))))))))))))))))))</f>
        <v>-0.33605592787617677</v>
      </c>
      <c r="P30" s="96">
        <f t="shared" si="4"/>
        <v>65.222944072123823</v>
      </c>
      <c r="Q30" s="317">
        <f>'Data 60 C'!G31</f>
        <v>66.216999999999999</v>
      </c>
      <c r="R30" s="98">
        <f>IF($R$4=Database!$A$2,
_xlfn.FORECAST.LINEAR(Q30,
INDEX('DS2025'!$B$5:$B$15,MATCH(Q30,'DS2025'!$A$5:$A$15,1)):
INDEX('DS2025'!$B$5:$B$15,MATCH(Q30,'DS2025'!$A$5:$A$15,1)+1),
INDEX('DS2025'!$A$5:$A$15,MATCH(Q30,'DS2025'!$A$5:$A$15,1)):
INDEX('DS2025'!$A$5:$A$15,MATCH(Q30,'DS2025'!$A$5:$A$15,1)+1)),
IF($R$4=Database!$A$3,
_xlfn.FORECAST.LINEAR(Q30,
INDEX('DS2025'!$E$5:$E$15,MATCH(Q30,'DS2025'!$D$5:$D$15,1)):
INDEX('DS2025'!$E$5:$E$15,MATCH(Q30,'DS2025'!$D$5:$D$15,1)+1),
INDEX('DS2025'!$D$5:$D$15,MATCH(Q30,'DS2025'!$D$5:$D$15,1)):
INDEX('DS2025'!$D$5:$D$15,MATCH(Q30,'DS2025'!$D$5:$D$15,1)+1)),
IF($R$4=Database!$A$4,
_xlfn.FORECAST.LINEAR(Q30,
INDEX('DS2025'!$H$5:$H$15,MATCH(Q30,'DS2025'!$G$5:$G$15,1)):
INDEX('DS2025'!$H$5:$H$15,MATCH(Q30,'DS2025'!$G$5:$G$15,1)+1),
INDEX('DS2025'!$G$5:$G$15,MATCH(Q30,'DS2025'!$G$5:$G$15,1)):
INDEX('DS2025'!$G$5:$G$15,MATCH(Q30,'DS2025'!$G$5:$G$15,1)+1)),
IF($R$4=Database!$A$5,
_xlfn.FORECAST.LINEAR(Q30,
INDEX('DS2025'!$K$5:$K$15,MATCH(Q30,'DS2025'!$J$5:$J$15,1)):
INDEX('DS2025'!$K$5:$K$15,MATCH(Q30,'DS2025'!$J$5:$J$15,1)+1),
INDEX('DS2025'!$J$5:$J$15,MATCH(Q30,'DS2025'!$J$5:$J$15,1)):
INDEX('DS2025'!$J$5:$J$15,MATCH(Q30,'DS2025'!$J$5:$J$15,1)+1)),
IF($R$4=Database!$A$6,
_xlfn.FORECAST.LINEAR(Q30,
INDEX('DS2025'!$N$5:$N$15,MATCH(Q30,'DS2025'!$M$5:$M$15,1)):
INDEX('DS2025'!$N$5:$N$15,MATCH(Q30,'DS2025'!$M$5:$M$15,1)+1),
INDEX('DS2025'!$M$5:$M$15,MATCH(Q30,'DS2025'!$M$5:$M$15,1)):
INDEX('DS2025'!$M$5:$M$15,MATCH(Q30,'DS2025'!$M$5:$M$15,1)+1)),
IF($R$4=Database!$A$7,
_xlfn.FORECAST.LINEAR(Q30,
INDEX('DS2025'!$Q$5:$Q$15,MATCH(Q30,'DS2025'!$P$5:$P$15,1)):
INDEX('DS2025'!$Q$5:$Q$15,MATCH(Q30,'DS2025'!$P$5:$P$15,1)+1),
INDEX('DS2025'!$P$5:$P$15,MATCH(Q30,'DS2025'!$P$5:$P$15,1)):
INDEX('DS2025'!$P$5:$P$15,MATCH(Q30,'DS2025'!$P$5:$P$15,1)+1)),
IF($R$4=Database!$A$8,
_xlfn.FORECAST.LINEAR(Q30,
INDEX('DS2025'!$T$5:$T$15,MATCH(Q30,'DS2025'!$S$5:$S$15,1)):
INDEX('DS2025'!$T$5:$T$15,MATCH(Q30,'DS2025'!$S$5:$S$15,1)+1),
INDEX('DS2025'!$S$5:$S$15,MATCH(Q30,'DS2025'!$S$5:$S$15,1)):
INDEX('DS2025'!$S$5:$S$15,MATCH(Q30,'DS2025'!$S$5:$S$15,1)+1)),
IF($R$4=Database!$A$9,
_xlfn.FORECAST.LINEAR(Q30,
INDEX('DS2025'!$W$5:$W$15,MATCH(Q30,'DS2025'!$V$5:$V$15,1)):
INDEX('DS2025'!$W$5:$W$15,MATCH(Q30,'DS2025'!$V$5:$V$15,1)+1),
INDEX('DS2025'!$V$5:$V$15,MATCH(Q30,'DS2025'!$V$5:$V$15,1)):
INDEX('DS2025'!$V$5:$V$15,MATCH(Q30,'DS2025'!$V$5:$V$15,1)+1)),
IF($R$4=Database!$A$10,
_xlfn.FORECAST.LINEAR(Q30,
INDEX('DS2025'!$Z$5:$Z$15,MATCH(Q30,'DS2025'!$Y$5:$Y$15,1)):
INDEX('DS2025'!$Z$5:$Z$15,MATCH(Q30,'DS2025'!$Y$5:$Y$15,1)+1),
INDEX('DS2025'!$Y$5:$Y$15,MATCH(Q30,'DS2025'!$Y$5:$Y$15,1)):
INDEX('DS2025'!$Y$5:$Y$15,MATCH(Q30,'DS2025'!$Y$5:$Y$15,1)+1)),
IF($R$4=Database!$A$11,
_xlfn.FORECAST.LINEAR(
Q30,
INDEX('DS2025'!$B$21:$B$35,MATCH(Q30,'DS2025'!$A$21:$A$35,1)):
INDEX('DS2025'!$B$21:$B$35,MATCH(Q30,'DS2025'!$A$21:$A$35,1)+1),
INDEX('DS2025'!$A$21:$A$35,MATCH(Q30,'DS2025'!$A$21:$A$35,1)):
INDEX('DS2025'!$A$21:$A$35,MATCH(Q30,'DS2025'!$A$21:$A$35,1)+1)),
IF($R$4=Database!$A$12,
_xlfn.FORECAST.LINEAR(
Q30,
INDEX('DS2025'!$E$21:$E$35,MATCH(Q30,'DS2025'!$D$21:$D$35,1)):
INDEX('DS2025'!$E$21:$E$35,MATCH(Q30,'DS2025'!$D$21:$D$35,1)+1),
INDEX('DS2025'!$D$21:$D$35,MATCH(Q30,'DS2025'!$D$21:$D$35,1)):
INDEX('DS2025'!$D$21:$D$35,MATCH(Q30,'DS2025'!$D$21:$D$35,1)+1)),
IF($R$4=Database!$A$13,
_xlfn.FORECAST.LINEAR(
Q30,
INDEX('DS2025'!$H$21:$H$35,MATCH(Q30,'DS2025'!$G$21:$G$35,1)):
INDEX('DS2025'!$H$21:$H$35,MATCH(Q30,'DS2025'!$G$21:$G$35,1)+1),
INDEX('DS2025'!$G$21:$G$35,MATCH(Q30,'DS2025'!$G$21:$G$35,1)):
INDEX('DS2025'!$G$21:$G$35,MATCH(Q30,'DS2025'!$G$21:$G$35,1)+1)),
IF($R$4=Database!$A$14,
_xlfn.FORECAST.LINEAR(
Q30,
INDEX('DS2025'!$K$21:$K$35,MATCH(Q30,'DS2025'!$J$21:$J$35,1)):
INDEX('DS2025'!$K$21:$K$35,MATCH(Q30,'DS2025'!$J$21:$J$35,1)+1),
INDEX('DS2025'!$J$21:$J$35,MATCH(Q30,'DS2025'!$J$21:$J$35,1)):
INDEX('DS2025'!$J$21:$J$35,MATCH(Q30,'DS2025'!$J$21:$J$35,1)+1)),
IF($R$4=Database!$A$15,
_xlfn.FORECAST.LINEAR(
Q30,
INDEX('DS2025'!$N$21:$N$35,MATCH(Q30,'DS2025'!$M$21:$M$35,1)):
INDEX('DS2025'!$N$21:$N$35,MATCH(Q30,'DS2025'!$M$21:$M$35,1)+1),
INDEX('DS2025'!$M$21:$M$35,MATCH(Q30,'DS2025'!$M$21:$M$35,1)):
INDEX('DS2025'!$M$21:$M$35,MATCH(Q30,'DS2025'!$M$21:$M$35,1)+1)),
IF($R$4=Database!$A$16,
_xlfn.FORECAST.LINEAR(
Q30,
INDEX('DS2025'!$Q$21:$Q$35,MATCH(Q30,'DS2025'!$P$21:$P$35,1)):
INDEX('DS2025'!$Q$21:$Q$35,MATCH(Q30,'DS2025'!$P$21:$P$35,1)+1),
INDEX('DS2025'!$P$21:$P$35,MATCH(Q30,'DS2025'!$P$21:$P$35,1)):
INDEX('DS2025'!$P$21:$P$35,MATCH(Q30,'DS2025'!$P$21:$P$35,1)+1)),
IF($R$4=Database!$A$17,
_xlfn.FORECAST.LINEAR(
Q30,
INDEX('DS2025'!$T$21:$T$35,MATCH(Q30,'DS2025'!$S$21:$S$35,1)):
INDEX('DS2025'!$T$21:$T$35,MATCH(Q30,'DS2025'!$S$21:$S$35,1)+1),
INDEX('DS2025'!$S$21:$S$35,MATCH(Q30,'DS2025'!$S$21:$S$35,1)):
INDEX('DS2025'!$S$21:$S$35,MATCH(Q30,'DS2025'!$S$21:$S$35,1)+1)),
IF($R$4=Database!$A$18,
_xlfn.FORECAST.LINEAR(
Q30,
INDEX('DS2025'!$W$21:$W$35,MATCH(Q30,'DS2025'!$V$21:$V$35,1)):
INDEX('DS2025'!$W$21:$W$35,MATCH(Q30,'DS2025'!$V$21:$V$35,1)+1),
INDEX('DS2025'!$V$21:$V$35,MATCH(Q30,'DS2025'!$V$21:$V$35,1)):
INDEX('DS2025'!$V$21:$V$35,MATCH(Q30,'DS2025'!$V$21:$V$35,1)+1)),
IF($R$4=Database!$A$19,
_xlfn.FORECAST.LINEAR(
Q30,
INDEX('DS2025'!$Z$21:$Z$35,MATCH(Q30,'DS2025'!$Y$21:$Y$35,1)):
INDEX('DS2025'!$Z$21:$Z$35,MATCH(Q30,'DS2025'!$Y$21:$Y$35,1)+1),
INDEX('DS2025'!$Y$21:$Y$35,MATCH(Q30,'DS2025'!$Y$21:$Y$35,1)):
INDEX('DS2025'!$Y$21:$Y$35,MATCH(Q30,'DS2025'!$Y$21:$Y$35,1)+1)),
IF($R$4=Database!$A$20,
_xlfn.FORECAST.LINEAR(
Q30,
INDEX('DS2025'!$AC$21:$AC$35,MATCH(Q30,'DS2025'!$AB$21:$AB$35,1)):
INDEX('DS2025'!$AC$21:$AC$35,MATCH(Q30,'DS2025'!$AB$21:$AB$35,1)+1),
INDEX('DS2025'!$AB$21:$AB$35,MATCH(Q30,'DS2025'!$AB$21:$AB$35,1)):
INDEX('DS2025'!$AB$21:$AB$35,MATCH(Q30,'DS2025'!$AB$21:$AB$35,1)+1))
)))))))))))))))))))</f>
        <v>-0.33799832455720435</v>
      </c>
      <c r="S30" s="98">
        <f t="shared" si="5"/>
        <v>65.879001675442794</v>
      </c>
      <c r="T30" s="317">
        <f>'Data 60 C'!H31</f>
        <v>65.385999999999996</v>
      </c>
      <c r="U30" s="98">
        <f>IF($U$4=Database!$A$2,
_xlfn.FORECAST.LINEAR(T30,
INDEX('DS2025'!$B$5:$B$15,MATCH(T30,'DS2025'!$A$5:$A$15,1)):
INDEX('DS2025'!$B$5:$B$15,MATCH(T30,'DS2025'!$A$5:$A$15,1)+1),
INDEX('DS2025'!$A$5:$A$15,MATCH(T30,'DS2025'!$A$5:$A$15,1)):
INDEX('DS2025'!$A$5:$A$15,MATCH(T30,'DS2025'!$A$5:$A$15,1)+1)),
IF($U$4=Database!$A$3,
_xlfn.FORECAST.LINEAR(T30,
INDEX('DS2025'!$E$5:$E$15,MATCH(T30,'DS2025'!$D$5:$D$15,1)):
INDEX('DS2025'!$E$5:$E$15,MATCH(T30,'DS2025'!$D$5:$D$15,1)+1),
INDEX('DS2025'!$D$5:$D$15,MATCH(T30,'DS2025'!$D$5:$D$15,1)):
INDEX('DS2025'!$D$5:$D$15,MATCH(T30,'DS2025'!$D$5:$D$15,1)+1)),
IF($U$4=Database!$A$4,
_xlfn.FORECAST.LINEAR(T30,
INDEX('DS2025'!$H$5:$H$15,MATCH(T30,'DS2025'!$G$5:$G$15,1)):
INDEX('DS2025'!$H$5:$H$15,MATCH(T30,'DS2025'!$G$5:$G$15,1)+1),
INDEX('DS2025'!$G$5:$G$15,MATCH(T30,'DS2025'!$G$5:$G$15,1)):
INDEX('DS2025'!$G$5:$G$15,MATCH(T30,'DS2025'!$G$5:$G$15,1)+1)),
IF($U$4=Database!$A$5,
_xlfn.FORECAST.LINEAR(T30,
INDEX('DS2025'!$K$5:$K$15,MATCH(T30,'DS2025'!$J$5:$J$15,1)):
INDEX('DS2025'!$K$5:$K$15,MATCH(T30,'DS2025'!$J$5:$J$15,1)+1),
INDEX('DS2025'!$J$5:$J$15,MATCH(T30,'DS2025'!$J$5:$J$15,1)):
INDEX('DS2025'!$J$5:$J$15,MATCH(T30,'DS2025'!$J$5:$J$15,1)+1)),
IF($U$4=Database!$A$6,
_xlfn.FORECAST.LINEAR(T30,
INDEX('DS2025'!$N$5:$N$15,MATCH(T30,'DS2025'!$M$5:$M$15,1)):
INDEX('DS2025'!$N$5:$N$15,MATCH(T30,'DS2025'!$M$5:$M$15,1)+1),
INDEX('DS2025'!$M$5:$M$15,MATCH(T30,'DS2025'!$M$5:$M$15,1)):
INDEX('DS2025'!$M$5:$M$15,MATCH(T30,'DS2025'!$M$5:$M$15,1)+1)),
IF($U$4=Database!$A$7,
_xlfn.FORECAST.LINEAR(T30,
INDEX('DS2025'!$Q$5:$Q$15,MATCH(T30,'DS2025'!$P$5:$P$15,1)):
INDEX('DS2025'!$Q$5:$Q$15,MATCH(T30,'DS2025'!$P$5:$P$15,1)+1),
INDEX('DS2025'!$P$5:$P$15,MATCH(T30,'DS2025'!$P$5:$P$15,1)):
INDEX('DS2025'!$P$5:$P$15,MATCH(T30,'DS2025'!$P$5:$P$15,1)+1)),
IF($U$4=Database!$A$8,
_xlfn.FORECAST.LINEAR(T30,
INDEX('DS2025'!$T$5:$T$15,MATCH(T30,'DS2025'!$S$5:$S$15,1)):
INDEX('DS2025'!$T$5:$T$15,MATCH(T30,'DS2025'!$S$5:$S$15,1)+1),
INDEX('DS2025'!$S$5:$S$15,MATCH(T30,'DS2025'!$S$5:$S$15,1)):
INDEX('DS2025'!$S$5:$S$15,MATCH(T30,'DS2025'!$S$5:$S$15,1)+1)),
IF($U$4=Database!$A$9,
_xlfn.FORECAST.LINEAR(T30,
INDEX('DS2025'!$W$5:$W$15,MATCH(T30,'DS2025'!$V$5:$V$15,1)):
INDEX('DS2025'!$W$5:$W$15,MATCH(T30,'DS2025'!$V$5:$V$15,1)+1),
INDEX('DS2025'!$V$5:$V$15,MATCH(T30,'DS2025'!$V$5:$V$15,1)):
INDEX('DS2025'!$V$5:$V$15,MATCH(T30,'DS2025'!$V$5:$V$15,1)+1)),
IF($U$4=Database!$A$10,
_xlfn.FORECAST.LINEAR(T30,
INDEX('DS2025'!$Z$5:$Z$15,MATCH(T30,'DS2025'!$Y$5:$Y$15,1)):
INDEX('DS2025'!$Z$5:$Z$15,MATCH(T30,'DS2025'!$Y$5:$Y$15,1)+1),
INDEX('DS2025'!$Y$5:$Y$15,MATCH(T30,'DS2025'!$Y$5:$Y$15,1)):
INDEX('DS2025'!$Y$5:$Y$15,MATCH(T30,'DS2025'!$Y$5:$Y$15,1)+1)),
IF($U$4=Database!$A$11,
_xlfn.FORECAST.LINEAR(
T30,
INDEX('DS2025'!$B$21:$B$35,MATCH(T30,'DS2025'!$A$21:$A$35,1)):
INDEX('DS2025'!$B$21:$B$35,MATCH(T30,'DS2025'!$A$21:$A$35,1)+1),
INDEX('DS2025'!$A$21:$A$35,MATCH(T30,'DS2025'!$A$21:$A$35,1)):
INDEX('DS2025'!$A$21:$A$35,MATCH(T30,'DS2025'!$A$21:$A$35,1)+1)),
IF($U$4=Database!$A$12,
_xlfn.FORECAST.LINEAR(
T30,
INDEX('DS2025'!$E$21:$E$35,MATCH(T30,'DS2025'!$D$21:$D$35,1)):
INDEX('DS2025'!$E$21:$E$35,MATCH(T30,'DS2025'!$D$21:$D$35,1)+1),
INDEX('DS2025'!$D$21:$D$35,MATCH(T30,'DS2025'!$D$21:$D$35,1)):
INDEX('DS2025'!$D$21:$D$35,MATCH(T30,'DS2025'!$D$21:$D$35,1)+1)),
IF($U$4=Database!$A$13,
_xlfn.FORECAST.LINEAR(
T30,
INDEX('DS2025'!$H$21:$H$35,MATCH(T30,'DS2025'!$G$21:$G$35,1)):
INDEX('DS2025'!$H$21:$H$35,MATCH(T30,'DS2025'!$G$21:$G$35,1)+1),
INDEX('DS2025'!$G$21:$G$35,MATCH(T30,'DS2025'!$G$21:$G$35,1)):
INDEX('DS2025'!$G$21:$G$35,MATCH(T30,'DS2025'!$G$21:$G$35,1)+1)),
IF($U$4=Database!$A$14,
_xlfn.FORECAST.LINEAR(
T30,
INDEX('DS2025'!$K$21:$K$35,MATCH(T30,'DS2025'!$J$21:$J$35,1)):
INDEX('DS2025'!$K$21:$K$35,MATCH(T30,'DS2025'!$J$21:$J$35,1)+1),
INDEX('DS2025'!$J$21:$J$35,MATCH(T30,'DS2025'!$J$21:$J$35,1)):
INDEX('DS2025'!$J$21:$J$35,MATCH(T30,'DS2025'!$J$21:$J$35,1)+1)),
IF($U$4=Database!$A$15,
_xlfn.FORECAST.LINEAR(
T30,
INDEX('DS2025'!$N$21:$N$35,MATCH(T30,'DS2025'!$M$21:$M$35,1)):
INDEX('DS2025'!$N$21:$N$35,MATCH(T30,'DS2025'!$M$21:$M$35,1)+1),
INDEX('DS2025'!$M$21:$M$35,MATCH(T30,'DS2025'!$M$21:$M$35,1)):
INDEX('DS2025'!$M$21:$M$35,MATCH(T30,'DS2025'!$M$21:$M$35,1)+1)),
IF($U$4=Database!$A$16,
_xlfn.FORECAST.LINEAR(
T30,
INDEX('DS2025'!$Q$21:$Q$35,MATCH(T30,'DS2025'!$P$21:$P$35,1)):
INDEX('DS2025'!$Q$21:$Q$35,MATCH(T30,'DS2025'!$P$21:$P$35,1)+1),
INDEX('DS2025'!$P$21:$P$35,MATCH(T30,'DS2025'!$P$21:$P$35,1)):
INDEX('DS2025'!$P$21:$P$35,MATCH(T30,'DS2025'!$P$21:$P$35,1)+1)),
IF($U$4=Database!$A$17,
_xlfn.FORECAST.LINEAR(
T30,
INDEX('DS2025'!$T$21:$T$35,MATCH(T30,'DS2025'!$S$21:$S$35,1)):
INDEX('DS2025'!$T$21:$T$35,MATCH(T30,'DS2025'!$S$21:$S$35,1)+1),
INDEX('DS2025'!$S$21:$S$35,MATCH(T30,'DS2025'!$S$21:$S$35,1)):
INDEX('DS2025'!$S$21:$S$35,MATCH(T30,'DS2025'!$S$21:$S$35,1)+1)),
IF($U$4=Database!$A$18,
_xlfn.FORECAST.LINEAR(
T30,
INDEX('DS2025'!$W$21:$W$35,MATCH(T30,'DS2025'!$V$21:$V$35,1)):
INDEX('DS2025'!$W$21:$W$35,MATCH(T30,'DS2025'!$V$21:$V$35,1)+1),
INDEX('DS2025'!$V$21:$V$35,MATCH(T30,'DS2025'!$V$21:$V$35,1)):
INDEX('DS2025'!$V$21:$V$35,MATCH(T30,'DS2025'!$V$21:$V$35,1)+1)),
IF($U$4=Database!$A$19,
_xlfn.FORECAST.LINEAR(
T30,
INDEX('DS2025'!$Z$21:$Z$35,MATCH(T30,'DS2025'!$Y$21:$Y$35,1)):
INDEX('DS2025'!$Z$21:$Z$35,MATCH(T30,'DS2025'!$Y$21:$Y$35,1)+1),
INDEX('DS2025'!$Y$21:$Y$35,MATCH(T30,'DS2025'!$Y$21:$Y$35,1)):
INDEX('DS2025'!$Y$21:$Y$35,MATCH(T30,'DS2025'!$Y$21:$Y$35,1)+1)),
IF($U$4=Database!$A$20,
_xlfn.FORECAST.LINEAR(
T30,
INDEX('DS2025'!$AC$21:$AC$35,MATCH(T30,'DS2025'!$AB$21:$AB$35,1)):
INDEX('DS2025'!$AC$21:$AC$35,MATCH(T30,'DS2025'!$AB$21:$AB$35,1)+1),
INDEX('DS2025'!$AB$21:$AB$35,MATCH(T30,'DS2025'!$AB$21:$AB$35,1)):
INDEX('DS2025'!$AB$21:$AB$35,MATCH(T30,'DS2025'!$AB$21:$AB$35,1)+1))
)))))))))))))))))))</f>
        <v>-0.335545236955481</v>
      </c>
      <c r="V30" s="98">
        <f t="shared" si="6"/>
        <v>65.050454763044513</v>
      </c>
      <c r="W30" s="317">
        <f>'Data 60 C'!I31</f>
        <v>65.438000000000002</v>
      </c>
      <c r="X30" s="98">
        <f>IF($X$4=Database!$A$2,
_xlfn.FORECAST.LINEAR(W30,
INDEX('DS2025'!$B$5:$B$15,MATCH(W30,'DS2025'!$A$5:$A$15,1)):
INDEX('DS2025'!$B$5:$B$15,MATCH(W30,'DS2025'!$A$5:$A$15,1)+1),
INDEX('DS2025'!$A$5:$A$15,MATCH(W30,'DS2025'!$A$5:$A$15,1)):
INDEX('DS2025'!$A$5:$A$15,MATCH(W30,'DS2025'!$A$5:$A$15,1)+1)),
IF($X$4=Database!$A$3,
_xlfn.FORECAST.LINEAR(W30,
INDEX('DS2025'!$E$5:$E$15,MATCH(W30,'DS2025'!$D$5:$D$15,1)):
INDEX('DS2025'!$E$5:$E$15,MATCH(W30,'DS2025'!$D$5:$D$15,1)+1),
INDEX('DS2025'!$D$5:$D$15,MATCH(W30,'DS2025'!$D$5:$D$15,1)):
INDEX('DS2025'!$D$5:$D$15,MATCH(W30,'DS2025'!$D$5:$D$15,1)+1)),
IF($X$4=Database!$A$4,
_xlfn.FORECAST.LINEAR(W30,
INDEX('DS2025'!$H$5:$H$15,MATCH(W30,'DS2025'!$G$5:$G$15,1)):
INDEX('DS2025'!$H$5:$H$15,MATCH(W30,'DS2025'!$G$5:$G$15,1)+1),
INDEX('DS2025'!$G$5:$G$15,MATCH(W30,'DS2025'!$G$5:$G$15,1)):
INDEX('DS2025'!$G$5:$G$15,MATCH(W30,'DS2025'!$G$5:$G$15,1)+1)),
IF($X$4=Database!$A$5,
_xlfn.FORECAST.LINEAR(W30,
INDEX('DS2025'!$K$5:$K$15,MATCH(W30,'DS2025'!$J$5:$J$15,1)):
INDEX('DS2025'!$K$5:$K$15,MATCH(W30,'DS2025'!$J$5:$J$15,1)+1),
INDEX('DS2025'!$J$5:$J$15,MATCH(W30,'DS2025'!$J$5:$J$15,1)):
INDEX('DS2025'!$J$5:$J$15,MATCH(W30,'DS2025'!$J$5:$J$15,1)+1)),
IF($X$4=Database!$A$6,
_xlfn.FORECAST.LINEAR(W30,
INDEX('DS2025'!$N$5:$N$15,MATCH(W30,'DS2025'!$M$5:$M$15,1)):
INDEX('DS2025'!$N$5:$N$15,MATCH(W30,'DS2025'!$M$5:$M$15,1)+1),
INDEX('DS2025'!$M$5:$M$15,MATCH(W30,'DS2025'!$M$5:$M$15,1)):
INDEX('DS2025'!$M$5:$M$15,MATCH(W30,'DS2025'!$M$5:$M$15,1)+1)),
IF($X$4=Database!$A$7,
_xlfn.FORECAST.LINEAR(W30,
INDEX('DS2025'!$Q$5:$Q$15,MATCH(W30,'DS2025'!$P$5:$P$15,1)):
INDEX('DS2025'!$Q$5:$Q$15,MATCH(W30,'DS2025'!$P$5:$P$15,1)+1),
INDEX('DS2025'!$P$5:$P$15,MATCH(W30,'DS2025'!$P$5:$P$15,1)):
INDEX('DS2025'!$P$5:$P$15,MATCH(W30,'DS2025'!$P$5:$P$15,1)+1)),
IF($X$4=Database!$A$8,
_xlfn.FORECAST.LINEAR(W30,
INDEX('DS2025'!$T$5:$T$15,MATCH(W30,'DS2025'!$S$5:$S$15,1)):
INDEX('DS2025'!$T$5:$T$15,MATCH(W30,'DS2025'!$S$5:$S$15,1)+1),
INDEX('DS2025'!$S$5:$S$15,MATCH(W30,'DS2025'!$S$5:$S$15,1)):
INDEX('DS2025'!$S$5:$S$15,MATCH(W30,'DS2025'!$S$5:$S$15,1)+1)),
IF($X$4=Database!$A$9,
_xlfn.FORECAST.LINEAR(W30,
INDEX('DS2025'!$W$5:$W$15,MATCH(W30,'DS2025'!$V$5:$V$15,1)):
INDEX('DS2025'!$W$5:$W$15,MATCH(W30,'DS2025'!$V$5:$V$15,1)+1),
INDEX('DS2025'!$V$5:$V$15,MATCH(W30,'DS2025'!$V$5:$V$15,1)):
INDEX('DS2025'!$V$5:$V$15,MATCH(W30,'DS2025'!$V$5:$V$15,1)+1)),
IF($X$4=Database!$A$10,
_xlfn.FORECAST.LINEAR(W30,
INDEX('DS2025'!$Z$5:$Z$15,MATCH(W30,'DS2025'!$Y$5:$Y$15,1)):
INDEX('DS2025'!$Z$5:$Z$15,MATCH(W30,'DS2025'!$Y$5:$Y$15,1)+1),
INDEX('DS2025'!$Y$5:$Y$15,MATCH(W30,'DS2025'!$Y$5:$Y$15,1)):
INDEX('DS2025'!$Y$5:$Y$15,MATCH(W30,'DS2025'!$Y$5:$Y$15,1)+1)),
IF($X$4=Database!$A$11,
_xlfn.FORECAST.LINEAR(
W30,
INDEX('DS2025'!$B$21:$B$35,MATCH(W30,'DS2025'!$A$21:$A$35,1)):
INDEX('DS2025'!$B$21:$B$35,MATCH(W30,'DS2025'!$A$21:$A$35,1)+1),
INDEX('DS2025'!$A$21:$A$35,MATCH(W30,'DS2025'!$A$21:$A$35,1)):
INDEX('DS2025'!$A$21:$A$35,MATCH(W30,'DS2025'!$A$21:$A$35,1)+1)),
IF($X$4=Database!$A$12,
_xlfn.FORECAST.LINEAR(
W30,
INDEX('DS2025'!$E$21:$E$35,MATCH(W30,'DS2025'!$D$21:$D$35,1)):
INDEX('DS2025'!$E$21:$E$35,MATCH(W30,'DS2025'!$D$21:$D$35,1)+1),
INDEX('DS2025'!$D$21:$D$35,MATCH(W30,'DS2025'!$D$21:$D$35,1)):
INDEX('DS2025'!$D$21:$D$35,MATCH(W30,'DS2025'!$D$21:$D$35,1)+1)),
IF($X$4=Database!$A$13,
_xlfn.FORECAST.LINEAR(
W30,
INDEX('DS2025'!$H$21:$H$35,MATCH(W30,'DS2025'!$G$21:$G$35,1)):
INDEX('DS2025'!$H$21:$H$35,MATCH(W30,'DS2025'!$G$21:$G$35,1)+1),
INDEX('DS2025'!$G$21:$G$35,MATCH(W30,'DS2025'!$G$21:$G$35,1)):
INDEX('DS2025'!$G$21:$G$35,MATCH(W30,'DS2025'!$G$21:$G$35,1)+1)),
IF($X$4=Database!$A$14,
_xlfn.FORECAST.LINEAR(
W30,
INDEX('DS2025'!$K$21:$K$35,MATCH(W30,'DS2025'!$J$21:$J$35,1)):
INDEX('DS2025'!$K$21:$K$35,MATCH(W30,'DS2025'!$J$21:$J$35,1)+1),
INDEX('DS2025'!$J$21:$J$35,MATCH(W30,'DS2025'!$J$21:$J$35,1)):
INDEX('DS2025'!$J$21:$J$35,MATCH(W30,'DS2025'!$J$21:$J$35,1)+1)),
IF($X$4=Database!$A$15,
_xlfn.FORECAST.LINEAR(
W30,
INDEX('DS2025'!$N$21:$N$35,MATCH(W30,'DS2025'!$M$21:$M$35,1)):
INDEX('DS2025'!$N$21:$N$35,MATCH(W30,'DS2025'!$M$21:$M$35,1)+1),
INDEX('DS2025'!$M$21:$M$35,MATCH(W30,'DS2025'!$M$21:$M$35,1)):
INDEX('DS2025'!$M$21:$M$35,MATCH(W30,'DS2025'!$M$21:$M$35,1)+1)),
IF($X$4=Database!$A$16,
_xlfn.FORECAST.LINEAR(
W30,
INDEX('DS2025'!$Q$21:$Q$35,MATCH(W30,'DS2025'!$P$21:$P$35,1)):
INDEX('DS2025'!$Q$21:$Q$35,MATCH(W30,'DS2025'!$P$21:$P$35,1)+1),
INDEX('DS2025'!$P$21:$P$35,MATCH(W30,'DS2025'!$P$21:$P$35,1)):
INDEX('DS2025'!$P$21:$P$35,MATCH(W30,'DS2025'!$P$21:$P$35,1)+1)),
IF($X$4=Database!$A$17,
_xlfn.FORECAST.LINEAR(
W30,
INDEX('DS2025'!$T$21:$T$35,MATCH(W30,'DS2025'!$S$21:$S$35,1)):
INDEX('DS2025'!$T$21:$T$35,MATCH(W30,'DS2025'!$S$21:$S$35,1)+1),
INDEX('DS2025'!$S$21:$S$35,MATCH(W30,'DS2025'!$S$21:$S$35,1)):
INDEX('DS2025'!$S$21:$S$35,MATCH(W30,'DS2025'!$S$21:$S$35,1)+1)),
IF($X$4=Database!$A$18,
_xlfn.FORECAST.LINEAR(
W30,
INDEX('DS2025'!$W$21:$W$35,MATCH(W30,'DS2025'!$V$21:$V$35,1)):
INDEX('DS2025'!$W$21:$W$35,MATCH(W30,'DS2025'!$V$21:$V$35,1)+1),
INDEX('DS2025'!$V$21:$V$35,MATCH(W30,'DS2025'!$V$21:$V$35,1)):
INDEX('DS2025'!$V$21:$V$35,MATCH(W30,'DS2025'!$V$21:$V$35,1)+1)),
IF($X$4=Database!$A$19,
_xlfn.FORECAST.LINEAR(
W30,
INDEX('DS2025'!$Z$21:$Z$35,MATCH(W30,'DS2025'!$Y$21:$Y$35,1)):
INDEX('DS2025'!$Z$21:$Z$35,MATCH(W30,'DS2025'!$Y$21:$Y$35,1)+1),
INDEX('DS2025'!$Y$21:$Y$35,MATCH(W30,'DS2025'!$Y$21:$Y$35,1)):
INDEX('DS2025'!$Y$21:$Y$35,MATCH(W30,'DS2025'!$Y$21:$Y$35,1)+1)),
IF($X$4=Database!$A$20,
_xlfn.FORECAST.LINEAR(
W30,
INDEX('DS2025'!$AC$21:$AC$35,MATCH(W30,'DS2025'!$AB$21:$AB$35,1)):
INDEX('DS2025'!$AC$21:$AC$35,MATCH(W30,'DS2025'!$AB$21:$AB$35,1)+1),
INDEX('DS2025'!$AB$21:$AB$35,MATCH(W30,'DS2025'!$AB$21:$AB$35,1)):
INDEX('DS2025'!$AB$21:$AB$35,MATCH(W30,'DS2025'!$AB$21:$AB$35,1)+1))
)))))))))))))))))))</f>
        <v>-0.33569873942875372</v>
      </c>
      <c r="Y30" s="98">
        <f t="shared" si="7"/>
        <v>65.102301260571252</v>
      </c>
      <c r="Z30" s="97">
        <f>'Data 60 C'!J31</f>
        <v>66.076999999999998</v>
      </c>
      <c r="AA30" s="98">
        <f>IF($AA$4=Database!$A$2,
_xlfn.FORECAST.LINEAR(Z30,
INDEX('DS2025'!$B$5:$B$15,MATCH(Z30,'DS2025'!$A$5:$A$15,1)):
INDEX('DS2025'!$B$5:$B$15,MATCH(Z30,'DS2025'!$A$5:$A$15,1)+1),
INDEX('DS2025'!$A$5:$A$15,MATCH(Z30,'DS2025'!$A$5:$A$15,1)):
INDEX('DS2025'!$A$5:$A$15,MATCH(Z30,'DS2025'!$A$5:$A$15,1)+1)),
IF($AA$4=Database!$A$3,
_xlfn.FORECAST.LINEAR(Z30,
INDEX('DS2025'!$E$5:$E$15,MATCH(Z30,'DS2025'!$D$5:$D$15,1)):
INDEX('DS2025'!$E$5:$E$15,MATCH(Z30,'DS2025'!$D$5:$D$15,1)+1),
INDEX('DS2025'!$D$5:$D$15,MATCH(Z30,'DS2025'!$D$5:$D$15,1)):
INDEX('DS2025'!$D$5:$D$15,MATCH(Z30,'DS2025'!$D$5:$D$15,1)+1)),
IF($AA$4=Database!$A$4,
_xlfn.FORECAST.LINEAR(Z30,
INDEX('DS2025'!$H$5:$H$15,MATCH(Z30,'DS2025'!$G$5:$G$15,1)):
INDEX('DS2025'!$H$5:$H$15,MATCH(Z30,'DS2025'!$G$5:$G$15,1)+1),
INDEX('DS2025'!$G$5:$G$15,MATCH(Z30,'DS2025'!$G$5:$G$15,1)):
INDEX('DS2025'!$G$5:$G$15,MATCH(Z30,'DS2025'!$G$5:$G$15,1)+1)),
IF($AA$4=Database!$A$5,
_xlfn.FORECAST.LINEAR(Z30,
INDEX('DS2025'!$K$5:$K$15,MATCH(Z30,'DS2025'!$J$5:$J$15,1)):
INDEX('DS2025'!$K$5:$K$15,MATCH(Z30,'DS2025'!$J$5:$J$15,1)+1),
INDEX('DS2025'!$J$5:$J$15,MATCH(Z30,'DS2025'!$J$5:$J$15,1)):
INDEX('DS2025'!$J$5:$J$15,MATCH(Z30,'DS2025'!$J$5:$J$15,1)+1)),
IF($AA$4=Database!$A$6,
_xlfn.FORECAST.LINEAR(Z30,
INDEX('DS2025'!$N$5:$N$15,MATCH(Z30,'DS2025'!$M$5:$M$15,1)):
INDEX('DS2025'!$N$5:$N$15,MATCH(Z30,'DS2025'!$M$5:$M$15,1)+1),
INDEX('DS2025'!$M$5:$M$15,MATCH(Z30,'DS2025'!$M$5:$M$15,1)):
INDEX('DS2025'!$M$5:$M$15,MATCH(Z30,'DS2025'!$M$5:$M$15,1)+1)),
IF($AA$4=Database!$A$7,
_xlfn.FORECAST.LINEAR(Z30,
INDEX('DS2025'!$Q$5:$Q$15,MATCH(Z30,'DS2025'!$P$5:$P$15,1)):
INDEX('DS2025'!$Q$5:$Q$15,MATCH(Z30,'DS2025'!$P$5:$P$15,1)+1),
INDEX('DS2025'!$P$5:$P$15,MATCH(Z30,'DS2025'!$P$5:$P$15,1)):
INDEX('DS2025'!$P$5:$P$15,MATCH(Z30,'DS2025'!$P$5:$P$15,1)+1)),
IF($AA$4=Database!$A$8,
_xlfn.FORECAST.LINEAR(Z30,
INDEX('DS2025'!$T$5:$T$15,MATCH(Z30,'DS2025'!$S$5:$S$15,1)):
INDEX('DS2025'!$T$5:$T$15,MATCH(Z30,'DS2025'!$S$5:$S$15,1)+1),
INDEX('DS2025'!$S$5:$S$15,MATCH(Z30,'DS2025'!$S$5:$S$15,1)):
INDEX('DS2025'!$S$5:$S$15,MATCH(Z30,'DS2025'!$S$5:$S$15,1)+1)),
IF($AA$4=Database!$A$9,
_xlfn.FORECAST.LINEAR(Z30,
INDEX('DS2025'!$W$5:$W$15,MATCH(Z30,'DS2025'!$V$5:$V$15,1)):
INDEX('DS2025'!$W$5:$W$15,MATCH(Z30,'DS2025'!$V$5:$V$15,1)+1),
INDEX('DS2025'!$V$5:$V$15,MATCH(Z30,'DS2025'!$V$5:$V$15,1)):
INDEX('DS2025'!$V$5:$V$15,MATCH(Z30,'DS2025'!$V$5:$V$15,1)+1)),
IF($AA$4=Database!$A$10,
_xlfn.FORECAST.LINEAR(Z30,
INDEX('DS2025'!$Z$5:$Z$15,MATCH(Z30,'DS2025'!$Y$5:$Y$15,1)):
INDEX('DS2025'!$Z$5:$Z$15,MATCH(Z30,'DS2025'!$Y$5:$Y$15,1)+1),
INDEX('DS2025'!$Y$5:$Y$15,MATCH(Z30,'DS2025'!$Y$5:$Y$15,1)):
INDEX('DS2025'!$Y$5:$Y$15,MATCH(Z30,'DS2025'!$Y$5:$Y$15,1)+1)),
IF($AA$4=Database!$A$11,
_xlfn.FORECAST.LINEAR(
Z30,
INDEX('DS2025'!$B$21:$B$35,MATCH(Z30,'DS2025'!$A$21:$A$35,1)):
INDEX('DS2025'!$B$21:$B$35,MATCH(Z30,'DS2025'!$A$21:$A$35,1)+1),
INDEX('DS2025'!$A$21:$A$35,MATCH(Z30,'DS2025'!$A$21:$A$35,1)):
INDEX('DS2025'!$A$21:$A$35,MATCH(Z30,'DS2025'!$A$21:$A$35,1)+1)),
IF($AA$4=Database!$A$12,
_xlfn.FORECAST.LINEAR(
Z30,
INDEX('DS2025'!$E$21:$E$35,MATCH(Z30,'DS2025'!$D$21:$D$35,1)):
INDEX('DS2025'!$E$21:$E$35,MATCH(Z30,'DS2025'!$D$21:$D$35,1)+1),
INDEX('DS2025'!$D$21:$D$35,MATCH(Z30,'DS2025'!$D$21:$D$35,1)):
INDEX('DS2025'!$D$21:$D$35,MATCH(Z30,'DS2025'!$D$21:$D$35,1)+1)),
IF($AA$4=Database!$A$13,
_xlfn.FORECAST.LINEAR(
Z30,
INDEX('DS2025'!$H$21:$H$35,MATCH(Z30,'DS2025'!$G$21:$G$35,1)):
INDEX('DS2025'!$H$21:$H$35,MATCH(Z30,'DS2025'!$G$21:$G$35,1)+1),
INDEX('DS2025'!$G$21:$G$35,MATCH(Z30,'DS2025'!$G$21:$G$35,1)):
INDEX('DS2025'!$G$21:$G$35,MATCH(Z30,'DS2025'!$G$21:$G$35,1)+1)),
IF($AA$4=Database!$A$14,
_xlfn.FORECAST.LINEAR(
Z30,
INDEX('DS2025'!$K$21:$K$35,MATCH(Z30,'DS2025'!$J$21:$J$35,1)):
INDEX('DS2025'!$K$21:$K$35,MATCH(Z30,'DS2025'!$J$21:$J$35,1)+1),
INDEX('DS2025'!$J$21:$J$35,MATCH(Z30,'DS2025'!$J$21:$J$35,1)):
INDEX('DS2025'!$J$21:$J$35,MATCH(Z30,'DS2025'!$J$21:$J$35,1)+1)),
IF($AA$4=Database!$A$15,
_xlfn.FORECAST.LINEAR(
Z30,
INDEX('DS2025'!$N$21:$N$35,MATCH(Z30,'DS2025'!$M$21:$M$35,1)):
INDEX('DS2025'!$N$21:$N$35,MATCH(Z30,'DS2025'!$M$21:$M$35,1)+1),
INDEX('DS2025'!$M$21:$M$35,MATCH(Z30,'DS2025'!$M$21:$M$35,1)):
INDEX('DS2025'!$M$21:$M$35,MATCH(Z30,'DS2025'!$M$21:$M$35,1)+1)),
IF($AA$4=Database!$A$16,
_xlfn.FORECAST.LINEAR(
Z30,
INDEX('DS2025'!$Q$21:$Q$35,MATCH(Z30,'DS2025'!$P$21:$P$35,1)):
INDEX('DS2025'!$Q$21:$Q$35,MATCH(Z30,'DS2025'!$P$21:$P$35,1)+1),
INDEX('DS2025'!$P$21:$P$35,MATCH(Z30,'DS2025'!$P$21:$P$35,1)):
INDEX('DS2025'!$P$21:$P$35,MATCH(Z30,'DS2025'!$P$21:$P$35,1)+1)),
IF($AA$4=Database!$A$17,
_xlfn.FORECAST.LINEAR(
Z30,
INDEX('DS2025'!$T$21:$T$35,MATCH(Z30,'DS2025'!$S$21:$S$35,1)):
INDEX('DS2025'!$T$21:$T$35,MATCH(Z30,'DS2025'!$S$21:$S$35,1)+1),
INDEX('DS2025'!$S$21:$S$35,MATCH(Z30,'DS2025'!$S$21:$S$35,1)):
INDEX('DS2025'!$S$21:$S$35,MATCH(Z30,'DS2025'!$S$21:$S$35,1)+1)),
IF($AA$4=Database!$A$18,
_xlfn.FORECAST.LINEAR(
Z30,
INDEX('DS2025'!$W$21:$W$35,MATCH(Z30,'DS2025'!$V$21:$V$35,1)):
INDEX('DS2025'!$W$21:$W$35,MATCH(Z30,'DS2025'!$V$21:$V$35,1)+1),
INDEX('DS2025'!$V$21:$V$35,MATCH(Z30,'DS2025'!$V$21:$V$35,1)):
INDEX('DS2025'!$V$21:$V$35,MATCH(Z30,'DS2025'!$V$21:$V$35,1)+1)),
IF($AA$4=Database!$A$19,
_xlfn.FORECAST.LINEAR(
Z30,
INDEX('DS2025'!$Z$21:$Z$35,MATCH(Z30,'DS2025'!$Y$21:$Y$35,1)):
INDEX('DS2025'!$Z$21:$Z$35,MATCH(Z30,'DS2025'!$Y$21:$Y$35,1)+1),
INDEX('DS2025'!$Y$21:$Y$35,MATCH(Z30,'DS2025'!$Y$21:$Y$35,1)):
INDEX('DS2025'!$Y$21:$Y$35,MATCH(Z30,'DS2025'!$Y$21:$Y$35,1)+1)),
IF($AA$4=Database!$A$20,
_xlfn.FORECAST.LINEAR(
Z30,
INDEX('DS2025'!$AC$21:$AC$35,MATCH(Z30,'DS2025'!$AB$21:$AB$35,1)):
INDEX('DS2025'!$AC$21:$AC$35,MATCH(Z30,'DS2025'!$AB$21:$AB$35,1)+1),
INDEX('DS2025'!$AB$21:$AB$35,MATCH(Z30,'DS2025'!$AB$21:$AB$35,1)):
INDEX('DS2025'!$AB$21:$AB$35,MATCH(Z30,'DS2025'!$AB$21:$AB$35,1)+1))
)))))))))))))))))))</f>
        <v>-0.33758504866762401</v>
      </c>
      <c r="AB30" s="97">
        <f t="shared" si="8"/>
        <v>65.739414951332378</v>
      </c>
      <c r="AC30" s="318">
        <f>'Data 60 C'!K31</f>
        <v>65</v>
      </c>
      <c r="AD30" s="42"/>
      <c r="AE30" s="42"/>
      <c r="AF30" s="42"/>
    </row>
    <row r="31" spans="1:32" ht="15" customHeight="1">
      <c r="A31" s="316">
        <v>25</v>
      </c>
      <c r="B31" s="316">
        <f>'Data 60 C'!B32</f>
        <v>65.831000000000003</v>
      </c>
      <c r="C31" s="98">
        <f>IF($C$4=Database!$A$2,
_xlfn.FORECAST.LINEAR(B31,
INDEX('DS2025'!$B$5:$B$15,MATCH(B31,'DS2025'!$A$5:$A$15,1)):
INDEX('DS2025'!$B$5:$B$15,MATCH(B31,'DS2025'!$A$5:$A$15,1)+1),
INDEX('DS2025'!$A$5:$A$15,MATCH(B31,'DS2025'!$A$5:$A$15,1)):
INDEX('DS2025'!$A$5:$A$15,MATCH(B31,'DS2025'!$A$5:$A$15,1)+1)),
IF($C$4=Database!$A$3,
_xlfn.FORECAST.LINEAR(B31,
INDEX('DS2025'!$E$5:$E$15,MATCH(B31,'DS2025'!$D$5:$D$15,1)):
INDEX('DS2025'!$E$5:$E$15,MATCH(B31,'DS2025'!$D$5:$D$15,1)+1),
INDEX('DS2025'!$D$5:$D$15,MATCH(B31,'DS2025'!$D$5:$D$15,1)):
INDEX('DS2025'!$D$5:$D$15,MATCH(B31,'DS2025'!$D$5:$D$15,1)+1)),
IF($C$4=Database!$A$4,
_xlfn.FORECAST.LINEAR(B31,
INDEX('DS2025'!$H$5:$H$15,MATCH(B31,'DS2025'!$G$5:$G$15,1)):
INDEX('DS2025'!$H$5:$H$15,MATCH(B31,'DS2025'!$G$5:$G$15,1)+1),
INDEX('DS2025'!$G$5:$G$15,MATCH(B31,'DS2025'!$G$5:$G$15,1)):
INDEX('DS2025'!$G$5:$G$15,MATCH(B31,'DS2025'!$G$5:$G$15,1)+1)),
IF($C$4=Database!$A$5,
_xlfn.FORECAST.LINEAR(B31,
INDEX('DS2025'!$K$5:$K$15,MATCH(B31,'DS2025'!$J$5:$J$15,1)):
INDEX('DS2025'!$K$5:$K$15,MATCH(B31,'DS2025'!$J$5:$J$15,1)+1),
INDEX('DS2025'!$J$5:$J$15,MATCH(B31,'DS2025'!$J$5:$J$15,1)):
INDEX('DS2025'!$J$5:$J$15,MATCH(B31,'DS2025'!$J$5:$J$15,1)+1)),
IF($C$4=Database!$A$6,
_xlfn.FORECAST.LINEAR(B31,
INDEX('DS2025'!$N$5:$N$15,MATCH(B31,'DS2025'!$M$5:$M$15,1)):
INDEX('DS2025'!$N$5:$N$15,MATCH(B31,'DS2025'!$M$5:$M$15,1)+1),
INDEX('DS2025'!$M$5:$M$15,MATCH(B31,'DS2025'!$M$5:$M$15,1)):
INDEX('DS2025'!$M$5:$M$15,MATCH(B31,'DS2025'!$M$5:$M$15,1)+1)),
IF($C$4=Database!$A$7,
_xlfn.FORECAST.LINEAR(B31,
INDEX('DS2025'!$Q$5:$Q$15,MATCH(B31,'DS2025'!$P$5:$P$15,1)):
INDEX('DS2025'!$Q$5:$Q$15,MATCH(B31,'DS2025'!$P$5:$P$15,1)+1),
INDEX('DS2025'!$P$5:$P$15,MATCH(B31,'DS2025'!$P$5:$P$15,1)):
INDEX('DS2025'!$P$5:$P$15,MATCH(B31,'DS2025'!$P$5:$P$15,1)+1)),
IF($C$4=Database!$A$8,
_xlfn.FORECAST.LINEAR(B31,
INDEX('DS2025'!$T$5:$T$15,MATCH(B31,'DS2025'!$S$5:$S$15,1)):
INDEX('DS2025'!$T$5:$T$15,MATCH(B31,'DS2025'!$S$5:$S$15,1)+1),
INDEX('DS2025'!$S$5:$S$15,MATCH(B31,'DS2025'!$S$5:$S$15,1)):
INDEX('DS2025'!$S$5:$S$15,MATCH(B31,'DS2025'!$S$5:$S$15,1)+1)),
IF($C$4=Database!$A$9,
_xlfn.FORECAST.LINEAR(B31,
INDEX('DS2025'!$W$5:$W$15,MATCH(B31,'DS2025'!$V$5:$V$15,1)):
INDEX('DS2025'!$W$5:$W$15,MATCH(B31,'DS2025'!$V$5:$V$15,1)+1),
INDEX('DS2025'!$V$5:$V$15,MATCH(B31,'DS2025'!$V$5:$V$15,1)):
INDEX('DS2025'!$V$5:$V$15,MATCH(B31,'DS2025'!$V$5:$V$15,1)+1)),
IF($C$4=Database!$A$10,
_xlfn.FORECAST.LINEAR(B31,
INDEX('DS2025'!$Z$5:$Z$15,MATCH(B31,'DS2025'!$Y$5:$Y$15,1)):
INDEX('DS2025'!$Z$5:$Z$15,MATCH(B31,'DS2025'!$Y$5:$Y$15,1)+1),
INDEX('DS2025'!$Y$5:$Y$15,MATCH(B31,'DS2025'!$Y$5:$Y$15,1)):
INDEX('DS2025'!$Y$5:$Y$15,MATCH(B31,'DS2025'!$Y$5:$Y$15,1)+1)),
IF($C$4=Database!$A$11,
_xlfn.FORECAST.LINEAR(
B31,
INDEX('DS2025'!$B$21:$B$35,MATCH(B31,'DS2025'!$A$21:$A$35,1)):
INDEX('DS2025'!$B$21:$B$35,MATCH(B31,'DS2025'!$A$21:$A$35,1)+1),
INDEX('DS2025'!$A$21:$A$35,MATCH(B31,'DS2025'!$A$21:$A$35,1)):
INDEX('DS2025'!$A$21:$A$35,MATCH(B31,'DS2025'!$A$21:$A$35,1)+1)),
IF($C$4=Database!$A$12,
_xlfn.FORECAST.LINEAR(
B31,
INDEX('DS2025'!$E$21:$E$35,MATCH(B31,'DS2025'!$D$21:$D$35,1)):
INDEX('DS2025'!$E$21:$E$35,MATCH(B31,'DS2025'!$D$21:$D$35,1)+1),
INDEX('DS2025'!$D$21:$D$35,MATCH(B31,'DS2025'!$D$21:$D$35,1)):
INDEX('DS2025'!$D$21:$D$35,MATCH(B31,'DS2025'!$D$21:$D$35,1)+1)),
IF($C$4=Database!$A$13,
_xlfn.FORECAST.LINEAR(
B31,
INDEX('DS2025'!$H$21:$H$35,MATCH(B31,'DS2025'!$G$21:$G$35,1)):
INDEX('DS2025'!$H$21:$H$35,MATCH(B31,'DS2025'!$G$21:$G$35,1)+1),
INDEX('DS2025'!$G$21:$G$35,MATCH(B31,'DS2025'!$G$21:$G$35,1)):
INDEX('DS2025'!$G$21:$G$35,MATCH(B31,'DS2025'!$G$21:$G$35,1)+1)),
IF($C$4=Database!$A$14,
_xlfn.FORECAST.LINEAR(
B31,
INDEX('DS2025'!$K$21:$K$35,MATCH(B31,'DS2025'!$J$21:$J$35,1)):
INDEX('DS2025'!$K$21:$K$35,MATCH(B31,'DS2025'!$J$21:$J$35,1)+1),
INDEX('DS2025'!$J$21:$J$35,MATCH(B31,'DS2025'!$J$21:$J$35,1)):
INDEX('DS2025'!$J$21:$J$35,MATCH(B31,'DS2025'!$J$21:$J$35,1)+1)),
IF($C$4=Database!$A$15,
_xlfn.FORECAST.LINEAR(
B31,
INDEX('DS2025'!$N$21:$N$35,MATCH(B31,'DS2025'!$M$21:$M$35,1)):
INDEX('DS2025'!$N$21:$N$35,MATCH(B31,'DS2025'!$M$21:$M$35,1)+1),
INDEX('DS2025'!$M$21:$M$35,MATCH(B31,'DS2025'!$M$21:$M$35,1)):
INDEX('DS2025'!$M$21:$M$35,MATCH(B31,'DS2025'!$M$21:$M$35,1)+1)),
IF($C$4=Database!$A$16,
_xlfn.FORECAST.LINEAR(
B31,
INDEX('DS2025'!$Q$21:$Q$35,MATCH(B31,'DS2025'!$P$21:$P$35,1)):
INDEX('DS2025'!$Q$21:$Q$35,MATCH(B31,'DS2025'!$P$21:$P$35,1)+1),
INDEX('DS2025'!$P$21:$P$35,MATCH(B31,'DS2025'!$P$21:$P$35,1)):
INDEX('DS2025'!$P$21:$P$35,MATCH(B31,'DS2025'!$P$21:$P$35,1)+1)),
IF($C$4=Database!$A$17,
_xlfn.FORECAST.LINEAR(
B31,
INDEX('DS2025'!$T$21:$T$35,MATCH(B31,'DS2025'!$S$21:$S$35,1)):
INDEX('DS2025'!$T$21:$T$35,MATCH(B31,'DS2025'!$S$21:$S$35,1)+1),
INDEX('DS2025'!$S$21:$S$35,MATCH(B31,'DS2025'!$S$21:$S$35,1)):
INDEX('DS2025'!$S$21:$S$35,MATCH(B31,'DS2025'!$S$21:$S$35,1)+1)),
IF($C$4=Database!$A$18,
_xlfn.FORECAST.LINEAR(
B31,
INDEX('DS2025'!$W$21:$W$35,MATCH(B31,'DS2025'!$V$21:$V$35,1)):
INDEX('DS2025'!$W$21:$W$35,MATCH(B31,'DS2025'!$V$21:$V$35,1)+1),
INDEX('DS2025'!$V$21:$V$35,MATCH(B31,'DS2025'!$V$21:$V$35,1)):
INDEX('DS2025'!$V$21:$V$35,MATCH(B31,'DS2025'!$V$21:$V$35,1)+1)),
IF($C$4=Database!$A$19,
_xlfn.FORECAST.LINEAR(
B31,
INDEX('DS2025'!$Z$21:$Z$35,MATCH(B31,'DS2025'!$Y$21:$Y$35,1)):
INDEX('DS2025'!$Z$21:$Z$35,MATCH(B31,'DS2025'!$Y$21:$Y$35,1)+1),
INDEX('DS2025'!$Y$21:$Y$35,MATCH(B31,'DS2025'!$Y$21:$Y$35,1)):
INDEX('DS2025'!$Y$21:$Y$35,MATCH(B31,'DS2025'!$Y$21:$Y$35,1)+1)),
IF($C$4=Database!$A$20,
_xlfn.FORECAST.LINEAR(
B31,
INDEX('DS2025'!$AC$21:$AC$35,MATCH(B31,'DS2025'!$AB$21:$AB$35,1)):
INDEX('DS2025'!$AC$21:$AC$35,MATCH(B31,'DS2025'!$AB$21:$AB$35,1)+1),
INDEX('DS2025'!$AB$21:$AB$35,MATCH(B31,'DS2025'!$AB$21:$AB$35,1)):
INDEX('DS2025'!$AB$21:$AB$35,MATCH(B31,'DS2025'!$AB$21:$AB$35,1)+1))
)))))))))))))))))))</f>
        <v>-0.33685886389021857</v>
      </c>
      <c r="D31" s="98">
        <f t="shared" si="0"/>
        <v>65.494141136109789</v>
      </c>
      <c r="E31" s="98">
        <f>'Data 60 C'!C32</f>
        <v>66.432000000000002</v>
      </c>
      <c r="F31" s="98">
        <f>IF($F$4=Database!$A$2,
_xlfn.FORECAST.LINEAR(E31,
INDEX('DS2025'!$B$5:$B$15,MATCH(E31,'DS2025'!$A$5:$A$15,1)):
INDEX('DS2025'!$B$5:$B$15,MATCH(E31,'DS2025'!$A$5:$A$15,1)+1),
INDEX('DS2025'!$A$5:$A$15,MATCH(E31,'DS2025'!$A$5:$A$15,1)):
INDEX('DS2025'!$A$5:$A$15,MATCH(E31,'DS2025'!$A$5:$A$15,1)+1)),
IF($F$4=Database!$A$3,
_xlfn.FORECAST.LINEAR(E31,
INDEX('DS2025'!$E$5:$E$15,MATCH(E31,'DS2025'!$D$5:$D$15,1)):
INDEX('DS2025'!$E$5:$E$15,MATCH(E31,'DS2025'!$D$5:$D$15,1)+1),
INDEX('DS2025'!$D$5:$D$15,MATCH(E31,'DS2025'!$D$5:$D$15,1)):
INDEX('DS2025'!$D$5:$D$15,MATCH(E31,'DS2025'!$D$5:$D$15,1)+1)),
IF($F$4=Database!$A$4,
_xlfn.FORECAST.LINEAR(E31,
INDEX('DS2025'!$H$5:$H$15,MATCH(E31,'DS2025'!$G$5:$G$15,1)):
INDEX('DS2025'!$H$5:$H$15,MATCH(E31,'DS2025'!$G$5:$G$15,1)+1),
INDEX('DS2025'!$G$5:$G$15,MATCH(E31,'DS2025'!$G$5:$G$15,1)):
INDEX('DS2025'!$G$5:$G$15,MATCH(E31,'DS2025'!$G$5:$G$15,1)+1)),
IF($F$4=Database!$A$5,
_xlfn.FORECAST.LINEAR(E31,
INDEX('DS2025'!$K$5:$K$15,MATCH(E31,'DS2025'!$J$5:$J$15,1)):
INDEX('DS2025'!$K$5:$K$15,MATCH(E31,'DS2025'!$J$5:$J$15,1)+1),
INDEX('DS2025'!$J$5:$J$15,MATCH(E31,'DS2025'!$J$5:$J$15,1)):
INDEX('DS2025'!$J$5:$J$15,MATCH(E31,'DS2025'!$J$5:$J$15,1)+1)),
IF($F$4=Database!$A$6,
_xlfn.FORECAST.LINEAR(E31,
INDEX('DS2025'!$N$5:$N$15,MATCH(E31,'DS2025'!$M$5:$M$15,1)):
INDEX('DS2025'!$N$5:$N$15,MATCH(E31,'DS2025'!$M$5:$M$15,1)+1),
INDEX('DS2025'!$M$5:$M$15,MATCH(E31,'DS2025'!$M$5:$M$15,1)):
INDEX('DS2025'!$M$5:$M$15,MATCH(E31,'DS2025'!$M$5:$M$15,1)+1)),
IF($F$4=Database!$A$7,
_xlfn.FORECAST.LINEAR(E31,
INDEX('DS2025'!$Q$5:$Q$15,MATCH(E31,'DS2025'!$P$5:$P$15,1)):
INDEX('DS2025'!$Q$5:$Q$15,MATCH(E31,'DS2025'!$P$5:$P$15,1)+1),
INDEX('DS2025'!$P$5:$P$15,MATCH(E31,'DS2025'!$P$5:$P$15,1)):
INDEX('DS2025'!$P$5:$P$15,MATCH(E31,'DS2025'!$P$5:$P$15,1)+1)),
IF($F$4=Database!$A$8,
_xlfn.FORECAST.LINEAR(E31,
INDEX('DS2025'!$T$5:$T$15,MATCH(E31,'DS2025'!$S$5:$S$15,1)):
INDEX('DS2025'!$T$5:$T$15,MATCH(E31,'DS2025'!$S$5:$S$15,1)+1),
INDEX('DS2025'!$S$5:$S$15,MATCH(E31,'DS2025'!$S$5:$S$15,1)):
INDEX('DS2025'!$S$5:$S$15,MATCH(E31,'DS2025'!$S$5:$S$15,1)+1)),
IF($F$4=Database!$A$9,
_xlfn.FORECAST.LINEAR(E31,
INDEX('DS2025'!$W$5:$W$15,MATCH(E31,'DS2025'!$V$5:$V$15,1)):
INDEX('DS2025'!$W$5:$W$15,MATCH(E31,'DS2025'!$V$5:$V$15,1)+1),
INDEX('DS2025'!$V$5:$V$15,MATCH(E31,'DS2025'!$V$5:$V$15,1)):
INDEX('DS2025'!$V$5:$V$15,MATCH(E31,'DS2025'!$V$5:$V$15,1)+1)),
IF($F$4=Database!$A$10,
_xlfn.FORECAST.LINEAR(E31,
INDEX('DS2025'!$Z$5:$Z$15,MATCH(E31,'DS2025'!$Y$5:$Y$15,1)):
INDEX('DS2025'!$Z$5:$Z$15,MATCH(E31,'DS2025'!$Y$5:$Y$15,1)+1),
INDEX('DS2025'!$Y$5:$Y$15,MATCH(E31,'DS2025'!$Y$5:$Y$15,1)):
INDEX('DS2025'!$Y$5:$Y$15,MATCH(E31,'DS2025'!$Y$5:$Y$15,1)+1)),
IF($F$4=Database!$A$11,
_xlfn.FORECAST.LINEAR(
E31,
INDEX('DS2025'!$B$21:$B$35,MATCH(E31,'DS2025'!$A$21:$A$35,1)):
INDEX('DS2025'!$B$21:$B$35,MATCH(E31,'DS2025'!$A$21:$A$35,1)+1),
INDEX('DS2025'!$A$21:$A$35,MATCH(E31,'DS2025'!$A$21:$A$35,1)):
INDEX('DS2025'!$A$21:$A$35,MATCH(E31,'DS2025'!$A$21:$A$35,1)+1)),
IF($F$4=Database!$A$12,
_xlfn.FORECAST.LINEAR(
E31,
INDEX('DS2025'!$E$21:$E$35,MATCH(E31,'DS2025'!$D$21:$D$35,1)):
INDEX('DS2025'!$E$21:$E$35,MATCH(E31,'DS2025'!$D$21:$D$35,1)+1),
INDEX('DS2025'!$D$21:$D$35,MATCH(E31,'DS2025'!$D$21:$D$35,1)):
INDEX('DS2025'!$D$21:$D$35,MATCH(E31,'DS2025'!$D$21:$D$35,1)+1)),
IF($F$4=Database!$A$13,
_xlfn.FORECAST.LINEAR(
E31,
INDEX('DS2025'!$H$21:$H$35,MATCH(E31,'DS2025'!$G$21:$G$35,1)):
INDEX('DS2025'!$H$21:$H$35,MATCH(E31,'DS2025'!$G$21:$G$35,1)+1),
INDEX('DS2025'!$G$21:$G$35,MATCH(E31,'DS2025'!$G$21:$G$35,1)):
INDEX('DS2025'!$G$21:$G$35,MATCH(E31,'DS2025'!$G$21:$G$35,1)+1)),
IF($F$4=Database!$A$14,
_xlfn.FORECAST.LINEAR(
E31,
INDEX('DS2025'!$K$21:$K$35,MATCH(E31,'DS2025'!$J$21:$J$35,1)):
INDEX('DS2025'!$K$21:$K$35,MATCH(E31,'DS2025'!$J$21:$J$35,1)+1),
INDEX('DS2025'!$J$21:$J$35,MATCH(E31,'DS2025'!$J$21:$J$35,1)):
INDEX('DS2025'!$J$21:$J$35,MATCH(E31,'DS2025'!$J$21:$J$35,1)+1)),
IF($F$4=Database!$A$15,
_xlfn.FORECAST.LINEAR(
E31,
INDEX('DS2025'!$N$21:$N$35,MATCH(E31,'DS2025'!$M$21:$M$35,1)):
INDEX('DS2025'!$N$21:$N$35,MATCH(E31,'DS2025'!$M$21:$M$35,1)+1),
INDEX('DS2025'!$M$21:$M$35,MATCH(E31,'DS2025'!$M$21:$M$35,1)):
INDEX('DS2025'!$M$21:$M$35,MATCH(E31,'DS2025'!$M$21:$M$35,1)+1)),
IF($F$4=Database!$A$16,
_xlfn.FORECAST.LINEAR(
E31,
INDEX('DS2025'!$Q$21:$Q$35,MATCH(E31,'DS2025'!$P$21:$P$35,1)):
INDEX('DS2025'!$Q$21:$Q$35,MATCH(E31,'DS2025'!$P$21:$P$35,1)+1),
INDEX('DS2025'!$P$21:$P$35,MATCH(E31,'DS2025'!$P$21:$P$35,1)):
INDEX('DS2025'!$P$21:$P$35,MATCH(E31,'DS2025'!$P$21:$P$35,1)+1)),
IF($F$4=Database!$A$17,
_xlfn.FORECAST.LINEAR(
E31,
INDEX('DS2025'!$T$21:$T$35,MATCH(E31,'DS2025'!$S$21:$S$35,1)):
INDEX('DS2025'!$T$21:$T$35,MATCH(E31,'DS2025'!$S$21:$S$35,1)+1),
INDEX('DS2025'!$S$21:$S$35,MATCH(E31,'DS2025'!$S$21:$S$35,1)):
INDEX('DS2025'!$S$21:$S$35,MATCH(E31,'DS2025'!$S$21:$S$35,1)+1)),
IF($F$4=Database!$A$18,
_xlfn.FORECAST.LINEAR(
E31,
INDEX('DS2025'!$W$21:$W$35,MATCH(E31,'DS2025'!$V$21:$V$35,1)):
INDEX('DS2025'!$W$21:$W$35,MATCH(E31,'DS2025'!$V$21:$V$35,1)+1),
INDEX('DS2025'!$V$21:$V$35,MATCH(E31,'DS2025'!$V$21:$V$35,1)):
INDEX('DS2025'!$V$21:$V$35,MATCH(E31,'DS2025'!$V$21:$V$35,1)+1)),
IF($F$4=Database!$A$19,
_xlfn.FORECAST.LINEAR(
E31,
INDEX('DS2025'!$Z$21:$Z$35,MATCH(E31,'DS2025'!$Y$21:$Y$35,1)):
INDEX('DS2025'!$Z$21:$Z$35,MATCH(E31,'DS2025'!$Y$21:$Y$35,1)+1),
INDEX('DS2025'!$Y$21:$Y$35,MATCH(E31,'DS2025'!$Y$21:$Y$35,1)):
INDEX('DS2025'!$Y$21:$Y$35,MATCH(E31,'DS2025'!$Y$21:$Y$35,1)+1)),
IF($F$4=Database!$A$20,
_xlfn.FORECAST.LINEAR(
E31,
INDEX('DS2025'!$AC$21:$AC$35,MATCH(E31,'DS2025'!$AB$21:$AB$35,1)):
INDEX('DS2025'!$AC$21:$AC$35,MATCH(E31,'DS2025'!$AB$21:$AB$35,1)+1),
INDEX('DS2025'!$AB$21:$AB$35,MATCH(E31,'DS2025'!$AB$21:$AB$35,1)):
INDEX('DS2025'!$AB$21:$AB$35,MATCH(E31,'DS2025'!$AB$21:$AB$35,1)+1))
)))))))))))))))))))</f>
        <v>-0.29433429602888084</v>
      </c>
      <c r="G31" s="98">
        <f t="shared" si="1"/>
        <v>66.137665703971123</v>
      </c>
      <c r="H31" s="98">
        <f>'Data 60 C'!D32</f>
        <v>65.686999999999998</v>
      </c>
      <c r="I31" s="98">
        <f>IF($I$4=Database!$A$2,
_xlfn.FORECAST.LINEAR(H31,
INDEX('DS2025'!$B$5:$B$15,MATCH(H31,'DS2025'!$A$5:$A$15,1)):
INDEX('DS2025'!$B$5:$B$15,MATCH(H31,'DS2025'!$A$5:$A$15,1)+1),
INDEX('DS2025'!$A$5:$A$15,MATCH(H31,'DS2025'!$A$5:$A$15,1)):
INDEX('DS2025'!$A$5:$A$15,MATCH(H31,'DS2025'!$A$5:$A$15,1)+1)),
IF($I$4=Database!$A$3,
_xlfn.FORECAST.LINEAR(H31,
INDEX('DS2025'!$E$5:$E$15,MATCH(H31,'DS2025'!$D$5:$D$15,1)):
INDEX('DS2025'!$E$5:$E$15,MATCH(H31,'DS2025'!$D$5:$D$15,1)+1),
INDEX('DS2025'!$D$5:$D$15,MATCH(H31,'DS2025'!$D$5:$D$15,1)):
INDEX('DS2025'!$D$5:$D$15,MATCH(H31,'DS2025'!$D$5:$D$15,1)+1)),
IF($I$4=Database!$A$4,
_xlfn.FORECAST.LINEAR(H31,
INDEX('DS2025'!$H$5:$H$15,MATCH(H31,'DS2025'!$G$5:$G$15,1)):
INDEX('DS2025'!$H$5:$H$15,MATCH(H31,'DS2025'!$G$5:$G$15,1)+1),
INDEX('DS2025'!$G$5:$G$15,MATCH(H31,'DS2025'!$G$5:$G$15,1)):
INDEX('DS2025'!$G$5:$G$15,MATCH(H31,'DS2025'!$G$5:$G$15,1)+1)),
IF($I$4=Database!$A$5,
_xlfn.FORECAST.LINEAR(H31,
INDEX('DS2025'!$K$5:$K$15,MATCH(H31,'DS2025'!$J$5:$J$15,1)):
INDEX('DS2025'!$K$5:$K$15,MATCH(H31,'DS2025'!$J$5:$J$15,1)+1),
INDEX('DS2025'!$J$5:$J$15,MATCH(H31,'DS2025'!$J$5:$J$15,1)):
INDEX('DS2025'!$J$5:$J$15,MATCH(H31,'DS2025'!$J$5:$J$15,1)+1)),
IF($I$4=Database!$A$6,
_xlfn.FORECAST.LINEAR(H31,
INDEX('DS2025'!$N$5:$N$15,MATCH(H31,'DS2025'!$M$5:$M$15,1)):
INDEX('DS2025'!$N$5:$N$15,MATCH(H31,'DS2025'!$M$5:$M$15,1)+1),
INDEX('DS2025'!$M$5:$M$15,MATCH(H31,'DS2025'!$M$5:$M$15,1)):
INDEX('DS2025'!$M$5:$M$15,MATCH(H31,'DS2025'!$M$5:$M$15,1)+1)),
IF($I$4=Database!$A$7,
_xlfn.FORECAST.LINEAR(H31,
INDEX('DS2025'!$Q$5:$Q$15,MATCH(H31,'DS2025'!$P$5:$P$15,1)):
INDEX('DS2025'!$Q$5:$Q$15,MATCH(H31,'DS2025'!$P$5:$P$15,1)+1),
INDEX('DS2025'!$P$5:$P$15,MATCH(H31,'DS2025'!$P$5:$P$15,1)):
INDEX('DS2025'!$P$5:$P$15,MATCH(H31,'DS2025'!$P$5:$P$15,1)+1)),
IF($I$4=Database!$A$8,
_xlfn.FORECAST.LINEAR(H31,
INDEX('DS2025'!$T$5:$T$15,MATCH(H31,'DS2025'!$S$5:$S$15,1)):
INDEX('DS2025'!$T$5:$T$15,MATCH(H31,'DS2025'!$S$5:$S$15,1)+1),
INDEX('DS2025'!$S$5:$S$15,MATCH(H31,'DS2025'!$S$5:$S$15,1)):
INDEX('DS2025'!$S$5:$S$15,MATCH(H31,'DS2025'!$S$5:$S$15,1)+1)),
IF($I$4=Database!$A$9,
_xlfn.FORECAST.LINEAR(H31,
INDEX('DS2025'!$W$5:$W$15,MATCH(H31,'DS2025'!$V$5:$V$15,1)):
INDEX('DS2025'!$W$5:$W$15,MATCH(H31,'DS2025'!$V$5:$V$15,1)+1),
INDEX('DS2025'!$V$5:$V$15,MATCH(H31,'DS2025'!$V$5:$V$15,1)):
INDEX('DS2025'!$V$5:$V$15,MATCH(H31,'DS2025'!$V$5:$V$15,1)+1)),
IF($I$4=Database!$A$10,
_xlfn.FORECAST.LINEAR(H31,
INDEX('DS2025'!$Z$5:$Z$15,MATCH(H31,'DS2025'!$Y$5:$Y$15,1)):
INDEX('DS2025'!$Z$5:$Z$15,MATCH(H31,'DS2025'!$Y$5:$Y$15,1)+1),
INDEX('DS2025'!$Y$5:$Y$15,MATCH(H31,'DS2025'!$Y$5:$Y$15,1)):
INDEX('DS2025'!$Y$5:$Y$15,MATCH(H31,'DS2025'!$Y$5:$Y$15,1)+1)),
IF($I$4=Database!$A$11,
_xlfn.FORECAST.LINEAR(
H31,
INDEX('DS2025'!$B$21:$B$35,MATCH(H31,'DS2025'!$A$21:$A$35,1)):
INDEX('DS2025'!$B$21:$B$35,MATCH(H31,'DS2025'!$A$21:$A$35,1)+1),
INDEX('DS2025'!$A$21:$A$35,MATCH(H31,'DS2025'!$A$21:$A$35,1)):
INDEX('DS2025'!$A$21:$A$35,MATCH(H31,'DS2025'!$A$21:$A$35,1)+1)),
IF($I$4=Database!$A$12,
_xlfn.FORECAST.LINEAR(
H31,
INDEX('DS2025'!$E$21:$E$35,MATCH(H31,'DS2025'!$D$21:$D$35,1)):
INDEX('DS2025'!$E$21:$E$35,MATCH(H31,'DS2025'!$D$21:$D$35,1)+1),
INDEX('DS2025'!$D$21:$D$35,MATCH(H31,'DS2025'!$D$21:$D$35,1)):
INDEX('DS2025'!$D$21:$D$35,MATCH(H31,'DS2025'!$D$21:$D$35,1)+1)),
IF($I$4=Database!$A$13,
_xlfn.FORECAST.LINEAR(
H31,
INDEX('DS2025'!$H$21:$H$35,MATCH(H31,'DS2025'!$G$21:$G$35,1)):
INDEX('DS2025'!$H$21:$H$35,MATCH(H31,'DS2025'!$G$21:$G$35,1)+1),
INDEX('DS2025'!$G$21:$G$35,MATCH(H31,'DS2025'!$G$21:$G$35,1)):
INDEX('DS2025'!$G$21:$G$35,MATCH(H31,'DS2025'!$G$21:$G$35,1)+1)),
IF($I$4=Database!$A$14,
_xlfn.FORECAST.LINEAR(
H31,
INDEX('DS2025'!$K$21:$K$35,MATCH(H31,'DS2025'!$J$21:$J$35,1)):
INDEX('DS2025'!$K$21:$K$35,MATCH(H31,'DS2025'!$J$21:$J$35,1)+1),
INDEX('DS2025'!$J$21:$J$35,MATCH(H31,'DS2025'!$J$21:$J$35,1)):
INDEX('DS2025'!$J$21:$J$35,MATCH(H31,'DS2025'!$J$21:$J$35,1)+1)),
IF($I$4=Database!$A$15,
_xlfn.FORECAST.LINEAR(
H31,
INDEX('DS2025'!$N$21:$N$35,MATCH(H31,'DS2025'!$M$21:$M$35,1)):
INDEX('DS2025'!$N$21:$N$35,MATCH(H31,'DS2025'!$M$21:$M$35,1)+1),
INDEX('DS2025'!$M$21:$M$35,MATCH(H31,'DS2025'!$M$21:$M$35,1)):
INDEX('DS2025'!$M$21:$M$35,MATCH(H31,'DS2025'!$M$21:$M$35,1)+1)),
IF($I$4=Database!$A$16,
_xlfn.FORECAST.LINEAR(
H31,
INDEX('DS2025'!$Q$21:$Q$35,MATCH(H31,'DS2025'!$P$21:$P$35,1)):
INDEX('DS2025'!$Q$21:$Q$35,MATCH(H31,'DS2025'!$P$21:$P$35,1)+1),
INDEX('DS2025'!$P$21:$P$35,MATCH(H31,'DS2025'!$P$21:$P$35,1)):
INDEX('DS2025'!$P$21:$P$35,MATCH(H31,'DS2025'!$P$21:$P$35,1)+1)),
IF($I$4=Database!$A$17,
_xlfn.FORECAST.LINEAR(
H31,
INDEX('DS2025'!$T$21:$T$35,MATCH(H31,'DS2025'!$S$21:$S$35,1)):
INDEX('DS2025'!$T$21:$T$35,MATCH(H31,'DS2025'!$S$21:$S$35,1)+1),
INDEX('DS2025'!$S$21:$S$35,MATCH(H31,'DS2025'!$S$21:$S$35,1)):
INDEX('DS2025'!$S$21:$S$35,MATCH(H31,'DS2025'!$S$21:$S$35,1)+1)),
IF($I$4=Database!$A$18,
_xlfn.FORECAST.LINEAR(
H31,
INDEX('DS2025'!$W$21:$W$35,MATCH(H31,'DS2025'!$V$21:$V$35,1)):
INDEX('DS2025'!$W$21:$W$35,MATCH(H31,'DS2025'!$V$21:$V$35,1)+1),
INDEX('DS2025'!$V$21:$V$35,MATCH(H31,'DS2025'!$V$21:$V$35,1)):
INDEX('DS2025'!$V$21:$V$35,MATCH(H31,'DS2025'!$V$21:$V$35,1)+1)),
IF($I$4=Database!$A$19,
_xlfn.FORECAST.LINEAR(
H31,
INDEX('DS2025'!$Z$21:$Z$35,MATCH(H31,'DS2025'!$Y$21:$Y$35,1)):
INDEX('DS2025'!$Z$21:$Z$35,MATCH(H31,'DS2025'!$Y$21:$Y$35,1)+1),
INDEX('DS2025'!$Y$21:$Y$35,MATCH(H31,'DS2025'!$Y$21:$Y$35,1)):
INDEX('DS2025'!$Y$21:$Y$35,MATCH(H31,'DS2025'!$Y$21:$Y$35,1)+1)),
IF($I$4=Database!$A$20,
_xlfn.FORECAST.LINEAR(
H31,
INDEX('DS2025'!$AC$21:$AC$35,MATCH(H31,'DS2025'!$AB$21:$AB$35,1)):
INDEX('DS2025'!$AC$21:$AC$35,MATCH(H31,'DS2025'!$AB$21:$AB$35,1)+1),
INDEX('DS2025'!$AB$21:$AB$35,MATCH(H31,'DS2025'!$AB$21:$AB$35,1)):
INDEX('DS2025'!$AB$21:$AB$35,MATCH(H31,'DS2025'!$AB$21:$AB$35,1)+1))
)))))))))))))))))))</f>
        <v>-0.29621696750902526</v>
      </c>
      <c r="J31" s="98">
        <f t="shared" si="2"/>
        <v>65.390783032490972</v>
      </c>
      <c r="K31" s="98">
        <f>'Data 60 C'!E32</f>
        <v>65.769000000000005</v>
      </c>
      <c r="L31" s="98">
        <f>IF($L$4=Database!$A$2,
_xlfn.FORECAST.LINEAR(K31,
INDEX('DS2025'!$B$5:$B$15,MATCH(K31,'DS2025'!$A$5:$A$15,1)):
INDEX('DS2025'!$B$5:$B$15,MATCH(K31,'DS2025'!$A$5:$A$15,1)+1),
INDEX('DS2025'!$A$5:$A$15,MATCH(K31,'DS2025'!$A$5:$A$15,1)):
INDEX('DS2025'!$A$5:$A$15,MATCH(K31,'DS2025'!$A$5:$A$15,1)+1)),
IF($L$4=Database!$A$3,
_xlfn.FORECAST.LINEAR(K31,
INDEX('DS2025'!$E$5:$E$15,MATCH(K31,'DS2025'!$D$5:$D$15,1)):
INDEX('DS2025'!$E$5:$E$15,MATCH(K31,'DS2025'!$D$5:$D$15,1)+1),
INDEX('DS2025'!$D$5:$D$15,MATCH(K31,'DS2025'!$D$5:$D$15,1)):
INDEX('DS2025'!$D$5:$D$15,MATCH(K31,'DS2025'!$D$5:$D$15,1)+1)),
IF($L$4=Database!$A$4,
_xlfn.FORECAST.LINEAR(K31,
INDEX('DS2025'!$H$5:$H$15,MATCH(K31,'DS2025'!$G$5:$G$15,1)):
INDEX('DS2025'!$H$5:$H$15,MATCH(K31,'DS2025'!$G$5:$G$15,1)+1),
INDEX('DS2025'!$G$5:$G$15,MATCH(K31,'DS2025'!$G$5:$G$15,1)):
INDEX('DS2025'!$G$5:$G$15,MATCH(K31,'DS2025'!$G$5:$G$15,1)+1)),
IF($L$4=Database!$A$5,
_xlfn.FORECAST.LINEAR(K31,
INDEX('DS2025'!$K$5:$K$15,MATCH(K31,'DS2025'!$J$5:$J$15,1)):
INDEX('DS2025'!$K$5:$K$15,MATCH(K31,'DS2025'!$J$5:$J$15,1)+1),
INDEX('DS2025'!$J$5:$J$15,MATCH(K31,'DS2025'!$J$5:$J$15,1)):
INDEX('DS2025'!$J$5:$J$15,MATCH(K31,'DS2025'!$J$5:$J$15,1)+1)),
IF($L$4=Database!$A$6,
_xlfn.FORECAST.LINEAR(K31,
INDEX('DS2025'!$N$5:$N$15,MATCH(K31,'DS2025'!$M$5:$M$15,1)):
INDEX('DS2025'!$N$5:$N$15,MATCH(K31,'DS2025'!$M$5:$M$15,1)+1),
INDEX('DS2025'!$M$5:$M$15,MATCH(K31,'DS2025'!$M$5:$M$15,1)):
INDEX('DS2025'!$M$5:$M$15,MATCH(K31,'DS2025'!$M$5:$M$15,1)+1)),
IF($L$4=Database!$A$7,
_xlfn.FORECAST.LINEAR(K31,
INDEX('DS2025'!$Q$5:$Q$15,MATCH(K31,'DS2025'!$P$5:$P$15,1)):
INDEX('DS2025'!$Q$5:$Q$15,MATCH(K31,'DS2025'!$P$5:$P$15,1)+1),
INDEX('DS2025'!$P$5:$P$15,MATCH(K31,'DS2025'!$P$5:$P$15,1)):
INDEX('DS2025'!$P$5:$P$15,MATCH(K31,'DS2025'!$P$5:$P$15,1)+1)),
IF($L$4=Database!$A$8,
_xlfn.FORECAST.LINEAR(K31,
INDEX('DS2025'!$T$5:$T$15,MATCH(K31,'DS2025'!$S$5:$S$15,1)):
INDEX('DS2025'!$T$5:$T$15,MATCH(K31,'DS2025'!$S$5:$S$15,1)+1),
INDEX('DS2025'!$S$5:$S$15,MATCH(K31,'DS2025'!$S$5:$S$15,1)):
INDEX('DS2025'!$S$5:$S$15,MATCH(K31,'DS2025'!$S$5:$S$15,1)+1)),
IF($L$4=Database!$A$9,
_xlfn.FORECAST.LINEAR(K31,
INDEX('DS2025'!$W$5:$W$15,MATCH(K31,'DS2025'!$V$5:$V$15,1)):
INDEX('DS2025'!$W$5:$W$15,MATCH(K31,'DS2025'!$V$5:$V$15,1)+1),
INDEX('DS2025'!$V$5:$V$15,MATCH(K31,'DS2025'!$V$5:$V$15,1)):
INDEX('DS2025'!$V$5:$V$15,MATCH(K31,'DS2025'!$V$5:$V$15,1)+1)),
IF($L$4=Database!$A$10,
_xlfn.FORECAST.LINEAR(K31,
INDEX('DS2025'!$Z$5:$Z$15,MATCH(K31,'DS2025'!$Y$5:$Y$15,1)):
INDEX('DS2025'!$Z$5:$Z$15,MATCH(K31,'DS2025'!$Y$5:$Y$15,1)+1),
INDEX('DS2025'!$Y$5:$Y$15,MATCH(K31,'DS2025'!$Y$5:$Y$15,1)):
INDEX('DS2025'!$Y$5:$Y$15,MATCH(K31,'DS2025'!$Y$5:$Y$15,1)+1)),
IF($L$4=Database!$A$11,
_xlfn.FORECAST.LINEAR(
K31,
INDEX('DS2025'!$B$21:$B$35,MATCH(K31,'DS2025'!$A$21:$A$35,1)):
INDEX('DS2025'!$B$21:$B$35,MATCH(K31,'DS2025'!$A$21:$A$35,1)+1),
INDEX('DS2025'!$A$21:$A$35,MATCH(K31,'DS2025'!$A$21:$A$35,1)):
INDEX('DS2025'!$A$21:$A$35,MATCH(K31,'DS2025'!$A$21:$A$35,1)+1)),
IF($L$4=Database!$A$12,
_xlfn.FORECAST.LINEAR(
K31,
INDEX('DS2025'!$E$21:$E$35,MATCH(K31,'DS2025'!$D$21:$D$35,1)):
INDEX('DS2025'!$E$21:$E$35,MATCH(K31,'DS2025'!$D$21:$D$35,1)+1),
INDEX('DS2025'!$D$21:$D$35,MATCH(K31,'DS2025'!$D$21:$D$35,1)):
INDEX('DS2025'!$D$21:$D$35,MATCH(K31,'DS2025'!$D$21:$D$35,1)+1)),
IF($L$4=Database!$A$13,
_xlfn.FORECAST.LINEAR(
K31,
INDEX('DS2025'!$H$21:$H$35,MATCH(K31,'DS2025'!$G$21:$G$35,1)):
INDEX('DS2025'!$H$21:$H$35,MATCH(K31,'DS2025'!$G$21:$G$35,1)+1),
INDEX('DS2025'!$G$21:$G$35,MATCH(K31,'DS2025'!$G$21:$G$35,1)):
INDEX('DS2025'!$G$21:$G$35,MATCH(K31,'DS2025'!$G$21:$G$35,1)+1)),
IF($L$4=Database!$A$14,
_xlfn.FORECAST.LINEAR(
K31,
INDEX('DS2025'!$K$21:$K$35,MATCH(K31,'DS2025'!$J$21:$J$35,1)):
INDEX('DS2025'!$K$21:$K$35,MATCH(K31,'DS2025'!$J$21:$J$35,1)+1),
INDEX('DS2025'!$J$21:$J$35,MATCH(K31,'DS2025'!$J$21:$J$35,1)):
INDEX('DS2025'!$J$21:$J$35,MATCH(K31,'DS2025'!$J$21:$J$35,1)+1)),
IF($L$4=Database!$A$15,
_xlfn.FORECAST.LINEAR(
K31,
INDEX('DS2025'!$N$21:$N$35,MATCH(K31,'DS2025'!$M$21:$M$35,1)):
INDEX('DS2025'!$N$21:$N$35,MATCH(K31,'DS2025'!$M$21:$M$35,1)+1),
INDEX('DS2025'!$M$21:$M$35,MATCH(K31,'DS2025'!$M$21:$M$35,1)):
INDEX('DS2025'!$M$21:$M$35,MATCH(K31,'DS2025'!$M$21:$M$35,1)+1)),
IF($L$4=Database!$A$16,
_xlfn.FORECAST.LINEAR(
K31,
INDEX('DS2025'!$Q$21:$Q$35,MATCH(K31,'DS2025'!$P$21:$P$35,1)):
INDEX('DS2025'!$Q$21:$Q$35,MATCH(K31,'DS2025'!$P$21:$P$35,1)+1),
INDEX('DS2025'!$P$21:$P$35,MATCH(K31,'DS2025'!$P$21:$P$35,1)):
INDEX('DS2025'!$P$21:$P$35,MATCH(K31,'DS2025'!$P$21:$P$35,1)+1)),
IF($L$4=Database!$A$17,
_xlfn.FORECAST.LINEAR(
K31,
INDEX('DS2025'!$T$21:$T$35,MATCH(K31,'DS2025'!$S$21:$S$35,1)):
INDEX('DS2025'!$T$21:$T$35,MATCH(K31,'DS2025'!$S$21:$S$35,1)+1),
INDEX('DS2025'!$S$21:$S$35,MATCH(K31,'DS2025'!$S$21:$S$35,1)):
INDEX('DS2025'!$S$21:$S$35,MATCH(K31,'DS2025'!$S$21:$S$35,1)+1)),
IF($L$4=Database!$A$18,
_xlfn.FORECAST.LINEAR(
K31,
INDEX('DS2025'!$W$21:$W$35,MATCH(K31,'DS2025'!$V$21:$V$35,1)):
INDEX('DS2025'!$W$21:$W$35,MATCH(K31,'DS2025'!$V$21:$V$35,1)+1),
INDEX('DS2025'!$V$21:$V$35,MATCH(K31,'DS2025'!$V$21:$V$35,1)):
INDEX('DS2025'!$V$21:$V$35,MATCH(K31,'DS2025'!$V$21:$V$35,1)+1)),
IF($L$4=Database!$A$19,
_xlfn.FORECAST.LINEAR(
K31,
INDEX('DS2025'!$Z$21:$Z$35,MATCH(K31,'DS2025'!$Y$21:$Y$35,1)):
INDEX('DS2025'!$Z$21:$Z$35,MATCH(K31,'DS2025'!$Y$21:$Y$35,1)+1),
INDEX('DS2025'!$Y$21:$Y$35,MATCH(K31,'DS2025'!$Y$21:$Y$35,1)):
INDEX('DS2025'!$Y$21:$Y$35,MATCH(K31,'DS2025'!$Y$21:$Y$35,1)+1)),
IF($L$4=Database!$A$20,
_xlfn.FORECAST.LINEAR(
K31,
INDEX('DS2025'!$AC$21:$AC$35,MATCH(K31,'DS2025'!$AB$21:$AB$35,1)):
INDEX('DS2025'!$AC$21:$AC$35,MATCH(K31,'DS2025'!$AB$21:$AB$35,1)+1),
INDEX('DS2025'!$AB$21:$AB$35,MATCH(K31,'DS2025'!$AB$21:$AB$35,1)):
INDEX('DS2025'!$AB$21:$AB$35,MATCH(K31,'DS2025'!$AB$21:$AB$35,1)+1))
)))))))))))))))))))</f>
        <v>-0.33667584171054732</v>
      </c>
      <c r="M31" s="98">
        <f t="shared" si="3"/>
        <v>65.432324158289461</v>
      </c>
      <c r="N31" s="317">
        <f>'Data 60 C'!F32</f>
        <v>64.805000000000007</v>
      </c>
      <c r="O31" s="98">
        <f>IF($O$4=Database!$A$2,
_xlfn.FORECAST.LINEAR(N31,
INDEX('DS2025'!$B$5:$B$15,MATCH(N31,'DS2025'!$A$5:$A$15,1)):
INDEX('DS2025'!$B$5:$B$15,MATCH(N31,'DS2025'!$A$5:$A$15,1)+1),
INDEX('DS2025'!$A$5:$A$15,MATCH(N31,'DS2025'!$A$5:$A$15,1)):
INDEX('DS2025'!$A$5:$A$15,MATCH(N31,'DS2025'!$A$5:$A$15,1)+1)),
IF($O$4=Database!$A$3,
_xlfn.FORECAST.LINEAR(N31,
INDEX('DS2025'!$E$5:$E$15,MATCH(N31,'DS2025'!$D$5:$D$15,1)):
INDEX('DS2025'!$E$5:$E$15,MATCH(N31,'DS2025'!$D$5:$D$15,1)+1),
INDEX('DS2025'!$D$5:$D$15,MATCH(N31,'DS2025'!$D$5:$D$15,1)):
INDEX('DS2025'!$D$5:$D$15,MATCH(N31,'DS2025'!$D$5:$D$15,1)+1)),
IF($O$4=Database!$A$4,
_xlfn.FORECAST.LINEAR(N31,
INDEX('DS2025'!$H$5:$H$15,MATCH(N31,'DS2025'!$G$5:$G$15,1)):
INDEX('DS2025'!$H$5:$H$15,MATCH(N31,'DS2025'!$G$5:$G$15,1)+1),
INDEX('DS2025'!$G$5:$G$15,MATCH(N31,'DS2025'!$G$5:$G$15,1)):
INDEX('DS2025'!$G$5:$G$15,MATCH(N31,'DS2025'!$G$5:$G$15,1)+1)),
IF($O$4=Database!$A$5,
_xlfn.FORECAST.LINEAR(N31,
INDEX('DS2025'!$K$5:$K$15,MATCH(N31,'DS2025'!$J$5:$J$15,1)):
INDEX('DS2025'!$K$5:$K$15,MATCH(N31,'DS2025'!$J$5:$J$15,1)+1),
INDEX('DS2025'!$J$5:$J$15,MATCH(N31,'DS2025'!$J$5:$J$15,1)):
INDEX('DS2025'!$J$5:$J$15,MATCH(N31,'DS2025'!$J$5:$J$15,1)+1)),
IF($O$4=Database!$A$6,
_xlfn.FORECAST.LINEAR(N31,
INDEX('DS2025'!$N$5:$N$15,MATCH(N31,'DS2025'!$M$5:$M$15,1)):
INDEX('DS2025'!$N$5:$N$15,MATCH(N31,'DS2025'!$M$5:$M$15,1)+1),
INDEX('DS2025'!$M$5:$M$15,MATCH(N31,'DS2025'!$M$5:$M$15,1)):
INDEX('DS2025'!$M$5:$M$15,MATCH(N31,'DS2025'!$M$5:$M$15,1)+1)),
IF($O$4=Database!$A$7,
_xlfn.FORECAST.LINEAR(N31,
INDEX('DS2025'!$Q$5:$Q$15,MATCH(N31,'DS2025'!$P$5:$P$15,1)):
INDEX('DS2025'!$Q$5:$Q$15,MATCH(N31,'DS2025'!$P$5:$P$15,1)+1),
INDEX('DS2025'!$P$5:$P$15,MATCH(N31,'DS2025'!$P$5:$P$15,1)):
INDEX('DS2025'!$P$5:$P$15,MATCH(N31,'DS2025'!$P$5:$P$15,1)+1)),
IF($O$4=Database!$A$8,
_xlfn.FORECAST.LINEAR(N31,
INDEX('DS2025'!$T$5:$T$15,MATCH(N31,'DS2025'!$S$5:$S$15,1)):
INDEX('DS2025'!$T$5:$T$15,MATCH(N31,'DS2025'!$S$5:$S$15,1)+1),
INDEX('DS2025'!$S$5:$S$15,MATCH(N31,'DS2025'!$S$5:$S$15,1)):
INDEX('DS2025'!$S$5:$S$15,MATCH(N31,'DS2025'!$S$5:$S$15,1)+1)),
IF($O$4=Database!$A$9,
_xlfn.FORECAST.LINEAR(N31,
INDEX('DS2025'!$W$5:$W$15,MATCH(N31,'DS2025'!$V$5:$V$15,1)):
INDEX('DS2025'!$W$5:$W$15,MATCH(N31,'DS2025'!$V$5:$V$15,1)+1),
INDEX('DS2025'!$V$5:$V$15,MATCH(N31,'DS2025'!$V$5:$V$15,1)):
INDEX('DS2025'!$V$5:$V$15,MATCH(N31,'DS2025'!$V$5:$V$15,1)+1)),
IF($O$4=Database!$A$10,
_xlfn.FORECAST.LINEAR(N31,
INDEX('DS2025'!$Z$5:$Z$15,MATCH(N31,'DS2025'!$Y$5:$Y$15,1)):
INDEX('DS2025'!$Z$5:$Z$15,MATCH(N31,'DS2025'!$Y$5:$Y$15,1)+1),
INDEX('DS2025'!$Y$5:$Y$15,MATCH(N31,'DS2025'!$Y$5:$Y$15,1)):
INDEX('DS2025'!$Y$5:$Y$15,MATCH(N31,'DS2025'!$Y$5:$Y$15,1)+1)),
IF($O$4=Database!$A$11,
_xlfn.FORECAST.LINEAR(
N31,
INDEX('DS2025'!$B$21:$B$35,MATCH(N31,'DS2025'!$A$21:$A$35,1)):
INDEX('DS2025'!$B$21:$B$35,MATCH(N31,'DS2025'!$A$21:$A$35,1)+1),
INDEX('DS2025'!$A$21:$A$35,MATCH(N31,'DS2025'!$A$21:$A$35,1)):
INDEX('DS2025'!$A$21:$A$35,MATCH(N31,'DS2025'!$A$21:$A$35,1)+1)),
IF($O$4=Database!$A$12,
_xlfn.FORECAST.LINEAR(
N31,
INDEX('DS2025'!$E$21:$E$35,MATCH(N31,'DS2025'!$D$21:$D$35,1)):
INDEX('DS2025'!$E$21:$E$35,MATCH(N31,'DS2025'!$D$21:$D$35,1)+1),
INDEX('DS2025'!$D$21:$D$35,MATCH(N31,'DS2025'!$D$21:$D$35,1)):
INDEX('DS2025'!$D$21:$D$35,MATCH(N31,'DS2025'!$D$21:$D$35,1)+1)),
IF($O$4=Database!$A$13,
_xlfn.FORECAST.LINEAR(
N31,
INDEX('DS2025'!$H$21:$H$35,MATCH(N31,'DS2025'!$G$21:$G$35,1)):
INDEX('DS2025'!$H$21:$H$35,MATCH(N31,'DS2025'!$G$21:$G$35,1)+1),
INDEX('DS2025'!$G$21:$G$35,MATCH(N31,'DS2025'!$G$21:$G$35,1)):
INDEX('DS2025'!$G$21:$G$35,MATCH(N31,'DS2025'!$G$21:$G$35,1)+1)),
IF($O$4=Database!$A$14,
_xlfn.FORECAST.LINEAR(
N31,
INDEX('DS2025'!$K$21:$K$35,MATCH(N31,'DS2025'!$J$21:$J$35,1)):
INDEX('DS2025'!$K$21:$K$35,MATCH(N31,'DS2025'!$J$21:$J$35,1)+1),
INDEX('DS2025'!$J$21:$J$35,MATCH(N31,'DS2025'!$J$21:$J$35,1)):
INDEX('DS2025'!$J$21:$J$35,MATCH(N31,'DS2025'!$J$21:$J$35,1)+1)),
IF($O$4=Database!$A$15,
_xlfn.FORECAST.LINEAR(
N31,
INDEX('DS2025'!$N$21:$N$35,MATCH(N31,'DS2025'!$M$21:$M$35,1)):
INDEX('DS2025'!$N$21:$N$35,MATCH(N31,'DS2025'!$M$21:$M$35,1)+1),
INDEX('DS2025'!$M$21:$M$35,MATCH(N31,'DS2025'!$M$21:$M$35,1)):
INDEX('DS2025'!$M$21:$M$35,MATCH(N31,'DS2025'!$M$21:$M$35,1)+1)),
IF($O$4=Database!$A$16,
_xlfn.FORECAST.LINEAR(
N31,
INDEX('DS2025'!$Q$21:$Q$35,MATCH(N31,'DS2025'!$P$21:$P$35,1)):
INDEX('DS2025'!$Q$21:$Q$35,MATCH(N31,'DS2025'!$P$21:$P$35,1)+1),
INDEX('DS2025'!$P$21:$P$35,MATCH(N31,'DS2025'!$P$21:$P$35,1)):
INDEX('DS2025'!$P$21:$P$35,MATCH(N31,'DS2025'!$P$21:$P$35,1)+1)),
IF($O$4=Database!$A$17,
_xlfn.FORECAST.LINEAR(
N31,
INDEX('DS2025'!$T$21:$T$35,MATCH(N31,'DS2025'!$S$21:$S$35,1)):
INDEX('DS2025'!$T$21:$T$35,MATCH(N31,'DS2025'!$S$21:$S$35,1)+1),
INDEX('DS2025'!$S$21:$S$35,MATCH(N31,'DS2025'!$S$21:$S$35,1)):
INDEX('DS2025'!$S$21:$S$35,MATCH(N31,'DS2025'!$S$21:$S$35,1)+1)),
IF($O$4=Database!$A$18,
_xlfn.FORECAST.LINEAR(
N31,
INDEX('DS2025'!$W$21:$W$35,MATCH(N31,'DS2025'!$V$21:$V$35,1)):
INDEX('DS2025'!$W$21:$W$35,MATCH(N31,'DS2025'!$V$21:$V$35,1)+1),
INDEX('DS2025'!$V$21:$V$35,MATCH(N31,'DS2025'!$V$21:$V$35,1)):
INDEX('DS2025'!$V$21:$V$35,MATCH(N31,'DS2025'!$V$21:$V$35,1)+1)),
IF($O$4=Database!$A$19,
_xlfn.FORECAST.LINEAR(
N31,
INDEX('DS2025'!$Z$21:$Z$35,MATCH(N31,'DS2025'!$Y$21:$Y$35,1)):
INDEX('DS2025'!$Z$21:$Z$35,MATCH(N31,'DS2025'!$Y$21:$Y$35,1)+1),
INDEX('DS2025'!$Y$21:$Y$35,MATCH(N31,'DS2025'!$Y$21:$Y$35,1)):
INDEX('DS2025'!$Y$21:$Y$35,MATCH(N31,'DS2025'!$Y$21:$Y$35,1)+1)),
IF($O$4=Database!$A$20,
_xlfn.FORECAST.LINEAR(
N31,
INDEX('DS2025'!$AC$21:$AC$35,MATCH(N31,'DS2025'!$AB$21:$AB$35,1)):
INDEX('DS2025'!$AC$21:$AC$35,MATCH(N31,'DS2025'!$AB$21:$AB$35,1)+1),
INDEX('DS2025'!$AB$21:$AB$35,MATCH(N31,'DS2025'!$AB$21:$AB$35,1)):
INDEX('DS2025'!$AB$21:$AB$35,MATCH(N31,'DS2025'!$AB$21:$AB$35,1)+1))
)))))))))))))))))))</f>
        <v>-0.33383014201372263</v>
      </c>
      <c r="P31" s="96">
        <f t="shared" si="4"/>
        <v>64.471169857986283</v>
      </c>
      <c r="Q31" s="317">
        <f>'Data 60 C'!G32</f>
        <v>65.462000000000003</v>
      </c>
      <c r="R31" s="98">
        <f>IF($R$4=Database!$A$2,
_xlfn.FORECAST.LINEAR(Q31,
INDEX('DS2025'!$B$5:$B$15,MATCH(Q31,'DS2025'!$A$5:$A$15,1)):
INDEX('DS2025'!$B$5:$B$15,MATCH(Q31,'DS2025'!$A$5:$A$15,1)+1),
INDEX('DS2025'!$A$5:$A$15,MATCH(Q31,'DS2025'!$A$5:$A$15,1)):
INDEX('DS2025'!$A$5:$A$15,MATCH(Q31,'DS2025'!$A$5:$A$15,1)+1)),
IF($R$4=Database!$A$3,
_xlfn.FORECAST.LINEAR(Q31,
INDEX('DS2025'!$E$5:$E$15,MATCH(Q31,'DS2025'!$D$5:$D$15,1)):
INDEX('DS2025'!$E$5:$E$15,MATCH(Q31,'DS2025'!$D$5:$D$15,1)+1),
INDEX('DS2025'!$D$5:$D$15,MATCH(Q31,'DS2025'!$D$5:$D$15,1)):
INDEX('DS2025'!$D$5:$D$15,MATCH(Q31,'DS2025'!$D$5:$D$15,1)+1)),
IF($R$4=Database!$A$4,
_xlfn.FORECAST.LINEAR(Q31,
INDEX('DS2025'!$H$5:$H$15,MATCH(Q31,'DS2025'!$G$5:$G$15,1)):
INDEX('DS2025'!$H$5:$H$15,MATCH(Q31,'DS2025'!$G$5:$G$15,1)+1),
INDEX('DS2025'!$G$5:$G$15,MATCH(Q31,'DS2025'!$G$5:$G$15,1)):
INDEX('DS2025'!$G$5:$G$15,MATCH(Q31,'DS2025'!$G$5:$G$15,1)+1)),
IF($R$4=Database!$A$5,
_xlfn.FORECAST.LINEAR(Q31,
INDEX('DS2025'!$K$5:$K$15,MATCH(Q31,'DS2025'!$J$5:$J$15,1)):
INDEX('DS2025'!$K$5:$K$15,MATCH(Q31,'DS2025'!$J$5:$J$15,1)+1),
INDEX('DS2025'!$J$5:$J$15,MATCH(Q31,'DS2025'!$J$5:$J$15,1)):
INDEX('DS2025'!$J$5:$J$15,MATCH(Q31,'DS2025'!$J$5:$J$15,1)+1)),
IF($R$4=Database!$A$6,
_xlfn.FORECAST.LINEAR(Q31,
INDEX('DS2025'!$N$5:$N$15,MATCH(Q31,'DS2025'!$M$5:$M$15,1)):
INDEX('DS2025'!$N$5:$N$15,MATCH(Q31,'DS2025'!$M$5:$M$15,1)+1),
INDEX('DS2025'!$M$5:$M$15,MATCH(Q31,'DS2025'!$M$5:$M$15,1)):
INDEX('DS2025'!$M$5:$M$15,MATCH(Q31,'DS2025'!$M$5:$M$15,1)+1)),
IF($R$4=Database!$A$7,
_xlfn.FORECAST.LINEAR(Q31,
INDEX('DS2025'!$Q$5:$Q$15,MATCH(Q31,'DS2025'!$P$5:$P$15,1)):
INDEX('DS2025'!$Q$5:$Q$15,MATCH(Q31,'DS2025'!$P$5:$P$15,1)+1),
INDEX('DS2025'!$P$5:$P$15,MATCH(Q31,'DS2025'!$P$5:$P$15,1)):
INDEX('DS2025'!$P$5:$P$15,MATCH(Q31,'DS2025'!$P$5:$P$15,1)+1)),
IF($R$4=Database!$A$8,
_xlfn.FORECAST.LINEAR(Q31,
INDEX('DS2025'!$T$5:$T$15,MATCH(Q31,'DS2025'!$S$5:$S$15,1)):
INDEX('DS2025'!$T$5:$T$15,MATCH(Q31,'DS2025'!$S$5:$S$15,1)+1),
INDEX('DS2025'!$S$5:$S$15,MATCH(Q31,'DS2025'!$S$5:$S$15,1)):
INDEX('DS2025'!$S$5:$S$15,MATCH(Q31,'DS2025'!$S$5:$S$15,1)+1)),
IF($R$4=Database!$A$9,
_xlfn.FORECAST.LINEAR(Q31,
INDEX('DS2025'!$W$5:$W$15,MATCH(Q31,'DS2025'!$V$5:$V$15,1)):
INDEX('DS2025'!$W$5:$W$15,MATCH(Q31,'DS2025'!$V$5:$V$15,1)+1),
INDEX('DS2025'!$V$5:$V$15,MATCH(Q31,'DS2025'!$V$5:$V$15,1)):
INDEX('DS2025'!$V$5:$V$15,MATCH(Q31,'DS2025'!$V$5:$V$15,1)+1)),
IF($R$4=Database!$A$10,
_xlfn.FORECAST.LINEAR(Q31,
INDEX('DS2025'!$Z$5:$Z$15,MATCH(Q31,'DS2025'!$Y$5:$Y$15,1)):
INDEX('DS2025'!$Z$5:$Z$15,MATCH(Q31,'DS2025'!$Y$5:$Y$15,1)+1),
INDEX('DS2025'!$Y$5:$Y$15,MATCH(Q31,'DS2025'!$Y$5:$Y$15,1)):
INDEX('DS2025'!$Y$5:$Y$15,MATCH(Q31,'DS2025'!$Y$5:$Y$15,1)+1)),
IF($R$4=Database!$A$11,
_xlfn.FORECAST.LINEAR(
Q31,
INDEX('DS2025'!$B$21:$B$35,MATCH(Q31,'DS2025'!$A$21:$A$35,1)):
INDEX('DS2025'!$B$21:$B$35,MATCH(Q31,'DS2025'!$A$21:$A$35,1)+1),
INDEX('DS2025'!$A$21:$A$35,MATCH(Q31,'DS2025'!$A$21:$A$35,1)):
INDEX('DS2025'!$A$21:$A$35,MATCH(Q31,'DS2025'!$A$21:$A$35,1)+1)),
IF($R$4=Database!$A$12,
_xlfn.FORECAST.LINEAR(
Q31,
INDEX('DS2025'!$E$21:$E$35,MATCH(Q31,'DS2025'!$D$21:$D$35,1)):
INDEX('DS2025'!$E$21:$E$35,MATCH(Q31,'DS2025'!$D$21:$D$35,1)+1),
INDEX('DS2025'!$D$21:$D$35,MATCH(Q31,'DS2025'!$D$21:$D$35,1)):
INDEX('DS2025'!$D$21:$D$35,MATCH(Q31,'DS2025'!$D$21:$D$35,1)+1)),
IF($R$4=Database!$A$13,
_xlfn.FORECAST.LINEAR(
Q31,
INDEX('DS2025'!$H$21:$H$35,MATCH(Q31,'DS2025'!$G$21:$G$35,1)):
INDEX('DS2025'!$H$21:$H$35,MATCH(Q31,'DS2025'!$G$21:$G$35,1)+1),
INDEX('DS2025'!$G$21:$G$35,MATCH(Q31,'DS2025'!$G$21:$G$35,1)):
INDEX('DS2025'!$G$21:$G$35,MATCH(Q31,'DS2025'!$G$21:$G$35,1)+1)),
IF($R$4=Database!$A$14,
_xlfn.FORECAST.LINEAR(
Q31,
INDEX('DS2025'!$K$21:$K$35,MATCH(Q31,'DS2025'!$J$21:$J$35,1)):
INDEX('DS2025'!$K$21:$K$35,MATCH(Q31,'DS2025'!$J$21:$J$35,1)+1),
INDEX('DS2025'!$J$21:$J$35,MATCH(Q31,'DS2025'!$J$21:$J$35,1)):
INDEX('DS2025'!$J$21:$J$35,MATCH(Q31,'DS2025'!$J$21:$J$35,1)+1)),
IF($R$4=Database!$A$15,
_xlfn.FORECAST.LINEAR(
Q31,
INDEX('DS2025'!$N$21:$N$35,MATCH(Q31,'DS2025'!$M$21:$M$35,1)):
INDEX('DS2025'!$N$21:$N$35,MATCH(Q31,'DS2025'!$M$21:$M$35,1)+1),
INDEX('DS2025'!$M$21:$M$35,MATCH(Q31,'DS2025'!$M$21:$M$35,1)):
INDEX('DS2025'!$M$21:$M$35,MATCH(Q31,'DS2025'!$M$21:$M$35,1)+1)),
IF($R$4=Database!$A$16,
_xlfn.FORECAST.LINEAR(
Q31,
INDEX('DS2025'!$Q$21:$Q$35,MATCH(Q31,'DS2025'!$P$21:$P$35,1)):
INDEX('DS2025'!$Q$21:$Q$35,MATCH(Q31,'DS2025'!$P$21:$P$35,1)+1),
INDEX('DS2025'!$P$21:$P$35,MATCH(Q31,'DS2025'!$P$21:$P$35,1)):
INDEX('DS2025'!$P$21:$P$35,MATCH(Q31,'DS2025'!$P$21:$P$35,1)+1)),
IF($R$4=Database!$A$17,
_xlfn.FORECAST.LINEAR(
Q31,
INDEX('DS2025'!$T$21:$T$35,MATCH(Q31,'DS2025'!$S$21:$S$35,1)):
INDEX('DS2025'!$T$21:$T$35,MATCH(Q31,'DS2025'!$S$21:$S$35,1)+1),
INDEX('DS2025'!$S$21:$S$35,MATCH(Q31,'DS2025'!$S$21:$S$35,1)):
INDEX('DS2025'!$S$21:$S$35,MATCH(Q31,'DS2025'!$S$21:$S$35,1)+1)),
IF($R$4=Database!$A$18,
_xlfn.FORECAST.LINEAR(
Q31,
INDEX('DS2025'!$W$21:$W$35,MATCH(Q31,'DS2025'!$V$21:$V$35,1)):
INDEX('DS2025'!$W$21:$W$35,MATCH(Q31,'DS2025'!$V$21:$V$35,1)+1),
INDEX('DS2025'!$V$21:$V$35,MATCH(Q31,'DS2025'!$V$21:$V$35,1)):
INDEX('DS2025'!$V$21:$V$35,MATCH(Q31,'DS2025'!$V$21:$V$35,1)+1)),
IF($R$4=Database!$A$19,
_xlfn.FORECAST.LINEAR(
Q31,
INDEX('DS2025'!$Z$21:$Z$35,MATCH(Q31,'DS2025'!$Y$21:$Y$35,1)):
INDEX('DS2025'!$Z$21:$Z$35,MATCH(Q31,'DS2025'!$Y$21:$Y$35,1)+1),
INDEX('DS2025'!$Y$21:$Y$35,MATCH(Q31,'DS2025'!$Y$21:$Y$35,1)):
INDEX('DS2025'!$Y$21:$Y$35,MATCH(Q31,'DS2025'!$Y$21:$Y$35,1)+1)),
IF($R$4=Database!$A$20,
_xlfn.FORECAST.LINEAR(
Q31,
INDEX('DS2025'!$AC$21:$AC$35,MATCH(Q31,'DS2025'!$AB$21:$AB$35,1)):
INDEX('DS2025'!$AC$21:$AC$35,MATCH(Q31,'DS2025'!$AB$21:$AB$35,1)+1),
INDEX('DS2025'!$AB$21:$AB$35,MATCH(Q31,'DS2025'!$AB$21:$AB$35,1)):
INDEX('DS2025'!$AB$21:$AB$35,MATCH(Q31,'DS2025'!$AB$21:$AB$35,1)+1))
)))))))))))))))))))</f>
        <v>-0.33576958672411039</v>
      </c>
      <c r="S31" s="98">
        <f t="shared" si="5"/>
        <v>65.126230413275891</v>
      </c>
      <c r="T31" s="317">
        <f>'Data 60 C'!H32</f>
        <v>64.561999999999998</v>
      </c>
      <c r="U31" s="98">
        <f>IF($U$4=Database!$A$2,
_xlfn.FORECAST.LINEAR(T31,
INDEX('DS2025'!$B$5:$B$15,MATCH(T31,'DS2025'!$A$5:$A$15,1)):
INDEX('DS2025'!$B$5:$B$15,MATCH(T31,'DS2025'!$A$5:$A$15,1)+1),
INDEX('DS2025'!$A$5:$A$15,MATCH(T31,'DS2025'!$A$5:$A$15,1)):
INDEX('DS2025'!$A$5:$A$15,MATCH(T31,'DS2025'!$A$5:$A$15,1)+1)),
IF($U$4=Database!$A$3,
_xlfn.FORECAST.LINEAR(T31,
INDEX('DS2025'!$E$5:$E$15,MATCH(T31,'DS2025'!$D$5:$D$15,1)):
INDEX('DS2025'!$E$5:$E$15,MATCH(T31,'DS2025'!$D$5:$D$15,1)+1),
INDEX('DS2025'!$D$5:$D$15,MATCH(T31,'DS2025'!$D$5:$D$15,1)):
INDEX('DS2025'!$D$5:$D$15,MATCH(T31,'DS2025'!$D$5:$D$15,1)+1)),
IF($U$4=Database!$A$4,
_xlfn.FORECAST.LINEAR(T31,
INDEX('DS2025'!$H$5:$H$15,MATCH(T31,'DS2025'!$G$5:$G$15,1)):
INDEX('DS2025'!$H$5:$H$15,MATCH(T31,'DS2025'!$G$5:$G$15,1)+1),
INDEX('DS2025'!$G$5:$G$15,MATCH(T31,'DS2025'!$G$5:$G$15,1)):
INDEX('DS2025'!$G$5:$G$15,MATCH(T31,'DS2025'!$G$5:$G$15,1)+1)),
IF($U$4=Database!$A$5,
_xlfn.FORECAST.LINEAR(T31,
INDEX('DS2025'!$K$5:$K$15,MATCH(T31,'DS2025'!$J$5:$J$15,1)):
INDEX('DS2025'!$K$5:$K$15,MATCH(T31,'DS2025'!$J$5:$J$15,1)+1),
INDEX('DS2025'!$J$5:$J$15,MATCH(T31,'DS2025'!$J$5:$J$15,1)):
INDEX('DS2025'!$J$5:$J$15,MATCH(T31,'DS2025'!$J$5:$J$15,1)+1)),
IF($U$4=Database!$A$6,
_xlfn.FORECAST.LINEAR(T31,
INDEX('DS2025'!$N$5:$N$15,MATCH(T31,'DS2025'!$M$5:$M$15,1)):
INDEX('DS2025'!$N$5:$N$15,MATCH(T31,'DS2025'!$M$5:$M$15,1)+1),
INDEX('DS2025'!$M$5:$M$15,MATCH(T31,'DS2025'!$M$5:$M$15,1)):
INDEX('DS2025'!$M$5:$M$15,MATCH(T31,'DS2025'!$M$5:$M$15,1)+1)),
IF($U$4=Database!$A$7,
_xlfn.FORECAST.LINEAR(T31,
INDEX('DS2025'!$Q$5:$Q$15,MATCH(T31,'DS2025'!$P$5:$P$15,1)):
INDEX('DS2025'!$Q$5:$Q$15,MATCH(T31,'DS2025'!$P$5:$P$15,1)+1),
INDEX('DS2025'!$P$5:$P$15,MATCH(T31,'DS2025'!$P$5:$P$15,1)):
INDEX('DS2025'!$P$5:$P$15,MATCH(T31,'DS2025'!$P$5:$P$15,1)+1)),
IF($U$4=Database!$A$8,
_xlfn.FORECAST.LINEAR(T31,
INDEX('DS2025'!$T$5:$T$15,MATCH(T31,'DS2025'!$S$5:$S$15,1)):
INDEX('DS2025'!$T$5:$T$15,MATCH(T31,'DS2025'!$S$5:$S$15,1)+1),
INDEX('DS2025'!$S$5:$S$15,MATCH(T31,'DS2025'!$S$5:$S$15,1)):
INDEX('DS2025'!$S$5:$S$15,MATCH(T31,'DS2025'!$S$5:$S$15,1)+1)),
IF($U$4=Database!$A$9,
_xlfn.FORECAST.LINEAR(T31,
INDEX('DS2025'!$W$5:$W$15,MATCH(T31,'DS2025'!$V$5:$V$15,1)):
INDEX('DS2025'!$W$5:$W$15,MATCH(T31,'DS2025'!$V$5:$V$15,1)+1),
INDEX('DS2025'!$V$5:$V$15,MATCH(T31,'DS2025'!$V$5:$V$15,1)):
INDEX('DS2025'!$V$5:$V$15,MATCH(T31,'DS2025'!$V$5:$V$15,1)+1)),
IF($U$4=Database!$A$10,
_xlfn.FORECAST.LINEAR(T31,
INDEX('DS2025'!$Z$5:$Z$15,MATCH(T31,'DS2025'!$Y$5:$Y$15,1)):
INDEX('DS2025'!$Z$5:$Z$15,MATCH(T31,'DS2025'!$Y$5:$Y$15,1)+1),
INDEX('DS2025'!$Y$5:$Y$15,MATCH(T31,'DS2025'!$Y$5:$Y$15,1)):
INDEX('DS2025'!$Y$5:$Y$15,MATCH(T31,'DS2025'!$Y$5:$Y$15,1)+1)),
IF($U$4=Database!$A$11,
_xlfn.FORECAST.LINEAR(
T31,
INDEX('DS2025'!$B$21:$B$35,MATCH(T31,'DS2025'!$A$21:$A$35,1)):
INDEX('DS2025'!$B$21:$B$35,MATCH(T31,'DS2025'!$A$21:$A$35,1)+1),
INDEX('DS2025'!$A$21:$A$35,MATCH(T31,'DS2025'!$A$21:$A$35,1)):
INDEX('DS2025'!$A$21:$A$35,MATCH(T31,'DS2025'!$A$21:$A$35,1)+1)),
IF($U$4=Database!$A$12,
_xlfn.FORECAST.LINEAR(
T31,
INDEX('DS2025'!$E$21:$E$35,MATCH(T31,'DS2025'!$D$21:$D$35,1)):
INDEX('DS2025'!$E$21:$E$35,MATCH(T31,'DS2025'!$D$21:$D$35,1)+1),
INDEX('DS2025'!$D$21:$D$35,MATCH(T31,'DS2025'!$D$21:$D$35,1)):
INDEX('DS2025'!$D$21:$D$35,MATCH(T31,'DS2025'!$D$21:$D$35,1)+1)),
IF($U$4=Database!$A$13,
_xlfn.FORECAST.LINEAR(
T31,
INDEX('DS2025'!$H$21:$H$35,MATCH(T31,'DS2025'!$G$21:$G$35,1)):
INDEX('DS2025'!$H$21:$H$35,MATCH(T31,'DS2025'!$G$21:$G$35,1)+1),
INDEX('DS2025'!$G$21:$G$35,MATCH(T31,'DS2025'!$G$21:$G$35,1)):
INDEX('DS2025'!$G$21:$G$35,MATCH(T31,'DS2025'!$G$21:$G$35,1)+1)),
IF($U$4=Database!$A$14,
_xlfn.FORECAST.LINEAR(
T31,
INDEX('DS2025'!$K$21:$K$35,MATCH(T31,'DS2025'!$J$21:$J$35,1)):
INDEX('DS2025'!$K$21:$K$35,MATCH(T31,'DS2025'!$J$21:$J$35,1)+1),
INDEX('DS2025'!$J$21:$J$35,MATCH(T31,'DS2025'!$J$21:$J$35,1)):
INDEX('DS2025'!$J$21:$J$35,MATCH(T31,'DS2025'!$J$21:$J$35,1)+1)),
IF($U$4=Database!$A$15,
_xlfn.FORECAST.LINEAR(
T31,
INDEX('DS2025'!$N$21:$N$35,MATCH(T31,'DS2025'!$M$21:$M$35,1)):
INDEX('DS2025'!$N$21:$N$35,MATCH(T31,'DS2025'!$M$21:$M$35,1)+1),
INDEX('DS2025'!$M$21:$M$35,MATCH(T31,'DS2025'!$M$21:$M$35,1)):
INDEX('DS2025'!$M$21:$M$35,MATCH(T31,'DS2025'!$M$21:$M$35,1)+1)),
IF($U$4=Database!$A$16,
_xlfn.FORECAST.LINEAR(
T31,
INDEX('DS2025'!$Q$21:$Q$35,MATCH(T31,'DS2025'!$P$21:$P$35,1)):
INDEX('DS2025'!$Q$21:$Q$35,MATCH(T31,'DS2025'!$P$21:$P$35,1)+1),
INDEX('DS2025'!$P$21:$P$35,MATCH(T31,'DS2025'!$P$21:$P$35,1)):
INDEX('DS2025'!$P$21:$P$35,MATCH(T31,'DS2025'!$P$21:$P$35,1)+1)),
IF($U$4=Database!$A$17,
_xlfn.FORECAST.LINEAR(
T31,
INDEX('DS2025'!$T$21:$T$35,MATCH(T31,'DS2025'!$S$21:$S$35,1)):
INDEX('DS2025'!$T$21:$T$35,MATCH(T31,'DS2025'!$S$21:$S$35,1)+1),
INDEX('DS2025'!$S$21:$S$35,MATCH(T31,'DS2025'!$S$21:$S$35,1)):
INDEX('DS2025'!$S$21:$S$35,MATCH(T31,'DS2025'!$S$21:$S$35,1)+1)),
IF($U$4=Database!$A$18,
_xlfn.FORECAST.LINEAR(
T31,
INDEX('DS2025'!$W$21:$W$35,MATCH(T31,'DS2025'!$V$21:$V$35,1)):
INDEX('DS2025'!$W$21:$W$35,MATCH(T31,'DS2025'!$V$21:$V$35,1)+1),
INDEX('DS2025'!$V$21:$V$35,MATCH(T31,'DS2025'!$V$21:$V$35,1)):
INDEX('DS2025'!$V$21:$V$35,MATCH(T31,'DS2025'!$V$21:$V$35,1)+1)),
IF($U$4=Database!$A$19,
_xlfn.FORECAST.LINEAR(
T31,
INDEX('DS2025'!$Z$21:$Z$35,MATCH(T31,'DS2025'!$Y$21:$Y$35,1)):
INDEX('DS2025'!$Z$21:$Z$35,MATCH(T31,'DS2025'!$Y$21:$Y$35,1)+1),
INDEX('DS2025'!$Y$21:$Y$35,MATCH(T31,'DS2025'!$Y$21:$Y$35,1)):
INDEX('DS2025'!$Y$21:$Y$35,MATCH(T31,'DS2025'!$Y$21:$Y$35,1)+1)),
IF($U$4=Database!$A$20,
_xlfn.FORECAST.LINEAR(
T31,
INDEX('DS2025'!$AC$21:$AC$35,MATCH(T31,'DS2025'!$AB$21:$AB$35,1)):
INDEX('DS2025'!$AC$21:$AC$35,MATCH(T31,'DS2025'!$AB$21:$AB$35,1)+1),
INDEX('DS2025'!$AB$21:$AB$35,MATCH(T31,'DS2025'!$AB$21:$AB$35,1)):
INDEX('DS2025'!$AB$21:$AB$35,MATCH(T31,'DS2025'!$AB$21:$AB$35,1)+1))
)))))))))))))))))))</f>
        <v>-0.33311281314823671</v>
      </c>
      <c r="V31" s="98">
        <f t="shared" si="6"/>
        <v>64.228887186851765</v>
      </c>
      <c r="W31" s="317">
        <f>'Data 60 C'!I32</f>
        <v>64.576999999999998</v>
      </c>
      <c r="X31" s="98">
        <f>IF($X$4=Database!$A$2,
_xlfn.FORECAST.LINEAR(W31,
INDEX('DS2025'!$B$5:$B$15,MATCH(W31,'DS2025'!$A$5:$A$15,1)):
INDEX('DS2025'!$B$5:$B$15,MATCH(W31,'DS2025'!$A$5:$A$15,1)+1),
INDEX('DS2025'!$A$5:$A$15,MATCH(W31,'DS2025'!$A$5:$A$15,1)):
INDEX('DS2025'!$A$5:$A$15,MATCH(W31,'DS2025'!$A$5:$A$15,1)+1)),
IF($X$4=Database!$A$3,
_xlfn.FORECAST.LINEAR(W31,
INDEX('DS2025'!$E$5:$E$15,MATCH(W31,'DS2025'!$D$5:$D$15,1)):
INDEX('DS2025'!$E$5:$E$15,MATCH(W31,'DS2025'!$D$5:$D$15,1)+1),
INDEX('DS2025'!$D$5:$D$15,MATCH(W31,'DS2025'!$D$5:$D$15,1)):
INDEX('DS2025'!$D$5:$D$15,MATCH(W31,'DS2025'!$D$5:$D$15,1)+1)),
IF($X$4=Database!$A$4,
_xlfn.FORECAST.LINEAR(W31,
INDEX('DS2025'!$H$5:$H$15,MATCH(W31,'DS2025'!$G$5:$G$15,1)):
INDEX('DS2025'!$H$5:$H$15,MATCH(W31,'DS2025'!$G$5:$G$15,1)+1),
INDEX('DS2025'!$G$5:$G$15,MATCH(W31,'DS2025'!$G$5:$G$15,1)):
INDEX('DS2025'!$G$5:$G$15,MATCH(W31,'DS2025'!$G$5:$G$15,1)+1)),
IF($X$4=Database!$A$5,
_xlfn.FORECAST.LINEAR(W31,
INDEX('DS2025'!$K$5:$K$15,MATCH(W31,'DS2025'!$J$5:$J$15,1)):
INDEX('DS2025'!$K$5:$K$15,MATCH(W31,'DS2025'!$J$5:$J$15,1)+1),
INDEX('DS2025'!$J$5:$J$15,MATCH(W31,'DS2025'!$J$5:$J$15,1)):
INDEX('DS2025'!$J$5:$J$15,MATCH(W31,'DS2025'!$J$5:$J$15,1)+1)),
IF($X$4=Database!$A$6,
_xlfn.FORECAST.LINEAR(W31,
INDEX('DS2025'!$N$5:$N$15,MATCH(W31,'DS2025'!$M$5:$M$15,1)):
INDEX('DS2025'!$N$5:$N$15,MATCH(W31,'DS2025'!$M$5:$M$15,1)+1),
INDEX('DS2025'!$M$5:$M$15,MATCH(W31,'DS2025'!$M$5:$M$15,1)):
INDEX('DS2025'!$M$5:$M$15,MATCH(W31,'DS2025'!$M$5:$M$15,1)+1)),
IF($X$4=Database!$A$7,
_xlfn.FORECAST.LINEAR(W31,
INDEX('DS2025'!$Q$5:$Q$15,MATCH(W31,'DS2025'!$P$5:$P$15,1)):
INDEX('DS2025'!$Q$5:$Q$15,MATCH(W31,'DS2025'!$P$5:$P$15,1)+1),
INDEX('DS2025'!$P$5:$P$15,MATCH(W31,'DS2025'!$P$5:$P$15,1)):
INDEX('DS2025'!$P$5:$P$15,MATCH(W31,'DS2025'!$P$5:$P$15,1)+1)),
IF($X$4=Database!$A$8,
_xlfn.FORECAST.LINEAR(W31,
INDEX('DS2025'!$T$5:$T$15,MATCH(W31,'DS2025'!$S$5:$S$15,1)):
INDEX('DS2025'!$T$5:$T$15,MATCH(W31,'DS2025'!$S$5:$S$15,1)+1),
INDEX('DS2025'!$S$5:$S$15,MATCH(W31,'DS2025'!$S$5:$S$15,1)):
INDEX('DS2025'!$S$5:$S$15,MATCH(W31,'DS2025'!$S$5:$S$15,1)+1)),
IF($X$4=Database!$A$9,
_xlfn.FORECAST.LINEAR(W31,
INDEX('DS2025'!$W$5:$W$15,MATCH(W31,'DS2025'!$V$5:$V$15,1)):
INDEX('DS2025'!$W$5:$W$15,MATCH(W31,'DS2025'!$V$5:$V$15,1)+1),
INDEX('DS2025'!$V$5:$V$15,MATCH(W31,'DS2025'!$V$5:$V$15,1)):
INDEX('DS2025'!$V$5:$V$15,MATCH(W31,'DS2025'!$V$5:$V$15,1)+1)),
IF($X$4=Database!$A$10,
_xlfn.FORECAST.LINEAR(W31,
INDEX('DS2025'!$Z$5:$Z$15,MATCH(W31,'DS2025'!$Y$5:$Y$15,1)):
INDEX('DS2025'!$Z$5:$Z$15,MATCH(W31,'DS2025'!$Y$5:$Y$15,1)+1),
INDEX('DS2025'!$Y$5:$Y$15,MATCH(W31,'DS2025'!$Y$5:$Y$15,1)):
INDEX('DS2025'!$Y$5:$Y$15,MATCH(W31,'DS2025'!$Y$5:$Y$15,1)+1)),
IF($X$4=Database!$A$11,
_xlfn.FORECAST.LINEAR(
W31,
INDEX('DS2025'!$B$21:$B$35,MATCH(W31,'DS2025'!$A$21:$A$35,1)):
INDEX('DS2025'!$B$21:$B$35,MATCH(W31,'DS2025'!$A$21:$A$35,1)+1),
INDEX('DS2025'!$A$21:$A$35,MATCH(W31,'DS2025'!$A$21:$A$35,1)):
INDEX('DS2025'!$A$21:$A$35,MATCH(W31,'DS2025'!$A$21:$A$35,1)+1)),
IF($X$4=Database!$A$12,
_xlfn.FORECAST.LINEAR(
W31,
INDEX('DS2025'!$E$21:$E$35,MATCH(W31,'DS2025'!$D$21:$D$35,1)):
INDEX('DS2025'!$E$21:$E$35,MATCH(W31,'DS2025'!$D$21:$D$35,1)+1),
INDEX('DS2025'!$D$21:$D$35,MATCH(W31,'DS2025'!$D$21:$D$35,1)):
INDEX('DS2025'!$D$21:$D$35,MATCH(W31,'DS2025'!$D$21:$D$35,1)+1)),
IF($X$4=Database!$A$13,
_xlfn.FORECAST.LINEAR(
W31,
INDEX('DS2025'!$H$21:$H$35,MATCH(W31,'DS2025'!$G$21:$G$35,1)):
INDEX('DS2025'!$H$21:$H$35,MATCH(W31,'DS2025'!$G$21:$G$35,1)+1),
INDEX('DS2025'!$G$21:$G$35,MATCH(W31,'DS2025'!$G$21:$G$35,1)):
INDEX('DS2025'!$G$21:$G$35,MATCH(W31,'DS2025'!$G$21:$G$35,1)+1)),
IF($X$4=Database!$A$14,
_xlfn.FORECAST.LINEAR(
W31,
INDEX('DS2025'!$K$21:$K$35,MATCH(W31,'DS2025'!$J$21:$J$35,1)):
INDEX('DS2025'!$K$21:$K$35,MATCH(W31,'DS2025'!$J$21:$J$35,1)+1),
INDEX('DS2025'!$J$21:$J$35,MATCH(W31,'DS2025'!$J$21:$J$35,1)):
INDEX('DS2025'!$J$21:$J$35,MATCH(W31,'DS2025'!$J$21:$J$35,1)+1)),
IF($X$4=Database!$A$15,
_xlfn.FORECAST.LINEAR(
W31,
INDEX('DS2025'!$N$21:$N$35,MATCH(W31,'DS2025'!$M$21:$M$35,1)):
INDEX('DS2025'!$N$21:$N$35,MATCH(W31,'DS2025'!$M$21:$M$35,1)+1),
INDEX('DS2025'!$M$21:$M$35,MATCH(W31,'DS2025'!$M$21:$M$35,1)):
INDEX('DS2025'!$M$21:$M$35,MATCH(W31,'DS2025'!$M$21:$M$35,1)+1)),
IF($X$4=Database!$A$16,
_xlfn.FORECAST.LINEAR(
W31,
INDEX('DS2025'!$Q$21:$Q$35,MATCH(W31,'DS2025'!$P$21:$P$35,1)):
INDEX('DS2025'!$Q$21:$Q$35,MATCH(W31,'DS2025'!$P$21:$P$35,1)+1),
INDEX('DS2025'!$P$21:$P$35,MATCH(W31,'DS2025'!$P$21:$P$35,1)):
INDEX('DS2025'!$P$21:$P$35,MATCH(W31,'DS2025'!$P$21:$P$35,1)+1)),
IF($X$4=Database!$A$17,
_xlfn.FORECAST.LINEAR(
W31,
INDEX('DS2025'!$T$21:$T$35,MATCH(W31,'DS2025'!$S$21:$S$35,1)):
INDEX('DS2025'!$T$21:$T$35,MATCH(W31,'DS2025'!$S$21:$S$35,1)+1),
INDEX('DS2025'!$S$21:$S$35,MATCH(W31,'DS2025'!$S$21:$S$35,1)):
INDEX('DS2025'!$S$21:$S$35,MATCH(W31,'DS2025'!$S$21:$S$35,1)+1)),
IF($X$4=Database!$A$18,
_xlfn.FORECAST.LINEAR(
W31,
INDEX('DS2025'!$W$21:$W$35,MATCH(W31,'DS2025'!$V$21:$V$35,1)):
INDEX('DS2025'!$W$21:$W$35,MATCH(W31,'DS2025'!$V$21:$V$35,1)+1),
INDEX('DS2025'!$V$21:$V$35,MATCH(W31,'DS2025'!$V$21:$V$35,1)):
INDEX('DS2025'!$V$21:$V$35,MATCH(W31,'DS2025'!$V$21:$V$35,1)+1)),
IF($X$4=Database!$A$19,
_xlfn.FORECAST.LINEAR(
W31,
INDEX('DS2025'!$Z$21:$Z$35,MATCH(W31,'DS2025'!$Y$21:$Y$35,1)):
INDEX('DS2025'!$Z$21:$Z$35,MATCH(W31,'DS2025'!$Y$21:$Y$35,1)+1),
INDEX('DS2025'!$Y$21:$Y$35,MATCH(W31,'DS2025'!$Y$21:$Y$35,1)):
INDEX('DS2025'!$Y$21:$Y$35,MATCH(W31,'DS2025'!$Y$21:$Y$35,1)+1)),
IF($X$4=Database!$A$20,
_xlfn.FORECAST.LINEAR(
W31,
INDEX('DS2025'!$AC$21:$AC$35,MATCH(W31,'DS2025'!$AB$21:$AB$35,1)):
INDEX('DS2025'!$AC$21:$AC$35,MATCH(W31,'DS2025'!$AB$21:$AB$35,1)+1),
INDEX('DS2025'!$AB$21:$AB$35,MATCH(W31,'DS2025'!$AB$21:$AB$35,1)):
INDEX('DS2025'!$AB$21:$AB$35,MATCH(W31,'DS2025'!$AB$21:$AB$35,1)+1))
)))))))))))))))))))</f>
        <v>-0.33315709270783467</v>
      </c>
      <c r="Y31" s="98">
        <f t="shared" si="7"/>
        <v>64.243842907292162</v>
      </c>
      <c r="Z31" s="97">
        <f>'Data 60 C'!J32</f>
        <v>65.906999999999996</v>
      </c>
      <c r="AA31" s="98">
        <f>IF($AA$4=Database!$A$2,
_xlfn.FORECAST.LINEAR(Z31,
INDEX('DS2025'!$B$5:$B$15,MATCH(Z31,'DS2025'!$A$5:$A$15,1)):
INDEX('DS2025'!$B$5:$B$15,MATCH(Z31,'DS2025'!$A$5:$A$15,1)+1),
INDEX('DS2025'!$A$5:$A$15,MATCH(Z31,'DS2025'!$A$5:$A$15,1)):
INDEX('DS2025'!$A$5:$A$15,MATCH(Z31,'DS2025'!$A$5:$A$15,1)+1)),
IF($AA$4=Database!$A$3,
_xlfn.FORECAST.LINEAR(Z31,
INDEX('DS2025'!$E$5:$E$15,MATCH(Z31,'DS2025'!$D$5:$D$15,1)):
INDEX('DS2025'!$E$5:$E$15,MATCH(Z31,'DS2025'!$D$5:$D$15,1)+1),
INDEX('DS2025'!$D$5:$D$15,MATCH(Z31,'DS2025'!$D$5:$D$15,1)):
INDEX('DS2025'!$D$5:$D$15,MATCH(Z31,'DS2025'!$D$5:$D$15,1)+1)),
IF($AA$4=Database!$A$4,
_xlfn.FORECAST.LINEAR(Z31,
INDEX('DS2025'!$H$5:$H$15,MATCH(Z31,'DS2025'!$G$5:$G$15,1)):
INDEX('DS2025'!$H$5:$H$15,MATCH(Z31,'DS2025'!$G$5:$G$15,1)+1),
INDEX('DS2025'!$G$5:$G$15,MATCH(Z31,'DS2025'!$G$5:$G$15,1)):
INDEX('DS2025'!$G$5:$G$15,MATCH(Z31,'DS2025'!$G$5:$G$15,1)+1)),
IF($AA$4=Database!$A$5,
_xlfn.FORECAST.LINEAR(Z31,
INDEX('DS2025'!$K$5:$K$15,MATCH(Z31,'DS2025'!$J$5:$J$15,1)):
INDEX('DS2025'!$K$5:$K$15,MATCH(Z31,'DS2025'!$J$5:$J$15,1)+1),
INDEX('DS2025'!$J$5:$J$15,MATCH(Z31,'DS2025'!$J$5:$J$15,1)):
INDEX('DS2025'!$J$5:$J$15,MATCH(Z31,'DS2025'!$J$5:$J$15,1)+1)),
IF($AA$4=Database!$A$6,
_xlfn.FORECAST.LINEAR(Z31,
INDEX('DS2025'!$N$5:$N$15,MATCH(Z31,'DS2025'!$M$5:$M$15,1)):
INDEX('DS2025'!$N$5:$N$15,MATCH(Z31,'DS2025'!$M$5:$M$15,1)+1),
INDEX('DS2025'!$M$5:$M$15,MATCH(Z31,'DS2025'!$M$5:$M$15,1)):
INDEX('DS2025'!$M$5:$M$15,MATCH(Z31,'DS2025'!$M$5:$M$15,1)+1)),
IF($AA$4=Database!$A$7,
_xlfn.FORECAST.LINEAR(Z31,
INDEX('DS2025'!$Q$5:$Q$15,MATCH(Z31,'DS2025'!$P$5:$P$15,1)):
INDEX('DS2025'!$Q$5:$Q$15,MATCH(Z31,'DS2025'!$P$5:$P$15,1)+1),
INDEX('DS2025'!$P$5:$P$15,MATCH(Z31,'DS2025'!$P$5:$P$15,1)):
INDEX('DS2025'!$P$5:$P$15,MATCH(Z31,'DS2025'!$P$5:$P$15,1)+1)),
IF($AA$4=Database!$A$8,
_xlfn.FORECAST.LINEAR(Z31,
INDEX('DS2025'!$T$5:$T$15,MATCH(Z31,'DS2025'!$S$5:$S$15,1)):
INDEX('DS2025'!$T$5:$T$15,MATCH(Z31,'DS2025'!$S$5:$S$15,1)+1),
INDEX('DS2025'!$S$5:$S$15,MATCH(Z31,'DS2025'!$S$5:$S$15,1)):
INDEX('DS2025'!$S$5:$S$15,MATCH(Z31,'DS2025'!$S$5:$S$15,1)+1)),
IF($AA$4=Database!$A$9,
_xlfn.FORECAST.LINEAR(Z31,
INDEX('DS2025'!$W$5:$W$15,MATCH(Z31,'DS2025'!$V$5:$V$15,1)):
INDEX('DS2025'!$W$5:$W$15,MATCH(Z31,'DS2025'!$V$5:$V$15,1)+1),
INDEX('DS2025'!$V$5:$V$15,MATCH(Z31,'DS2025'!$V$5:$V$15,1)):
INDEX('DS2025'!$V$5:$V$15,MATCH(Z31,'DS2025'!$V$5:$V$15,1)+1)),
IF($AA$4=Database!$A$10,
_xlfn.FORECAST.LINEAR(Z31,
INDEX('DS2025'!$Z$5:$Z$15,MATCH(Z31,'DS2025'!$Y$5:$Y$15,1)):
INDEX('DS2025'!$Z$5:$Z$15,MATCH(Z31,'DS2025'!$Y$5:$Y$15,1)+1),
INDEX('DS2025'!$Y$5:$Y$15,MATCH(Z31,'DS2025'!$Y$5:$Y$15,1)):
INDEX('DS2025'!$Y$5:$Y$15,MATCH(Z31,'DS2025'!$Y$5:$Y$15,1)+1)),
IF($AA$4=Database!$A$11,
_xlfn.FORECAST.LINEAR(
Z31,
INDEX('DS2025'!$B$21:$B$35,MATCH(Z31,'DS2025'!$A$21:$A$35,1)):
INDEX('DS2025'!$B$21:$B$35,MATCH(Z31,'DS2025'!$A$21:$A$35,1)+1),
INDEX('DS2025'!$A$21:$A$35,MATCH(Z31,'DS2025'!$A$21:$A$35,1)):
INDEX('DS2025'!$A$21:$A$35,MATCH(Z31,'DS2025'!$A$21:$A$35,1)+1)),
IF($AA$4=Database!$A$12,
_xlfn.FORECAST.LINEAR(
Z31,
INDEX('DS2025'!$E$21:$E$35,MATCH(Z31,'DS2025'!$D$21:$D$35,1)):
INDEX('DS2025'!$E$21:$E$35,MATCH(Z31,'DS2025'!$D$21:$D$35,1)+1),
INDEX('DS2025'!$D$21:$D$35,MATCH(Z31,'DS2025'!$D$21:$D$35,1)):
INDEX('DS2025'!$D$21:$D$35,MATCH(Z31,'DS2025'!$D$21:$D$35,1)+1)),
IF($AA$4=Database!$A$13,
_xlfn.FORECAST.LINEAR(
Z31,
INDEX('DS2025'!$H$21:$H$35,MATCH(Z31,'DS2025'!$G$21:$G$35,1)):
INDEX('DS2025'!$H$21:$H$35,MATCH(Z31,'DS2025'!$G$21:$G$35,1)+1),
INDEX('DS2025'!$G$21:$G$35,MATCH(Z31,'DS2025'!$G$21:$G$35,1)):
INDEX('DS2025'!$G$21:$G$35,MATCH(Z31,'DS2025'!$G$21:$G$35,1)+1)),
IF($AA$4=Database!$A$14,
_xlfn.FORECAST.LINEAR(
Z31,
INDEX('DS2025'!$K$21:$K$35,MATCH(Z31,'DS2025'!$J$21:$J$35,1)):
INDEX('DS2025'!$K$21:$K$35,MATCH(Z31,'DS2025'!$J$21:$J$35,1)+1),
INDEX('DS2025'!$J$21:$J$35,MATCH(Z31,'DS2025'!$J$21:$J$35,1)):
INDEX('DS2025'!$J$21:$J$35,MATCH(Z31,'DS2025'!$J$21:$J$35,1)+1)),
IF($AA$4=Database!$A$15,
_xlfn.FORECAST.LINEAR(
Z31,
INDEX('DS2025'!$N$21:$N$35,MATCH(Z31,'DS2025'!$M$21:$M$35,1)):
INDEX('DS2025'!$N$21:$N$35,MATCH(Z31,'DS2025'!$M$21:$M$35,1)+1),
INDEX('DS2025'!$M$21:$M$35,MATCH(Z31,'DS2025'!$M$21:$M$35,1)):
INDEX('DS2025'!$M$21:$M$35,MATCH(Z31,'DS2025'!$M$21:$M$35,1)+1)),
IF($AA$4=Database!$A$16,
_xlfn.FORECAST.LINEAR(
Z31,
INDEX('DS2025'!$Q$21:$Q$35,MATCH(Z31,'DS2025'!$P$21:$P$35,1)):
INDEX('DS2025'!$Q$21:$Q$35,MATCH(Z31,'DS2025'!$P$21:$P$35,1)+1),
INDEX('DS2025'!$P$21:$P$35,MATCH(Z31,'DS2025'!$P$21:$P$35,1)):
INDEX('DS2025'!$P$21:$P$35,MATCH(Z31,'DS2025'!$P$21:$P$35,1)+1)),
IF($AA$4=Database!$A$17,
_xlfn.FORECAST.LINEAR(
Z31,
INDEX('DS2025'!$T$21:$T$35,MATCH(Z31,'DS2025'!$S$21:$S$35,1)):
INDEX('DS2025'!$T$21:$T$35,MATCH(Z31,'DS2025'!$S$21:$S$35,1)+1),
INDEX('DS2025'!$S$21:$S$35,MATCH(Z31,'DS2025'!$S$21:$S$35,1)):
INDEX('DS2025'!$S$21:$S$35,MATCH(Z31,'DS2025'!$S$21:$S$35,1)+1)),
IF($AA$4=Database!$A$18,
_xlfn.FORECAST.LINEAR(
Z31,
INDEX('DS2025'!$W$21:$W$35,MATCH(Z31,'DS2025'!$V$21:$V$35,1)):
INDEX('DS2025'!$W$21:$W$35,MATCH(Z31,'DS2025'!$V$21:$V$35,1)+1),
INDEX('DS2025'!$V$21:$V$35,MATCH(Z31,'DS2025'!$V$21:$V$35,1)):
INDEX('DS2025'!$V$21:$V$35,MATCH(Z31,'DS2025'!$V$21:$V$35,1)+1)),
IF($AA$4=Database!$A$19,
_xlfn.FORECAST.LINEAR(
Z31,
INDEX('DS2025'!$Z$21:$Z$35,MATCH(Z31,'DS2025'!$Y$21:$Y$35,1)):
INDEX('DS2025'!$Z$21:$Z$35,MATCH(Z31,'DS2025'!$Y$21:$Y$35,1)+1),
INDEX('DS2025'!$Y$21:$Y$35,MATCH(Z31,'DS2025'!$Y$21:$Y$35,1)):
INDEX('DS2025'!$Y$21:$Y$35,MATCH(Z31,'DS2025'!$Y$21:$Y$35,1)+1)),
IF($AA$4=Database!$A$20,
_xlfn.FORECAST.LINEAR(
Z31,
INDEX('DS2025'!$AC$21:$AC$35,MATCH(Z31,'DS2025'!$AB$21:$AB$35,1)):
INDEX('DS2025'!$AC$21:$AC$35,MATCH(Z31,'DS2025'!$AB$21:$AB$35,1)+1),
INDEX('DS2025'!$AB$21:$AB$35,MATCH(Z31,'DS2025'!$AB$21:$AB$35,1)):
INDEX('DS2025'!$AB$21:$AB$35,MATCH(Z31,'DS2025'!$AB$21:$AB$35,1)+1))
)))))))))))))))))))</f>
        <v>-0.33708321365884786</v>
      </c>
      <c r="AB31" s="97">
        <f t="shared" si="8"/>
        <v>65.569916786341153</v>
      </c>
      <c r="AC31" s="318">
        <f>'Data 60 C'!K32</f>
        <v>65</v>
      </c>
      <c r="AD31" s="42"/>
      <c r="AE31" s="42"/>
      <c r="AF31" s="42"/>
    </row>
    <row r="32" spans="1:32" ht="15" customHeight="1">
      <c r="A32" s="316">
        <v>26</v>
      </c>
      <c r="B32" s="316">
        <f>'Data 60 C'!B33</f>
        <v>66.015000000000001</v>
      </c>
      <c r="C32" s="98">
        <f>IF($C$4=Database!$A$2,
_xlfn.FORECAST.LINEAR(B32,
INDEX('DS2025'!$B$5:$B$15,MATCH(B32,'DS2025'!$A$5:$A$15,1)):
INDEX('DS2025'!$B$5:$B$15,MATCH(B32,'DS2025'!$A$5:$A$15,1)+1),
INDEX('DS2025'!$A$5:$A$15,MATCH(B32,'DS2025'!$A$5:$A$15,1)):
INDEX('DS2025'!$A$5:$A$15,MATCH(B32,'DS2025'!$A$5:$A$15,1)+1)),
IF($C$4=Database!$A$3,
_xlfn.FORECAST.LINEAR(B32,
INDEX('DS2025'!$E$5:$E$15,MATCH(B32,'DS2025'!$D$5:$D$15,1)):
INDEX('DS2025'!$E$5:$E$15,MATCH(B32,'DS2025'!$D$5:$D$15,1)+1),
INDEX('DS2025'!$D$5:$D$15,MATCH(B32,'DS2025'!$D$5:$D$15,1)):
INDEX('DS2025'!$D$5:$D$15,MATCH(B32,'DS2025'!$D$5:$D$15,1)+1)),
IF($C$4=Database!$A$4,
_xlfn.FORECAST.LINEAR(B32,
INDEX('DS2025'!$H$5:$H$15,MATCH(B32,'DS2025'!$G$5:$G$15,1)):
INDEX('DS2025'!$H$5:$H$15,MATCH(B32,'DS2025'!$G$5:$G$15,1)+1),
INDEX('DS2025'!$G$5:$G$15,MATCH(B32,'DS2025'!$G$5:$G$15,1)):
INDEX('DS2025'!$G$5:$G$15,MATCH(B32,'DS2025'!$G$5:$G$15,1)+1)),
IF($C$4=Database!$A$5,
_xlfn.FORECAST.LINEAR(B32,
INDEX('DS2025'!$K$5:$K$15,MATCH(B32,'DS2025'!$J$5:$J$15,1)):
INDEX('DS2025'!$K$5:$K$15,MATCH(B32,'DS2025'!$J$5:$J$15,1)+1),
INDEX('DS2025'!$J$5:$J$15,MATCH(B32,'DS2025'!$J$5:$J$15,1)):
INDEX('DS2025'!$J$5:$J$15,MATCH(B32,'DS2025'!$J$5:$J$15,1)+1)),
IF($C$4=Database!$A$6,
_xlfn.FORECAST.LINEAR(B32,
INDEX('DS2025'!$N$5:$N$15,MATCH(B32,'DS2025'!$M$5:$M$15,1)):
INDEX('DS2025'!$N$5:$N$15,MATCH(B32,'DS2025'!$M$5:$M$15,1)+1),
INDEX('DS2025'!$M$5:$M$15,MATCH(B32,'DS2025'!$M$5:$M$15,1)):
INDEX('DS2025'!$M$5:$M$15,MATCH(B32,'DS2025'!$M$5:$M$15,1)+1)),
IF($C$4=Database!$A$7,
_xlfn.FORECAST.LINEAR(B32,
INDEX('DS2025'!$Q$5:$Q$15,MATCH(B32,'DS2025'!$P$5:$P$15,1)):
INDEX('DS2025'!$Q$5:$Q$15,MATCH(B32,'DS2025'!$P$5:$P$15,1)+1),
INDEX('DS2025'!$P$5:$P$15,MATCH(B32,'DS2025'!$P$5:$P$15,1)):
INDEX('DS2025'!$P$5:$P$15,MATCH(B32,'DS2025'!$P$5:$P$15,1)+1)),
IF($C$4=Database!$A$8,
_xlfn.FORECAST.LINEAR(B32,
INDEX('DS2025'!$T$5:$T$15,MATCH(B32,'DS2025'!$S$5:$S$15,1)):
INDEX('DS2025'!$T$5:$T$15,MATCH(B32,'DS2025'!$S$5:$S$15,1)+1),
INDEX('DS2025'!$S$5:$S$15,MATCH(B32,'DS2025'!$S$5:$S$15,1)):
INDEX('DS2025'!$S$5:$S$15,MATCH(B32,'DS2025'!$S$5:$S$15,1)+1)),
IF($C$4=Database!$A$9,
_xlfn.FORECAST.LINEAR(B32,
INDEX('DS2025'!$W$5:$W$15,MATCH(B32,'DS2025'!$V$5:$V$15,1)):
INDEX('DS2025'!$W$5:$W$15,MATCH(B32,'DS2025'!$V$5:$V$15,1)+1),
INDEX('DS2025'!$V$5:$V$15,MATCH(B32,'DS2025'!$V$5:$V$15,1)):
INDEX('DS2025'!$V$5:$V$15,MATCH(B32,'DS2025'!$V$5:$V$15,1)+1)),
IF($C$4=Database!$A$10,
_xlfn.FORECAST.LINEAR(B32,
INDEX('DS2025'!$Z$5:$Z$15,MATCH(B32,'DS2025'!$Y$5:$Y$15,1)):
INDEX('DS2025'!$Z$5:$Z$15,MATCH(B32,'DS2025'!$Y$5:$Y$15,1)+1),
INDEX('DS2025'!$Y$5:$Y$15,MATCH(B32,'DS2025'!$Y$5:$Y$15,1)):
INDEX('DS2025'!$Y$5:$Y$15,MATCH(B32,'DS2025'!$Y$5:$Y$15,1)+1)),
IF($C$4=Database!$A$11,
_xlfn.FORECAST.LINEAR(
B32,
INDEX('DS2025'!$B$21:$B$35,MATCH(B32,'DS2025'!$A$21:$A$35,1)):
INDEX('DS2025'!$B$21:$B$35,MATCH(B32,'DS2025'!$A$21:$A$35,1)+1),
INDEX('DS2025'!$A$21:$A$35,MATCH(B32,'DS2025'!$A$21:$A$35,1)):
INDEX('DS2025'!$A$21:$A$35,MATCH(B32,'DS2025'!$A$21:$A$35,1)+1)),
IF($C$4=Database!$A$12,
_xlfn.FORECAST.LINEAR(
B32,
INDEX('DS2025'!$E$21:$E$35,MATCH(B32,'DS2025'!$D$21:$D$35,1)):
INDEX('DS2025'!$E$21:$E$35,MATCH(B32,'DS2025'!$D$21:$D$35,1)+1),
INDEX('DS2025'!$D$21:$D$35,MATCH(B32,'DS2025'!$D$21:$D$35,1)):
INDEX('DS2025'!$D$21:$D$35,MATCH(B32,'DS2025'!$D$21:$D$35,1)+1)),
IF($C$4=Database!$A$13,
_xlfn.FORECAST.LINEAR(
B32,
INDEX('DS2025'!$H$21:$H$35,MATCH(B32,'DS2025'!$G$21:$G$35,1)):
INDEX('DS2025'!$H$21:$H$35,MATCH(B32,'DS2025'!$G$21:$G$35,1)+1),
INDEX('DS2025'!$G$21:$G$35,MATCH(B32,'DS2025'!$G$21:$G$35,1)):
INDEX('DS2025'!$G$21:$G$35,MATCH(B32,'DS2025'!$G$21:$G$35,1)+1)),
IF($C$4=Database!$A$14,
_xlfn.FORECAST.LINEAR(
B32,
INDEX('DS2025'!$K$21:$K$35,MATCH(B32,'DS2025'!$J$21:$J$35,1)):
INDEX('DS2025'!$K$21:$K$35,MATCH(B32,'DS2025'!$J$21:$J$35,1)+1),
INDEX('DS2025'!$J$21:$J$35,MATCH(B32,'DS2025'!$J$21:$J$35,1)):
INDEX('DS2025'!$J$21:$J$35,MATCH(B32,'DS2025'!$J$21:$J$35,1)+1)),
IF($C$4=Database!$A$15,
_xlfn.FORECAST.LINEAR(
B32,
INDEX('DS2025'!$N$21:$N$35,MATCH(B32,'DS2025'!$M$21:$M$35,1)):
INDEX('DS2025'!$N$21:$N$35,MATCH(B32,'DS2025'!$M$21:$M$35,1)+1),
INDEX('DS2025'!$M$21:$M$35,MATCH(B32,'DS2025'!$M$21:$M$35,1)):
INDEX('DS2025'!$M$21:$M$35,MATCH(B32,'DS2025'!$M$21:$M$35,1)+1)),
IF($C$4=Database!$A$16,
_xlfn.FORECAST.LINEAR(
B32,
INDEX('DS2025'!$Q$21:$Q$35,MATCH(B32,'DS2025'!$P$21:$P$35,1)):
INDEX('DS2025'!$Q$21:$Q$35,MATCH(B32,'DS2025'!$P$21:$P$35,1)+1),
INDEX('DS2025'!$P$21:$P$35,MATCH(B32,'DS2025'!$P$21:$P$35,1)):
INDEX('DS2025'!$P$21:$P$35,MATCH(B32,'DS2025'!$P$21:$P$35,1)+1)),
IF($C$4=Database!$A$17,
_xlfn.FORECAST.LINEAR(
B32,
INDEX('DS2025'!$T$21:$T$35,MATCH(B32,'DS2025'!$S$21:$S$35,1)):
INDEX('DS2025'!$T$21:$T$35,MATCH(B32,'DS2025'!$S$21:$S$35,1)+1),
INDEX('DS2025'!$S$21:$S$35,MATCH(B32,'DS2025'!$S$21:$S$35,1)):
INDEX('DS2025'!$S$21:$S$35,MATCH(B32,'DS2025'!$S$21:$S$35,1)+1)),
IF($C$4=Database!$A$18,
_xlfn.FORECAST.LINEAR(
B32,
INDEX('DS2025'!$W$21:$W$35,MATCH(B32,'DS2025'!$V$21:$V$35,1)):
INDEX('DS2025'!$W$21:$W$35,MATCH(B32,'DS2025'!$V$21:$V$35,1)+1),
INDEX('DS2025'!$V$21:$V$35,MATCH(B32,'DS2025'!$V$21:$V$35,1)):
INDEX('DS2025'!$V$21:$V$35,MATCH(B32,'DS2025'!$V$21:$V$35,1)+1)),
IF($C$4=Database!$A$19,
_xlfn.FORECAST.LINEAR(
B32,
INDEX('DS2025'!$Z$21:$Z$35,MATCH(B32,'DS2025'!$Y$21:$Y$35,1)):
INDEX('DS2025'!$Z$21:$Z$35,MATCH(B32,'DS2025'!$Y$21:$Y$35,1)+1),
INDEX('DS2025'!$Y$21:$Y$35,MATCH(B32,'DS2025'!$Y$21:$Y$35,1)):
INDEX('DS2025'!$Y$21:$Y$35,MATCH(B32,'DS2025'!$Y$21:$Y$35,1)+1)),
IF($C$4=Database!$A$20,
_xlfn.FORECAST.LINEAR(
B32,
INDEX('DS2025'!$AC$21:$AC$35,MATCH(B32,'DS2025'!$AB$21:$AB$35,1)):
INDEX('DS2025'!$AC$21:$AC$35,MATCH(B32,'DS2025'!$AB$21:$AB$35,1)+1),
INDEX('DS2025'!$AB$21:$AB$35,MATCH(B32,'DS2025'!$AB$21:$AB$35,1)):
INDEX('DS2025'!$AB$21:$AB$35,MATCH(B32,'DS2025'!$AB$21:$AB$35,1)+1))
)))))))))))))))))))</f>
        <v>-0.3374020264879527</v>
      </c>
      <c r="D32" s="98">
        <f t="shared" si="0"/>
        <v>65.67759797351205</v>
      </c>
      <c r="E32" s="98">
        <f>'Data 60 C'!C33</f>
        <v>66.507000000000005</v>
      </c>
      <c r="F32" s="98">
        <f>IF($F$4=Database!$A$2,
_xlfn.FORECAST.LINEAR(E32,
INDEX('DS2025'!$B$5:$B$15,MATCH(E32,'DS2025'!$A$5:$A$15,1)):
INDEX('DS2025'!$B$5:$B$15,MATCH(E32,'DS2025'!$A$5:$A$15,1)+1),
INDEX('DS2025'!$A$5:$A$15,MATCH(E32,'DS2025'!$A$5:$A$15,1)):
INDEX('DS2025'!$A$5:$A$15,MATCH(E32,'DS2025'!$A$5:$A$15,1)+1)),
IF($F$4=Database!$A$3,
_xlfn.FORECAST.LINEAR(E32,
INDEX('DS2025'!$E$5:$E$15,MATCH(E32,'DS2025'!$D$5:$D$15,1)):
INDEX('DS2025'!$E$5:$E$15,MATCH(E32,'DS2025'!$D$5:$D$15,1)+1),
INDEX('DS2025'!$D$5:$D$15,MATCH(E32,'DS2025'!$D$5:$D$15,1)):
INDEX('DS2025'!$D$5:$D$15,MATCH(E32,'DS2025'!$D$5:$D$15,1)+1)),
IF($F$4=Database!$A$4,
_xlfn.FORECAST.LINEAR(E32,
INDEX('DS2025'!$H$5:$H$15,MATCH(E32,'DS2025'!$G$5:$G$15,1)):
INDEX('DS2025'!$H$5:$H$15,MATCH(E32,'DS2025'!$G$5:$G$15,1)+1),
INDEX('DS2025'!$G$5:$G$15,MATCH(E32,'DS2025'!$G$5:$G$15,1)):
INDEX('DS2025'!$G$5:$G$15,MATCH(E32,'DS2025'!$G$5:$G$15,1)+1)),
IF($F$4=Database!$A$5,
_xlfn.FORECAST.LINEAR(E32,
INDEX('DS2025'!$K$5:$K$15,MATCH(E32,'DS2025'!$J$5:$J$15,1)):
INDEX('DS2025'!$K$5:$K$15,MATCH(E32,'DS2025'!$J$5:$J$15,1)+1),
INDEX('DS2025'!$J$5:$J$15,MATCH(E32,'DS2025'!$J$5:$J$15,1)):
INDEX('DS2025'!$J$5:$J$15,MATCH(E32,'DS2025'!$J$5:$J$15,1)+1)),
IF($F$4=Database!$A$6,
_xlfn.FORECAST.LINEAR(E32,
INDEX('DS2025'!$N$5:$N$15,MATCH(E32,'DS2025'!$M$5:$M$15,1)):
INDEX('DS2025'!$N$5:$N$15,MATCH(E32,'DS2025'!$M$5:$M$15,1)+1),
INDEX('DS2025'!$M$5:$M$15,MATCH(E32,'DS2025'!$M$5:$M$15,1)):
INDEX('DS2025'!$M$5:$M$15,MATCH(E32,'DS2025'!$M$5:$M$15,1)+1)),
IF($F$4=Database!$A$7,
_xlfn.FORECAST.LINEAR(E32,
INDEX('DS2025'!$Q$5:$Q$15,MATCH(E32,'DS2025'!$P$5:$P$15,1)):
INDEX('DS2025'!$Q$5:$Q$15,MATCH(E32,'DS2025'!$P$5:$P$15,1)+1),
INDEX('DS2025'!$P$5:$P$15,MATCH(E32,'DS2025'!$P$5:$P$15,1)):
INDEX('DS2025'!$P$5:$P$15,MATCH(E32,'DS2025'!$P$5:$P$15,1)+1)),
IF($F$4=Database!$A$8,
_xlfn.FORECAST.LINEAR(E32,
INDEX('DS2025'!$T$5:$T$15,MATCH(E32,'DS2025'!$S$5:$S$15,1)):
INDEX('DS2025'!$T$5:$T$15,MATCH(E32,'DS2025'!$S$5:$S$15,1)+1),
INDEX('DS2025'!$S$5:$S$15,MATCH(E32,'DS2025'!$S$5:$S$15,1)):
INDEX('DS2025'!$S$5:$S$15,MATCH(E32,'DS2025'!$S$5:$S$15,1)+1)),
IF($F$4=Database!$A$9,
_xlfn.FORECAST.LINEAR(E32,
INDEX('DS2025'!$W$5:$W$15,MATCH(E32,'DS2025'!$V$5:$V$15,1)):
INDEX('DS2025'!$W$5:$W$15,MATCH(E32,'DS2025'!$V$5:$V$15,1)+1),
INDEX('DS2025'!$V$5:$V$15,MATCH(E32,'DS2025'!$V$5:$V$15,1)):
INDEX('DS2025'!$V$5:$V$15,MATCH(E32,'DS2025'!$V$5:$V$15,1)+1)),
IF($F$4=Database!$A$10,
_xlfn.FORECAST.LINEAR(E32,
INDEX('DS2025'!$Z$5:$Z$15,MATCH(E32,'DS2025'!$Y$5:$Y$15,1)):
INDEX('DS2025'!$Z$5:$Z$15,MATCH(E32,'DS2025'!$Y$5:$Y$15,1)+1),
INDEX('DS2025'!$Y$5:$Y$15,MATCH(E32,'DS2025'!$Y$5:$Y$15,1)):
INDEX('DS2025'!$Y$5:$Y$15,MATCH(E32,'DS2025'!$Y$5:$Y$15,1)+1)),
IF($F$4=Database!$A$11,
_xlfn.FORECAST.LINEAR(
E32,
INDEX('DS2025'!$B$21:$B$35,MATCH(E32,'DS2025'!$A$21:$A$35,1)):
INDEX('DS2025'!$B$21:$B$35,MATCH(E32,'DS2025'!$A$21:$A$35,1)+1),
INDEX('DS2025'!$A$21:$A$35,MATCH(E32,'DS2025'!$A$21:$A$35,1)):
INDEX('DS2025'!$A$21:$A$35,MATCH(E32,'DS2025'!$A$21:$A$35,1)+1)),
IF($F$4=Database!$A$12,
_xlfn.FORECAST.LINEAR(
E32,
INDEX('DS2025'!$E$21:$E$35,MATCH(E32,'DS2025'!$D$21:$D$35,1)):
INDEX('DS2025'!$E$21:$E$35,MATCH(E32,'DS2025'!$D$21:$D$35,1)+1),
INDEX('DS2025'!$D$21:$D$35,MATCH(E32,'DS2025'!$D$21:$D$35,1)):
INDEX('DS2025'!$D$21:$D$35,MATCH(E32,'DS2025'!$D$21:$D$35,1)+1)),
IF($F$4=Database!$A$13,
_xlfn.FORECAST.LINEAR(
E32,
INDEX('DS2025'!$H$21:$H$35,MATCH(E32,'DS2025'!$G$21:$G$35,1)):
INDEX('DS2025'!$H$21:$H$35,MATCH(E32,'DS2025'!$G$21:$G$35,1)+1),
INDEX('DS2025'!$G$21:$G$35,MATCH(E32,'DS2025'!$G$21:$G$35,1)):
INDEX('DS2025'!$G$21:$G$35,MATCH(E32,'DS2025'!$G$21:$G$35,1)+1)),
IF($F$4=Database!$A$14,
_xlfn.FORECAST.LINEAR(
E32,
INDEX('DS2025'!$K$21:$K$35,MATCH(E32,'DS2025'!$J$21:$J$35,1)):
INDEX('DS2025'!$K$21:$K$35,MATCH(E32,'DS2025'!$J$21:$J$35,1)+1),
INDEX('DS2025'!$J$21:$J$35,MATCH(E32,'DS2025'!$J$21:$J$35,1)):
INDEX('DS2025'!$J$21:$J$35,MATCH(E32,'DS2025'!$J$21:$J$35,1)+1)),
IF($F$4=Database!$A$15,
_xlfn.FORECAST.LINEAR(
E32,
INDEX('DS2025'!$N$21:$N$35,MATCH(E32,'DS2025'!$M$21:$M$35,1)):
INDEX('DS2025'!$N$21:$N$35,MATCH(E32,'DS2025'!$M$21:$M$35,1)+1),
INDEX('DS2025'!$M$21:$M$35,MATCH(E32,'DS2025'!$M$21:$M$35,1)):
INDEX('DS2025'!$M$21:$M$35,MATCH(E32,'DS2025'!$M$21:$M$35,1)+1)),
IF($F$4=Database!$A$16,
_xlfn.FORECAST.LINEAR(
E32,
INDEX('DS2025'!$Q$21:$Q$35,MATCH(E32,'DS2025'!$P$21:$P$35,1)):
INDEX('DS2025'!$Q$21:$Q$35,MATCH(E32,'DS2025'!$P$21:$P$35,1)+1),
INDEX('DS2025'!$P$21:$P$35,MATCH(E32,'DS2025'!$P$21:$P$35,1)):
INDEX('DS2025'!$P$21:$P$35,MATCH(E32,'DS2025'!$P$21:$P$35,1)+1)),
IF($F$4=Database!$A$17,
_xlfn.FORECAST.LINEAR(
E32,
INDEX('DS2025'!$T$21:$T$35,MATCH(E32,'DS2025'!$S$21:$S$35,1)):
INDEX('DS2025'!$T$21:$T$35,MATCH(E32,'DS2025'!$S$21:$S$35,1)+1),
INDEX('DS2025'!$S$21:$S$35,MATCH(E32,'DS2025'!$S$21:$S$35,1)):
INDEX('DS2025'!$S$21:$S$35,MATCH(E32,'DS2025'!$S$21:$S$35,1)+1)),
IF($F$4=Database!$A$18,
_xlfn.FORECAST.LINEAR(
E32,
INDEX('DS2025'!$W$21:$W$35,MATCH(E32,'DS2025'!$V$21:$V$35,1)):
INDEX('DS2025'!$W$21:$W$35,MATCH(E32,'DS2025'!$V$21:$V$35,1)+1),
INDEX('DS2025'!$V$21:$V$35,MATCH(E32,'DS2025'!$V$21:$V$35,1)):
INDEX('DS2025'!$V$21:$V$35,MATCH(E32,'DS2025'!$V$21:$V$35,1)+1)),
IF($F$4=Database!$A$19,
_xlfn.FORECAST.LINEAR(
E32,
INDEX('DS2025'!$Z$21:$Z$35,MATCH(E32,'DS2025'!$Y$21:$Y$35,1)):
INDEX('DS2025'!$Z$21:$Z$35,MATCH(E32,'DS2025'!$Y$21:$Y$35,1)+1),
INDEX('DS2025'!$Y$21:$Y$35,MATCH(E32,'DS2025'!$Y$21:$Y$35,1)):
INDEX('DS2025'!$Y$21:$Y$35,MATCH(E32,'DS2025'!$Y$21:$Y$35,1)+1)),
IF($F$4=Database!$A$20,
_xlfn.FORECAST.LINEAR(
E32,
INDEX('DS2025'!$AC$21:$AC$35,MATCH(E32,'DS2025'!$AB$21:$AB$35,1)):
INDEX('DS2025'!$AC$21:$AC$35,MATCH(E32,'DS2025'!$AB$21:$AB$35,1)+1),
INDEX('DS2025'!$AB$21:$AB$35,MATCH(E32,'DS2025'!$AB$21:$AB$35,1)):
INDEX('DS2025'!$AB$21:$AB$35,MATCH(E32,'DS2025'!$AB$21:$AB$35,1)+1))
)))))))))))))))))))</f>
        <v>-0.2941447653429603</v>
      </c>
      <c r="G32" s="98">
        <f t="shared" si="1"/>
        <v>66.212855234657042</v>
      </c>
      <c r="H32" s="98">
        <f>'Data 60 C'!D33</f>
        <v>65.828999999999994</v>
      </c>
      <c r="I32" s="98">
        <f>IF($I$4=Database!$A$2,
_xlfn.FORECAST.LINEAR(H32,
INDEX('DS2025'!$B$5:$B$15,MATCH(H32,'DS2025'!$A$5:$A$15,1)):
INDEX('DS2025'!$B$5:$B$15,MATCH(H32,'DS2025'!$A$5:$A$15,1)+1),
INDEX('DS2025'!$A$5:$A$15,MATCH(H32,'DS2025'!$A$5:$A$15,1)):
INDEX('DS2025'!$A$5:$A$15,MATCH(H32,'DS2025'!$A$5:$A$15,1)+1)),
IF($I$4=Database!$A$3,
_xlfn.FORECAST.LINEAR(H32,
INDEX('DS2025'!$E$5:$E$15,MATCH(H32,'DS2025'!$D$5:$D$15,1)):
INDEX('DS2025'!$E$5:$E$15,MATCH(H32,'DS2025'!$D$5:$D$15,1)+1),
INDEX('DS2025'!$D$5:$D$15,MATCH(H32,'DS2025'!$D$5:$D$15,1)):
INDEX('DS2025'!$D$5:$D$15,MATCH(H32,'DS2025'!$D$5:$D$15,1)+1)),
IF($I$4=Database!$A$4,
_xlfn.FORECAST.LINEAR(H32,
INDEX('DS2025'!$H$5:$H$15,MATCH(H32,'DS2025'!$G$5:$G$15,1)):
INDEX('DS2025'!$H$5:$H$15,MATCH(H32,'DS2025'!$G$5:$G$15,1)+1),
INDEX('DS2025'!$G$5:$G$15,MATCH(H32,'DS2025'!$G$5:$G$15,1)):
INDEX('DS2025'!$G$5:$G$15,MATCH(H32,'DS2025'!$G$5:$G$15,1)+1)),
IF($I$4=Database!$A$5,
_xlfn.FORECAST.LINEAR(H32,
INDEX('DS2025'!$K$5:$K$15,MATCH(H32,'DS2025'!$J$5:$J$15,1)):
INDEX('DS2025'!$K$5:$K$15,MATCH(H32,'DS2025'!$J$5:$J$15,1)+1),
INDEX('DS2025'!$J$5:$J$15,MATCH(H32,'DS2025'!$J$5:$J$15,1)):
INDEX('DS2025'!$J$5:$J$15,MATCH(H32,'DS2025'!$J$5:$J$15,1)+1)),
IF($I$4=Database!$A$6,
_xlfn.FORECAST.LINEAR(H32,
INDEX('DS2025'!$N$5:$N$15,MATCH(H32,'DS2025'!$M$5:$M$15,1)):
INDEX('DS2025'!$N$5:$N$15,MATCH(H32,'DS2025'!$M$5:$M$15,1)+1),
INDEX('DS2025'!$M$5:$M$15,MATCH(H32,'DS2025'!$M$5:$M$15,1)):
INDEX('DS2025'!$M$5:$M$15,MATCH(H32,'DS2025'!$M$5:$M$15,1)+1)),
IF($I$4=Database!$A$7,
_xlfn.FORECAST.LINEAR(H32,
INDEX('DS2025'!$Q$5:$Q$15,MATCH(H32,'DS2025'!$P$5:$P$15,1)):
INDEX('DS2025'!$Q$5:$Q$15,MATCH(H32,'DS2025'!$P$5:$P$15,1)+1),
INDEX('DS2025'!$P$5:$P$15,MATCH(H32,'DS2025'!$P$5:$P$15,1)):
INDEX('DS2025'!$P$5:$P$15,MATCH(H32,'DS2025'!$P$5:$P$15,1)+1)),
IF($I$4=Database!$A$8,
_xlfn.FORECAST.LINEAR(H32,
INDEX('DS2025'!$T$5:$T$15,MATCH(H32,'DS2025'!$S$5:$S$15,1)):
INDEX('DS2025'!$T$5:$T$15,MATCH(H32,'DS2025'!$S$5:$S$15,1)+1),
INDEX('DS2025'!$S$5:$S$15,MATCH(H32,'DS2025'!$S$5:$S$15,1)):
INDEX('DS2025'!$S$5:$S$15,MATCH(H32,'DS2025'!$S$5:$S$15,1)+1)),
IF($I$4=Database!$A$9,
_xlfn.FORECAST.LINEAR(H32,
INDEX('DS2025'!$W$5:$W$15,MATCH(H32,'DS2025'!$V$5:$V$15,1)):
INDEX('DS2025'!$W$5:$W$15,MATCH(H32,'DS2025'!$V$5:$V$15,1)+1),
INDEX('DS2025'!$V$5:$V$15,MATCH(H32,'DS2025'!$V$5:$V$15,1)):
INDEX('DS2025'!$V$5:$V$15,MATCH(H32,'DS2025'!$V$5:$V$15,1)+1)),
IF($I$4=Database!$A$10,
_xlfn.FORECAST.LINEAR(H32,
INDEX('DS2025'!$Z$5:$Z$15,MATCH(H32,'DS2025'!$Y$5:$Y$15,1)):
INDEX('DS2025'!$Z$5:$Z$15,MATCH(H32,'DS2025'!$Y$5:$Y$15,1)+1),
INDEX('DS2025'!$Y$5:$Y$15,MATCH(H32,'DS2025'!$Y$5:$Y$15,1)):
INDEX('DS2025'!$Y$5:$Y$15,MATCH(H32,'DS2025'!$Y$5:$Y$15,1)+1)),
IF($I$4=Database!$A$11,
_xlfn.FORECAST.LINEAR(
H32,
INDEX('DS2025'!$B$21:$B$35,MATCH(H32,'DS2025'!$A$21:$A$35,1)):
INDEX('DS2025'!$B$21:$B$35,MATCH(H32,'DS2025'!$A$21:$A$35,1)+1),
INDEX('DS2025'!$A$21:$A$35,MATCH(H32,'DS2025'!$A$21:$A$35,1)):
INDEX('DS2025'!$A$21:$A$35,MATCH(H32,'DS2025'!$A$21:$A$35,1)+1)),
IF($I$4=Database!$A$12,
_xlfn.FORECAST.LINEAR(
H32,
INDEX('DS2025'!$E$21:$E$35,MATCH(H32,'DS2025'!$D$21:$D$35,1)):
INDEX('DS2025'!$E$21:$E$35,MATCH(H32,'DS2025'!$D$21:$D$35,1)+1),
INDEX('DS2025'!$D$21:$D$35,MATCH(H32,'DS2025'!$D$21:$D$35,1)):
INDEX('DS2025'!$D$21:$D$35,MATCH(H32,'DS2025'!$D$21:$D$35,1)+1)),
IF($I$4=Database!$A$13,
_xlfn.FORECAST.LINEAR(
H32,
INDEX('DS2025'!$H$21:$H$35,MATCH(H32,'DS2025'!$G$21:$G$35,1)):
INDEX('DS2025'!$H$21:$H$35,MATCH(H32,'DS2025'!$G$21:$G$35,1)+1),
INDEX('DS2025'!$G$21:$G$35,MATCH(H32,'DS2025'!$G$21:$G$35,1)):
INDEX('DS2025'!$G$21:$G$35,MATCH(H32,'DS2025'!$G$21:$G$35,1)+1)),
IF($I$4=Database!$A$14,
_xlfn.FORECAST.LINEAR(
H32,
INDEX('DS2025'!$K$21:$K$35,MATCH(H32,'DS2025'!$J$21:$J$35,1)):
INDEX('DS2025'!$K$21:$K$35,MATCH(H32,'DS2025'!$J$21:$J$35,1)+1),
INDEX('DS2025'!$J$21:$J$35,MATCH(H32,'DS2025'!$J$21:$J$35,1)):
INDEX('DS2025'!$J$21:$J$35,MATCH(H32,'DS2025'!$J$21:$J$35,1)+1)),
IF($I$4=Database!$A$15,
_xlfn.FORECAST.LINEAR(
H32,
INDEX('DS2025'!$N$21:$N$35,MATCH(H32,'DS2025'!$M$21:$M$35,1)):
INDEX('DS2025'!$N$21:$N$35,MATCH(H32,'DS2025'!$M$21:$M$35,1)+1),
INDEX('DS2025'!$M$21:$M$35,MATCH(H32,'DS2025'!$M$21:$M$35,1)):
INDEX('DS2025'!$M$21:$M$35,MATCH(H32,'DS2025'!$M$21:$M$35,1)+1)),
IF($I$4=Database!$A$16,
_xlfn.FORECAST.LINEAR(
H32,
INDEX('DS2025'!$Q$21:$Q$35,MATCH(H32,'DS2025'!$P$21:$P$35,1)):
INDEX('DS2025'!$Q$21:$Q$35,MATCH(H32,'DS2025'!$P$21:$P$35,1)+1),
INDEX('DS2025'!$P$21:$P$35,MATCH(H32,'DS2025'!$P$21:$P$35,1)):
INDEX('DS2025'!$P$21:$P$35,MATCH(H32,'DS2025'!$P$21:$P$35,1)+1)),
IF($I$4=Database!$A$17,
_xlfn.FORECAST.LINEAR(
H32,
INDEX('DS2025'!$T$21:$T$35,MATCH(H32,'DS2025'!$S$21:$S$35,1)):
INDEX('DS2025'!$T$21:$T$35,MATCH(H32,'DS2025'!$S$21:$S$35,1)+1),
INDEX('DS2025'!$S$21:$S$35,MATCH(H32,'DS2025'!$S$21:$S$35,1)):
INDEX('DS2025'!$S$21:$S$35,MATCH(H32,'DS2025'!$S$21:$S$35,1)+1)),
IF($I$4=Database!$A$18,
_xlfn.FORECAST.LINEAR(
H32,
INDEX('DS2025'!$W$21:$W$35,MATCH(H32,'DS2025'!$V$21:$V$35,1)):
INDEX('DS2025'!$W$21:$W$35,MATCH(H32,'DS2025'!$V$21:$V$35,1)+1),
INDEX('DS2025'!$V$21:$V$35,MATCH(H32,'DS2025'!$V$21:$V$35,1)):
INDEX('DS2025'!$V$21:$V$35,MATCH(H32,'DS2025'!$V$21:$V$35,1)+1)),
IF($I$4=Database!$A$19,
_xlfn.FORECAST.LINEAR(
H32,
INDEX('DS2025'!$Z$21:$Z$35,MATCH(H32,'DS2025'!$Y$21:$Y$35,1)):
INDEX('DS2025'!$Z$21:$Z$35,MATCH(H32,'DS2025'!$Y$21:$Y$35,1)+1),
INDEX('DS2025'!$Y$21:$Y$35,MATCH(H32,'DS2025'!$Y$21:$Y$35,1)):
INDEX('DS2025'!$Y$21:$Y$35,MATCH(H32,'DS2025'!$Y$21:$Y$35,1)+1)),
IF($I$4=Database!$A$20,
_xlfn.FORECAST.LINEAR(
H32,
INDEX('DS2025'!$AC$21:$AC$35,MATCH(H32,'DS2025'!$AB$21:$AB$35,1)):
INDEX('DS2025'!$AC$21:$AC$35,MATCH(H32,'DS2025'!$AB$21:$AB$35,1)+1),
INDEX('DS2025'!$AB$21:$AB$35,MATCH(H32,'DS2025'!$AB$21:$AB$35,1)):
INDEX('DS2025'!$AB$21:$AB$35,MATCH(H32,'DS2025'!$AB$21:$AB$35,1)+1))
)))))))))))))))))))</f>
        <v>-0.29585812274368228</v>
      </c>
      <c r="J32" s="98">
        <f t="shared" si="2"/>
        <v>65.533141877256313</v>
      </c>
      <c r="K32" s="98">
        <f>'Data 60 C'!E33</f>
        <v>65.918999999999997</v>
      </c>
      <c r="L32" s="98">
        <f>IF($L$4=Database!$A$2,
_xlfn.FORECAST.LINEAR(K32,
INDEX('DS2025'!$B$5:$B$15,MATCH(K32,'DS2025'!$A$5:$A$15,1)):
INDEX('DS2025'!$B$5:$B$15,MATCH(K32,'DS2025'!$A$5:$A$15,1)+1),
INDEX('DS2025'!$A$5:$A$15,MATCH(K32,'DS2025'!$A$5:$A$15,1)):
INDEX('DS2025'!$A$5:$A$15,MATCH(K32,'DS2025'!$A$5:$A$15,1)+1)),
IF($L$4=Database!$A$3,
_xlfn.FORECAST.LINEAR(K32,
INDEX('DS2025'!$E$5:$E$15,MATCH(K32,'DS2025'!$D$5:$D$15,1)):
INDEX('DS2025'!$E$5:$E$15,MATCH(K32,'DS2025'!$D$5:$D$15,1)+1),
INDEX('DS2025'!$D$5:$D$15,MATCH(K32,'DS2025'!$D$5:$D$15,1)):
INDEX('DS2025'!$D$5:$D$15,MATCH(K32,'DS2025'!$D$5:$D$15,1)+1)),
IF($L$4=Database!$A$4,
_xlfn.FORECAST.LINEAR(K32,
INDEX('DS2025'!$H$5:$H$15,MATCH(K32,'DS2025'!$G$5:$G$15,1)):
INDEX('DS2025'!$H$5:$H$15,MATCH(K32,'DS2025'!$G$5:$G$15,1)+1),
INDEX('DS2025'!$G$5:$G$15,MATCH(K32,'DS2025'!$G$5:$G$15,1)):
INDEX('DS2025'!$G$5:$G$15,MATCH(K32,'DS2025'!$G$5:$G$15,1)+1)),
IF($L$4=Database!$A$5,
_xlfn.FORECAST.LINEAR(K32,
INDEX('DS2025'!$K$5:$K$15,MATCH(K32,'DS2025'!$J$5:$J$15,1)):
INDEX('DS2025'!$K$5:$K$15,MATCH(K32,'DS2025'!$J$5:$J$15,1)+1),
INDEX('DS2025'!$J$5:$J$15,MATCH(K32,'DS2025'!$J$5:$J$15,1)):
INDEX('DS2025'!$J$5:$J$15,MATCH(K32,'DS2025'!$J$5:$J$15,1)+1)),
IF($L$4=Database!$A$6,
_xlfn.FORECAST.LINEAR(K32,
INDEX('DS2025'!$N$5:$N$15,MATCH(K32,'DS2025'!$M$5:$M$15,1)):
INDEX('DS2025'!$N$5:$N$15,MATCH(K32,'DS2025'!$M$5:$M$15,1)+1),
INDEX('DS2025'!$M$5:$M$15,MATCH(K32,'DS2025'!$M$5:$M$15,1)):
INDEX('DS2025'!$M$5:$M$15,MATCH(K32,'DS2025'!$M$5:$M$15,1)+1)),
IF($L$4=Database!$A$7,
_xlfn.FORECAST.LINEAR(K32,
INDEX('DS2025'!$Q$5:$Q$15,MATCH(K32,'DS2025'!$P$5:$P$15,1)):
INDEX('DS2025'!$Q$5:$Q$15,MATCH(K32,'DS2025'!$P$5:$P$15,1)+1),
INDEX('DS2025'!$P$5:$P$15,MATCH(K32,'DS2025'!$P$5:$P$15,1)):
INDEX('DS2025'!$P$5:$P$15,MATCH(K32,'DS2025'!$P$5:$P$15,1)+1)),
IF($L$4=Database!$A$8,
_xlfn.FORECAST.LINEAR(K32,
INDEX('DS2025'!$T$5:$T$15,MATCH(K32,'DS2025'!$S$5:$S$15,1)):
INDEX('DS2025'!$T$5:$T$15,MATCH(K32,'DS2025'!$S$5:$S$15,1)+1),
INDEX('DS2025'!$S$5:$S$15,MATCH(K32,'DS2025'!$S$5:$S$15,1)):
INDEX('DS2025'!$S$5:$S$15,MATCH(K32,'DS2025'!$S$5:$S$15,1)+1)),
IF($L$4=Database!$A$9,
_xlfn.FORECAST.LINEAR(K32,
INDEX('DS2025'!$W$5:$W$15,MATCH(K32,'DS2025'!$V$5:$V$15,1)):
INDEX('DS2025'!$W$5:$W$15,MATCH(K32,'DS2025'!$V$5:$V$15,1)+1),
INDEX('DS2025'!$V$5:$V$15,MATCH(K32,'DS2025'!$V$5:$V$15,1)):
INDEX('DS2025'!$V$5:$V$15,MATCH(K32,'DS2025'!$V$5:$V$15,1)+1)),
IF($L$4=Database!$A$10,
_xlfn.FORECAST.LINEAR(K32,
INDEX('DS2025'!$Z$5:$Z$15,MATCH(K32,'DS2025'!$Y$5:$Y$15,1)):
INDEX('DS2025'!$Z$5:$Z$15,MATCH(K32,'DS2025'!$Y$5:$Y$15,1)+1),
INDEX('DS2025'!$Y$5:$Y$15,MATCH(K32,'DS2025'!$Y$5:$Y$15,1)):
INDEX('DS2025'!$Y$5:$Y$15,MATCH(K32,'DS2025'!$Y$5:$Y$15,1)+1)),
IF($L$4=Database!$A$11,
_xlfn.FORECAST.LINEAR(
K32,
INDEX('DS2025'!$B$21:$B$35,MATCH(K32,'DS2025'!$A$21:$A$35,1)):
INDEX('DS2025'!$B$21:$B$35,MATCH(K32,'DS2025'!$A$21:$A$35,1)+1),
INDEX('DS2025'!$A$21:$A$35,MATCH(K32,'DS2025'!$A$21:$A$35,1)):
INDEX('DS2025'!$A$21:$A$35,MATCH(K32,'DS2025'!$A$21:$A$35,1)+1)),
IF($L$4=Database!$A$12,
_xlfn.FORECAST.LINEAR(
K32,
INDEX('DS2025'!$E$21:$E$35,MATCH(K32,'DS2025'!$D$21:$D$35,1)):
INDEX('DS2025'!$E$21:$E$35,MATCH(K32,'DS2025'!$D$21:$D$35,1)+1),
INDEX('DS2025'!$D$21:$D$35,MATCH(K32,'DS2025'!$D$21:$D$35,1)):
INDEX('DS2025'!$D$21:$D$35,MATCH(K32,'DS2025'!$D$21:$D$35,1)+1)),
IF($L$4=Database!$A$13,
_xlfn.FORECAST.LINEAR(
K32,
INDEX('DS2025'!$H$21:$H$35,MATCH(K32,'DS2025'!$G$21:$G$35,1)):
INDEX('DS2025'!$H$21:$H$35,MATCH(K32,'DS2025'!$G$21:$G$35,1)+1),
INDEX('DS2025'!$G$21:$G$35,MATCH(K32,'DS2025'!$G$21:$G$35,1)):
INDEX('DS2025'!$G$21:$G$35,MATCH(K32,'DS2025'!$G$21:$G$35,1)+1)),
IF($L$4=Database!$A$14,
_xlfn.FORECAST.LINEAR(
K32,
INDEX('DS2025'!$K$21:$K$35,MATCH(K32,'DS2025'!$J$21:$J$35,1)):
INDEX('DS2025'!$K$21:$K$35,MATCH(K32,'DS2025'!$J$21:$J$35,1)+1),
INDEX('DS2025'!$J$21:$J$35,MATCH(K32,'DS2025'!$J$21:$J$35,1)):
INDEX('DS2025'!$J$21:$J$35,MATCH(K32,'DS2025'!$J$21:$J$35,1)+1)),
IF($L$4=Database!$A$15,
_xlfn.FORECAST.LINEAR(
K32,
INDEX('DS2025'!$N$21:$N$35,MATCH(K32,'DS2025'!$M$21:$M$35,1)):
INDEX('DS2025'!$N$21:$N$35,MATCH(K32,'DS2025'!$M$21:$M$35,1)+1),
INDEX('DS2025'!$M$21:$M$35,MATCH(K32,'DS2025'!$M$21:$M$35,1)):
INDEX('DS2025'!$M$21:$M$35,MATCH(K32,'DS2025'!$M$21:$M$35,1)+1)),
IF($L$4=Database!$A$16,
_xlfn.FORECAST.LINEAR(
K32,
INDEX('DS2025'!$Q$21:$Q$35,MATCH(K32,'DS2025'!$P$21:$P$35,1)):
INDEX('DS2025'!$Q$21:$Q$35,MATCH(K32,'DS2025'!$P$21:$P$35,1)+1),
INDEX('DS2025'!$P$21:$P$35,MATCH(K32,'DS2025'!$P$21:$P$35,1)):
INDEX('DS2025'!$P$21:$P$35,MATCH(K32,'DS2025'!$P$21:$P$35,1)+1)),
IF($L$4=Database!$A$17,
_xlfn.FORECAST.LINEAR(
K32,
INDEX('DS2025'!$T$21:$T$35,MATCH(K32,'DS2025'!$S$21:$S$35,1)):
INDEX('DS2025'!$T$21:$T$35,MATCH(K32,'DS2025'!$S$21:$S$35,1)+1),
INDEX('DS2025'!$S$21:$S$35,MATCH(K32,'DS2025'!$S$21:$S$35,1)):
INDEX('DS2025'!$S$21:$S$35,MATCH(K32,'DS2025'!$S$21:$S$35,1)+1)),
IF($L$4=Database!$A$18,
_xlfn.FORECAST.LINEAR(
K32,
INDEX('DS2025'!$W$21:$W$35,MATCH(K32,'DS2025'!$V$21:$V$35,1)):
INDEX('DS2025'!$W$21:$W$35,MATCH(K32,'DS2025'!$V$21:$V$35,1)+1),
INDEX('DS2025'!$V$21:$V$35,MATCH(K32,'DS2025'!$V$21:$V$35,1)):
INDEX('DS2025'!$V$21:$V$35,MATCH(K32,'DS2025'!$V$21:$V$35,1)+1)),
IF($L$4=Database!$A$19,
_xlfn.FORECAST.LINEAR(
K32,
INDEX('DS2025'!$Z$21:$Z$35,MATCH(K32,'DS2025'!$Y$21:$Y$35,1)):
INDEX('DS2025'!$Z$21:$Z$35,MATCH(K32,'DS2025'!$Y$21:$Y$35,1)+1),
INDEX('DS2025'!$Y$21:$Y$35,MATCH(K32,'DS2025'!$Y$21:$Y$35,1)):
INDEX('DS2025'!$Y$21:$Y$35,MATCH(K32,'DS2025'!$Y$21:$Y$35,1)+1)),
IF($L$4=Database!$A$20,
_xlfn.FORECAST.LINEAR(
K32,
INDEX('DS2025'!$AC$21:$AC$35,MATCH(K32,'DS2025'!$AB$21:$AB$35,1)):
INDEX('DS2025'!$AC$21:$AC$35,MATCH(K32,'DS2025'!$AB$21:$AB$35,1)+1),
INDEX('DS2025'!$AB$21:$AB$35,MATCH(K32,'DS2025'!$AB$21:$AB$35,1)):
INDEX('DS2025'!$AB$21:$AB$35,MATCH(K32,'DS2025'!$AB$21:$AB$35,1)+1))
)))))))))))))))))))</f>
        <v>-0.33711863730652619</v>
      </c>
      <c r="M32" s="98">
        <f t="shared" si="3"/>
        <v>65.581881362693466</v>
      </c>
      <c r="N32" s="317">
        <f>'Data 60 C'!F33</f>
        <v>65.602999999999994</v>
      </c>
      <c r="O32" s="98">
        <f>IF($O$4=Database!$A$2,
_xlfn.FORECAST.LINEAR(N32,
INDEX('DS2025'!$B$5:$B$15,MATCH(N32,'DS2025'!$A$5:$A$15,1)):
INDEX('DS2025'!$B$5:$B$15,MATCH(N32,'DS2025'!$A$5:$A$15,1)+1),
INDEX('DS2025'!$A$5:$A$15,MATCH(N32,'DS2025'!$A$5:$A$15,1)):
INDEX('DS2025'!$A$5:$A$15,MATCH(N32,'DS2025'!$A$5:$A$15,1)+1)),
IF($O$4=Database!$A$3,
_xlfn.FORECAST.LINEAR(N32,
INDEX('DS2025'!$E$5:$E$15,MATCH(N32,'DS2025'!$D$5:$D$15,1)):
INDEX('DS2025'!$E$5:$E$15,MATCH(N32,'DS2025'!$D$5:$D$15,1)+1),
INDEX('DS2025'!$D$5:$D$15,MATCH(N32,'DS2025'!$D$5:$D$15,1)):
INDEX('DS2025'!$D$5:$D$15,MATCH(N32,'DS2025'!$D$5:$D$15,1)+1)),
IF($O$4=Database!$A$4,
_xlfn.FORECAST.LINEAR(N32,
INDEX('DS2025'!$H$5:$H$15,MATCH(N32,'DS2025'!$G$5:$G$15,1)):
INDEX('DS2025'!$H$5:$H$15,MATCH(N32,'DS2025'!$G$5:$G$15,1)+1),
INDEX('DS2025'!$G$5:$G$15,MATCH(N32,'DS2025'!$G$5:$G$15,1)):
INDEX('DS2025'!$G$5:$G$15,MATCH(N32,'DS2025'!$G$5:$G$15,1)+1)),
IF($O$4=Database!$A$5,
_xlfn.FORECAST.LINEAR(N32,
INDEX('DS2025'!$K$5:$K$15,MATCH(N32,'DS2025'!$J$5:$J$15,1)):
INDEX('DS2025'!$K$5:$K$15,MATCH(N32,'DS2025'!$J$5:$J$15,1)+1),
INDEX('DS2025'!$J$5:$J$15,MATCH(N32,'DS2025'!$J$5:$J$15,1)):
INDEX('DS2025'!$J$5:$J$15,MATCH(N32,'DS2025'!$J$5:$J$15,1)+1)),
IF($O$4=Database!$A$6,
_xlfn.FORECAST.LINEAR(N32,
INDEX('DS2025'!$N$5:$N$15,MATCH(N32,'DS2025'!$M$5:$M$15,1)):
INDEX('DS2025'!$N$5:$N$15,MATCH(N32,'DS2025'!$M$5:$M$15,1)+1),
INDEX('DS2025'!$M$5:$M$15,MATCH(N32,'DS2025'!$M$5:$M$15,1)):
INDEX('DS2025'!$M$5:$M$15,MATCH(N32,'DS2025'!$M$5:$M$15,1)+1)),
IF($O$4=Database!$A$7,
_xlfn.FORECAST.LINEAR(N32,
INDEX('DS2025'!$Q$5:$Q$15,MATCH(N32,'DS2025'!$P$5:$P$15,1)):
INDEX('DS2025'!$Q$5:$Q$15,MATCH(N32,'DS2025'!$P$5:$P$15,1)+1),
INDEX('DS2025'!$P$5:$P$15,MATCH(N32,'DS2025'!$P$5:$P$15,1)):
INDEX('DS2025'!$P$5:$P$15,MATCH(N32,'DS2025'!$P$5:$P$15,1)+1)),
IF($O$4=Database!$A$8,
_xlfn.FORECAST.LINEAR(N32,
INDEX('DS2025'!$T$5:$T$15,MATCH(N32,'DS2025'!$S$5:$S$15,1)):
INDEX('DS2025'!$T$5:$T$15,MATCH(N32,'DS2025'!$S$5:$S$15,1)+1),
INDEX('DS2025'!$S$5:$S$15,MATCH(N32,'DS2025'!$S$5:$S$15,1)):
INDEX('DS2025'!$S$5:$S$15,MATCH(N32,'DS2025'!$S$5:$S$15,1)+1)),
IF($O$4=Database!$A$9,
_xlfn.FORECAST.LINEAR(N32,
INDEX('DS2025'!$W$5:$W$15,MATCH(N32,'DS2025'!$V$5:$V$15,1)):
INDEX('DS2025'!$W$5:$W$15,MATCH(N32,'DS2025'!$V$5:$V$15,1)+1),
INDEX('DS2025'!$V$5:$V$15,MATCH(N32,'DS2025'!$V$5:$V$15,1)):
INDEX('DS2025'!$V$5:$V$15,MATCH(N32,'DS2025'!$V$5:$V$15,1)+1)),
IF($O$4=Database!$A$10,
_xlfn.FORECAST.LINEAR(N32,
INDEX('DS2025'!$Z$5:$Z$15,MATCH(N32,'DS2025'!$Y$5:$Y$15,1)):
INDEX('DS2025'!$Z$5:$Z$15,MATCH(N32,'DS2025'!$Y$5:$Y$15,1)+1),
INDEX('DS2025'!$Y$5:$Y$15,MATCH(N32,'DS2025'!$Y$5:$Y$15,1)):
INDEX('DS2025'!$Y$5:$Y$15,MATCH(N32,'DS2025'!$Y$5:$Y$15,1)+1)),
IF($O$4=Database!$A$11,
_xlfn.FORECAST.LINEAR(
N32,
INDEX('DS2025'!$B$21:$B$35,MATCH(N32,'DS2025'!$A$21:$A$35,1)):
INDEX('DS2025'!$B$21:$B$35,MATCH(N32,'DS2025'!$A$21:$A$35,1)+1),
INDEX('DS2025'!$A$21:$A$35,MATCH(N32,'DS2025'!$A$21:$A$35,1)):
INDEX('DS2025'!$A$21:$A$35,MATCH(N32,'DS2025'!$A$21:$A$35,1)+1)),
IF($O$4=Database!$A$12,
_xlfn.FORECAST.LINEAR(
N32,
INDEX('DS2025'!$E$21:$E$35,MATCH(N32,'DS2025'!$D$21:$D$35,1)):
INDEX('DS2025'!$E$21:$E$35,MATCH(N32,'DS2025'!$D$21:$D$35,1)+1),
INDEX('DS2025'!$D$21:$D$35,MATCH(N32,'DS2025'!$D$21:$D$35,1)):
INDEX('DS2025'!$D$21:$D$35,MATCH(N32,'DS2025'!$D$21:$D$35,1)+1)),
IF($O$4=Database!$A$13,
_xlfn.FORECAST.LINEAR(
N32,
INDEX('DS2025'!$H$21:$H$35,MATCH(N32,'DS2025'!$G$21:$G$35,1)):
INDEX('DS2025'!$H$21:$H$35,MATCH(N32,'DS2025'!$G$21:$G$35,1)+1),
INDEX('DS2025'!$G$21:$G$35,MATCH(N32,'DS2025'!$G$21:$G$35,1)):
INDEX('DS2025'!$G$21:$G$35,MATCH(N32,'DS2025'!$G$21:$G$35,1)+1)),
IF($O$4=Database!$A$14,
_xlfn.FORECAST.LINEAR(
N32,
INDEX('DS2025'!$K$21:$K$35,MATCH(N32,'DS2025'!$J$21:$J$35,1)):
INDEX('DS2025'!$K$21:$K$35,MATCH(N32,'DS2025'!$J$21:$J$35,1)+1),
INDEX('DS2025'!$J$21:$J$35,MATCH(N32,'DS2025'!$J$21:$J$35,1)):
INDEX('DS2025'!$J$21:$J$35,MATCH(N32,'DS2025'!$J$21:$J$35,1)+1)),
IF($O$4=Database!$A$15,
_xlfn.FORECAST.LINEAR(
N32,
INDEX('DS2025'!$N$21:$N$35,MATCH(N32,'DS2025'!$M$21:$M$35,1)):
INDEX('DS2025'!$N$21:$N$35,MATCH(N32,'DS2025'!$M$21:$M$35,1)+1),
INDEX('DS2025'!$M$21:$M$35,MATCH(N32,'DS2025'!$M$21:$M$35,1)):
INDEX('DS2025'!$M$21:$M$35,MATCH(N32,'DS2025'!$M$21:$M$35,1)+1)),
IF($O$4=Database!$A$16,
_xlfn.FORECAST.LINEAR(
N32,
INDEX('DS2025'!$Q$21:$Q$35,MATCH(N32,'DS2025'!$P$21:$P$35,1)):
INDEX('DS2025'!$Q$21:$Q$35,MATCH(N32,'DS2025'!$P$21:$P$35,1)+1),
INDEX('DS2025'!$P$21:$P$35,MATCH(N32,'DS2025'!$P$21:$P$35,1)):
INDEX('DS2025'!$P$21:$P$35,MATCH(N32,'DS2025'!$P$21:$P$35,1)+1)),
IF($O$4=Database!$A$17,
_xlfn.FORECAST.LINEAR(
N32,
INDEX('DS2025'!$T$21:$T$35,MATCH(N32,'DS2025'!$S$21:$S$35,1)):
INDEX('DS2025'!$T$21:$T$35,MATCH(N32,'DS2025'!$S$21:$S$35,1)+1),
INDEX('DS2025'!$S$21:$S$35,MATCH(N32,'DS2025'!$S$21:$S$35,1)):
INDEX('DS2025'!$S$21:$S$35,MATCH(N32,'DS2025'!$S$21:$S$35,1)+1)),
IF($O$4=Database!$A$18,
_xlfn.FORECAST.LINEAR(
N32,
INDEX('DS2025'!$W$21:$W$35,MATCH(N32,'DS2025'!$V$21:$V$35,1)):
INDEX('DS2025'!$W$21:$W$35,MATCH(N32,'DS2025'!$V$21:$V$35,1)+1),
INDEX('DS2025'!$V$21:$V$35,MATCH(N32,'DS2025'!$V$21:$V$35,1)):
INDEX('DS2025'!$V$21:$V$35,MATCH(N32,'DS2025'!$V$21:$V$35,1)+1)),
IF($O$4=Database!$A$19,
_xlfn.FORECAST.LINEAR(
N32,
INDEX('DS2025'!$Z$21:$Z$35,MATCH(N32,'DS2025'!$Y$21:$Y$35,1)):
INDEX('DS2025'!$Z$21:$Z$35,MATCH(N32,'DS2025'!$Y$21:$Y$35,1)+1),
INDEX('DS2025'!$Y$21:$Y$35,MATCH(N32,'DS2025'!$Y$21:$Y$35,1)):
INDEX('DS2025'!$Y$21:$Y$35,MATCH(N32,'DS2025'!$Y$21:$Y$35,1)+1)),
IF($O$4=Database!$A$20,
_xlfn.FORECAST.LINEAR(
N32,
INDEX('DS2025'!$AC$21:$AC$35,MATCH(N32,'DS2025'!$AB$21:$AB$35,1)):
INDEX('DS2025'!$AC$21:$AC$35,MATCH(N32,'DS2025'!$AB$21:$AB$35,1)+1),
INDEX('DS2025'!$AB$21:$AB$35,MATCH(N32,'DS2025'!$AB$21:$AB$35,1)):
INDEX('DS2025'!$AB$21:$AB$35,MATCH(N32,'DS2025'!$AB$21:$AB$35,1)+1))
)))))))))))))))))))</f>
        <v>-0.33618581458433056</v>
      </c>
      <c r="P32" s="96">
        <f t="shared" si="4"/>
        <v>65.266814185415669</v>
      </c>
      <c r="Q32" s="317">
        <f>'Data 60 C'!G33</f>
        <v>66.323999999999998</v>
      </c>
      <c r="R32" s="98">
        <f>IF($R$4=Database!$A$2,
_xlfn.FORECAST.LINEAR(Q32,
INDEX('DS2025'!$B$5:$B$15,MATCH(Q32,'DS2025'!$A$5:$A$15,1)):
INDEX('DS2025'!$B$5:$B$15,MATCH(Q32,'DS2025'!$A$5:$A$15,1)+1),
INDEX('DS2025'!$A$5:$A$15,MATCH(Q32,'DS2025'!$A$5:$A$15,1)):
INDEX('DS2025'!$A$5:$A$15,MATCH(Q32,'DS2025'!$A$5:$A$15,1)+1)),
IF($R$4=Database!$A$3,
_xlfn.FORECAST.LINEAR(Q32,
INDEX('DS2025'!$E$5:$E$15,MATCH(Q32,'DS2025'!$D$5:$D$15,1)):
INDEX('DS2025'!$E$5:$E$15,MATCH(Q32,'DS2025'!$D$5:$D$15,1)+1),
INDEX('DS2025'!$D$5:$D$15,MATCH(Q32,'DS2025'!$D$5:$D$15,1)):
INDEX('DS2025'!$D$5:$D$15,MATCH(Q32,'DS2025'!$D$5:$D$15,1)+1)),
IF($R$4=Database!$A$4,
_xlfn.FORECAST.LINEAR(Q32,
INDEX('DS2025'!$H$5:$H$15,MATCH(Q32,'DS2025'!$G$5:$G$15,1)):
INDEX('DS2025'!$H$5:$H$15,MATCH(Q32,'DS2025'!$G$5:$G$15,1)+1),
INDEX('DS2025'!$G$5:$G$15,MATCH(Q32,'DS2025'!$G$5:$G$15,1)):
INDEX('DS2025'!$G$5:$G$15,MATCH(Q32,'DS2025'!$G$5:$G$15,1)+1)),
IF($R$4=Database!$A$5,
_xlfn.FORECAST.LINEAR(Q32,
INDEX('DS2025'!$K$5:$K$15,MATCH(Q32,'DS2025'!$J$5:$J$15,1)):
INDEX('DS2025'!$K$5:$K$15,MATCH(Q32,'DS2025'!$J$5:$J$15,1)+1),
INDEX('DS2025'!$J$5:$J$15,MATCH(Q32,'DS2025'!$J$5:$J$15,1)):
INDEX('DS2025'!$J$5:$J$15,MATCH(Q32,'DS2025'!$J$5:$J$15,1)+1)),
IF($R$4=Database!$A$6,
_xlfn.FORECAST.LINEAR(Q32,
INDEX('DS2025'!$N$5:$N$15,MATCH(Q32,'DS2025'!$M$5:$M$15,1)):
INDEX('DS2025'!$N$5:$N$15,MATCH(Q32,'DS2025'!$M$5:$M$15,1)+1),
INDEX('DS2025'!$M$5:$M$15,MATCH(Q32,'DS2025'!$M$5:$M$15,1)):
INDEX('DS2025'!$M$5:$M$15,MATCH(Q32,'DS2025'!$M$5:$M$15,1)+1)),
IF($R$4=Database!$A$7,
_xlfn.FORECAST.LINEAR(Q32,
INDEX('DS2025'!$Q$5:$Q$15,MATCH(Q32,'DS2025'!$P$5:$P$15,1)):
INDEX('DS2025'!$Q$5:$Q$15,MATCH(Q32,'DS2025'!$P$5:$P$15,1)+1),
INDEX('DS2025'!$P$5:$P$15,MATCH(Q32,'DS2025'!$P$5:$P$15,1)):
INDEX('DS2025'!$P$5:$P$15,MATCH(Q32,'DS2025'!$P$5:$P$15,1)+1)),
IF($R$4=Database!$A$8,
_xlfn.FORECAST.LINEAR(Q32,
INDEX('DS2025'!$T$5:$T$15,MATCH(Q32,'DS2025'!$S$5:$S$15,1)):
INDEX('DS2025'!$T$5:$T$15,MATCH(Q32,'DS2025'!$S$5:$S$15,1)+1),
INDEX('DS2025'!$S$5:$S$15,MATCH(Q32,'DS2025'!$S$5:$S$15,1)):
INDEX('DS2025'!$S$5:$S$15,MATCH(Q32,'DS2025'!$S$5:$S$15,1)+1)),
IF($R$4=Database!$A$9,
_xlfn.FORECAST.LINEAR(Q32,
INDEX('DS2025'!$W$5:$W$15,MATCH(Q32,'DS2025'!$V$5:$V$15,1)):
INDEX('DS2025'!$W$5:$W$15,MATCH(Q32,'DS2025'!$V$5:$V$15,1)+1),
INDEX('DS2025'!$V$5:$V$15,MATCH(Q32,'DS2025'!$V$5:$V$15,1)):
INDEX('DS2025'!$V$5:$V$15,MATCH(Q32,'DS2025'!$V$5:$V$15,1)+1)),
IF($R$4=Database!$A$10,
_xlfn.FORECAST.LINEAR(Q32,
INDEX('DS2025'!$Z$5:$Z$15,MATCH(Q32,'DS2025'!$Y$5:$Y$15,1)):
INDEX('DS2025'!$Z$5:$Z$15,MATCH(Q32,'DS2025'!$Y$5:$Y$15,1)+1),
INDEX('DS2025'!$Y$5:$Y$15,MATCH(Q32,'DS2025'!$Y$5:$Y$15,1)):
INDEX('DS2025'!$Y$5:$Y$15,MATCH(Q32,'DS2025'!$Y$5:$Y$15,1)+1)),
IF($R$4=Database!$A$11,
_xlfn.FORECAST.LINEAR(
Q32,
INDEX('DS2025'!$B$21:$B$35,MATCH(Q32,'DS2025'!$A$21:$A$35,1)):
INDEX('DS2025'!$B$21:$B$35,MATCH(Q32,'DS2025'!$A$21:$A$35,1)+1),
INDEX('DS2025'!$A$21:$A$35,MATCH(Q32,'DS2025'!$A$21:$A$35,1)):
INDEX('DS2025'!$A$21:$A$35,MATCH(Q32,'DS2025'!$A$21:$A$35,1)+1)),
IF($R$4=Database!$A$12,
_xlfn.FORECAST.LINEAR(
Q32,
INDEX('DS2025'!$E$21:$E$35,MATCH(Q32,'DS2025'!$D$21:$D$35,1)):
INDEX('DS2025'!$E$21:$E$35,MATCH(Q32,'DS2025'!$D$21:$D$35,1)+1),
INDEX('DS2025'!$D$21:$D$35,MATCH(Q32,'DS2025'!$D$21:$D$35,1)):
INDEX('DS2025'!$D$21:$D$35,MATCH(Q32,'DS2025'!$D$21:$D$35,1)+1)),
IF($R$4=Database!$A$13,
_xlfn.FORECAST.LINEAR(
Q32,
INDEX('DS2025'!$H$21:$H$35,MATCH(Q32,'DS2025'!$G$21:$G$35,1)):
INDEX('DS2025'!$H$21:$H$35,MATCH(Q32,'DS2025'!$G$21:$G$35,1)+1),
INDEX('DS2025'!$G$21:$G$35,MATCH(Q32,'DS2025'!$G$21:$G$35,1)):
INDEX('DS2025'!$G$21:$G$35,MATCH(Q32,'DS2025'!$G$21:$G$35,1)+1)),
IF($R$4=Database!$A$14,
_xlfn.FORECAST.LINEAR(
Q32,
INDEX('DS2025'!$K$21:$K$35,MATCH(Q32,'DS2025'!$J$21:$J$35,1)):
INDEX('DS2025'!$K$21:$K$35,MATCH(Q32,'DS2025'!$J$21:$J$35,1)+1),
INDEX('DS2025'!$J$21:$J$35,MATCH(Q32,'DS2025'!$J$21:$J$35,1)):
INDEX('DS2025'!$J$21:$J$35,MATCH(Q32,'DS2025'!$J$21:$J$35,1)+1)),
IF($R$4=Database!$A$15,
_xlfn.FORECAST.LINEAR(
Q32,
INDEX('DS2025'!$N$21:$N$35,MATCH(Q32,'DS2025'!$M$21:$M$35,1)):
INDEX('DS2025'!$N$21:$N$35,MATCH(Q32,'DS2025'!$M$21:$M$35,1)+1),
INDEX('DS2025'!$M$21:$M$35,MATCH(Q32,'DS2025'!$M$21:$M$35,1)):
INDEX('DS2025'!$M$21:$M$35,MATCH(Q32,'DS2025'!$M$21:$M$35,1)+1)),
IF($R$4=Database!$A$16,
_xlfn.FORECAST.LINEAR(
Q32,
INDEX('DS2025'!$Q$21:$Q$35,MATCH(Q32,'DS2025'!$P$21:$P$35,1)):
INDEX('DS2025'!$Q$21:$Q$35,MATCH(Q32,'DS2025'!$P$21:$P$35,1)+1),
INDEX('DS2025'!$P$21:$P$35,MATCH(Q32,'DS2025'!$P$21:$P$35,1)):
INDEX('DS2025'!$P$21:$P$35,MATCH(Q32,'DS2025'!$P$21:$P$35,1)+1)),
IF($R$4=Database!$A$17,
_xlfn.FORECAST.LINEAR(
Q32,
INDEX('DS2025'!$T$21:$T$35,MATCH(Q32,'DS2025'!$S$21:$S$35,1)):
INDEX('DS2025'!$T$21:$T$35,MATCH(Q32,'DS2025'!$S$21:$S$35,1)+1),
INDEX('DS2025'!$S$21:$S$35,MATCH(Q32,'DS2025'!$S$21:$S$35,1)):
INDEX('DS2025'!$S$21:$S$35,MATCH(Q32,'DS2025'!$S$21:$S$35,1)+1)),
IF($R$4=Database!$A$18,
_xlfn.FORECAST.LINEAR(
Q32,
INDEX('DS2025'!$W$21:$W$35,MATCH(Q32,'DS2025'!$V$21:$V$35,1)):
INDEX('DS2025'!$W$21:$W$35,MATCH(Q32,'DS2025'!$V$21:$V$35,1)+1),
INDEX('DS2025'!$V$21:$V$35,MATCH(Q32,'DS2025'!$V$21:$V$35,1)):
INDEX('DS2025'!$V$21:$V$35,MATCH(Q32,'DS2025'!$V$21:$V$35,1)+1)),
IF($R$4=Database!$A$19,
_xlfn.FORECAST.LINEAR(
Q32,
INDEX('DS2025'!$Z$21:$Z$35,MATCH(Q32,'DS2025'!$Y$21:$Y$35,1)):
INDEX('DS2025'!$Z$21:$Z$35,MATCH(Q32,'DS2025'!$Y$21:$Y$35,1)+1),
INDEX('DS2025'!$Y$21:$Y$35,MATCH(Q32,'DS2025'!$Y$21:$Y$35,1)):
INDEX('DS2025'!$Y$21:$Y$35,MATCH(Q32,'DS2025'!$Y$21:$Y$35,1)+1)),
IF($R$4=Database!$A$20,
_xlfn.FORECAST.LINEAR(
Q32,
INDEX('DS2025'!$AC$21:$AC$35,MATCH(Q32,'DS2025'!$AB$21:$AB$35,1)):
INDEX('DS2025'!$AC$21:$AC$35,MATCH(Q32,'DS2025'!$AB$21:$AB$35,1)+1),
INDEX('DS2025'!$AB$21:$AB$35,MATCH(Q32,'DS2025'!$AB$21:$AB$35,1)):
INDEX('DS2025'!$AB$21:$AB$35,MATCH(Q32,'DS2025'!$AB$21:$AB$35,1)+1))
)))))))))))))))))))</f>
        <v>-0.33831418541566932</v>
      </c>
      <c r="S32" s="98">
        <f t="shared" si="5"/>
        <v>65.985685814584329</v>
      </c>
      <c r="T32" s="317">
        <f>'Data 60 C'!H33</f>
        <v>64.981999999999999</v>
      </c>
      <c r="U32" s="98">
        <f>IF($U$4=Database!$A$2,
_xlfn.FORECAST.LINEAR(T32,
INDEX('DS2025'!$B$5:$B$15,MATCH(T32,'DS2025'!$A$5:$A$15,1)):
INDEX('DS2025'!$B$5:$B$15,MATCH(T32,'DS2025'!$A$5:$A$15,1)+1),
INDEX('DS2025'!$A$5:$A$15,MATCH(T32,'DS2025'!$A$5:$A$15,1)):
INDEX('DS2025'!$A$5:$A$15,MATCH(T32,'DS2025'!$A$5:$A$15,1)+1)),
IF($U$4=Database!$A$3,
_xlfn.FORECAST.LINEAR(T32,
INDEX('DS2025'!$E$5:$E$15,MATCH(T32,'DS2025'!$D$5:$D$15,1)):
INDEX('DS2025'!$E$5:$E$15,MATCH(T32,'DS2025'!$D$5:$D$15,1)+1),
INDEX('DS2025'!$D$5:$D$15,MATCH(T32,'DS2025'!$D$5:$D$15,1)):
INDEX('DS2025'!$D$5:$D$15,MATCH(T32,'DS2025'!$D$5:$D$15,1)+1)),
IF($U$4=Database!$A$4,
_xlfn.FORECAST.LINEAR(T32,
INDEX('DS2025'!$H$5:$H$15,MATCH(T32,'DS2025'!$G$5:$G$15,1)):
INDEX('DS2025'!$H$5:$H$15,MATCH(T32,'DS2025'!$G$5:$G$15,1)+1),
INDEX('DS2025'!$G$5:$G$15,MATCH(T32,'DS2025'!$G$5:$G$15,1)):
INDEX('DS2025'!$G$5:$G$15,MATCH(T32,'DS2025'!$G$5:$G$15,1)+1)),
IF($U$4=Database!$A$5,
_xlfn.FORECAST.LINEAR(T32,
INDEX('DS2025'!$K$5:$K$15,MATCH(T32,'DS2025'!$J$5:$J$15,1)):
INDEX('DS2025'!$K$5:$K$15,MATCH(T32,'DS2025'!$J$5:$J$15,1)+1),
INDEX('DS2025'!$J$5:$J$15,MATCH(T32,'DS2025'!$J$5:$J$15,1)):
INDEX('DS2025'!$J$5:$J$15,MATCH(T32,'DS2025'!$J$5:$J$15,1)+1)),
IF($U$4=Database!$A$6,
_xlfn.FORECAST.LINEAR(T32,
INDEX('DS2025'!$N$5:$N$15,MATCH(T32,'DS2025'!$M$5:$M$15,1)):
INDEX('DS2025'!$N$5:$N$15,MATCH(T32,'DS2025'!$M$5:$M$15,1)+1),
INDEX('DS2025'!$M$5:$M$15,MATCH(T32,'DS2025'!$M$5:$M$15,1)):
INDEX('DS2025'!$M$5:$M$15,MATCH(T32,'DS2025'!$M$5:$M$15,1)+1)),
IF($U$4=Database!$A$7,
_xlfn.FORECAST.LINEAR(T32,
INDEX('DS2025'!$Q$5:$Q$15,MATCH(T32,'DS2025'!$P$5:$P$15,1)):
INDEX('DS2025'!$Q$5:$Q$15,MATCH(T32,'DS2025'!$P$5:$P$15,1)+1),
INDEX('DS2025'!$P$5:$P$15,MATCH(T32,'DS2025'!$P$5:$P$15,1)):
INDEX('DS2025'!$P$5:$P$15,MATCH(T32,'DS2025'!$P$5:$P$15,1)+1)),
IF($U$4=Database!$A$8,
_xlfn.FORECAST.LINEAR(T32,
INDEX('DS2025'!$T$5:$T$15,MATCH(T32,'DS2025'!$S$5:$S$15,1)):
INDEX('DS2025'!$T$5:$T$15,MATCH(T32,'DS2025'!$S$5:$S$15,1)+1),
INDEX('DS2025'!$S$5:$S$15,MATCH(T32,'DS2025'!$S$5:$S$15,1)):
INDEX('DS2025'!$S$5:$S$15,MATCH(T32,'DS2025'!$S$5:$S$15,1)+1)),
IF($U$4=Database!$A$9,
_xlfn.FORECAST.LINEAR(T32,
INDEX('DS2025'!$W$5:$W$15,MATCH(T32,'DS2025'!$V$5:$V$15,1)):
INDEX('DS2025'!$W$5:$W$15,MATCH(T32,'DS2025'!$V$5:$V$15,1)+1),
INDEX('DS2025'!$V$5:$V$15,MATCH(T32,'DS2025'!$V$5:$V$15,1)):
INDEX('DS2025'!$V$5:$V$15,MATCH(T32,'DS2025'!$V$5:$V$15,1)+1)),
IF($U$4=Database!$A$10,
_xlfn.FORECAST.LINEAR(T32,
INDEX('DS2025'!$Z$5:$Z$15,MATCH(T32,'DS2025'!$Y$5:$Y$15,1)):
INDEX('DS2025'!$Z$5:$Z$15,MATCH(T32,'DS2025'!$Y$5:$Y$15,1)+1),
INDEX('DS2025'!$Y$5:$Y$15,MATCH(T32,'DS2025'!$Y$5:$Y$15,1)):
INDEX('DS2025'!$Y$5:$Y$15,MATCH(T32,'DS2025'!$Y$5:$Y$15,1)+1)),
IF($U$4=Database!$A$11,
_xlfn.FORECAST.LINEAR(
T32,
INDEX('DS2025'!$B$21:$B$35,MATCH(T32,'DS2025'!$A$21:$A$35,1)):
INDEX('DS2025'!$B$21:$B$35,MATCH(T32,'DS2025'!$A$21:$A$35,1)+1),
INDEX('DS2025'!$A$21:$A$35,MATCH(T32,'DS2025'!$A$21:$A$35,1)):
INDEX('DS2025'!$A$21:$A$35,MATCH(T32,'DS2025'!$A$21:$A$35,1)+1)),
IF($U$4=Database!$A$12,
_xlfn.FORECAST.LINEAR(
T32,
INDEX('DS2025'!$E$21:$E$35,MATCH(T32,'DS2025'!$D$21:$D$35,1)):
INDEX('DS2025'!$E$21:$E$35,MATCH(T32,'DS2025'!$D$21:$D$35,1)+1),
INDEX('DS2025'!$D$21:$D$35,MATCH(T32,'DS2025'!$D$21:$D$35,1)):
INDEX('DS2025'!$D$21:$D$35,MATCH(T32,'DS2025'!$D$21:$D$35,1)+1)),
IF($U$4=Database!$A$13,
_xlfn.FORECAST.LINEAR(
T32,
INDEX('DS2025'!$H$21:$H$35,MATCH(T32,'DS2025'!$G$21:$G$35,1)):
INDEX('DS2025'!$H$21:$H$35,MATCH(T32,'DS2025'!$G$21:$G$35,1)+1),
INDEX('DS2025'!$G$21:$G$35,MATCH(T32,'DS2025'!$G$21:$G$35,1)):
INDEX('DS2025'!$G$21:$G$35,MATCH(T32,'DS2025'!$G$21:$G$35,1)+1)),
IF($U$4=Database!$A$14,
_xlfn.FORECAST.LINEAR(
T32,
INDEX('DS2025'!$K$21:$K$35,MATCH(T32,'DS2025'!$J$21:$J$35,1)):
INDEX('DS2025'!$K$21:$K$35,MATCH(T32,'DS2025'!$J$21:$J$35,1)+1),
INDEX('DS2025'!$J$21:$J$35,MATCH(T32,'DS2025'!$J$21:$J$35,1)):
INDEX('DS2025'!$J$21:$J$35,MATCH(T32,'DS2025'!$J$21:$J$35,1)+1)),
IF($U$4=Database!$A$15,
_xlfn.FORECAST.LINEAR(
T32,
INDEX('DS2025'!$N$21:$N$35,MATCH(T32,'DS2025'!$M$21:$M$35,1)):
INDEX('DS2025'!$N$21:$N$35,MATCH(T32,'DS2025'!$M$21:$M$35,1)+1),
INDEX('DS2025'!$M$21:$M$35,MATCH(T32,'DS2025'!$M$21:$M$35,1)):
INDEX('DS2025'!$M$21:$M$35,MATCH(T32,'DS2025'!$M$21:$M$35,1)+1)),
IF($U$4=Database!$A$16,
_xlfn.FORECAST.LINEAR(
T32,
INDEX('DS2025'!$Q$21:$Q$35,MATCH(T32,'DS2025'!$P$21:$P$35,1)):
INDEX('DS2025'!$Q$21:$Q$35,MATCH(T32,'DS2025'!$P$21:$P$35,1)+1),
INDEX('DS2025'!$P$21:$P$35,MATCH(T32,'DS2025'!$P$21:$P$35,1)):
INDEX('DS2025'!$P$21:$P$35,MATCH(T32,'DS2025'!$P$21:$P$35,1)+1)),
IF($U$4=Database!$A$17,
_xlfn.FORECAST.LINEAR(
T32,
INDEX('DS2025'!$T$21:$T$35,MATCH(T32,'DS2025'!$S$21:$S$35,1)):
INDEX('DS2025'!$T$21:$T$35,MATCH(T32,'DS2025'!$S$21:$S$35,1)+1),
INDEX('DS2025'!$S$21:$S$35,MATCH(T32,'DS2025'!$S$21:$S$35,1)):
INDEX('DS2025'!$S$21:$S$35,MATCH(T32,'DS2025'!$S$21:$S$35,1)+1)),
IF($U$4=Database!$A$18,
_xlfn.FORECAST.LINEAR(
T32,
INDEX('DS2025'!$W$21:$W$35,MATCH(T32,'DS2025'!$V$21:$V$35,1)):
INDEX('DS2025'!$W$21:$W$35,MATCH(T32,'DS2025'!$V$21:$V$35,1)+1),
INDEX('DS2025'!$V$21:$V$35,MATCH(T32,'DS2025'!$V$21:$V$35,1)):
INDEX('DS2025'!$V$21:$V$35,MATCH(T32,'DS2025'!$V$21:$V$35,1)+1)),
IF($U$4=Database!$A$19,
_xlfn.FORECAST.LINEAR(
T32,
INDEX('DS2025'!$Z$21:$Z$35,MATCH(T32,'DS2025'!$Y$21:$Y$35,1)):
INDEX('DS2025'!$Z$21:$Z$35,MATCH(T32,'DS2025'!$Y$21:$Y$35,1)+1),
INDEX('DS2025'!$Y$21:$Y$35,MATCH(T32,'DS2025'!$Y$21:$Y$35,1)):
INDEX('DS2025'!$Y$21:$Y$35,MATCH(T32,'DS2025'!$Y$21:$Y$35,1)+1)),
IF($U$4=Database!$A$20,
_xlfn.FORECAST.LINEAR(
T32,
INDEX('DS2025'!$AC$21:$AC$35,MATCH(T32,'DS2025'!$AB$21:$AB$35,1)):
INDEX('DS2025'!$AC$21:$AC$35,MATCH(T32,'DS2025'!$AB$21:$AB$35,1)+1),
INDEX('DS2025'!$AB$21:$AB$35,MATCH(T32,'DS2025'!$AB$21:$AB$35,1)):
INDEX('DS2025'!$AB$21:$AB$35,MATCH(T32,'DS2025'!$AB$21:$AB$35,1)+1))
)))))))))))))))))))</f>
        <v>-0.3343526408169778</v>
      </c>
      <c r="V32" s="98">
        <f t="shared" si="6"/>
        <v>64.647647359183026</v>
      </c>
      <c r="W32" s="317">
        <f>'Data 60 C'!I33</f>
        <v>65.375</v>
      </c>
      <c r="X32" s="98">
        <f>IF($X$4=Database!$A$2,
_xlfn.FORECAST.LINEAR(W32,
INDEX('DS2025'!$B$5:$B$15,MATCH(W32,'DS2025'!$A$5:$A$15,1)):
INDEX('DS2025'!$B$5:$B$15,MATCH(W32,'DS2025'!$A$5:$A$15,1)+1),
INDEX('DS2025'!$A$5:$A$15,MATCH(W32,'DS2025'!$A$5:$A$15,1)):
INDEX('DS2025'!$A$5:$A$15,MATCH(W32,'DS2025'!$A$5:$A$15,1)+1)),
IF($X$4=Database!$A$3,
_xlfn.FORECAST.LINEAR(W32,
INDEX('DS2025'!$E$5:$E$15,MATCH(W32,'DS2025'!$D$5:$D$15,1)):
INDEX('DS2025'!$E$5:$E$15,MATCH(W32,'DS2025'!$D$5:$D$15,1)+1),
INDEX('DS2025'!$D$5:$D$15,MATCH(W32,'DS2025'!$D$5:$D$15,1)):
INDEX('DS2025'!$D$5:$D$15,MATCH(W32,'DS2025'!$D$5:$D$15,1)+1)),
IF($X$4=Database!$A$4,
_xlfn.FORECAST.LINEAR(W32,
INDEX('DS2025'!$H$5:$H$15,MATCH(W32,'DS2025'!$G$5:$G$15,1)):
INDEX('DS2025'!$H$5:$H$15,MATCH(W32,'DS2025'!$G$5:$G$15,1)+1),
INDEX('DS2025'!$G$5:$G$15,MATCH(W32,'DS2025'!$G$5:$G$15,1)):
INDEX('DS2025'!$G$5:$G$15,MATCH(W32,'DS2025'!$G$5:$G$15,1)+1)),
IF($X$4=Database!$A$5,
_xlfn.FORECAST.LINEAR(W32,
INDEX('DS2025'!$K$5:$K$15,MATCH(W32,'DS2025'!$J$5:$J$15,1)):
INDEX('DS2025'!$K$5:$K$15,MATCH(W32,'DS2025'!$J$5:$J$15,1)+1),
INDEX('DS2025'!$J$5:$J$15,MATCH(W32,'DS2025'!$J$5:$J$15,1)):
INDEX('DS2025'!$J$5:$J$15,MATCH(W32,'DS2025'!$J$5:$J$15,1)+1)),
IF($X$4=Database!$A$6,
_xlfn.FORECAST.LINEAR(W32,
INDEX('DS2025'!$N$5:$N$15,MATCH(W32,'DS2025'!$M$5:$M$15,1)):
INDEX('DS2025'!$N$5:$N$15,MATCH(W32,'DS2025'!$M$5:$M$15,1)+1),
INDEX('DS2025'!$M$5:$M$15,MATCH(W32,'DS2025'!$M$5:$M$15,1)):
INDEX('DS2025'!$M$5:$M$15,MATCH(W32,'DS2025'!$M$5:$M$15,1)+1)),
IF($X$4=Database!$A$7,
_xlfn.FORECAST.LINEAR(W32,
INDEX('DS2025'!$Q$5:$Q$15,MATCH(W32,'DS2025'!$P$5:$P$15,1)):
INDEX('DS2025'!$Q$5:$Q$15,MATCH(W32,'DS2025'!$P$5:$P$15,1)+1),
INDEX('DS2025'!$P$5:$P$15,MATCH(W32,'DS2025'!$P$5:$P$15,1)):
INDEX('DS2025'!$P$5:$P$15,MATCH(W32,'DS2025'!$P$5:$P$15,1)+1)),
IF($X$4=Database!$A$8,
_xlfn.FORECAST.LINEAR(W32,
INDEX('DS2025'!$T$5:$T$15,MATCH(W32,'DS2025'!$S$5:$S$15,1)):
INDEX('DS2025'!$T$5:$T$15,MATCH(W32,'DS2025'!$S$5:$S$15,1)+1),
INDEX('DS2025'!$S$5:$S$15,MATCH(W32,'DS2025'!$S$5:$S$15,1)):
INDEX('DS2025'!$S$5:$S$15,MATCH(W32,'DS2025'!$S$5:$S$15,1)+1)),
IF($X$4=Database!$A$9,
_xlfn.FORECAST.LINEAR(W32,
INDEX('DS2025'!$W$5:$W$15,MATCH(W32,'DS2025'!$V$5:$V$15,1)):
INDEX('DS2025'!$W$5:$W$15,MATCH(W32,'DS2025'!$V$5:$V$15,1)+1),
INDEX('DS2025'!$V$5:$V$15,MATCH(W32,'DS2025'!$V$5:$V$15,1)):
INDEX('DS2025'!$V$5:$V$15,MATCH(W32,'DS2025'!$V$5:$V$15,1)+1)),
IF($X$4=Database!$A$10,
_xlfn.FORECAST.LINEAR(W32,
INDEX('DS2025'!$Z$5:$Z$15,MATCH(W32,'DS2025'!$Y$5:$Y$15,1)):
INDEX('DS2025'!$Z$5:$Z$15,MATCH(W32,'DS2025'!$Y$5:$Y$15,1)+1),
INDEX('DS2025'!$Y$5:$Y$15,MATCH(W32,'DS2025'!$Y$5:$Y$15,1)):
INDEX('DS2025'!$Y$5:$Y$15,MATCH(W32,'DS2025'!$Y$5:$Y$15,1)+1)),
IF($X$4=Database!$A$11,
_xlfn.FORECAST.LINEAR(
W32,
INDEX('DS2025'!$B$21:$B$35,MATCH(W32,'DS2025'!$A$21:$A$35,1)):
INDEX('DS2025'!$B$21:$B$35,MATCH(W32,'DS2025'!$A$21:$A$35,1)+1),
INDEX('DS2025'!$A$21:$A$35,MATCH(W32,'DS2025'!$A$21:$A$35,1)):
INDEX('DS2025'!$A$21:$A$35,MATCH(W32,'DS2025'!$A$21:$A$35,1)+1)),
IF($X$4=Database!$A$12,
_xlfn.FORECAST.LINEAR(
W32,
INDEX('DS2025'!$E$21:$E$35,MATCH(W32,'DS2025'!$D$21:$D$35,1)):
INDEX('DS2025'!$E$21:$E$35,MATCH(W32,'DS2025'!$D$21:$D$35,1)+1),
INDEX('DS2025'!$D$21:$D$35,MATCH(W32,'DS2025'!$D$21:$D$35,1)):
INDEX('DS2025'!$D$21:$D$35,MATCH(W32,'DS2025'!$D$21:$D$35,1)+1)),
IF($X$4=Database!$A$13,
_xlfn.FORECAST.LINEAR(
W32,
INDEX('DS2025'!$H$21:$H$35,MATCH(W32,'DS2025'!$G$21:$G$35,1)):
INDEX('DS2025'!$H$21:$H$35,MATCH(W32,'DS2025'!$G$21:$G$35,1)+1),
INDEX('DS2025'!$G$21:$G$35,MATCH(W32,'DS2025'!$G$21:$G$35,1)):
INDEX('DS2025'!$G$21:$G$35,MATCH(W32,'DS2025'!$G$21:$G$35,1)+1)),
IF($X$4=Database!$A$14,
_xlfn.FORECAST.LINEAR(
W32,
INDEX('DS2025'!$K$21:$K$35,MATCH(W32,'DS2025'!$J$21:$J$35,1)):
INDEX('DS2025'!$K$21:$K$35,MATCH(W32,'DS2025'!$J$21:$J$35,1)+1),
INDEX('DS2025'!$J$21:$J$35,MATCH(W32,'DS2025'!$J$21:$J$35,1)):
INDEX('DS2025'!$J$21:$J$35,MATCH(W32,'DS2025'!$J$21:$J$35,1)+1)),
IF($X$4=Database!$A$15,
_xlfn.FORECAST.LINEAR(
W32,
INDEX('DS2025'!$N$21:$N$35,MATCH(W32,'DS2025'!$M$21:$M$35,1)):
INDEX('DS2025'!$N$21:$N$35,MATCH(W32,'DS2025'!$M$21:$M$35,1)+1),
INDEX('DS2025'!$M$21:$M$35,MATCH(W32,'DS2025'!$M$21:$M$35,1)):
INDEX('DS2025'!$M$21:$M$35,MATCH(W32,'DS2025'!$M$21:$M$35,1)+1)),
IF($X$4=Database!$A$16,
_xlfn.FORECAST.LINEAR(
W32,
INDEX('DS2025'!$Q$21:$Q$35,MATCH(W32,'DS2025'!$P$21:$P$35,1)):
INDEX('DS2025'!$Q$21:$Q$35,MATCH(W32,'DS2025'!$P$21:$P$35,1)+1),
INDEX('DS2025'!$P$21:$P$35,MATCH(W32,'DS2025'!$P$21:$P$35,1)):
INDEX('DS2025'!$P$21:$P$35,MATCH(W32,'DS2025'!$P$21:$P$35,1)+1)),
IF($X$4=Database!$A$17,
_xlfn.FORECAST.LINEAR(
W32,
INDEX('DS2025'!$T$21:$T$35,MATCH(W32,'DS2025'!$S$21:$S$35,1)):
INDEX('DS2025'!$T$21:$T$35,MATCH(W32,'DS2025'!$S$21:$S$35,1)+1),
INDEX('DS2025'!$S$21:$S$35,MATCH(W32,'DS2025'!$S$21:$S$35,1)):
INDEX('DS2025'!$S$21:$S$35,MATCH(W32,'DS2025'!$S$21:$S$35,1)+1)),
IF($X$4=Database!$A$18,
_xlfn.FORECAST.LINEAR(
W32,
INDEX('DS2025'!$W$21:$W$35,MATCH(W32,'DS2025'!$V$21:$V$35,1)):
INDEX('DS2025'!$W$21:$W$35,MATCH(W32,'DS2025'!$V$21:$V$35,1)+1),
INDEX('DS2025'!$V$21:$V$35,MATCH(W32,'DS2025'!$V$21:$V$35,1)):
INDEX('DS2025'!$V$21:$V$35,MATCH(W32,'DS2025'!$V$21:$V$35,1)+1)),
IF($X$4=Database!$A$19,
_xlfn.FORECAST.LINEAR(
W32,
INDEX('DS2025'!$Z$21:$Z$35,MATCH(W32,'DS2025'!$Y$21:$Y$35,1)):
INDEX('DS2025'!$Z$21:$Z$35,MATCH(W32,'DS2025'!$Y$21:$Y$35,1)+1),
INDEX('DS2025'!$Y$21:$Y$35,MATCH(W32,'DS2025'!$Y$21:$Y$35,1)):
INDEX('DS2025'!$Y$21:$Y$35,MATCH(W32,'DS2025'!$Y$21:$Y$35,1)+1)),
IF($X$4=Database!$A$20,
_xlfn.FORECAST.LINEAR(
W32,
INDEX('DS2025'!$AC$21:$AC$35,MATCH(W32,'DS2025'!$AB$21:$AB$35,1)):
INDEX('DS2025'!$AC$21:$AC$35,MATCH(W32,'DS2025'!$AB$21:$AB$35,1)+1),
INDEX('DS2025'!$AB$21:$AB$35,MATCH(W32,'DS2025'!$AB$21:$AB$35,1)):
INDEX('DS2025'!$AB$21:$AB$35,MATCH(W32,'DS2025'!$AB$21:$AB$35,1)+1))
)))))))))))))))))))</f>
        <v>-0.33551276527844259</v>
      </c>
      <c r="Y32" s="98">
        <f t="shared" si="7"/>
        <v>65.039487234721562</v>
      </c>
      <c r="Z32" s="97">
        <f>'Data 60 C'!J33</f>
        <v>65.968000000000004</v>
      </c>
      <c r="AA32" s="98">
        <f>IF($AA$4=Database!$A$2,
_xlfn.FORECAST.LINEAR(Z32,
INDEX('DS2025'!$B$5:$B$15,MATCH(Z32,'DS2025'!$A$5:$A$15,1)):
INDEX('DS2025'!$B$5:$B$15,MATCH(Z32,'DS2025'!$A$5:$A$15,1)+1),
INDEX('DS2025'!$A$5:$A$15,MATCH(Z32,'DS2025'!$A$5:$A$15,1)):
INDEX('DS2025'!$A$5:$A$15,MATCH(Z32,'DS2025'!$A$5:$A$15,1)+1)),
IF($AA$4=Database!$A$3,
_xlfn.FORECAST.LINEAR(Z32,
INDEX('DS2025'!$E$5:$E$15,MATCH(Z32,'DS2025'!$D$5:$D$15,1)):
INDEX('DS2025'!$E$5:$E$15,MATCH(Z32,'DS2025'!$D$5:$D$15,1)+1),
INDEX('DS2025'!$D$5:$D$15,MATCH(Z32,'DS2025'!$D$5:$D$15,1)):
INDEX('DS2025'!$D$5:$D$15,MATCH(Z32,'DS2025'!$D$5:$D$15,1)+1)),
IF($AA$4=Database!$A$4,
_xlfn.FORECAST.LINEAR(Z32,
INDEX('DS2025'!$H$5:$H$15,MATCH(Z32,'DS2025'!$G$5:$G$15,1)):
INDEX('DS2025'!$H$5:$H$15,MATCH(Z32,'DS2025'!$G$5:$G$15,1)+1),
INDEX('DS2025'!$G$5:$G$15,MATCH(Z32,'DS2025'!$G$5:$G$15,1)):
INDEX('DS2025'!$G$5:$G$15,MATCH(Z32,'DS2025'!$G$5:$G$15,1)+1)),
IF($AA$4=Database!$A$5,
_xlfn.FORECAST.LINEAR(Z32,
INDEX('DS2025'!$K$5:$K$15,MATCH(Z32,'DS2025'!$J$5:$J$15,1)):
INDEX('DS2025'!$K$5:$K$15,MATCH(Z32,'DS2025'!$J$5:$J$15,1)+1),
INDEX('DS2025'!$J$5:$J$15,MATCH(Z32,'DS2025'!$J$5:$J$15,1)):
INDEX('DS2025'!$J$5:$J$15,MATCH(Z32,'DS2025'!$J$5:$J$15,1)+1)),
IF($AA$4=Database!$A$6,
_xlfn.FORECAST.LINEAR(Z32,
INDEX('DS2025'!$N$5:$N$15,MATCH(Z32,'DS2025'!$M$5:$M$15,1)):
INDEX('DS2025'!$N$5:$N$15,MATCH(Z32,'DS2025'!$M$5:$M$15,1)+1),
INDEX('DS2025'!$M$5:$M$15,MATCH(Z32,'DS2025'!$M$5:$M$15,1)):
INDEX('DS2025'!$M$5:$M$15,MATCH(Z32,'DS2025'!$M$5:$M$15,1)+1)),
IF($AA$4=Database!$A$7,
_xlfn.FORECAST.LINEAR(Z32,
INDEX('DS2025'!$Q$5:$Q$15,MATCH(Z32,'DS2025'!$P$5:$P$15,1)):
INDEX('DS2025'!$Q$5:$Q$15,MATCH(Z32,'DS2025'!$P$5:$P$15,1)+1),
INDEX('DS2025'!$P$5:$P$15,MATCH(Z32,'DS2025'!$P$5:$P$15,1)):
INDEX('DS2025'!$P$5:$P$15,MATCH(Z32,'DS2025'!$P$5:$P$15,1)+1)),
IF($AA$4=Database!$A$8,
_xlfn.FORECAST.LINEAR(Z32,
INDEX('DS2025'!$T$5:$T$15,MATCH(Z32,'DS2025'!$S$5:$S$15,1)):
INDEX('DS2025'!$T$5:$T$15,MATCH(Z32,'DS2025'!$S$5:$S$15,1)+1),
INDEX('DS2025'!$S$5:$S$15,MATCH(Z32,'DS2025'!$S$5:$S$15,1)):
INDEX('DS2025'!$S$5:$S$15,MATCH(Z32,'DS2025'!$S$5:$S$15,1)+1)),
IF($AA$4=Database!$A$9,
_xlfn.FORECAST.LINEAR(Z32,
INDEX('DS2025'!$W$5:$W$15,MATCH(Z32,'DS2025'!$V$5:$V$15,1)):
INDEX('DS2025'!$W$5:$W$15,MATCH(Z32,'DS2025'!$V$5:$V$15,1)+1),
INDEX('DS2025'!$V$5:$V$15,MATCH(Z32,'DS2025'!$V$5:$V$15,1)):
INDEX('DS2025'!$V$5:$V$15,MATCH(Z32,'DS2025'!$V$5:$V$15,1)+1)),
IF($AA$4=Database!$A$10,
_xlfn.FORECAST.LINEAR(Z32,
INDEX('DS2025'!$Z$5:$Z$15,MATCH(Z32,'DS2025'!$Y$5:$Y$15,1)):
INDEX('DS2025'!$Z$5:$Z$15,MATCH(Z32,'DS2025'!$Y$5:$Y$15,1)+1),
INDEX('DS2025'!$Y$5:$Y$15,MATCH(Z32,'DS2025'!$Y$5:$Y$15,1)):
INDEX('DS2025'!$Y$5:$Y$15,MATCH(Z32,'DS2025'!$Y$5:$Y$15,1)+1)),
IF($AA$4=Database!$A$11,
_xlfn.FORECAST.LINEAR(
Z32,
INDEX('DS2025'!$B$21:$B$35,MATCH(Z32,'DS2025'!$A$21:$A$35,1)):
INDEX('DS2025'!$B$21:$B$35,MATCH(Z32,'DS2025'!$A$21:$A$35,1)+1),
INDEX('DS2025'!$A$21:$A$35,MATCH(Z32,'DS2025'!$A$21:$A$35,1)):
INDEX('DS2025'!$A$21:$A$35,MATCH(Z32,'DS2025'!$A$21:$A$35,1)+1)),
IF($AA$4=Database!$A$12,
_xlfn.FORECAST.LINEAR(
Z32,
INDEX('DS2025'!$E$21:$E$35,MATCH(Z32,'DS2025'!$D$21:$D$35,1)):
INDEX('DS2025'!$E$21:$E$35,MATCH(Z32,'DS2025'!$D$21:$D$35,1)+1),
INDEX('DS2025'!$D$21:$D$35,MATCH(Z32,'DS2025'!$D$21:$D$35,1)):
INDEX('DS2025'!$D$21:$D$35,MATCH(Z32,'DS2025'!$D$21:$D$35,1)+1)),
IF($AA$4=Database!$A$13,
_xlfn.FORECAST.LINEAR(
Z32,
INDEX('DS2025'!$H$21:$H$35,MATCH(Z32,'DS2025'!$G$21:$G$35,1)):
INDEX('DS2025'!$H$21:$H$35,MATCH(Z32,'DS2025'!$G$21:$G$35,1)+1),
INDEX('DS2025'!$G$21:$G$35,MATCH(Z32,'DS2025'!$G$21:$G$35,1)):
INDEX('DS2025'!$G$21:$G$35,MATCH(Z32,'DS2025'!$G$21:$G$35,1)+1)),
IF($AA$4=Database!$A$14,
_xlfn.FORECAST.LINEAR(
Z32,
INDEX('DS2025'!$K$21:$K$35,MATCH(Z32,'DS2025'!$J$21:$J$35,1)):
INDEX('DS2025'!$K$21:$K$35,MATCH(Z32,'DS2025'!$J$21:$J$35,1)+1),
INDEX('DS2025'!$J$21:$J$35,MATCH(Z32,'DS2025'!$J$21:$J$35,1)):
INDEX('DS2025'!$J$21:$J$35,MATCH(Z32,'DS2025'!$J$21:$J$35,1)+1)),
IF($AA$4=Database!$A$15,
_xlfn.FORECAST.LINEAR(
Z32,
INDEX('DS2025'!$N$21:$N$35,MATCH(Z32,'DS2025'!$M$21:$M$35,1)):
INDEX('DS2025'!$N$21:$N$35,MATCH(Z32,'DS2025'!$M$21:$M$35,1)+1),
INDEX('DS2025'!$M$21:$M$35,MATCH(Z32,'DS2025'!$M$21:$M$35,1)):
INDEX('DS2025'!$M$21:$M$35,MATCH(Z32,'DS2025'!$M$21:$M$35,1)+1)),
IF($AA$4=Database!$A$16,
_xlfn.FORECAST.LINEAR(
Z32,
INDEX('DS2025'!$Q$21:$Q$35,MATCH(Z32,'DS2025'!$P$21:$P$35,1)):
INDEX('DS2025'!$Q$21:$Q$35,MATCH(Z32,'DS2025'!$P$21:$P$35,1)+1),
INDEX('DS2025'!$P$21:$P$35,MATCH(Z32,'DS2025'!$P$21:$P$35,1)):
INDEX('DS2025'!$P$21:$P$35,MATCH(Z32,'DS2025'!$P$21:$P$35,1)+1)),
IF($AA$4=Database!$A$17,
_xlfn.FORECAST.LINEAR(
Z32,
INDEX('DS2025'!$T$21:$T$35,MATCH(Z32,'DS2025'!$S$21:$S$35,1)):
INDEX('DS2025'!$T$21:$T$35,MATCH(Z32,'DS2025'!$S$21:$S$35,1)+1),
INDEX('DS2025'!$S$21:$S$35,MATCH(Z32,'DS2025'!$S$21:$S$35,1)):
INDEX('DS2025'!$S$21:$S$35,MATCH(Z32,'DS2025'!$S$21:$S$35,1)+1)),
IF($AA$4=Database!$A$18,
_xlfn.FORECAST.LINEAR(
Z32,
INDEX('DS2025'!$W$21:$W$35,MATCH(Z32,'DS2025'!$V$21:$V$35,1)):
INDEX('DS2025'!$W$21:$W$35,MATCH(Z32,'DS2025'!$V$21:$V$35,1)+1),
INDEX('DS2025'!$V$21:$V$35,MATCH(Z32,'DS2025'!$V$21:$V$35,1)):
INDEX('DS2025'!$V$21:$V$35,MATCH(Z32,'DS2025'!$V$21:$V$35,1)+1)),
IF($AA$4=Database!$A$19,
_xlfn.FORECAST.LINEAR(
Z32,
INDEX('DS2025'!$Z$21:$Z$35,MATCH(Z32,'DS2025'!$Y$21:$Y$35,1)):
INDEX('DS2025'!$Z$21:$Z$35,MATCH(Z32,'DS2025'!$Y$21:$Y$35,1)+1),
INDEX('DS2025'!$Y$21:$Y$35,MATCH(Z32,'DS2025'!$Y$21:$Y$35,1)):
INDEX('DS2025'!$Y$21:$Y$35,MATCH(Z32,'DS2025'!$Y$21:$Y$35,1)+1)),
IF($AA$4=Database!$A$20,
_xlfn.FORECAST.LINEAR(
Z32,
INDEX('DS2025'!$AC$21:$AC$35,MATCH(Z32,'DS2025'!$AB$21:$AB$35,1)):
INDEX('DS2025'!$AC$21:$AC$35,MATCH(Z32,'DS2025'!$AB$21:$AB$35,1)+1),
INDEX('DS2025'!$AB$21:$AB$35,MATCH(Z32,'DS2025'!$AB$21:$AB$35,1)):
INDEX('DS2025'!$AB$21:$AB$35,MATCH(Z32,'DS2025'!$AB$21:$AB$35,1)+1))
)))))))))))))))))))</f>
        <v>-0.33726328386787929</v>
      </c>
      <c r="AB32" s="97">
        <f t="shared" si="8"/>
        <v>65.63073671613212</v>
      </c>
      <c r="AC32" s="318">
        <f>'Data 60 C'!K33</f>
        <v>65</v>
      </c>
      <c r="AD32" s="42"/>
      <c r="AE32" s="42"/>
      <c r="AF32" s="42"/>
    </row>
    <row r="33" spans="1:61" ht="15" customHeight="1">
      <c r="A33" s="316">
        <v>27</v>
      </c>
      <c r="B33" s="316">
        <f>'Data 60 C'!B34</f>
        <v>66.245999999999995</v>
      </c>
      <c r="C33" s="98">
        <f>IF($C$4=Database!$A$2,
_xlfn.FORECAST.LINEAR(B33,
INDEX('DS2025'!$B$5:$B$15,MATCH(B33,'DS2025'!$A$5:$A$15,1)):
INDEX('DS2025'!$B$5:$B$15,MATCH(B33,'DS2025'!$A$5:$A$15,1)+1),
INDEX('DS2025'!$A$5:$A$15,MATCH(B33,'DS2025'!$A$5:$A$15,1)):
INDEX('DS2025'!$A$5:$A$15,MATCH(B33,'DS2025'!$A$5:$A$15,1)+1)),
IF($C$4=Database!$A$3,
_xlfn.FORECAST.LINEAR(B33,
INDEX('DS2025'!$E$5:$E$15,MATCH(B33,'DS2025'!$D$5:$D$15,1)):
INDEX('DS2025'!$E$5:$E$15,MATCH(B33,'DS2025'!$D$5:$D$15,1)+1),
INDEX('DS2025'!$D$5:$D$15,MATCH(B33,'DS2025'!$D$5:$D$15,1)):
INDEX('DS2025'!$D$5:$D$15,MATCH(B33,'DS2025'!$D$5:$D$15,1)+1)),
IF($C$4=Database!$A$4,
_xlfn.FORECAST.LINEAR(B33,
INDEX('DS2025'!$H$5:$H$15,MATCH(B33,'DS2025'!$G$5:$G$15,1)):
INDEX('DS2025'!$H$5:$H$15,MATCH(B33,'DS2025'!$G$5:$G$15,1)+1),
INDEX('DS2025'!$G$5:$G$15,MATCH(B33,'DS2025'!$G$5:$G$15,1)):
INDEX('DS2025'!$G$5:$G$15,MATCH(B33,'DS2025'!$G$5:$G$15,1)+1)),
IF($C$4=Database!$A$5,
_xlfn.FORECAST.LINEAR(B33,
INDEX('DS2025'!$K$5:$K$15,MATCH(B33,'DS2025'!$J$5:$J$15,1)):
INDEX('DS2025'!$K$5:$K$15,MATCH(B33,'DS2025'!$J$5:$J$15,1)+1),
INDEX('DS2025'!$J$5:$J$15,MATCH(B33,'DS2025'!$J$5:$J$15,1)):
INDEX('DS2025'!$J$5:$J$15,MATCH(B33,'DS2025'!$J$5:$J$15,1)+1)),
IF($C$4=Database!$A$6,
_xlfn.FORECAST.LINEAR(B33,
INDEX('DS2025'!$N$5:$N$15,MATCH(B33,'DS2025'!$M$5:$M$15,1)):
INDEX('DS2025'!$N$5:$N$15,MATCH(B33,'DS2025'!$M$5:$M$15,1)+1),
INDEX('DS2025'!$M$5:$M$15,MATCH(B33,'DS2025'!$M$5:$M$15,1)):
INDEX('DS2025'!$M$5:$M$15,MATCH(B33,'DS2025'!$M$5:$M$15,1)+1)),
IF($C$4=Database!$A$7,
_xlfn.FORECAST.LINEAR(B33,
INDEX('DS2025'!$Q$5:$Q$15,MATCH(B33,'DS2025'!$P$5:$P$15,1)):
INDEX('DS2025'!$Q$5:$Q$15,MATCH(B33,'DS2025'!$P$5:$P$15,1)+1),
INDEX('DS2025'!$P$5:$P$15,MATCH(B33,'DS2025'!$P$5:$P$15,1)):
INDEX('DS2025'!$P$5:$P$15,MATCH(B33,'DS2025'!$P$5:$P$15,1)+1)),
IF($C$4=Database!$A$8,
_xlfn.FORECAST.LINEAR(B33,
INDEX('DS2025'!$T$5:$T$15,MATCH(B33,'DS2025'!$S$5:$S$15,1)):
INDEX('DS2025'!$T$5:$T$15,MATCH(B33,'DS2025'!$S$5:$S$15,1)+1),
INDEX('DS2025'!$S$5:$S$15,MATCH(B33,'DS2025'!$S$5:$S$15,1)):
INDEX('DS2025'!$S$5:$S$15,MATCH(B33,'DS2025'!$S$5:$S$15,1)+1)),
IF($C$4=Database!$A$9,
_xlfn.FORECAST.LINEAR(B33,
INDEX('DS2025'!$W$5:$W$15,MATCH(B33,'DS2025'!$V$5:$V$15,1)):
INDEX('DS2025'!$W$5:$W$15,MATCH(B33,'DS2025'!$V$5:$V$15,1)+1),
INDEX('DS2025'!$V$5:$V$15,MATCH(B33,'DS2025'!$V$5:$V$15,1)):
INDEX('DS2025'!$V$5:$V$15,MATCH(B33,'DS2025'!$V$5:$V$15,1)+1)),
IF($C$4=Database!$A$10,
_xlfn.FORECAST.LINEAR(B33,
INDEX('DS2025'!$Z$5:$Z$15,MATCH(B33,'DS2025'!$Y$5:$Y$15,1)):
INDEX('DS2025'!$Z$5:$Z$15,MATCH(B33,'DS2025'!$Y$5:$Y$15,1)+1),
INDEX('DS2025'!$Y$5:$Y$15,MATCH(B33,'DS2025'!$Y$5:$Y$15,1)):
INDEX('DS2025'!$Y$5:$Y$15,MATCH(B33,'DS2025'!$Y$5:$Y$15,1)+1)),
IF($C$4=Database!$A$11,
_xlfn.FORECAST.LINEAR(
B33,
INDEX('DS2025'!$B$21:$B$35,MATCH(B33,'DS2025'!$A$21:$A$35,1)):
INDEX('DS2025'!$B$21:$B$35,MATCH(B33,'DS2025'!$A$21:$A$35,1)+1),
INDEX('DS2025'!$A$21:$A$35,MATCH(B33,'DS2025'!$A$21:$A$35,1)):
INDEX('DS2025'!$A$21:$A$35,MATCH(B33,'DS2025'!$A$21:$A$35,1)+1)),
IF($C$4=Database!$A$12,
_xlfn.FORECAST.LINEAR(
B33,
INDEX('DS2025'!$E$21:$E$35,MATCH(B33,'DS2025'!$D$21:$D$35,1)):
INDEX('DS2025'!$E$21:$E$35,MATCH(B33,'DS2025'!$D$21:$D$35,1)+1),
INDEX('DS2025'!$D$21:$D$35,MATCH(B33,'DS2025'!$D$21:$D$35,1)):
INDEX('DS2025'!$D$21:$D$35,MATCH(B33,'DS2025'!$D$21:$D$35,1)+1)),
IF($C$4=Database!$A$13,
_xlfn.FORECAST.LINEAR(
B33,
INDEX('DS2025'!$H$21:$H$35,MATCH(B33,'DS2025'!$G$21:$G$35,1)):
INDEX('DS2025'!$H$21:$H$35,MATCH(B33,'DS2025'!$G$21:$G$35,1)+1),
INDEX('DS2025'!$G$21:$G$35,MATCH(B33,'DS2025'!$G$21:$G$35,1)):
INDEX('DS2025'!$G$21:$G$35,MATCH(B33,'DS2025'!$G$21:$G$35,1)+1)),
IF($C$4=Database!$A$14,
_xlfn.FORECAST.LINEAR(
B33,
INDEX('DS2025'!$K$21:$K$35,MATCH(B33,'DS2025'!$J$21:$J$35,1)):
INDEX('DS2025'!$K$21:$K$35,MATCH(B33,'DS2025'!$J$21:$J$35,1)+1),
INDEX('DS2025'!$J$21:$J$35,MATCH(B33,'DS2025'!$J$21:$J$35,1)):
INDEX('DS2025'!$J$21:$J$35,MATCH(B33,'DS2025'!$J$21:$J$35,1)+1)),
IF($C$4=Database!$A$15,
_xlfn.FORECAST.LINEAR(
B33,
INDEX('DS2025'!$N$21:$N$35,MATCH(B33,'DS2025'!$M$21:$M$35,1)):
INDEX('DS2025'!$N$21:$N$35,MATCH(B33,'DS2025'!$M$21:$M$35,1)+1),
INDEX('DS2025'!$M$21:$M$35,MATCH(B33,'DS2025'!$M$21:$M$35,1)):
INDEX('DS2025'!$M$21:$M$35,MATCH(B33,'DS2025'!$M$21:$M$35,1)+1)),
IF($C$4=Database!$A$16,
_xlfn.FORECAST.LINEAR(
B33,
INDEX('DS2025'!$Q$21:$Q$35,MATCH(B33,'DS2025'!$P$21:$P$35,1)):
INDEX('DS2025'!$Q$21:$Q$35,MATCH(B33,'DS2025'!$P$21:$P$35,1)+1),
INDEX('DS2025'!$P$21:$P$35,MATCH(B33,'DS2025'!$P$21:$P$35,1)):
INDEX('DS2025'!$P$21:$P$35,MATCH(B33,'DS2025'!$P$21:$P$35,1)+1)),
IF($C$4=Database!$A$17,
_xlfn.FORECAST.LINEAR(
B33,
INDEX('DS2025'!$T$21:$T$35,MATCH(B33,'DS2025'!$S$21:$S$35,1)):
INDEX('DS2025'!$T$21:$T$35,MATCH(B33,'DS2025'!$S$21:$S$35,1)+1),
INDEX('DS2025'!$S$21:$S$35,MATCH(B33,'DS2025'!$S$21:$S$35,1)):
INDEX('DS2025'!$S$21:$S$35,MATCH(B33,'DS2025'!$S$21:$S$35,1)+1)),
IF($C$4=Database!$A$18,
_xlfn.FORECAST.LINEAR(
B33,
INDEX('DS2025'!$W$21:$W$35,MATCH(B33,'DS2025'!$V$21:$V$35,1)):
INDEX('DS2025'!$W$21:$W$35,MATCH(B33,'DS2025'!$V$21:$V$35,1)+1),
INDEX('DS2025'!$V$21:$V$35,MATCH(B33,'DS2025'!$V$21:$V$35,1)):
INDEX('DS2025'!$V$21:$V$35,MATCH(B33,'DS2025'!$V$21:$V$35,1)+1)),
IF($C$4=Database!$A$19,
_xlfn.FORECAST.LINEAR(
B33,
INDEX('DS2025'!$Z$21:$Z$35,MATCH(B33,'DS2025'!$Y$21:$Y$35,1)):
INDEX('DS2025'!$Z$21:$Z$35,MATCH(B33,'DS2025'!$Y$21:$Y$35,1)+1),
INDEX('DS2025'!$Y$21:$Y$35,MATCH(B33,'DS2025'!$Y$21:$Y$35,1)):
INDEX('DS2025'!$Y$21:$Y$35,MATCH(B33,'DS2025'!$Y$21:$Y$35,1)+1)),
IF($C$4=Database!$A$20,
_xlfn.FORECAST.LINEAR(
B33,
INDEX('DS2025'!$AC$21:$AC$35,MATCH(B33,'DS2025'!$AB$21:$AB$35,1)):
INDEX('DS2025'!$AC$21:$AC$35,MATCH(B33,'DS2025'!$AB$21:$AB$35,1)+1),
INDEX('DS2025'!$AB$21:$AB$35,MATCH(B33,'DS2025'!$AB$21:$AB$35,1)):
INDEX('DS2025'!$AB$21:$AB$35,MATCH(B33,'DS2025'!$AB$21:$AB$35,1)+1))
)))))))))))))))))))</f>
        <v>-0.33808393170576023</v>
      </c>
      <c r="D33" s="98">
        <f t="shared" si="0"/>
        <v>65.907916068294242</v>
      </c>
      <c r="E33" s="98">
        <f>'Data 60 C'!C34</f>
        <v>66.778000000000006</v>
      </c>
      <c r="F33" s="98">
        <f>IF($F$4=Database!$A$2,
_xlfn.FORECAST.LINEAR(E33,
INDEX('DS2025'!$B$5:$B$15,MATCH(E33,'DS2025'!$A$5:$A$15,1)):
INDEX('DS2025'!$B$5:$B$15,MATCH(E33,'DS2025'!$A$5:$A$15,1)+1),
INDEX('DS2025'!$A$5:$A$15,MATCH(E33,'DS2025'!$A$5:$A$15,1)):
INDEX('DS2025'!$A$5:$A$15,MATCH(E33,'DS2025'!$A$5:$A$15,1)+1)),
IF($F$4=Database!$A$3,
_xlfn.FORECAST.LINEAR(E33,
INDEX('DS2025'!$E$5:$E$15,MATCH(E33,'DS2025'!$D$5:$D$15,1)):
INDEX('DS2025'!$E$5:$E$15,MATCH(E33,'DS2025'!$D$5:$D$15,1)+1),
INDEX('DS2025'!$D$5:$D$15,MATCH(E33,'DS2025'!$D$5:$D$15,1)):
INDEX('DS2025'!$D$5:$D$15,MATCH(E33,'DS2025'!$D$5:$D$15,1)+1)),
IF($F$4=Database!$A$4,
_xlfn.FORECAST.LINEAR(E33,
INDEX('DS2025'!$H$5:$H$15,MATCH(E33,'DS2025'!$G$5:$G$15,1)):
INDEX('DS2025'!$H$5:$H$15,MATCH(E33,'DS2025'!$G$5:$G$15,1)+1),
INDEX('DS2025'!$G$5:$G$15,MATCH(E33,'DS2025'!$G$5:$G$15,1)):
INDEX('DS2025'!$G$5:$G$15,MATCH(E33,'DS2025'!$G$5:$G$15,1)+1)),
IF($F$4=Database!$A$5,
_xlfn.FORECAST.LINEAR(E33,
INDEX('DS2025'!$K$5:$K$15,MATCH(E33,'DS2025'!$J$5:$J$15,1)):
INDEX('DS2025'!$K$5:$K$15,MATCH(E33,'DS2025'!$J$5:$J$15,1)+1),
INDEX('DS2025'!$J$5:$J$15,MATCH(E33,'DS2025'!$J$5:$J$15,1)):
INDEX('DS2025'!$J$5:$J$15,MATCH(E33,'DS2025'!$J$5:$J$15,1)+1)),
IF($F$4=Database!$A$6,
_xlfn.FORECAST.LINEAR(E33,
INDEX('DS2025'!$N$5:$N$15,MATCH(E33,'DS2025'!$M$5:$M$15,1)):
INDEX('DS2025'!$N$5:$N$15,MATCH(E33,'DS2025'!$M$5:$M$15,1)+1),
INDEX('DS2025'!$M$5:$M$15,MATCH(E33,'DS2025'!$M$5:$M$15,1)):
INDEX('DS2025'!$M$5:$M$15,MATCH(E33,'DS2025'!$M$5:$M$15,1)+1)),
IF($F$4=Database!$A$7,
_xlfn.FORECAST.LINEAR(E33,
INDEX('DS2025'!$Q$5:$Q$15,MATCH(E33,'DS2025'!$P$5:$P$15,1)):
INDEX('DS2025'!$Q$5:$Q$15,MATCH(E33,'DS2025'!$P$5:$P$15,1)+1),
INDEX('DS2025'!$P$5:$P$15,MATCH(E33,'DS2025'!$P$5:$P$15,1)):
INDEX('DS2025'!$P$5:$P$15,MATCH(E33,'DS2025'!$P$5:$P$15,1)+1)),
IF($F$4=Database!$A$8,
_xlfn.FORECAST.LINEAR(E33,
INDEX('DS2025'!$T$5:$T$15,MATCH(E33,'DS2025'!$S$5:$S$15,1)):
INDEX('DS2025'!$T$5:$T$15,MATCH(E33,'DS2025'!$S$5:$S$15,1)+1),
INDEX('DS2025'!$S$5:$S$15,MATCH(E33,'DS2025'!$S$5:$S$15,1)):
INDEX('DS2025'!$S$5:$S$15,MATCH(E33,'DS2025'!$S$5:$S$15,1)+1)),
IF($F$4=Database!$A$9,
_xlfn.FORECAST.LINEAR(E33,
INDEX('DS2025'!$W$5:$W$15,MATCH(E33,'DS2025'!$V$5:$V$15,1)):
INDEX('DS2025'!$W$5:$W$15,MATCH(E33,'DS2025'!$V$5:$V$15,1)+1),
INDEX('DS2025'!$V$5:$V$15,MATCH(E33,'DS2025'!$V$5:$V$15,1)):
INDEX('DS2025'!$V$5:$V$15,MATCH(E33,'DS2025'!$V$5:$V$15,1)+1)),
IF($F$4=Database!$A$10,
_xlfn.FORECAST.LINEAR(E33,
INDEX('DS2025'!$Z$5:$Z$15,MATCH(E33,'DS2025'!$Y$5:$Y$15,1)):
INDEX('DS2025'!$Z$5:$Z$15,MATCH(E33,'DS2025'!$Y$5:$Y$15,1)+1),
INDEX('DS2025'!$Y$5:$Y$15,MATCH(E33,'DS2025'!$Y$5:$Y$15,1)):
INDEX('DS2025'!$Y$5:$Y$15,MATCH(E33,'DS2025'!$Y$5:$Y$15,1)+1)),
IF($F$4=Database!$A$11,
_xlfn.FORECAST.LINEAR(
E33,
INDEX('DS2025'!$B$21:$B$35,MATCH(E33,'DS2025'!$A$21:$A$35,1)):
INDEX('DS2025'!$B$21:$B$35,MATCH(E33,'DS2025'!$A$21:$A$35,1)+1),
INDEX('DS2025'!$A$21:$A$35,MATCH(E33,'DS2025'!$A$21:$A$35,1)):
INDEX('DS2025'!$A$21:$A$35,MATCH(E33,'DS2025'!$A$21:$A$35,1)+1)),
IF($F$4=Database!$A$12,
_xlfn.FORECAST.LINEAR(
E33,
INDEX('DS2025'!$E$21:$E$35,MATCH(E33,'DS2025'!$D$21:$D$35,1)):
INDEX('DS2025'!$E$21:$E$35,MATCH(E33,'DS2025'!$D$21:$D$35,1)+1),
INDEX('DS2025'!$D$21:$D$35,MATCH(E33,'DS2025'!$D$21:$D$35,1)):
INDEX('DS2025'!$D$21:$D$35,MATCH(E33,'DS2025'!$D$21:$D$35,1)+1)),
IF($F$4=Database!$A$13,
_xlfn.FORECAST.LINEAR(
E33,
INDEX('DS2025'!$H$21:$H$35,MATCH(E33,'DS2025'!$G$21:$G$35,1)):
INDEX('DS2025'!$H$21:$H$35,MATCH(E33,'DS2025'!$G$21:$G$35,1)+1),
INDEX('DS2025'!$G$21:$G$35,MATCH(E33,'DS2025'!$G$21:$G$35,1)):
INDEX('DS2025'!$G$21:$G$35,MATCH(E33,'DS2025'!$G$21:$G$35,1)+1)),
IF($F$4=Database!$A$14,
_xlfn.FORECAST.LINEAR(
E33,
INDEX('DS2025'!$K$21:$K$35,MATCH(E33,'DS2025'!$J$21:$J$35,1)):
INDEX('DS2025'!$K$21:$K$35,MATCH(E33,'DS2025'!$J$21:$J$35,1)+1),
INDEX('DS2025'!$J$21:$J$35,MATCH(E33,'DS2025'!$J$21:$J$35,1)):
INDEX('DS2025'!$J$21:$J$35,MATCH(E33,'DS2025'!$J$21:$J$35,1)+1)),
IF($F$4=Database!$A$15,
_xlfn.FORECAST.LINEAR(
E33,
INDEX('DS2025'!$N$21:$N$35,MATCH(E33,'DS2025'!$M$21:$M$35,1)):
INDEX('DS2025'!$N$21:$N$35,MATCH(E33,'DS2025'!$M$21:$M$35,1)+1),
INDEX('DS2025'!$M$21:$M$35,MATCH(E33,'DS2025'!$M$21:$M$35,1)):
INDEX('DS2025'!$M$21:$M$35,MATCH(E33,'DS2025'!$M$21:$M$35,1)+1)),
IF($F$4=Database!$A$16,
_xlfn.FORECAST.LINEAR(
E33,
INDEX('DS2025'!$Q$21:$Q$35,MATCH(E33,'DS2025'!$P$21:$P$35,1)):
INDEX('DS2025'!$Q$21:$Q$35,MATCH(E33,'DS2025'!$P$21:$P$35,1)+1),
INDEX('DS2025'!$P$21:$P$35,MATCH(E33,'DS2025'!$P$21:$P$35,1)):
INDEX('DS2025'!$P$21:$P$35,MATCH(E33,'DS2025'!$P$21:$P$35,1)+1)),
IF($F$4=Database!$A$17,
_xlfn.FORECAST.LINEAR(
E33,
INDEX('DS2025'!$T$21:$T$35,MATCH(E33,'DS2025'!$S$21:$S$35,1)):
INDEX('DS2025'!$T$21:$T$35,MATCH(E33,'DS2025'!$S$21:$S$35,1)+1),
INDEX('DS2025'!$S$21:$S$35,MATCH(E33,'DS2025'!$S$21:$S$35,1)):
INDEX('DS2025'!$S$21:$S$35,MATCH(E33,'DS2025'!$S$21:$S$35,1)+1)),
IF($F$4=Database!$A$18,
_xlfn.FORECAST.LINEAR(
E33,
INDEX('DS2025'!$W$21:$W$35,MATCH(E33,'DS2025'!$V$21:$V$35,1)):
INDEX('DS2025'!$W$21:$W$35,MATCH(E33,'DS2025'!$V$21:$V$35,1)+1),
INDEX('DS2025'!$V$21:$V$35,MATCH(E33,'DS2025'!$V$21:$V$35,1)):
INDEX('DS2025'!$V$21:$V$35,MATCH(E33,'DS2025'!$V$21:$V$35,1)+1)),
IF($F$4=Database!$A$19,
_xlfn.FORECAST.LINEAR(
E33,
INDEX('DS2025'!$Z$21:$Z$35,MATCH(E33,'DS2025'!$Y$21:$Y$35,1)):
INDEX('DS2025'!$Z$21:$Z$35,MATCH(E33,'DS2025'!$Y$21:$Y$35,1)+1),
INDEX('DS2025'!$Y$21:$Y$35,MATCH(E33,'DS2025'!$Y$21:$Y$35,1)):
INDEX('DS2025'!$Y$21:$Y$35,MATCH(E33,'DS2025'!$Y$21:$Y$35,1)+1)),
IF($F$4=Database!$A$20,
_xlfn.FORECAST.LINEAR(
E33,
INDEX('DS2025'!$AC$21:$AC$35,MATCH(E33,'DS2025'!$AB$21:$AB$35,1)):
INDEX('DS2025'!$AC$21:$AC$35,MATCH(E33,'DS2025'!$AB$21:$AB$35,1)+1),
INDEX('DS2025'!$AB$21:$AB$35,MATCH(E33,'DS2025'!$AB$21:$AB$35,1)):
INDEX('DS2025'!$AB$21:$AB$35,MATCH(E33,'DS2025'!$AB$21:$AB$35,1)+1))
)))))))))))))))))))</f>
        <v>-0.29345992779783392</v>
      </c>
      <c r="G33" s="98">
        <f t="shared" si="1"/>
        <v>66.484540072202165</v>
      </c>
      <c r="H33" s="98">
        <f>'Data 60 C'!D34</f>
        <v>66.072000000000003</v>
      </c>
      <c r="I33" s="98">
        <f>IF($I$4=Database!$A$2,
_xlfn.FORECAST.LINEAR(H33,
INDEX('DS2025'!$B$5:$B$15,MATCH(H33,'DS2025'!$A$5:$A$15,1)):
INDEX('DS2025'!$B$5:$B$15,MATCH(H33,'DS2025'!$A$5:$A$15,1)+1),
INDEX('DS2025'!$A$5:$A$15,MATCH(H33,'DS2025'!$A$5:$A$15,1)):
INDEX('DS2025'!$A$5:$A$15,MATCH(H33,'DS2025'!$A$5:$A$15,1)+1)),
IF($I$4=Database!$A$3,
_xlfn.FORECAST.LINEAR(H33,
INDEX('DS2025'!$E$5:$E$15,MATCH(H33,'DS2025'!$D$5:$D$15,1)):
INDEX('DS2025'!$E$5:$E$15,MATCH(H33,'DS2025'!$D$5:$D$15,1)+1),
INDEX('DS2025'!$D$5:$D$15,MATCH(H33,'DS2025'!$D$5:$D$15,1)):
INDEX('DS2025'!$D$5:$D$15,MATCH(H33,'DS2025'!$D$5:$D$15,1)+1)),
IF($I$4=Database!$A$4,
_xlfn.FORECAST.LINEAR(H33,
INDEX('DS2025'!$H$5:$H$15,MATCH(H33,'DS2025'!$G$5:$G$15,1)):
INDEX('DS2025'!$H$5:$H$15,MATCH(H33,'DS2025'!$G$5:$G$15,1)+1),
INDEX('DS2025'!$G$5:$G$15,MATCH(H33,'DS2025'!$G$5:$G$15,1)):
INDEX('DS2025'!$G$5:$G$15,MATCH(H33,'DS2025'!$G$5:$G$15,1)+1)),
IF($I$4=Database!$A$5,
_xlfn.FORECAST.LINEAR(H33,
INDEX('DS2025'!$K$5:$K$15,MATCH(H33,'DS2025'!$J$5:$J$15,1)):
INDEX('DS2025'!$K$5:$K$15,MATCH(H33,'DS2025'!$J$5:$J$15,1)+1),
INDEX('DS2025'!$J$5:$J$15,MATCH(H33,'DS2025'!$J$5:$J$15,1)):
INDEX('DS2025'!$J$5:$J$15,MATCH(H33,'DS2025'!$J$5:$J$15,1)+1)),
IF($I$4=Database!$A$6,
_xlfn.FORECAST.LINEAR(H33,
INDEX('DS2025'!$N$5:$N$15,MATCH(H33,'DS2025'!$M$5:$M$15,1)):
INDEX('DS2025'!$N$5:$N$15,MATCH(H33,'DS2025'!$M$5:$M$15,1)+1),
INDEX('DS2025'!$M$5:$M$15,MATCH(H33,'DS2025'!$M$5:$M$15,1)):
INDEX('DS2025'!$M$5:$M$15,MATCH(H33,'DS2025'!$M$5:$M$15,1)+1)),
IF($I$4=Database!$A$7,
_xlfn.FORECAST.LINEAR(H33,
INDEX('DS2025'!$Q$5:$Q$15,MATCH(H33,'DS2025'!$P$5:$P$15,1)):
INDEX('DS2025'!$Q$5:$Q$15,MATCH(H33,'DS2025'!$P$5:$P$15,1)+1),
INDEX('DS2025'!$P$5:$P$15,MATCH(H33,'DS2025'!$P$5:$P$15,1)):
INDEX('DS2025'!$P$5:$P$15,MATCH(H33,'DS2025'!$P$5:$P$15,1)+1)),
IF($I$4=Database!$A$8,
_xlfn.FORECAST.LINEAR(H33,
INDEX('DS2025'!$T$5:$T$15,MATCH(H33,'DS2025'!$S$5:$S$15,1)):
INDEX('DS2025'!$T$5:$T$15,MATCH(H33,'DS2025'!$S$5:$S$15,1)+1),
INDEX('DS2025'!$S$5:$S$15,MATCH(H33,'DS2025'!$S$5:$S$15,1)):
INDEX('DS2025'!$S$5:$S$15,MATCH(H33,'DS2025'!$S$5:$S$15,1)+1)),
IF($I$4=Database!$A$9,
_xlfn.FORECAST.LINEAR(H33,
INDEX('DS2025'!$W$5:$W$15,MATCH(H33,'DS2025'!$V$5:$V$15,1)):
INDEX('DS2025'!$W$5:$W$15,MATCH(H33,'DS2025'!$V$5:$V$15,1)+1),
INDEX('DS2025'!$V$5:$V$15,MATCH(H33,'DS2025'!$V$5:$V$15,1)):
INDEX('DS2025'!$V$5:$V$15,MATCH(H33,'DS2025'!$V$5:$V$15,1)+1)),
IF($I$4=Database!$A$10,
_xlfn.FORECAST.LINEAR(H33,
INDEX('DS2025'!$Z$5:$Z$15,MATCH(H33,'DS2025'!$Y$5:$Y$15,1)):
INDEX('DS2025'!$Z$5:$Z$15,MATCH(H33,'DS2025'!$Y$5:$Y$15,1)+1),
INDEX('DS2025'!$Y$5:$Y$15,MATCH(H33,'DS2025'!$Y$5:$Y$15,1)):
INDEX('DS2025'!$Y$5:$Y$15,MATCH(H33,'DS2025'!$Y$5:$Y$15,1)+1)),
IF($I$4=Database!$A$11,
_xlfn.FORECAST.LINEAR(
H33,
INDEX('DS2025'!$B$21:$B$35,MATCH(H33,'DS2025'!$A$21:$A$35,1)):
INDEX('DS2025'!$B$21:$B$35,MATCH(H33,'DS2025'!$A$21:$A$35,1)+1),
INDEX('DS2025'!$A$21:$A$35,MATCH(H33,'DS2025'!$A$21:$A$35,1)):
INDEX('DS2025'!$A$21:$A$35,MATCH(H33,'DS2025'!$A$21:$A$35,1)+1)),
IF($I$4=Database!$A$12,
_xlfn.FORECAST.LINEAR(
H33,
INDEX('DS2025'!$E$21:$E$35,MATCH(H33,'DS2025'!$D$21:$D$35,1)):
INDEX('DS2025'!$E$21:$E$35,MATCH(H33,'DS2025'!$D$21:$D$35,1)+1),
INDEX('DS2025'!$D$21:$D$35,MATCH(H33,'DS2025'!$D$21:$D$35,1)):
INDEX('DS2025'!$D$21:$D$35,MATCH(H33,'DS2025'!$D$21:$D$35,1)+1)),
IF($I$4=Database!$A$13,
_xlfn.FORECAST.LINEAR(
H33,
INDEX('DS2025'!$H$21:$H$35,MATCH(H33,'DS2025'!$G$21:$G$35,1)):
INDEX('DS2025'!$H$21:$H$35,MATCH(H33,'DS2025'!$G$21:$G$35,1)+1),
INDEX('DS2025'!$G$21:$G$35,MATCH(H33,'DS2025'!$G$21:$G$35,1)):
INDEX('DS2025'!$G$21:$G$35,MATCH(H33,'DS2025'!$G$21:$G$35,1)+1)),
IF($I$4=Database!$A$14,
_xlfn.FORECAST.LINEAR(
H33,
INDEX('DS2025'!$K$21:$K$35,MATCH(H33,'DS2025'!$J$21:$J$35,1)):
INDEX('DS2025'!$K$21:$K$35,MATCH(H33,'DS2025'!$J$21:$J$35,1)+1),
INDEX('DS2025'!$J$21:$J$35,MATCH(H33,'DS2025'!$J$21:$J$35,1)):
INDEX('DS2025'!$J$21:$J$35,MATCH(H33,'DS2025'!$J$21:$J$35,1)+1)),
IF($I$4=Database!$A$15,
_xlfn.FORECAST.LINEAR(
H33,
INDEX('DS2025'!$N$21:$N$35,MATCH(H33,'DS2025'!$M$21:$M$35,1)):
INDEX('DS2025'!$N$21:$N$35,MATCH(H33,'DS2025'!$M$21:$M$35,1)+1),
INDEX('DS2025'!$M$21:$M$35,MATCH(H33,'DS2025'!$M$21:$M$35,1)):
INDEX('DS2025'!$M$21:$M$35,MATCH(H33,'DS2025'!$M$21:$M$35,1)+1)),
IF($I$4=Database!$A$16,
_xlfn.FORECAST.LINEAR(
H33,
INDEX('DS2025'!$Q$21:$Q$35,MATCH(H33,'DS2025'!$P$21:$P$35,1)):
INDEX('DS2025'!$Q$21:$Q$35,MATCH(H33,'DS2025'!$P$21:$P$35,1)+1),
INDEX('DS2025'!$P$21:$P$35,MATCH(H33,'DS2025'!$P$21:$P$35,1)):
INDEX('DS2025'!$P$21:$P$35,MATCH(H33,'DS2025'!$P$21:$P$35,1)+1)),
IF($I$4=Database!$A$17,
_xlfn.FORECAST.LINEAR(
H33,
INDEX('DS2025'!$T$21:$T$35,MATCH(H33,'DS2025'!$S$21:$S$35,1)):
INDEX('DS2025'!$T$21:$T$35,MATCH(H33,'DS2025'!$S$21:$S$35,1)+1),
INDEX('DS2025'!$S$21:$S$35,MATCH(H33,'DS2025'!$S$21:$S$35,1)):
INDEX('DS2025'!$S$21:$S$35,MATCH(H33,'DS2025'!$S$21:$S$35,1)+1)),
IF($I$4=Database!$A$18,
_xlfn.FORECAST.LINEAR(
H33,
INDEX('DS2025'!$W$21:$W$35,MATCH(H33,'DS2025'!$V$21:$V$35,1)):
INDEX('DS2025'!$W$21:$W$35,MATCH(H33,'DS2025'!$V$21:$V$35,1)+1),
INDEX('DS2025'!$V$21:$V$35,MATCH(H33,'DS2025'!$V$21:$V$35,1)):
INDEX('DS2025'!$V$21:$V$35,MATCH(H33,'DS2025'!$V$21:$V$35,1)+1)),
IF($I$4=Database!$A$19,
_xlfn.FORECAST.LINEAR(
H33,
INDEX('DS2025'!$Z$21:$Z$35,MATCH(H33,'DS2025'!$Y$21:$Y$35,1)):
INDEX('DS2025'!$Z$21:$Z$35,MATCH(H33,'DS2025'!$Y$21:$Y$35,1)+1),
INDEX('DS2025'!$Y$21:$Y$35,MATCH(H33,'DS2025'!$Y$21:$Y$35,1)):
INDEX('DS2025'!$Y$21:$Y$35,MATCH(H33,'DS2025'!$Y$21:$Y$35,1)+1)),
IF($I$4=Database!$A$20,
_xlfn.FORECAST.LINEAR(
H33,
INDEX('DS2025'!$AC$21:$AC$35,MATCH(H33,'DS2025'!$AB$21:$AB$35,1)):
INDEX('DS2025'!$AC$21:$AC$35,MATCH(H33,'DS2025'!$AB$21:$AB$35,1)+1),
INDEX('DS2025'!$AB$21:$AB$35,MATCH(H33,'DS2025'!$AB$21:$AB$35,1)):
INDEX('DS2025'!$AB$21:$AB$35,MATCH(H33,'DS2025'!$AB$21:$AB$35,1)+1))
)))))))))))))))))))</f>
        <v>-0.29524404332129961</v>
      </c>
      <c r="J33" s="98">
        <f t="shared" si="2"/>
        <v>65.776755956678699</v>
      </c>
      <c r="K33" s="98">
        <f>'Data 60 C'!E34</f>
        <v>66.213999999999999</v>
      </c>
      <c r="L33" s="98">
        <f>IF($L$4=Database!$A$2,
_xlfn.FORECAST.LINEAR(K33,
INDEX('DS2025'!$B$5:$B$15,MATCH(K33,'DS2025'!$A$5:$A$15,1)):
INDEX('DS2025'!$B$5:$B$15,MATCH(K33,'DS2025'!$A$5:$A$15,1)+1),
INDEX('DS2025'!$A$5:$A$15,MATCH(K33,'DS2025'!$A$5:$A$15,1)):
INDEX('DS2025'!$A$5:$A$15,MATCH(K33,'DS2025'!$A$5:$A$15,1)+1)),
IF($L$4=Database!$A$3,
_xlfn.FORECAST.LINEAR(K33,
INDEX('DS2025'!$E$5:$E$15,MATCH(K33,'DS2025'!$D$5:$D$15,1)):
INDEX('DS2025'!$E$5:$E$15,MATCH(K33,'DS2025'!$D$5:$D$15,1)+1),
INDEX('DS2025'!$D$5:$D$15,MATCH(K33,'DS2025'!$D$5:$D$15,1)):
INDEX('DS2025'!$D$5:$D$15,MATCH(K33,'DS2025'!$D$5:$D$15,1)+1)),
IF($L$4=Database!$A$4,
_xlfn.FORECAST.LINEAR(K33,
INDEX('DS2025'!$H$5:$H$15,MATCH(K33,'DS2025'!$G$5:$G$15,1)):
INDEX('DS2025'!$H$5:$H$15,MATCH(K33,'DS2025'!$G$5:$G$15,1)+1),
INDEX('DS2025'!$G$5:$G$15,MATCH(K33,'DS2025'!$G$5:$G$15,1)):
INDEX('DS2025'!$G$5:$G$15,MATCH(K33,'DS2025'!$G$5:$G$15,1)+1)),
IF($L$4=Database!$A$5,
_xlfn.FORECAST.LINEAR(K33,
INDEX('DS2025'!$K$5:$K$15,MATCH(K33,'DS2025'!$J$5:$J$15,1)):
INDEX('DS2025'!$K$5:$K$15,MATCH(K33,'DS2025'!$J$5:$J$15,1)+1),
INDEX('DS2025'!$J$5:$J$15,MATCH(K33,'DS2025'!$J$5:$J$15,1)):
INDEX('DS2025'!$J$5:$J$15,MATCH(K33,'DS2025'!$J$5:$J$15,1)+1)),
IF($L$4=Database!$A$6,
_xlfn.FORECAST.LINEAR(K33,
INDEX('DS2025'!$N$5:$N$15,MATCH(K33,'DS2025'!$M$5:$M$15,1)):
INDEX('DS2025'!$N$5:$N$15,MATCH(K33,'DS2025'!$M$5:$M$15,1)+1),
INDEX('DS2025'!$M$5:$M$15,MATCH(K33,'DS2025'!$M$5:$M$15,1)):
INDEX('DS2025'!$M$5:$M$15,MATCH(K33,'DS2025'!$M$5:$M$15,1)+1)),
IF($L$4=Database!$A$7,
_xlfn.FORECAST.LINEAR(K33,
INDEX('DS2025'!$Q$5:$Q$15,MATCH(K33,'DS2025'!$P$5:$P$15,1)):
INDEX('DS2025'!$Q$5:$Q$15,MATCH(K33,'DS2025'!$P$5:$P$15,1)+1),
INDEX('DS2025'!$P$5:$P$15,MATCH(K33,'DS2025'!$P$5:$P$15,1)):
INDEX('DS2025'!$P$5:$P$15,MATCH(K33,'DS2025'!$P$5:$P$15,1)+1)),
IF($L$4=Database!$A$8,
_xlfn.FORECAST.LINEAR(K33,
INDEX('DS2025'!$T$5:$T$15,MATCH(K33,'DS2025'!$S$5:$S$15,1)):
INDEX('DS2025'!$T$5:$T$15,MATCH(K33,'DS2025'!$S$5:$S$15,1)+1),
INDEX('DS2025'!$S$5:$S$15,MATCH(K33,'DS2025'!$S$5:$S$15,1)):
INDEX('DS2025'!$S$5:$S$15,MATCH(K33,'DS2025'!$S$5:$S$15,1)+1)),
IF($L$4=Database!$A$9,
_xlfn.FORECAST.LINEAR(K33,
INDEX('DS2025'!$W$5:$W$15,MATCH(K33,'DS2025'!$V$5:$V$15,1)):
INDEX('DS2025'!$W$5:$W$15,MATCH(K33,'DS2025'!$V$5:$V$15,1)+1),
INDEX('DS2025'!$V$5:$V$15,MATCH(K33,'DS2025'!$V$5:$V$15,1)):
INDEX('DS2025'!$V$5:$V$15,MATCH(K33,'DS2025'!$V$5:$V$15,1)+1)),
IF($L$4=Database!$A$10,
_xlfn.FORECAST.LINEAR(K33,
INDEX('DS2025'!$Z$5:$Z$15,MATCH(K33,'DS2025'!$Y$5:$Y$15,1)):
INDEX('DS2025'!$Z$5:$Z$15,MATCH(K33,'DS2025'!$Y$5:$Y$15,1)+1),
INDEX('DS2025'!$Y$5:$Y$15,MATCH(K33,'DS2025'!$Y$5:$Y$15,1)):
INDEX('DS2025'!$Y$5:$Y$15,MATCH(K33,'DS2025'!$Y$5:$Y$15,1)+1)),
IF($L$4=Database!$A$11,
_xlfn.FORECAST.LINEAR(
K33,
INDEX('DS2025'!$B$21:$B$35,MATCH(K33,'DS2025'!$A$21:$A$35,1)):
INDEX('DS2025'!$B$21:$B$35,MATCH(K33,'DS2025'!$A$21:$A$35,1)+1),
INDEX('DS2025'!$A$21:$A$35,MATCH(K33,'DS2025'!$A$21:$A$35,1)):
INDEX('DS2025'!$A$21:$A$35,MATCH(K33,'DS2025'!$A$21:$A$35,1)+1)),
IF($L$4=Database!$A$12,
_xlfn.FORECAST.LINEAR(
K33,
INDEX('DS2025'!$E$21:$E$35,MATCH(K33,'DS2025'!$D$21:$D$35,1)):
INDEX('DS2025'!$E$21:$E$35,MATCH(K33,'DS2025'!$D$21:$D$35,1)+1),
INDEX('DS2025'!$D$21:$D$35,MATCH(K33,'DS2025'!$D$21:$D$35,1)):
INDEX('DS2025'!$D$21:$D$35,MATCH(K33,'DS2025'!$D$21:$D$35,1)+1)),
IF($L$4=Database!$A$13,
_xlfn.FORECAST.LINEAR(
K33,
INDEX('DS2025'!$H$21:$H$35,MATCH(K33,'DS2025'!$G$21:$G$35,1)):
INDEX('DS2025'!$H$21:$H$35,MATCH(K33,'DS2025'!$G$21:$G$35,1)+1),
INDEX('DS2025'!$G$21:$G$35,MATCH(K33,'DS2025'!$G$21:$G$35,1)):
INDEX('DS2025'!$G$21:$G$35,MATCH(K33,'DS2025'!$G$21:$G$35,1)+1)),
IF($L$4=Database!$A$14,
_xlfn.FORECAST.LINEAR(
K33,
INDEX('DS2025'!$K$21:$K$35,MATCH(K33,'DS2025'!$J$21:$J$35,1)):
INDEX('DS2025'!$K$21:$K$35,MATCH(K33,'DS2025'!$J$21:$J$35,1)+1),
INDEX('DS2025'!$J$21:$J$35,MATCH(K33,'DS2025'!$J$21:$J$35,1)):
INDEX('DS2025'!$J$21:$J$35,MATCH(K33,'DS2025'!$J$21:$J$35,1)+1)),
IF($L$4=Database!$A$15,
_xlfn.FORECAST.LINEAR(
K33,
INDEX('DS2025'!$N$21:$N$35,MATCH(K33,'DS2025'!$M$21:$M$35,1)):
INDEX('DS2025'!$N$21:$N$35,MATCH(K33,'DS2025'!$M$21:$M$35,1)+1),
INDEX('DS2025'!$M$21:$M$35,MATCH(K33,'DS2025'!$M$21:$M$35,1)):
INDEX('DS2025'!$M$21:$M$35,MATCH(K33,'DS2025'!$M$21:$M$35,1)+1)),
IF($L$4=Database!$A$16,
_xlfn.FORECAST.LINEAR(
K33,
INDEX('DS2025'!$Q$21:$Q$35,MATCH(K33,'DS2025'!$P$21:$P$35,1)):
INDEX('DS2025'!$Q$21:$Q$35,MATCH(K33,'DS2025'!$P$21:$P$35,1)+1),
INDEX('DS2025'!$P$21:$P$35,MATCH(K33,'DS2025'!$P$21:$P$35,1)):
INDEX('DS2025'!$P$21:$P$35,MATCH(K33,'DS2025'!$P$21:$P$35,1)+1)),
IF($L$4=Database!$A$17,
_xlfn.FORECAST.LINEAR(
K33,
INDEX('DS2025'!$T$21:$T$35,MATCH(K33,'DS2025'!$S$21:$S$35,1)):
INDEX('DS2025'!$T$21:$T$35,MATCH(K33,'DS2025'!$S$21:$S$35,1)+1),
INDEX('DS2025'!$S$21:$S$35,MATCH(K33,'DS2025'!$S$21:$S$35,1)):
INDEX('DS2025'!$S$21:$S$35,MATCH(K33,'DS2025'!$S$21:$S$35,1)+1)),
IF($L$4=Database!$A$18,
_xlfn.FORECAST.LINEAR(
K33,
INDEX('DS2025'!$W$21:$W$35,MATCH(K33,'DS2025'!$V$21:$V$35,1)):
INDEX('DS2025'!$W$21:$W$35,MATCH(K33,'DS2025'!$V$21:$V$35,1)+1),
INDEX('DS2025'!$V$21:$V$35,MATCH(K33,'DS2025'!$V$21:$V$35,1)):
INDEX('DS2025'!$V$21:$V$35,MATCH(K33,'DS2025'!$V$21:$V$35,1)+1)),
IF($L$4=Database!$A$19,
_xlfn.FORECAST.LINEAR(
K33,
INDEX('DS2025'!$Z$21:$Z$35,MATCH(K33,'DS2025'!$Y$21:$Y$35,1)):
INDEX('DS2025'!$Z$21:$Z$35,MATCH(K33,'DS2025'!$Y$21:$Y$35,1)+1),
INDEX('DS2025'!$Y$21:$Y$35,MATCH(K33,'DS2025'!$Y$21:$Y$35,1)):
INDEX('DS2025'!$Y$21:$Y$35,MATCH(K33,'DS2025'!$Y$21:$Y$35,1)+1)),
IF($L$4=Database!$A$20,
_xlfn.FORECAST.LINEAR(
K33,
INDEX('DS2025'!$AC$21:$AC$35,MATCH(K33,'DS2025'!$AB$21:$AB$35,1)):
INDEX('DS2025'!$AC$21:$AC$35,MATCH(K33,'DS2025'!$AB$21:$AB$35,1)+1),
INDEX('DS2025'!$AB$21:$AB$35,MATCH(K33,'DS2025'!$AB$21:$AB$35,1)):
INDEX('DS2025'!$AB$21:$AB$35,MATCH(K33,'DS2025'!$AB$21:$AB$35,1)+1))
)))))))))))))))))))</f>
        <v>-0.33798946864528479</v>
      </c>
      <c r="M33" s="98">
        <f t="shared" si="3"/>
        <v>65.876010531354709</v>
      </c>
      <c r="N33" s="317">
        <f>'Data 60 C'!F34</f>
        <v>66.177999999999997</v>
      </c>
      <c r="O33" s="98">
        <f>IF($O$4=Database!$A$2,
_xlfn.FORECAST.LINEAR(N33,
INDEX('DS2025'!$B$5:$B$15,MATCH(N33,'DS2025'!$A$5:$A$15,1)):
INDEX('DS2025'!$B$5:$B$15,MATCH(N33,'DS2025'!$A$5:$A$15,1)+1),
INDEX('DS2025'!$A$5:$A$15,MATCH(N33,'DS2025'!$A$5:$A$15,1)):
INDEX('DS2025'!$A$5:$A$15,MATCH(N33,'DS2025'!$A$5:$A$15,1)+1)),
IF($O$4=Database!$A$3,
_xlfn.FORECAST.LINEAR(N33,
INDEX('DS2025'!$E$5:$E$15,MATCH(N33,'DS2025'!$D$5:$D$15,1)):
INDEX('DS2025'!$E$5:$E$15,MATCH(N33,'DS2025'!$D$5:$D$15,1)+1),
INDEX('DS2025'!$D$5:$D$15,MATCH(N33,'DS2025'!$D$5:$D$15,1)):
INDEX('DS2025'!$D$5:$D$15,MATCH(N33,'DS2025'!$D$5:$D$15,1)+1)),
IF($O$4=Database!$A$4,
_xlfn.FORECAST.LINEAR(N33,
INDEX('DS2025'!$H$5:$H$15,MATCH(N33,'DS2025'!$G$5:$G$15,1)):
INDEX('DS2025'!$H$5:$H$15,MATCH(N33,'DS2025'!$G$5:$G$15,1)+1),
INDEX('DS2025'!$G$5:$G$15,MATCH(N33,'DS2025'!$G$5:$G$15,1)):
INDEX('DS2025'!$G$5:$G$15,MATCH(N33,'DS2025'!$G$5:$G$15,1)+1)),
IF($O$4=Database!$A$5,
_xlfn.FORECAST.LINEAR(N33,
INDEX('DS2025'!$K$5:$K$15,MATCH(N33,'DS2025'!$J$5:$J$15,1)):
INDEX('DS2025'!$K$5:$K$15,MATCH(N33,'DS2025'!$J$5:$J$15,1)+1),
INDEX('DS2025'!$J$5:$J$15,MATCH(N33,'DS2025'!$J$5:$J$15,1)):
INDEX('DS2025'!$J$5:$J$15,MATCH(N33,'DS2025'!$J$5:$J$15,1)+1)),
IF($O$4=Database!$A$6,
_xlfn.FORECAST.LINEAR(N33,
INDEX('DS2025'!$N$5:$N$15,MATCH(N33,'DS2025'!$M$5:$M$15,1)):
INDEX('DS2025'!$N$5:$N$15,MATCH(N33,'DS2025'!$M$5:$M$15,1)+1),
INDEX('DS2025'!$M$5:$M$15,MATCH(N33,'DS2025'!$M$5:$M$15,1)):
INDEX('DS2025'!$M$5:$M$15,MATCH(N33,'DS2025'!$M$5:$M$15,1)+1)),
IF($O$4=Database!$A$7,
_xlfn.FORECAST.LINEAR(N33,
INDEX('DS2025'!$Q$5:$Q$15,MATCH(N33,'DS2025'!$P$5:$P$15,1)):
INDEX('DS2025'!$Q$5:$Q$15,MATCH(N33,'DS2025'!$P$5:$P$15,1)+1),
INDEX('DS2025'!$P$5:$P$15,MATCH(N33,'DS2025'!$P$5:$P$15,1)):
INDEX('DS2025'!$P$5:$P$15,MATCH(N33,'DS2025'!$P$5:$P$15,1)+1)),
IF($O$4=Database!$A$8,
_xlfn.FORECAST.LINEAR(N33,
INDEX('DS2025'!$T$5:$T$15,MATCH(N33,'DS2025'!$S$5:$S$15,1)):
INDEX('DS2025'!$T$5:$T$15,MATCH(N33,'DS2025'!$S$5:$S$15,1)+1),
INDEX('DS2025'!$S$5:$S$15,MATCH(N33,'DS2025'!$S$5:$S$15,1)):
INDEX('DS2025'!$S$5:$S$15,MATCH(N33,'DS2025'!$S$5:$S$15,1)+1)),
IF($O$4=Database!$A$9,
_xlfn.FORECAST.LINEAR(N33,
INDEX('DS2025'!$W$5:$W$15,MATCH(N33,'DS2025'!$V$5:$V$15,1)):
INDEX('DS2025'!$W$5:$W$15,MATCH(N33,'DS2025'!$V$5:$V$15,1)+1),
INDEX('DS2025'!$V$5:$V$15,MATCH(N33,'DS2025'!$V$5:$V$15,1)):
INDEX('DS2025'!$V$5:$V$15,MATCH(N33,'DS2025'!$V$5:$V$15,1)+1)),
IF($O$4=Database!$A$10,
_xlfn.FORECAST.LINEAR(N33,
INDEX('DS2025'!$Z$5:$Z$15,MATCH(N33,'DS2025'!$Y$5:$Y$15,1)):
INDEX('DS2025'!$Z$5:$Z$15,MATCH(N33,'DS2025'!$Y$5:$Y$15,1)+1),
INDEX('DS2025'!$Y$5:$Y$15,MATCH(N33,'DS2025'!$Y$5:$Y$15,1)):
INDEX('DS2025'!$Y$5:$Y$15,MATCH(N33,'DS2025'!$Y$5:$Y$15,1)+1)),
IF($O$4=Database!$A$11,
_xlfn.FORECAST.LINEAR(
N33,
INDEX('DS2025'!$B$21:$B$35,MATCH(N33,'DS2025'!$A$21:$A$35,1)):
INDEX('DS2025'!$B$21:$B$35,MATCH(N33,'DS2025'!$A$21:$A$35,1)+1),
INDEX('DS2025'!$A$21:$A$35,MATCH(N33,'DS2025'!$A$21:$A$35,1)):
INDEX('DS2025'!$A$21:$A$35,MATCH(N33,'DS2025'!$A$21:$A$35,1)+1)),
IF($O$4=Database!$A$12,
_xlfn.FORECAST.LINEAR(
N33,
INDEX('DS2025'!$E$21:$E$35,MATCH(N33,'DS2025'!$D$21:$D$35,1)):
INDEX('DS2025'!$E$21:$E$35,MATCH(N33,'DS2025'!$D$21:$D$35,1)+1),
INDEX('DS2025'!$D$21:$D$35,MATCH(N33,'DS2025'!$D$21:$D$35,1)):
INDEX('DS2025'!$D$21:$D$35,MATCH(N33,'DS2025'!$D$21:$D$35,1)+1)),
IF($O$4=Database!$A$13,
_xlfn.FORECAST.LINEAR(
N33,
INDEX('DS2025'!$H$21:$H$35,MATCH(N33,'DS2025'!$G$21:$G$35,1)):
INDEX('DS2025'!$H$21:$H$35,MATCH(N33,'DS2025'!$G$21:$G$35,1)+1),
INDEX('DS2025'!$G$21:$G$35,MATCH(N33,'DS2025'!$G$21:$G$35,1)):
INDEX('DS2025'!$G$21:$G$35,MATCH(N33,'DS2025'!$G$21:$G$35,1)+1)),
IF($O$4=Database!$A$14,
_xlfn.FORECAST.LINEAR(
N33,
INDEX('DS2025'!$K$21:$K$35,MATCH(N33,'DS2025'!$J$21:$J$35,1)):
INDEX('DS2025'!$K$21:$K$35,MATCH(N33,'DS2025'!$J$21:$J$35,1)+1),
INDEX('DS2025'!$J$21:$J$35,MATCH(N33,'DS2025'!$J$21:$J$35,1)):
INDEX('DS2025'!$J$21:$J$35,MATCH(N33,'DS2025'!$J$21:$J$35,1)+1)),
IF($O$4=Database!$A$15,
_xlfn.FORECAST.LINEAR(
N33,
INDEX('DS2025'!$N$21:$N$35,MATCH(N33,'DS2025'!$M$21:$M$35,1)):
INDEX('DS2025'!$N$21:$N$35,MATCH(N33,'DS2025'!$M$21:$M$35,1)+1),
INDEX('DS2025'!$M$21:$M$35,MATCH(N33,'DS2025'!$M$21:$M$35,1)):
INDEX('DS2025'!$M$21:$M$35,MATCH(N33,'DS2025'!$M$21:$M$35,1)+1)),
IF($O$4=Database!$A$16,
_xlfn.FORECAST.LINEAR(
N33,
INDEX('DS2025'!$Q$21:$Q$35,MATCH(N33,'DS2025'!$P$21:$P$35,1)):
INDEX('DS2025'!$Q$21:$Q$35,MATCH(N33,'DS2025'!$P$21:$P$35,1)+1),
INDEX('DS2025'!$P$21:$P$35,MATCH(N33,'DS2025'!$P$21:$P$35,1)):
INDEX('DS2025'!$P$21:$P$35,MATCH(N33,'DS2025'!$P$21:$P$35,1)+1)),
IF($O$4=Database!$A$17,
_xlfn.FORECAST.LINEAR(
N33,
INDEX('DS2025'!$T$21:$T$35,MATCH(N33,'DS2025'!$S$21:$S$35,1)):
INDEX('DS2025'!$T$21:$T$35,MATCH(N33,'DS2025'!$S$21:$S$35,1)+1),
INDEX('DS2025'!$S$21:$S$35,MATCH(N33,'DS2025'!$S$21:$S$35,1)):
INDEX('DS2025'!$S$21:$S$35,MATCH(N33,'DS2025'!$S$21:$S$35,1)+1)),
IF($O$4=Database!$A$18,
_xlfn.FORECAST.LINEAR(
N33,
INDEX('DS2025'!$W$21:$W$35,MATCH(N33,'DS2025'!$V$21:$V$35,1)):
INDEX('DS2025'!$W$21:$W$35,MATCH(N33,'DS2025'!$V$21:$V$35,1)+1),
INDEX('DS2025'!$V$21:$V$35,MATCH(N33,'DS2025'!$V$21:$V$35,1)):
INDEX('DS2025'!$V$21:$V$35,MATCH(N33,'DS2025'!$V$21:$V$35,1)+1)),
IF($O$4=Database!$A$19,
_xlfn.FORECAST.LINEAR(
N33,
INDEX('DS2025'!$Z$21:$Z$35,MATCH(N33,'DS2025'!$Y$21:$Y$35,1)):
INDEX('DS2025'!$Z$21:$Z$35,MATCH(N33,'DS2025'!$Y$21:$Y$35,1)+1),
INDEX('DS2025'!$Y$21:$Y$35,MATCH(N33,'DS2025'!$Y$21:$Y$35,1)):
INDEX('DS2025'!$Y$21:$Y$35,MATCH(N33,'DS2025'!$Y$21:$Y$35,1)+1)),
IF($O$4=Database!$A$20,
_xlfn.FORECAST.LINEAR(
N33,
INDEX('DS2025'!$AC$21:$AC$35,MATCH(N33,'DS2025'!$AB$21:$AB$35,1)):
INDEX('DS2025'!$AC$21:$AC$35,MATCH(N33,'DS2025'!$AB$21:$AB$35,1)+1),
INDEX('DS2025'!$AB$21:$AB$35,MATCH(N33,'DS2025'!$AB$21:$AB$35,1)):
INDEX('DS2025'!$AB$21:$AB$35,MATCH(N33,'DS2025'!$AB$21:$AB$35,1)+1))
)))))))))))))))))))</f>
        <v>-0.33788319770224984</v>
      </c>
      <c r="P33" s="96">
        <f t="shared" si="4"/>
        <v>65.840116802297743</v>
      </c>
      <c r="Q33" s="317">
        <f>'Data 60 C'!G34</f>
        <v>66.793999999999997</v>
      </c>
      <c r="R33" s="98">
        <f>IF($R$4=Database!$A$2,
_xlfn.FORECAST.LINEAR(Q33,
INDEX('DS2025'!$B$5:$B$15,MATCH(Q33,'DS2025'!$A$5:$A$15,1)):
INDEX('DS2025'!$B$5:$B$15,MATCH(Q33,'DS2025'!$A$5:$A$15,1)+1),
INDEX('DS2025'!$A$5:$A$15,MATCH(Q33,'DS2025'!$A$5:$A$15,1)):
INDEX('DS2025'!$A$5:$A$15,MATCH(Q33,'DS2025'!$A$5:$A$15,1)+1)),
IF($R$4=Database!$A$3,
_xlfn.FORECAST.LINEAR(Q33,
INDEX('DS2025'!$E$5:$E$15,MATCH(Q33,'DS2025'!$D$5:$D$15,1)):
INDEX('DS2025'!$E$5:$E$15,MATCH(Q33,'DS2025'!$D$5:$D$15,1)+1),
INDEX('DS2025'!$D$5:$D$15,MATCH(Q33,'DS2025'!$D$5:$D$15,1)):
INDEX('DS2025'!$D$5:$D$15,MATCH(Q33,'DS2025'!$D$5:$D$15,1)+1)),
IF($R$4=Database!$A$4,
_xlfn.FORECAST.LINEAR(Q33,
INDEX('DS2025'!$H$5:$H$15,MATCH(Q33,'DS2025'!$G$5:$G$15,1)):
INDEX('DS2025'!$H$5:$H$15,MATCH(Q33,'DS2025'!$G$5:$G$15,1)+1),
INDEX('DS2025'!$G$5:$G$15,MATCH(Q33,'DS2025'!$G$5:$G$15,1)):
INDEX('DS2025'!$G$5:$G$15,MATCH(Q33,'DS2025'!$G$5:$G$15,1)+1)),
IF($R$4=Database!$A$5,
_xlfn.FORECAST.LINEAR(Q33,
INDEX('DS2025'!$K$5:$K$15,MATCH(Q33,'DS2025'!$J$5:$J$15,1)):
INDEX('DS2025'!$K$5:$K$15,MATCH(Q33,'DS2025'!$J$5:$J$15,1)+1),
INDEX('DS2025'!$J$5:$J$15,MATCH(Q33,'DS2025'!$J$5:$J$15,1)):
INDEX('DS2025'!$J$5:$J$15,MATCH(Q33,'DS2025'!$J$5:$J$15,1)+1)),
IF($R$4=Database!$A$6,
_xlfn.FORECAST.LINEAR(Q33,
INDEX('DS2025'!$N$5:$N$15,MATCH(Q33,'DS2025'!$M$5:$M$15,1)):
INDEX('DS2025'!$N$5:$N$15,MATCH(Q33,'DS2025'!$M$5:$M$15,1)+1),
INDEX('DS2025'!$M$5:$M$15,MATCH(Q33,'DS2025'!$M$5:$M$15,1)):
INDEX('DS2025'!$M$5:$M$15,MATCH(Q33,'DS2025'!$M$5:$M$15,1)+1)),
IF($R$4=Database!$A$7,
_xlfn.FORECAST.LINEAR(Q33,
INDEX('DS2025'!$Q$5:$Q$15,MATCH(Q33,'DS2025'!$P$5:$P$15,1)):
INDEX('DS2025'!$Q$5:$Q$15,MATCH(Q33,'DS2025'!$P$5:$P$15,1)+1),
INDEX('DS2025'!$P$5:$P$15,MATCH(Q33,'DS2025'!$P$5:$P$15,1)):
INDEX('DS2025'!$P$5:$P$15,MATCH(Q33,'DS2025'!$P$5:$P$15,1)+1)),
IF($R$4=Database!$A$8,
_xlfn.FORECAST.LINEAR(Q33,
INDEX('DS2025'!$T$5:$T$15,MATCH(Q33,'DS2025'!$S$5:$S$15,1)):
INDEX('DS2025'!$T$5:$T$15,MATCH(Q33,'DS2025'!$S$5:$S$15,1)+1),
INDEX('DS2025'!$S$5:$S$15,MATCH(Q33,'DS2025'!$S$5:$S$15,1)):
INDEX('DS2025'!$S$5:$S$15,MATCH(Q33,'DS2025'!$S$5:$S$15,1)+1)),
IF($R$4=Database!$A$9,
_xlfn.FORECAST.LINEAR(Q33,
INDEX('DS2025'!$W$5:$W$15,MATCH(Q33,'DS2025'!$V$5:$V$15,1)):
INDEX('DS2025'!$W$5:$W$15,MATCH(Q33,'DS2025'!$V$5:$V$15,1)+1),
INDEX('DS2025'!$V$5:$V$15,MATCH(Q33,'DS2025'!$V$5:$V$15,1)):
INDEX('DS2025'!$V$5:$V$15,MATCH(Q33,'DS2025'!$V$5:$V$15,1)+1)),
IF($R$4=Database!$A$10,
_xlfn.FORECAST.LINEAR(Q33,
INDEX('DS2025'!$Z$5:$Z$15,MATCH(Q33,'DS2025'!$Y$5:$Y$15,1)):
INDEX('DS2025'!$Z$5:$Z$15,MATCH(Q33,'DS2025'!$Y$5:$Y$15,1)+1),
INDEX('DS2025'!$Y$5:$Y$15,MATCH(Q33,'DS2025'!$Y$5:$Y$15,1)):
INDEX('DS2025'!$Y$5:$Y$15,MATCH(Q33,'DS2025'!$Y$5:$Y$15,1)+1)),
IF($R$4=Database!$A$11,
_xlfn.FORECAST.LINEAR(
Q33,
INDEX('DS2025'!$B$21:$B$35,MATCH(Q33,'DS2025'!$A$21:$A$35,1)):
INDEX('DS2025'!$B$21:$B$35,MATCH(Q33,'DS2025'!$A$21:$A$35,1)+1),
INDEX('DS2025'!$A$21:$A$35,MATCH(Q33,'DS2025'!$A$21:$A$35,1)):
INDEX('DS2025'!$A$21:$A$35,MATCH(Q33,'DS2025'!$A$21:$A$35,1)+1)),
IF($R$4=Database!$A$12,
_xlfn.FORECAST.LINEAR(
Q33,
INDEX('DS2025'!$E$21:$E$35,MATCH(Q33,'DS2025'!$D$21:$D$35,1)):
INDEX('DS2025'!$E$21:$E$35,MATCH(Q33,'DS2025'!$D$21:$D$35,1)+1),
INDEX('DS2025'!$D$21:$D$35,MATCH(Q33,'DS2025'!$D$21:$D$35,1)):
INDEX('DS2025'!$D$21:$D$35,MATCH(Q33,'DS2025'!$D$21:$D$35,1)+1)),
IF($R$4=Database!$A$13,
_xlfn.FORECAST.LINEAR(
Q33,
INDEX('DS2025'!$H$21:$H$35,MATCH(Q33,'DS2025'!$G$21:$G$35,1)):
INDEX('DS2025'!$H$21:$H$35,MATCH(Q33,'DS2025'!$G$21:$G$35,1)+1),
INDEX('DS2025'!$G$21:$G$35,MATCH(Q33,'DS2025'!$G$21:$G$35,1)):
INDEX('DS2025'!$G$21:$G$35,MATCH(Q33,'DS2025'!$G$21:$G$35,1)+1)),
IF($R$4=Database!$A$14,
_xlfn.FORECAST.LINEAR(
Q33,
INDEX('DS2025'!$K$21:$K$35,MATCH(Q33,'DS2025'!$J$21:$J$35,1)):
INDEX('DS2025'!$K$21:$K$35,MATCH(Q33,'DS2025'!$J$21:$J$35,1)+1),
INDEX('DS2025'!$J$21:$J$35,MATCH(Q33,'DS2025'!$J$21:$J$35,1)):
INDEX('DS2025'!$J$21:$J$35,MATCH(Q33,'DS2025'!$J$21:$J$35,1)+1)),
IF($R$4=Database!$A$15,
_xlfn.FORECAST.LINEAR(
Q33,
INDEX('DS2025'!$N$21:$N$35,MATCH(Q33,'DS2025'!$M$21:$M$35,1)):
INDEX('DS2025'!$N$21:$N$35,MATCH(Q33,'DS2025'!$M$21:$M$35,1)+1),
INDEX('DS2025'!$M$21:$M$35,MATCH(Q33,'DS2025'!$M$21:$M$35,1)):
INDEX('DS2025'!$M$21:$M$35,MATCH(Q33,'DS2025'!$M$21:$M$35,1)+1)),
IF($R$4=Database!$A$16,
_xlfn.FORECAST.LINEAR(
Q33,
INDEX('DS2025'!$Q$21:$Q$35,MATCH(Q33,'DS2025'!$P$21:$P$35,1)):
INDEX('DS2025'!$Q$21:$Q$35,MATCH(Q33,'DS2025'!$P$21:$P$35,1)+1),
INDEX('DS2025'!$P$21:$P$35,MATCH(Q33,'DS2025'!$P$21:$P$35,1)):
INDEX('DS2025'!$P$21:$P$35,MATCH(Q33,'DS2025'!$P$21:$P$35,1)+1)),
IF($R$4=Database!$A$17,
_xlfn.FORECAST.LINEAR(
Q33,
INDEX('DS2025'!$T$21:$T$35,MATCH(Q33,'DS2025'!$S$21:$S$35,1)):
INDEX('DS2025'!$T$21:$T$35,MATCH(Q33,'DS2025'!$S$21:$S$35,1)+1),
INDEX('DS2025'!$S$21:$S$35,MATCH(Q33,'DS2025'!$S$21:$S$35,1)):
INDEX('DS2025'!$S$21:$S$35,MATCH(Q33,'DS2025'!$S$21:$S$35,1)+1)),
IF($R$4=Database!$A$18,
_xlfn.FORECAST.LINEAR(
Q33,
INDEX('DS2025'!$W$21:$W$35,MATCH(Q33,'DS2025'!$V$21:$V$35,1)):
INDEX('DS2025'!$W$21:$W$35,MATCH(Q33,'DS2025'!$V$21:$V$35,1)+1),
INDEX('DS2025'!$V$21:$V$35,MATCH(Q33,'DS2025'!$V$21:$V$35,1)):
INDEX('DS2025'!$V$21:$V$35,MATCH(Q33,'DS2025'!$V$21:$V$35,1)+1)),
IF($R$4=Database!$A$19,
_xlfn.FORECAST.LINEAR(
Q33,
INDEX('DS2025'!$Z$21:$Z$35,MATCH(Q33,'DS2025'!$Y$21:$Y$35,1)):
INDEX('DS2025'!$Z$21:$Z$35,MATCH(Q33,'DS2025'!$Y$21:$Y$35,1)+1),
INDEX('DS2025'!$Y$21:$Y$35,MATCH(Q33,'DS2025'!$Y$21:$Y$35,1)):
INDEX('DS2025'!$Y$21:$Y$35,MATCH(Q33,'DS2025'!$Y$21:$Y$35,1)+1)),
IF($R$4=Database!$A$20,
_xlfn.FORECAST.LINEAR(
Q33,
INDEX('DS2025'!$AC$21:$AC$35,MATCH(Q33,'DS2025'!$AB$21:$AB$35,1)):
INDEX('DS2025'!$AC$21:$AC$35,MATCH(Q33,'DS2025'!$AB$21:$AB$35,1)+1),
INDEX('DS2025'!$AB$21:$AB$35,MATCH(Q33,'DS2025'!$AB$21:$AB$35,1)):
INDEX('DS2025'!$AB$21:$AB$35,MATCH(Q33,'DS2025'!$AB$21:$AB$35,1)+1))
)))))))))))))))))))</f>
        <v>-0.33970161161640333</v>
      </c>
      <c r="S33" s="98">
        <f t="shared" si="5"/>
        <v>66.454298388383592</v>
      </c>
      <c r="T33" s="317">
        <f>'Data 60 C'!H34</f>
        <v>65.721999999999994</v>
      </c>
      <c r="U33" s="98">
        <f>IF($U$4=Database!$A$2,
_xlfn.FORECAST.LINEAR(T33,
INDEX('DS2025'!$B$5:$B$15,MATCH(T33,'DS2025'!$A$5:$A$15,1)):
INDEX('DS2025'!$B$5:$B$15,MATCH(T33,'DS2025'!$A$5:$A$15,1)+1),
INDEX('DS2025'!$A$5:$A$15,MATCH(T33,'DS2025'!$A$5:$A$15,1)):
INDEX('DS2025'!$A$5:$A$15,MATCH(T33,'DS2025'!$A$5:$A$15,1)+1)),
IF($U$4=Database!$A$3,
_xlfn.FORECAST.LINEAR(T33,
INDEX('DS2025'!$E$5:$E$15,MATCH(T33,'DS2025'!$D$5:$D$15,1)):
INDEX('DS2025'!$E$5:$E$15,MATCH(T33,'DS2025'!$D$5:$D$15,1)+1),
INDEX('DS2025'!$D$5:$D$15,MATCH(T33,'DS2025'!$D$5:$D$15,1)):
INDEX('DS2025'!$D$5:$D$15,MATCH(T33,'DS2025'!$D$5:$D$15,1)+1)),
IF($U$4=Database!$A$4,
_xlfn.FORECAST.LINEAR(T33,
INDEX('DS2025'!$H$5:$H$15,MATCH(T33,'DS2025'!$G$5:$G$15,1)):
INDEX('DS2025'!$H$5:$H$15,MATCH(T33,'DS2025'!$G$5:$G$15,1)+1),
INDEX('DS2025'!$G$5:$G$15,MATCH(T33,'DS2025'!$G$5:$G$15,1)):
INDEX('DS2025'!$G$5:$G$15,MATCH(T33,'DS2025'!$G$5:$G$15,1)+1)),
IF($U$4=Database!$A$5,
_xlfn.FORECAST.LINEAR(T33,
INDEX('DS2025'!$K$5:$K$15,MATCH(T33,'DS2025'!$J$5:$J$15,1)):
INDEX('DS2025'!$K$5:$K$15,MATCH(T33,'DS2025'!$J$5:$J$15,1)+1),
INDEX('DS2025'!$J$5:$J$15,MATCH(T33,'DS2025'!$J$5:$J$15,1)):
INDEX('DS2025'!$J$5:$J$15,MATCH(T33,'DS2025'!$J$5:$J$15,1)+1)),
IF($U$4=Database!$A$6,
_xlfn.FORECAST.LINEAR(T33,
INDEX('DS2025'!$N$5:$N$15,MATCH(T33,'DS2025'!$M$5:$M$15,1)):
INDEX('DS2025'!$N$5:$N$15,MATCH(T33,'DS2025'!$M$5:$M$15,1)+1),
INDEX('DS2025'!$M$5:$M$15,MATCH(T33,'DS2025'!$M$5:$M$15,1)):
INDEX('DS2025'!$M$5:$M$15,MATCH(T33,'DS2025'!$M$5:$M$15,1)+1)),
IF($U$4=Database!$A$7,
_xlfn.FORECAST.LINEAR(T33,
INDEX('DS2025'!$Q$5:$Q$15,MATCH(T33,'DS2025'!$P$5:$P$15,1)):
INDEX('DS2025'!$Q$5:$Q$15,MATCH(T33,'DS2025'!$P$5:$P$15,1)+1),
INDEX('DS2025'!$P$5:$P$15,MATCH(T33,'DS2025'!$P$5:$P$15,1)):
INDEX('DS2025'!$P$5:$P$15,MATCH(T33,'DS2025'!$P$5:$P$15,1)+1)),
IF($U$4=Database!$A$8,
_xlfn.FORECAST.LINEAR(T33,
INDEX('DS2025'!$T$5:$T$15,MATCH(T33,'DS2025'!$S$5:$S$15,1)):
INDEX('DS2025'!$T$5:$T$15,MATCH(T33,'DS2025'!$S$5:$S$15,1)+1),
INDEX('DS2025'!$S$5:$S$15,MATCH(T33,'DS2025'!$S$5:$S$15,1)):
INDEX('DS2025'!$S$5:$S$15,MATCH(T33,'DS2025'!$S$5:$S$15,1)+1)),
IF($U$4=Database!$A$9,
_xlfn.FORECAST.LINEAR(T33,
INDEX('DS2025'!$W$5:$W$15,MATCH(T33,'DS2025'!$V$5:$V$15,1)):
INDEX('DS2025'!$W$5:$W$15,MATCH(T33,'DS2025'!$V$5:$V$15,1)+1),
INDEX('DS2025'!$V$5:$V$15,MATCH(T33,'DS2025'!$V$5:$V$15,1)):
INDEX('DS2025'!$V$5:$V$15,MATCH(T33,'DS2025'!$V$5:$V$15,1)+1)),
IF($U$4=Database!$A$10,
_xlfn.FORECAST.LINEAR(T33,
INDEX('DS2025'!$Z$5:$Z$15,MATCH(T33,'DS2025'!$Y$5:$Y$15,1)):
INDEX('DS2025'!$Z$5:$Z$15,MATCH(T33,'DS2025'!$Y$5:$Y$15,1)+1),
INDEX('DS2025'!$Y$5:$Y$15,MATCH(T33,'DS2025'!$Y$5:$Y$15,1)):
INDEX('DS2025'!$Y$5:$Y$15,MATCH(T33,'DS2025'!$Y$5:$Y$15,1)+1)),
IF($U$4=Database!$A$11,
_xlfn.FORECAST.LINEAR(
T33,
INDEX('DS2025'!$B$21:$B$35,MATCH(T33,'DS2025'!$A$21:$A$35,1)):
INDEX('DS2025'!$B$21:$B$35,MATCH(T33,'DS2025'!$A$21:$A$35,1)+1),
INDEX('DS2025'!$A$21:$A$35,MATCH(T33,'DS2025'!$A$21:$A$35,1)):
INDEX('DS2025'!$A$21:$A$35,MATCH(T33,'DS2025'!$A$21:$A$35,1)+1)),
IF($U$4=Database!$A$12,
_xlfn.FORECAST.LINEAR(
T33,
INDEX('DS2025'!$E$21:$E$35,MATCH(T33,'DS2025'!$D$21:$D$35,1)):
INDEX('DS2025'!$E$21:$E$35,MATCH(T33,'DS2025'!$D$21:$D$35,1)+1),
INDEX('DS2025'!$D$21:$D$35,MATCH(T33,'DS2025'!$D$21:$D$35,1)):
INDEX('DS2025'!$D$21:$D$35,MATCH(T33,'DS2025'!$D$21:$D$35,1)+1)),
IF($U$4=Database!$A$13,
_xlfn.FORECAST.LINEAR(
T33,
INDEX('DS2025'!$H$21:$H$35,MATCH(T33,'DS2025'!$G$21:$G$35,1)):
INDEX('DS2025'!$H$21:$H$35,MATCH(T33,'DS2025'!$G$21:$G$35,1)+1),
INDEX('DS2025'!$G$21:$G$35,MATCH(T33,'DS2025'!$G$21:$G$35,1)):
INDEX('DS2025'!$G$21:$G$35,MATCH(T33,'DS2025'!$G$21:$G$35,1)+1)),
IF($U$4=Database!$A$14,
_xlfn.FORECAST.LINEAR(
T33,
INDEX('DS2025'!$K$21:$K$35,MATCH(T33,'DS2025'!$J$21:$J$35,1)):
INDEX('DS2025'!$K$21:$K$35,MATCH(T33,'DS2025'!$J$21:$J$35,1)+1),
INDEX('DS2025'!$J$21:$J$35,MATCH(T33,'DS2025'!$J$21:$J$35,1)):
INDEX('DS2025'!$J$21:$J$35,MATCH(T33,'DS2025'!$J$21:$J$35,1)+1)),
IF($U$4=Database!$A$15,
_xlfn.FORECAST.LINEAR(
T33,
INDEX('DS2025'!$N$21:$N$35,MATCH(T33,'DS2025'!$M$21:$M$35,1)):
INDEX('DS2025'!$N$21:$N$35,MATCH(T33,'DS2025'!$M$21:$M$35,1)+1),
INDEX('DS2025'!$M$21:$M$35,MATCH(T33,'DS2025'!$M$21:$M$35,1)):
INDEX('DS2025'!$M$21:$M$35,MATCH(T33,'DS2025'!$M$21:$M$35,1)+1)),
IF($U$4=Database!$A$16,
_xlfn.FORECAST.LINEAR(
T33,
INDEX('DS2025'!$Q$21:$Q$35,MATCH(T33,'DS2025'!$P$21:$P$35,1)):
INDEX('DS2025'!$Q$21:$Q$35,MATCH(T33,'DS2025'!$P$21:$P$35,1)+1),
INDEX('DS2025'!$P$21:$P$35,MATCH(T33,'DS2025'!$P$21:$P$35,1)):
INDEX('DS2025'!$P$21:$P$35,MATCH(T33,'DS2025'!$P$21:$P$35,1)+1)),
IF($U$4=Database!$A$17,
_xlfn.FORECAST.LINEAR(
T33,
INDEX('DS2025'!$T$21:$T$35,MATCH(T33,'DS2025'!$S$21:$S$35,1)):
INDEX('DS2025'!$T$21:$T$35,MATCH(T33,'DS2025'!$S$21:$S$35,1)+1),
INDEX('DS2025'!$S$21:$S$35,MATCH(T33,'DS2025'!$S$21:$S$35,1)):
INDEX('DS2025'!$S$21:$S$35,MATCH(T33,'DS2025'!$S$21:$S$35,1)+1)),
IF($U$4=Database!$A$18,
_xlfn.FORECAST.LINEAR(
T33,
INDEX('DS2025'!$W$21:$W$35,MATCH(T33,'DS2025'!$V$21:$V$35,1)):
INDEX('DS2025'!$W$21:$W$35,MATCH(T33,'DS2025'!$V$21:$V$35,1)+1),
INDEX('DS2025'!$V$21:$V$35,MATCH(T33,'DS2025'!$V$21:$V$35,1)):
INDEX('DS2025'!$V$21:$V$35,MATCH(T33,'DS2025'!$V$21:$V$35,1)+1)),
IF($U$4=Database!$A$19,
_xlfn.FORECAST.LINEAR(
T33,
INDEX('DS2025'!$Z$21:$Z$35,MATCH(T33,'DS2025'!$Y$21:$Y$35,1)):
INDEX('DS2025'!$Z$21:$Z$35,MATCH(T33,'DS2025'!$Y$21:$Y$35,1)+1),
INDEX('DS2025'!$Y$21:$Y$35,MATCH(T33,'DS2025'!$Y$21:$Y$35,1)):
INDEX('DS2025'!$Y$21:$Y$35,MATCH(T33,'DS2025'!$Y$21:$Y$35,1)+1)),
IF($U$4=Database!$A$20,
_xlfn.FORECAST.LINEAR(
T33,
INDEX('DS2025'!$AC$21:$AC$35,MATCH(T33,'DS2025'!$AB$21:$AB$35,1)):
INDEX('DS2025'!$AC$21:$AC$35,MATCH(T33,'DS2025'!$AB$21:$AB$35,1)+1),
INDEX('DS2025'!$AB$21:$AB$35,MATCH(T33,'DS2025'!$AB$21:$AB$35,1)):
INDEX('DS2025'!$AB$21:$AB$35,MATCH(T33,'DS2025'!$AB$21:$AB$35,1)+1))
)))))))))))))))))))</f>
        <v>-0.33653709909047386</v>
      </c>
      <c r="V33" s="98">
        <f t="shared" si="6"/>
        <v>65.385462900909516</v>
      </c>
      <c r="W33" s="317">
        <f>'Data 60 C'!I34</f>
        <v>66.078000000000003</v>
      </c>
      <c r="X33" s="98">
        <f>IF($X$4=Database!$A$2,
_xlfn.FORECAST.LINEAR(W33,
INDEX('DS2025'!$B$5:$B$15,MATCH(W33,'DS2025'!$A$5:$A$15,1)):
INDEX('DS2025'!$B$5:$B$15,MATCH(W33,'DS2025'!$A$5:$A$15,1)+1),
INDEX('DS2025'!$A$5:$A$15,MATCH(W33,'DS2025'!$A$5:$A$15,1)):
INDEX('DS2025'!$A$5:$A$15,MATCH(W33,'DS2025'!$A$5:$A$15,1)+1)),
IF($X$4=Database!$A$3,
_xlfn.FORECAST.LINEAR(W33,
INDEX('DS2025'!$E$5:$E$15,MATCH(W33,'DS2025'!$D$5:$D$15,1)):
INDEX('DS2025'!$E$5:$E$15,MATCH(W33,'DS2025'!$D$5:$D$15,1)+1),
INDEX('DS2025'!$D$5:$D$15,MATCH(W33,'DS2025'!$D$5:$D$15,1)):
INDEX('DS2025'!$D$5:$D$15,MATCH(W33,'DS2025'!$D$5:$D$15,1)+1)),
IF($X$4=Database!$A$4,
_xlfn.FORECAST.LINEAR(W33,
INDEX('DS2025'!$H$5:$H$15,MATCH(W33,'DS2025'!$G$5:$G$15,1)):
INDEX('DS2025'!$H$5:$H$15,MATCH(W33,'DS2025'!$G$5:$G$15,1)+1),
INDEX('DS2025'!$G$5:$G$15,MATCH(W33,'DS2025'!$G$5:$G$15,1)):
INDEX('DS2025'!$G$5:$G$15,MATCH(W33,'DS2025'!$G$5:$G$15,1)+1)),
IF($X$4=Database!$A$5,
_xlfn.FORECAST.LINEAR(W33,
INDEX('DS2025'!$K$5:$K$15,MATCH(W33,'DS2025'!$J$5:$J$15,1)):
INDEX('DS2025'!$K$5:$K$15,MATCH(W33,'DS2025'!$J$5:$J$15,1)+1),
INDEX('DS2025'!$J$5:$J$15,MATCH(W33,'DS2025'!$J$5:$J$15,1)):
INDEX('DS2025'!$J$5:$J$15,MATCH(W33,'DS2025'!$J$5:$J$15,1)+1)),
IF($X$4=Database!$A$6,
_xlfn.FORECAST.LINEAR(W33,
INDEX('DS2025'!$N$5:$N$15,MATCH(W33,'DS2025'!$M$5:$M$15,1)):
INDEX('DS2025'!$N$5:$N$15,MATCH(W33,'DS2025'!$M$5:$M$15,1)+1),
INDEX('DS2025'!$M$5:$M$15,MATCH(W33,'DS2025'!$M$5:$M$15,1)):
INDEX('DS2025'!$M$5:$M$15,MATCH(W33,'DS2025'!$M$5:$M$15,1)+1)),
IF($X$4=Database!$A$7,
_xlfn.FORECAST.LINEAR(W33,
INDEX('DS2025'!$Q$5:$Q$15,MATCH(W33,'DS2025'!$P$5:$P$15,1)):
INDEX('DS2025'!$Q$5:$Q$15,MATCH(W33,'DS2025'!$P$5:$P$15,1)+1),
INDEX('DS2025'!$P$5:$P$15,MATCH(W33,'DS2025'!$P$5:$P$15,1)):
INDEX('DS2025'!$P$5:$P$15,MATCH(W33,'DS2025'!$P$5:$P$15,1)+1)),
IF($X$4=Database!$A$8,
_xlfn.FORECAST.LINEAR(W33,
INDEX('DS2025'!$T$5:$T$15,MATCH(W33,'DS2025'!$S$5:$S$15,1)):
INDEX('DS2025'!$T$5:$T$15,MATCH(W33,'DS2025'!$S$5:$S$15,1)+1),
INDEX('DS2025'!$S$5:$S$15,MATCH(W33,'DS2025'!$S$5:$S$15,1)):
INDEX('DS2025'!$S$5:$S$15,MATCH(W33,'DS2025'!$S$5:$S$15,1)+1)),
IF($X$4=Database!$A$9,
_xlfn.FORECAST.LINEAR(W33,
INDEX('DS2025'!$W$5:$W$15,MATCH(W33,'DS2025'!$V$5:$V$15,1)):
INDEX('DS2025'!$W$5:$W$15,MATCH(W33,'DS2025'!$V$5:$V$15,1)+1),
INDEX('DS2025'!$V$5:$V$15,MATCH(W33,'DS2025'!$V$5:$V$15,1)):
INDEX('DS2025'!$V$5:$V$15,MATCH(W33,'DS2025'!$V$5:$V$15,1)+1)),
IF($X$4=Database!$A$10,
_xlfn.FORECAST.LINEAR(W33,
INDEX('DS2025'!$Z$5:$Z$15,MATCH(W33,'DS2025'!$Y$5:$Y$15,1)):
INDEX('DS2025'!$Z$5:$Z$15,MATCH(W33,'DS2025'!$Y$5:$Y$15,1)+1),
INDEX('DS2025'!$Y$5:$Y$15,MATCH(W33,'DS2025'!$Y$5:$Y$15,1)):
INDEX('DS2025'!$Y$5:$Y$15,MATCH(W33,'DS2025'!$Y$5:$Y$15,1)+1)),
IF($X$4=Database!$A$11,
_xlfn.FORECAST.LINEAR(
W33,
INDEX('DS2025'!$B$21:$B$35,MATCH(W33,'DS2025'!$A$21:$A$35,1)):
INDEX('DS2025'!$B$21:$B$35,MATCH(W33,'DS2025'!$A$21:$A$35,1)+1),
INDEX('DS2025'!$A$21:$A$35,MATCH(W33,'DS2025'!$A$21:$A$35,1)):
INDEX('DS2025'!$A$21:$A$35,MATCH(W33,'DS2025'!$A$21:$A$35,1)+1)),
IF($X$4=Database!$A$12,
_xlfn.FORECAST.LINEAR(
W33,
INDEX('DS2025'!$E$21:$E$35,MATCH(W33,'DS2025'!$D$21:$D$35,1)):
INDEX('DS2025'!$E$21:$E$35,MATCH(W33,'DS2025'!$D$21:$D$35,1)+1),
INDEX('DS2025'!$D$21:$D$35,MATCH(W33,'DS2025'!$D$21:$D$35,1)):
INDEX('DS2025'!$D$21:$D$35,MATCH(W33,'DS2025'!$D$21:$D$35,1)+1)),
IF($X$4=Database!$A$13,
_xlfn.FORECAST.LINEAR(
W33,
INDEX('DS2025'!$H$21:$H$35,MATCH(W33,'DS2025'!$G$21:$G$35,1)):
INDEX('DS2025'!$H$21:$H$35,MATCH(W33,'DS2025'!$G$21:$G$35,1)+1),
INDEX('DS2025'!$G$21:$G$35,MATCH(W33,'DS2025'!$G$21:$G$35,1)):
INDEX('DS2025'!$G$21:$G$35,MATCH(W33,'DS2025'!$G$21:$G$35,1)+1)),
IF($X$4=Database!$A$14,
_xlfn.FORECAST.LINEAR(
W33,
INDEX('DS2025'!$K$21:$K$35,MATCH(W33,'DS2025'!$J$21:$J$35,1)):
INDEX('DS2025'!$K$21:$K$35,MATCH(W33,'DS2025'!$J$21:$J$35,1)+1),
INDEX('DS2025'!$J$21:$J$35,MATCH(W33,'DS2025'!$J$21:$J$35,1)):
INDEX('DS2025'!$J$21:$J$35,MATCH(W33,'DS2025'!$J$21:$J$35,1)+1)),
IF($X$4=Database!$A$15,
_xlfn.FORECAST.LINEAR(
W33,
INDEX('DS2025'!$N$21:$N$35,MATCH(W33,'DS2025'!$M$21:$M$35,1)):
INDEX('DS2025'!$N$21:$N$35,MATCH(W33,'DS2025'!$M$21:$M$35,1)+1),
INDEX('DS2025'!$M$21:$M$35,MATCH(W33,'DS2025'!$M$21:$M$35,1)):
INDEX('DS2025'!$M$21:$M$35,MATCH(W33,'DS2025'!$M$21:$M$35,1)+1)),
IF($X$4=Database!$A$16,
_xlfn.FORECAST.LINEAR(
W33,
INDEX('DS2025'!$Q$21:$Q$35,MATCH(W33,'DS2025'!$P$21:$P$35,1)):
INDEX('DS2025'!$Q$21:$Q$35,MATCH(W33,'DS2025'!$P$21:$P$35,1)+1),
INDEX('DS2025'!$P$21:$P$35,MATCH(W33,'DS2025'!$P$21:$P$35,1)):
INDEX('DS2025'!$P$21:$P$35,MATCH(W33,'DS2025'!$P$21:$P$35,1)+1)),
IF($X$4=Database!$A$17,
_xlfn.FORECAST.LINEAR(
W33,
INDEX('DS2025'!$T$21:$T$35,MATCH(W33,'DS2025'!$S$21:$S$35,1)):
INDEX('DS2025'!$T$21:$T$35,MATCH(W33,'DS2025'!$S$21:$S$35,1)+1),
INDEX('DS2025'!$S$21:$S$35,MATCH(W33,'DS2025'!$S$21:$S$35,1)):
INDEX('DS2025'!$S$21:$S$35,MATCH(W33,'DS2025'!$S$21:$S$35,1)+1)),
IF($X$4=Database!$A$18,
_xlfn.FORECAST.LINEAR(
W33,
INDEX('DS2025'!$W$21:$W$35,MATCH(W33,'DS2025'!$V$21:$V$35,1)):
INDEX('DS2025'!$W$21:$W$35,MATCH(W33,'DS2025'!$V$21:$V$35,1)+1),
INDEX('DS2025'!$V$21:$V$35,MATCH(W33,'DS2025'!$V$21:$V$35,1)):
INDEX('DS2025'!$V$21:$V$35,MATCH(W33,'DS2025'!$V$21:$V$35,1)+1)),
IF($X$4=Database!$A$19,
_xlfn.FORECAST.LINEAR(
W33,
INDEX('DS2025'!$Z$21:$Z$35,MATCH(W33,'DS2025'!$Y$21:$Y$35,1)):
INDEX('DS2025'!$Z$21:$Z$35,MATCH(W33,'DS2025'!$Y$21:$Y$35,1)+1),
INDEX('DS2025'!$Y$21:$Y$35,MATCH(W33,'DS2025'!$Y$21:$Y$35,1)):
INDEX('DS2025'!$Y$21:$Y$35,MATCH(W33,'DS2025'!$Y$21:$Y$35,1)+1)),
IF($X$4=Database!$A$20,
_xlfn.FORECAST.LINEAR(
W33,
INDEX('DS2025'!$AC$21:$AC$35,MATCH(W33,'DS2025'!$AB$21:$AB$35,1)):
INDEX('DS2025'!$AC$21:$AC$35,MATCH(W33,'DS2025'!$AB$21:$AB$35,1)+1),
INDEX('DS2025'!$AB$21:$AB$35,MATCH(W33,'DS2025'!$AB$21:$AB$35,1)):
INDEX('DS2025'!$AB$21:$AB$35,MATCH(W33,'DS2025'!$AB$21:$AB$35,1)+1))
)))))))))))))))))))</f>
        <v>-0.33758800063826389</v>
      </c>
      <c r="Y33" s="98">
        <f t="shared" si="7"/>
        <v>65.74041199936174</v>
      </c>
      <c r="Z33" s="97">
        <f>'Data 60 C'!J34</f>
        <v>66.215999999999994</v>
      </c>
      <c r="AA33" s="98">
        <f>IF($AA$4=Database!$A$2,
_xlfn.FORECAST.LINEAR(Z33,
INDEX('DS2025'!$B$5:$B$15,MATCH(Z33,'DS2025'!$A$5:$A$15,1)):
INDEX('DS2025'!$B$5:$B$15,MATCH(Z33,'DS2025'!$A$5:$A$15,1)+1),
INDEX('DS2025'!$A$5:$A$15,MATCH(Z33,'DS2025'!$A$5:$A$15,1)):
INDEX('DS2025'!$A$5:$A$15,MATCH(Z33,'DS2025'!$A$5:$A$15,1)+1)),
IF($AA$4=Database!$A$3,
_xlfn.FORECAST.LINEAR(Z33,
INDEX('DS2025'!$E$5:$E$15,MATCH(Z33,'DS2025'!$D$5:$D$15,1)):
INDEX('DS2025'!$E$5:$E$15,MATCH(Z33,'DS2025'!$D$5:$D$15,1)+1),
INDEX('DS2025'!$D$5:$D$15,MATCH(Z33,'DS2025'!$D$5:$D$15,1)):
INDEX('DS2025'!$D$5:$D$15,MATCH(Z33,'DS2025'!$D$5:$D$15,1)+1)),
IF($AA$4=Database!$A$4,
_xlfn.FORECAST.LINEAR(Z33,
INDEX('DS2025'!$H$5:$H$15,MATCH(Z33,'DS2025'!$G$5:$G$15,1)):
INDEX('DS2025'!$H$5:$H$15,MATCH(Z33,'DS2025'!$G$5:$G$15,1)+1),
INDEX('DS2025'!$G$5:$G$15,MATCH(Z33,'DS2025'!$G$5:$G$15,1)):
INDEX('DS2025'!$G$5:$G$15,MATCH(Z33,'DS2025'!$G$5:$G$15,1)+1)),
IF($AA$4=Database!$A$5,
_xlfn.FORECAST.LINEAR(Z33,
INDEX('DS2025'!$K$5:$K$15,MATCH(Z33,'DS2025'!$J$5:$J$15,1)):
INDEX('DS2025'!$K$5:$K$15,MATCH(Z33,'DS2025'!$J$5:$J$15,1)+1),
INDEX('DS2025'!$J$5:$J$15,MATCH(Z33,'DS2025'!$J$5:$J$15,1)):
INDEX('DS2025'!$J$5:$J$15,MATCH(Z33,'DS2025'!$J$5:$J$15,1)+1)),
IF($AA$4=Database!$A$6,
_xlfn.FORECAST.LINEAR(Z33,
INDEX('DS2025'!$N$5:$N$15,MATCH(Z33,'DS2025'!$M$5:$M$15,1)):
INDEX('DS2025'!$N$5:$N$15,MATCH(Z33,'DS2025'!$M$5:$M$15,1)+1),
INDEX('DS2025'!$M$5:$M$15,MATCH(Z33,'DS2025'!$M$5:$M$15,1)):
INDEX('DS2025'!$M$5:$M$15,MATCH(Z33,'DS2025'!$M$5:$M$15,1)+1)),
IF($AA$4=Database!$A$7,
_xlfn.FORECAST.LINEAR(Z33,
INDEX('DS2025'!$Q$5:$Q$15,MATCH(Z33,'DS2025'!$P$5:$P$15,1)):
INDEX('DS2025'!$Q$5:$Q$15,MATCH(Z33,'DS2025'!$P$5:$P$15,1)+1),
INDEX('DS2025'!$P$5:$P$15,MATCH(Z33,'DS2025'!$P$5:$P$15,1)):
INDEX('DS2025'!$P$5:$P$15,MATCH(Z33,'DS2025'!$P$5:$P$15,1)+1)),
IF($AA$4=Database!$A$8,
_xlfn.FORECAST.LINEAR(Z33,
INDEX('DS2025'!$T$5:$T$15,MATCH(Z33,'DS2025'!$S$5:$S$15,1)):
INDEX('DS2025'!$T$5:$T$15,MATCH(Z33,'DS2025'!$S$5:$S$15,1)+1),
INDEX('DS2025'!$S$5:$S$15,MATCH(Z33,'DS2025'!$S$5:$S$15,1)):
INDEX('DS2025'!$S$5:$S$15,MATCH(Z33,'DS2025'!$S$5:$S$15,1)+1)),
IF($AA$4=Database!$A$9,
_xlfn.FORECAST.LINEAR(Z33,
INDEX('DS2025'!$W$5:$W$15,MATCH(Z33,'DS2025'!$V$5:$V$15,1)):
INDEX('DS2025'!$W$5:$W$15,MATCH(Z33,'DS2025'!$V$5:$V$15,1)+1),
INDEX('DS2025'!$V$5:$V$15,MATCH(Z33,'DS2025'!$V$5:$V$15,1)):
INDEX('DS2025'!$V$5:$V$15,MATCH(Z33,'DS2025'!$V$5:$V$15,1)+1)),
IF($AA$4=Database!$A$10,
_xlfn.FORECAST.LINEAR(Z33,
INDEX('DS2025'!$Z$5:$Z$15,MATCH(Z33,'DS2025'!$Y$5:$Y$15,1)):
INDEX('DS2025'!$Z$5:$Z$15,MATCH(Z33,'DS2025'!$Y$5:$Y$15,1)+1),
INDEX('DS2025'!$Y$5:$Y$15,MATCH(Z33,'DS2025'!$Y$5:$Y$15,1)):
INDEX('DS2025'!$Y$5:$Y$15,MATCH(Z33,'DS2025'!$Y$5:$Y$15,1)+1)),
IF($AA$4=Database!$A$11,
_xlfn.FORECAST.LINEAR(
Z33,
INDEX('DS2025'!$B$21:$B$35,MATCH(Z33,'DS2025'!$A$21:$A$35,1)):
INDEX('DS2025'!$B$21:$B$35,MATCH(Z33,'DS2025'!$A$21:$A$35,1)+1),
INDEX('DS2025'!$A$21:$A$35,MATCH(Z33,'DS2025'!$A$21:$A$35,1)):
INDEX('DS2025'!$A$21:$A$35,MATCH(Z33,'DS2025'!$A$21:$A$35,1)+1)),
IF($AA$4=Database!$A$12,
_xlfn.FORECAST.LINEAR(
Z33,
INDEX('DS2025'!$E$21:$E$35,MATCH(Z33,'DS2025'!$D$21:$D$35,1)):
INDEX('DS2025'!$E$21:$E$35,MATCH(Z33,'DS2025'!$D$21:$D$35,1)+1),
INDEX('DS2025'!$D$21:$D$35,MATCH(Z33,'DS2025'!$D$21:$D$35,1)):
INDEX('DS2025'!$D$21:$D$35,MATCH(Z33,'DS2025'!$D$21:$D$35,1)+1)),
IF($AA$4=Database!$A$13,
_xlfn.FORECAST.LINEAR(
Z33,
INDEX('DS2025'!$H$21:$H$35,MATCH(Z33,'DS2025'!$G$21:$G$35,1)):
INDEX('DS2025'!$H$21:$H$35,MATCH(Z33,'DS2025'!$G$21:$G$35,1)+1),
INDEX('DS2025'!$G$21:$G$35,MATCH(Z33,'DS2025'!$G$21:$G$35,1)):
INDEX('DS2025'!$G$21:$G$35,MATCH(Z33,'DS2025'!$G$21:$G$35,1)+1)),
IF($AA$4=Database!$A$14,
_xlfn.FORECAST.LINEAR(
Z33,
INDEX('DS2025'!$K$21:$K$35,MATCH(Z33,'DS2025'!$J$21:$J$35,1)):
INDEX('DS2025'!$K$21:$K$35,MATCH(Z33,'DS2025'!$J$21:$J$35,1)+1),
INDEX('DS2025'!$J$21:$J$35,MATCH(Z33,'DS2025'!$J$21:$J$35,1)):
INDEX('DS2025'!$J$21:$J$35,MATCH(Z33,'DS2025'!$J$21:$J$35,1)+1)),
IF($AA$4=Database!$A$15,
_xlfn.FORECAST.LINEAR(
Z33,
INDEX('DS2025'!$N$21:$N$35,MATCH(Z33,'DS2025'!$M$21:$M$35,1)):
INDEX('DS2025'!$N$21:$N$35,MATCH(Z33,'DS2025'!$M$21:$M$35,1)+1),
INDEX('DS2025'!$M$21:$M$35,MATCH(Z33,'DS2025'!$M$21:$M$35,1)):
INDEX('DS2025'!$M$21:$M$35,MATCH(Z33,'DS2025'!$M$21:$M$35,1)+1)),
IF($AA$4=Database!$A$16,
_xlfn.FORECAST.LINEAR(
Z33,
INDEX('DS2025'!$Q$21:$Q$35,MATCH(Z33,'DS2025'!$P$21:$P$35,1)):
INDEX('DS2025'!$Q$21:$Q$35,MATCH(Z33,'DS2025'!$P$21:$P$35,1)+1),
INDEX('DS2025'!$P$21:$P$35,MATCH(Z33,'DS2025'!$P$21:$P$35,1)):
INDEX('DS2025'!$P$21:$P$35,MATCH(Z33,'DS2025'!$P$21:$P$35,1)+1)),
IF($AA$4=Database!$A$17,
_xlfn.FORECAST.LINEAR(
Z33,
INDEX('DS2025'!$T$21:$T$35,MATCH(Z33,'DS2025'!$S$21:$S$35,1)):
INDEX('DS2025'!$T$21:$T$35,MATCH(Z33,'DS2025'!$S$21:$S$35,1)+1),
INDEX('DS2025'!$S$21:$S$35,MATCH(Z33,'DS2025'!$S$21:$S$35,1)):
INDEX('DS2025'!$S$21:$S$35,MATCH(Z33,'DS2025'!$S$21:$S$35,1)+1)),
IF($AA$4=Database!$A$18,
_xlfn.FORECAST.LINEAR(
Z33,
INDEX('DS2025'!$W$21:$W$35,MATCH(Z33,'DS2025'!$V$21:$V$35,1)):
INDEX('DS2025'!$W$21:$W$35,MATCH(Z33,'DS2025'!$V$21:$V$35,1)+1),
INDEX('DS2025'!$V$21:$V$35,MATCH(Z33,'DS2025'!$V$21:$V$35,1)):
INDEX('DS2025'!$V$21:$V$35,MATCH(Z33,'DS2025'!$V$21:$V$35,1)+1)),
IF($AA$4=Database!$A$19,
_xlfn.FORECAST.LINEAR(
Z33,
INDEX('DS2025'!$Z$21:$Z$35,MATCH(Z33,'DS2025'!$Y$21:$Y$35,1)):
INDEX('DS2025'!$Z$21:$Z$35,MATCH(Z33,'DS2025'!$Y$21:$Y$35,1)+1),
INDEX('DS2025'!$Y$21:$Y$35,MATCH(Z33,'DS2025'!$Y$21:$Y$35,1)):
INDEX('DS2025'!$Y$21:$Y$35,MATCH(Z33,'DS2025'!$Y$21:$Y$35,1)+1)),
IF($AA$4=Database!$A$20,
_xlfn.FORECAST.LINEAR(
Z33,
INDEX('DS2025'!$AC$21:$AC$35,MATCH(Z33,'DS2025'!$AB$21:$AB$35,1)):
INDEX('DS2025'!$AC$21:$AC$35,MATCH(Z33,'DS2025'!$AB$21:$AB$35,1)+1),
INDEX('DS2025'!$AB$21:$AB$35,MATCH(Z33,'DS2025'!$AB$21:$AB$35,1)):
INDEX('DS2025'!$AB$21:$AB$35,MATCH(Z33,'DS2025'!$AB$21:$AB$35,1)+1))
)))))))))))))))))))</f>
        <v>-0.33799537258656448</v>
      </c>
      <c r="AB33" s="97">
        <f t="shared" si="8"/>
        <v>65.878004627413432</v>
      </c>
      <c r="AC33" s="318">
        <f>'Data 60 C'!K34</f>
        <v>65</v>
      </c>
      <c r="AD33" s="42"/>
      <c r="AE33" s="42"/>
      <c r="AF33" s="42"/>
    </row>
    <row r="34" spans="1:61" ht="15" customHeight="1">
      <c r="A34" s="316">
        <v>28</v>
      </c>
      <c r="B34" s="316">
        <f>'Data 60 C'!B35</f>
        <v>66.210999999999999</v>
      </c>
      <c r="C34" s="98">
        <f>IF($C$4=Database!$A$2,
_xlfn.FORECAST.LINEAR(B34,
INDEX('DS2025'!$B$5:$B$15,MATCH(B34,'DS2025'!$A$5:$A$15,1)):
INDEX('DS2025'!$B$5:$B$15,MATCH(B34,'DS2025'!$A$5:$A$15,1)+1),
INDEX('DS2025'!$A$5:$A$15,MATCH(B34,'DS2025'!$A$5:$A$15,1)):
INDEX('DS2025'!$A$5:$A$15,MATCH(B34,'DS2025'!$A$5:$A$15,1)+1)),
IF($C$4=Database!$A$3,
_xlfn.FORECAST.LINEAR(B34,
INDEX('DS2025'!$E$5:$E$15,MATCH(B34,'DS2025'!$D$5:$D$15,1)):
INDEX('DS2025'!$E$5:$E$15,MATCH(B34,'DS2025'!$D$5:$D$15,1)+1),
INDEX('DS2025'!$D$5:$D$15,MATCH(B34,'DS2025'!$D$5:$D$15,1)):
INDEX('DS2025'!$D$5:$D$15,MATCH(B34,'DS2025'!$D$5:$D$15,1)+1)),
IF($C$4=Database!$A$4,
_xlfn.FORECAST.LINEAR(B34,
INDEX('DS2025'!$H$5:$H$15,MATCH(B34,'DS2025'!$G$5:$G$15,1)):
INDEX('DS2025'!$H$5:$H$15,MATCH(B34,'DS2025'!$G$5:$G$15,1)+1),
INDEX('DS2025'!$G$5:$G$15,MATCH(B34,'DS2025'!$G$5:$G$15,1)):
INDEX('DS2025'!$G$5:$G$15,MATCH(B34,'DS2025'!$G$5:$G$15,1)+1)),
IF($C$4=Database!$A$5,
_xlfn.FORECAST.LINEAR(B34,
INDEX('DS2025'!$K$5:$K$15,MATCH(B34,'DS2025'!$J$5:$J$15,1)):
INDEX('DS2025'!$K$5:$K$15,MATCH(B34,'DS2025'!$J$5:$J$15,1)+1),
INDEX('DS2025'!$J$5:$J$15,MATCH(B34,'DS2025'!$J$5:$J$15,1)):
INDEX('DS2025'!$J$5:$J$15,MATCH(B34,'DS2025'!$J$5:$J$15,1)+1)),
IF($C$4=Database!$A$6,
_xlfn.FORECAST.LINEAR(B34,
INDEX('DS2025'!$N$5:$N$15,MATCH(B34,'DS2025'!$M$5:$M$15,1)):
INDEX('DS2025'!$N$5:$N$15,MATCH(B34,'DS2025'!$M$5:$M$15,1)+1),
INDEX('DS2025'!$M$5:$M$15,MATCH(B34,'DS2025'!$M$5:$M$15,1)):
INDEX('DS2025'!$M$5:$M$15,MATCH(B34,'DS2025'!$M$5:$M$15,1)+1)),
IF($C$4=Database!$A$7,
_xlfn.FORECAST.LINEAR(B34,
INDEX('DS2025'!$Q$5:$Q$15,MATCH(B34,'DS2025'!$P$5:$P$15,1)):
INDEX('DS2025'!$Q$5:$Q$15,MATCH(B34,'DS2025'!$P$5:$P$15,1)+1),
INDEX('DS2025'!$P$5:$P$15,MATCH(B34,'DS2025'!$P$5:$P$15,1)):
INDEX('DS2025'!$P$5:$P$15,MATCH(B34,'DS2025'!$P$5:$P$15,1)+1)),
IF($C$4=Database!$A$8,
_xlfn.FORECAST.LINEAR(B34,
INDEX('DS2025'!$T$5:$T$15,MATCH(B34,'DS2025'!$S$5:$S$15,1)):
INDEX('DS2025'!$T$5:$T$15,MATCH(B34,'DS2025'!$S$5:$S$15,1)+1),
INDEX('DS2025'!$S$5:$S$15,MATCH(B34,'DS2025'!$S$5:$S$15,1)):
INDEX('DS2025'!$S$5:$S$15,MATCH(B34,'DS2025'!$S$5:$S$15,1)+1)),
IF($C$4=Database!$A$9,
_xlfn.FORECAST.LINEAR(B34,
INDEX('DS2025'!$W$5:$W$15,MATCH(B34,'DS2025'!$V$5:$V$15,1)):
INDEX('DS2025'!$W$5:$W$15,MATCH(B34,'DS2025'!$V$5:$V$15,1)+1),
INDEX('DS2025'!$V$5:$V$15,MATCH(B34,'DS2025'!$V$5:$V$15,1)):
INDEX('DS2025'!$V$5:$V$15,MATCH(B34,'DS2025'!$V$5:$V$15,1)+1)),
IF($C$4=Database!$A$10,
_xlfn.FORECAST.LINEAR(B34,
INDEX('DS2025'!$Z$5:$Z$15,MATCH(B34,'DS2025'!$Y$5:$Y$15,1)):
INDEX('DS2025'!$Z$5:$Z$15,MATCH(B34,'DS2025'!$Y$5:$Y$15,1)+1),
INDEX('DS2025'!$Y$5:$Y$15,MATCH(B34,'DS2025'!$Y$5:$Y$15,1)):
INDEX('DS2025'!$Y$5:$Y$15,MATCH(B34,'DS2025'!$Y$5:$Y$15,1)+1)),
IF($C$4=Database!$A$11,
_xlfn.FORECAST.LINEAR(
B34,
INDEX('DS2025'!$B$21:$B$35,MATCH(B34,'DS2025'!$A$21:$A$35,1)):
INDEX('DS2025'!$B$21:$B$35,MATCH(B34,'DS2025'!$A$21:$A$35,1)+1),
INDEX('DS2025'!$A$21:$A$35,MATCH(B34,'DS2025'!$A$21:$A$35,1)):
INDEX('DS2025'!$A$21:$A$35,MATCH(B34,'DS2025'!$A$21:$A$35,1)+1)),
IF($C$4=Database!$A$12,
_xlfn.FORECAST.LINEAR(
B34,
INDEX('DS2025'!$E$21:$E$35,MATCH(B34,'DS2025'!$D$21:$D$35,1)):
INDEX('DS2025'!$E$21:$E$35,MATCH(B34,'DS2025'!$D$21:$D$35,1)+1),
INDEX('DS2025'!$D$21:$D$35,MATCH(B34,'DS2025'!$D$21:$D$35,1)):
INDEX('DS2025'!$D$21:$D$35,MATCH(B34,'DS2025'!$D$21:$D$35,1)+1)),
IF($C$4=Database!$A$13,
_xlfn.FORECAST.LINEAR(
B34,
INDEX('DS2025'!$H$21:$H$35,MATCH(B34,'DS2025'!$G$21:$G$35,1)):
INDEX('DS2025'!$H$21:$H$35,MATCH(B34,'DS2025'!$G$21:$G$35,1)+1),
INDEX('DS2025'!$G$21:$G$35,MATCH(B34,'DS2025'!$G$21:$G$35,1)):
INDEX('DS2025'!$G$21:$G$35,MATCH(B34,'DS2025'!$G$21:$G$35,1)+1)),
IF($C$4=Database!$A$14,
_xlfn.FORECAST.LINEAR(
B34,
INDEX('DS2025'!$K$21:$K$35,MATCH(B34,'DS2025'!$J$21:$J$35,1)):
INDEX('DS2025'!$K$21:$K$35,MATCH(B34,'DS2025'!$J$21:$J$35,1)+1),
INDEX('DS2025'!$J$21:$J$35,MATCH(B34,'DS2025'!$J$21:$J$35,1)):
INDEX('DS2025'!$J$21:$J$35,MATCH(B34,'DS2025'!$J$21:$J$35,1)+1)),
IF($C$4=Database!$A$15,
_xlfn.FORECAST.LINEAR(
B34,
INDEX('DS2025'!$N$21:$N$35,MATCH(B34,'DS2025'!$M$21:$M$35,1)):
INDEX('DS2025'!$N$21:$N$35,MATCH(B34,'DS2025'!$M$21:$M$35,1)+1),
INDEX('DS2025'!$M$21:$M$35,MATCH(B34,'DS2025'!$M$21:$M$35,1)):
INDEX('DS2025'!$M$21:$M$35,MATCH(B34,'DS2025'!$M$21:$M$35,1)+1)),
IF($C$4=Database!$A$16,
_xlfn.FORECAST.LINEAR(
B34,
INDEX('DS2025'!$Q$21:$Q$35,MATCH(B34,'DS2025'!$P$21:$P$35,1)):
INDEX('DS2025'!$Q$21:$Q$35,MATCH(B34,'DS2025'!$P$21:$P$35,1)+1),
INDEX('DS2025'!$P$21:$P$35,MATCH(B34,'DS2025'!$P$21:$P$35,1)):
INDEX('DS2025'!$P$21:$P$35,MATCH(B34,'DS2025'!$P$21:$P$35,1)+1)),
IF($C$4=Database!$A$17,
_xlfn.FORECAST.LINEAR(
B34,
INDEX('DS2025'!$T$21:$T$35,MATCH(B34,'DS2025'!$S$21:$S$35,1)):
INDEX('DS2025'!$T$21:$T$35,MATCH(B34,'DS2025'!$S$21:$S$35,1)+1),
INDEX('DS2025'!$S$21:$S$35,MATCH(B34,'DS2025'!$S$21:$S$35,1)):
INDEX('DS2025'!$S$21:$S$35,MATCH(B34,'DS2025'!$S$21:$S$35,1)+1)),
IF($C$4=Database!$A$18,
_xlfn.FORECAST.LINEAR(
B34,
INDEX('DS2025'!$W$21:$W$35,MATCH(B34,'DS2025'!$V$21:$V$35,1)):
INDEX('DS2025'!$W$21:$W$35,MATCH(B34,'DS2025'!$V$21:$V$35,1)+1),
INDEX('DS2025'!$V$21:$V$35,MATCH(B34,'DS2025'!$V$21:$V$35,1)):
INDEX('DS2025'!$V$21:$V$35,MATCH(B34,'DS2025'!$V$21:$V$35,1)+1)),
IF($C$4=Database!$A$19,
_xlfn.FORECAST.LINEAR(
B34,
INDEX('DS2025'!$Z$21:$Z$35,MATCH(B34,'DS2025'!$Y$21:$Y$35,1)):
INDEX('DS2025'!$Z$21:$Z$35,MATCH(B34,'DS2025'!$Y$21:$Y$35,1)+1),
INDEX('DS2025'!$Y$21:$Y$35,MATCH(B34,'DS2025'!$Y$21:$Y$35,1)):
INDEX('DS2025'!$Y$21:$Y$35,MATCH(B34,'DS2025'!$Y$21:$Y$35,1)+1)),
IF($C$4=Database!$A$20,
_xlfn.FORECAST.LINEAR(
B34,
INDEX('DS2025'!$AC$21:$AC$35,MATCH(B34,'DS2025'!$AB$21:$AB$35,1)):
INDEX('DS2025'!$AC$21:$AC$35,MATCH(B34,'DS2025'!$AB$21:$AB$35,1)+1),
INDEX('DS2025'!$AB$21:$AB$35,MATCH(B34,'DS2025'!$AB$21:$AB$35,1)):
INDEX('DS2025'!$AB$21:$AB$35,MATCH(B34,'DS2025'!$AB$21:$AB$35,1)+1))
)))))))))))))))))))</f>
        <v>-0.33798061273336522</v>
      </c>
      <c r="D34" s="98">
        <f t="shared" si="0"/>
        <v>65.873019387266638</v>
      </c>
      <c r="E34" s="98">
        <f>'Data 60 C'!C35</f>
        <v>66.683999999999997</v>
      </c>
      <c r="F34" s="98">
        <f>IF($F$4=Database!$A$2,
_xlfn.FORECAST.LINEAR(E34,
INDEX('DS2025'!$B$5:$B$15,MATCH(E34,'DS2025'!$A$5:$A$15,1)):
INDEX('DS2025'!$B$5:$B$15,MATCH(E34,'DS2025'!$A$5:$A$15,1)+1),
INDEX('DS2025'!$A$5:$A$15,MATCH(E34,'DS2025'!$A$5:$A$15,1)):
INDEX('DS2025'!$A$5:$A$15,MATCH(E34,'DS2025'!$A$5:$A$15,1)+1)),
IF($F$4=Database!$A$3,
_xlfn.FORECAST.LINEAR(E34,
INDEX('DS2025'!$E$5:$E$15,MATCH(E34,'DS2025'!$D$5:$D$15,1)):
INDEX('DS2025'!$E$5:$E$15,MATCH(E34,'DS2025'!$D$5:$D$15,1)+1),
INDEX('DS2025'!$D$5:$D$15,MATCH(E34,'DS2025'!$D$5:$D$15,1)):
INDEX('DS2025'!$D$5:$D$15,MATCH(E34,'DS2025'!$D$5:$D$15,1)+1)),
IF($F$4=Database!$A$4,
_xlfn.FORECAST.LINEAR(E34,
INDEX('DS2025'!$H$5:$H$15,MATCH(E34,'DS2025'!$G$5:$G$15,1)):
INDEX('DS2025'!$H$5:$H$15,MATCH(E34,'DS2025'!$G$5:$G$15,1)+1),
INDEX('DS2025'!$G$5:$G$15,MATCH(E34,'DS2025'!$G$5:$G$15,1)):
INDEX('DS2025'!$G$5:$G$15,MATCH(E34,'DS2025'!$G$5:$G$15,1)+1)),
IF($F$4=Database!$A$5,
_xlfn.FORECAST.LINEAR(E34,
INDEX('DS2025'!$K$5:$K$15,MATCH(E34,'DS2025'!$J$5:$J$15,1)):
INDEX('DS2025'!$K$5:$K$15,MATCH(E34,'DS2025'!$J$5:$J$15,1)+1),
INDEX('DS2025'!$J$5:$J$15,MATCH(E34,'DS2025'!$J$5:$J$15,1)):
INDEX('DS2025'!$J$5:$J$15,MATCH(E34,'DS2025'!$J$5:$J$15,1)+1)),
IF($F$4=Database!$A$6,
_xlfn.FORECAST.LINEAR(E34,
INDEX('DS2025'!$N$5:$N$15,MATCH(E34,'DS2025'!$M$5:$M$15,1)):
INDEX('DS2025'!$N$5:$N$15,MATCH(E34,'DS2025'!$M$5:$M$15,1)+1),
INDEX('DS2025'!$M$5:$M$15,MATCH(E34,'DS2025'!$M$5:$M$15,1)):
INDEX('DS2025'!$M$5:$M$15,MATCH(E34,'DS2025'!$M$5:$M$15,1)+1)),
IF($F$4=Database!$A$7,
_xlfn.FORECAST.LINEAR(E34,
INDEX('DS2025'!$Q$5:$Q$15,MATCH(E34,'DS2025'!$P$5:$P$15,1)):
INDEX('DS2025'!$Q$5:$Q$15,MATCH(E34,'DS2025'!$P$5:$P$15,1)+1),
INDEX('DS2025'!$P$5:$P$15,MATCH(E34,'DS2025'!$P$5:$P$15,1)):
INDEX('DS2025'!$P$5:$P$15,MATCH(E34,'DS2025'!$P$5:$P$15,1)+1)),
IF($F$4=Database!$A$8,
_xlfn.FORECAST.LINEAR(E34,
INDEX('DS2025'!$T$5:$T$15,MATCH(E34,'DS2025'!$S$5:$S$15,1)):
INDEX('DS2025'!$T$5:$T$15,MATCH(E34,'DS2025'!$S$5:$S$15,1)+1),
INDEX('DS2025'!$S$5:$S$15,MATCH(E34,'DS2025'!$S$5:$S$15,1)):
INDEX('DS2025'!$S$5:$S$15,MATCH(E34,'DS2025'!$S$5:$S$15,1)+1)),
IF($F$4=Database!$A$9,
_xlfn.FORECAST.LINEAR(E34,
INDEX('DS2025'!$W$5:$W$15,MATCH(E34,'DS2025'!$V$5:$V$15,1)):
INDEX('DS2025'!$W$5:$W$15,MATCH(E34,'DS2025'!$V$5:$V$15,1)+1),
INDEX('DS2025'!$V$5:$V$15,MATCH(E34,'DS2025'!$V$5:$V$15,1)):
INDEX('DS2025'!$V$5:$V$15,MATCH(E34,'DS2025'!$V$5:$V$15,1)+1)),
IF($F$4=Database!$A$10,
_xlfn.FORECAST.LINEAR(E34,
INDEX('DS2025'!$Z$5:$Z$15,MATCH(E34,'DS2025'!$Y$5:$Y$15,1)):
INDEX('DS2025'!$Z$5:$Z$15,MATCH(E34,'DS2025'!$Y$5:$Y$15,1)+1),
INDEX('DS2025'!$Y$5:$Y$15,MATCH(E34,'DS2025'!$Y$5:$Y$15,1)):
INDEX('DS2025'!$Y$5:$Y$15,MATCH(E34,'DS2025'!$Y$5:$Y$15,1)+1)),
IF($F$4=Database!$A$11,
_xlfn.FORECAST.LINEAR(
E34,
INDEX('DS2025'!$B$21:$B$35,MATCH(E34,'DS2025'!$A$21:$A$35,1)):
INDEX('DS2025'!$B$21:$B$35,MATCH(E34,'DS2025'!$A$21:$A$35,1)+1),
INDEX('DS2025'!$A$21:$A$35,MATCH(E34,'DS2025'!$A$21:$A$35,1)):
INDEX('DS2025'!$A$21:$A$35,MATCH(E34,'DS2025'!$A$21:$A$35,1)+1)),
IF($F$4=Database!$A$12,
_xlfn.FORECAST.LINEAR(
E34,
INDEX('DS2025'!$E$21:$E$35,MATCH(E34,'DS2025'!$D$21:$D$35,1)):
INDEX('DS2025'!$E$21:$E$35,MATCH(E34,'DS2025'!$D$21:$D$35,1)+1),
INDEX('DS2025'!$D$21:$D$35,MATCH(E34,'DS2025'!$D$21:$D$35,1)):
INDEX('DS2025'!$D$21:$D$35,MATCH(E34,'DS2025'!$D$21:$D$35,1)+1)),
IF($F$4=Database!$A$13,
_xlfn.FORECAST.LINEAR(
E34,
INDEX('DS2025'!$H$21:$H$35,MATCH(E34,'DS2025'!$G$21:$G$35,1)):
INDEX('DS2025'!$H$21:$H$35,MATCH(E34,'DS2025'!$G$21:$G$35,1)+1),
INDEX('DS2025'!$G$21:$G$35,MATCH(E34,'DS2025'!$G$21:$G$35,1)):
INDEX('DS2025'!$G$21:$G$35,MATCH(E34,'DS2025'!$G$21:$G$35,1)+1)),
IF($F$4=Database!$A$14,
_xlfn.FORECAST.LINEAR(
E34,
INDEX('DS2025'!$K$21:$K$35,MATCH(E34,'DS2025'!$J$21:$J$35,1)):
INDEX('DS2025'!$K$21:$K$35,MATCH(E34,'DS2025'!$J$21:$J$35,1)+1),
INDEX('DS2025'!$J$21:$J$35,MATCH(E34,'DS2025'!$J$21:$J$35,1)):
INDEX('DS2025'!$J$21:$J$35,MATCH(E34,'DS2025'!$J$21:$J$35,1)+1)),
IF($F$4=Database!$A$15,
_xlfn.FORECAST.LINEAR(
E34,
INDEX('DS2025'!$N$21:$N$35,MATCH(E34,'DS2025'!$M$21:$M$35,1)):
INDEX('DS2025'!$N$21:$N$35,MATCH(E34,'DS2025'!$M$21:$M$35,1)+1),
INDEX('DS2025'!$M$21:$M$35,MATCH(E34,'DS2025'!$M$21:$M$35,1)):
INDEX('DS2025'!$M$21:$M$35,MATCH(E34,'DS2025'!$M$21:$M$35,1)+1)),
IF($F$4=Database!$A$16,
_xlfn.FORECAST.LINEAR(
E34,
INDEX('DS2025'!$Q$21:$Q$35,MATCH(E34,'DS2025'!$P$21:$P$35,1)):
INDEX('DS2025'!$Q$21:$Q$35,MATCH(E34,'DS2025'!$P$21:$P$35,1)+1),
INDEX('DS2025'!$P$21:$P$35,MATCH(E34,'DS2025'!$P$21:$P$35,1)):
INDEX('DS2025'!$P$21:$P$35,MATCH(E34,'DS2025'!$P$21:$P$35,1)+1)),
IF($F$4=Database!$A$17,
_xlfn.FORECAST.LINEAR(
E34,
INDEX('DS2025'!$T$21:$T$35,MATCH(E34,'DS2025'!$S$21:$S$35,1)):
INDEX('DS2025'!$T$21:$T$35,MATCH(E34,'DS2025'!$S$21:$S$35,1)+1),
INDEX('DS2025'!$S$21:$S$35,MATCH(E34,'DS2025'!$S$21:$S$35,1)):
INDEX('DS2025'!$S$21:$S$35,MATCH(E34,'DS2025'!$S$21:$S$35,1)+1)),
IF($F$4=Database!$A$18,
_xlfn.FORECAST.LINEAR(
E34,
INDEX('DS2025'!$W$21:$W$35,MATCH(E34,'DS2025'!$V$21:$V$35,1)):
INDEX('DS2025'!$W$21:$W$35,MATCH(E34,'DS2025'!$V$21:$V$35,1)+1),
INDEX('DS2025'!$V$21:$V$35,MATCH(E34,'DS2025'!$V$21:$V$35,1)):
INDEX('DS2025'!$V$21:$V$35,MATCH(E34,'DS2025'!$V$21:$V$35,1)+1)),
IF($F$4=Database!$A$19,
_xlfn.FORECAST.LINEAR(
E34,
INDEX('DS2025'!$Z$21:$Z$35,MATCH(E34,'DS2025'!$Y$21:$Y$35,1)):
INDEX('DS2025'!$Z$21:$Z$35,MATCH(E34,'DS2025'!$Y$21:$Y$35,1)+1),
INDEX('DS2025'!$Y$21:$Y$35,MATCH(E34,'DS2025'!$Y$21:$Y$35,1)):
INDEX('DS2025'!$Y$21:$Y$35,MATCH(E34,'DS2025'!$Y$21:$Y$35,1)+1)),
IF($F$4=Database!$A$20,
_xlfn.FORECAST.LINEAR(
E34,
INDEX('DS2025'!$AC$21:$AC$35,MATCH(E34,'DS2025'!$AB$21:$AB$35,1)):
INDEX('DS2025'!$AC$21:$AC$35,MATCH(E34,'DS2025'!$AB$21:$AB$35,1)+1),
INDEX('DS2025'!$AB$21:$AB$35,MATCH(E34,'DS2025'!$AB$21:$AB$35,1)):
INDEX('DS2025'!$AB$21:$AB$35,MATCH(E34,'DS2025'!$AB$21:$AB$35,1)+1))
)))))))))))))))))))</f>
        <v>-0.29369747292418774</v>
      </c>
      <c r="G34" s="98">
        <f t="shared" si="1"/>
        <v>66.390302527075804</v>
      </c>
      <c r="H34" s="98">
        <f>'Data 60 C'!D35</f>
        <v>66.03</v>
      </c>
      <c r="I34" s="98">
        <f>IF($I$4=Database!$A$2,
_xlfn.FORECAST.LINEAR(H34,
INDEX('DS2025'!$B$5:$B$15,MATCH(H34,'DS2025'!$A$5:$A$15,1)):
INDEX('DS2025'!$B$5:$B$15,MATCH(H34,'DS2025'!$A$5:$A$15,1)+1),
INDEX('DS2025'!$A$5:$A$15,MATCH(H34,'DS2025'!$A$5:$A$15,1)):
INDEX('DS2025'!$A$5:$A$15,MATCH(H34,'DS2025'!$A$5:$A$15,1)+1)),
IF($I$4=Database!$A$3,
_xlfn.FORECAST.LINEAR(H34,
INDEX('DS2025'!$E$5:$E$15,MATCH(H34,'DS2025'!$D$5:$D$15,1)):
INDEX('DS2025'!$E$5:$E$15,MATCH(H34,'DS2025'!$D$5:$D$15,1)+1),
INDEX('DS2025'!$D$5:$D$15,MATCH(H34,'DS2025'!$D$5:$D$15,1)):
INDEX('DS2025'!$D$5:$D$15,MATCH(H34,'DS2025'!$D$5:$D$15,1)+1)),
IF($I$4=Database!$A$4,
_xlfn.FORECAST.LINEAR(H34,
INDEX('DS2025'!$H$5:$H$15,MATCH(H34,'DS2025'!$G$5:$G$15,1)):
INDEX('DS2025'!$H$5:$H$15,MATCH(H34,'DS2025'!$G$5:$G$15,1)+1),
INDEX('DS2025'!$G$5:$G$15,MATCH(H34,'DS2025'!$G$5:$G$15,1)):
INDEX('DS2025'!$G$5:$G$15,MATCH(H34,'DS2025'!$G$5:$G$15,1)+1)),
IF($I$4=Database!$A$5,
_xlfn.FORECAST.LINEAR(H34,
INDEX('DS2025'!$K$5:$K$15,MATCH(H34,'DS2025'!$J$5:$J$15,1)):
INDEX('DS2025'!$K$5:$K$15,MATCH(H34,'DS2025'!$J$5:$J$15,1)+1),
INDEX('DS2025'!$J$5:$J$15,MATCH(H34,'DS2025'!$J$5:$J$15,1)):
INDEX('DS2025'!$J$5:$J$15,MATCH(H34,'DS2025'!$J$5:$J$15,1)+1)),
IF($I$4=Database!$A$6,
_xlfn.FORECAST.LINEAR(H34,
INDEX('DS2025'!$N$5:$N$15,MATCH(H34,'DS2025'!$M$5:$M$15,1)):
INDEX('DS2025'!$N$5:$N$15,MATCH(H34,'DS2025'!$M$5:$M$15,1)+1),
INDEX('DS2025'!$M$5:$M$15,MATCH(H34,'DS2025'!$M$5:$M$15,1)):
INDEX('DS2025'!$M$5:$M$15,MATCH(H34,'DS2025'!$M$5:$M$15,1)+1)),
IF($I$4=Database!$A$7,
_xlfn.FORECAST.LINEAR(H34,
INDEX('DS2025'!$Q$5:$Q$15,MATCH(H34,'DS2025'!$P$5:$P$15,1)):
INDEX('DS2025'!$Q$5:$Q$15,MATCH(H34,'DS2025'!$P$5:$P$15,1)+1),
INDEX('DS2025'!$P$5:$P$15,MATCH(H34,'DS2025'!$P$5:$P$15,1)):
INDEX('DS2025'!$P$5:$P$15,MATCH(H34,'DS2025'!$P$5:$P$15,1)+1)),
IF($I$4=Database!$A$8,
_xlfn.FORECAST.LINEAR(H34,
INDEX('DS2025'!$T$5:$T$15,MATCH(H34,'DS2025'!$S$5:$S$15,1)):
INDEX('DS2025'!$T$5:$T$15,MATCH(H34,'DS2025'!$S$5:$S$15,1)+1),
INDEX('DS2025'!$S$5:$S$15,MATCH(H34,'DS2025'!$S$5:$S$15,1)):
INDEX('DS2025'!$S$5:$S$15,MATCH(H34,'DS2025'!$S$5:$S$15,1)+1)),
IF($I$4=Database!$A$9,
_xlfn.FORECAST.LINEAR(H34,
INDEX('DS2025'!$W$5:$W$15,MATCH(H34,'DS2025'!$V$5:$V$15,1)):
INDEX('DS2025'!$W$5:$W$15,MATCH(H34,'DS2025'!$V$5:$V$15,1)+1),
INDEX('DS2025'!$V$5:$V$15,MATCH(H34,'DS2025'!$V$5:$V$15,1)):
INDEX('DS2025'!$V$5:$V$15,MATCH(H34,'DS2025'!$V$5:$V$15,1)+1)),
IF($I$4=Database!$A$10,
_xlfn.FORECAST.LINEAR(H34,
INDEX('DS2025'!$Z$5:$Z$15,MATCH(H34,'DS2025'!$Y$5:$Y$15,1)):
INDEX('DS2025'!$Z$5:$Z$15,MATCH(H34,'DS2025'!$Y$5:$Y$15,1)+1),
INDEX('DS2025'!$Y$5:$Y$15,MATCH(H34,'DS2025'!$Y$5:$Y$15,1)):
INDEX('DS2025'!$Y$5:$Y$15,MATCH(H34,'DS2025'!$Y$5:$Y$15,1)+1)),
IF($I$4=Database!$A$11,
_xlfn.FORECAST.LINEAR(
H34,
INDEX('DS2025'!$B$21:$B$35,MATCH(H34,'DS2025'!$A$21:$A$35,1)):
INDEX('DS2025'!$B$21:$B$35,MATCH(H34,'DS2025'!$A$21:$A$35,1)+1),
INDEX('DS2025'!$A$21:$A$35,MATCH(H34,'DS2025'!$A$21:$A$35,1)):
INDEX('DS2025'!$A$21:$A$35,MATCH(H34,'DS2025'!$A$21:$A$35,1)+1)),
IF($I$4=Database!$A$12,
_xlfn.FORECAST.LINEAR(
H34,
INDEX('DS2025'!$E$21:$E$35,MATCH(H34,'DS2025'!$D$21:$D$35,1)):
INDEX('DS2025'!$E$21:$E$35,MATCH(H34,'DS2025'!$D$21:$D$35,1)+1),
INDEX('DS2025'!$D$21:$D$35,MATCH(H34,'DS2025'!$D$21:$D$35,1)):
INDEX('DS2025'!$D$21:$D$35,MATCH(H34,'DS2025'!$D$21:$D$35,1)+1)),
IF($I$4=Database!$A$13,
_xlfn.FORECAST.LINEAR(
H34,
INDEX('DS2025'!$H$21:$H$35,MATCH(H34,'DS2025'!$G$21:$G$35,1)):
INDEX('DS2025'!$H$21:$H$35,MATCH(H34,'DS2025'!$G$21:$G$35,1)+1),
INDEX('DS2025'!$G$21:$G$35,MATCH(H34,'DS2025'!$G$21:$G$35,1)):
INDEX('DS2025'!$G$21:$G$35,MATCH(H34,'DS2025'!$G$21:$G$35,1)+1)),
IF($I$4=Database!$A$14,
_xlfn.FORECAST.LINEAR(
H34,
INDEX('DS2025'!$K$21:$K$35,MATCH(H34,'DS2025'!$J$21:$J$35,1)):
INDEX('DS2025'!$K$21:$K$35,MATCH(H34,'DS2025'!$J$21:$J$35,1)+1),
INDEX('DS2025'!$J$21:$J$35,MATCH(H34,'DS2025'!$J$21:$J$35,1)):
INDEX('DS2025'!$J$21:$J$35,MATCH(H34,'DS2025'!$J$21:$J$35,1)+1)),
IF($I$4=Database!$A$15,
_xlfn.FORECAST.LINEAR(
H34,
INDEX('DS2025'!$N$21:$N$35,MATCH(H34,'DS2025'!$M$21:$M$35,1)):
INDEX('DS2025'!$N$21:$N$35,MATCH(H34,'DS2025'!$M$21:$M$35,1)+1),
INDEX('DS2025'!$M$21:$M$35,MATCH(H34,'DS2025'!$M$21:$M$35,1)):
INDEX('DS2025'!$M$21:$M$35,MATCH(H34,'DS2025'!$M$21:$M$35,1)+1)),
IF($I$4=Database!$A$16,
_xlfn.FORECAST.LINEAR(
H34,
INDEX('DS2025'!$Q$21:$Q$35,MATCH(H34,'DS2025'!$P$21:$P$35,1)):
INDEX('DS2025'!$Q$21:$Q$35,MATCH(H34,'DS2025'!$P$21:$P$35,1)+1),
INDEX('DS2025'!$P$21:$P$35,MATCH(H34,'DS2025'!$P$21:$P$35,1)):
INDEX('DS2025'!$P$21:$P$35,MATCH(H34,'DS2025'!$P$21:$P$35,1)+1)),
IF($I$4=Database!$A$17,
_xlfn.FORECAST.LINEAR(
H34,
INDEX('DS2025'!$T$21:$T$35,MATCH(H34,'DS2025'!$S$21:$S$35,1)):
INDEX('DS2025'!$T$21:$T$35,MATCH(H34,'DS2025'!$S$21:$S$35,1)+1),
INDEX('DS2025'!$S$21:$S$35,MATCH(H34,'DS2025'!$S$21:$S$35,1)):
INDEX('DS2025'!$S$21:$S$35,MATCH(H34,'DS2025'!$S$21:$S$35,1)+1)),
IF($I$4=Database!$A$18,
_xlfn.FORECAST.LINEAR(
H34,
INDEX('DS2025'!$W$21:$W$35,MATCH(H34,'DS2025'!$V$21:$V$35,1)):
INDEX('DS2025'!$W$21:$W$35,MATCH(H34,'DS2025'!$V$21:$V$35,1)+1),
INDEX('DS2025'!$V$21:$V$35,MATCH(H34,'DS2025'!$V$21:$V$35,1)):
INDEX('DS2025'!$V$21:$V$35,MATCH(H34,'DS2025'!$V$21:$V$35,1)+1)),
IF($I$4=Database!$A$19,
_xlfn.FORECAST.LINEAR(
H34,
INDEX('DS2025'!$Z$21:$Z$35,MATCH(H34,'DS2025'!$Y$21:$Y$35,1)):
INDEX('DS2025'!$Z$21:$Z$35,MATCH(H34,'DS2025'!$Y$21:$Y$35,1)+1),
INDEX('DS2025'!$Y$21:$Y$35,MATCH(H34,'DS2025'!$Y$21:$Y$35,1)):
INDEX('DS2025'!$Y$21:$Y$35,MATCH(H34,'DS2025'!$Y$21:$Y$35,1)+1)),
IF($I$4=Database!$A$20,
_xlfn.FORECAST.LINEAR(
H34,
INDEX('DS2025'!$AC$21:$AC$35,MATCH(H34,'DS2025'!$AB$21:$AB$35,1)):
INDEX('DS2025'!$AC$21:$AC$35,MATCH(H34,'DS2025'!$AB$21:$AB$35,1)+1),
INDEX('DS2025'!$AB$21:$AB$35,MATCH(H34,'DS2025'!$AB$21:$AB$35,1)):
INDEX('DS2025'!$AB$21:$AB$35,MATCH(H34,'DS2025'!$AB$21:$AB$35,1)+1))
)))))))))))))))))))</f>
        <v>-0.29535018050541517</v>
      </c>
      <c r="J34" s="98">
        <f t="shared" si="2"/>
        <v>65.734649819494592</v>
      </c>
      <c r="K34" s="98">
        <f>'Data 60 C'!E35</f>
        <v>66.207999999999998</v>
      </c>
      <c r="L34" s="98">
        <f>IF($L$4=Database!$A$2,
_xlfn.FORECAST.LINEAR(K34,
INDEX('DS2025'!$B$5:$B$15,MATCH(K34,'DS2025'!$A$5:$A$15,1)):
INDEX('DS2025'!$B$5:$B$15,MATCH(K34,'DS2025'!$A$5:$A$15,1)+1),
INDEX('DS2025'!$A$5:$A$15,MATCH(K34,'DS2025'!$A$5:$A$15,1)):
INDEX('DS2025'!$A$5:$A$15,MATCH(K34,'DS2025'!$A$5:$A$15,1)+1)),
IF($L$4=Database!$A$3,
_xlfn.FORECAST.LINEAR(K34,
INDEX('DS2025'!$E$5:$E$15,MATCH(K34,'DS2025'!$D$5:$D$15,1)):
INDEX('DS2025'!$E$5:$E$15,MATCH(K34,'DS2025'!$D$5:$D$15,1)+1),
INDEX('DS2025'!$D$5:$D$15,MATCH(K34,'DS2025'!$D$5:$D$15,1)):
INDEX('DS2025'!$D$5:$D$15,MATCH(K34,'DS2025'!$D$5:$D$15,1)+1)),
IF($L$4=Database!$A$4,
_xlfn.FORECAST.LINEAR(K34,
INDEX('DS2025'!$H$5:$H$15,MATCH(K34,'DS2025'!$G$5:$G$15,1)):
INDEX('DS2025'!$H$5:$H$15,MATCH(K34,'DS2025'!$G$5:$G$15,1)+1),
INDEX('DS2025'!$G$5:$G$15,MATCH(K34,'DS2025'!$G$5:$G$15,1)):
INDEX('DS2025'!$G$5:$G$15,MATCH(K34,'DS2025'!$G$5:$G$15,1)+1)),
IF($L$4=Database!$A$5,
_xlfn.FORECAST.LINEAR(K34,
INDEX('DS2025'!$K$5:$K$15,MATCH(K34,'DS2025'!$J$5:$J$15,1)):
INDEX('DS2025'!$K$5:$K$15,MATCH(K34,'DS2025'!$J$5:$J$15,1)+1),
INDEX('DS2025'!$J$5:$J$15,MATCH(K34,'DS2025'!$J$5:$J$15,1)):
INDEX('DS2025'!$J$5:$J$15,MATCH(K34,'DS2025'!$J$5:$J$15,1)+1)),
IF($L$4=Database!$A$6,
_xlfn.FORECAST.LINEAR(K34,
INDEX('DS2025'!$N$5:$N$15,MATCH(K34,'DS2025'!$M$5:$M$15,1)):
INDEX('DS2025'!$N$5:$N$15,MATCH(K34,'DS2025'!$M$5:$M$15,1)+1),
INDEX('DS2025'!$M$5:$M$15,MATCH(K34,'DS2025'!$M$5:$M$15,1)):
INDEX('DS2025'!$M$5:$M$15,MATCH(K34,'DS2025'!$M$5:$M$15,1)+1)),
IF($L$4=Database!$A$7,
_xlfn.FORECAST.LINEAR(K34,
INDEX('DS2025'!$Q$5:$Q$15,MATCH(K34,'DS2025'!$P$5:$P$15,1)):
INDEX('DS2025'!$Q$5:$Q$15,MATCH(K34,'DS2025'!$P$5:$P$15,1)+1),
INDEX('DS2025'!$P$5:$P$15,MATCH(K34,'DS2025'!$P$5:$P$15,1)):
INDEX('DS2025'!$P$5:$P$15,MATCH(K34,'DS2025'!$P$5:$P$15,1)+1)),
IF($L$4=Database!$A$8,
_xlfn.FORECAST.LINEAR(K34,
INDEX('DS2025'!$T$5:$T$15,MATCH(K34,'DS2025'!$S$5:$S$15,1)):
INDEX('DS2025'!$T$5:$T$15,MATCH(K34,'DS2025'!$S$5:$S$15,1)+1),
INDEX('DS2025'!$S$5:$S$15,MATCH(K34,'DS2025'!$S$5:$S$15,1)):
INDEX('DS2025'!$S$5:$S$15,MATCH(K34,'DS2025'!$S$5:$S$15,1)+1)),
IF($L$4=Database!$A$9,
_xlfn.FORECAST.LINEAR(K34,
INDEX('DS2025'!$W$5:$W$15,MATCH(K34,'DS2025'!$V$5:$V$15,1)):
INDEX('DS2025'!$W$5:$W$15,MATCH(K34,'DS2025'!$V$5:$V$15,1)+1),
INDEX('DS2025'!$V$5:$V$15,MATCH(K34,'DS2025'!$V$5:$V$15,1)):
INDEX('DS2025'!$V$5:$V$15,MATCH(K34,'DS2025'!$V$5:$V$15,1)+1)),
IF($L$4=Database!$A$10,
_xlfn.FORECAST.LINEAR(K34,
INDEX('DS2025'!$Z$5:$Z$15,MATCH(K34,'DS2025'!$Y$5:$Y$15,1)):
INDEX('DS2025'!$Z$5:$Z$15,MATCH(K34,'DS2025'!$Y$5:$Y$15,1)+1),
INDEX('DS2025'!$Y$5:$Y$15,MATCH(K34,'DS2025'!$Y$5:$Y$15,1)):
INDEX('DS2025'!$Y$5:$Y$15,MATCH(K34,'DS2025'!$Y$5:$Y$15,1)+1)),
IF($L$4=Database!$A$11,
_xlfn.FORECAST.LINEAR(
K34,
INDEX('DS2025'!$B$21:$B$35,MATCH(K34,'DS2025'!$A$21:$A$35,1)):
INDEX('DS2025'!$B$21:$B$35,MATCH(K34,'DS2025'!$A$21:$A$35,1)+1),
INDEX('DS2025'!$A$21:$A$35,MATCH(K34,'DS2025'!$A$21:$A$35,1)):
INDEX('DS2025'!$A$21:$A$35,MATCH(K34,'DS2025'!$A$21:$A$35,1)+1)),
IF($L$4=Database!$A$12,
_xlfn.FORECAST.LINEAR(
K34,
INDEX('DS2025'!$E$21:$E$35,MATCH(K34,'DS2025'!$D$21:$D$35,1)):
INDEX('DS2025'!$E$21:$E$35,MATCH(K34,'DS2025'!$D$21:$D$35,1)+1),
INDEX('DS2025'!$D$21:$D$35,MATCH(K34,'DS2025'!$D$21:$D$35,1)):
INDEX('DS2025'!$D$21:$D$35,MATCH(K34,'DS2025'!$D$21:$D$35,1)+1)),
IF($L$4=Database!$A$13,
_xlfn.FORECAST.LINEAR(
K34,
INDEX('DS2025'!$H$21:$H$35,MATCH(K34,'DS2025'!$G$21:$G$35,1)):
INDEX('DS2025'!$H$21:$H$35,MATCH(K34,'DS2025'!$G$21:$G$35,1)+1),
INDEX('DS2025'!$G$21:$G$35,MATCH(K34,'DS2025'!$G$21:$G$35,1)):
INDEX('DS2025'!$G$21:$G$35,MATCH(K34,'DS2025'!$G$21:$G$35,1)+1)),
IF($L$4=Database!$A$14,
_xlfn.FORECAST.LINEAR(
K34,
INDEX('DS2025'!$K$21:$K$35,MATCH(K34,'DS2025'!$J$21:$J$35,1)):
INDEX('DS2025'!$K$21:$K$35,MATCH(K34,'DS2025'!$J$21:$J$35,1)+1),
INDEX('DS2025'!$J$21:$J$35,MATCH(K34,'DS2025'!$J$21:$J$35,1)):
INDEX('DS2025'!$J$21:$J$35,MATCH(K34,'DS2025'!$J$21:$J$35,1)+1)),
IF($L$4=Database!$A$15,
_xlfn.FORECAST.LINEAR(
K34,
INDEX('DS2025'!$N$21:$N$35,MATCH(K34,'DS2025'!$M$21:$M$35,1)):
INDEX('DS2025'!$N$21:$N$35,MATCH(K34,'DS2025'!$M$21:$M$35,1)+1),
INDEX('DS2025'!$M$21:$M$35,MATCH(K34,'DS2025'!$M$21:$M$35,1)):
INDEX('DS2025'!$M$21:$M$35,MATCH(K34,'DS2025'!$M$21:$M$35,1)+1)),
IF($L$4=Database!$A$16,
_xlfn.FORECAST.LINEAR(
K34,
INDEX('DS2025'!$Q$21:$Q$35,MATCH(K34,'DS2025'!$P$21:$P$35,1)):
INDEX('DS2025'!$Q$21:$Q$35,MATCH(K34,'DS2025'!$P$21:$P$35,1)+1),
INDEX('DS2025'!$P$21:$P$35,MATCH(K34,'DS2025'!$P$21:$P$35,1)):
INDEX('DS2025'!$P$21:$P$35,MATCH(K34,'DS2025'!$P$21:$P$35,1)+1)),
IF($L$4=Database!$A$17,
_xlfn.FORECAST.LINEAR(
K34,
INDEX('DS2025'!$T$21:$T$35,MATCH(K34,'DS2025'!$S$21:$S$35,1)):
INDEX('DS2025'!$T$21:$T$35,MATCH(K34,'DS2025'!$S$21:$S$35,1)+1),
INDEX('DS2025'!$S$21:$S$35,MATCH(K34,'DS2025'!$S$21:$S$35,1)):
INDEX('DS2025'!$S$21:$S$35,MATCH(K34,'DS2025'!$S$21:$S$35,1)+1)),
IF($L$4=Database!$A$18,
_xlfn.FORECAST.LINEAR(
K34,
INDEX('DS2025'!$W$21:$W$35,MATCH(K34,'DS2025'!$V$21:$V$35,1)):
INDEX('DS2025'!$W$21:$W$35,MATCH(K34,'DS2025'!$V$21:$V$35,1)+1),
INDEX('DS2025'!$V$21:$V$35,MATCH(K34,'DS2025'!$V$21:$V$35,1)):
INDEX('DS2025'!$V$21:$V$35,MATCH(K34,'DS2025'!$V$21:$V$35,1)+1)),
IF($L$4=Database!$A$19,
_xlfn.FORECAST.LINEAR(
K34,
INDEX('DS2025'!$Z$21:$Z$35,MATCH(K34,'DS2025'!$Y$21:$Y$35,1)):
INDEX('DS2025'!$Z$21:$Z$35,MATCH(K34,'DS2025'!$Y$21:$Y$35,1)+1),
INDEX('DS2025'!$Y$21:$Y$35,MATCH(K34,'DS2025'!$Y$21:$Y$35,1)):
INDEX('DS2025'!$Y$21:$Y$35,MATCH(K34,'DS2025'!$Y$21:$Y$35,1)+1)),
IF($L$4=Database!$A$20,
_xlfn.FORECAST.LINEAR(
K34,
INDEX('DS2025'!$AC$21:$AC$35,MATCH(K34,'DS2025'!$AB$21:$AB$35,1)):
INDEX('DS2025'!$AC$21:$AC$35,MATCH(K34,'DS2025'!$AB$21:$AB$35,1)+1),
INDEX('DS2025'!$AB$21:$AB$35,MATCH(K34,'DS2025'!$AB$21:$AB$35,1)):
INDEX('DS2025'!$AB$21:$AB$35,MATCH(K34,'DS2025'!$AB$21:$AB$35,1)+1))
)))))))))))))))))))</f>
        <v>-0.33797175682144565</v>
      </c>
      <c r="M34" s="98">
        <f t="shared" si="3"/>
        <v>65.870028243178552</v>
      </c>
      <c r="N34" s="317">
        <f>'Data 60 C'!F35</f>
        <v>65.521000000000001</v>
      </c>
      <c r="O34" s="98">
        <f>IF($O$4=Database!$A$2,
_xlfn.FORECAST.LINEAR(N34,
INDEX('DS2025'!$B$5:$B$15,MATCH(N34,'DS2025'!$A$5:$A$15,1)):
INDEX('DS2025'!$B$5:$B$15,MATCH(N34,'DS2025'!$A$5:$A$15,1)+1),
INDEX('DS2025'!$A$5:$A$15,MATCH(N34,'DS2025'!$A$5:$A$15,1)):
INDEX('DS2025'!$A$5:$A$15,MATCH(N34,'DS2025'!$A$5:$A$15,1)+1)),
IF($O$4=Database!$A$3,
_xlfn.FORECAST.LINEAR(N34,
INDEX('DS2025'!$E$5:$E$15,MATCH(N34,'DS2025'!$D$5:$D$15,1)):
INDEX('DS2025'!$E$5:$E$15,MATCH(N34,'DS2025'!$D$5:$D$15,1)+1),
INDEX('DS2025'!$D$5:$D$15,MATCH(N34,'DS2025'!$D$5:$D$15,1)):
INDEX('DS2025'!$D$5:$D$15,MATCH(N34,'DS2025'!$D$5:$D$15,1)+1)),
IF($O$4=Database!$A$4,
_xlfn.FORECAST.LINEAR(N34,
INDEX('DS2025'!$H$5:$H$15,MATCH(N34,'DS2025'!$G$5:$G$15,1)):
INDEX('DS2025'!$H$5:$H$15,MATCH(N34,'DS2025'!$G$5:$G$15,1)+1),
INDEX('DS2025'!$G$5:$G$15,MATCH(N34,'DS2025'!$G$5:$G$15,1)):
INDEX('DS2025'!$G$5:$G$15,MATCH(N34,'DS2025'!$G$5:$G$15,1)+1)),
IF($O$4=Database!$A$5,
_xlfn.FORECAST.LINEAR(N34,
INDEX('DS2025'!$K$5:$K$15,MATCH(N34,'DS2025'!$J$5:$J$15,1)):
INDEX('DS2025'!$K$5:$K$15,MATCH(N34,'DS2025'!$J$5:$J$15,1)+1),
INDEX('DS2025'!$J$5:$J$15,MATCH(N34,'DS2025'!$J$5:$J$15,1)):
INDEX('DS2025'!$J$5:$J$15,MATCH(N34,'DS2025'!$J$5:$J$15,1)+1)),
IF($O$4=Database!$A$6,
_xlfn.FORECAST.LINEAR(N34,
INDEX('DS2025'!$N$5:$N$15,MATCH(N34,'DS2025'!$M$5:$M$15,1)):
INDEX('DS2025'!$N$5:$N$15,MATCH(N34,'DS2025'!$M$5:$M$15,1)+1),
INDEX('DS2025'!$M$5:$M$15,MATCH(N34,'DS2025'!$M$5:$M$15,1)):
INDEX('DS2025'!$M$5:$M$15,MATCH(N34,'DS2025'!$M$5:$M$15,1)+1)),
IF($O$4=Database!$A$7,
_xlfn.FORECAST.LINEAR(N34,
INDEX('DS2025'!$Q$5:$Q$15,MATCH(N34,'DS2025'!$P$5:$P$15,1)):
INDEX('DS2025'!$Q$5:$Q$15,MATCH(N34,'DS2025'!$P$5:$P$15,1)+1),
INDEX('DS2025'!$P$5:$P$15,MATCH(N34,'DS2025'!$P$5:$P$15,1)):
INDEX('DS2025'!$P$5:$P$15,MATCH(N34,'DS2025'!$P$5:$P$15,1)+1)),
IF($O$4=Database!$A$8,
_xlfn.FORECAST.LINEAR(N34,
INDEX('DS2025'!$T$5:$T$15,MATCH(N34,'DS2025'!$S$5:$S$15,1)):
INDEX('DS2025'!$T$5:$T$15,MATCH(N34,'DS2025'!$S$5:$S$15,1)+1),
INDEX('DS2025'!$S$5:$S$15,MATCH(N34,'DS2025'!$S$5:$S$15,1)):
INDEX('DS2025'!$S$5:$S$15,MATCH(N34,'DS2025'!$S$5:$S$15,1)+1)),
IF($O$4=Database!$A$9,
_xlfn.FORECAST.LINEAR(N34,
INDEX('DS2025'!$W$5:$W$15,MATCH(N34,'DS2025'!$V$5:$V$15,1)):
INDEX('DS2025'!$W$5:$W$15,MATCH(N34,'DS2025'!$V$5:$V$15,1)+1),
INDEX('DS2025'!$V$5:$V$15,MATCH(N34,'DS2025'!$V$5:$V$15,1)):
INDEX('DS2025'!$V$5:$V$15,MATCH(N34,'DS2025'!$V$5:$V$15,1)+1)),
IF($O$4=Database!$A$10,
_xlfn.FORECAST.LINEAR(N34,
INDEX('DS2025'!$Z$5:$Z$15,MATCH(N34,'DS2025'!$Y$5:$Y$15,1)):
INDEX('DS2025'!$Z$5:$Z$15,MATCH(N34,'DS2025'!$Y$5:$Y$15,1)+1),
INDEX('DS2025'!$Y$5:$Y$15,MATCH(N34,'DS2025'!$Y$5:$Y$15,1)):
INDEX('DS2025'!$Y$5:$Y$15,MATCH(N34,'DS2025'!$Y$5:$Y$15,1)+1)),
IF($O$4=Database!$A$11,
_xlfn.FORECAST.LINEAR(
N34,
INDEX('DS2025'!$B$21:$B$35,MATCH(N34,'DS2025'!$A$21:$A$35,1)):
INDEX('DS2025'!$B$21:$B$35,MATCH(N34,'DS2025'!$A$21:$A$35,1)+1),
INDEX('DS2025'!$A$21:$A$35,MATCH(N34,'DS2025'!$A$21:$A$35,1)):
INDEX('DS2025'!$A$21:$A$35,MATCH(N34,'DS2025'!$A$21:$A$35,1)+1)),
IF($O$4=Database!$A$12,
_xlfn.FORECAST.LINEAR(
N34,
INDEX('DS2025'!$E$21:$E$35,MATCH(N34,'DS2025'!$D$21:$D$35,1)):
INDEX('DS2025'!$E$21:$E$35,MATCH(N34,'DS2025'!$D$21:$D$35,1)+1),
INDEX('DS2025'!$D$21:$D$35,MATCH(N34,'DS2025'!$D$21:$D$35,1)):
INDEX('DS2025'!$D$21:$D$35,MATCH(N34,'DS2025'!$D$21:$D$35,1)+1)),
IF($O$4=Database!$A$13,
_xlfn.FORECAST.LINEAR(
N34,
INDEX('DS2025'!$H$21:$H$35,MATCH(N34,'DS2025'!$G$21:$G$35,1)):
INDEX('DS2025'!$H$21:$H$35,MATCH(N34,'DS2025'!$G$21:$G$35,1)+1),
INDEX('DS2025'!$G$21:$G$35,MATCH(N34,'DS2025'!$G$21:$G$35,1)):
INDEX('DS2025'!$G$21:$G$35,MATCH(N34,'DS2025'!$G$21:$G$35,1)+1)),
IF($O$4=Database!$A$14,
_xlfn.FORECAST.LINEAR(
N34,
INDEX('DS2025'!$K$21:$K$35,MATCH(N34,'DS2025'!$J$21:$J$35,1)):
INDEX('DS2025'!$K$21:$K$35,MATCH(N34,'DS2025'!$J$21:$J$35,1)+1),
INDEX('DS2025'!$J$21:$J$35,MATCH(N34,'DS2025'!$J$21:$J$35,1)):
INDEX('DS2025'!$J$21:$J$35,MATCH(N34,'DS2025'!$J$21:$J$35,1)+1)),
IF($O$4=Database!$A$15,
_xlfn.FORECAST.LINEAR(
N34,
INDEX('DS2025'!$N$21:$N$35,MATCH(N34,'DS2025'!$M$21:$M$35,1)):
INDEX('DS2025'!$N$21:$N$35,MATCH(N34,'DS2025'!$M$21:$M$35,1)+1),
INDEX('DS2025'!$M$21:$M$35,MATCH(N34,'DS2025'!$M$21:$M$35,1)):
INDEX('DS2025'!$M$21:$M$35,MATCH(N34,'DS2025'!$M$21:$M$35,1)+1)),
IF($O$4=Database!$A$16,
_xlfn.FORECAST.LINEAR(
N34,
INDEX('DS2025'!$Q$21:$Q$35,MATCH(N34,'DS2025'!$P$21:$P$35,1)):
INDEX('DS2025'!$Q$21:$Q$35,MATCH(N34,'DS2025'!$P$21:$P$35,1)+1),
INDEX('DS2025'!$P$21:$P$35,MATCH(N34,'DS2025'!$P$21:$P$35,1)):
INDEX('DS2025'!$P$21:$P$35,MATCH(N34,'DS2025'!$P$21:$P$35,1)+1)),
IF($O$4=Database!$A$17,
_xlfn.FORECAST.LINEAR(
N34,
INDEX('DS2025'!$T$21:$T$35,MATCH(N34,'DS2025'!$S$21:$S$35,1)):
INDEX('DS2025'!$T$21:$T$35,MATCH(N34,'DS2025'!$S$21:$S$35,1)+1),
INDEX('DS2025'!$S$21:$S$35,MATCH(N34,'DS2025'!$S$21:$S$35,1)):
INDEX('DS2025'!$S$21:$S$35,MATCH(N34,'DS2025'!$S$21:$S$35,1)+1)),
IF($O$4=Database!$A$18,
_xlfn.FORECAST.LINEAR(
N34,
INDEX('DS2025'!$W$21:$W$35,MATCH(N34,'DS2025'!$V$21:$V$35,1)):
INDEX('DS2025'!$W$21:$W$35,MATCH(N34,'DS2025'!$V$21:$V$35,1)+1),
INDEX('DS2025'!$V$21:$V$35,MATCH(N34,'DS2025'!$V$21:$V$35,1)):
INDEX('DS2025'!$V$21:$V$35,MATCH(N34,'DS2025'!$V$21:$V$35,1)+1)),
IF($O$4=Database!$A$19,
_xlfn.FORECAST.LINEAR(
N34,
INDEX('DS2025'!$Z$21:$Z$35,MATCH(N34,'DS2025'!$Y$21:$Y$35,1)):
INDEX('DS2025'!$Z$21:$Z$35,MATCH(N34,'DS2025'!$Y$21:$Y$35,1)+1),
INDEX('DS2025'!$Y$21:$Y$35,MATCH(N34,'DS2025'!$Y$21:$Y$35,1)):
INDEX('DS2025'!$Y$21:$Y$35,MATCH(N34,'DS2025'!$Y$21:$Y$35,1)+1)),
IF($O$4=Database!$A$20,
_xlfn.FORECAST.LINEAR(
N34,
INDEX('DS2025'!$AC$21:$AC$35,MATCH(N34,'DS2025'!$AB$21:$AB$35,1)):
INDEX('DS2025'!$AC$21:$AC$35,MATCH(N34,'DS2025'!$AB$21:$AB$35,1)+1),
INDEX('DS2025'!$AB$21:$AB$35,MATCH(N34,'DS2025'!$AB$21:$AB$35,1)):
INDEX('DS2025'!$AB$21:$AB$35,MATCH(N34,'DS2025'!$AB$21:$AB$35,1)+1))
)))))))))))))))))))</f>
        <v>-0.33594375299186208</v>
      </c>
      <c r="P34" s="96">
        <f t="shared" si="4"/>
        <v>65.185056247008134</v>
      </c>
      <c r="Q34" s="317">
        <f>'Data 60 C'!G35</f>
        <v>66.087000000000003</v>
      </c>
      <c r="R34" s="98">
        <f>IF($R$4=Database!$A$2,
_xlfn.FORECAST.LINEAR(Q34,
INDEX('DS2025'!$B$5:$B$15,MATCH(Q34,'DS2025'!$A$5:$A$15,1)):
INDEX('DS2025'!$B$5:$B$15,MATCH(Q34,'DS2025'!$A$5:$A$15,1)+1),
INDEX('DS2025'!$A$5:$A$15,MATCH(Q34,'DS2025'!$A$5:$A$15,1)):
INDEX('DS2025'!$A$5:$A$15,MATCH(Q34,'DS2025'!$A$5:$A$15,1)+1)),
IF($R$4=Database!$A$3,
_xlfn.FORECAST.LINEAR(Q34,
INDEX('DS2025'!$E$5:$E$15,MATCH(Q34,'DS2025'!$D$5:$D$15,1)):
INDEX('DS2025'!$E$5:$E$15,MATCH(Q34,'DS2025'!$D$5:$D$15,1)+1),
INDEX('DS2025'!$D$5:$D$15,MATCH(Q34,'DS2025'!$D$5:$D$15,1)):
INDEX('DS2025'!$D$5:$D$15,MATCH(Q34,'DS2025'!$D$5:$D$15,1)+1)),
IF($R$4=Database!$A$4,
_xlfn.FORECAST.LINEAR(Q34,
INDEX('DS2025'!$H$5:$H$15,MATCH(Q34,'DS2025'!$G$5:$G$15,1)):
INDEX('DS2025'!$H$5:$H$15,MATCH(Q34,'DS2025'!$G$5:$G$15,1)+1),
INDEX('DS2025'!$G$5:$G$15,MATCH(Q34,'DS2025'!$G$5:$G$15,1)):
INDEX('DS2025'!$G$5:$G$15,MATCH(Q34,'DS2025'!$G$5:$G$15,1)+1)),
IF($R$4=Database!$A$5,
_xlfn.FORECAST.LINEAR(Q34,
INDEX('DS2025'!$K$5:$K$15,MATCH(Q34,'DS2025'!$J$5:$J$15,1)):
INDEX('DS2025'!$K$5:$K$15,MATCH(Q34,'DS2025'!$J$5:$J$15,1)+1),
INDEX('DS2025'!$J$5:$J$15,MATCH(Q34,'DS2025'!$J$5:$J$15,1)):
INDEX('DS2025'!$J$5:$J$15,MATCH(Q34,'DS2025'!$J$5:$J$15,1)+1)),
IF($R$4=Database!$A$6,
_xlfn.FORECAST.LINEAR(Q34,
INDEX('DS2025'!$N$5:$N$15,MATCH(Q34,'DS2025'!$M$5:$M$15,1)):
INDEX('DS2025'!$N$5:$N$15,MATCH(Q34,'DS2025'!$M$5:$M$15,1)+1),
INDEX('DS2025'!$M$5:$M$15,MATCH(Q34,'DS2025'!$M$5:$M$15,1)):
INDEX('DS2025'!$M$5:$M$15,MATCH(Q34,'DS2025'!$M$5:$M$15,1)+1)),
IF($R$4=Database!$A$7,
_xlfn.FORECAST.LINEAR(Q34,
INDEX('DS2025'!$Q$5:$Q$15,MATCH(Q34,'DS2025'!$P$5:$P$15,1)):
INDEX('DS2025'!$Q$5:$Q$15,MATCH(Q34,'DS2025'!$P$5:$P$15,1)+1),
INDEX('DS2025'!$P$5:$P$15,MATCH(Q34,'DS2025'!$P$5:$P$15,1)):
INDEX('DS2025'!$P$5:$P$15,MATCH(Q34,'DS2025'!$P$5:$P$15,1)+1)),
IF($R$4=Database!$A$8,
_xlfn.FORECAST.LINEAR(Q34,
INDEX('DS2025'!$T$5:$T$15,MATCH(Q34,'DS2025'!$S$5:$S$15,1)):
INDEX('DS2025'!$T$5:$T$15,MATCH(Q34,'DS2025'!$S$5:$S$15,1)+1),
INDEX('DS2025'!$S$5:$S$15,MATCH(Q34,'DS2025'!$S$5:$S$15,1)):
INDEX('DS2025'!$S$5:$S$15,MATCH(Q34,'DS2025'!$S$5:$S$15,1)+1)),
IF($R$4=Database!$A$9,
_xlfn.FORECAST.LINEAR(Q34,
INDEX('DS2025'!$W$5:$W$15,MATCH(Q34,'DS2025'!$V$5:$V$15,1)):
INDEX('DS2025'!$W$5:$W$15,MATCH(Q34,'DS2025'!$V$5:$V$15,1)+1),
INDEX('DS2025'!$V$5:$V$15,MATCH(Q34,'DS2025'!$V$5:$V$15,1)):
INDEX('DS2025'!$V$5:$V$15,MATCH(Q34,'DS2025'!$V$5:$V$15,1)+1)),
IF($R$4=Database!$A$10,
_xlfn.FORECAST.LINEAR(Q34,
INDEX('DS2025'!$Z$5:$Z$15,MATCH(Q34,'DS2025'!$Y$5:$Y$15,1)):
INDEX('DS2025'!$Z$5:$Z$15,MATCH(Q34,'DS2025'!$Y$5:$Y$15,1)+1),
INDEX('DS2025'!$Y$5:$Y$15,MATCH(Q34,'DS2025'!$Y$5:$Y$15,1)):
INDEX('DS2025'!$Y$5:$Y$15,MATCH(Q34,'DS2025'!$Y$5:$Y$15,1)+1)),
IF($R$4=Database!$A$11,
_xlfn.FORECAST.LINEAR(
Q34,
INDEX('DS2025'!$B$21:$B$35,MATCH(Q34,'DS2025'!$A$21:$A$35,1)):
INDEX('DS2025'!$B$21:$B$35,MATCH(Q34,'DS2025'!$A$21:$A$35,1)+1),
INDEX('DS2025'!$A$21:$A$35,MATCH(Q34,'DS2025'!$A$21:$A$35,1)):
INDEX('DS2025'!$A$21:$A$35,MATCH(Q34,'DS2025'!$A$21:$A$35,1)+1)),
IF($R$4=Database!$A$12,
_xlfn.FORECAST.LINEAR(
Q34,
INDEX('DS2025'!$E$21:$E$35,MATCH(Q34,'DS2025'!$D$21:$D$35,1)):
INDEX('DS2025'!$E$21:$E$35,MATCH(Q34,'DS2025'!$D$21:$D$35,1)+1),
INDEX('DS2025'!$D$21:$D$35,MATCH(Q34,'DS2025'!$D$21:$D$35,1)):
INDEX('DS2025'!$D$21:$D$35,MATCH(Q34,'DS2025'!$D$21:$D$35,1)+1)),
IF($R$4=Database!$A$13,
_xlfn.FORECAST.LINEAR(
Q34,
INDEX('DS2025'!$H$21:$H$35,MATCH(Q34,'DS2025'!$G$21:$G$35,1)):
INDEX('DS2025'!$H$21:$H$35,MATCH(Q34,'DS2025'!$G$21:$G$35,1)+1),
INDEX('DS2025'!$G$21:$G$35,MATCH(Q34,'DS2025'!$G$21:$G$35,1)):
INDEX('DS2025'!$G$21:$G$35,MATCH(Q34,'DS2025'!$G$21:$G$35,1)+1)),
IF($R$4=Database!$A$14,
_xlfn.FORECAST.LINEAR(
Q34,
INDEX('DS2025'!$K$21:$K$35,MATCH(Q34,'DS2025'!$J$21:$J$35,1)):
INDEX('DS2025'!$K$21:$K$35,MATCH(Q34,'DS2025'!$J$21:$J$35,1)+1),
INDEX('DS2025'!$J$21:$J$35,MATCH(Q34,'DS2025'!$J$21:$J$35,1)):
INDEX('DS2025'!$J$21:$J$35,MATCH(Q34,'DS2025'!$J$21:$J$35,1)+1)),
IF($R$4=Database!$A$15,
_xlfn.FORECAST.LINEAR(
Q34,
INDEX('DS2025'!$N$21:$N$35,MATCH(Q34,'DS2025'!$M$21:$M$35,1)):
INDEX('DS2025'!$N$21:$N$35,MATCH(Q34,'DS2025'!$M$21:$M$35,1)+1),
INDEX('DS2025'!$M$21:$M$35,MATCH(Q34,'DS2025'!$M$21:$M$35,1)):
INDEX('DS2025'!$M$21:$M$35,MATCH(Q34,'DS2025'!$M$21:$M$35,1)+1)),
IF($R$4=Database!$A$16,
_xlfn.FORECAST.LINEAR(
Q34,
INDEX('DS2025'!$Q$21:$Q$35,MATCH(Q34,'DS2025'!$P$21:$P$35,1)):
INDEX('DS2025'!$Q$21:$Q$35,MATCH(Q34,'DS2025'!$P$21:$P$35,1)+1),
INDEX('DS2025'!$P$21:$P$35,MATCH(Q34,'DS2025'!$P$21:$P$35,1)):
INDEX('DS2025'!$P$21:$P$35,MATCH(Q34,'DS2025'!$P$21:$P$35,1)+1)),
IF($R$4=Database!$A$17,
_xlfn.FORECAST.LINEAR(
Q34,
INDEX('DS2025'!$T$21:$T$35,MATCH(Q34,'DS2025'!$S$21:$S$35,1)):
INDEX('DS2025'!$T$21:$T$35,MATCH(Q34,'DS2025'!$S$21:$S$35,1)+1),
INDEX('DS2025'!$S$21:$S$35,MATCH(Q34,'DS2025'!$S$21:$S$35,1)):
INDEX('DS2025'!$S$21:$S$35,MATCH(Q34,'DS2025'!$S$21:$S$35,1)+1)),
IF($R$4=Database!$A$18,
_xlfn.FORECAST.LINEAR(
Q34,
INDEX('DS2025'!$W$21:$W$35,MATCH(Q34,'DS2025'!$V$21:$V$35,1)):
INDEX('DS2025'!$W$21:$W$35,MATCH(Q34,'DS2025'!$V$21:$V$35,1)+1),
INDEX('DS2025'!$V$21:$V$35,MATCH(Q34,'DS2025'!$V$21:$V$35,1)):
INDEX('DS2025'!$V$21:$V$35,MATCH(Q34,'DS2025'!$V$21:$V$35,1)+1)),
IF($R$4=Database!$A$19,
_xlfn.FORECAST.LINEAR(
Q34,
INDEX('DS2025'!$Z$21:$Z$35,MATCH(Q34,'DS2025'!$Y$21:$Y$35,1)):
INDEX('DS2025'!$Z$21:$Z$35,MATCH(Q34,'DS2025'!$Y$21:$Y$35,1)+1),
INDEX('DS2025'!$Y$21:$Y$35,MATCH(Q34,'DS2025'!$Y$21:$Y$35,1)):
INDEX('DS2025'!$Y$21:$Y$35,MATCH(Q34,'DS2025'!$Y$21:$Y$35,1)+1)),
IF($R$4=Database!$A$20,
_xlfn.FORECAST.LINEAR(
Q34,
INDEX('DS2025'!$AC$21:$AC$35,MATCH(Q34,'DS2025'!$AB$21:$AB$35,1)):
INDEX('DS2025'!$AC$21:$AC$35,MATCH(Q34,'DS2025'!$AB$21:$AB$35,1)+1),
INDEX('DS2025'!$AB$21:$AB$35,MATCH(Q34,'DS2025'!$AB$21:$AB$35,1)):
INDEX('DS2025'!$AB$21:$AB$35,MATCH(Q34,'DS2025'!$AB$21:$AB$35,1)+1))
)))))))))))))))))))</f>
        <v>-0.33761456837402259</v>
      </c>
      <c r="S34" s="98">
        <f t="shared" si="5"/>
        <v>65.749385431625981</v>
      </c>
      <c r="T34" s="317">
        <f>'Data 60 C'!H35</f>
        <v>65.382000000000005</v>
      </c>
      <c r="U34" s="98">
        <f>IF($U$4=Database!$A$2,
_xlfn.FORECAST.LINEAR(T34,
INDEX('DS2025'!$B$5:$B$15,MATCH(T34,'DS2025'!$A$5:$A$15,1)):
INDEX('DS2025'!$B$5:$B$15,MATCH(T34,'DS2025'!$A$5:$A$15,1)+1),
INDEX('DS2025'!$A$5:$A$15,MATCH(T34,'DS2025'!$A$5:$A$15,1)):
INDEX('DS2025'!$A$5:$A$15,MATCH(T34,'DS2025'!$A$5:$A$15,1)+1)),
IF($U$4=Database!$A$3,
_xlfn.FORECAST.LINEAR(T34,
INDEX('DS2025'!$E$5:$E$15,MATCH(T34,'DS2025'!$D$5:$D$15,1)):
INDEX('DS2025'!$E$5:$E$15,MATCH(T34,'DS2025'!$D$5:$D$15,1)+1),
INDEX('DS2025'!$D$5:$D$15,MATCH(T34,'DS2025'!$D$5:$D$15,1)):
INDEX('DS2025'!$D$5:$D$15,MATCH(T34,'DS2025'!$D$5:$D$15,1)+1)),
IF($U$4=Database!$A$4,
_xlfn.FORECAST.LINEAR(T34,
INDEX('DS2025'!$H$5:$H$15,MATCH(T34,'DS2025'!$G$5:$G$15,1)):
INDEX('DS2025'!$H$5:$H$15,MATCH(T34,'DS2025'!$G$5:$G$15,1)+1),
INDEX('DS2025'!$G$5:$G$15,MATCH(T34,'DS2025'!$G$5:$G$15,1)):
INDEX('DS2025'!$G$5:$G$15,MATCH(T34,'DS2025'!$G$5:$G$15,1)+1)),
IF($U$4=Database!$A$5,
_xlfn.FORECAST.LINEAR(T34,
INDEX('DS2025'!$K$5:$K$15,MATCH(T34,'DS2025'!$J$5:$J$15,1)):
INDEX('DS2025'!$K$5:$K$15,MATCH(T34,'DS2025'!$J$5:$J$15,1)+1),
INDEX('DS2025'!$J$5:$J$15,MATCH(T34,'DS2025'!$J$5:$J$15,1)):
INDEX('DS2025'!$J$5:$J$15,MATCH(T34,'DS2025'!$J$5:$J$15,1)+1)),
IF($U$4=Database!$A$6,
_xlfn.FORECAST.LINEAR(T34,
INDEX('DS2025'!$N$5:$N$15,MATCH(T34,'DS2025'!$M$5:$M$15,1)):
INDEX('DS2025'!$N$5:$N$15,MATCH(T34,'DS2025'!$M$5:$M$15,1)+1),
INDEX('DS2025'!$M$5:$M$15,MATCH(T34,'DS2025'!$M$5:$M$15,1)):
INDEX('DS2025'!$M$5:$M$15,MATCH(T34,'DS2025'!$M$5:$M$15,1)+1)),
IF($U$4=Database!$A$7,
_xlfn.FORECAST.LINEAR(T34,
INDEX('DS2025'!$Q$5:$Q$15,MATCH(T34,'DS2025'!$P$5:$P$15,1)):
INDEX('DS2025'!$Q$5:$Q$15,MATCH(T34,'DS2025'!$P$5:$P$15,1)+1),
INDEX('DS2025'!$P$5:$P$15,MATCH(T34,'DS2025'!$P$5:$P$15,1)):
INDEX('DS2025'!$P$5:$P$15,MATCH(T34,'DS2025'!$P$5:$P$15,1)+1)),
IF($U$4=Database!$A$8,
_xlfn.FORECAST.LINEAR(T34,
INDEX('DS2025'!$T$5:$T$15,MATCH(T34,'DS2025'!$S$5:$S$15,1)):
INDEX('DS2025'!$T$5:$T$15,MATCH(T34,'DS2025'!$S$5:$S$15,1)+1),
INDEX('DS2025'!$S$5:$S$15,MATCH(T34,'DS2025'!$S$5:$S$15,1)):
INDEX('DS2025'!$S$5:$S$15,MATCH(T34,'DS2025'!$S$5:$S$15,1)+1)),
IF($U$4=Database!$A$9,
_xlfn.FORECAST.LINEAR(T34,
INDEX('DS2025'!$W$5:$W$15,MATCH(T34,'DS2025'!$V$5:$V$15,1)):
INDEX('DS2025'!$W$5:$W$15,MATCH(T34,'DS2025'!$V$5:$V$15,1)+1),
INDEX('DS2025'!$V$5:$V$15,MATCH(T34,'DS2025'!$V$5:$V$15,1)):
INDEX('DS2025'!$V$5:$V$15,MATCH(T34,'DS2025'!$V$5:$V$15,1)+1)),
IF($U$4=Database!$A$10,
_xlfn.FORECAST.LINEAR(T34,
INDEX('DS2025'!$Z$5:$Z$15,MATCH(T34,'DS2025'!$Y$5:$Y$15,1)):
INDEX('DS2025'!$Z$5:$Z$15,MATCH(T34,'DS2025'!$Y$5:$Y$15,1)+1),
INDEX('DS2025'!$Y$5:$Y$15,MATCH(T34,'DS2025'!$Y$5:$Y$15,1)):
INDEX('DS2025'!$Y$5:$Y$15,MATCH(T34,'DS2025'!$Y$5:$Y$15,1)+1)),
IF($U$4=Database!$A$11,
_xlfn.FORECAST.LINEAR(
T34,
INDEX('DS2025'!$B$21:$B$35,MATCH(T34,'DS2025'!$A$21:$A$35,1)):
INDEX('DS2025'!$B$21:$B$35,MATCH(T34,'DS2025'!$A$21:$A$35,1)+1),
INDEX('DS2025'!$A$21:$A$35,MATCH(T34,'DS2025'!$A$21:$A$35,1)):
INDEX('DS2025'!$A$21:$A$35,MATCH(T34,'DS2025'!$A$21:$A$35,1)+1)),
IF($U$4=Database!$A$12,
_xlfn.FORECAST.LINEAR(
T34,
INDEX('DS2025'!$E$21:$E$35,MATCH(T34,'DS2025'!$D$21:$D$35,1)):
INDEX('DS2025'!$E$21:$E$35,MATCH(T34,'DS2025'!$D$21:$D$35,1)+1),
INDEX('DS2025'!$D$21:$D$35,MATCH(T34,'DS2025'!$D$21:$D$35,1)):
INDEX('DS2025'!$D$21:$D$35,MATCH(T34,'DS2025'!$D$21:$D$35,1)+1)),
IF($U$4=Database!$A$13,
_xlfn.FORECAST.LINEAR(
T34,
INDEX('DS2025'!$H$21:$H$35,MATCH(T34,'DS2025'!$G$21:$G$35,1)):
INDEX('DS2025'!$H$21:$H$35,MATCH(T34,'DS2025'!$G$21:$G$35,1)+1),
INDEX('DS2025'!$G$21:$G$35,MATCH(T34,'DS2025'!$G$21:$G$35,1)):
INDEX('DS2025'!$G$21:$G$35,MATCH(T34,'DS2025'!$G$21:$G$35,1)+1)),
IF($U$4=Database!$A$14,
_xlfn.FORECAST.LINEAR(
T34,
INDEX('DS2025'!$K$21:$K$35,MATCH(T34,'DS2025'!$J$21:$J$35,1)):
INDEX('DS2025'!$K$21:$K$35,MATCH(T34,'DS2025'!$J$21:$J$35,1)+1),
INDEX('DS2025'!$J$21:$J$35,MATCH(T34,'DS2025'!$J$21:$J$35,1)):
INDEX('DS2025'!$J$21:$J$35,MATCH(T34,'DS2025'!$J$21:$J$35,1)+1)),
IF($U$4=Database!$A$15,
_xlfn.FORECAST.LINEAR(
T34,
INDEX('DS2025'!$N$21:$N$35,MATCH(T34,'DS2025'!$M$21:$M$35,1)):
INDEX('DS2025'!$N$21:$N$35,MATCH(T34,'DS2025'!$M$21:$M$35,1)+1),
INDEX('DS2025'!$M$21:$M$35,MATCH(T34,'DS2025'!$M$21:$M$35,1)):
INDEX('DS2025'!$M$21:$M$35,MATCH(T34,'DS2025'!$M$21:$M$35,1)+1)),
IF($U$4=Database!$A$16,
_xlfn.FORECAST.LINEAR(
T34,
INDEX('DS2025'!$Q$21:$Q$35,MATCH(T34,'DS2025'!$P$21:$P$35,1)):
INDEX('DS2025'!$Q$21:$Q$35,MATCH(T34,'DS2025'!$P$21:$P$35,1)+1),
INDEX('DS2025'!$P$21:$P$35,MATCH(T34,'DS2025'!$P$21:$P$35,1)):
INDEX('DS2025'!$P$21:$P$35,MATCH(T34,'DS2025'!$P$21:$P$35,1)+1)),
IF($U$4=Database!$A$17,
_xlfn.FORECAST.LINEAR(
T34,
INDEX('DS2025'!$T$21:$T$35,MATCH(T34,'DS2025'!$S$21:$S$35,1)):
INDEX('DS2025'!$T$21:$T$35,MATCH(T34,'DS2025'!$S$21:$S$35,1)+1),
INDEX('DS2025'!$S$21:$S$35,MATCH(T34,'DS2025'!$S$21:$S$35,1)):
INDEX('DS2025'!$S$21:$S$35,MATCH(T34,'DS2025'!$S$21:$S$35,1)+1)),
IF($U$4=Database!$A$18,
_xlfn.FORECAST.LINEAR(
T34,
INDEX('DS2025'!$W$21:$W$35,MATCH(T34,'DS2025'!$V$21:$V$35,1)):
INDEX('DS2025'!$W$21:$W$35,MATCH(T34,'DS2025'!$V$21:$V$35,1)+1),
INDEX('DS2025'!$V$21:$V$35,MATCH(T34,'DS2025'!$V$21:$V$35,1)):
INDEX('DS2025'!$V$21:$V$35,MATCH(T34,'DS2025'!$V$21:$V$35,1)+1)),
IF($U$4=Database!$A$19,
_xlfn.FORECAST.LINEAR(
T34,
INDEX('DS2025'!$Z$21:$Z$35,MATCH(T34,'DS2025'!$Y$21:$Y$35,1)):
INDEX('DS2025'!$Z$21:$Z$35,MATCH(T34,'DS2025'!$Y$21:$Y$35,1)+1),
INDEX('DS2025'!$Y$21:$Y$35,MATCH(T34,'DS2025'!$Y$21:$Y$35,1)):
INDEX('DS2025'!$Y$21:$Y$35,MATCH(T34,'DS2025'!$Y$21:$Y$35,1)+1)),
IF($U$4=Database!$A$20,
_xlfn.FORECAST.LINEAR(
T34,
INDEX('DS2025'!$AC$21:$AC$35,MATCH(T34,'DS2025'!$AB$21:$AB$35,1)):
INDEX('DS2025'!$AC$21:$AC$35,MATCH(T34,'DS2025'!$AB$21:$AB$35,1)+1),
INDEX('DS2025'!$AB$21:$AB$35,MATCH(T34,'DS2025'!$AB$21:$AB$35,1)):
INDEX('DS2025'!$AB$21:$AB$35,MATCH(T34,'DS2025'!$AB$21:$AB$35,1)+1))
)))))))))))))))))))</f>
        <v>-0.33553342907292161</v>
      </c>
      <c r="V34" s="98">
        <f t="shared" si="6"/>
        <v>65.04646657092708</v>
      </c>
      <c r="W34" s="317">
        <f>'Data 60 C'!I35</f>
        <v>65.400999999999996</v>
      </c>
      <c r="X34" s="98">
        <f>IF($X$4=Database!$A$2,
_xlfn.FORECAST.LINEAR(W34,
INDEX('DS2025'!$B$5:$B$15,MATCH(W34,'DS2025'!$A$5:$A$15,1)):
INDEX('DS2025'!$B$5:$B$15,MATCH(W34,'DS2025'!$A$5:$A$15,1)+1),
INDEX('DS2025'!$A$5:$A$15,MATCH(W34,'DS2025'!$A$5:$A$15,1)):
INDEX('DS2025'!$A$5:$A$15,MATCH(W34,'DS2025'!$A$5:$A$15,1)+1)),
IF($X$4=Database!$A$3,
_xlfn.FORECAST.LINEAR(W34,
INDEX('DS2025'!$E$5:$E$15,MATCH(W34,'DS2025'!$D$5:$D$15,1)):
INDEX('DS2025'!$E$5:$E$15,MATCH(W34,'DS2025'!$D$5:$D$15,1)+1),
INDEX('DS2025'!$D$5:$D$15,MATCH(W34,'DS2025'!$D$5:$D$15,1)):
INDEX('DS2025'!$D$5:$D$15,MATCH(W34,'DS2025'!$D$5:$D$15,1)+1)),
IF($X$4=Database!$A$4,
_xlfn.FORECAST.LINEAR(W34,
INDEX('DS2025'!$H$5:$H$15,MATCH(W34,'DS2025'!$G$5:$G$15,1)):
INDEX('DS2025'!$H$5:$H$15,MATCH(W34,'DS2025'!$G$5:$G$15,1)+1),
INDEX('DS2025'!$G$5:$G$15,MATCH(W34,'DS2025'!$G$5:$G$15,1)):
INDEX('DS2025'!$G$5:$G$15,MATCH(W34,'DS2025'!$G$5:$G$15,1)+1)),
IF($X$4=Database!$A$5,
_xlfn.FORECAST.LINEAR(W34,
INDEX('DS2025'!$K$5:$K$15,MATCH(W34,'DS2025'!$J$5:$J$15,1)):
INDEX('DS2025'!$K$5:$K$15,MATCH(W34,'DS2025'!$J$5:$J$15,1)+1),
INDEX('DS2025'!$J$5:$J$15,MATCH(W34,'DS2025'!$J$5:$J$15,1)):
INDEX('DS2025'!$J$5:$J$15,MATCH(W34,'DS2025'!$J$5:$J$15,1)+1)),
IF($X$4=Database!$A$6,
_xlfn.FORECAST.LINEAR(W34,
INDEX('DS2025'!$N$5:$N$15,MATCH(W34,'DS2025'!$M$5:$M$15,1)):
INDEX('DS2025'!$N$5:$N$15,MATCH(W34,'DS2025'!$M$5:$M$15,1)+1),
INDEX('DS2025'!$M$5:$M$15,MATCH(W34,'DS2025'!$M$5:$M$15,1)):
INDEX('DS2025'!$M$5:$M$15,MATCH(W34,'DS2025'!$M$5:$M$15,1)+1)),
IF($X$4=Database!$A$7,
_xlfn.FORECAST.LINEAR(W34,
INDEX('DS2025'!$Q$5:$Q$15,MATCH(W34,'DS2025'!$P$5:$P$15,1)):
INDEX('DS2025'!$Q$5:$Q$15,MATCH(W34,'DS2025'!$P$5:$P$15,1)+1),
INDEX('DS2025'!$P$5:$P$15,MATCH(W34,'DS2025'!$P$5:$P$15,1)):
INDEX('DS2025'!$P$5:$P$15,MATCH(W34,'DS2025'!$P$5:$P$15,1)+1)),
IF($X$4=Database!$A$8,
_xlfn.FORECAST.LINEAR(W34,
INDEX('DS2025'!$T$5:$T$15,MATCH(W34,'DS2025'!$S$5:$S$15,1)):
INDEX('DS2025'!$T$5:$T$15,MATCH(W34,'DS2025'!$S$5:$S$15,1)+1),
INDEX('DS2025'!$S$5:$S$15,MATCH(W34,'DS2025'!$S$5:$S$15,1)):
INDEX('DS2025'!$S$5:$S$15,MATCH(W34,'DS2025'!$S$5:$S$15,1)+1)),
IF($X$4=Database!$A$9,
_xlfn.FORECAST.LINEAR(W34,
INDEX('DS2025'!$W$5:$W$15,MATCH(W34,'DS2025'!$V$5:$V$15,1)):
INDEX('DS2025'!$W$5:$W$15,MATCH(W34,'DS2025'!$V$5:$V$15,1)+1),
INDEX('DS2025'!$V$5:$V$15,MATCH(W34,'DS2025'!$V$5:$V$15,1)):
INDEX('DS2025'!$V$5:$V$15,MATCH(W34,'DS2025'!$V$5:$V$15,1)+1)),
IF($X$4=Database!$A$10,
_xlfn.FORECAST.LINEAR(W34,
INDEX('DS2025'!$Z$5:$Z$15,MATCH(W34,'DS2025'!$Y$5:$Y$15,1)):
INDEX('DS2025'!$Z$5:$Z$15,MATCH(W34,'DS2025'!$Y$5:$Y$15,1)+1),
INDEX('DS2025'!$Y$5:$Y$15,MATCH(W34,'DS2025'!$Y$5:$Y$15,1)):
INDEX('DS2025'!$Y$5:$Y$15,MATCH(W34,'DS2025'!$Y$5:$Y$15,1)+1)),
IF($X$4=Database!$A$11,
_xlfn.FORECAST.LINEAR(
W34,
INDEX('DS2025'!$B$21:$B$35,MATCH(W34,'DS2025'!$A$21:$A$35,1)):
INDEX('DS2025'!$B$21:$B$35,MATCH(W34,'DS2025'!$A$21:$A$35,1)+1),
INDEX('DS2025'!$A$21:$A$35,MATCH(W34,'DS2025'!$A$21:$A$35,1)):
INDEX('DS2025'!$A$21:$A$35,MATCH(W34,'DS2025'!$A$21:$A$35,1)+1)),
IF($X$4=Database!$A$12,
_xlfn.FORECAST.LINEAR(
W34,
INDEX('DS2025'!$E$21:$E$35,MATCH(W34,'DS2025'!$D$21:$D$35,1)):
INDEX('DS2025'!$E$21:$E$35,MATCH(W34,'DS2025'!$D$21:$D$35,1)+1),
INDEX('DS2025'!$D$21:$D$35,MATCH(W34,'DS2025'!$D$21:$D$35,1)):
INDEX('DS2025'!$D$21:$D$35,MATCH(W34,'DS2025'!$D$21:$D$35,1)+1)),
IF($X$4=Database!$A$13,
_xlfn.FORECAST.LINEAR(
W34,
INDEX('DS2025'!$H$21:$H$35,MATCH(W34,'DS2025'!$G$21:$G$35,1)):
INDEX('DS2025'!$H$21:$H$35,MATCH(W34,'DS2025'!$G$21:$G$35,1)+1),
INDEX('DS2025'!$G$21:$G$35,MATCH(W34,'DS2025'!$G$21:$G$35,1)):
INDEX('DS2025'!$G$21:$G$35,MATCH(W34,'DS2025'!$G$21:$G$35,1)+1)),
IF($X$4=Database!$A$14,
_xlfn.FORECAST.LINEAR(
W34,
INDEX('DS2025'!$K$21:$K$35,MATCH(W34,'DS2025'!$J$21:$J$35,1)):
INDEX('DS2025'!$K$21:$K$35,MATCH(W34,'DS2025'!$J$21:$J$35,1)+1),
INDEX('DS2025'!$J$21:$J$35,MATCH(W34,'DS2025'!$J$21:$J$35,1)):
INDEX('DS2025'!$J$21:$J$35,MATCH(W34,'DS2025'!$J$21:$J$35,1)+1)),
IF($X$4=Database!$A$15,
_xlfn.FORECAST.LINEAR(
W34,
INDEX('DS2025'!$N$21:$N$35,MATCH(W34,'DS2025'!$M$21:$M$35,1)):
INDEX('DS2025'!$N$21:$N$35,MATCH(W34,'DS2025'!$M$21:$M$35,1)+1),
INDEX('DS2025'!$M$21:$M$35,MATCH(W34,'DS2025'!$M$21:$M$35,1)):
INDEX('DS2025'!$M$21:$M$35,MATCH(W34,'DS2025'!$M$21:$M$35,1)+1)),
IF($X$4=Database!$A$16,
_xlfn.FORECAST.LINEAR(
W34,
INDEX('DS2025'!$Q$21:$Q$35,MATCH(W34,'DS2025'!$P$21:$P$35,1)):
INDEX('DS2025'!$Q$21:$Q$35,MATCH(W34,'DS2025'!$P$21:$P$35,1)+1),
INDEX('DS2025'!$P$21:$P$35,MATCH(W34,'DS2025'!$P$21:$P$35,1)):
INDEX('DS2025'!$P$21:$P$35,MATCH(W34,'DS2025'!$P$21:$P$35,1)+1)),
IF($X$4=Database!$A$17,
_xlfn.FORECAST.LINEAR(
W34,
INDEX('DS2025'!$T$21:$T$35,MATCH(W34,'DS2025'!$S$21:$S$35,1)):
INDEX('DS2025'!$T$21:$T$35,MATCH(W34,'DS2025'!$S$21:$S$35,1)+1),
INDEX('DS2025'!$S$21:$S$35,MATCH(W34,'DS2025'!$S$21:$S$35,1)):
INDEX('DS2025'!$S$21:$S$35,MATCH(W34,'DS2025'!$S$21:$S$35,1)+1)),
IF($X$4=Database!$A$18,
_xlfn.FORECAST.LINEAR(
W34,
INDEX('DS2025'!$W$21:$W$35,MATCH(W34,'DS2025'!$V$21:$V$35,1)):
INDEX('DS2025'!$W$21:$W$35,MATCH(W34,'DS2025'!$V$21:$V$35,1)+1),
INDEX('DS2025'!$V$21:$V$35,MATCH(W34,'DS2025'!$V$21:$V$35,1)):
INDEX('DS2025'!$V$21:$V$35,MATCH(W34,'DS2025'!$V$21:$V$35,1)+1)),
IF($X$4=Database!$A$19,
_xlfn.FORECAST.LINEAR(
W34,
INDEX('DS2025'!$Z$21:$Z$35,MATCH(W34,'DS2025'!$Y$21:$Y$35,1)):
INDEX('DS2025'!$Z$21:$Z$35,MATCH(W34,'DS2025'!$Y$21:$Y$35,1)+1),
INDEX('DS2025'!$Y$21:$Y$35,MATCH(W34,'DS2025'!$Y$21:$Y$35,1)):
INDEX('DS2025'!$Y$21:$Y$35,MATCH(W34,'DS2025'!$Y$21:$Y$35,1)+1)),
IF($X$4=Database!$A$20,
_xlfn.FORECAST.LINEAR(
W34,
INDEX('DS2025'!$AC$21:$AC$35,MATCH(W34,'DS2025'!$AB$21:$AB$35,1)):
INDEX('DS2025'!$AC$21:$AC$35,MATCH(W34,'DS2025'!$AB$21:$AB$35,1)+1),
INDEX('DS2025'!$AB$21:$AB$35,MATCH(W34,'DS2025'!$AB$21:$AB$35,1)):
INDEX('DS2025'!$AB$21:$AB$35,MATCH(W34,'DS2025'!$AB$21:$AB$35,1)+1))
)))))))))))))))))))</f>
        <v>-0.33558951651507896</v>
      </c>
      <c r="Y34" s="98">
        <f t="shared" si="7"/>
        <v>65.065410483484911</v>
      </c>
      <c r="Z34" s="97">
        <f>'Data 60 C'!J35</f>
        <v>66.207999999999998</v>
      </c>
      <c r="AA34" s="98">
        <f>IF($AA$4=Database!$A$2,
_xlfn.FORECAST.LINEAR(Z34,
INDEX('DS2025'!$B$5:$B$15,MATCH(Z34,'DS2025'!$A$5:$A$15,1)):
INDEX('DS2025'!$B$5:$B$15,MATCH(Z34,'DS2025'!$A$5:$A$15,1)+1),
INDEX('DS2025'!$A$5:$A$15,MATCH(Z34,'DS2025'!$A$5:$A$15,1)):
INDEX('DS2025'!$A$5:$A$15,MATCH(Z34,'DS2025'!$A$5:$A$15,1)+1)),
IF($AA$4=Database!$A$3,
_xlfn.FORECAST.LINEAR(Z34,
INDEX('DS2025'!$E$5:$E$15,MATCH(Z34,'DS2025'!$D$5:$D$15,1)):
INDEX('DS2025'!$E$5:$E$15,MATCH(Z34,'DS2025'!$D$5:$D$15,1)+1),
INDEX('DS2025'!$D$5:$D$15,MATCH(Z34,'DS2025'!$D$5:$D$15,1)):
INDEX('DS2025'!$D$5:$D$15,MATCH(Z34,'DS2025'!$D$5:$D$15,1)+1)),
IF($AA$4=Database!$A$4,
_xlfn.FORECAST.LINEAR(Z34,
INDEX('DS2025'!$H$5:$H$15,MATCH(Z34,'DS2025'!$G$5:$G$15,1)):
INDEX('DS2025'!$H$5:$H$15,MATCH(Z34,'DS2025'!$G$5:$G$15,1)+1),
INDEX('DS2025'!$G$5:$G$15,MATCH(Z34,'DS2025'!$G$5:$G$15,1)):
INDEX('DS2025'!$G$5:$G$15,MATCH(Z34,'DS2025'!$G$5:$G$15,1)+1)),
IF($AA$4=Database!$A$5,
_xlfn.FORECAST.LINEAR(Z34,
INDEX('DS2025'!$K$5:$K$15,MATCH(Z34,'DS2025'!$J$5:$J$15,1)):
INDEX('DS2025'!$K$5:$K$15,MATCH(Z34,'DS2025'!$J$5:$J$15,1)+1),
INDEX('DS2025'!$J$5:$J$15,MATCH(Z34,'DS2025'!$J$5:$J$15,1)):
INDEX('DS2025'!$J$5:$J$15,MATCH(Z34,'DS2025'!$J$5:$J$15,1)+1)),
IF($AA$4=Database!$A$6,
_xlfn.FORECAST.LINEAR(Z34,
INDEX('DS2025'!$N$5:$N$15,MATCH(Z34,'DS2025'!$M$5:$M$15,1)):
INDEX('DS2025'!$N$5:$N$15,MATCH(Z34,'DS2025'!$M$5:$M$15,1)+1),
INDEX('DS2025'!$M$5:$M$15,MATCH(Z34,'DS2025'!$M$5:$M$15,1)):
INDEX('DS2025'!$M$5:$M$15,MATCH(Z34,'DS2025'!$M$5:$M$15,1)+1)),
IF($AA$4=Database!$A$7,
_xlfn.FORECAST.LINEAR(Z34,
INDEX('DS2025'!$Q$5:$Q$15,MATCH(Z34,'DS2025'!$P$5:$P$15,1)):
INDEX('DS2025'!$Q$5:$Q$15,MATCH(Z34,'DS2025'!$P$5:$P$15,1)+1),
INDEX('DS2025'!$P$5:$P$15,MATCH(Z34,'DS2025'!$P$5:$P$15,1)):
INDEX('DS2025'!$P$5:$P$15,MATCH(Z34,'DS2025'!$P$5:$P$15,1)+1)),
IF($AA$4=Database!$A$8,
_xlfn.FORECAST.LINEAR(Z34,
INDEX('DS2025'!$T$5:$T$15,MATCH(Z34,'DS2025'!$S$5:$S$15,1)):
INDEX('DS2025'!$T$5:$T$15,MATCH(Z34,'DS2025'!$S$5:$S$15,1)+1),
INDEX('DS2025'!$S$5:$S$15,MATCH(Z34,'DS2025'!$S$5:$S$15,1)):
INDEX('DS2025'!$S$5:$S$15,MATCH(Z34,'DS2025'!$S$5:$S$15,1)+1)),
IF($AA$4=Database!$A$9,
_xlfn.FORECAST.LINEAR(Z34,
INDEX('DS2025'!$W$5:$W$15,MATCH(Z34,'DS2025'!$V$5:$V$15,1)):
INDEX('DS2025'!$W$5:$W$15,MATCH(Z34,'DS2025'!$V$5:$V$15,1)+1),
INDEX('DS2025'!$V$5:$V$15,MATCH(Z34,'DS2025'!$V$5:$V$15,1)):
INDEX('DS2025'!$V$5:$V$15,MATCH(Z34,'DS2025'!$V$5:$V$15,1)+1)),
IF($AA$4=Database!$A$10,
_xlfn.FORECAST.LINEAR(Z34,
INDEX('DS2025'!$Z$5:$Z$15,MATCH(Z34,'DS2025'!$Y$5:$Y$15,1)):
INDEX('DS2025'!$Z$5:$Z$15,MATCH(Z34,'DS2025'!$Y$5:$Y$15,1)+1),
INDEX('DS2025'!$Y$5:$Y$15,MATCH(Z34,'DS2025'!$Y$5:$Y$15,1)):
INDEX('DS2025'!$Y$5:$Y$15,MATCH(Z34,'DS2025'!$Y$5:$Y$15,1)+1)),
IF($AA$4=Database!$A$11,
_xlfn.FORECAST.LINEAR(
Z34,
INDEX('DS2025'!$B$21:$B$35,MATCH(Z34,'DS2025'!$A$21:$A$35,1)):
INDEX('DS2025'!$B$21:$B$35,MATCH(Z34,'DS2025'!$A$21:$A$35,1)+1),
INDEX('DS2025'!$A$21:$A$35,MATCH(Z34,'DS2025'!$A$21:$A$35,1)):
INDEX('DS2025'!$A$21:$A$35,MATCH(Z34,'DS2025'!$A$21:$A$35,1)+1)),
IF($AA$4=Database!$A$12,
_xlfn.FORECAST.LINEAR(
Z34,
INDEX('DS2025'!$E$21:$E$35,MATCH(Z34,'DS2025'!$D$21:$D$35,1)):
INDEX('DS2025'!$E$21:$E$35,MATCH(Z34,'DS2025'!$D$21:$D$35,1)+1),
INDEX('DS2025'!$D$21:$D$35,MATCH(Z34,'DS2025'!$D$21:$D$35,1)):
INDEX('DS2025'!$D$21:$D$35,MATCH(Z34,'DS2025'!$D$21:$D$35,1)+1)),
IF($AA$4=Database!$A$13,
_xlfn.FORECAST.LINEAR(
Z34,
INDEX('DS2025'!$H$21:$H$35,MATCH(Z34,'DS2025'!$G$21:$G$35,1)):
INDEX('DS2025'!$H$21:$H$35,MATCH(Z34,'DS2025'!$G$21:$G$35,1)+1),
INDEX('DS2025'!$G$21:$G$35,MATCH(Z34,'DS2025'!$G$21:$G$35,1)):
INDEX('DS2025'!$G$21:$G$35,MATCH(Z34,'DS2025'!$G$21:$G$35,1)+1)),
IF($AA$4=Database!$A$14,
_xlfn.FORECAST.LINEAR(
Z34,
INDEX('DS2025'!$K$21:$K$35,MATCH(Z34,'DS2025'!$J$21:$J$35,1)):
INDEX('DS2025'!$K$21:$K$35,MATCH(Z34,'DS2025'!$J$21:$J$35,1)+1),
INDEX('DS2025'!$J$21:$J$35,MATCH(Z34,'DS2025'!$J$21:$J$35,1)):
INDEX('DS2025'!$J$21:$J$35,MATCH(Z34,'DS2025'!$J$21:$J$35,1)+1)),
IF($AA$4=Database!$A$15,
_xlfn.FORECAST.LINEAR(
Z34,
INDEX('DS2025'!$N$21:$N$35,MATCH(Z34,'DS2025'!$M$21:$M$35,1)):
INDEX('DS2025'!$N$21:$N$35,MATCH(Z34,'DS2025'!$M$21:$M$35,1)+1),
INDEX('DS2025'!$M$21:$M$35,MATCH(Z34,'DS2025'!$M$21:$M$35,1)):
INDEX('DS2025'!$M$21:$M$35,MATCH(Z34,'DS2025'!$M$21:$M$35,1)+1)),
IF($AA$4=Database!$A$16,
_xlfn.FORECAST.LINEAR(
Z34,
INDEX('DS2025'!$Q$21:$Q$35,MATCH(Z34,'DS2025'!$P$21:$P$35,1)):
INDEX('DS2025'!$Q$21:$Q$35,MATCH(Z34,'DS2025'!$P$21:$P$35,1)+1),
INDEX('DS2025'!$P$21:$P$35,MATCH(Z34,'DS2025'!$P$21:$P$35,1)):
INDEX('DS2025'!$P$21:$P$35,MATCH(Z34,'DS2025'!$P$21:$P$35,1)+1)),
IF($AA$4=Database!$A$17,
_xlfn.FORECAST.LINEAR(
Z34,
INDEX('DS2025'!$T$21:$T$35,MATCH(Z34,'DS2025'!$S$21:$S$35,1)):
INDEX('DS2025'!$T$21:$T$35,MATCH(Z34,'DS2025'!$S$21:$S$35,1)+1),
INDEX('DS2025'!$S$21:$S$35,MATCH(Z34,'DS2025'!$S$21:$S$35,1)):
INDEX('DS2025'!$S$21:$S$35,MATCH(Z34,'DS2025'!$S$21:$S$35,1)+1)),
IF($AA$4=Database!$A$18,
_xlfn.FORECAST.LINEAR(
Z34,
INDEX('DS2025'!$W$21:$W$35,MATCH(Z34,'DS2025'!$V$21:$V$35,1)):
INDEX('DS2025'!$W$21:$W$35,MATCH(Z34,'DS2025'!$V$21:$V$35,1)+1),
INDEX('DS2025'!$V$21:$V$35,MATCH(Z34,'DS2025'!$V$21:$V$35,1)):
INDEX('DS2025'!$V$21:$V$35,MATCH(Z34,'DS2025'!$V$21:$V$35,1)+1)),
IF($AA$4=Database!$A$19,
_xlfn.FORECAST.LINEAR(
Z34,
INDEX('DS2025'!$Z$21:$Z$35,MATCH(Z34,'DS2025'!$Y$21:$Y$35,1)):
INDEX('DS2025'!$Z$21:$Z$35,MATCH(Z34,'DS2025'!$Y$21:$Y$35,1)+1),
INDEX('DS2025'!$Y$21:$Y$35,MATCH(Z34,'DS2025'!$Y$21:$Y$35,1)):
INDEX('DS2025'!$Y$21:$Y$35,MATCH(Z34,'DS2025'!$Y$21:$Y$35,1)+1)),
IF($AA$4=Database!$A$20,
_xlfn.FORECAST.LINEAR(
Z34,
INDEX('DS2025'!$AC$21:$AC$35,MATCH(Z34,'DS2025'!$AB$21:$AB$35,1)):
INDEX('DS2025'!$AC$21:$AC$35,MATCH(Z34,'DS2025'!$AB$21:$AB$35,1)+1),
INDEX('DS2025'!$AB$21:$AB$35,MATCH(Z34,'DS2025'!$AB$21:$AB$35,1)):
INDEX('DS2025'!$AB$21:$AB$35,MATCH(Z34,'DS2025'!$AB$21:$AB$35,1)+1))
)))))))))))))))))))</f>
        <v>-0.33797175682144565</v>
      </c>
      <c r="AB34" s="97">
        <f t="shared" si="8"/>
        <v>65.870028243178552</v>
      </c>
      <c r="AC34" s="318">
        <f>'Data 60 C'!K35</f>
        <v>65</v>
      </c>
      <c r="AD34" s="42"/>
      <c r="AE34" s="42"/>
      <c r="AF34" s="42"/>
    </row>
    <row r="35" spans="1:61" ht="15" customHeight="1">
      <c r="A35" s="316">
        <v>29</v>
      </c>
      <c r="B35" s="316">
        <f>'Data 60 C'!B36</f>
        <v>65.974999999999994</v>
      </c>
      <c r="C35" s="98">
        <f>IF($C$4=Database!$A$2,
_xlfn.FORECAST.LINEAR(B35,
INDEX('DS2025'!$B$5:$B$15,MATCH(B35,'DS2025'!$A$5:$A$15,1)):
INDEX('DS2025'!$B$5:$B$15,MATCH(B35,'DS2025'!$A$5:$A$15,1)+1),
INDEX('DS2025'!$A$5:$A$15,MATCH(B35,'DS2025'!$A$5:$A$15,1)):
INDEX('DS2025'!$A$5:$A$15,MATCH(B35,'DS2025'!$A$5:$A$15,1)+1)),
IF($C$4=Database!$A$3,
_xlfn.FORECAST.LINEAR(B35,
INDEX('DS2025'!$E$5:$E$15,MATCH(B35,'DS2025'!$D$5:$D$15,1)):
INDEX('DS2025'!$E$5:$E$15,MATCH(B35,'DS2025'!$D$5:$D$15,1)+1),
INDEX('DS2025'!$D$5:$D$15,MATCH(B35,'DS2025'!$D$5:$D$15,1)):
INDEX('DS2025'!$D$5:$D$15,MATCH(B35,'DS2025'!$D$5:$D$15,1)+1)),
IF($C$4=Database!$A$4,
_xlfn.FORECAST.LINEAR(B35,
INDEX('DS2025'!$H$5:$H$15,MATCH(B35,'DS2025'!$G$5:$G$15,1)):
INDEX('DS2025'!$H$5:$H$15,MATCH(B35,'DS2025'!$G$5:$G$15,1)+1),
INDEX('DS2025'!$G$5:$G$15,MATCH(B35,'DS2025'!$G$5:$G$15,1)):
INDEX('DS2025'!$G$5:$G$15,MATCH(B35,'DS2025'!$G$5:$G$15,1)+1)),
IF($C$4=Database!$A$5,
_xlfn.FORECAST.LINEAR(B35,
INDEX('DS2025'!$K$5:$K$15,MATCH(B35,'DS2025'!$J$5:$J$15,1)):
INDEX('DS2025'!$K$5:$K$15,MATCH(B35,'DS2025'!$J$5:$J$15,1)+1),
INDEX('DS2025'!$J$5:$J$15,MATCH(B35,'DS2025'!$J$5:$J$15,1)):
INDEX('DS2025'!$J$5:$J$15,MATCH(B35,'DS2025'!$J$5:$J$15,1)+1)),
IF($C$4=Database!$A$6,
_xlfn.FORECAST.LINEAR(B35,
INDEX('DS2025'!$N$5:$N$15,MATCH(B35,'DS2025'!$M$5:$M$15,1)):
INDEX('DS2025'!$N$5:$N$15,MATCH(B35,'DS2025'!$M$5:$M$15,1)+1),
INDEX('DS2025'!$M$5:$M$15,MATCH(B35,'DS2025'!$M$5:$M$15,1)):
INDEX('DS2025'!$M$5:$M$15,MATCH(B35,'DS2025'!$M$5:$M$15,1)+1)),
IF($C$4=Database!$A$7,
_xlfn.FORECAST.LINEAR(B35,
INDEX('DS2025'!$Q$5:$Q$15,MATCH(B35,'DS2025'!$P$5:$P$15,1)):
INDEX('DS2025'!$Q$5:$Q$15,MATCH(B35,'DS2025'!$P$5:$P$15,1)+1),
INDEX('DS2025'!$P$5:$P$15,MATCH(B35,'DS2025'!$P$5:$P$15,1)):
INDEX('DS2025'!$P$5:$P$15,MATCH(B35,'DS2025'!$P$5:$P$15,1)+1)),
IF($C$4=Database!$A$8,
_xlfn.FORECAST.LINEAR(B35,
INDEX('DS2025'!$T$5:$T$15,MATCH(B35,'DS2025'!$S$5:$S$15,1)):
INDEX('DS2025'!$T$5:$T$15,MATCH(B35,'DS2025'!$S$5:$S$15,1)+1),
INDEX('DS2025'!$S$5:$S$15,MATCH(B35,'DS2025'!$S$5:$S$15,1)):
INDEX('DS2025'!$S$5:$S$15,MATCH(B35,'DS2025'!$S$5:$S$15,1)+1)),
IF($C$4=Database!$A$9,
_xlfn.FORECAST.LINEAR(B35,
INDEX('DS2025'!$W$5:$W$15,MATCH(B35,'DS2025'!$V$5:$V$15,1)):
INDEX('DS2025'!$W$5:$W$15,MATCH(B35,'DS2025'!$V$5:$V$15,1)+1),
INDEX('DS2025'!$V$5:$V$15,MATCH(B35,'DS2025'!$V$5:$V$15,1)):
INDEX('DS2025'!$V$5:$V$15,MATCH(B35,'DS2025'!$V$5:$V$15,1)+1)),
IF($C$4=Database!$A$10,
_xlfn.FORECAST.LINEAR(B35,
INDEX('DS2025'!$Z$5:$Z$15,MATCH(B35,'DS2025'!$Y$5:$Y$15,1)):
INDEX('DS2025'!$Z$5:$Z$15,MATCH(B35,'DS2025'!$Y$5:$Y$15,1)+1),
INDEX('DS2025'!$Y$5:$Y$15,MATCH(B35,'DS2025'!$Y$5:$Y$15,1)):
INDEX('DS2025'!$Y$5:$Y$15,MATCH(B35,'DS2025'!$Y$5:$Y$15,1)+1)),
IF($C$4=Database!$A$11,
_xlfn.FORECAST.LINEAR(
B35,
INDEX('DS2025'!$B$21:$B$35,MATCH(B35,'DS2025'!$A$21:$A$35,1)):
INDEX('DS2025'!$B$21:$B$35,MATCH(B35,'DS2025'!$A$21:$A$35,1)+1),
INDEX('DS2025'!$A$21:$A$35,MATCH(B35,'DS2025'!$A$21:$A$35,1)):
INDEX('DS2025'!$A$21:$A$35,MATCH(B35,'DS2025'!$A$21:$A$35,1)+1)),
IF($C$4=Database!$A$12,
_xlfn.FORECAST.LINEAR(
B35,
INDEX('DS2025'!$E$21:$E$35,MATCH(B35,'DS2025'!$D$21:$D$35,1)):
INDEX('DS2025'!$E$21:$E$35,MATCH(B35,'DS2025'!$D$21:$D$35,1)+1),
INDEX('DS2025'!$D$21:$D$35,MATCH(B35,'DS2025'!$D$21:$D$35,1)):
INDEX('DS2025'!$D$21:$D$35,MATCH(B35,'DS2025'!$D$21:$D$35,1)+1)),
IF($C$4=Database!$A$13,
_xlfn.FORECAST.LINEAR(
B35,
INDEX('DS2025'!$H$21:$H$35,MATCH(B35,'DS2025'!$G$21:$G$35,1)):
INDEX('DS2025'!$H$21:$H$35,MATCH(B35,'DS2025'!$G$21:$G$35,1)+1),
INDEX('DS2025'!$G$21:$G$35,MATCH(B35,'DS2025'!$G$21:$G$35,1)):
INDEX('DS2025'!$G$21:$G$35,MATCH(B35,'DS2025'!$G$21:$G$35,1)+1)),
IF($C$4=Database!$A$14,
_xlfn.FORECAST.LINEAR(
B35,
INDEX('DS2025'!$K$21:$K$35,MATCH(B35,'DS2025'!$J$21:$J$35,1)):
INDEX('DS2025'!$K$21:$K$35,MATCH(B35,'DS2025'!$J$21:$J$35,1)+1),
INDEX('DS2025'!$J$21:$J$35,MATCH(B35,'DS2025'!$J$21:$J$35,1)):
INDEX('DS2025'!$J$21:$J$35,MATCH(B35,'DS2025'!$J$21:$J$35,1)+1)),
IF($C$4=Database!$A$15,
_xlfn.FORECAST.LINEAR(
B35,
INDEX('DS2025'!$N$21:$N$35,MATCH(B35,'DS2025'!$M$21:$M$35,1)):
INDEX('DS2025'!$N$21:$N$35,MATCH(B35,'DS2025'!$M$21:$M$35,1)+1),
INDEX('DS2025'!$M$21:$M$35,MATCH(B35,'DS2025'!$M$21:$M$35,1)):
INDEX('DS2025'!$M$21:$M$35,MATCH(B35,'DS2025'!$M$21:$M$35,1)+1)),
IF($C$4=Database!$A$16,
_xlfn.FORECAST.LINEAR(
B35,
INDEX('DS2025'!$Q$21:$Q$35,MATCH(B35,'DS2025'!$P$21:$P$35,1)):
INDEX('DS2025'!$Q$21:$Q$35,MATCH(B35,'DS2025'!$P$21:$P$35,1)+1),
INDEX('DS2025'!$P$21:$P$35,MATCH(B35,'DS2025'!$P$21:$P$35,1)):
INDEX('DS2025'!$P$21:$P$35,MATCH(B35,'DS2025'!$P$21:$P$35,1)+1)),
IF($C$4=Database!$A$17,
_xlfn.FORECAST.LINEAR(
B35,
INDEX('DS2025'!$T$21:$T$35,MATCH(B35,'DS2025'!$S$21:$S$35,1)):
INDEX('DS2025'!$T$21:$T$35,MATCH(B35,'DS2025'!$S$21:$S$35,1)+1),
INDEX('DS2025'!$S$21:$S$35,MATCH(B35,'DS2025'!$S$21:$S$35,1)):
INDEX('DS2025'!$S$21:$S$35,MATCH(B35,'DS2025'!$S$21:$S$35,1)+1)),
IF($C$4=Database!$A$18,
_xlfn.FORECAST.LINEAR(
B35,
INDEX('DS2025'!$W$21:$W$35,MATCH(B35,'DS2025'!$V$21:$V$35,1)):
INDEX('DS2025'!$W$21:$W$35,MATCH(B35,'DS2025'!$V$21:$V$35,1)+1),
INDEX('DS2025'!$V$21:$V$35,MATCH(B35,'DS2025'!$V$21:$V$35,1)):
INDEX('DS2025'!$V$21:$V$35,MATCH(B35,'DS2025'!$V$21:$V$35,1)+1)),
IF($C$4=Database!$A$19,
_xlfn.FORECAST.LINEAR(
B35,
INDEX('DS2025'!$Z$21:$Z$35,MATCH(B35,'DS2025'!$Y$21:$Y$35,1)):
INDEX('DS2025'!$Z$21:$Z$35,MATCH(B35,'DS2025'!$Y$21:$Y$35,1)+1),
INDEX('DS2025'!$Y$21:$Y$35,MATCH(B35,'DS2025'!$Y$21:$Y$35,1)):
INDEX('DS2025'!$Y$21:$Y$35,MATCH(B35,'DS2025'!$Y$21:$Y$35,1)+1)),
IF($C$4=Database!$A$20,
_xlfn.FORECAST.LINEAR(
B35,
INDEX('DS2025'!$AC$21:$AC$35,MATCH(B35,'DS2025'!$AB$21:$AB$35,1)):
INDEX('DS2025'!$AC$21:$AC$35,MATCH(B35,'DS2025'!$AB$21:$AB$35,1)+1),
INDEX('DS2025'!$AB$21:$AB$35,MATCH(B35,'DS2025'!$AB$21:$AB$35,1)):
INDEX('DS2025'!$AB$21:$AB$35,MATCH(B35,'DS2025'!$AB$21:$AB$35,1)+1))
)))))))))))))))))))</f>
        <v>-0.33728394766235831</v>
      </c>
      <c r="D35" s="98">
        <f t="shared" si="0"/>
        <v>65.637716052337638</v>
      </c>
      <c r="E35" s="98">
        <f>'Data 60 C'!C36</f>
        <v>66.536000000000001</v>
      </c>
      <c r="F35" s="98">
        <f>IF($F$4=Database!$A$2,
_xlfn.FORECAST.LINEAR(E35,
INDEX('DS2025'!$B$5:$B$15,MATCH(E35,'DS2025'!$A$5:$A$15,1)):
INDEX('DS2025'!$B$5:$B$15,MATCH(E35,'DS2025'!$A$5:$A$15,1)+1),
INDEX('DS2025'!$A$5:$A$15,MATCH(E35,'DS2025'!$A$5:$A$15,1)):
INDEX('DS2025'!$A$5:$A$15,MATCH(E35,'DS2025'!$A$5:$A$15,1)+1)),
IF($F$4=Database!$A$3,
_xlfn.FORECAST.LINEAR(E35,
INDEX('DS2025'!$E$5:$E$15,MATCH(E35,'DS2025'!$D$5:$D$15,1)):
INDEX('DS2025'!$E$5:$E$15,MATCH(E35,'DS2025'!$D$5:$D$15,1)+1),
INDEX('DS2025'!$D$5:$D$15,MATCH(E35,'DS2025'!$D$5:$D$15,1)):
INDEX('DS2025'!$D$5:$D$15,MATCH(E35,'DS2025'!$D$5:$D$15,1)+1)),
IF($F$4=Database!$A$4,
_xlfn.FORECAST.LINEAR(E35,
INDEX('DS2025'!$H$5:$H$15,MATCH(E35,'DS2025'!$G$5:$G$15,1)):
INDEX('DS2025'!$H$5:$H$15,MATCH(E35,'DS2025'!$G$5:$G$15,1)+1),
INDEX('DS2025'!$G$5:$G$15,MATCH(E35,'DS2025'!$G$5:$G$15,1)):
INDEX('DS2025'!$G$5:$G$15,MATCH(E35,'DS2025'!$G$5:$G$15,1)+1)),
IF($F$4=Database!$A$5,
_xlfn.FORECAST.LINEAR(E35,
INDEX('DS2025'!$K$5:$K$15,MATCH(E35,'DS2025'!$J$5:$J$15,1)):
INDEX('DS2025'!$K$5:$K$15,MATCH(E35,'DS2025'!$J$5:$J$15,1)+1),
INDEX('DS2025'!$J$5:$J$15,MATCH(E35,'DS2025'!$J$5:$J$15,1)):
INDEX('DS2025'!$J$5:$J$15,MATCH(E35,'DS2025'!$J$5:$J$15,1)+1)),
IF($F$4=Database!$A$6,
_xlfn.FORECAST.LINEAR(E35,
INDEX('DS2025'!$N$5:$N$15,MATCH(E35,'DS2025'!$M$5:$M$15,1)):
INDEX('DS2025'!$N$5:$N$15,MATCH(E35,'DS2025'!$M$5:$M$15,1)+1),
INDEX('DS2025'!$M$5:$M$15,MATCH(E35,'DS2025'!$M$5:$M$15,1)):
INDEX('DS2025'!$M$5:$M$15,MATCH(E35,'DS2025'!$M$5:$M$15,1)+1)),
IF($F$4=Database!$A$7,
_xlfn.FORECAST.LINEAR(E35,
INDEX('DS2025'!$Q$5:$Q$15,MATCH(E35,'DS2025'!$P$5:$P$15,1)):
INDEX('DS2025'!$Q$5:$Q$15,MATCH(E35,'DS2025'!$P$5:$P$15,1)+1),
INDEX('DS2025'!$P$5:$P$15,MATCH(E35,'DS2025'!$P$5:$P$15,1)):
INDEX('DS2025'!$P$5:$P$15,MATCH(E35,'DS2025'!$P$5:$P$15,1)+1)),
IF($F$4=Database!$A$8,
_xlfn.FORECAST.LINEAR(E35,
INDEX('DS2025'!$T$5:$T$15,MATCH(E35,'DS2025'!$S$5:$S$15,1)):
INDEX('DS2025'!$T$5:$T$15,MATCH(E35,'DS2025'!$S$5:$S$15,1)+1),
INDEX('DS2025'!$S$5:$S$15,MATCH(E35,'DS2025'!$S$5:$S$15,1)):
INDEX('DS2025'!$S$5:$S$15,MATCH(E35,'DS2025'!$S$5:$S$15,1)+1)),
IF($F$4=Database!$A$9,
_xlfn.FORECAST.LINEAR(E35,
INDEX('DS2025'!$W$5:$W$15,MATCH(E35,'DS2025'!$V$5:$V$15,1)):
INDEX('DS2025'!$W$5:$W$15,MATCH(E35,'DS2025'!$V$5:$V$15,1)+1),
INDEX('DS2025'!$V$5:$V$15,MATCH(E35,'DS2025'!$V$5:$V$15,1)):
INDEX('DS2025'!$V$5:$V$15,MATCH(E35,'DS2025'!$V$5:$V$15,1)+1)),
IF($F$4=Database!$A$10,
_xlfn.FORECAST.LINEAR(E35,
INDEX('DS2025'!$Z$5:$Z$15,MATCH(E35,'DS2025'!$Y$5:$Y$15,1)):
INDEX('DS2025'!$Z$5:$Z$15,MATCH(E35,'DS2025'!$Y$5:$Y$15,1)+1),
INDEX('DS2025'!$Y$5:$Y$15,MATCH(E35,'DS2025'!$Y$5:$Y$15,1)):
INDEX('DS2025'!$Y$5:$Y$15,MATCH(E35,'DS2025'!$Y$5:$Y$15,1)+1)),
IF($F$4=Database!$A$11,
_xlfn.FORECAST.LINEAR(
E35,
INDEX('DS2025'!$B$21:$B$35,MATCH(E35,'DS2025'!$A$21:$A$35,1)):
INDEX('DS2025'!$B$21:$B$35,MATCH(E35,'DS2025'!$A$21:$A$35,1)+1),
INDEX('DS2025'!$A$21:$A$35,MATCH(E35,'DS2025'!$A$21:$A$35,1)):
INDEX('DS2025'!$A$21:$A$35,MATCH(E35,'DS2025'!$A$21:$A$35,1)+1)),
IF($F$4=Database!$A$12,
_xlfn.FORECAST.LINEAR(
E35,
INDEX('DS2025'!$E$21:$E$35,MATCH(E35,'DS2025'!$D$21:$D$35,1)):
INDEX('DS2025'!$E$21:$E$35,MATCH(E35,'DS2025'!$D$21:$D$35,1)+1),
INDEX('DS2025'!$D$21:$D$35,MATCH(E35,'DS2025'!$D$21:$D$35,1)):
INDEX('DS2025'!$D$21:$D$35,MATCH(E35,'DS2025'!$D$21:$D$35,1)+1)),
IF($F$4=Database!$A$13,
_xlfn.FORECAST.LINEAR(
E35,
INDEX('DS2025'!$H$21:$H$35,MATCH(E35,'DS2025'!$G$21:$G$35,1)):
INDEX('DS2025'!$H$21:$H$35,MATCH(E35,'DS2025'!$G$21:$G$35,1)+1),
INDEX('DS2025'!$G$21:$G$35,MATCH(E35,'DS2025'!$G$21:$G$35,1)):
INDEX('DS2025'!$G$21:$G$35,MATCH(E35,'DS2025'!$G$21:$G$35,1)+1)),
IF($F$4=Database!$A$14,
_xlfn.FORECAST.LINEAR(
E35,
INDEX('DS2025'!$K$21:$K$35,MATCH(E35,'DS2025'!$J$21:$J$35,1)):
INDEX('DS2025'!$K$21:$K$35,MATCH(E35,'DS2025'!$J$21:$J$35,1)+1),
INDEX('DS2025'!$J$21:$J$35,MATCH(E35,'DS2025'!$J$21:$J$35,1)):
INDEX('DS2025'!$J$21:$J$35,MATCH(E35,'DS2025'!$J$21:$J$35,1)+1)),
IF($F$4=Database!$A$15,
_xlfn.FORECAST.LINEAR(
E35,
INDEX('DS2025'!$N$21:$N$35,MATCH(E35,'DS2025'!$M$21:$M$35,1)):
INDEX('DS2025'!$N$21:$N$35,MATCH(E35,'DS2025'!$M$21:$M$35,1)+1),
INDEX('DS2025'!$M$21:$M$35,MATCH(E35,'DS2025'!$M$21:$M$35,1)):
INDEX('DS2025'!$M$21:$M$35,MATCH(E35,'DS2025'!$M$21:$M$35,1)+1)),
IF($F$4=Database!$A$16,
_xlfn.FORECAST.LINEAR(
E35,
INDEX('DS2025'!$Q$21:$Q$35,MATCH(E35,'DS2025'!$P$21:$P$35,1)):
INDEX('DS2025'!$Q$21:$Q$35,MATCH(E35,'DS2025'!$P$21:$P$35,1)+1),
INDEX('DS2025'!$P$21:$P$35,MATCH(E35,'DS2025'!$P$21:$P$35,1)):
INDEX('DS2025'!$P$21:$P$35,MATCH(E35,'DS2025'!$P$21:$P$35,1)+1)),
IF($F$4=Database!$A$17,
_xlfn.FORECAST.LINEAR(
E35,
INDEX('DS2025'!$T$21:$T$35,MATCH(E35,'DS2025'!$S$21:$S$35,1)):
INDEX('DS2025'!$T$21:$T$35,MATCH(E35,'DS2025'!$S$21:$S$35,1)+1),
INDEX('DS2025'!$S$21:$S$35,MATCH(E35,'DS2025'!$S$21:$S$35,1)):
INDEX('DS2025'!$S$21:$S$35,MATCH(E35,'DS2025'!$S$21:$S$35,1)+1)),
IF($F$4=Database!$A$18,
_xlfn.FORECAST.LINEAR(
E35,
INDEX('DS2025'!$W$21:$W$35,MATCH(E35,'DS2025'!$V$21:$V$35,1)):
INDEX('DS2025'!$W$21:$W$35,MATCH(E35,'DS2025'!$V$21:$V$35,1)+1),
INDEX('DS2025'!$V$21:$V$35,MATCH(E35,'DS2025'!$V$21:$V$35,1)):
INDEX('DS2025'!$V$21:$V$35,MATCH(E35,'DS2025'!$V$21:$V$35,1)+1)),
IF($F$4=Database!$A$19,
_xlfn.FORECAST.LINEAR(
E35,
INDEX('DS2025'!$Z$21:$Z$35,MATCH(E35,'DS2025'!$Y$21:$Y$35,1)):
INDEX('DS2025'!$Z$21:$Z$35,MATCH(E35,'DS2025'!$Y$21:$Y$35,1)+1),
INDEX('DS2025'!$Y$21:$Y$35,MATCH(E35,'DS2025'!$Y$21:$Y$35,1)):
INDEX('DS2025'!$Y$21:$Y$35,MATCH(E35,'DS2025'!$Y$21:$Y$35,1)+1)),
IF($F$4=Database!$A$20,
_xlfn.FORECAST.LINEAR(
E35,
INDEX('DS2025'!$AC$21:$AC$35,MATCH(E35,'DS2025'!$AB$21:$AB$35,1)):
INDEX('DS2025'!$AC$21:$AC$35,MATCH(E35,'DS2025'!$AB$21:$AB$35,1)+1),
INDEX('DS2025'!$AB$21:$AB$35,MATCH(E35,'DS2025'!$AB$21:$AB$35,1)):
INDEX('DS2025'!$AB$21:$AB$35,MATCH(E35,'DS2025'!$AB$21:$AB$35,1)+1))
)))))))))))))))))))</f>
        <v>-0.29407148014440432</v>
      </c>
      <c r="G35" s="98">
        <f t="shared" si="1"/>
        <v>66.241928519855591</v>
      </c>
      <c r="H35" s="98">
        <f>'Data 60 C'!D36</f>
        <v>65.84</v>
      </c>
      <c r="I35" s="98">
        <f>IF($I$4=Database!$A$2,
_xlfn.FORECAST.LINEAR(H35,
INDEX('DS2025'!$B$5:$B$15,MATCH(H35,'DS2025'!$A$5:$A$15,1)):
INDEX('DS2025'!$B$5:$B$15,MATCH(H35,'DS2025'!$A$5:$A$15,1)+1),
INDEX('DS2025'!$A$5:$A$15,MATCH(H35,'DS2025'!$A$5:$A$15,1)):
INDEX('DS2025'!$A$5:$A$15,MATCH(H35,'DS2025'!$A$5:$A$15,1)+1)),
IF($I$4=Database!$A$3,
_xlfn.FORECAST.LINEAR(H35,
INDEX('DS2025'!$E$5:$E$15,MATCH(H35,'DS2025'!$D$5:$D$15,1)):
INDEX('DS2025'!$E$5:$E$15,MATCH(H35,'DS2025'!$D$5:$D$15,1)+1),
INDEX('DS2025'!$D$5:$D$15,MATCH(H35,'DS2025'!$D$5:$D$15,1)):
INDEX('DS2025'!$D$5:$D$15,MATCH(H35,'DS2025'!$D$5:$D$15,1)+1)),
IF($I$4=Database!$A$4,
_xlfn.FORECAST.LINEAR(H35,
INDEX('DS2025'!$H$5:$H$15,MATCH(H35,'DS2025'!$G$5:$G$15,1)):
INDEX('DS2025'!$H$5:$H$15,MATCH(H35,'DS2025'!$G$5:$G$15,1)+1),
INDEX('DS2025'!$G$5:$G$15,MATCH(H35,'DS2025'!$G$5:$G$15,1)):
INDEX('DS2025'!$G$5:$G$15,MATCH(H35,'DS2025'!$G$5:$G$15,1)+1)),
IF($I$4=Database!$A$5,
_xlfn.FORECAST.LINEAR(H35,
INDEX('DS2025'!$K$5:$K$15,MATCH(H35,'DS2025'!$J$5:$J$15,1)):
INDEX('DS2025'!$K$5:$K$15,MATCH(H35,'DS2025'!$J$5:$J$15,1)+1),
INDEX('DS2025'!$J$5:$J$15,MATCH(H35,'DS2025'!$J$5:$J$15,1)):
INDEX('DS2025'!$J$5:$J$15,MATCH(H35,'DS2025'!$J$5:$J$15,1)+1)),
IF($I$4=Database!$A$6,
_xlfn.FORECAST.LINEAR(H35,
INDEX('DS2025'!$N$5:$N$15,MATCH(H35,'DS2025'!$M$5:$M$15,1)):
INDEX('DS2025'!$N$5:$N$15,MATCH(H35,'DS2025'!$M$5:$M$15,1)+1),
INDEX('DS2025'!$M$5:$M$15,MATCH(H35,'DS2025'!$M$5:$M$15,1)):
INDEX('DS2025'!$M$5:$M$15,MATCH(H35,'DS2025'!$M$5:$M$15,1)+1)),
IF($I$4=Database!$A$7,
_xlfn.FORECAST.LINEAR(H35,
INDEX('DS2025'!$Q$5:$Q$15,MATCH(H35,'DS2025'!$P$5:$P$15,1)):
INDEX('DS2025'!$Q$5:$Q$15,MATCH(H35,'DS2025'!$P$5:$P$15,1)+1),
INDEX('DS2025'!$P$5:$P$15,MATCH(H35,'DS2025'!$P$5:$P$15,1)):
INDEX('DS2025'!$P$5:$P$15,MATCH(H35,'DS2025'!$P$5:$P$15,1)+1)),
IF($I$4=Database!$A$8,
_xlfn.FORECAST.LINEAR(H35,
INDEX('DS2025'!$T$5:$T$15,MATCH(H35,'DS2025'!$S$5:$S$15,1)):
INDEX('DS2025'!$T$5:$T$15,MATCH(H35,'DS2025'!$S$5:$S$15,1)+1),
INDEX('DS2025'!$S$5:$S$15,MATCH(H35,'DS2025'!$S$5:$S$15,1)):
INDEX('DS2025'!$S$5:$S$15,MATCH(H35,'DS2025'!$S$5:$S$15,1)+1)),
IF($I$4=Database!$A$9,
_xlfn.FORECAST.LINEAR(H35,
INDEX('DS2025'!$W$5:$W$15,MATCH(H35,'DS2025'!$V$5:$V$15,1)):
INDEX('DS2025'!$W$5:$W$15,MATCH(H35,'DS2025'!$V$5:$V$15,1)+1),
INDEX('DS2025'!$V$5:$V$15,MATCH(H35,'DS2025'!$V$5:$V$15,1)):
INDEX('DS2025'!$V$5:$V$15,MATCH(H35,'DS2025'!$V$5:$V$15,1)+1)),
IF($I$4=Database!$A$10,
_xlfn.FORECAST.LINEAR(H35,
INDEX('DS2025'!$Z$5:$Z$15,MATCH(H35,'DS2025'!$Y$5:$Y$15,1)):
INDEX('DS2025'!$Z$5:$Z$15,MATCH(H35,'DS2025'!$Y$5:$Y$15,1)+1),
INDEX('DS2025'!$Y$5:$Y$15,MATCH(H35,'DS2025'!$Y$5:$Y$15,1)):
INDEX('DS2025'!$Y$5:$Y$15,MATCH(H35,'DS2025'!$Y$5:$Y$15,1)+1)),
IF($I$4=Database!$A$11,
_xlfn.FORECAST.LINEAR(
H35,
INDEX('DS2025'!$B$21:$B$35,MATCH(H35,'DS2025'!$A$21:$A$35,1)):
INDEX('DS2025'!$B$21:$B$35,MATCH(H35,'DS2025'!$A$21:$A$35,1)+1),
INDEX('DS2025'!$A$21:$A$35,MATCH(H35,'DS2025'!$A$21:$A$35,1)):
INDEX('DS2025'!$A$21:$A$35,MATCH(H35,'DS2025'!$A$21:$A$35,1)+1)),
IF($I$4=Database!$A$12,
_xlfn.FORECAST.LINEAR(
H35,
INDEX('DS2025'!$E$21:$E$35,MATCH(H35,'DS2025'!$D$21:$D$35,1)):
INDEX('DS2025'!$E$21:$E$35,MATCH(H35,'DS2025'!$D$21:$D$35,1)+1),
INDEX('DS2025'!$D$21:$D$35,MATCH(H35,'DS2025'!$D$21:$D$35,1)):
INDEX('DS2025'!$D$21:$D$35,MATCH(H35,'DS2025'!$D$21:$D$35,1)+1)),
IF($I$4=Database!$A$13,
_xlfn.FORECAST.LINEAR(
H35,
INDEX('DS2025'!$H$21:$H$35,MATCH(H35,'DS2025'!$G$21:$G$35,1)):
INDEX('DS2025'!$H$21:$H$35,MATCH(H35,'DS2025'!$G$21:$G$35,1)+1),
INDEX('DS2025'!$G$21:$G$35,MATCH(H35,'DS2025'!$G$21:$G$35,1)):
INDEX('DS2025'!$G$21:$G$35,MATCH(H35,'DS2025'!$G$21:$G$35,1)+1)),
IF($I$4=Database!$A$14,
_xlfn.FORECAST.LINEAR(
H35,
INDEX('DS2025'!$K$21:$K$35,MATCH(H35,'DS2025'!$J$21:$J$35,1)):
INDEX('DS2025'!$K$21:$K$35,MATCH(H35,'DS2025'!$J$21:$J$35,1)+1),
INDEX('DS2025'!$J$21:$J$35,MATCH(H35,'DS2025'!$J$21:$J$35,1)):
INDEX('DS2025'!$J$21:$J$35,MATCH(H35,'DS2025'!$J$21:$J$35,1)+1)),
IF($I$4=Database!$A$15,
_xlfn.FORECAST.LINEAR(
H35,
INDEX('DS2025'!$N$21:$N$35,MATCH(H35,'DS2025'!$M$21:$M$35,1)):
INDEX('DS2025'!$N$21:$N$35,MATCH(H35,'DS2025'!$M$21:$M$35,1)+1),
INDEX('DS2025'!$M$21:$M$35,MATCH(H35,'DS2025'!$M$21:$M$35,1)):
INDEX('DS2025'!$M$21:$M$35,MATCH(H35,'DS2025'!$M$21:$M$35,1)+1)),
IF($I$4=Database!$A$16,
_xlfn.FORECAST.LINEAR(
H35,
INDEX('DS2025'!$Q$21:$Q$35,MATCH(H35,'DS2025'!$P$21:$P$35,1)):
INDEX('DS2025'!$Q$21:$Q$35,MATCH(H35,'DS2025'!$P$21:$P$35,1)+1),
INDEX('DS2025'!$P$21:$P$35,MATCH(H35,'DS2025'!$P$21:$P$35,1)):
INDEX('DS2025'!$P$21:$P$35,MATCH(H35,'DS2025'!$P$21:$P$35,1)+1)),
IF($I$4=Database!$A$17,
_xlfn.FORECAST.LINEAR(
H35,
INDEX('DS2025'!$T$21:$T$35,MATCH(H35,'DS2025'!$S$21:$S$35,1)):
INDEX('DS2025'!$T$21:$T$35,MATCH(H35,'DS2025'!$S$21:$S$35,1)+1),
INDEX('DS2025'!$S$21:$S$35,MATCH(H35,'DS2025'!$S$21:$S$35,1)):
INDEX('DS2025'!$S$21:$S$35,MATCH(H35,'DS2025'!$S$21:$S$35,1)+1)),
IF($I$4=Database!$A$18,
_xlfn.FORECAST.LINEAR(
H35,
INDEX('DS2025'!$W$21:$W$35,MATCH(H35,'DS2025'!$V$21:$V$35,1)):
INDEX('DS2025'!$W$21:$W$35,MATCH(H35,'DS2025'!$V$21:$V$35,1)+1),
INDEX('DS2025'!$V$21:$V$35,MATCH(H35,'DS2025'!$V$21:$V$35,1)):
INDEX('DS2025'!$V$21:$V$35,MATCH(H35,'DS2025'!$V$21:$V$35,1)+1)),
IF($I$4=Database!$A$19,
_xlfn.FORECAST.LINEAR(
H35,
INDEX('DS2025'!$Z$21:$Z$35,MATCH(H35,'DS2025'!$Y$21:$Y$35,1)):
INDEX('DS2025'!$Z$21:$Z$35,MATCH(H35,'DS2025'!$Y$21:$Y$35,1)+1),
INDEX('DS2025'!$Y$21:$Y$35,MATCH(H35,'DS2025'!$Y$21:$Y$35,1)):
INDEX('DS2025'!$Y$21:$Y$35,MATCH(H35,'DS2025'!$Y$21:$Y$35,1)+1)),
IF($I$4=Database!$A$20,
_xlfn.FORECAST.LINEAR(
H35,
INDEX('DS2025'!$AC$21:$AC$35,MATCH(H35,'DS2025'!$AB$21:$AB$35,1)):
INDEX('DS2025'!$AC$21:$AC$35,MATCH(H35,'DS2025'!$AB$21:$AB$35,1)+1),
INDEX('DS2025'!$AB$21:$AB$35,MATCH(H35,'DS2025'!$AB$21:$AB$35,1)):
INDEX('DS2025'!$AB$21:$AB$35,MATCH(H35,'DS2025'!$AB$21:$AB$35,1)+1))
)))))))))))))))))))</f>
        <v>-0.29583032490974726</v>
      </c>
      <c r="J35" s="98">
        <f t="shared" si="2"/>
        <v>65.544169675090259</v>
      </c>
      <c r="K35" s="98">
        <f>'Data 60 C'!E36</f>
        <v>65.94</v>
      </c>
      <c r="L35" s="98">
        <f>IF($L$4=Database!$A$2,
_xlfn.FORECAST.LINEAR(K35,
INDEX('DS2025'!$B$5:$B$15,MATCH(K35,'DS2025'!$A$5:$A$15,1)):
INDEX('DS2025'!$B$5:$B$15,MATCH(K35,'DS2025'!$A$5:$A$15,1)+1),
INDEX('DS2025'!$A$5:$A$15,MATCH(K35,'DS2025'!$A$5:$A$15,1)):
INDEX('DS2025'!$A$5:$A$15,MATCH(K35,'DS2025'!$A$5:$A$15,1)+1)),
IF($L$4=Database!$A$3,
_xlfn.FORECAST.LINEAR(K35,
INDEX('DS2025'!$E$5:$E$15,MATCH(K35,'DS2025'!$D$5:$D$15,1)):
INDEX('DS2025'!$E$5:$E$15,MATCH(K35,'DS2025'!$D$5:$D$15,1)+1),
INDEX('DS2025'!$D$5:$D$15,MATCH(K35,'DS2025'!$D$5:$D$15,1)):
INDEX('DS2025'!$D$5:$D$15,MATCH(K35,'DS2025'!$D$5:$D$15,1)+1)),
IF($L$4=Database!$A$4,
_xlfn.FORECAST.LINEAR(K35,
INDEX('DS2025'!$H$5:$H$15,MATCH(K35,'DS2025'!$G$5:$G$15,1)):
INDEX('DS2025'!$H$5:$H$15,MATCH(K35,'DS2025'!$G$5:$G$15,1)+1),
INDEX('DS2025'!$G$5:$G$15,MATCH(K35,'DS2025'!$G$5:$G$15,1)):
INDEX('DS2025'!$G$5:$G$15,MATCH(K35,'DS2025'!$G$5:$G$15,1)+1)),
IF($L$4=Database!$A$5,
_xlfn.FORECAST.LINEAR(K35,
INDEX('DS2025'!$K$5:$K$15,MATCH(K35,'DS2025'!$J$5:$J$15,1)):
INDEX('DS2025'!$K$5:$K$15,MATCH(K35,'DS2025'!$J$5:$J$15,1)+1),
INDEX('DS2025'!$J$5:$J$15,MATCH(K35,'DS2025'!$J$5:$J$15,1)):
INDEX('DS2025'!$J$5:$J$15,MATCH(K35,'DS2025'!$J$5:$J$15,1)+1)),
IF($L$4=Database!$A$6,
_xlfn.FORECAST.LINEAR(K35,
INDEX('DS2025'!$N$5:$N$15,MATCH(K35,'DS2025'!$M$5:$M$15,1)):
INDEX('DS2025'!$N$5:$N$15,MATCH(K35,'DS2025'!$M$5:$M$15,1)+1),
INDEX('DS2025'!$M$5:$M$15,MATCH(K35,'DS2025'!$M$5:$M$15,1)):
INDEX('DS2025'!$M$5:$M$15,MATCH(K35,'DS2025'!$M$5:$M$15,1)+1)),
IF($L$4=Database!$A$7,
_xlfn.FORECAST.LINEAR(K35,
INDEX('DS2025'!$Q$5:$Q$15,MATCH(K35,'DS2025'!$P$5:$P$15,1)):
INDEX('DS2025'!$Q$5:$Q$15,MATCH(K35,'DS2025'!$P$5:$P$15,1)+1),
INDEX('DS2025'!$P$5:$P$15,MATCH(K35,'DS2025'!$P$5:$P$15,1)):
INDEX('DS2025'!$P$5:$P$15,MATCH(K35,'DS2025'!$P$5:$P$15,1)+1)),
IF($L$4=Database!$A$8,
_xlfn.FORECAST.LINEAR(K35,
INDEX('DS2025'!$T$5:$T$15,MATCH(K35,'DS2025'!$S$5:$S$15,1)):
INDEX('DS2025'!$T$5:$T$15,MATCH(K35,'DS2025'!$S$5:$S$15,1)+1),
INDEX('DS2025'!$S$5:$S$15,MATCH(K35,'DS2025'!$S$5:$S$15,1)):
INDEX('DS2025'!$S$5:$S$15,MATCH(K35,'DS2025'!$S$5:$S$15,1)+1)),
IF($L$4=Database!$A$9,
_xlfn.FORECAST.LINEAR(K35,
INDEX('DS2025'!$W$5:$W$15,MATCH(K35,'DS2025'!$V$5:$V$15,1)):
INDEX('DS2025'!$W$5:$W$15,MATCH(K35,'DS2025'!$V$5:$V$15,1)+1),
INDEX('DS2025'!$V$5:$V$15,MATCH(K35,'DS2025'!$V$5:$V$15,1)):
INDEX('DS2025'!$V$5:$V$15,MATCH(K35,'DS2025'!$V$5:$V$15,1)+1)),
IF($L$4=Database!$A$10,
_xlfn.FORECAST.LINEAR(K35,
INDEX('DS2025'!$Z$5:$Z$15,MATCH(K35,'DS2025'!$Y$5:$Y$15,1)):
INDEX('DS2025'!$Z$5:$Z$15,MATCH(K35,'DS2025'!$Y$5:$Y$15,1)+1),
INDEX('DS2025'!$Y$5:$Y$15,MATCH(K35,'DS2025'!$Y$5:$Y$15,1)):
INDEX('DS2025'!$Y$5:$Y$15,MATCH(K35,'DS2025'!$Y$5:$Y$15,1)+1)),
IF($L$4=Database!$A$11,
_xlfn.FORECAST.LINEAR(
K35,
INDEX('DS2025'!$B$21:$B$35,MATCH(K35,'DS2025'!$A$21:$A$35,1)):
INDEX('DS2025'!$B$21:$B$35,MATCH(K35,'DS2025'!$A$21:$A$35,1)+1),
INDEX('DS2025'!$A$21:$A$35,MATCH(K35,'DS2025'!$A$21:$A$35,1)):
INDEX('DS2025'!$A$21:$A$35,MATCH(K35,'DS2025'!$A$21:$A$35,1)+1)),
IF($L$4=Database!$A$12,
_xlfn.FORECAST.LINEAR(
K35,
INDEX('DS2025'!$E$21:$E$35,MATCH(K35,'DS2025'!$D$21:$D$35,1)):
INDEX('DS2025'!$E$21:$E$35,MATCH(K35,'DS2025'!$D$21:$D$35,1)+1),
INDEX('DS2025'!$D$21:$D$35,MATCH(K35,'DS2025'!$D$21:$D$35,1)):
INDEX('DS2025'!$D$21:$D$35,MATCH(K35,'DS2025'!$D$21:$D$35,1)+1)),
IF($L$4=Database!$A$13,
_xlfn.FORECAST.LINEAR(
K35,
INDEX('DS2025'!$H$21:$H$35,MATCH(K35,'DS2025'!$G$21:$G$35,1)):
INDEX('DS2025'!$H$21:$H$35,MATCH(K35,'DS2025'!$G$21:$G$35,1)+1),
INDEX('DS2025'!$G$21:$G$35,MATCH(K35,'DS2025'!$G$21:$G$35,1)):
INDEX('DS2025'!$G$21:$G$35,MATCH(K35,'DS2025'!$G$21:$G$35,1)+1)),
IF($L$4=Database!$A$14,
_xlfn.FORECAST.LINEAR(
K35,
INDEX('DS2025'!$K$21:$K$35,MATCH(K35,'DS2025'!$J$21:$J$35,1)):
INDEX('DS2025'!$K$21:$K$35,MATCH(K35,'DS2025'!$J$21:$J$35,1)+1),
INDEX('DS2025'!$J$21:$J$35,MATCH(K35,'DS2025'!$J$21:$J$35,1)):
INDEX('DS2025'!$J$21:$J$35,MATCH(K35,'DS2025'!$J$21:$J$35,1)+1)),
IF($L$4=Database!$A$15,
_xlfn.FORECAST.LINEAR(
K35,
INDEX('DS2025'!$N$21:$N$35,MATCH(K35,'DS2025'!$M$21:$M$35,1)):
INDEX('DS2025'!$N$21:$N$35,MATCH(K35,'DS2025'!$M$21:$M$35,1)+1),
INDEX('DS2025'!$M$21:$M$35,MATCH(K35,'DS2025'!$M$21:$M$35,1)):
INDEX('DS2025'!$M$21:$M$35,MATCH(K35,'DS2025'!$M$21:$M$35,1)+1)),
IF($L$4=Database!$A$16,
_xlfn.FORECAST.LINEAR(
K35,
INDEX('DS2025'!$Q$21:$Q$35,MATCH(K35,'DS2025'!$P$21:$P$35,1)):
INDEX('DS2025'!$Q$21:$Q$35,MATCH(K35,'DS2025'!$P$21:$P$35,1)+1),
INDEX('DS2025'!$P$21:$P$35,MATCH(K35,'DS2025'!$P$21:$P$35,1)):
INDEX('DS2025'!$P$21:$P$35,MATCH(K35,'DS2025'!$P$21:$P$35,1)+1)),
IF($L$4=Database!$A$17,
_xlfn.FORECAST.LINEAR(
K35,
INDEX('DS2025'!$T$21:$T$35,MATCH(K35,'DS2025'!$S$21:$S$35,1)):
INDEX('DS2025'!$T$21:$T$35,MATCH(K35,'DS2025'!$S$21:$S$35,1)+1),
INDEX('DS2025'!$S$21:$S$35,MATCH(K35,'DS2025'!$S$21:$S$35,1)):
INDEX('DS2025'!$S$21:$S$35,MATCH(K35,'DS2025'!$S$21:$S$35,1)+1)),
IF($L$4=Database!$A$18,
_xlfn.FORECAST.LINEAR(
K35,
INDEX('DS2025'!$W$21:$W$35,MATCH(K35,'DS2025'!$V$21:$V$35,1)):
INDEX('DS2025'!$W$21:$W$35,MATCH(K35,'DS2025'!$V$21:$V$35,1)+1),
INDEX('DS2025'!$V$21:$V$35,MATCH(K35,'DS2025'!$V$21:$V$35,1)):
INDEX('DS2025'!$V$21:$V$35,MATCH(K35,'DS2025'!$V$21:$V$35,1)+1)),
IF($L$4=Database!$A$19,
_xlfn.FORECAST.LINEAR(
K35,
INDEX('DS2025'!$Z$21:$Z$35,MATCH(K35,'DS2025'!$Y$21:$Y$35,1)):
INDEX('DS2025'!$Z$21:$Z$35,MATCH(K35,'DS2025'!$Y$21:$Y$35,1)+1),
INDEX('DS2025'!$Y$21:$Y$35,MATCH(K35,'DS2025'!$Y$21:$Y$35,1)):
INDEX('DS2025'!$Y$21:$Y$35,MATCH(K35,'DS2025'!$Y$21:$Y$35,1)+1)),
IF($L$4=Database!$A$20,
_xlfn.FORECAST.LINEAR(
K35,
INDEX('DS2025'!$AC$21:$AC$35,MATCH(K35,'DS2025'!$AB$21:$AB$35,1)):
INDEX('DS2025'!$AC$21:$AC$35,MATCH(K35,'DS2025'!$AB$21:$AB$35,1)+1),
INDEX('DS2025'!$AB$21:$AB$35,MATCH(K35,'DS2025'!$AB$21:$AB$35,1)):
INDEX('DS2025'!$AB$21:$AB$35,MATCH(K35,'DS2025'!$AB$21:$AB$35,1)+1))
)))))))))))))))))))</f>
        <v>-0.33718062868996324</v>
      </c>
      <c r="M35" s="98">
        <f t="shared" si="3"/>
        <v>65.602819371310034</v>
      </c>
      <c r="N35" s="317">
        <f>'Data 60 C'!F36</f>
        <v>64.805000000000007</v>
      </c>
      <c r="O35" s="98">
        <f>IF($O$4=Database!$A$2,
_xlfn.FORECAST.LINEAR(N35,
INDEX('DS2025'!$B$5:$B$15,MATCH(N35,'DS2025'!$A$5:$A$15,1)):
INDEX('DS2025'!$B$5:$B$15,MATCH(N35,'DS2025'!$A$5:$A$15,1)+1),
INDEX('DS2025'!$A$5:$A$15,MATCH(N35,'DS2025'!$A$5:$A$15,1)):
INDEX('DS2025'!$A$5:$A$15,MATCH(N35,'DS2025'!$A$5:$A$15,1)+1)),
IF($O$4=Database!$A$3,
_xlfn.FORECAST.LINEAR(N35,
INDEX('DS2025'!$E$5:$E$15,MATCH(N35,'DS2025'!$D$5:$D$15,1)):
INDEX('DS2025'!$E$5:$E$15,MATCH(N35,'DS2025'!$D$5:$D$15,1)+1),
INDEX('DS2025'!$D$5:$D$15,MATCH(N35,'DS2025'!$D$5:$D$15,1)):
INDEX('DS2025'!$D$5:$D$15,MATCH(N35,'DS2025'!$D$5:$D$15,1)+1)),
IF($O$4=Database!$A$4,
_xlfn.FORECAST.LINEAR(N35,
INDEX('DS2025'!$H$5:$H$15,MATCH(N35,'DS2025'!$G$5:$G$15,1)):
INDEX('DS2025'!$H$5:$H$15,MATCH(N35,'DS2025'!$G$5:$G$15,1)+1),
INDEX('DS2025'!$G$5:$G$15,MATCH(N35,'DS2025'!$G$5:$G$15,1)):
INDEX('DS2025'!$G$5:$G$15,MATCH(N35,'DS2025'!$G$5:$G$15,1)+1)),
IF($O$4=Database!$A$5,
_xlfn.FORECAST.LINEAR(N35,
INDEX('DS2025'!$K$5:$K$15,MATCH(N35,'DS2025'!$J$5:$J$15,1)):
INDEX('DS2025'!$K$5:$K$15,MATCH(N35,'DS2025'!$J$5:$J$15,1)+1),
INDEX('DS2025'!$J$5:$J$15,MATCH(N35,'DS2025'!$J$5:$J$15,1)):
INDEX('DS2025'!$J$5:$J$15,MATCH(N35,'DS2025'!$J$5:$J$15,1)+1)),
IF($O$4=Database!$A$6,
_xlfn.FORECAST.LINEAR(N35,
INDEX('DS2025'!$N$5:$N$15,MATCH(N35,'DS2025'!$M$5:$M$15,1)):
INDEX('DS2025'!$N$5:$N$15,MATCH(N35,'DS2025'!$M$5:$M$15,1)+1),
INDEX('DS2025'!$M$5:$M$15,MATCH(N35,'DS2025'!$M$5:$M$15,1)):
INDEX('DS2025'!$M$5:$M$15,MATCH(N35,'DS2025'!$M$5:$M$15,1)+1)),
IF($O$4=Database!$A$7,
_xlfn.FORECAST.LINEAR(N35,
INDEX('DS2025'!$Q$5:$Q$15,MATCH(N35,'DS2025'!$P$5:$P$15,1)):
INDEX('DS2025'!$Q$5:$Q$15,MATCH(N35,'DS2025'!$P$5:$P$15,1)+1),
INDEX('DS2025'!$P$5:$P$15,MATCH(N35,'DS2025'!$P$5:$P$15,1)):
INDEX('DS2025'!$P$5:$P$15,MATCH(N35,'DS2025'!$P$5:$P$15,1)+1)),
IF($O$4=Database!$A$8,
_xlfn.FORECAST.LINEAR(N35,
INDEX('DS2025'!$T$5:$T$15,MATCH(N35,'DS2025'!$S$5:$S$15,1)):
INDEX('DS2025'!$T$5:$T$15,MATCH(N35,'DS2025'!$S$5:$S$15,1)+1),
INDEX('DS2025'!$S$5:$S$15,MATCH(N35,'DS2025'!$S$5:$S$15,1)):
INDEX('DS2025'!$S$5:$S$15,MATCH(N35,'DS2025'!$S$5:$S$15,1)+1)),
IF($O$4=Database!$A$9,
_xlfn.FORECAST.LINEAR(N35,
INDEX('DS2025'!$W$5:$W$15,MATCH(N35,'DS2025'!$V$5:$V$15,1)):
INDEX('DS2025'!$W$5:$W$15,MATCH(N35,'DS2025'!$V$5:$V$15,1)+1),
INDEX('DS2025'!$V$5:$V$15,MATCH(N35,'DS2025'!$V$5:$V$15,1)):
INDEX('DS2025'!$V$5:$V$15,MATCH(N35,'DS2025'!$V$5:$V$15,1)+1)),
IF($O$4=Database!$A$10,
_xlfn.FORECAST.LINEAR(N35,
INDEX('DS2025'!$Z$5:$Z$15,MATCH(N35,'DS2025'!$Y$5:$Y$15,1)):
INDEX('DS2025'!$Z$5:$Z$15,MATCH(N35,'DS2025'!$Y$5:$Y$15,1)+1),
INDEX('DS2025'!$Y$5:$Y$15,MATCH(N35,'DS2025'!$Y$5:$Y$15,1)):
INDEX('DS2025'!$Y$5:$Y$15,MATCH(N35,'DS2025'!$Y$5:$Y$15,1)+1)),
IF($O$4=Database!$A$11,
_xlfn.FORECAST.LINEAR(
N35,
INDEX('DS2025'!$B$21:$B$35,MATCH(N35,'DS2025'!$A$21:$A$35,1)):
INDEX('DS2025'!$B$21:$B$35,MATCH(N35,'DS2025'!$A$21:$A$35,1)+1),
INDEX('DS2025'!$A$21:$A$35,MATCH(N35,'DS2025'!$A$21:$A$35,1)):
INDEX('DS2025'!$A$21:$A$35,MATCH(N35,'DS2025'!$A$21:$A$35,1)+1)),
IF($O$4=Database!$A$12,
_xlfn.FORECAST.LINEAR(
N35,
INDEX('DS2025'!$E$21:$E$35,MATCH(N35,'DS2025'!$D$21:$D$35,1)):
INDEX('DS2025'!$E$21:$E$35,MATCH(N35,'DS2025'!$D$21:$D$35,1)+1),
INDEX('DS2025'!$D$21:$D$35,MATCH(N35,'DS2025'!$D$21:$D$35,1)):
INDEX('DS2025'!$D$21:$D$35,MATCH(N35,'DS2025'!$D$21:$D$35,1)+1)),
IF($O$4=Database!$A$13,
_xlfn.FORECAST.LINEAR(
N35,
INDEX('DS2025'!$H$21:$H$35,MATCH(N35,'DS2025'!$G$21:$G$35,1)):
INDEX('DS2025'!$H$21:$H$35,MATCH(N35,'DS2025'!$G$21:$G$35,1)+1),
INDEX('DS2025'!$G$21:$G$35,MATCH(N35,'DS2025'!$G$21:$G$35,1)):
INDEX('DS2025'!$G$21:$G$35,MATCH(N35,'DS2025'!$G$21:$G$35,1)+1)),
IF($O$4=Database!$A$14,
_xlfn.FORECAST.LINEAR(
N35,
INDEX('DS2025'!$K$21:$K$35,MATCH(N35,'DS2025'!$J$21:$J$35,1)):
INDEX('DS2025'!$K$21:$K$35,MATCH(N35,'DS2025'!$J$21:$J$35,1)+1),
INDEX('DS2025'!$J$21:$J$35,MATCH(N35,'DS2025'!$J$21:$J$35,1)):
INDEX('DS2025'!$J$21:$J$35,MATCH(N35,'DS2025'!$J$21:$J$35,1)+1)),
IF($O$4=Database!$A$15,
_xlfn.FORECAST.LINEAR(
N35,
INDEX('DS2025'!$N$21:$N$35,MATCH(N35,'DS2025'!$M$21:$M$35,1)):
INDEX('DS2025'!$N$21:$N$35,MATCH(N35,'DS2025'!$M$21:$M$35,1)+1),
INDEX('DS2025'!$M$21:$M$35,MATCH(N35,'DS2025'!$M$21:$M$35,1)):
INDEX('DS2025'!$M$21:$M$35,MATCH(N35,'DS2025'!$M$21:$M$35,1)+1)),
IF($O$4=Database!$A$16,
_xlfn.FORECAST.LINEAR(
N35,
INDEX('DS2025'!$Q$21:$Q$35,MATCH(N35,'DS2025'!$P$21:$P$35,1)):
INDEX('DS2025'!$Q$21:$Q$35,MATCH(N35,'DS2025'!$P$21:$P$35,1)+1),
INDEX('DS2025'!$P$21:$P$35,MATCH(N35,'DS2025'!$P$21:$P$35,1)):
INDEX('DS2025'!$P$21:$P$35,MATCH(N35,'DS2025'!$P$21:$P$35,1)+1)),
IF($O$4=Database!$A$17,
_xlfn.FORECAST.LINEAR(
N35,
INDEX('DS2025'!$T$21:$T$35,MATCH(N35,'DS2025'!$S$21:$S$35,1)):
INDEX('DS2025'!$T$21:$T$35,MATCH(N35,'DS2025'!$S$21:$S$35,1)+1),
INDEX('DS2025'!$S$21:$S$35,MATCH(N35,'DS2025'!$S$21:$S$35,1)):
INDEX('DS2025'!$S$21:$S$35,MATCH(N35,'DS2025'!$S$21:$S$35,1)+1)),
IF($O$4=Database!$A$18,
_xlfn.FORECAST.LINEAR(
N35,
INDEX('DS2025'!$W$21:$W$35,MATCH(N35,'DS2025'!$V$21:$V$35,1)):
INDEX('DS2025'!$W$21:$W$35,MATCH(N35,'DS2025'!$V$21:$V$35,1)+1),
INDEX('DS2025'!$V$21:$V$35,MATCH(N35,'DS2025'!$V$21:$V$35,1)):
INDEX('DS2025'!$V$21:$V$35,MATCH(N35,'DS2025'!$V$21:$V$35,1)+1)),
IF($O$4=Database!$A$19,
_xlfn.FORECAST.LINEAR(
N35,
INDEX('DS2025'!$Z$21:$Z$35,MATCH(N35,'DS2025'!$Y$21:$Y$35,1)):
INDEX('DS2025'!$Z$21:$Z$35,MATCH(N35,'DS2025'!$Y$21:$Y$35,1)+1),
INDEX('DS2025'!$Y$21:$Y$35,MATCH(N35,'DS2025'!$Y$21:$Y$35,1)):
INDEX('DS2025'!$Y$21:$Y$35,MATCH(N35,'DS2025'!$Y$21:$Y$35,1)+1)),
IF($O$4=Database!$A$20,
_xlfn.FORECAST.LINEAR(
N35,
INDEX('DS2025'!$AC$21:$AC$35,MATCH(N35,'DS2025'!$AB$21:$AB$35,1)):
INDEX('DS2025'!$AC$21:$AC$35,MATCH(N35,'DS2025'!$AB$21:$AB$35,1)+1),
INDEX('DS2025'!$AB$21:$AB$35,MATCH(N35,'DS2025'!$AB$21:$AB$35,1)):
INDEX('DS2025'!$AB$21:$AB$35,MATCH(N35,'DS2025'!$AB$21:$AB$35,1)+1))
)))))))))))))))))))</f>
        <v>-0.33383014201372263</v>
      </c>
      <c r="P35" s="96">
        <f t="shared" si="4"/>
        <v>64.471169857986283</v>
      </c>
      <c r="Q35" s="317">
        <f>'Data 60 C'!G36</f>
        <v>65.453000000000003</v>
      </c>
      <c r="R35" s="98">
        <f>IF($R$4=Database!$A$2,
_xlfn.FORECAST.LINEAR(Q35,
INDEX('DS2025'!$B$5:$B$15,MATCH(Q35,'DS2025'!$A$5:$A$15,1)):
INDEX('DS2025'!$B$5:$B$15,MATCH(Q35,'DS2025'!$A$5:$A$15,1)+1),
INDEX('DS2025'!$A$5:$A$15,MATCH(Q35,'DS2025'!$A$5:$A$15,1)):
INDEX('DS2025'!$A$5:$A$15,MATCH(Q35,'DS2025'!$A$5:$A$15,1)+1)),
IF($R$4=Database!$A$3,
_xlfn.FORECAST.LINEAR(Q35,
INDEX('DS2025'!$E$5:$E$15,MATCH(Q35,'DS2025'!$D$5:$D$15,1)):
INDEX('DS2025'!$E$5:$E$15,MATCH(Q35,'DS2025'!$D$5:$D$15,1)+1),
INDEX('DS2025'!$D$5:$D$15,MATCH(Q35,'DS2025'!$D$5:$D$15,1)):
INDEX('DS2025'!$D$5:$D$15,MATCH(Q35,'DS2025'!$D$5:$D$15,1)+1)),
IF($R$4=Database!$A$4,
_xlfn.FORECAST.LINEAR(Q35,
INDEX('DS2025'!$H$5:$H$15,MATCH(Q35,'DS2025'!$G$5:$G$15,1)):
INDEX('DS2025'!$H$5:$H$15,MATCH(Q35,'DS2025'!$G$5:$G$15,1)+1),
INDEX('DS2025'!$G$5:$G$15,MATCH(Q35,'DS2025'!$G$5:$G$15,1)):
INDEX('DS2025'!$G$5:$G$15,MATCH(Q35,'DS2025'!$G$5:$G$15,1)+1)),
IF($R$4=Database!$A$5,
_xlfn.FORECAST.LINEAR(Q35,
INDEX('DS2025'!$K$5:$K$15,MATCH(Q35,'DS2025'!$J$5:$J$15,1)):
INDEX('DS2025'!$K$5:$K$15,MATCH(Q35,'DS2025'!$J$5:$J$15,1)+1),
INDEX('DS2025'!$J$5:$J$15,MATCH(Q35,'DS2025'!$J$5:$J$15,1)):
INDEX('DS2025'!$J$5:$J$15,MATCH(Q35,'DS2025'!$J$5:$J$15,1)+1)),
IF($R$4=Database!$A$6,
_xlfn.FORECAST.LINEAR(Q35,
INDEX('DS2025'!$N$5:$N$15,MATCH(Q35,'DS2025'!$M$5:$M$15,1)):
INDEX('DS2025'!$N$5:$N$15,MATCH(Q35,'DS2025'!$M$5:$M$15,1)+1),
INDEX('DS2025'!$M$5:$M$15,MATCH(Q35,'DS2025'!$M$5:$M$15,1)):
INDEX('DS2025'!$M$5:$M$15,MATCH(Q35,'DS2025'!$M$5:$M$15,1)+1)),
IF($R$4=Database!$A$7,
_xlfn.FORECAST.LINEAR(Q35,
INDEX('DS2025'!$Q$5:$Q$15,MATCH(Q35,'DS2025'!$P$5:$P$15,1)):
INDEX('DS2025'!$Q$5:$Q$15,MATCH(Q35,'DS2025'!$P$5:$P$15,1)+1),
INDEX('DS2025'!$P$5:$P$15,MATCH(Q35,'DS2025'!$P$5:$P$15,1)):
INDEX('DS2025'!$P$5:$P$15,MATCH(Q35,'DS2025'!$P$5:$P$15,1)+1)),
IF($R$4=Database!$A$8,
_xlfn.FORECAST.LINEAR(Q35,
INDEX('DS2025'!$T$5:$T$15,MATCH(Q35,'DS2025'!$S$5:$S$15,1)):
INDEX('DS2025'!$T$5:$T$15,MATCH(Q35,'DS2025'!$S$5:$S$15,1)+1),
INDEX('DS2025'!$S$5:$S$15,MATCH(Q35,'DS2025'!$S$5:$S$15,1)):
INDEX('DS2025'!$S$5:$S$15,MATCH(Q35,'DS2025'!$S$5:$S$15,1)+1)),
IF($R$4=Database!$A$9,
_xlfn.FORECAST.LINEAR(Q35,
INDEX('DS2025'!$W$5:$W$15,MATCH(Q35,'DS2025'!$V$5:$V$15,1)):
INDEX('DS2025'!$W$5:$W$15,MATCH(Q35,'DS2025'!$V$5:$V$15,1)+1),
INDEX('DS2025'!$V$5:$V$15,MATCH(Q35,'DS2025'!$V$5:$V$15,1)):
INDEX('DS2025'!$V$5:$V$15,MATCH(Q35,'DS2025'!$V$5:$V$15,1)+1)),
IF($R$4=Database!$A$10,
_xlfn.FORECAST.LINEAR(Q35,
INDEX('DS2025'!$Z$5:$Z$15,MATCH(Q35,'DS2025'!$Y$5:$Y$15,1)):
INDEX('DS2025'!$Z$5:$Z$15,MATCH(Q35,'DS2025'!$Y$5:$Y$15,1)+1),
INDEX('DS2025'!$Y$5:$Y$15,MATCH(Q35,'DS2025'!$Y$5:$Y$15,1)):
INDEX('DS2025'!$Y$5:$Y$15,MATCH(Q35,'DS2025'!$Y$5:$Y$15,1)+1)),
IF($R$4=Database!$A$11,
_xlfn.FORECAST.LINEAR(
Q35,
INDEX('DS2025'!$B$21:$B$35,MATCH(Q35,'DS2025'!$A$21:$A$35,1)):
INDEX('DS2025'!$B$21:$B$35,MATCH(Q35,'DS2025'!$A$21:$A$35,1)+1),
INDEX('DS2025'!$A$21:$A$35,MATCH(Q35,'DS2025'!$A$21:$A$35,1)):
INDEX('DS2025'!$A$21:$A$35,MATCH(Q35,'DS2025'!$A$21:$A$35,1)+1)),
IF($R$4=Database!$A$12,
_xlfn.FORECAST.LINEAR(
Q35,
INDEX('DS2025'!$E$21:$E$35,MATCH(Q35,'DS2025'!$D$21:$D$35,1)):
INDEX('DS2025'!$E$21:$E$35,MATCH(Q35,'DS2025'!$D$21:$D$35,1)+1),
INDEX('DS2025'!$D$21:$D$35,MATCH(Q35,'DS2025'!$D$21:$D$35,1)):
INDEX('DS2025'!$D$21:$D$35,MATCH(Q35,'DS2025'!$D$21:$D$35,1)+1)),
IF($R$4=Database!$A$13,
_xlfn.FORECAST.LINEAR(
Q35,
INDEX('DS2025'!$H$21:$H$35,MATCH(Q35,'DS2025'!$G$21:$G$35,1)):
INDEX('DS2025'!$H$21:$H$35,MATCH(Q35,'DS2025'!$G$21:$G$35,1)+1),
INDEX('DS2025'!$G$21:$G$35,MATCH(Q35,'DS2025'!$G$21:$G$35,1)):
INDEX('DS2025'!$G$21:$G$35,MATCH(Q35,'DS2025'!$G$21:$G$35,1)+1)),
IF($R$4=Database!$A$14,
_xlfn.FORECAST.LINEAR(
Q35,
INDEX('DS2025'!$K$21:$K$35,MATCH(Q35,'DS2025'!$J$21:$J$35,1)):
INDEX('DS2025'!$K$21:$K$35,MATCH(Q35,'DS2025'!$J$21:$J$35,1)+1),
INDEX('DS2025'!$J$21:$J$35,MATCH(Q35,'DS2025'!$J$21:$J$35,1)):
INDEX('DS2025'!$J$21:$J$35,MATCH(Q35,'DS2025'!$J$21:$J$35,1)+1)),
IF($R$4=Database!$A$15,
_xlfn.FORECAST.LINEAR(
Q35,
INDEX('DS2025'!$N$21:$N$35,MATCH(Q35,'DS2025'!$M$21:$M$35,1)):
INDEX('DS2025'!$N$21:$N$35,MATCH(Q35,'DS2025'!$M$21:$M$35,1)+1),
INDEX('DS2025'!$M$21:$M$35,MATCH(Q35,'DS2025'!$M$21:$M$35,1)):
INDEX('DS2025'!$M$21:$M$35,MATCH(Q35,'DS2025'!$M$21:$M$35,1)+1)),
IF($R$4=Database!$A$16,
_xlfn.FORECAST.LINEAR(
Q35,
INDEX('DS2025'!$Q$21:$Q$35,MATCH(Q35,'DS2025'!$P$21:$P$35,1)):
INDEX('DS2025'!$Q$21:$Q$35,MATCH(Q35,'DS2025'!$P$21:$P$35,1)+1),
INDEX('DS2025'!$P$21:$P$35,MATCH(Q35,'DS2025'!$P$21:$P$35,1)):
INDEX('DS2025'!$P$21:$P$35,MATCH(Q35,'DS2025'!$P$21:$P$35,1)+1)),
IF($R$4=Database!$A$17,
_xlfn.FORECAST.LINEAR(
Q35,
INDEX('DS2025'!$T$21:$T$35,MATCH(Q35,'DS2025'!$S$21:$S$35,1)):
INDEX('DS2025'!$T$21:$T$35,MATCH(Q35,'DS2025'!$S$21:$S$35,1)+1),
INDEX('DS2025'!$S$21:$S$35,MATCH(Q35,'DS2025'!$S$21:$S$35,1)):
INDEX('DS2025'!$S$21:$S$35,MATCH(Q35,'DS2025'!$S$21:$S$35,1)+1)),
IF($R$4=Database!$A$18,
_xlfn.FORECAST.LINEAR(
Q35,
INDEX('DS2025'!$W$21:$W$35,MATCH(Q35,'DS2025'!$V$21:$V$35,1)):
INDEX('DS2025'!$W$21:$W$35,MATCH(Q35,'DS2025'!$V$21:$V$35,1)+1),
INDEX('DS2025'!$V$21:$V$35,MATCH(Q35,'DS2025'!$V$21:$V$35,1)):
INDEX('DS2025'!$V$21:$V$35,MATCH(Q35,'DS2025'!$V$21:$V$35,1)+1)),
IF($R$4=Database!$A$19,
_xlfn.FORECAST.LINEAR(
Q35,
INDEX('DS2025'!$Z$21:$Z$35,MATCH(Q35,'DS2025'!$Y$21:$Y$35,1)):
INDEX('DS2025'!$Z$21:$Z$35,MATCH(Q35,'DS2025'!$Y$21:$Y$35,1)+1),
INDEX('DS2025'!$Y$21:$Y$35,MATCH(Q35,'DS2025'!$Y$21:$Y$35,1)):
INDEX('DS2025'!$Y$21:$Y$35,MATCH(Q35,'DS2025'!$Y$21:$Y$35,1)+1)),
IF($R$4=Database!$A$20,
_xlfn.FORECAST.LINEAR(
Q35,
INDEX('DS2025'!$AC$21:$AC$35,MATCH(Q35,'DS2025'!$AB$21:$AB$35,1)):
INDEX('DS2025'!$AC$21:$AC$35,MATCH(Q35,'DS2025'!$AB$21:$AB$35,1)+1),
INDEX('DS2025'!$AB$21:$AB$35,MATCH(Q35,'DS2025'!$AB$21:$AB$35,1)):
INDEX('DS2025'!$AB$21:$AB$35,MATCH(Q35,'DS2025'!$AB$21:$AB$35,1)+1))
)))))))))))))))))))</f>
        <v>-0.33574301898835168</v>
      </c>
      <c r="S35" s="98">
        <f t="shared" si="5"/>
        <v>65.11725698101165</v>
      </c>
      <c r="T35" s="317">
        <f>'Data 60 C'!H36</f>
        <v>64.540999999999997</v>
      </c>
      <c r="U35" s="98">
        <f>IF($U$4=Database!$A$2,
_xlfn.FORECAST.LINEAR(T35,
INDEX('DS2025'!$B$5:$B$15,MATCH(T35,'DS2025'!$A$5:$A$15,1)):
INDEX('DS2025'!$B$5:$B$15,MATCH(T35,'DS2025'!$A$5:$A$15,1)+1),
INDEX('DS2025'!$A$5:$A$15,MATCH(T35,'DS2025'!$A$5:$A$15,1)):
INDEX('DS2025'!$A$5:$A$15,MATCH(T35,'DS2025'!$A$5:$A$15,1)+1)),
IF($U$4=Database!$A$3,
_xlfn.FORECAST.LINEAR(T35,
INDEX('DS2025'!$E$5:$E$15,MATCH(T35,'DS2025'!$D$5:$D$15,1)):
INDEX('DS2025'!$E$5:$E$15,MATCH(T35,'DS2025'!$D$5:$D$15,1)+1),
INDEX('DS2025'!$D$5:$D$15,MATCH(T35,'DS2025'!$D$5:$D$15,1)):
INDEX('DS2025'!$D$5:$D$15,MATCH(T35,'DS2025'!$D$5:$D$15,1)+1)),
IF($U$4=Database!$A$4,
_xlfn.FORECAST.LINEAR(T35,
INDEX('DS2025'!$H$5:$H$15,MATCH(T35,'DS2025'!$G$5:$G$15,1)):
INDEX('DS2025'!$H$5:$H$15,MATCH(T35,'DS2025'!$G$5:$G$15,1)+1),
INDEX('DS2025'!$G$5:$G$15,MATCH(T35,'DS2025'!$G$5:$G$15,1)):
INDEX('DS2025'!$G$5:$G$15,MATCH(T35,'DS2025'!$G$5:$G$15,1)+1)),
IF($U$4=Database!$A$5,
_xlfn.FORECAST.LINEAR(T35,
INDEX('DS2025'!$K$5:$K$15,MATCH(T35,'DS2025'!$J$5:$J$15,1)):
INDEX('DS2025'!$K$5:$K$15,MATCH(T35,'DS2025'!$J$5:$J$15,1)+1),
INDEX('DS2025'!$J$5:$J$15,MATCH(T35,'DS2025'!$J$5:$J$15,1)):
INDEX('DS2025'!$J$5:$J$15,MATCH(T35,'DS2025'!$J$5:$J$15,1)+1)),
IF($U$4=Database!$A$6,
_xlfn.FORECAST.LINEAR(T35,
INDEX('DS2025'!$N$5:$N$15,MATCH(T35,'DS2025'!$M$5:$M$15,1)):
INDEX('DS2025'!$N$5:$N$15,MATCH(T35,'DS2025'!$M$5:$M$15,1)+1),
INDEX('DS2025'!$M$5:$M$15,MATCH(T35,'DS2025'!$M$5:$M$15,1)):
INDEX('DS2025'!$M$5:$M$15,MATCH(T35,'DS2025'!$M$5:$M$15,1)+1)),
IF($U$4=Database!$A$7,
_xlfn.FORECAST.LINEAR(T35,
INDEX('DS2025'!$Q$5:$Q$15,MATCH(T35,'DS2025'!$P$5:$P$15,1)):
INDEX('DS2025'!$Q$5:$Q$15,MATCH(T35,'DS2025'!$P$5:$P$15,1)+1),
INDEX('DS2025'!$P$5:$P$15,MATCH(T35,'DS2025'!$P$5:$P$15,1)):
INDEX('DS2025'!$P$5:$P$15,MATCH(T35,'DS2025'!$P$5:$P$15,1)+1)),
IF($U$4=Database!$A$8,
_xlfn.FORECAST.LINEAR(T35,
INDEX('DS2025'!$T$5:$T$15,MATCH(T35,'DS2025'!$S$5:$S$15,1)):
INDEX('DS2025'!$T$5:$T$15,MATCH(T35,'DS2025'!$S$5:$S$15,1)+1),
INDEX('DS2025'!$S$5:$S$15,MATCH(T35,'DS2025'!$S$5:$S$15,1)):
INDEX('DS2025'!$S$5:$S$15,MATCH(T35,'DS2025'!$S$5:$S$15,1)+1)),
IF($U$4=Database!$A$9,
_xlfn.FORECAST.LINEAR(T35,
INDEX('DS2025'!$W$5:$W$15,MATCH(T35,'DS2025'!$V$5:$V$15,1)):
INDEX('DS2025'!$W$5:$W$15,MATCH(T35,'DS2025'!$V$5:$V$15,1)+1),
INDEX('DS2025'!$V$5:$V$15,MATCH(T35,'DS2025'!$V$5:$V$15,1)):
INDEX('DS2025'!$V$5:$V$15,MATCH(T35,'DS2025'!$V$5:$V$15,1)+1)),
IF($U$4=Database!$A$10,
_xlfn.FORECAST.LINEAR(T35,
INDEX('DS2025'!$Z$5:$Z$15,MATCH(T35,'DS2025'!$Y$5:$Y$15,1)):
INDEX('DS2025'!$Z$5:$Z$15,MATCH(T35,'DS2025'!$Y$5:$Y$15,1)+1),
INDEX('DS2025'!$Y$5:$Y$15,MATCH(T35,'DS2025'!$Y$5:$Y$15,1)):
INDEX('DS2025'!$Y$5:$Y$15,MATCH(T35,'DS2025'!$Y$5:$Y$15,1)+1)),
IF($U$4=Database!$A$11,
_xlfn.FORECAST.LINEAR(
T35,
INDEX('DS2025'!$B$21:$B$35,MATCH(T35,'DS2025'!$A$21:$A$35,1)):
INDEX('DS2025'!$B$21:$B$35,MATCH(T35,'DS2025'!$A$21:$A$35,1)+1),
INDEX('DS2025'!$A$21:$A$35,MATCH(T35,'DS2025'!$A$21:$A$35,1)):
INDEX('DS2025'!$A$21:$A$35,MATCH(T35,'DS2025'!$A$21:$A$35,1)+1)),
IF($U$4=Database!$A$12,
_xlfn.FORECAST.LINEAR(
T35,
INDEX('DS2025'!$E$21:$E$35,MATCH(T35,'DS2025'!$D$21:$D$35,1)):
INDEX('DS2025'!$E$21:$E$35,MATCH(T35,'DS2025'!$D$21:$D$35,1)+1),
INDEX('DS2025'!$D$21:$D$35,MATCH(T35,'DS2025'!$D$21:$D$35,1)):
INDEX('DS2025'!$D$21:$D$35,MATCH(T35,'DS2025'!$D$21:$D$35,1)+1)),
IF($U$4=Database!$A$13,
_xlfn.FORECAST.LINEAR(
T35,
INDEX('DS2025'!$H$21:$H$35,MATCH(T35,'DS2025'!$G$21:$G$35,1)):
INDEX('DS2025'!$H$21:$H$35,MATCH(T35,'DS2025'!$G$21:$G$35,1)+1),
INDEX('DS2025'!$G$21:$G$35,MATCH(T35,'DS2025'!$G$21:$G$35,1)):
INDEX('DS2025'!$G$21:$G$35,MATCH(T35,'DS2025'!$G$21:$G$35,1)+1)),
IF($U$4=Database!$A$14,
_xlfn.FORECAST.LINEAR(
T35,
INDEX('DS2025'!$K$21:$K$35,MATCH(T35,'DS2025'!$J$21:$J$35,1)):
INDEX('DS2025'!$K$21:$K$35,MATCH(T35,'DS2025'!$J$21:$J$35,1)+1),
INDEX('DS2025'!$J$21:$J$35,MATCH(T35,'DS2025'!$J$21:$J$35,1)):
INDEX('DS2025'!$J$21:$J$35,MATCH(T35,'DS2025'!$J$21:$J$35,1)+1)),
IF($U$4=Database!$A$15,
_xlfn.FORECAST.LINEAR(
T35,
INDEX('DS2025'!$N$21:$N$35,MATCH(T35,'DS2025'!$M$21:$M$35,1)):
INDEX('DS2025'!$N$21:$N$35,MATCH(T35,'DS2025'!$M$21:$M$35,1)+1),
INDEX('DS2025'!$M$21:$M$35,MATCH(T35,'DS2025'!$M$21:$M$35,1)):
INDEX('DS2025'!$M$21:$M$35,MATCH(T35,'DS2025'!$M$21:$M$35,1)+1)),
IF($U$4=Database!$A$16,
_xlfn.FORECAST.LINEAR(
T35,
INDEX('DS2025'!$Q$21:$Q$35,MATCH(T35,'DS2025'!$P$21:$P$35,1)):
INDEX('DS2025'!$Q$21:$Q$35,MATCH(T35,'DS2025'!$P$21:$P$35,1)+1),
INDEX('DS2025'!$P$21:$P$35,MATCH(T35,'DS2025'!$P$21:$P$35,1)):
INDEX('DS2025'!$P$21:$P$35,MATCH(T35,'DS2025'!$P$21:$P$35,1)+1)),
IF($U$4=Database!$A$17,
_xlfn.FORECAST.LINEAR(
T35,
INDEX('DS2025'!$T$21:$T$35,MATCH(T35,'DS2025'!$S$21:$S$35,1)):
INDEX('DS2025'!$T$21:$T$35,MATCH(T35,'DS2025'!$S$21:$S$35,1)+1),
INDEX('DS2025'!$S$21:$S$35,MATCH(T35,'DS2025'!$S$21:$S$35,1)):
INDEX('DS2025'!$S$21:$S$35,MATCH(T35,'DS2025'!$S$21:$S$35,1)+1)),
IF($U$4=Database!$A$18,
_xlfn.FORECAST.LINEAR(
T35,
INDEX('DS2025'!$W$21:$W$35,MATCH(T35,'DS2025'!$V$21:$V$35,1)):
INDEX('DS2025'!$W$21:$W$35,MATCH(T35,'DS2025'!$V$21:$V$35,1)+1),
INDEX('DS2025'!$V$21:$V$35,MATCH(T35,'DS2025'!$V$21:$V$35,1)):
INDEX('DS2025'!$V$21:$V$35,MATCH(T35,'DS2025'!$V$21:$V$35,1)+1)),
IF($U$4=Database!$A$19,
_xlfn.FORECAST.LINEAR(
T35,
INDEX('DS2025'!$Z$21:$Z$35,MATCH(T35,'DS2025'!$Y$21:$Y$35,1)):
INDEX('DS2025'!$Z$21:$Z$35,MATCH(T35,'DS2025'!$Y$21:$Y$35,1)+1),
INDEX('DS2025'!$Y$21:$Y$35,MATCH(T35,'DS2025'!$Y$21:$Y$35,1)):
INDEX('DS2025'!$Y$21:$Y$35,MATCH(T35,'DS2025'!$Y$21:$Y$35,1)+1)),
IF($U$4=Database!$A$20,
_xlfn.FORECAST.LINEAR(
T35,
INDEX('DS2025'!$AC$21:$AC$35,MATCH(T35,'DS2025'!$AB$21:$AB$35,1)):
INDEX('DS2025'!$AC$21:$AC$35,MATCH(T35,'DS2025'!$AB$21:$AB$35,1)+1),
INDEX('DS2025'!$AB$21:$AB$35,MATCH(T35,'DS2025'!$AB$21:$AB$35,1)):
INDEX('DS2025'!$AB$21:$AB$35,MATCH(T35,'DS2025'!$AB$21:$AB$35,1)+1))
)))))))))))))))))))</f>
        <v>-0.33305082176479972</v>
      </c>
      <c r="V35" s="98">
        <f t="shared" si="6"/>
        <v>64.207949178235197</v>
      </c>
      <c r="W35" s="317">
        <f>'Data 60 C'!I36</f>
        <v>64.582999999999998</v>
      </c>
      <c r="X35" s="98">
        <f>IF($X$4=Database!$A$2,
_xlfn.FORECAST.LINEAR(W35,
INDEX('DS2025'!$B$5:$B$15,MATCH(W35,'DS2025'!$A$5:$A$15,1)):
INDEX('DS2025'!$B$5:$B$15,MATCH(W35,'DS2025'!$A$5:$A$15,1)+1),
INDEX('DS2025'!$A$5:$A$15,MATCH(W35,'DS2025'!$A$5:$A$15,1)):
INDEX('DS2025'!$A$5:$A$15,MATCH(W35,'DS2025'!$A$5:$A$15,1)+1)),
IF($X$4=Database!$A$3,
_xlfn.FORECAST.LINEAR(W35,
INDEX('DS2025'!$E$5:$E$15,MATCH(W35,'DS2025'!$D$5:$D$15,1)):
INDEX('DS2025'!$E$5:$E$15,MATCH(W35,'DS2025'!$D$5:$D$15,1)+1),
INDEX('DS2025'!$D$5:$D$15,MATCH(W35,'DS2025'!$D$5:$D$15,1)):
INDEX('DS2025'!$D$5:$D$15,MATCH(W35,'DS2025'!$D$5:$D$15,1)+1)),
IF($X$4=Database!$A$4,
_xlfn.FORECAST.LINEAR(W35,
INDEX('DS2025'!$H$5:$H$15,MATCH(W35,'DS2025'!$G$5:$G$15,1)):
INDEX('DS2025'!$H$5:$H$15,MATCH(W35,'DS2025'!$G$5:$G$15,1)+1),
INDEX('DS2025'!$G$5:$G$15,MATCH(W35,'DS2025'!$G$5:$G$15,1)):
INDEX('DS2025'!$G$5:$G$15,MATCH(W35,'DS2025'!$G$5:$G$15,1)+1)),
IF($X$4=Database!$A$5,
_xlfn.FORECAST.LINEAR(W35,
INDEX('DS2025'!$K$5:$K$15,MATCH(W35,'DS2025'!$J$5:$J$15,1)):
INDEX('DS2025'!$K$5:$K$15,MATCH(W35,'DS2025'!$J$5:$J$15,1)+1),
INDEX('DS2025'!$J$5:$J$15,MATCH(W35,'DS2025'!$J$5:$J$15,1)):
INDEX('DS2025'!$J$5:$J$15,MATCH(W35,'DS2025'!$J$5:$J$15,1)+1)),
IF($X$4=Database!$A$6,
_xlfn.FORECAST.LINEAR(W35,
INDEX('DS2025'!$N$5:$N$15,MATCH(W35,'DS2025'!$M$5:$M$15,1)):
INDEX('DS2025'!$N$5:$N$15,MATCH(W35,'DS2025'!$M$5:$M$15,1)+1),
INDEX('DS2025'!$M$5:$M$15,MATCH(W35,'DS2025'!$M$5:$M$15,1)):
INDEX('DS2025'!$M$5:$M$15,MATCH(W35,'DS2025'!$M$5:$M$15,1)+1)),
IF($X$4=Database!$A$7,
_xlfn.FORECAST.LINEAR(W35,
INDEX('DS2025'!$Q$5:$Q$15,MATCH(W35,'DS2025'!$P$5:$P$15,1)):
INDEX('DS2025'!$Q$5:$Q$15,MATCH(W35,'DS2025'!$P$5:$P$15,1)+1),
INDEX('DS2025'!$P$5:$P$15,MATCH(W35,'DS2025'!$P$5:$P$15,1)):
INDEX('DS2025'!$P$5:$P$15,MATCH(W35,'DS2025'!$P$5:$P$15,1)+1)),
IF($X$4=Database!$A$8,
_xlfn.FORECAST.LINEAR(W35,
INDEX('DS2025'!$T$5:$T$15,MATCH(W35,'DS2025'!$S$5:$S$15,1)):
INDEX('DS2025'!$T$5:$T$15,MATCH(W35,'DS2025'!$S$5:$S$15,1)+1),
INDEX('DS2025'!$S$5:$S$15,MATCH(W35,'DS2025'!$S$5:$S$15,1)):
INDEX('DS2025'!$S$5:$S$15,MATCH(W35,'DS2025'!$S$5:$S$15,1)+1)),
IF($X$4=Database!$A$9,
_xlfn.FORECAST.LINEAR(W35,
INDEX('DS2025'!$W$5:$W$15,MATCH(W35,'DS2025'!$V$5:$V$15,1)):
INDEX('DS2025'!$W$5:$W$15,MATCH(W35,'DS2025'!$V$5:$V$15,1)+1),
INDEX('DS2025'!$V$5:$V$15,MATCH(W35,'DS2025'!$V$5:$V$15,1)):
INDEX('DS2025'!$V$5:$V$15,MATCH(W35,'DS2025'!$V$5:$V$15,1)+1)),
IF($X$4=Database!$A$10,
_xlfn.FORECAST.LINEAR(W35,
INDEX('DS2025'!$Z$5:$Z$15,MATCH(W35,'DS2025'!$Y$5:$Y$15,1)):
INDEX('DS2025'!$Z$5:$Z$15,MATCH(W35,'DS2025'!$Y$5:$Y$15,1)+1),
INDEX('DS2025'!$Y$5:$Y$15,MATCH(W35,'DS2025'!$Y$5:$Y$15,1)):
INDEX('DS2025'!$Y$5:$Y$15,MATCH(W35,'DS2025'!$Y$5:$Y$15,1)+1)),
IF($X$4=Database!$A$11,
_xlfn.FORECAST.LINEAR(
W35,
INDEX('DS2025'!$B$21:$B$35,MATCH(W35,'DS2025'!$A$21:$A$35,1)):
INDEX('DS2025'!$B$21:$B$35,MATCH(W35,'DS2025'!$A$21:$A$35,1)+1),
INDEX('DS2025'!$A$21:$A$35,MATCH(W35,'DS2025'!$A$21:$A$35,1)):
INDEX('DS2025'!$A$21:$A$35,MATCH(W35,'DS2025'!$A$21:$A$35,1)+1)),
IF($X$4=Database!$A$12,
_xlfn.FORECAST.LINEAR(
W35,
INDEX('DS2025'!$E$21:$E$35,MATCH(W35,'DS2025'!$D$21:$D$35,1)):
INDEX('DS2025'!$E$21:$E$35,MATCH(W35,'DS2025'!$D$21:$D$35,1)+1),
INDEX('DS2025'!$D$21:$D$35,MATCH(W35,'DS2025'!$D$21:$D$35,1)):
INDEX('DS2025'!$D$21:$D$35,MATCH(W35,'DS2025'!$D$21:$D$35,1)+1)),
IF($X$4=Database!$A$13,
_xlfn.FORECAST.LINEAR(
W35,
INDEX('DS2025'!$H$21:$H$35,MATCH(W35,'DS2025'!$G$21:$G$35,1)):
INDEX('DS2025'!$H$21:$H$35,MATCH(W35,'DS2025'!$G$21:$G$35,1)+1),
INDEX('DS2025'!$G$21:$G$35,MATCH(W35,'DS2025'!$G$21:$G$35,1)):
INDEX('DS2025'!$G$21:$G$35,MATCH(W35,'DS2025'!$G$21:$G$35,1)+1)),
IF($X$4=Database!$A$14,
_xlfn.FORECAST.LINEAR(
W35,
INDEX('DS2025'!$K$21:$K$35,MATCH(W35,'DS2025'!$J$21:$J$35,1)):
INDEX('DS2025'!$K$21:$K$35,MATCH(W35,'DS2025'!$J$21:$J$35,1)+1),
INDEX('DS2025'!$J$21:$J$35,MATCH(W35,'DS2025'!$J$21:$J$35,1)):
INDEX('DS2025'!$J$21:$J$35,MATCH(W35,'DS2025'!$J$21:$J$35,1)+1)),
IF($X$4=Database!$A$15,
_xlfn.FORECAST.LINEAR(
W35,
INDEX('DS2025'!$N$21:$N$35,MATCH(W35,'DS2025'!$M$21:$M$35,1)):
INDEX('DS2025'!$N$21:$N$35,MATCH(W35,'DS2025'!$M$21:$M$35,1)+1),
INDEX('DS2025'!$M$21:$M$35,MATCH(W35,'DS2025'!$M$21:$M$35,1)):
INDEX('DS2025'!$M$21:$M$35,MATCH(W35,'DS2025'!$M$21:$M$35,1)+1)),
IF($X$4=Database!$A$16,
_xlfn.FORECAST.LINEAR(
W35,
INDEX('DS2025'!$Q$21:$Q$35,MATCH(W35,'DS2025'!$P$21:$P$35,1)):
INDEX('DS2025'!$Q$21:$Q$35,MATCH(W35,'DS2025'!$P$21:$P$35,1)+1),
INDEX('DS2025'!$P$21:$P$35,MATCH(W35,'DS2025'!$P$21:$P$35,1)):
INDEX('DS2025'!$P$21:$P$35,MATCH(W35,'DS2025'!$P$21:$P$35,1)+1)),
IF($X$4=Database!$A$17,
_xlfn.FORECAST.LINEAR(
W35,
INDEX('DS2025'!$T$21:$T$35,MATCH(W35,'DS2025'!$S$21:$S$35,1)):
INDEX('DS2025'!$T$21:$T$35,MATCH(W35,'DS2025'!$S$21:$S$35,1)+1),
INDEX('DS2025'!$S$21:$S$35,MATCH(W35,'DS2025'!$S$21:$S$35,1)):
INDEX('DS2025'!$S$21:$S$35,MATCH(W35,'DS2025'!$S$21:$S$35,1)+1)),
IF($X$4=Database!$A$18,
_xlfn.FORECAST.LINEAR(
W35,
INDEX('DS2025'!$W$21:$W$35,MATCH(W35,'DS2025'!$V$21:$V$35,1)):
INDEX('DS2025'!$W$21:$W$35,MATCH(W35,'DS2025'!$V$21:$V$35,1)+1),
INDEX('DS2025'!$V$21:$V$35,MATCH(W35,'DS2025'!$V$21:$V$35,1)):
INDEX('DS2025'!$V$21:$V$35,MATCH(W35,'DS2025'!$V$21:$V$35,1)+1)),
IF($X$4=Database!$A$19,
_xlfn.FORECAST.LINEAR(
W35,
INDEX('DS2025'!$Z$21:$Z$35,MATCH(W35,'DS2025'!$Y$21:$Y$35,1)):
INDEX('DS2025'!$Z$21:$Z$35,MATCH(W35,'DS2025'!$Y$21:$Y$35,1)+1),
INDEX('DS2025'!$Y$21:$Y$35,MATCH(W35,'DS2025'!$Y$21:$Y$35,1)):
INDEX('DS2025'!$Y$21:$Y$35,MATCH(W35,'DS2025'!$Y$21:$Y$35,1)+1)),
IF($X$4=Database!$A$20,
_xlfn.FORECAST.LINEAR(
W35,
INDEX('DS2025'!$AC$21:$AC$35,MATCH(W35,'DS2025'!$AB$21:$AB$35,1)):
INDEX('DS2025'!$AC$21:$AC$35,MATCH(W35,'DS2025'!$AB$21:$AB$35,1)+1),
INDEX('DS2025'!$AB$21:$AB$35,MATCH(W35,'DS2025'!$AB$21:$AB$35,1)):
INDEX('DS2025'!$AB$21:$AB$35,MATCH(W35,'DS2025'!$AB$21:$AB$35,1)+1))
)))))))))))))))))))</f>
        <v>-0.33317480453167381</v>
      </c>
      <c r="Y35" s="98">
        <f t="shared" si="7"/>
        <v>64.249825195468318</v>
      </c>
      <c r="Z35" s="97">
        <f>'Data 60 C'!J36</f>
        <v>66.043000000000006</v>
      </c>
      <c r="AA35" s="98">
        <f>IF($AA$4=Database!$A$2,
_xlfn.FORECAST.LINEAR(Z35,
INDEX('DS2025'!$B$5:$B$15,MATCH(Z35,'DS2025'!$A$5:$A$15,1)):
INDEX('DS2025'!$B$5:$B$15,MATCH(Z35,'DS2025'!$A$5:$A$15,1)+1),
INDEX('DS2025'!$A$5:$A$15,MATCH(Z35,'DS2025'!$A$5:$A$15,1)):
INDEX('DS2025'!$A$5:$A$15,MATCH(Z35,'DS2025'!$A$5:$A$15,1)+1)),
IF($AA$4=Database!$A$3,
_xlfn.FORECAST.LINEAR(Z35,
INDEX('DS2025'!$E$5:$E$15,MATCH(Z35,'DS2025'!$D$5:$D$15,1)):
INDEX('DS2025'!$E$5:$E$15,MATCH(Z35,'DS2025'!$D$5:$D$15,1)+1),
INDEX('DS2025'!$D$5:$D$15,MATCH(Z35,'DS2025'!$D$5:$D$15,1)):
INDEX('DS2025'!$D$5:$D$15,MATCH(Z35,'DS2025'!$D$5:$D$15,1)+1)),
IF($AA$4=Database!$A$4,
_xlfn.FORECAST.LINEAR(Z35,
INDEX('DS2025'!$H$5:$H$15,MATCH(Z35,'DS2025'!$G$5:$G$15,1)):
INDEX('DS2025'!$H$5:$H$15,MATCH(Z35,'DS2025'!$G$5:$G$15,1)+1),
INDEX('DS2025'!$G$5:$G$15,MATCH(Z35,'DS2025'!$G$5:$G$15,1)):
INDEX('DS2025'!$G$5:$G$15,MATCH(Z35,'DS2025'!$G$5:$G$15,1)+1)),
IF($AA$4=Database!$A$5,
_xlfn.FORECAST.LINEAR(Z35,
INDEX('DS2025'!$K$5:$K$15,MATCH(Z35,'DS2025'!$J$5:$J$15,1)):
INDEX('DS2025'!$K$5:$K$15,MATCH(Z35,'DS2025'!$J$5:$J$15,1)+1),
INDEX('DS2025'!$J$5:$J$15,MATCH(Z35,'DS2025'!$J$5:$J$15,1)):
INDEX('DS2025'!$J$5:$J$15,MATCH(Z35,'DS2025'!$J$5:$J$15,1)+1)),
IF($AA$4=Database!$A$6,
_xlfn.FORECAST.LINEAR(Z35,
INDEX('DS2025'!$N$5:$N$15,MATCH(Z35,'DS2025'!$M$5:$M$15,1)):
INDEX('DS2025'!$N$5:$N$15,MATCH(Z35,'DS2025'!$M$5:$M$15,1)+1),
INDEX('DS2025'!$M$5:$M$15,MATCH(Z35,'DS2025'!$M$5:$M$15,1)):
INDEX('DS2025'!$M$5:$M$15,MATCH(Z35,'DS2025'!$M$5:$M$15,1)+1)),
IF($AA$4=Database!$A$7,
_xlfn.FORECAST.LINEAR(Z35,
INDEX('DS2025'!$Q$5:$Q$15,MATCH(Z35,'DS2025'!$P$5:$P$15,1)):
INDEX('DS2025'!$Q$5:$Q$15,MATCH(Z35,'DS2025'!$P$5:$P$15,1)+1),
INDEX('DS2025'!$P$5:$P$15,MATCH(Z35,'DS2025'!$P$5:$P$15,1)):
INDEX('DS2025'!$P$5:$P$15,MATCH(Z35,'DS2025'!$P$5:$P$15,1)+1)),
IF($AA$4=Database!$A$8,
_xlfn.FORECAST.LINEAR(Z35,
INDEX('DS2025'!$T$5:$T$15,MATCH(Z35,'DS2025'!$S$5:$S$15,1)):
INDEX('DS2025'!$T$5:$T$15,MATCH(Z35,'DS2025'!$S$5:$S$15,1)+1),
INDEX('DS2025'!$S$5:$S$15,MATCH(Z35,'DS2025'!$S$5:$S$15,1)):
INDEX('DS2025'!$S$5:$S$15,MATCH(Z35,'DS2025'!$S$5:$S$15,1)+1)),
IF($AA$4=Database!$A$9,
_xlfn.FORECAST.LINEAR(Z35,
INDEX('DS2025'!$W$5:$W$15,MATCH(Z35,'DS2025'!$V$5:$V$15,1)):
INDEX('DS2025'!$W$5:$W$15,MATCH(Z35,'DS2025'!$V$5:$V$15,1)+1),
INDEX('DS2025'!$V$5:$V$15,MATCH(Z35,'DS2025'!$V$5:$V$15,1)):
INDEX('DS2025'!$V$5:$V$15,MATCH(Z35,'DS2025'!$V$5:$V$15,1)+1)),
IF($AA$4=Database!$A$10,
_xlfn.FORECAST.LINEAR(Z35,
INDEX('DS2025'!$Z$5:$Z$15,MATCH(Z35,'DS2025'!$Y$5:$Y$15,1)):
INDEX('DS2025'!$Z$5:$Z$15,MATCH(Z35,'DS2025'!$Y$5:$Y$15,1)+1),
INDEX('DS2025'!$Y$5:$Y$15,MATCH(Z35,'DS2025'!$Y$5:$Y$15,1)):
INDEX('DS2025'!$Y$5:$Y$15,MATCH(Z35,'DS2025'!$Y$5:$Y$15,1)+1)),
IF($AA$4=Database!$A$11,
_xlfn.FORECAST.LINEAR(
Z35,
INDEX('DS2025'!$B$21:$B$35,MATCH(Z35,'DS2025'!$A$21:$A$35,1)):
INDEX('DS2025'!$B$21:$B$35,MATCH(Z35,'DS2025'!$A$21:$A$35,1)+1),
INDEX('DS2025'!$A$21:$A$35,MATCH(Z35,'DS2025'!$A$21:$A$35,1)):
INDEX('DS2025'!$A$21:$A$35,MATCH(Z35,'DS2025'!$A$21:$A$35,1)+1)),
IF($AA$4=Database!$A$12,
_xlfn.FORECAST.LINEAR(
Z35,
INDEX('DS2025'!$E$21:$E$35,MATCH(Z35,'DS2025'!$D$21:$D$35,1)):
INDEX('DS2025'!$E$21:$E$35,MATCH(Z35,'DS2025'!$D$21:$D$35,1)+1),
INDEX('DS2025'!$D$21:$D$35,MATCH(Z35,'DS2025'!$D$21:$D$35,1)):
INDEX('DS2025'!$D$21:$D$35,MATCH(Z35,'DS2025'!$D$21:$D$35,1)+1)),
IF($AA$4=Database!$A$13,
_xlfn.FORECAST.LINEAR(
Z35,
INDEX('DS2025'!$H$21:$H$35,MATCH(Z35,'DS2025'!$G$21:$G$35,1)):
INDEX('DS2025'!$H$21:$H$35,MATCH(Z35,'DS2025'!$G$21:$G$35,1)+1),
INDEX('DS2025'!$G$21:$G$35,MATCH(Z35,'DS2025'!$G$21:$G$35,1)):
INDEX('DS2025'!$G$21:$G$35,MATCH(Z35,'DS2025'!$G$21:$G$35,1)+1)),
IF($AA$4=Database!$A$14,
_xlfn.FORECAST.LINEAR(
Z35,
INDEX('DS2025'!$K$21:$K$35,MATCH(Z35,'DS2025'!$J$21:$J$35,1)):
INDEX('DS2025'!$K$21:$K$35,MATCH(Z35,'DS2025'!$J$21:$J$35,1)+1),
INDEX('DS2025'!$J$21:$J$35,MATCH(Z35,'DS2025'!$J$21:$J$35,1)):
INDEX('DS2025'!$J$21:$J$35,MATCH(Z35,'DS2025'!$J$21:$J$35,1)+1)),
IF($AA$4=Database!$A$15,
_xlfn.FORECAST.LINEAR(
Z35,
INDEX('DS2025'!$N$21:$N$35,MATCH(Z35,'DS2025'!$M$21:$M$35,1)):
INDEX('DS2025'!$N$21:$N$35,MATCH(Z35,'DS2025'!$M$21:$M$35,1)+1),
INDEX('DS2025'!$M$21:$M$35,MATCH(Z35,'DS2025'!$M$21:$M$35,1)):
INDEX('DS2025'!$M$21:$M$35,MATCH(Z35,'DS2025'!$M$21:$M$35,1)+1)),
IF($AA$4=Database!$A$16,
_xlfn.FORECAST.LINEAR(
Z35,
INDEX('DS2025'!$Q$21:$Q$35,MATCH(Z35,'DS2025'!$P$21:$P$35,1)):
INDEX('DS2025'!$Q$21:$Q$35,MATCH(Z35,'DS2025'!$P$21:$P$35,1)+1),
INDEX('DS2025'!$P$21:$P$35,MATCH(Z35,'DS2025'!$P$21:$P$35,1)):
INDEX('DS2025'!$P$21:$P$35,MATCH(Z35,'DS2025'!$P$21:$P$35,1)+1)),
IF($AA$4=Database!$A$17,
_xlfn.FORECAST.LINEAR(
Z35,
INDEX('DS2025'!$T$21:$T$35,MATCH(Z35,'DS2025'!$S$21:$S$35,1)):
INDEX('DS2025'!$T$21:$T$35,MATCH(Z35,'DS2025'!$S$21:$S$35,1)+1),
INDEX('DS2025'!$S$21:$S$35,MATCH(Z35,'DS2025'!$S$21:$S$35,1)):
INDEX('DS2025'!$S$21:$S$35,MATCH(Z35,'DS2025'!$S$21:$S$35,1)+1)),
IF($AA$4=Database!$A$18,
_xlfn.FORECAST.LINEAR(
Z35,
INDEX('DS2025'!$W$21:$W$35,MATCH(Z35,'DS2025'!$V$21:$V$35,1)):
INDEX('DS2025'!$W$21:$W$35,MATCH(Z35,'DS2025'!$V$21:$V$35,1)+1),
INDEX('DS2025'!$V$21:$V$35,MATCH(Z35,'DS2025'!$V$21:$V$35,1)):
INDEX('DS2025'!$V$21:$V$35,MATCH(Z35,'DS2025'!$V$21:$V$35,1)+1)),
IF($AA$4=Database!$A$19,
_xlfn.FORECAST.LINEAR(
Z35,
INDEX('DS2025'!$Z$21:$Z$35,MATCH(Z35,'DS2025'!$Y$21:$Y$35,1)):
INDEX('DS2025'!$Z$21:$Z$35,MATCH(Z35,'DS2025'!$Y$21:$Y$35,1)+1),
INDEX('DS2025'!$Y$21:$Y$35,MATCH(Z35,'DS2025'!$Y$21:$Y$35,1)):
INDEX('DS2025'!$Y$21:$Y$35,MATCH(Z35,'DS2025'!$Y$21:$Y$35,1)+1)),
IF($AA$4=Database!$A$20,
_xlfn.FORECAST.LINEAR(
Z35,
INDEX('DS2025'!$AC$21:$AC$35,MATCH(Z35,'DS2025'!$AB$21:$AB$35,1)):
INDEX('DS2025'!$AC$21:$AC$35,MATCH(Z35,'DS2025'!$AB$21:$AB$35,1)+1),
INDEX('DS2025'!$AB$21:$AB$35,MATCH(Z35,'DS2025'!$AB$21:$AB$35,1)):
INDEX('DS2025'!$AB$21:$AB$35,MATCH(Z35,'DS2025'!$AB$21:$AB$35,1)+1))
)))))))))))))))))))</f>
        <v>-0.33748468166586881</v>
      </c>
      <c r="AB35" s="97">
        <f t="shared" si="8"/>
        <v>65.705515318334136</v>
      </c>
      <c r="AC35" s="318">
        <f>'Data 60 C'!K36</f>
        <v>65</v>
      </c>
      <c r="AD35" s="42"/>
      <c r="AE35" s="42"/>
      <c r="AF35" s="42"/>
    </row>
    <row r="36" spans="1:61" ht="15" customHeight="1">
      <c r="A36" s="316">
        <v>30</v>
      </c>
      <c r="B36" s="316">
        <f>'Data 60 C'!B37</f>
        <v>66.271000000000001</v>
      </c>
      <c r="C36" s="98">
        <f>IF($C$4=Database!$A$2,
_xlfn.FORECAST.LINEAR(B36,
INDEX('DS2025'!$B$5:$B$15,MATCH(B36,'DS2025'!$A$5:$A$15,1)):
INDEX('DS2025'!$B$5:$B$15,MATCH(B36,'DS2025'!$A$5:$A$15,1)+1),
INDEX('DS2025'!$A$5:$A$15,MATCH(B36,'DS2025'!$A$5:$A$15,1)):
INDEX('DS2025'!$A$5:$A$15,MATCH(B36,'DS2025'!$A$5:$A$15,1)+1)),
IF($C$4=Database!$A$3,
_xlfn.FORECAST.LINEAR(B36,
INDEX('DS2025'!$E$5:$E$15,MATCH(B36,'DS2025'!$D$5:$D$15,1)):
INDEX('DS2025'!$E$5:$E$15,MATCH(B36,'DS2025'!$D$5:$D$15,1)+1),
INDEX('DS2025'!$D$5:$D$15,MATCH(B36,'DS2025'!$D$5:$D$15,1)):
INDEX('DS2025'!$D$5:$D$15,MATCH(B36,'DS2025'!$D$5:$D$15,1)+1)),
IF($C$4=Database!$A$4,
_xlfn.FORECAST.LINEAR(B36,
INDEX('DS2025'!$H$5:$H$15,MATCH(B36,'DS2025'!$G$5:$G$15,1)):
INDEX('DS2025'!$H$5:$H$15,MATCH(B36,'DS2025'!$G$5:$G$15,1)+1),
INDEX('DS2025'!$G$5:$G$15,MATCH(B36,'DS2025'!$G$5:$G$15,1)):
INDEX('DS2025'!$G$5:$G$15,MATCH(B36,'DS2025'!$G$5:$G$15,1)+1)),
IF($C$4=Database!$A$5,
_xlfn.FORECAST.LINEAR(B36,
INDEX('DS2025'!$K$5:$K$15,MATCH(B36,'DS2025'!$J$5:$J$15,1)):
INDEX('DS2025'!$K$5:$K$15,MATCH(B36,'DS2025'!$J$5:$J$15,1)+1),
INDEX('DS2025'!$J$5:$J$15,MATCH(B36,'DS2025'!$J$5:$J$15,1)):
INDEX('DS2025'!$J$5:$J$15,MATCH(B36,'DS2025'!$J$5:$J$15,1)+1)),
IF($C$4=Database!$A$6,
_xlfn.FORECAST.LINEAR(B36,
INDEX('DS2025'!$N$5:$N$15,MATCH(B36,'DS2025'!$M$5:$M$15,1)):
INDEX('DS2025'!$N$5:$N$15,MATCH(B36,'DS2025'!$M$5:$M$15,1)+1),
INDEX('DS2025'!$M$5:$M$15,MATCH(B36,'DS2025'!$M$5:$M$15,1)):
INDEX('DS2025'!$M$5:$M$15,MATCH(B36,'DS2025'!$M$5:$M$15,1)+1)),
IF($C$4=Database!$A$7,
_xlfn.FORECAST.LINEAR(B36,
INDEX('DS2025'!$Q$5:$Q$15,MATCH(B36,'DS2025'!$P$5:$P$15,1)):
INDEX('DS2025'!$Q$5:$Q$15,MATCH(B36,'DS2025'!$P$5:$P$15,1)+1),
INDEX('DS2025'!$P$5:$P$15,MATCH(B36,'DS2025'!$P$5:$P$15,1)):
INDEX('DS2025'!$P$5:$P$15,MATCH(B36,'DS2025'!$P$5:$P$15,1)+1)),
IF($C$4=Database!$A$8,
_xlfn.FORECAST.LINEAR(B36,
INDEX('DS2025'!$T$5:$T$15,MATCH(B36,'DS2025'!$S$5:$S$15,1)):
INDEX('DS2025'!$T$5:$T$15,MATCH(B36,'DS2025'!$S$5:$S$15,1)+1),
INDEX('DS2025'!$S$5:$S$15,MATCH(B36,'DS2025'!$S$5:$S$15,1)):
INDEX('DS2025'!$S$5:$S$15,MATCH(B36,'DS2025'!$S$5:$S$15,1)+1)),
IF($C$4=Database!$A$9,
_xlfn.FORECAST.LINEAR(B36,
INDEX('DS2025'!$W$5:$W$15,MATCH(B36,'DS2025'!$V$5:$V$15,1)):
INDEX('DS2025'!$W$5:$W$15,MATCH(B36,'DS2025'!$V$5:$V$15,1)+1),
INDEX('DS2025'!$V$5:$V$15,MATCH(B36,'DS2025'!$V$5:$V$15,1)):
INDEX('DS2025'!$V$5:$V$15,MATCH(B36,'DS2025'!$V$5:$V$15,1)+1)),
IF($C$4=Database!$A$10,
_xlfn.FORECAST.LINEAR(B36,
INDEX('DS2025'!$Z$5:$Z$15,MATCH(B36,'DS2025'!$Y$5:$Y$15,1)):
INDEX('DS2025'!$Z$5:$Z$15,MATCH(B36,'DS2025'!$Y$5:$Y$15,1)+1),
INDEX('DS2025'!$Y$5:$Y$15,MATCH(B36,'DS2025'!$Y$5:$Y$15,1)):
INDEX('DS2025'!$Y$5:$Y$15,MATCH(B36,'DS2025'!$Y$5:$Y$15,1)+1)),
IF($C$4=Database!$A$11,
_xlfn.FORECAST.LINEAR(
B36,
INDEX('DS2025'!$B$21:$B$35,MATCH(B36,'DS2025'!$A$21:$A$35,1)):
INDEX('DS2025'!$B$21:$B$35,MATCH(B36,'DS2025'!$A$21:$A$35,1)+1),
INDEX('DS2025'!$A$21:$A$35,MATCH(B36,'DS2025'!$A$21:$A$35,1)):
INDEX('DS2025'!$A$21:$A$35,MATCH(B36,'DS2025'!$A$21:$A$35,1)+1)),
IF($C$4=Database!$A$12,
_xlfn.FORECAST.LINEAR(
B36,
INDEX('DS2025'!$E$21:$E$35,MATCH(B36,'DS2025'!$D$21:$D$35,1)):
INDEX('DS2025'!$E$21:$E$35,MATCH(B36,'DS2025'!$D$21:$D$35,1)+1),
INDEX('DS2025'!$D$21:$D$35,MATCH(B36,'DS2025'!$D$21:$D$35,1)):
INDEX('DS2025'!$D$21:$D$35,MATCH(B36,'DS2025'!$D$21:$D$35,1)+1)),
IF($C$4=Database!$A$13,
_xlfn.FORECAST.LINEAR(
B36,
INDEX('DS2025'!$H$21:$H$35,MATCH(B36,'DS2025'!$G$21:$G$35,1)):
INDEX('DS2025'!$H$21:$H$35,MATCH(B36,'DS2025'!$G$21:$G$35,1)+1),
INDEX('DS2025'!$G$21:$G$35,MATCH(B36,'DS2025'!$G$21:$G$35,1)):
INDEX('DS2025'!$G$21:$G$35,MATCH(B36,'DS2025'!$G$21:$G$35,1)+1)),
IF($C$4=Database!$A$14,
_xlfn.FORECAST.LINEAR(
B36,
INDEX('DS2025'!$K$21:$K$35,MATCH(B36,'DS2025'!$J$21:$J$35,1)):
INDEX('DS2025'!$K$21:$K$35,MATCH(B36,'DS2025'!$J$21:$J$35,1)+1),
INDEX('DS2025'!$J$21:$J$35,MATCH(B36,'DS2025'!$J$21:$J$35,1)):
INDEX('DS2025'!$J$21:$J$35,MATCH(B36,'DS2025'!$J$21:$J$35,1)+1)),
IF($C$4=Database!$A$15,
_xlfn.FORECAST.LINEAR(
B36,
INDEX('DS2025'!$N$21:$N$35,MATCH(B36,'DS2025'!$M$21:$M$35,1)):
INDEX('DS2025'!$N$21:$N$35,MATCH(B36,'DS2025'!$M$21:$M$35,1)+1),
INDEX('DS2025'!$M$21:$M$35,MATCH(B36,'DS2025'!$M$21:$M$35,1)):
INDEX('DS2025'!$M$21:$M$35,MATCH(B36,'DS2025'!$M$21:$M$35,1)+1)),
IF($C$4=Database!$A$16,
_xlfn.FORECAST.LINEAR(
B36,
INDEX('DS2025'!$Q$21:$Q$35,MATCH(B36,'DS2025'!$P$21:$P$35,1)):
INDEX('DS2025'!$Q$21:$Q$35,MATCH(B36,'DS2025'!$P$21:$P$35,1)+1),
INDEX('DS2025'!$P$21:$P$35,MATCH(B36,'DS2025'!$P$21:$P$35,1)):
INDEX('DS2025'!$P$21:$P$35,MATCH(B36,'DS2025'!$P$21:$P$35,1)+1)),
IF($C$4=Database!$A$17,
_xlfn.FORECAST.LINEAR(
B36,
INDEX('DS2025'!$T$21:$T$35,MATCH(B36,'DS2025'!$S$21:$S$35,1)):
INDEX('DS2025'!$T$21:$T$35,MATCH(B36,'DS2025'!$S$21:$S$35,1)+1),
INDEX('DS2025'!$S$21:$S$35,MATCH(B36,'DS2025'!$S$21:$S$35,1)):
INDEX('DS2025'!$S$21:$S$35,MATCH(B36,'DS2025'!$S$21:$S$35,1)+1)),
IF($C$4=Database!$A$18,
_xlfn.FORECAST.LINEAR(
B36,
INDEX('DS2025'!$W$21:$W$35,MATCH(B36,'DS2025'!$V$21:$V$35,1)):
INDEX('DS2025'!$W$21:$W$35,MATCH(B36,'DS2025'!$V$21:$V$35,1)+1),
INDEX('DS2025'!$V$21:$V$35,MATCH(B36,'DS2025'!$V$21:$V$35,1)):
INDEX('DS2025'!$V$21:$V$35,MATCH(B36,'DS2025'!$V$21:$V$35,1)+1)),
IF($C$4=Database!$A$19,
_xlfn.FORECAST.LINEAR(
B36,
INDEX('DS2025'!$Z$21:$Z$35,MATCH(B36,'DS2025'!$Y$21:$Y$35,1)):
INDEX('DS2025'!$Z$21:$Z$35,MATCH(B36,'DS2025'!$Y$21:$Y$35,1)+1),
INDEX('DS2025'!$Y$21:$Y$35,MATCH(B36,'DS2025'!$Y$21:$Y$35,1)):
INDEX('DS2025'!$Y$21:$Y$35,MATCH(B36,'DS2025'!$Y$21:$Y$35,1)+1)),
IF($C$4=Database!$A$20,
_xlfn.FORECAST.LINEAR(
B36,
INDEX('DS2025'!$AC$21:$AC$35,MATCH(B36,'DS2025'!$AB$21:$AB$35,1)):
INDEX('DS2025'!$AC$21:$AC$35,MATCH(B36,'DS2025'!$AB$21:$AB$35,1)+1),
INDEX('DS2025'!$AB$21:$AB$35,MATCH(B36,'DS2025'!$AB$21:$AB$35,1)):
INDEX('DS2025'!$AB$21:$AB$35,MATCH(B36,'DS2025'!$AB$21:$AB$35,1)+1))
)))))))))))))))))))</f>
        <v>-0.33815773097175678</v>
      </c>
      <c r="D36" s="98">
        <f t="shared" si="0"/>
        <v>65.932842269028242</v>
      </c>
      <c r="E36" s="98">
        <f>'Data 60 C'!C37</f>
        <v>66.787000000000006</v>
      </c>
      <c r="F36" s="98">
        <f>IF($F$4=Database!$A$2,
_xlfn.FORECAST.LINEAR(E36,
INDEX('DS2025'!$B$5:$B$15,MATCH(E36,'DS2025'!$A$5:$A$15,1)):
INDEX('DS2025'!$B$5:$B$15,MATCH(E36,'DS2025'!$A$5:$A$15,1)+1),
INDEX('DS2025'!$A$5:$A$15,MATCH(E36,'DS2025'!$A$5:$A$15,1)):
INDEX('DS2025'!$A$5:$A$15,MATCH(E36,'DS2025'!$A$5:$A$15,1)+1)),
IF($F$4=Database!$A$3,
_xlfn.FORECAST.LINEAR(E36,
INDEX('DS2025'!$E$5:$E$15,MATCH(E36,'DS2025'!$D$5:$D$15,1)):
INDEX('DS2025'!$E$5:$E$15,MATCH(E36,'DS2025'!$D$5:$D$15,1)+1),
INDEX('DS2025'!$D$5:$D$15,MATCH(E36,'DS2025'!$D$5:$D$15,1)):
INDEX('DS2025'!$D$5:$D$15,MATCH(E36,'DS2025'!$D$5:$D$15,1)+1)),
IF($F$4=Database!$A$4,
_xlfn.FORECAST.LINEAR(E36,
INDEX('DS2025'!$H$5:$H$15,MATCH(E36,'DS2025'!$G$5:$G$15,1)):
INDEX('DS2025'!$H$5:$H$15,MATCH(E36,'DS2025'!$G$5:$G$15,1)+1),
INDEX('DS2025'!$G$5:$G$15,MATCH(E36,'DS2025'!$G$5:$G$15,1)):
INDEX('DS2025'!$G$5:$G$15,MATCH(E36,'DS2025'!$G$5:$G$15,1)+1)),
IF($F$4=Database!$A$5,
_xlfn.FORECAST.LINEAR(E36,
INDEX('DS2025'!$K$5:$K$15,MATCH(E36,'DS2025'!$J$5:$J$15,1)):
INDEX('DS2025'!$K$5:$K$15,MATCH(E36,'DS2025'!$J$5:$J$15,1)+1),
INDEX('DS2025'!$J$5:$J$15,MATCH(E36,'DS2025'!$J$5:$J$15,1)):
INDEX('DS2025'!$J$5:$J$15,MATCH(E36,'DS2025'!$J$5:$J$15,1)+1)),
IF($F$4=Database!$A$6,
_xlfn.FORECAST.LINEAR(E36,
INDEX('DS2025'!$N$5:$N$15,MATCH(E36,'DS2025'!$M$5:$M$15,1)):
INDEX('DS2025'!$N$5:$N$15,MATCH(E36,'DS2025'!$M$5:$M$15,1)+1),
INDEX('DS2025'!$M$5:$M$15,MATCH(E36,'DS2025'!$M$5:$M$15,1)):
INDEX('DS2025'!$M$5:$M$15,MATCH(E36,'DS2025'!$M$5:$M$15,1)+1)),
IF($F$4=Database!$A$7,
_xlfn.FORECAST.LINEAR(E36,
INDEX('DS2025'!$Q$5:$Q$15,MATCH(E36,'DS2025'!$P$5:$P$15,1)):
INDEX('DS2025'!$Q$5:$Q$15,MATCH(E36,'DS2025'!$P$5:$P$15,1)+1),
INDEX('DS2025'!$P$5:$P$15,MATCH(E36,'DS2025'!$P$5:$P$15,1)):
INDEX('DS2025'!$P$5:$P$15,MATCH(E36,'DS2025'!$P$5:$P$15,1)+1)),
IF($F$4=Database!$A$8,
_xlfn.FORECAST.LINEAR(E36,
INDEX('DS2025'!$T$5:$T$15,MATCH(E36,'DS2025'!$S$5:$S$15,1)):
INDEX('DS2025'!$T$5:$T$15,MATCH(E36,'DS2025'!$S$5:$S$15,1)+1),
INDEX('DS2025'!$S$5:$S$15,MATCH(E36,'DS2025'!$S$5:$S$15,1)):
INDEX('DS2025'!$S$5:$S$15,MATCH(E36,'DS2025'!$S$5:$S$15,1)+1)),
IF($F$4=Database!$A$9,
_xlfn.FORECAST.LINEAR(E36,
INDEX('DS2025'!$W$5:$W$15,MATCH(E36,'DS2025'!$V$5:$V$15,1)):
INDEX('DS2025'!$W$5:$W$15,MATCH(E36,'DS2025'!$V$5:$V$15,1)+1),
INDEX('DS2025'!$V$5:$V$15,MATCH(E36,'DS2025'!$V$5:$V$15,1)):
INDEX('DS2025'!$V$5:$V$15,MATCH(E36,'DS2025'!$V$5:$V$15,1)+1)),
IF($F$4=Database!$A$10,
_xlfn.FORECAST.LINEAR(E36,
INDEX('DS2025'!$Z$5:$Z$15,MATCH(E36,'DS2025'!$Y$5:$Y$15,1)):
INDEX('DS2025'!$Z$5:$Z$15,MATCH(E36,'DS2025'!$Y$5:$Y$15,1)+1),
INDEX('DS2025'!$Y$5:$Y$15,MATCH(E36,'DS2025'!$Y$5:$Y$15,1)):
INDEX('DS2025'!$Y$5:$Y$15,MATCH(E36,'DS2025'!$Y$5:$Y$15,1)+1)),
IF($F$4=Database!$A$11,
_xlfn.FORECAST.LINEAR(
E36,
INDEX('DS2025'!$B$21:$B$35,MATCH(E36,'DS2025'!$A$21:$A$35,1)):
INDEX('DS2025'!$B$21:$B$35,MATCH(E36,'DS2025'!$A$21:$A$35,1)+1),
INDEX('DS2025'!$A$21:$A$35,MATCH(E36,'DS2025'!$A$21:$A$35,1)):
INDEX('DS2025'!$A$21:$A$35,MATCH(E36,'DS2025'!$A$21:$A$35,1)+1)),
IF($F$4=Database!$A$12,
_xlfn.FORECAST.LINEAR(
E36,
INDEX('DS2025'!$E$21:$E$35,MATCH(E36,'DS2025'!$D$21:$D$35,1)):
INDEX('DS2025'!$E$21:$E$35,MATCH(E36,'DS2025'!$D$21:$D$35,1)+1),
INDEX('DS2025'!$D$21:$D$35,MATCH(E36,'DS2025'!$D$21:$D$35,1)):
INDEX('DS2025'!$D$21:$D$35,MATCH(E36,'DS2025'!$D$21:$D$35,1)+1)),
IF($F$4=Database!$A$13,
_xlfn.FORECAST.LINEAR(
E36,
INDEX('DS2025'!$H$21:$H$35,MATCH(E36,'DS2025'!$G$21:$G$35,1)):
INDEX('DS2025'!$H$21:$H$35,MATCH(E36,'DS2025'!$G$21:$G$35,1)+1),
INDEX('DS2025'!$G$21:$G$35,MATCH(E36,'DS2025'!$G$21:$G$35,1)):
INDEX('DS2025'!$G$21:$G$35,MATCH(E36,'DS2025'!$G$21:$G$35,1)+1)),
IF($F$4=Database!$A$14,
_xlfn.FORECAST.LINEAR(
E36,
INDEX('DS2025'!$K$21:$K$35,MATCH(E36,'DS2025'!$J$21:$J$35,1)):
INDEX('DS2025'!$K$21:$K$35,MATCH(E36,'DS2025'!$J$21:$J$35,1)+1),
INDEX('DS2025'!$J$21:$J$35,MATCH(E36,'DS2025'!$J$21:$J$35,1)):
INDEX('DS2025'!$J$21:$J$35,MATCH(E36,'DS2025'!$J$21:$J$35,1)+1)),
IF($F$4=Database!$A$15,
_xlfn.FORECAST.LINEAR(
E36,
INDEX('DS2025'!$N$21:$N$35,MATCH(E36,'DS2025'!$M$21:$M$35,1)):
INDEX('DS2025'!$N$21:$N$35,MATCH(E36,'DS2025'!$M$21:$M$35,1)+1),
INDEX('DS2025'!$M$21:$M$35,MATCH(E36,'DS2025'!$M$21:$M$35,1)):
INDEX('DS2025'!$M$21:$M$35,MATCH(E36,'DS2025'!$M$21:$M$35,1)+1)),
IF($F$4=Database!$A$16,
_xlfn.FORECAST.LINEAR(
E36,
INDEX('DS2025'!$Q$21:$Q$35,MATCH(E36,'DS2025'!$P$21:$P$35,1)):
INDEX('DS2025'!$Q$21:$Q$35,MATCH(E36,'DS2025'!$P$21:$P$35,1)+1),
INDEX('DS2025'!$P$21:$P$35,MATCH(E36,'DS2025'!$P$21:$P$35,1)):
INDEX('DS2025'!$P$21:$P$35,MATCH(E36,'DS2025'!$P$21:$P$35,1)+1)),
IF($F$4=Database!$A$17,
_xlfn.FORECAST.LINEAR(
E36,
INDEX('DS2025'!$T$21:$T$35,MATCH(E36,'DS2025'!$S$21:$S$35,1)):
INDEX('DS2025'!$T$21:$T$35,MATCH(E36,'DS2025'!$S$21:$S$35,1)+1),
INDEX('DS2025'!$S$21:$S$35,MATCH(E36,'DS2025'!$S$21:$S$35,1)):
INDEX('DS2025'!$S$21:$S$35,MATCH(E36,'DS2025'!$S$21:$S$35,1)+1)),
IF($F$4=Database!$A$18,
_xlfn.FORECAST.LINEAR(
E36,
INDEX('DS2025'!$W$21:$W$35,MATCH(E36,'DS2025'!$V$21:$V$35,1)):
INDEX('DS2025'!$W$21:$W$35,MATCH(E36,'DS2025'!$V$21:$V$35,1)+1),
INDEX('DS2025'!$V$21:$V$35,MATCH(E36,'DS2025'!$V$21:$V$35,1)):
INDEX('DS2025'!$V$21:$V$35,MATCH(E36,'DS2025'!$V$21:$V$35,1)+1)),
IF($F$4=Database!$A$19,
_xlfn.FORECAST.LINEAR(
E36,
INDEX('DS2025'!$Z$21:$Z$35,MATCH(E36,'DS2025'!$Y$21:$Y$35,1)):
INDEX('DS2025'!$Z$21:$Z$35,MATCH(E36,'DS2025'!$Y$21:$Y$35,1)+1),
INDEX('DS2025'!$Y$21:$Y$35,MATCH(E36,'DS2025'!$Y$21:$Y$35,1)):
INDEX('DS2025'!$Y$21:$Y$35,MATCH(E36,'DS2025'!$Y$21:$Y$35,1)+1)),
IF($F$4=Database!$A$20,
_xlfn.FORECAST.LINEAR(
E36,
INDEX('DS2025'!$AC$21:$AC$35,MATCH(E36,'DS2025'!$AB$21:$AB$35,1)):
INDEX('DS2025'!$AC$21:$AC$35,MATCH(E36,'DS2025'!$AB$21:$AB$35,1)+1),
INDEX('DS2025'!$AB$21:$AB$35,MATCH(E36,'DS2025'!$AB$21:$AB$35,1)):
INDEX('DS2025'!$AB$21:$AB$35,MATCH(E36,'DS2025'!$AB$21:$AB$35,1)+1))
)))))))))))))))))))</f>
        <v>-0.29343718411552344</v>
      </c>
      <c r="G36" s="98">
        <f t="shared" si="1"/>
        <v>66.493562815884488</v>
      </c>
      <c r="H36" s="98">
        <f>'Data 60 C'!D37</f>
        <v>66.063999999999993</v>
      </c>
      <c r="I36" s="98">
        <f>IF($I$4=Database!$A$2,
_xlfn.FORECAST.LINEAR(H36,
INDEX('DS2025'!$B$5:$B$15,MATCH(H36,'DS2025'!$A$5:$A$15,1)):
INDEX('DS2025'!$B$5:$B$15,MATCH(H36,'DS2025'!$A$5:$A$15,1)+1),
INDEX('DS2025'!$A$5:$A$15,MATCH(H36,'DS2025'!$A$5:$A$15,1)):
INDEX('DS2025'!$A$5:$A$15,MATCH(H36,'DS2025'!$A$5:$A$15,1)+1)),
IF($I$4=Database!$A$3,
_xlfn.FORECAST.LINEAR(H36,
INDEX('DS2025'!$E$5:$E$15,MATCH(H36,'DS2025'!$D$5:$D$15,1)):
INDEX('DS2025'!$E$5:$E$15,MATCH(H36,'DS2025'!$D$5:$D$15,1)+1),
INDEX('DS2025'!$D$5:$D$15,MATCH(H36,'DS2025'!$D$5:$D$15,1)):
INDEX('DS2025'!$D$5:$D$15,MATCH(H36,'DS2025'!$D$5:$D$15,1)+1)),
IF($I$4=Database!$A$4,
_xlfn.FORECAST.LINEAR(H36,
INDEX('DS2025'!$H$5:$H$15,MATCH(H36,'DS2025'!$G$5:$G$15,1)):
INDEX('DS2025'!$H$5:$H$15,MATCH(H36,'DS2025'!$G$5:$G$15,1)+1),
INDEX('DS2025'!$G$5:$G$15,MATCH(H36,'DS2025'!$G$5:$G$15,1)):
INDEX('DS2025'!$G$5:$G$15,MATCH(H36,'DS2025'!$G$5:$G$15,1)+1)),
IF($I$4=Database!$A$5,
_xlfn.FORECAST.LINEAR(H36,
INDEX('DS2025'!$K$5:$K$15,MATCH(H36,'DS2025'!$J$5:$J$15,1)):
INDEX('DS2025'!$K$5:$K$15,MATCH(H36,'DS2025'!$J$5:$J$15,1)+1),
INDEX('DS2025'!$J$5:$J$15,MATCH(H36,'DS2025'!$J$5:$J$15,1)):
INDEX('DS2025'!$J$5:$J$15,MATCH(H36,'DS2025'!$J$5:$J$15,1)+1)),
IF($I$4=Database!$A$6,
_xlfn.FORECAST.LINEAR(H36,
INDEX('DS2025'!$N$5:$N$15,MATCH(H36,'DS2025'!$M$5:$M$15,1)):
INDEX('DS2025'!$N$5:$N$15,MATCH(H36,'DS2025'!$M$5:$M$15,1)+1),
INDEX('DS2025'!$M$5:$M$15,MATCH(H36,'DS2025'!$M$5:$M$15,1)):
INDEX('DS2025'!$M$5:$M$15,MATCH(H36,'DS2025'!$M$5:$M$15,1)+1)),
IF($I$4=Database!$A$7,
_xlfn.FORECAST.LINEAR(H36,
INDEX('DS2025'!$Q$5:$Q$15,MATCH(H36,'DS2025'!$P$5:$P$15,1)):
INDEX('DS2025'!$Q$5:$Q$15,MATCH(H36,'DS2025'!$P$5:$P$15,1)+1),
INDEX('DS2025'!$P$5:$P$15,MATCH(H36,'DS2025'!$P$5:$P$15,1)):
INDEX('DS2025'!$P$5:$P$15,MATCH(H36,'DS2025'!$P$5:$P$15,1)+1)),
IF($I$4=Database!$A$8,
_xlfn.FORECAST.LINEAR(H36,
INDEX('DS2025'!$T$5:$T$15,MATCH(H36,'DS2025'!$S$5:$S$15,1)):
INDEX('DS2025'!$T$5:$T$15,MATCH(H36,'DS2025'!$S$5:$S$15,1)+1),
INDEX('DS2025'!$S$5:$S$15,MATCH(H36,'DS2025'!$S$5:$S$15,1)):
INDEX('DS2025'!$S$5:$S$15,MATCH(H36,'DS2025'!$S$5:$S$15,1)+1)),
IF($I$4=Database!$A$9,
_xlfn.FORECAST.LINEAR(H36,
INDEX('DS2025'!$W$5:$W$15,MATCH(H36,'DS2025'!$V$5:$V$15,1)):
INDEX('DS2025'!$W$5:$W$15,MATCH(H36,'DS2025'!$V$5:$V$15,1)+1),
INDEX('DS2025'!$V$5:$V$15,MATCH(H36,'DS2025'!$V$5:$V$15,1)):
INDEX('DS2025'!$V$5:$V$15,MATCH(H36,'DS2025'!$V$5:$V$15,1)+1)),
IF($I$4=Database!$A$10,
_xlfn.FORECAST.LINEAR(H36,
INDEX('DS2025'!$Z$5:$Z$15,MATCH(H36,'DS2025'!$Y$5:$Y$15,1)):
INDEX('DS2025'!$Z$5:$Z$15,MATCH(H36,'DS2025'!$Y$5:$Y$15,1)+1),
INDEX('DS2025'!$Y$5:$Y$15,MATCH(H36,'DS2025'!$Y$5:$Y$15,1)):
INDEX('DS2025'!$Y$5:$Y$15,MATCH(H36,'DS2025'!$Y$5:$Y$15,1)+1)),
IF($I$4=Database!$A$11,
_xlfn.FORECAST.LINEAR(
H36,
INDEX('DS2025'!$B$21:$B$35,MATCH(H36,'DS2025'!$A$21:$A$35,1)):
INDEX('DS2025'!$B$21:$B$35,MATCH(H36,'DS2025'!$A$21:$A$35,1)+1),
INDEX('DS2025'!$A$21:$A$35,MATCH(H36,'DS2025'!$A$21:$A$35,1)):
INDEX('DS2025'!$A$21:$A$35,MATCH(H36,'DS2025'!$A$21:$A$35,1)+1)),
IF($I$4=Database!$A$12,
_xlfn.FORECAST.LINEAR(
H36,
INDEX('DS2025'!$E$21:$E$35,MATCH(H36,'DS2025'!$D$21:$D$35,1)):
INDEX('DS2025'!$E$21:$E$35,MATCH(H36,'DS2025'!$D$21:$D$35,1)+1),
INDEX('DS2025'!$D$21:$D$35,MATCH(H36,'DS2025'!$D$21:$D$35,1)):
INDEX('DS2025'!$D$21:$D$35,MATCH(H36,'DS2025'!$D$21:$D$35,1)+1)),
IF($I$4=Database!$A$13,
_xlfn.FORECAST.LINEAR(
H36,
INDEX('DS2025'!$H$21:$H$35,MATCH(H36,'DS2025'!$G$21:$G$35,1)):
INDEX('DS2025'!$H$21:$H$35,MATCH(H36,'DS2025'!$G$21:$G$35,1)+1),
INDEX('DS2025'!$G$21:$G$35,MATCH(H36,'DS2025'!$G$21:$G$35,1)):
INDEX('DS2025'!$G$21:$G$35,MATCH(H36,'DS2025'!$G$21:$G$35,1)+1)),
IF($I$4=Database!$A$14,
_xlfn.FORECAST.LINEAR(
H36,
INDEX('DS2025'!$K$21:$K$35,MATCH(H36,'DS2025'!$J$21:$J$35,1)):
INDEX('DS2025'!$K$21:$K$35,MATCH(H36,'DS2025'!$J$21:$J$35,1)+1),
INDEX('DS2025'!$J$21:$J$35,MATCH(H36,'DS2025'!$J$21:$J$35,1)):
INDEX('DS2025'!$J$21:$J$35,MATCH(H36,'DS2025'!$J$21:$J$35,1)+1)),
IF($I$4=Database!$A$15,
_xlfn.FORECAST.LINEAR(
H36,
INDEX('DS2025'!$N$21:$N$35,MATCH(H36,'DS2025'!$M$21:$M$35,1)):
INDEX('DS2025'!$N$21:$N$35,MATCH(H36,'DS2025'!$M$21:$M$35,1)+1),
INDEX('DS2025'!$M$21:$M$35,MATCH(H36,'DS2025'!$M$21:$M$35,1)):
INDEX('DS2025'!$M$21:$M$35,MATCH(H36,'DS2025'!$M$21:$M$35,1)+1)),
IF($I$4=Database!$A$16,
_xlfn.FORECAST.LINEAR(
H36,
INDEX('DS2025'!$Q$21:$Q$35,MATCH(H36,'DS2025'!$P$21:$P$35,1)):
INDEX('DS2025'!$Q$21:$Q$35,MATCH(H36,'DS2025'!$P$21:$P$35,1)+1),
INDEX('DS2025'!$P$21:$P$35,MATCH(H36,'DS2025'!$P$21:$P$35,1)):
INDEX('DS2025'!$P$21:$P$35,MATCH(H36,'DS2025'!$P$21:$P$35,1)+1)),
IF($I$4=Database!$A$17,
_xlfn.FORECAST.LINEAR(
H36,
INDEX('DS2025'!$T$21:$T$35,MATCH(H36,'DS2025'!$S$21:$S$35,1)):
INDEX('DS2025'!$T$21:$T$35,MATCH(H36,'DS2025'!$S$21:$S$35,1)+1),
INDEX('DS2025'!$S$21:$S$35,MATCH(H36,'DS2025'!$S$21:$S$35,1)):
INDEX('DS2025'!$S$21:$S$35,MATCH(H36,'DS2025'!$S$21:$S$35,1)+1)),
IF($I$4=Database!$A$18,
_xlfn.FORECAST.LINEAR(
H36,
INDEX('DS2025'!$W$21:$W$35,MATCH(H36,'DS2025'!$V$21:$V$35,1)):
INDEX('DS2025'!$W$21:$W$35,MATCH(H36,'DS2025'!$V$21:$V$35,1)+1),
INDEX('DS2025'!$V$21:$V$35,MATCH(H36,'DS2025'!$V$21:$V$35,1)):
INDEX('DS2025'!$V$21:$V$35,MATCH(H36,'DS2025'!$V$21:$V$35,1)+1)),
IF($I$4=Database!$A$19,
_xlfn.FORECAST.LINEAR(
H36,
INDEX('DS2025'!$Z$21:$Z$35,MATCH(H36,'DS2025'!$Y$21:$Y$35,1)):
INDEX('DS2025'!$Z$21:$Z$35,MATCH(H36,'DS2025'!$Y$21:$Y$35,1)+1),
INDEX('DS2025'!$Y$21:$Y$35,MATCH(H36,'DS2025'!$Y$21:$Y$35,1)):
INDEX('DS2025'!$Y$21:$Y$35,MATCH(H36,'DS2025'!$Y$21:$Y$35,1)+1)),
IF($I$4=Database!$A$20,
_xlfn.FORECAST.LINEAR(
H36,
INDEX('DS2025'!$AC$21:$AC$35,MATCH(H36,'DS2025'!$AB$21:$AB$35,1)):
INDEX('DS2025'!$AC$21:$AC$35,MATCH(H36,'DS2025'!$AB$21:$AB$35,1)+1),
INDEX('DS2025'!$AB$21:$AB$35,MATCH(H36,'DS2025'!$AB$21:$AB$35,1)):
INDEX('DS2025'!$AB$21:$AB$35,MATCH(H36,'DS2025'!$AB$21:$AB$35,1)+1))
)))))))))))))))))))</f>
        <v>-0.29526425992779781</v>
      </c>
      <c r="J36" s="98">
        <f t="shared" si="2"/>
        <v>65.768735740072202</v>
      </c>
      <c r="K36" s="98">
        <f>'Data 60 C'!E37</f>
        <v>66.137</v>
      </c>
      <c r="L36" s="98">
        <f>IF($L$4=Database!$A$2,
_xlfn.FORECAST.LINEAR(K36,
INDEX('DS2025'!$B$5:$B$15,MATCH(K36,'DS2025'!$A$5:$A$15,1)):
INDEX('DS2025'!$B$5:$B$15,MATCH(K36,'DS2025'!$A$5:$A$15,1)+1),
INDEX('DS2025'!$A$5:$A$15,MATCH(K36,'DS2025'!$A$5:$A$15,1)):
INDEX('DS2025'!$A$5:$A$15,MATCH(K36,'DS2025'!$A$5:$A$15,1)+1)),
IF($L$4=Database!$A$3,
_xlfn.FORECAST.LINEAR(K36,
INDEX('DS2025'!$E$5:$E$15,MATCH(K36,'DS2025'!$D$5:$D$15,1)):
INDEX('DS2025'!$E$5:$E$15,MATCH(K36,'DS2025'!$D$5:$D$15,1)+1),
INDEX('DS2025'!$D$5:$D$15,MATCH(K36,'DS2025'!$D$5:$D$15,1)):
INDEX('DS2025'!$D$5:$D$15,MATCH(K36,'DS2025'!$D$5:$D$15,1)+1)),
IF($L$4=Database!$A$4,
_xlfn.FORECAST.LINEAR(K36,
INDEX('DS2025'!$H$5:$H$15,MATCH(K36,'DS2025'!$G$5:$G$15,1)):
INDEX('DS2025'!$H$5:$H$15,MATCH(K36,'DS2025'!$G$5:$G$15,1)+1),
INDEX('DS2025'!$G$5:$G$15,MATCH(K36,'DS2025'!$G$5:$G$15,1)):
INDEX('DS2025'!$G$5:$G$15,MATCH(K36,'DS2025'!$G$5:$G$15,1)+1)),
IF($L$4=Database!$A$5,
_xlfn.FORECAST.LINEAR(K36,
INDEX('DS2025'!$K$5:$K$15,MATCH(K36,'DS2025'!$J$5:$J$15,1)):
INDEX('DS2025'!$K$5:$K$15,MATCH(K36,'DS2025'!$J$5:$J$15,1)+1),
INDEX('DS2025'!$J$5:$J$15,MATCH(K36,'DS2025'!$J$5:$J$15,1)):
INDEX('DS2025'!$J$5:$J$15,MATCH(K36,'DS2025'!$J$5:$J$15,1)+1)),
IF($L$4=Database!$A$6,
_xlfn.FORECAST.LINEAR(K36,
INDEX('DS2025'!$N$5:$N$15,MATCH(K36,'DS2025'!$M$5:$M$15,1)):
INDEX('DS2025'!$N$5:$N$15,MATCH(K36,'DS2025'!$M$5:$M$15,1)+1),
INDEX('DS2025'!$M$5:$M$15,MATCH(K36,'DS2025'!$M$5:$M$15,1)):
INDEX('DS2025'!$M$5:$M$15,MATCH(K36,'DS2025'!$M$5:$M$15,1)+1)),
IF($L$4=Database!$A$7,
_xlfn.FORECAST.LINEAR(K36,
INDEX('DS2025'!$Q$5:$Q$15,MATCH(K36,'DS2025'!$P$5:$P$15,1)):
INDEX('DS2025'!$Q$5:$Q$15,MATCH(K36,'DS2025'!$P$5:$P$15,1)+1),
INDEX('DS2025'!$P$5:$P$15,MATCH(K36,'DS2025'!$P$5:$P$15,1)):
INDEX('DS2025'!$P$5:$P$15,MATCH(K36,'DS2025'!$P$5:$P$15,1)+1)),
IF($L$4=Database!$A$8,
_xlfn.FORECAST.LINEAR(K36,
INDEX('DS2025'!$T$5:$T$15,MATCH(K36,'DS2025'!$S$5:$S$15,1)):
INDEX('DS2025'!$T$5:$T$15,MATCH(K36,'DS2025'!$S$5:$S$15,1)+1),
INDEX('DS2025'!$S$5:$S$15,MATCH(K36,'DS2025'!$S$5:$S$15,1)):
INDEX('DS2025'!$S$5:$S$15,MATCH(K36,'DS2025'!$S$5:$S$15,1)+1)),
IF($L$4=Database!$A$9,
_xlfn.FORECAST.LINEAR(K36,
INDEX('DS2025'!$W$5:$W$15,MATCH(K36,'DS2025'!$V$5:$V$15,1)):
INDEX('DS2025'!$W$5:$W$15,MATCH(K36,'DS2025'!$V$5:$V$15,1)+1),
INDEX('DS2025'!$V$5:$V$15,MATCH(K36,'DS2025'!$V$5:$V$15,1)):
INDEX('DS2025'!$V$5:$V$15,MATCH(K36,'DS2025'!$V$5:$V$15,1)+1)),
IF($L$4=Database!$A$10,
_xlfn.FORECAST.LINEAR(K36,
INDEX('DS2025'!$Z$5:$Z$15,MATCH(K36,'DS2025'!$Y$5:$Y$15,1)):
INDEX('DS2025'!$Z$5:$Z$15,MATCH(K36,'DS2025'!$Y$5:$Y$15,1)+1),
INDEX('DS2025'!$Y$5:$Y$15,MATCH(K36,'DS2025'!$Y$5:$Y$15,1)):
INDEX('DS2025'!$Y$5:$Y$15,MATCH(K36,'DS2025'!$Y$5:$Y$15,1)+1)),
IF($L$4=Database!$A$11,
_xlfn.FORECAST.LINEAR(
K36,
INDEX('DS2025'!$B$21:$B$35,MATCH(K36,'DS2025'!$A$21:$A$35,1)):
INDEX('DS2025'!$B$21:$B$35,MATCH(K36,'DS2025'!$A$21:$A$35,1)+1),
INDEX('DS2025'!$A$21:$A$35,MATCH(K36,'DS2025'!$A$21:$A$35,1)):
INDEX('DS2025'!$A$21:$A$35,MATCH(K36,'DS2025'!$A$21:$A$35,1)+1)),
IF($L$4=Database!$A$12,
_xlfn.FORECAST.LINEAR(
K36,
INDEX('DS2025'!$E$21:$E$35,MATCH(K36,'DS2025'!$D$21:$D$35,1)):
INDEX('DS2025'!$E$21:$E$35,MATCH(K36,'DS2025'!$D$21:$D$35,1)+1),
INDEX('DS2025'!$D$21:$D$35,MATCH(K36,'DS2025'!$D$21:$D$35,1)):
INDEX('DS2025'!$D$21:$D$35,MATCH(K36,'DS2025'!$D$21:$D$35,1)+1)),
IF($L$4=Database!$A$13,
_xlfn.FORECAST.LINEAR(
K36,
INDEX('DS2025'!$H$21:$H$35,MATCH(K36,'DS2025'!$G$21:$G$35,1)):
INDEX('DS2025'!$H$21:$H$35,MATCH(K36,'DS2025'!$G$21:$G$35,1)+1),
INDEX('DS2025'!$G$21:$G$35,MATCH(K36,'DS2025'!$G$21:$G$35,1)):
INDEX('DS2025'!$G$21:$G$35,MATCH(K36,'DS2025'!$G$21:$G$35,1)+1)),
IF($L$4=Database!$A$14,
_xlfn.FORECAST.LINEAR(
K36,
INDEX('DS2025'!$K$21:$K$35,MATCH(K36,'DS2025'!$J$21:$J$35,1)):
INDEX('DS2025'!$K$21:$K$35,MATCH(K36,'DS2025'!$J$21:$J$35,1)+1),
INDEX('DS2025'!$J$21:$J$35,MATCH(K36,'DS2025'!$J$21:$J$35,1)):
INDEX('DS2025'!$J$21:$J$35,MATCH(K36,'DS2025'!$J$21:$J$35,1)+1)),
IF($L$4=Database!$A$15,
_xlfn.FORECAST.LINEAR(
K36,
INDEX('DS2025'!$N$21:$N$35,MATCH(K36,'DS2025'!$M$21:$M$35,1)):
INDEX('DS2025'!$N$21:$N$35,MATCH(K36,'DS2025'!$M$21:$M$35,1)+1),
INDEX('DS2025'!$M$21:$M$35,MATCH(K36,'DS2025'!$M$21:$M$35,1)):
INDEX('DS2025'!$M$21:$M$35,MATCH(K36,'DS2025'!$M$21:$M$35,1)+1)),
IF($L$4=Database!$A$16,
_xlfn.FORECAST.LINEAR(
K36,
INDEX('DS2025'!$Q$21:$Q$35,MATCH(K36,'DS2025'!$P$21:$P$35,1)):
INDEX('DS2025'!$Q$21:$Q$35,MATCH(K36,'DS2025'!$P$21:$P$35,1)+1),
INDEX('DS2025'!$P$21:$P$35,MATCH(K36,'DS2025'!$P$21:$P$35,1)):
INDEX('DS2025'!$P$21:$P$35,MATCH(K36,'DS2025'!$P$21:$P$35,1)+1)),
IF($L$4=Database!$A$17,
_xlfn.FORECAST.LINEAR(
K36,
INDEX('DS2025'!$T$21:$T$35,MATCH(K36,'DS2025'!$S$21:$S$35,1)):
INDEX('DS2025'!$T$21:$T$35,MATCH(K36,'DS2025'!$S$21:$S$35,1)+1),
INDEX('DS2025'!$S$21:$S$35,MATCH(K36,'DS2025'!$S$21:$S$35,1)):
INDEX('DS2025'!$S$21:$S$35,MATCH(K36,'DS2025'!$S$21:$S$35,1)+1)),
IF($L$4=Database!$A$18,
_xlfn.FORECAST.LINEAR(
K36,
INDEX('DS2025'!$W$21:$W$35,MATCH(K36,'DS2025'!$V$21:$V$35,1)):
INDEX('DS2025'!$W$21:$W$35,MATCH(K36,'DS2025'!$V$21:$V$35,1)+1),
INDEX('DS2025'!$V$21:$V$35,MATCH(K36,'DS2025'!$V$21:$V$35,1)):
INDEX('DS2025'!$V$21:$V$35,MATCH(K36,'DS2025'!$V$21:$V$35,1)+1)),
IF($L$4=Database!$A$19,
_xlfn.FORECAST.LINEAR(
K36,
INDEX('DS2025'!$Z$21:$Z$35,MATCH(K36,'DS2025'!$Y$21:$Y$35,1)):
INDEX('DS2025'!$Z$21:$Z$35,MATCH(K36,'DS2025'!$Y$21:$Y$35,1)+1),
INDEX('DS2025'!$Y$21:$Y$35,MATCH(K36,'DS2025'!$Y$21:$Y$35,1)):
INDEX('DS2025'!$Y$21:$Y$35,MATCH(K36,'DS2025'!$Y$21:$Y$35,1)+1)),
IF($L$4=Database!$A$20,
_xlfn.FORECAST.LINEAR(
K36,
INDEX('DS2025'!$AC$21:$AC$35,MATCH(K36,'DS2025'!$AB$21:$AB$35,1)):
INDEX('DS2025'!$AC$21:$AC$35,MATCH(K36,'DS2025'!$AB$21:$AB$35,1)+1),
INDEX('DS2025'!$AB$21:$AB$35,MATCH(K36,'DS2025'!$AB$21:$AB$35,1)):
INDEX('DS2025'!$AB$21:$AB$35,MATCH(K36,'DS2025'!$AB$21:$AB$35,1)+1))
)))))))))))))))))))</f>
        <v>-0.33776216690601557</v>
      </c>
      <c r="M36" s="98">
        <f t="shared" si="3"/>
        <v>65.799237833093983</v>
      </c>
      <c r="N36" s="317">
        <f>'Data 60 C'!F37</f>
        <v>66.046999999999997</v>
      </c>
      <c r="O36" s="98">
        <f>IF($O$4=Database!$A$2,
_xlfn.FORECAST.LINEAR(N36,
INDEX('DS2025'!$B$5:$B$15,MATCH(N36,'DS2025'!$A$5:$A$15,1)):
INDEX('DS2025'!$B$5:$B$15,MATCH(N36,'DS2025'!$A$5:$A$15,1)+1),
INDEX('DS2025'!$A$5:$A$15,MATCH(N36,'DS2025'!$A$5:$A$15,1)):
INDEX('DS2025'!$A$5:$A$15,MATCH(N36,'DS2025'!$A$5:$A$15,1)+1)),
IF($O$4=Database!$A$3,
_xlfn.FORECAST.LINEAR(N36,
INDEX('DS2025'!$E$5:$E$15,MATCH(N36,'DS2025'!$D$5:$D$15,1)):
INDEX('DS2025'!$E$5:$E$15,MATCH(N36,'DS2025'!$D$5:$D$15,1)+1),
INDEX('DS2025'!$D$5:$D$15,MATCH(N36,'DS2025'!$D$5:$D$15,1)):
INDEX('DS2025'!$D$5:$D$15,MATCH(N36,'DS2025'!$D$5:$D$15,1)+1)),
IF($O$4=Database!$A$4,
_xlfn.FORECAST.LINEAR(N36,
INDEX('DS2025'!$H$5:$H$15,MATCH(N36,'DS2025'!$G$5:$G$15,1)):
INDEX('DS2025'!$H$5:$H$15,MATCH(N36,'DS2025'!$G$5:$G$15,1)+1),
INDEX('DS2025'!$G$5:$G$15,MATCH(N36,'DS2025'!$G$5:$G$15,1)):
INDEX('DS2025'!$G$5:$G$15,MATCH(N36,'DS2025'!$G$5:$G$15,1)+1)),
IF($O$4=Database!$A$5,
_xlfn.FORECAST.LINEAR(N36,
INDEX('DS2025'!$K$5:$K$15,MATCH(N36,'DS2025'!$J$5:$J$15,1)):
INDEX('DS2025'!$K$5:$K$15,MATCH(N36,'DS2025'!$J$5:$J$15,1)+1),
INDEX('DS2025'!$J$5:$J$15,MATCH(N36,'DS2025'!$J$5:$J$15,1)):
INDEX('DS2025'!$J$5:$J$15,MATCH(N36,'DS2025'!$J$5:$J$15,1)+1)),
IF($O$4=Database!$A$6,
_xlfn.FORECAST.LINEAR(N36,
INDEX('DS2025'!$N$5:$N$15,MATCH(N36,'DS2025'!$M$5:$M$15,1)):
INDEX('DS2025'!$N$5:$N$15,MATCH(N36,'DS2025'!$M$5:$M$15,1)+1),
INDEX('DS2025'!$M$5:$M$15,MATCH(N36,'DS2025'!$M$5:$M$15,1)):
INDEX('DS2025'!$M$5:$M$15,MATCH(N36,'DS2025'!$M$5:$M$15,1)+1)),
IF($O$4=Database!$A$7,
_xlfn.FORECAST.LINEAR(N36,
INDEX('DS2025'!$Q$5:$Q$15,MATCH(N36,'DS2025'!$P$5:$P$15,1)):
INDEX('DS2025'!$Q$5:$Q$15,MATCH(N36,'DS2025'!$P$5:$P$15,1)+1),
INDEX('DS2025'!$P$5:$P$15,MATCH(N36,'DS2025'!$P$5:$P$15,1)):
INDEX('DS2025'!$P$5:$P$15,MATCH(N36,'DS2025'!$P$5:$P$15,1)+1)),
IF($O$4=Database!$A$8,
_xlfn.FORECAST.LINEAR(N36,
INDEX('DS2025'!$T$5:$T$15,MATCH(N36,'DS2025'!$S$5:$S$15,1)):
INDEX('DS2025'!$T$5:$T$15,MATCH(N36,'DS2025'!$S$5:$S$15,1)+1),
INDEX('DS2025'!$S$5:$S$15,MATCH(N36,'DS2025'!$S$5:$S$15,1)):
INDEX('DS2025'!$S$5:$S$15,MATCH(N36,'DS2025'!$S$5:$S$15,1)+1)),
IF($O$4=Database!$A$9,
_xlfn.FORECAST.LINEAR(N36,
INDEX('DS2025'!$W$5:$W$15,MATCH(N36,'DS2025'!$V$5:$V$15,1)):
INDEX('DS2025'!$W$5:$W$15,MATCH(N36,'DS2025'!$V$5:$V$15,1)+1),
INDEX('DS2025'!$V$5:$V$15,MATCH(N36,'DS2025'!$V$5:$V$15,1)):
INDEX('DS2025'!$V$5:$V$15,MATCH(N36,'DS2025'!$V$5:$V$15,1)+1)),
IF($O$4=Database!$A$10,
_xlfn.FORECAST.LINEAR(N36,
INDEX('DS2025'!$Z$5:$Z$15,MATCH(N36,'DS2025'!$Y$5:$Y$15,1)):
INDEX('DS2025'!$Z$5:$Z$15,MATCH(N36,'DS2025'!$Y$5:$Y$15,1)+1),
INDEX('DS2025'!$Y$5:$Y$15,MATCH(N36,'DS2025'!$Y$5:$Y$15,1)):
INDEX('DS2025'!$Y$5:$Y$15,MATCH(N36,'DS2025'!$Y$5:$Y$15,1)+1)),
IF($O$4=Database!$A$11,
_xlfn.FORECAST.LINEAR(
N36,
INDEX('DS2025'!$B$21:$B$35,MATCH(N36,'DS2025'!$A$21:$A$35,1)):
INDEX('DS2025'!$B$21:$B$35,MATCH(N36,'DS2025'!$A$21:$A$35,1)+1),
INDEX('DS2025'!$A$21:$A$35,MATCH(N36,'DS2025'!$A$21:$A$35,1)):
INDEX('DS2025'!$A$21:$A$35,MATCH(N36,'DS2025'!$A$21:$A$35,1)+1)),
IF($O$4=Database!$A$12,
_xlfn.FORECAST.LINEAR(
N36,
INDEX('DS2025'!$E$21:$E$35,MATCH(N36,'DS2025'!$D$21:$D$35,1)):
INDEX('DS2025'!$E$21:$E$35,MATCH(N36,'DS2025'!$D$21:$D$35,1)+1),
INDEX('DS2025'!$D$21:$D$35,MATCH(N36,'DS2025'!$D$21:$D$35,1)):
INDEX('DS2025'!$D$21:$D$35,MATCH(N36,'DS2025'!$D$21:$D$35,1)+1)),
IF($O$4=Database!$A$13,
_xlfn.FORECAST.LINEAR(
N36,
INDEX('DS2025'!$H$21:$H$35,MATCH(N36,'DS2025'!$G$21:$G$35,1)):
INDEX('DS2025'!$H$21:$H$35,MATCH(N36,'DS2025'!$G$21:$G$35,1)+1),
INDEX('DS2025'!$G$21:$G$35,MATCH(N36,'DS2025'!$G$21:$G$35,1)):
INDEX('DS2025'!$G$21:$G$35,MATCH(N36,'DS2025'!$G$21:$G$35,1)+1)),
IF($O$4=Database!$A$14,
_xlfn.FORECAST.LINEAR(
N36,
INDEX('DS2025'!$K$21:$K$35,MATCH(N36,'DS2025'!$J$21:$J$35,1)):
INDEX('DS2025'!$K$21:$K$35,MATCH(N36,'DS2025'!$J$21:$J$35,1)+1),
INDEX('DS2025'!$J$21:$J$35,MATCH(N36,'DS2025'!$J$21:$J$35,1)):
INDEX('DS2025'!$J$21:$J$35,MATCH(N36,'DS2025'!$J$21:$J$35,1)+1)),
IF($O$4=Database!$A$15,
_xlfn.FORECAST.LINEAR(
N36,
INDEX('DS2025'!$N$21:$N$35,MATCH(N36,'DS2025'!$M$21:$M$35,1)):
INDEX('DS2025'!$N$21:$N$35,MATCH(N36,'DS2025'!$M$21:$M$35,1)+1),
INDEX('DS2025'!$M$21:$M$35,MATCH(N36,'DS2025'!$M$21:$M$35,1)):
INDEX('DS2025'!$M$21:$M$35,MATCH(N36,'DS2025'!$M$21:$M$35,1)+1)),
IF($O$4=Database!$A$16,
_xlfn.FORECAST.LINEAR(
N36,
INDEX('DS2025'!$Q$21:$Q$35,MATCH(N36,'DS2025'!$P$21:$P$35,1)):
INDEX('DS2025'!$Q$21:$Q$35,MATCH(N36,'DS2025'!$P$21:$P$35,1)+1),
INDEX('DS2025'!$P$21:$P$35,MATCH(N36,'DS2025'!$P$21:$P$35,1)):
INDEX('DS2025'!$P$21:$P$35,MATCH(N36,'DS2025'!$P$21:$P$35,1)+1)),
IF($O$4=Database!$A$17,
_xlfn.FORECAST.LINEAR(
N36,
INDEX('DS2025'!$T$21:$T$35,MATCH(N36,'DS2025'!$S$21:$S$35,1)):
INDEX('DS2025'!$T$21:$T$35,MATCH(N36,'DS2025'!$S$21:$S$35,1)+1),
INDEX('DS2025'!$S$21:$S$35,MATCH(N36,'DS2025'!$S$21:$S$35,1)):
INDEX('DS2025'!$S$21:$S$35,MATCH(N36,'DS2025'!$S$21:$S$35,1)+1)),
IF($O$4=Database!$A$18,
_xlfn.FORECAST.LINEAR(
N36,
INDEX('DS2025'!$W$21:$W$35,MATCH(N36,'DS2025'!$V$21:$V$35,1)):
INDEX('DS2025'!$W$21:$W$35,MATCH(N36,'DS2025'!$V$21:$V$35,1)+1),
INDEX('DS2025'!$V$21:$V$35,MATCH(N36,'DS2025'!$V$21:$V$35,1)):
INDEX('DS2025'!$V$21:$V$35,MATCH(N36,'DS2025'!$V$21:$V$35,1)+1)),
IF($O$4=Database!$A$19,
_xlfn.FORECAST.LINEAR(
N36,
INDEX('DS2025'!$Z$21:$Z$35,MATCH(N36,'DS2025'!$Y$21:$Y$35,1)):
INDEX('DS2025'!$Z$21:$Z$35,MATCH(N36,'DS2025'!$Y$21:$Y$35,1)+1),
INDEX('DS2025'!$Y$21:$Y$35,MATCH(N36,'DS2025'!$Y$21:$Y$35,1)):
INDEX('DS2025'!$Y$21:$Y$35,MATCH(N36,'DS2025'!$Y$21:$Y$35,1)+1)),
IF($O$4=Database!$A$20,
_xlfn.FORECAST.LINEAR(
N36,
INDEX('DS2025'!$AC$21:$AC$35,MATCH(N36,'DS2025'!$AB$21:$AB$35,1)):
INDEX('DS2025'!$AC$21:$AC$35,MATCH(N36,'DS2025'!$AB$21:$AB$35,1)+1),
INDEX('DS2025'!$AB$21:$AB$35,MATCH(N36,'DS2025'!$AB$21:$AB$35,1)):
INDEX('DS2025'!$AB$21:$AB$35,MATCH(N36,'DS2025'!$AB$21:$AB$35,1)+1))
)))))))))))))))))))</f>
        <v>-0.33749648954842826</v>
      </c>
      <c r="P36" s="96">
        <f t="shared" si="4"/>
        <v>65.709503510451569</v>
      </c>
      <c r="Q36" s="317">
        <f>'Data 60 C'!G37</f>
        <v>66.903999999999996</v>
      </c>
      <c r="R36" s="98">
        <f>IF($R$4=Database!$A$2,
_xlfn.FORECAST.LINEAR(Q36,
INDEX('DS2025'!$B$5:$B$15,MATCH(Q36,'DS2025'!$A$5:$A$15,1)):
INDEX('DS2025'!$B$5:$B$15,MATCH(Q36,'DS2025'!$A$5:$A$15,1)+1),
INDEX('DS2025'!$A$5:$A$15,MATCH(Q36,'DS2025'!$A$5:$A$15,1)):
INDEX('DS2025'!$A$5:$A$15,MATCH(Q36,'DS2025'!$A$5:$A$15,1)+1)),
IF($R$4=Database!$A$3,
_xlfn.FORECAST.LINEAR(Q36,
INDEX('DS2025'!$E$5:$E$15,MATCH(Q36,'DS2025'!$D$5:$D$15,1)):
INDEX('DS2025'!$E$5:$E$15,MATCH(Q36,'DS2025'!$D$5:$D$15,1)+1),
INDEX('DS2025'!$D$5:$D$15,MATCH(Q36,'DS2025'!$D$5:$D$15,1)):
INDEX('DS2025'!$D$5:$D$15,MATCH(Q36,'DS2025'!$D$5:$D$15,1)+1)),
IF($R$4=Database!$A$4,
_xlfn.FORECAST.LINEAR(Q36,
INDEX('DS2025'!$H$5:$H$15,MATCH(Q36,'DS2025'!$G$5:$G$15,1)):
INDEX('DS2025'!$H$5:$H$15,MATCH(Q36,'DS2025'!$G$5:$G$15,1)+1),
INDEX('DS2025'!$G$5:$G$15,MATCH(Q36,'DS2025'!$G$5:$G$15,1)):
INDEX('DS2025'!$G$5:$G$15,MATCH(Q36,'DS2025'!$G$5:$G$15,1)+1)),
IF($R$4=Database!$A$5,
_xlfn.FORECAST.LINEAR(Q36,
INDEX('DS2025'!$K$5:$K$15,MATCH(Q36,'DS2025'!$J$5:$J$15,1)):
INDEX('DS2025'!$K$5:$K$15,MATCH(Q36,'DS2025'!$J$5:$J$15,1)+1),
INDEX('DS2025'!$J$5:$J$15,MATCH(Q36,'DS2025'!$J$5:$J$15,1)):
INDEX('DS2025'!$J$5:$J$15,MATCH(Q36,'DS2025'!$J$5:$J$15,1)+1)),
IF($R$4=Database!$A$6,
_xlfn.FORECAST.LINEAR(Q36,
INDEX('DS2025'!$N$5:$N$15,MATCH(Q36,'DS2025'!$M$5:$M$15,1)):
INDEX('DS2025'!$N$5:$N$15,MATCH(Q36,'DS2025'!$M$5:$M$15,1)+1),
INDEX('DS2025'!$M$5:$M$15,MATCH(Q36,'DS2025'!$M$5:$M$15,1)):
INDEX('DS2025'!$M$5:$M$15,MATCH(Q36,'DS2025'!$M$5:$M$15,1)+1)),
IF($R$4=Database!$A$7,
_xlfn.FORECAST.LINEAR(Q36,
INDEX('DS2025'!$Q$5:$Q$15,MATCH(Q36,'DS2025'!$P$5:$P$15,1)):
INDEX('DS2025'!$Q$5:$Q$15,MATCH(Q36,'DS2025'!$P$5:$P$15,1)+1),
INDEX('DS2025'!$P$5:$P$15,MATCH(Q36,'DS2025'!$P$5:$P$15,1)):
INDEX('DS2025'!$P$5:$P$15,MATCH(Q36,'DS2025'!$P$5:$P$15,1)+1)),
IF($R$4=Database!$A$8,
_xlfn.FORECAST.LINEAR(Q36,
INDEX('DS2025'!$T$5:$T$15,MATCH(Q36,'DS2025'!$S$5:$S$15,1)):
INDEX('DS2025'!$T$5:$T$15,MATCH(Q36,'DS2025'!$S$5:$S$15,1)+1),
INDEX('DS2025'!$S$5:$S$15,MATCH(Q36,'DS2025'!$S$5:$S$15,1)):
INDEX('DS2025'!$S$5:$S$15,MATCH(Q36,'DS2025'!$S$5:$S$15,1)+1)),
IF($R$4=Database!$A$9,
_xlfn.FORECAST.LINEAR(Q36,
INDEX('DS2025'!$W$5:$W$15,MATCH(Q36,'DS2025'!$V$5:$V$15,1)):
INDEX('DS2025'!$W$5:$W$15,MATCH(Q36,'DS2025'!$V$5:$V$15,1)+1),
INDEX('DS2025'!$V$5:$V$15,MATCH(Q36,'DS2025'!$V$5:$V$15,1)):
INDEX('DS2025'!$V$5:$V$15,MATCH(Q36,'DS2025'!$V$5:$V$15,1)+1)),
IF($R$4=Database!$A$10,
_xlfn.FORECAST.LINEAR(Q36,
INDEX('DS2025'!$Z$5:$Z$15,MATCH(Q36,'DS2025'!$Y$5:$Y$15,1)):
INDEX('DS2025'!$Z$5:$Z$15,MATCH(Q36,'DS2025'!$Y$5:$Y$15,1)+1),
INDEX('DS2025'!$Y$5:$Y$15,MATCH(Q36,'DS2025'!$Y$5:$Y$15,1)):
INDEX('DS2025'!$Y$5:$Y$15,MATCH(Q36,'DS2025'!$Y$5:$Y$15,1)+1)),
IF($R$4=Database!$A$11,
_xlfn.FORECAST.LINEAR(
Q36,
INDEX('DS2025'!$B$21:$B$35,MATCH(Q36,'DS2025'!$A$21:$A$35,1)):
INDEX('DS2025'!$B$21:$B$35,MATCH(Q36,'DS2025'!$A$21:$A$35,1)+1),
INDEX('DS2025'!$A$21:$A$35,MATCH(Q36,'DS2025'!$A$21:$A$35,1)):
INDEX('DS2025'!$A$21:$A$35,MATCH(Q36,'DS2025'!$A$21:$A$35,1)+1)),
IF($R$4=Database!$A$12,
_xlfn.FORECAST.LINEAR(
Q36,
INDEX('DS2025'!$E$21:$E$35,MATCH(Q36,'DS2025'!$D$21:$D$35,1)):
INDEX('DS2025'!$E$21:$E$35,MATCH(Q36,'DS2025'!$D$21:$D$35,1)+1),
INDEX('DS2025'!$D$21:$D$35,MATCH(Q36,'DS2025'!$D$21:$D$35,1)):
INDEX('DS2025'!$D$21:$D$35,MATCH(Q36,'DS2025'!$D$21:$D$35,1)+1)),
IF($R$4=Database!$A$13,
_xlfn.FORECAST.LINEAR(
Q36,
INDEX('DS2025'!$H$21:$H$35,MATCH(Q36,'DS2025'!$G$21:$G$35,1)):
INDEX('DS2025'!$H$21:$H$35,MATCH(Q36,'DS2025'!$G$21:$G$35,1)+1),
INDEX('DS2025'!$G$21:$G$35,MATCH(Q36,'DS2025'!$G$21:$G$35,1)):
INDEX('DS2025'!$G$21:$G$35,MATCH(Q36,'DS2025'!$G$21:$G$35,1)+1)),
IF($R$4=Database!$A$14,
_xlfn.FORECAST.LINEAR(
Q36,
INDEX('DS2025'!$K$21:$K$35,MATCH(Q36,'DS2025'!$J$21:$J$35,1)):
INDEX('DS2025'!$K$21:$K$35,MATCH(Q36,'DS2025'!$J$21:$J$35,1)+1),
INDEX('DS2025'!$J$21:$J$35,MATCH(Q36,'DS2025'!$J$21:$J$35,1)):
INDEX('DS2025'!$J$21:$J$35,MATCH(Q36,'DS2025'!$J$21:$J$35,1)+1)),
IF($R$4=Database!$A$15,
_xlfn.FORECAST.LINEAR(
Q36,
INDEX('DS2025'!$N$21:$N$35,MATCH(Q36,'DS2025'!$M$21:$M$35,1)):
INDEX('DS2025'!$N$21:$N$35,MATCH(Q36,'DS2025'!$M$21:$M$35,1)+1),
INDEX('DS2025'!$M$21:$M$35,MATCH(Q36,'DS2025'!$M$21:$M$35,1)):
INDEX('DS2025'!$M$21:$M$35,MATCH(Q36,'DS2025'!$M$21:$M$35,1)+1)),
IF($R$4=Database!$A$16,
_xlfn.FORECAST.LINEAR(
Q36,
INDEX('DS2025'!$Q$21:$Q$35,MATCH(Q36,'DS2025'!$P$21:$P$35,1)):
INDEX('DS2025'!$Q$21:$Q$35,MATCH(Q36,'DS2025'!$P$21:$P$35,1)+1),
INDEX('DS2025'!$P$21:$P$35,MATCH(Q36,'DS2025'!$P$21:$P$35,1)):
INDEX('DS2025'!$P$21:$P$35,MATCH(Q36,'DS2025'!$P$21:$P$35,1)+1)),
IF($R$4=Database!$A$17,
_xlfn.FORECAST.LINEAR(
Q36,
INDEX('DS2025'!$T$21:$T$35,MATCH(Q36,'DS2025'!$S$21:$S$35,1)):
INDEX('DS2025'!$T$21:$T$35,MATCH(Q36,'DS2025'!$S$21:$S$35,1)+1),
INDEX('DS2025'!$S$21:$S$35,MATCH(Q36,'DS2025'!$S$21:$S$35,1)):
INDEX('DS2025'!$S$21:$S$35,MATCH(Q36,'DS2025'!$S$21:$S$35,1)+1)),
IF($R$4=Database!$A$18,
_xlfn.FORECAST.LINEAR(
Q36,
INDEX('DS2025'!$W$21:$W$35,MATCH(Q36,'DS2025'!$V$21:$V$35,1)):
INDEX('DS2025'!$W$21:$W$35,MATCH(Q36,'DS2025'!$V$21:$V$35,1)+1),
INDEX('DS2025'!$V$21:$V$35,MATCH(Q36,'DS2025'!$V$21:$V$35,1)):
INDEX('DS2025'!$V$21:$V$35,MATCH(Q36,'DS2025'!$V$21:$V$35,1)+1)),
IF($R$4=Database!$A$19,
_xlfn.FORECAST.LINEAR(
Q36,
INDEX('DS2025'!$Z$21:$Z$35,MATCH(Q36,'DS2025'!$Y$21:$Y$35,1)):
INDEX('DS2025'!$Z$21:$Z$35,MATCH(Q36,'DS2025'!$Y$21:$Y$35,1)+1),
INDEX('DS2025'!$Y$21:$Y$35,MATCH(Q36,'DS2025'!$Y$21:$Y$35,1)):
INDEX('DS2025'!$Y$21:$Y$35,MATCH(Q36,'DS2025'!$Y$21:$Y$35,1)+1)),
IF($R$4=Database!$A$20,
_xlfn.FORECAST.LINEAR(
Q36,
INDEX('DS2025'!$AC$21:$AC$35,MATCH(Q36,'DS2025'!$AB$21:$AB$35,1)):
INDEX('DS2025'!$AC$21:$AC$35,MATCH(Q36,'DS2025'!$AB$21:$AB$35,1)+1),
INDEX('DS2025'!$AB$21:$AB$35,MATCH(Q36,'DS2025'!$AB$21:$AB$35,1)):
INDEX('DS2025'!$AB$21:$AB$35,MATCH(Q36,'DS2025'!$AB$21:$AB$35,1)+1))
)))))))))))))))))))</f>
        <v>-0.34002632838678787</v>
      </c>
      <c r="S36" s="98">
        <f t="shared" si="5"/>
        <v>66.563973671613212</v>
      </c>
      <c r="T36" s="317">
        <f>'Data 60 C'!H37</f>
        <v>65.367999999999995</v>
      </c>
      <c r="U36" s="98">
        <f>IF($U$4=Database!$A$2,
_xlfn.FORECAST.LINEAR(T36,
INDEX('DS2025'!$B$5:$B$15,MATCH(T36,'DS2025'!$A$5:$A$15,1)):
INDEX('DS2025'!$B$5:$B$15,MATCH(T36,'DS2025'!$A$5:$A$15,1)+1),
INDEX('DS2025'!$A$5:$A$15,MATCH(T36,'DS2025'!$A$5:$A$15,1)):
INDEX('DS2025'!$A$5:$A$15,MATCH(T36,'DS2025'!$A$5:$A$15,1)+1)),
IF($U$4=Database!$A$3,
_xlfn.FORECAST.LINEAR(T36,
INDEX('DS2025'!$E$5:$E$15,MATCH(T36,'DS2025'!$D$5:$D$15,1)):
INDEX('DS2025'!$E$5:$E$15,MATCH(T36,'DS2025'!$D$5:$D$15,1)+1),
INDEX('DS2025'!$D$5:$D$15,MATCH(T36,'DS2025'!$D$5:$D$15,1)):
INDEX('DS2025'!$D$5:$D$15,MATCH(T36,'DS2025'!$D$5:$D$15,1)+1)),
IF($U$4=Database!$A$4,
_xlfn.FORECAST.LINEAR(T36,
INDEX('DS2025'!$H$5:$H$15,MATCH(T36,'DS2025'!$G$5:$G$15,1)):
INDEX('DS2025'!$H$5:$H$15,MATCH(T36,'DS2025'!$G$5:$G$15,1)+1),
INDEX('DS2025'!$G$5:$G$15,MATCH(T36,'DS2025'!$G$5:$G$15,1)):
INDEX('DS2025'!$G$5:$G$15,MATCH(T36,'DS2025'!$G$5:$G$15,1)+1)),
IF($U$4=Database!$A$5,
_xlfn.FORECAST.LINEAR(T36,
INDEX('DS2025'!$K$5:$K$15,MATCH(T36,'DS2025'!$J$5:$J$15,1)):
INDEX('DS2025'!$K$5:$K$15,MATCH(T36,'DS2025'!$J$5:$J$15,1)+1),
INDEX('DS2025'!$J$5:$J$15,MATCH(T36,'DS2025'!$J$5:$J$15,1)):
INDEX('DS2025'!$J$5:$J$15,MATCH(T36,'DS2025'!$J$5:$J$15,1)+1)),
IF($U$4=Database!$A$6,
_xlfn.FORECAST.LINEAR(T36,
INDEX('DS2025'!$N$5:$N$15,MATCH(T36,'DS2025'!$M$5:$M$15,1)):
INDEX('DS2025'!$N$5:$N$15,MATCH(T36,'DS2025'!$M$5:$M$15,1)+1),
INDEX('DS2025'!$M$5:$M$15,MATCH(T36,'DS2025'!$M$5:$M$15,1)):
INDEX('DS2025'!$M$5:$M$15,MATCH(T36,'DS2025'!$M$5:$M$15,1)+1)),
IF($U$4=Database!$A$7,
_xlfn.FORECAST.LINEAR(T36,
INDEX('DS2025'!$Q$5:$Q$15,MATCH(T36,'DS2025'!$P$5:$P$15,1)):
INDEX('DS2025'!$Q$5:$Q$15,MATCH(T36,'DS2025'!$P$5:$P$15,1)+1),
INDEX('DS2025'!$P$5:$P$15,MATCH(T36,'DS2025'!$P$5:$P$15,1)):
INDEX('DS2025'!$P$5:$P$15,MATCH(T36,'DS2025'!$P$5:$P$15,1)+1)),
IF($U$4=Database!$A$8,
_xlfn.FORECAST.LINEAR(T36,
INDEX('DS2025'!$T$5:$T$15,MATCH(T36,'DS2025'!$S$5:$S$15,1)):
INDEX('DS2025'!$T$5:$T$15,MATCH(T36,'DS2025'!$S$5:$S$15,1)+1),
INDEX('DS2025'!$S$5:$S$15,MATCH(T36,'DS2025'!$S$5:$S$15,1)):
INDEX('DS2025'!$S$5:$S$15,MATCH(T36,'DS2025'!$S$5:$S$15,1)+1)),
IF($U$4=Database!$A$9,
_xlfn.FORECAST.LINEAR(T36,
INDEX('DS2025'!$W$5:$W$15,MATCH(T36,'DS2025'!$V$5:$V$15,1)):
INDEX('DS2025'!$W$5:$W$15,MATCH(T36,'DS2025'!$V$5:$V$15,1)+1),
INDEX('DS2025'!$V$5:$V$15,MATCH(T36,'DS2025'!$V$5:$V$15,1)):
INDEX('DS2025'!$V$5:$V$15,MATCH(T36,'DS2025'!$V$5:$V$15,1)+1)),
IF($U$4=Database!$A$10,
_xlfn.FORECAST.LINEAR(T36,
INDEX('DS2025'!$Z$5:$Z$15,MATCH(T36,'DS2025'!$Y$5:$Y$15,1)):
INDEX('DS2025'!$Z$5:$Z$15,MATCH(T36,'DS2025'!$Y$5:$Y$15,1)+1),
INDEX('DS2025'!$Y$5:$Y$15,MATCH(T36,'DS2025'!$Y$5:$Y$15,1)):
INDEX('DS2025'!$Y$5:$Y$15,MATCH(T36,'DS2025'!$Y$5:$Y$15,1)+1)),
IF($U$4=Database!$A$11,
_xlfn.FORECAST.LINEAR(
T36,
INDEX('DS2025'!$B$21:$B$35,MATCH(T36,'DS2025'!$A$21:$A$35,1)):
INDEX('DS2025'!$B$21:$B$35,MATCH(T36,'DS2025'!$A$21:$A$35,1)+1),
INDEX('DS2025'!$A$21:$A$35,MATCH(T36,'DS2025'!$A$21:$A$35,1)):
INDEX('DS2025'!$A$21:$A$35,MATCH(T36,'DS2025'!$A$21:$A$35,1)+1)),
IF($U$4=Database!$A$12,
_xlfn.FORECAST.LINEAR(
T36,
INDEX('DS2025'!$E$21:$E$35,MATCH(T36,'DS2025'!$D$21:$D$35,1)):
INDEX('DS2025'!$E$21:$E$35,MATCH(T36,'DS2025'!$D$21:$D$35,1)+1),
INDEX('DS2025'!$D$21:$D$35,MATCH(T36,'DS2025'!$D$21:$D$35,1)):
INDEX('DS2025'!$D$21:$D$35,MATCH(T36,'DS2025'!$D$21:$D$35,1)+1)),
IF($U$4=Database!$A$13,
_xlfn.FORECAST.LINEAR(
T36,
INDEX('DS2025'!$H$21:$H$35,MATCH(T36,'DS2025'!$G$21:$G$35,1)):
INDEX('DS2025'!$H$21:$H$35,MATCH(T36,'DS2025'!$G$21:$G$35,1)+1),
INDEX('DS2025'!$G$21:$G$35,MATCH(T36,'DS2025'!$G$21:$G$35,1)):
INDEX('DS2025'!$G$21:$G$35,MATCH(T36,'DS2025'!$G$21:$G$35,1)+1)),
IF($U$4=Database!$A$14,
_xlfn.FORECAST.LINEAR(
T36,
INDEX('DS2025'!$K$21:$K$35,MATCH(T36,'DS2025'!$J$21:$J$35,1)):
INDEX('DS2025'!$K$21:$K$35,MATCH(T36,'DS2025'!$J$21:$J$35,1)+1),
INDEX('DS2025'!$J$21:$J$35,MATCH(T36,'DS2025'!$J$21:$J$35,1)):
INDEX('DS2025'!$J$21:$J$35,MATCH(T36,'DS2025'!$J$21:$J$35,1)+1)),
IF($U$4=Database!$A$15,
_xlfn.FORECAST.LINEAR(
T36,
INDEX('DS2025'!$N$21:$N$35,MATCH(T36,'DS2025'!$M$21:$M$35,1)):
INDEX('DS2025'!$N$21:$N$35,MATCH(T36,'DS2025'!$M$21:$M$35,1)+1),
INDEX('DS2025'!$M$21:$M$35,MATCH(T36,'DS2025'!$M$21:$M$35,1)):
INDEX('DS2025'!$M$21:$M$35,MATCH(T36,'DS2025'!$M$21:$M$35,1)+1)),
IF($U$4=Database!$A$16,
_xlfn.FORECAST.LINEAR(
T36,
INDEX('DS2025'!$Q$21:$Q$35,MATCH(T36,'DS2025'!$P$21:$P$35,1)):
INDEX('DS2025'!$Q$21:$Q$35,MATCH(T36,'DS2025'!$P$21:$P$35,1)+1),
INDEX('DS2025'!$P$21:$P$35,MATCH(T36,'DS2025'!$P$21:$P$35,1)):
INDEX('DS2025'!$P$21:$P$35,MATCH(T36,'DS2025'!$P$21:$P$35,1)+1)),
IF($U$4=Database!$A$17,
_xlfn.FORECAST.LINEAR(
T36,
INDEX('DS2025'!$T$21:$T$35,MATCH(T36,'DS2025'!$S$21:$S$35,1)):
INDEX('DS2025'!$T$21:$T$35,MATCH(T36,'DS2025'!$S$21:$S$35,1)+1),
INDEX('DS2025'!$S$21:$S$35,MATCH(T36,'DS2025'!$S$21:$S$35,1)):
INDEX('DS2025'!$S$21:$S$35,MATCH(T36,'DS2025'!$S$21:$S$35,1)+1)),
IF($U$4=Database!$A$18,
_xlfn.FORECAST.LINEAR(
T36,
INDEX('DS2025'!$W$21:$W$35,MATCH(T36,'DS2025'!$V$21:$V$35,1)):
INDEX('DS2025'!$W$21:$W$35,MATCH(T36,'DS2025'!$V$21:$V$35,1)+1),
INDEX('DS2025'!$V$21:$V$35,MATCH(T36,'DS2025'!$V$21:$V$35,1)):
INDEX('DS2025'!$V$21:$V$35,MATCH(T36,'DS2025'!$V$21:$V$35,1)+1)),
IF($U$4=Database!$A$19,
_xlfn.FORECAST.LINEAR(
T36,
INDEX('DS2025'!$Z$21:$Z$35,MATCH(T36,'DS2025'!$Y$21:$Y$35,1)):
INDEX('DS2025'!$Z$21:$Z$35,MATCH(T36,'DS2025'!$Y$21:$Y$35,1)+1),
INDEX('DS2025'!$Y$21:$Y$35,MATCH(T36,'DS2025'!$Y$21:$Y$35,1)):
INDEX('DS2025'!$Y$21:$Y$35,MATCH(T36,'DS2025'!$Y$21:$Y$35,1)+1)),
IF($U$4=Database!$A$20,
_xlfn.FORECAST.LINEAR(
T36,
INDEX('DS2025'!$AC$21:$AC$35,MATCH(T36,'DS2025'!$AB$21:$AB$35,1)):
INDEX('DS2025'!$AC$21:$AC$35,MATCH(T36,'DS2025'!$AB$21:$AB$35,1)+1),
INDEX('DS2025'!$AB$21:$AB$35,MATCH(T36,'DS2025'!$AB$21:$AB$35,1)):
INDEX('DS2025'!$AB$21:$AB$35,MATCH(T36,'DS2025'!$AB$21:$AB$35,1)+1))
)))))))))))))))))))</f>
        <v>-0.33549210148396358</v>
      </c>
      <c r="V36" s="98">
        <f t="shared" si="6"/>
        <v>65.03250789851603</v>
      </c>
      <c r="W36" s="317">
        <f>'Data 60 C'!I37</f>
        <v>65.838999999999999</v>
      </c>
      <c r="X36" s="98">
        <f>IF($X$4=Database!$A$2,
_xlfn.FORECAST.LINEAR(W36,
INDEX('DS2025'!$B$5:$B$15,MATCH(W36,'DS2025'!$A$5:$A$15,1)):
INDEX('DS2025'!$B$5:$B$15,MATCH(W36,'DS2025'!$A$5:$A$15,1)+1),
INDEX('DS2025'!$A$5:$A$15,MATCH(W36,'DS2025'!$A$5:$A$15,1)):
INDEX('DS2025'!$A$5:$A$15,MATCH(W36,'DS2025'!$A$5:$A$15,1)+1)),
IF($X$4=Database!$A$3,
_xlfn.FORECAST.LINEAR(W36,
INDEX('DS2025'!$E$5:$E$15,MATCH(W36,'DS2025'!$D$5:$D$15,1)):
INDEX('DS2025'!$E$5:$E$15,MATCH(W36,'DS2025'!$D$5:$D$15,1)+1),
INDEX('DS2025'!$D$5:$D$15,MATCH(W36,'DS2025'!$D$5:$D$15,1)):
INDEX('DS2025'!$D$5:$D$15,MATCH(W36,'DS2025'!$D$5:$D$15,1)+1)),
IF($X$4=Database!$A$4,
_xlfn.FORECAST.LINEAR(W36,
INDEX('DS2025'!$H$5:$H$15,MATCH(W36,'DS2025'!$G$5:$G$15,1)):
INDEX('DS2025'!$H$5:$H$15,MATCH(W36,'DS2025'!$G$5:$G$15,1)+1),
INDEX('DS2025'!$G$5:$G$15,MATCH(W36,'DS2025'!$G$5:$G$15,1)):
INDEX('DS2025'!$G$5:$G$15,MATCH(W36,'DS2025'!$G$5:$G$15,1)+1)),
IF($X$4=Database!$A$5,
_xlfn.FORECAST.LINEAR(W36,
INDEX('DS2025'!$K$5:$K$15,MATCH(W36,'DS2025'!$J$5:$J$15,1)):
INDEX('DS2025'!$K$5:$K$15,MATCH(W36,'DS2025'!$J$5:$J$15,1)+1),
INDEX('DS2025'!$J$5:$J$15,MATCH(W36,'DS2025'!$J$5:$J$15,1)):
INDEX('DS2025'!$J$5:$J$15,MATCH(W36,'DS2025'!$J$5:$J$15,1)+1)),
IF($X$4=Database!$A$6,
_xlfn.FORECAST.LINEAR(W36,
INDEX('DS2025'!$N$5:$N$15,MATCH(W36,'DS2025'!$M$5:$M$15,1)):
INDEX('DS2025'!$N$5:$N$15,MATCH(W36,'DS2025'!$M$5:$M$15,1)+1),
INDEX('DS2025'!$M$5:$M$15,MATCH(W36,'DS2025'!$M$5:$M$15,1)):
INDEX('DS2025'!$M$5:$M$15,MATCH(W36,'DS2025'!$M$5:$M$15,1)+1)),
IF($X$4=Database!$A$7,
_xlfn.FORECAST.LINEAR(W36,
INDEX('DS2025'!$Q$5:$Q$15,MATCH(W36,'DS2025'!$P$5:$P$15,1)):
INDEX('DS2025'!$Q$5:$Q$15,MATCH(W36,'DS2025'!$P$5:$P$15,1)+1),
INDEX('DS2025'!$P$5:$P$15,MATCH(W36,'DS2025'!$P$5:$P$15,1)):
INDEX('DS2025'!$P$5:$P$15,MATCH(W36,'DS2025'!$P$5:$P$15,1)+1)),
IF($X$4=Database!$A$8,
_xlfn.FORECAST.LINEAR(W36,
INDEX('DS2025'!$T$5:$T$15,MATCH(W36,'DS2025'!$S$5:$S$15,1)):
INDEX('DS2025'!$T$5:$T$15,MATCH(W36,'DS2025'!$S$5:$S$15,1)+1),
INDEX('DS2025'!$S$5:$S$15,MATCH(W36,'DS2025'!$S$5:$S$15,1)):
INDEX('DS2025'!$S$5:$S$15,MATCH(W36,'DS2025'!$S$5:$S$15,1)+1)),
IF($X$4=Database!$A$9,
_xlfn.FORECAST.LINEAR(W36,
INDEX('DS2025'!$W$5:$W$15,MATCH(W36,'DS2025'!$V$5:$V$15,1)):
INDEX('DS2025'!$W$5:$W$15,MATCH(W36,'DS2025'!$V$5:$V$15,1)+1),
INDEX('DS2025'!$V$5:$V$15,MATCH(W36,'DS2025'!$V$5:$V$15,1)):
INDEX('DS2025'!$V$5:$V$15,MATCH(W36,'DS2025'!$V$5:$V$15,1)+1)),
IF($X$4=Database!$A$10,
_xlfn.FORECAST.LINEAR(W36,
INDEX('DS2025'!$Z$5:$Z$15,MATCH(W36,'DS2025'!$Y$5:$Y$15,1)):
INDEX('DS2025'!$Z$5:$Z$15,MATCH(W36,'DS2025'!$Y$5:$Y$15,1)+1),
INDEX('DS2025'!$Y$5:$Y$15,MATCH(W36,'DS2025'!$Y$5:$Y$15,1)):
INDEX('DS2025'!$Y$5:$Y$15,MATCH(W36,'DS2025'!$Y$5:$Y$15,1)+1)),
IF($X$4=Database!$A$11,
_xlfn.FORECAST.LINEAR(
W36,
INDEX('DS2025'!$B$21:$B$35,MATCH(W36,'DS2025'!$A$21:$A$35,1)):
INDEX('DS2025'!$B$21:$B$35,MATCH(W36,'DS2025'!$A$21:$A$35,1)+1),
INDEX('DS2025'!$A$21:$A$35,MATCH(W36,'DS2025'!$A$21:$A$35,1)):
INDEX('DS2025'!$A$21:$A$35,MATCH(W36,'DS2025'!$A$21:$A$35,1)+1)),
IF($X$4=Database!$A$12,
_xlfn.FORECAST.LINEAR(
W36,
INDEX('DS2025'!$E$21:$E$35,MATCH(W36,'DS2025'!$D$21:$D$35,1)):
INDEX('DS2025'!$E$21:$E$35,MATCH(W36,'DS2025'!$D$21:$D$35,1)+1),
INDEX('DS2025'!$D$21:$D$35,MATCH(W36,'DS2025'!$D$21:$D$35,1)):
INDEX('DS2025'!$D$21:$D$35,MATCH(W36,'DS2025'!$D$21:$D$35,1)+1)),
IF($X$4=Database!$A$13,
_xlfn.FORECAST.LINEAR(
W36,
INDEX('DS2025'!$H$21:$H$35,MATCH(W36,'DS2025'!$G$21:$G$35,1)):
INDEX('DS2025'!$H$21:$H$35,MATCH(W36,'DS2025'!$G$21:$G$35,1)+1),
INDEX('DS2025'!$G$21:$G$35,MATCH(W36,'DS2025'!$G$21:$G$35,1)):
INDEX('DS2025'!$G$21:$G$35,MATCH(W36,'DS2025'!$G$21:$G$35,1)+1)),
IF($X$4=Database!$A$14,
_xlfn.FORECAST.LINEAR(
W36,
INDEX('DS2025'!$K$21:$K$35,MATCH(W36,'DS2025'!$J$21:$J$35,1)):
INDEX('DS2025'!$K$21:$K$35,MATCH(W36,'DS2025'!$J$21:$J$35,1)+1),
INDEX('DS2025'!$J$21:$J$35,MATCH(W36,'DS2025'!$J$21:$J$35,1)):
INDEX('DS2025'!$J$21:$J$35,MATCH(W36,'DS2025'!$J$21:$J$35,1)+1)),
IF($X$4=Database!$A$15,
_xlfn.FORECAST.LINEAR(
W36,
INDEX('DS2025'!$N$21:$N$35,MATCH(W36,'DS2025'!$M$21:$M$35,1)):
INDEX('DS2025'!$N$21:$N$35,MATCH(W36,'DS2025'!$M$21:$M$35,1)+1),
INDEX('DS2025'!$M$21:$M$35,MATCH(W36,'DS2025'!$M$21:$M$35,1)):
INDEX('DS2025'!$M$21:$M$35,MATCH(W36,'DS2025'!$M$21:$M$35,1)+1)),
IF($X$4=Database!$A$16,
_xlfn.FORECAST.LINEAR(
W36,
INDEX('DS2025'!$Q$21:$Q$35,MATCH(W36,'DS2025'!$P$21:$P$35,1)):
INDEX('DS2025'!$Q$21:$Q$35,MATCH(W36,'DS2025'!$P$21:$P$35,1)+1),
INDEX('DS2025'!$P$21:$P$35,MATCH(W36,'DS2025'!$P$21:$P$35,1)):
INDEX('DS2025'!$P$21:$P$35,MATCH(W36,'DS2025'!$P$21:$P$35,1)+1)),
IF($X$4=Database!$A$17,
_xlfn.FORECAST.LINEAR(
W36,
INDEX('DS2025'!$T$21:$T$35,MATCH(W36,'DS2025'!$S$21:$S$35,1)):
INDEX('DS2025'!$T$21:$T$35,MATCH(W36,'DS2025'!$S$21:$S$35,1)+1),
INDEX('DS2025'!$S$21:$S$35,MATCH(W36,'DS2025'!$S$21:$S$35,1)):
INDEX('DS2025'!$S$21:$S$35,MATCH(W36,'DS2025'!$S$21:$S$35,1)+1)),
IF($X$4=Database!$A$18,
_xlfn.FORECAST.LINEAR(
W36,
INDEX('DS2025'!$W$21:$W$35,MATCH(W36,'DS2025'!$V$21:$V$35,1)):
INDEX('DS2025'!$W$21:$W$35,MATCH(W36,'DS2025'!$V$21:$V$35,1)+1),
INDEX('DS2025'!$V$21:$V$35,MATCH(W36,'DS2025'!$V$21:$V$35,1)):
INDEX('DS2025'!$V$21:$V$35,MATCH(W36,'DS2025'!$V$21:$V$35,1)+1)),
IF($X$4=Database!$A$19,
_xlfn.FORECAST.LINEAR(
W36,
INDEX('DS2025'!$Z$21:$Z$35,MATCH(W36,'DS2025'!$Y$21:$Y$35,1)):
INDEX('DS2025'!$Z$21:$Z$35,MATCH(W36,'DS2025'!$Y$21:$Y$35,1)+1),
INDEX('DS2025'!$Y$21:$Y$35,MATCH(W36,'DS2025'!$Y$21:$Y$35,1)):
INDEX('DS2025'!$Y$21:$Y$35,MATCH(W36,'DS2025'!$Y$21:$Y$35,1)+1)),
IF($X$4=Database!$A$20,
_xlfn.FORECAST.LINEAR(
W36,
INDEX('DS2025'!$AC$21:$AC$35,MATCH(W36,'DS2025'!$AB$21:$AB$35,1)):
INDEX('DS2025'!$AC$21:$AC$35,MATCH(W36,'DS2025'!$AB$21:$AB$35,1)+1),
INDEX('DS2025'!$AB$21:$AB$35,MATCH(W36,'DS2025'!$AB$21:$AB$35,1)):
INDEX('DS2025'!$AB$21:$AB$35,MATCH(W36,'DS2025'!$AB$21:$AB$35,1)+1))
)))))))))))))))))))</f>
        <v>-0.33688247965533746</v>
      </c>
      <c r="Y36" s="98">
        <f t="shared" si="7"/>
        <v>65.502117520344655</v>
      </c>
      <c r="Z36" s="97">
        <f>'Data 60 C'!J37</f>
        <v>66.203000000000003</v>
      </c>
      <c r="AA36" s="98">
        <f>IF($AA$4=Database!$A$2,
_xlfn.FORECAST.LINEAR(Z36,
INDEX('DS2025'!$B$5:$B$15,MATCH(Z36,'DS2025'!$A$5:$A$15,1)):
INDEX('DS2025'!$B$5:$B$15,MATCH(Z36,'DS2025'!$A$5:$A$15,1)+1),
INDEX('DS2025'!$A$5:$A$15,MATCH(Z36,'DS2025'!$A$5:$A$15,1)):
INDEX('DS2025'!$A$5:$A$15,MATCH(Z36,'DS2025'!$A$5:$A$15,1)+1)),
IF($AA$4=Database!$A$3,
_xlfn.FORECAST.LINEAR(Z36,
INDEX('DS2025'!$E$5:$E$15,MATCH(Z36,'DS2025'!$D$5:$D$15,1)):
INDEX('DS2025'!$E$5:$E$15,MATCH(Z36,'DS2025'!$D$5:$D$15,1)+1),
INDEX('DS2025'!$D$5:$D$15,MATCH(Z36,'DS2025'!$D$5:$D$15,1)):
INDEX('DS2025'!$D$5:$D$15,MATCH(Z36,'DS2025'!$D$5:$D$15,1)+1)),
IF($AA$4=Database!$A$4,
_xlfn.FORECAST.LINEAR(Z36,
INDEX('DS2025'!$H$5:$H$15,MATCH(Z36,'DS2025'!$G$5:$G$15,1)):
INDEX('DS2025'!$H$5:$H$15,MATCH(Z36,'DS2025'!$G$5:$G$15,1)+1),
INDEX('DS2025'!$G$5:$G$15,MATCH(Z36,'DS2025'!$G$5:$G$15,1)):
INDEX('DS2025'!$G$5:$G$15,MATCH(Z36,'DS2025'!$G$5:$G$15,1)+1)),
IF($AA$4=Database!$A$5,
_xlfn.FORECAST.LINEAR(Z36,
INDEX('DS2025'!$K$5:$K$15,MATCH(Z36,'DS2025'!$J$5:$J$15,1)):
INDEX('DS2025'!$K$5:$K$15,MATCH(Z36,'DS2025'!$J$5:$J$15,1)+1),
INDEX('DS2025'!$J$5:$J$15,MATCH(Z36,'DS2025'!$J$5:$J$15,1)):
INDEX('DS2025'!$J$5:$J$15,MATCH(Z36,'DS2025'!$J$5:$J$15,1)+1)),
IF($AA$4=Database!$A$6,
_xlfn.FORECAST.LINEAR(Z36,
INDEX('DS2025'!$N$5:$N$15,MATCH(Z36,'DS2025'!$M$5:$M$15,1)):
INDEX('DS2025'!$N$5:$N$15,MATCH(Z36,'DS2025'!$M$5:$M$15,1)+1),
INDEX('DS2025'!$M$5:$M$15,MATCH(Z36,'DS2025'!$M$5:$M$15,1)):
INDEX('DS2025'!$M$5:$M$15,MATCH(Z36,'DS2025'!$M$5:$M$15,1)+1)),
IF($AA$4=Database!$A$7,
_xlfn.FORECAST.LINEAR(Z36,
INDEX('DS2025'!$Q$5:$Q$15,MATCH(Z36,'DS2025'!$P$5:$P$15,1)):
INDEX('DS2025'!$Q$5:$Q$15,MATCH(Z36,'DS2025'!$P$5:$P$15,1)+1),
INDEX('DS2025'!$P$5:$P$15,MATCH(Z36,'DS2025'!$P$5:$P$15,1)):
INDEX('DS2025'!$P$5:$P$15,MATCH(Z36,'DS2025'!$P$5:$P$15,1)+1)),
IF($AA$4=Database!$A$8,
_xlfn.FORECAST.LINEAR(Z36,
INDEX('DS2025'!$T$5:$T$15,MATCH(Z36,'DS2025'!$S$5:$S$15,1)):
INDEX('DS2025'!$T$5:$T$15,MATCH(Z36,'DS2025'!$S$5:$S$15,1)+1),
INDEX('DS2025'!$S$5:$S$15,MATCH(Z36,'DS2025'!$S$5:$S$15,1)):
INDEX('DS2025'!$S$5:$S$15,MATCH(Z36,'DS2025'!$S$5:$S$15,1)+1)),
IF($AA$4=Database!$A$9,
_xlfn.FORECAST.LINEAR(Z36,
INDEX('DS2025'!$W$5:$W$15,MATCH(Z36,'DS2025'!$V$5:$V$15,1)):
INDEX('DS2025'!$W$5:$W$15,MATCH(Z36,'DS2025'!$V$5:$V$15,1)+1),
INDEX('DS2025'!$V$5:$V$15,MATCH(Z36,'DS2025'!$V$5:$V$15,1)):
INDEX('DS2025'!$V$5:$V$15,MATCH(Z36,'DS2025'!$V$5:$V$15,1)+1)),
IF($AA$4=Database!$A$10,
_xlfn.FORECAST.LINEAR(Z36,
INDEX('DS2025'!$Z$5:$Z$15,MATCH(Z36,'DS2025'!$Y$5:$Y$15,1)):
INDEX('DS2025'!$Z$5:$Z$15,MATCH(Z36,'DS2025'!$Y$5:$Y$15,1)+1),
INDEX('DS2025'!$Y$5:$Y$15,MATCH(Z36,'DS2025'!$Y$5:$Y$15,1)):
INDEX('DS2025'!$Y$5:$Y$15,MATCH(Z36,'DS2025'!$Y$5:$Y$15,1)+1)),
IF($AA$4=Database!$A$11,
_xlfn.FORECAST.LINEAR(
Z36,
INDEX('DS2025'!$B$21:$B$35,MATCH(Z36,'DS2025'!$A$21:$A$35,1)):
INDEX('DS2025'!$B$21:$B$35,MATCH(Z36,'DS2025'!$A$21:$A$35,1)+1),
INDEX('DS2025'!$A$21:$A$35,MATCH(Z36,'DS2025'!$A$21:$A$35,1)):
INDEX('DS2025'!$A$21:$A$35,MATCH(Z36,'DS2025'!$A$21:$A$35,1)+1)),
IF($AA$4=Database!$A$12,
_xlfn.FORECAST.LINEAR(
Z36,
INDEX('DS2025'!$E$21:$E$35,MATCH(Z36,'DS2025'!$D$21:$D$35,1)):
INDEX('DS2025'!$E$21:$E$35,MATCH(Z36,'DS2025'!$D$21:$D$35,1)+1),
INDEX('DS2025'!$D$21:$D$35,MATCH(Z36,'DS2025'!$D$21:$D$35,1)):
INDEX('DS2025'!$D$21:$D$35,MATCH(Z36,'DS2025'!$D$21:$D$35,1)+1)),
IF($AA$4=Database!$A$13,
_xlfn.FORECAST.LINEAR(
Z36,
INDEX('DS2025'!$H$21:$H$35,MATCH(Z36,'DS2025'!$G$21:$G$35,1)):
INDEX('DS2025'!$H$21:$H$35,MATCH(Z36,'DS2025'!$G$21:$G$35,1)+1),
INDEX('DS2025'!$G$21:$G$35,MATCH(Z36,'DS2025'!$G$21:$G$35,1)):
INDEX('DS2025'!$G$21:$G$35,MATCH(Z36,'DS2025'!$G$21:$G$35,1)+1)),
IF($AA$4=Database!$A$14,
_xlfn.FORECAST.LINEAR(
Z36,
INDEX('DS2025'!$K$21:$K$35,MATCH(Z36,'DS2025'!$J$21:$J$35,1)):
INDEX('DS2025'!$K$21:$K$35,MATCH(Z36,'DS2025'!$J$21:$J$35,1)+1),
INDEX('DS2025'!$J$21:$J$35,MATCH(Z36,'DS2025'!$J$21:$J$35,1)):
INDEX('DS2025'!$J$21:$J$35,MATCH(Z36,'DS2025'!$J$21:$J$35,1)+1)),
IF($AA$4=Database!$A$15,
_xlfn.FORECAST.LINEAR(
Z36,
INDEX('DS2025'!$N$21:$N$35,MATCH(Z36,'DS2025'!$M$21:$M$35,1)):
INDEX('DS2025'!$N$21:$N$35,MATCH(Z36,'DS2025'!$M$21:$M$35,1)+1),
INDEX('DS2025'!$M$21:$M$35,MATCH(Z36,'DS2025'!$M$21:$M$35,1)):
INDEX('DS2025'!$M$21:$M$35,MATCH(Z36,'DS2025'!$M$21:$M$35,1)+1)),
IF($AA$4=Database!$A$16,
_xlfn.FORECAST.LINEAR(
Z36,
INDEX('DS2025'!$Q$21:$Q$35,MATCH(Z36,'DS2025'!$P$21:$P$35,1)):
INDEX('DS2025'!$Q$21:$Q$35,MATCH(Z36,'DS2025'!$P$21:$P$35,1)+1),
INDEX('DS2025'!$P$21:$P$35,MATCH(Z36,'DS2025'!$P$21:$P$35,1)):
INDEX('DS2025'!$P$21:$P$35,MATCH(Z36,'DS2025'!$P$21:$P$35,1)+1)),
IF($AA$4=Database!$A$17,
_xlfn.FORECAST.LINEAR(
Z36,
INDEX('DS2025'!$T$21:$T$35,MATCH(Z36,'DS2025'!$S$21:$S$35,1)):
INDEX('DS2025'!$T$21:$T$35,MATCH(Z36,'DS2025'!$S$21:$S$35,1)+1),
INDEX('DS2025'!$S$21:$S$35,MATCH(Z36,'DS2025'!$S$21:$S$35,1)):
INDEX('DS2025'!$S$21:$S$35,MATCH(Z36,'DS2025'!$S$21:$S$35,1)+1)),
IF($AA$4=Database!$A$18,
_xlfn.FORECAST.LINEAR(
Z36,
INDEX('DS2025'!$W$21:$W$35,MATCH(Z36,'DS2025'!$V$21:$V$35,1)):
INDEX('DS2025'!$W$21:$W$35,MATCH(Z36,'DS2025'!$V$21:$V$35,1)+1),
INDEX('DS2025'!$V$21:$V$35,MATCH(Z36,'DS2025'!$V$21:$V$35,1)):
INDEX('DS2025'!$V$21:$V$35,MATCH(Z36,'DS2025'!$V$21:$V$35,1)+1)),
IF($AA$4=Database!$A$19,
_xlfn.FORECAST.LINEAR(
Z36,
INDEX('DS2025'!$Z$21:$Z$35,MATCH(Z36,'DS2025'!$Y$21:$Y$35,1)):
INDEX('DS2025'!$Z$21:$Z$35,MATCH(Z36,'DS2025'!$Y$21:$Y$35,1)+1),
INDEX('DS2025'!$Y$21:$Y$35,MATCH(Z36,'DS2025'!$Y$21:$Y$35,1)):
INDEX('DS2025'!$Y$21:$Y$35,MATCH(Z36,'DS2025'!$Y$21:$Y$35,1)+1)),
IF($AA$4=Database!$A$20,
_xlfn.FORECAST.LINEAR(
Z36,
INDEX('DS2025'!$AC$21:$AC$35,MATCH(Z36,'DS2025'!$AB$21:$AB$35,1)):
INDEX('DS2025'!$AC$21:$AC$35,MATCH(Z36,'DS2025'!$AB$21:$AB$35,1)+1),
INDEX('DS2025'!$AB$21:$AB$35,MATCH(Z36,'DS2025'!$AB$21:$AB$35,1)):
INDEX('DS2025'!$AB$21:$AB$35,MATCH(Z36,'DS2025'!$AB$21:$AB$35,1)+1))
)))))))))))))))))))</f>
        <v>-0.33795699696824633</v>
      </c>
      <c r="AB36" s="97">
        <f t="shared" si="8"/>
        <v>65.865043003031758</v>
      </c>
      <c r="AC36" s="318">
        <f>'Data 60 C'!K37</f>
        <v>65</v>
      </c>
      <c r="AD36" s="42"/>
      <c r="AE36" s="42"/>
      <c r="AF36" s="42"/>
    </row>
    <row r="37" spans="1:61" ht="15" customHeight="1">
      <c r="A37" s="31"/>
      <c r="B37" s="47">
        <f>AVERAGE(B7:B36)</f>
        <v>65.481133333333332</v>
      </c>
      <c r="C37" s="98">
        <f>IF($C$4=Database!$A$2,
_xlfn.FORECAST.LINEAR(B37,
INDEX('DS2025'!$B$5:$B$15,MATCH(B37,'DS2025'!$A$5:$A$15,1)):
INDEX('DS2025'!$B$5:$B$15,MATCH(B37,'DS2025'!$A$5:$A$15,1)+1),
INDEX('DS2025'!$A$5:$A$15,MATCH(B37,'DS2025'!$A$5:$A$15,1)):
INDEX('DS2025'!$A$5:$A$15,MATCH(B37,'DS2025'!$A$5:$A$15,1)+1)),
IF($C$4=Database!$A$3,
_xlfn.FORECAST.LINEAR(B37,
INDEX('DS2025'!$E$5:$E$15,MATCH(B37,'DS2025'!$D$5:$D$15,1)):
INDEX('DS2025'!$E$5:$E$15,MATCH(B37,'DS2025'!$D$5:$D$15,1)+1),
INDEX('DS2025'!$D$5:$D$15,MATCH(B37,'DS2025'!$D$5:$D$15,1)):
INDEX('DS2025'!$D$5:$D$15,MATCH(B37,'DS2025'!$D$5:$D$15,1)+1)),
IF($C$4=Database!$A$4,
_xlfn.FORECAST.LINEAR(B37,
INDEX('DS2025'!$H$5:$H$15,MATCH(B37,'DS2025'!$G$5:$G$15,1)):
INDEX('DS2025'!$H$5:$H$15,MATCH(B37,'DS2025'!$G$5:$G$15,1)+1),
INDEX('DS2025'!$G$5:$G$15,MATCH(B37,'DS2025'!$G$5:$G$15,1)):
INDEX('DS2025'!$G$5:$G$15,MATCH(B37,'DS2025'!$G$5:$G$15,1)+1)),
IF($C$4=Database!$A$5,
_xlfn.FORECAST.LINEAR(B37,
INDEX('DS2025'!$K$5:$K$15,MATCH(B37,'DS2025'!$J$5:$J$15,1)):
INDEX('DS2025'!$K$5:$K$15,MATCH(B37,'DS2025'!$J$5:$J$15,1)+1),
INDEX('DS2025'!$J$5:$J$15,MATCH(B37,'DS2025'!$J$5:$J$15,1)):
INDEX('DS2025'!$J$5:$J$15,MATCH(B37,'DS2025'!$J$5:$J$15,1)+1)),
IF($C$4=Database!$A$6,
_xlfn.FORECAST.LINEAR(B37,
INDEX('DS2025'!$N$5:$N$15,MATCH(B37,'DS2025'!$M$5:$M$15,1)):
INDEX('DS2025'!$N$5:$N$15,MATCH(B37,'DS2025'!$M$5:$M$15,1)+1),
INDEX('DS2025'!$M$5:$M$15,MATCH(B37,'DS2025'!$M$5:$M$15,1)):
INDEX('DS2025'!$M$5:$M$15,MATCH(B37,'DS2025'!$M$5:$M$15,1)+1)),
IF($C$4=Database!$A$7,
_xlfn.FORECAST.LINEAR(B37,
INDEX('DS2025'!$Q$5:$Q$15,MATCH(B37,'DS2025'!$P$5:$P$15,1)):
INDEX('DS2025'!$Q$5:$Q$15,MATCH(B37,'DS2025'!$P$5:$P$15,1)+1),
INDEX('DS2025'!$P$5:$P$15,MATCH(B37,'DS2025'!$P$5:$P$15,1)):
INDEX('DS2025'!$P$5:$P$15,MATCH(B37,'DS2025'!$P$5:$P$15,1)+1)),
IF($C$4=Database!$A$8,
_xlfn.FORECAST.LINEAR(B37,
INDEX('DS2025'!$T$5:$T$15,MATCH(B37,'DS2025'!$S$5:$S$15,1)):
INDEX('DS2025'!$T$5:$T$15,MATCH(B37,'DS2025'!$S$5:$S$15,1)+1),
INDEX('DS2025'!$S$5:$S$15,MATCH(B37,'DS2025'!$S$5:$S$15,1)):
INDEX('DS2025'!$S$5:$S$15,MATCH(B37,'DS2025'!$S$5:$S$15,1)+1)),
IF($C$4=Database!$A$9,
_xlfn.FORECAST.LINEAR(B37,
INDEX('DS2025'!$W$5:$W$15,MATCH(B37,'DS2025'!$V$5:$V$15,1)):
INDEX('DS2025'!$W$5:$W$15,MATCH(B37,'DS2025'!$V$5:$V$15,1)+1),
INDEX('DS2025'!$V$5:$V$15,MATCH(B37,'DS2025'!$V$5:$V$15,1)):
INDEX('DS2025'!$V$5:$V$15,MATCH(B37,'DS2025'!$V$5:$V$15,1)+1)),
IF($C$4=Database!$A$10,
_xlfn.FORECAST.LINEAR(B37,
INDEX('DS2025'!$Z$5:$Z$15,MATCH(B37,'DS2025'!$Y$5:$Y$15,1)):
INDEX('DS2025'!$Z$5:$Z$15,MATCH(B37,'DS2025'!$Y$5:$Y$15,1)+1),
INDEX('DS2025'!$Y$5:$Y$15,MATCH(B37,'DS2025'!$Y$5:$Y$15,1)):
INDEX('DS2025'!$Y$5:$Y$15,MATCH(B37,'DS2025'!$Y$5:$Y$15,1)+1)),
IF($C$4=Database!$A$11,
_xlfn.FORECAST.LINEAR(
B37,
INDEX('DS2025'!$B$21:$B$35,MATCH(B37,'DS2025'!$A$21:$A$35,1)):
INDEX('DS2025'!$B$21:$B$35,MATCH(B37,'DS2025'!$A$21:$A$35,1)+1),
INDEX('DS2025'!$A$21:$A$35,MATCH(B37,'DS2025'!$A$21:$A$35,1)):
INDEX('DS2025'!$A$21:$A$35,MATCH(B37,'DS2025'!$A$21:$A$35,1)+1)),
IF($C$4=Database!$A$12,
_xlfn.FORECAST.LINEAR(
B37,
INDEX('DS2025'!$E$21:$E$35,MATCH(B37,'DS2025'!$D$21:$D$35,1)):
INDEX('DS2025'!$E$21:$E$35,MATCH(B37,'DS2025'!$D$21:$D$35,1)+1),
INDEX('DS2025'!$D$21:$D$35,MATCH(B37,'DS2025'!$D$21:$D$35,1)):
INDEX('DS2025'!$D$21:$D$35,MATCH(B37,'DS2025'!$D$21:$D$35,1)+1)),
IF($C$4=Database!$A$13,
_xlfn.FORECAST.LINEAR(
B37,
INDEX('DS2025'!$H$21:$H$35,MATCH(B37,'DS2025'!$G$21:$G$35,1)):
INDEX('DS2025'!$H$21:$H$35,MATCH(B37,'DS2025'!$G$21:$G$35,1)+1),
INDEX('DS2025'!$G$21:$G$35,MATCH(B37,'DS2025'!$G$21:$G$35,1)):
INDEX('DS2025'!$G$21:$G$35,MATCH(B37,'DS2025'!$G$21:$G$35,1)+1)),
IF($C$4=Database!$A$14,
_xlfn.FORECAST.LINEAR(
B37,
INDEX('DS2025'!$K$21:$K$35,MATCH(B37,'DS2025'!$J$21:$J$35,1)):
INDEX('DS2025'!$K$21:$K$35,MATCH(B37,'DS2025'!$J$21:$J$35,1)+1),
INDEX('DS2025'!$J$21:$J$35,MATCH(B37,'DS2025'!$J$21:$J$35,1)):
INDEX('DS2025'!$J$21:$J$35,MATCH(B37,'DS2025'!$J$21:$J$35,1)+1)),
IF($C$4=Database!$A$15,
_xlfn.FORECAST.LINEAR(
B37,
INDEX('DS2025'!$N$21:$N$35,MATCH(B37,'DS2025'!$M$21:$M$35,1)):
INDEX('DS2025'!$N$21:$N$35,MATCH(B37,'DS2025'!$M$21:$M$35,1)+1),
INDEX('DS2025'!$M$21:$M$35,MATCH(B37,'DS2025'!$M$21:$M$35,1)):
INDEX('DS2025'!$M$21:$M$35,MATCH(B37,'DS2025'!$M$21:$M$35,1)+1)),
IF($C$4=Database!$A$16,
_xlfn.FORECAST.LINEAR(
B37,
INDEX('DS2025'!$Q$21:$Q$35,MATCH(B37,'DS2025'!$P$21:$P$35,1)):
INDEX('DS2025'!$Q$21:$Q$35,MATCH(B37,'DS2025'!$P$21:$P$35,1)+1),
INDEX('DS2025'!$P$21:$P$35,MATCH(B37,'DS2025'!$P$21:$P$35,1)):
INDEX('DS2025'!$P$21:$P$35,MATCH(B37,'DS2025'!$P$21:$P$35,1)+1)),
IF($C$4=Database!$A$17,
_xlfn.FORECAST.LINEAR(
B37,
INDEX('DS2025'!$T$21:$T$35,MATCH(B37,'DS2025'!$S$21:$S$35,1)):
INDEX('DS2025'!$T$21:$T$35,MATCH(B37,'DS2025'!$S$21:$S$35,1)+1),
INDEX('DS2025'!$S$21:$S$35,MATCH(B37,'DS2025'!$S$21:$S$35,1)):
INDEX('DS2025'!$S$21:$S$35,MATCH(B37,'DS2025'!$S$21:$S$35,1)+1)),
IF($C$4=Database!$A$18,
_xlfn.FORECAST.LINEAR(
B37,
INDEX('DS2025'!$W$21:$W$35,MATCH(B37,'DS2025'!$V$21:$V$35,1)):
INDEX('DS2025'!$W$21:$W$35,MATCH(B37,'DS2025'!$V$21:$V$35,1)+1),
INDEX('DS2025'!$V$21:$V$35,MATCH(B37,'DS2025'!$V$21:$V$35,1)):
INDEX('DS2025'!$V$21:$V$35,MATCH(B37,'DS2025'!$V$21:$V$35,1)+1)),
IF($C$4=Database!$A$19,
_xlfn.FORECAST.LINEAR(
B37,
INDEX('DS2025'!$Z$21:$Z$35,MATCH(B37,'DS2025'!$Y$21:$Y$35,1)):
INDEX('DS2025'!$Z$21:$Z$35,MATCH(B37,'DS2025'!$Y$21:$Y$35,1)+1),
INDEX('DS2025'!$Y$21:$Y$35,MATCH(B37,'DS2025'!$Y$21:$Y$35,1)):
INDEX('DS2025'!$Y$21:$Y$35,MATCH(B37,'DS2025'!$Y$21:$Y$35,1)+1)),
IF($C$4=Database!$A$20,
_xlfn.FORECAST.LINEAR(
B37,
INDEX('DS2025'!$AC$21:$AC$35,MATCH(B37,'DS2025'!$AB$21:$AB$35,1)):
INDEX('DS2025'!$AC$21:$AC$35,MATCH(B37,'DS2025'!$AB$21:$AB$35,1)+1),
INDEX('DS2025'!$AB$21:$AB$35,MATCH(B37,'DS2025'!$AB$21:$AB$35,1)):
INDEX('DS2025'!$AB$21:$AB$35,MATCH(B37,'DS2025'!$AB$21:$AB$35,1)+1))
)))))))))))))))))))</f>
        <v>-0.33582606776235302</v>
      </c>
      <c r="D37" s="79">
        <f>B37+C37</f>
        <v>65.145307265570978</v>
      </c>
      <c r="E37" s="80">
        <f>AVERAGE(E7:E36)</f>
        <v>66.051100000000005</v>
      </c>
      <c r="F37" s="98">
        <f>IF($F$4=Database!$A$2,
_xlfn.FORECAST.LINEAR(E37,
INDEX('DS2025'!$B$5:$B$15,MATCH(E37,'DS2025'!$A$5:$A$15,1)):
INDEX('DS2025'!$B$5:$B$15,MATCH(E37,'DS2025'!$A$5:$A$15,1)+1),
INDEX('DS2025'!$A$5:$A$15,MATCH(E37,'DS2025'!$A$5:$A$15,1)):
INDEX('DS2025'!$A$5:$A$15,MATCH(E37,'DS2025'!$A$5:$A$15,1)+1)),
IF($F$4=Database!$A$3,
_xlfn.FORECAST.LINEAR(E37,
INDEX('DS2025'!$E$5:$E$15,MATCH(E37,'DS2025'!$D$5:$D$15,1)):
INDEX('DS2025'!$E$5:$E$15,MATCH(E37,'DS2025'!$D$5:$D$15,1)+1),
INDEX('DS2025'!$D$5:$D$15,MATCH(E37,'DS2025'!$D$5:$D$15,1)):
INDEX('DS2025'!$D$5:$D$15,MATCH(E37,'DS2025'!$D$5:$D$15,1)+1)),
IF($F$4=Database!$A$4,
_xlfn.FORECAST.LINEAR(E37,
INDEX('DS2025'!$H$5:$H$15,MATCH(E37,'DS2025'!$G$5:$G$15,1)):
INDEX('DS2025'!$H$5:$H$15,MATCH(E37,'DS2025'!$G$5:$G$15,1)+1),
INDEX('DS2025'!$G$5:$G$15,MATCH(E37,'DS2025'!$G$5:$G$15,1)):
INDEX('DS2025'!$G$5:$G$15,MATCH(E37,'DS2025'!$G$5:$G$15,1)+1)),
IF($F$4=Database!$A$5,
_xlfn.FORECAST.LINEAR(E37,
INDEX('DS2025'!$K$5:$K$15,MATCH(E37,'DS2025'!$J$5:$J$15,1)):
INDEX('DS2025'!$K$5:$K$15,MATCH(E37,'DS2025'!$J$5:$J$15,1)+1),
INDEX('DS2025'!$J$5:$J$15,MATCH(E37,'DS2025'!$J$5:$J$15,1)):
INDEX('DS2025'!$J$5:$J$15,MATCH(E37,'DS2025'!$J$5:$J$15,1)+1)),
IF($F$4=Database!$A$6,
_xlfn.FORECAST.LINEAR(E37,
INDEX('DS2025'!$N$5:$N$15,MATCH(E37,'DS2025'!$M$5:$M$15,1)):
INDEX('DS2025'!$N$5:$N$15,MATCH(E37,'DS2025'!$M$5:$M$15,1)+1),
INDEX('DS2025'!$M$5:$M$15,MATCH(E37,'DS2025'!$M$5:$M$15,1)):
INDEX('DS2025'!$M$5:$M$15,MATCH(E37,'DS2025'!$M$5:$M$15,1)+1)),
IF($F$4=Database!$A$7,
_xlfn.FORECAST.LINEAR(E37,
INDEX('DS2025'!$Q$5:$Q$15,MATCH(E37,'DS2025'!$P$5:$P$15,1)):
INDEX('DS2025'!$Q$5:$Q$15,MATCH(E37,'DS2025'!$P$5:$P$15,1)+1),
INDEX('DS2025'!$P$5:$P$15,MATCH(E37,'DS2025'!$P$5:$P$15,1)):
INDEX('DS2025'!$P$5:$P$15,MATCH(E37,'DS2025'!$P$5:$P$15,1)+1)),
IF($F$4=Database!$A$8,
_xlfn.FORECAST.LINEAR(E37,
INDEX('DS2025'!$T$5:$T$15,MATCH(E37,'DS2025'!$S$5:$S$15,1)):
INDEX('DS2025'!$T$5:$T$15,MATCH(E37,'DS2025'!$S$5:$S$15,1)+1),
INDEX('DS2025'!$S$5:$S$15,MATCH(E37,'DS2025'!$S$5:$S$15,1)):
INDEX('DS2025'!$S$5:$S$15,MATCH(E37,'DS2025'!$S$5:$S$15,1)+1)),
IF($F$4=Database!$A$9,
_xlfn.FORECAST.LINEAR(E37,
INDEX('DS2025'!$W$5:$W$15,MATCH(E37,'DS2025'!$V$5:$V$15,1)):
INDEX('DS2025'!$W$5:$W$15,MATCH(E37,'DS2025'!$V$5:$V$15,1)+1),
INDEX('DS2025'!$V$5:$V$15,MATCH(E37,'DS2025'!$V$5:$V$15,1)):
INDEX('DS2025'!$V$5:$V$15,MATCH(E37,'DS2025'!$V$5:$V$15,1)+1)),
IF($F$4=Database!$A$10,
_xlfn.FORECAST.LINEAR(E37,
INDEX('DS2025'!$Z$5:$Z$15,MATCH(E37,'DS2025'!$Y$5:$Y$15,1)):
INDEX('DS2025'!$Z$5:$Z$15,MATCH(E37,'DS2025'!$Y$5:$Y$15,1)+1),
INDEX('DS2025'!$Y$5:$Y$15,MATCH(E37,'DS2025'!$Y$5:$Y$15,1)):
INDEX('DS2025'!$Y$5:$Y$15,MATCH(E37,'DS2025'!$Y$5:$Y$15,1)+1)),
IF($F$4=Database!$A$11,
_xlfn.FORECAST.LINEAR(
E37,
INDEX('DS2025'!$B$21:$B$35,MATCH(E37,'DS2025'!$A$21:$A$35,1)):
INDEX('DS2025'!$B$21:$B$35,MATCH(E37,'DS2025'!$A$21:$A$35,1)+1),
INDEX('DS2025'!$A$21:$A$35,MATCH(E37,'DS2025'!$A$21:$A$35,1)):
INDEX('DS2025'!$A$21:$A$35,MATCH(E37,'DS2025'!$A$21:$A$35,1)+1)),
IF($F$4=Database!$A$12,
_xlfn.FORECAST.LINEAR(
E37,
INDEX('DS2025'!$E$21:$E$35,MATCH(E37,'DS2025'!$D$21:$D$35,1)):
INDEX('DS2025'!$E$21:$E$35,MATCH(E37,'DS2025'!$D$21:$D$35,1)+1),
INDEX('DS2025'!$D$21:$D$35,MATCH(E37,'DS2025'!$D$21:$D$35,1)):
INDEX('DS2025'!$D$21:$D$35,MATCH(E37,'DS2025'!$D$21:$D$35,1)+1)),
IF($F$4=Database!$A$13,
_xlfn.FORECAST.LINEAR(
E37,
INDEX('DS2025'!$H$21:$H$35,MATCH(E37,'DS2025'!$G$21:$G$35,1)):
INDEX('DS2025'!$H$21:$H$35,MATCH(E37,'DS2025'!$G$21:$G$35,1)+1),
INDEX('DS2025'!$G$21:$G$35,MATCH(E37,'DS2025'!$G$21:$G$35,1)):
INDEX('DS2025'!$G$21:$G$35,MATCH(E37,'DS2025'!$G$21:$G$35,1)+1)),
IF($F$4=Database!$A$14,
_xlfn.FORECAST.LINEAR(
E37,
INDEX('DS2025'!$K$21:$K$35,MATCH(E37,'DS2025'!$J$21:$J$35,1)):
INDEX('DS2025'!$K$21:$K$35,MATCH(E37,'DS2025'!$J$21:$J$35,1)+1),
INDEX('DS2025'!$J$21:$J$35,MATCH(E37,'DS2025'!$J$21:$J$35,1)):
INDEX('DS2025'!$J$21:$J$35,MATCH(E37,'DS2025'!$J$21:$J$35,1)+1)),
IF($F$4=Database!$A$15,
_xlfn.FORECAST.LINEAR(
E37,
INDEX('DS2025'!$N$21:$N$35,MATCH(E37,'DS2025'!$M$21:$M$35,1)):
INDEX('DS2025'!$N$21:$N$35,MATCH(E37,'DS2025'!$M$21:$M$35,1)+1),
INDEX('DS2025'!$M$21:$M$35,MATCH(E37,'DS2025'!$M$21:$M$35,1)):
INDEX('DS2025'!$M$21:$M$35,MATCH(E37,'DS2025'!$M$21:$M$35,1)+1)),
IF($F$4=Database!$A$16,
_xlfn.FORECAST.LINEAR(
E37,
INDEX('DS2025'!$Q$21:$Q$35,MATCH(E37,'DS2025'!$P$21:$P$35,1)):
INDEX('DS2025'!$Q$21:$Q$35,MATCH(E37,'DS2025'!$P$21:$P$35,1)+1),
INDEX('DS2025'!$P$21:$P$35,MATCH(E37,'DS2025'!$P$21:$P$35,1)):
INDEX('DS2025'!$P$21:$P$35,MATCH(E37,'DS2025'!$P$21:$P$35,1)+1)),
IF($F$4=Database!$A$17,
_xlfn.FORECAST.LINEAR(
E37,
INDEX('DS2025'!$T$21:$T$35,MATCH(E37,'DS2025'!$S$21:$S$35,1)):
INDEX('DS2025'!$T$21:$T$35,MATCH(E37,'DS2025'!$S$21:$S$35,1)+1),
INDEX('DS2025'!$S$21:$S$35,MATCH(E37,'DS2025'!$S$21:$S$35,1)):
INDEX('DS2025'!$S$21:$S$35,MATCH(E37,'DS2025'!$S$21:$S$35,1)+1)),
IF($F$4=Database!$A$18,
_xlfn.FORECAST.LINEAR(
E37,
INDEX('DS2025'!$W$21:$W$35,MATCH(E37,'DS2025'!$V$21:$V$35,1)):
INDEX('DS2025'!$W$21:$W$35,MATCH(E37,'DS2025'!$V$21:$V$35,1)+1),
INDEX('DS2025'!$V$21:$V$35,MATCH(E37,'DS2025'!$V$21:$V$35,1)):
INDEX('DS2025'!$V$21:$V$35,MATCH(E37,'DS2025'!$V$21:$V$35,1)+1)),
IF($F$4=Database!$A$19,
_xlfn.FORECAST.LINEAR(
E37,
INDEX('DS2025'!$Z$21:$Z$35,MATCH(E37,'DS2025'!$Y$21:$Y$35,1)):
INDEX('DS2025'!$Z$21:$Z$35,MATCH(E37,'DS2025'!$Y$21:$Y$35,1)+1),
INDEX('DS2025'!$Y$21:$Y$35,MATCH(E37,'DS2025'!$Y$21:$Y$35,1)):
INDEX('DS2025'!$Y$21:$Y$35,MATCH(E37,'DS2025'!$Y$21:$Y$35,1)+1)),
IF($F$4=Database!$A$20,
_xlfn.FORECAST.LINEAR(
E37,
INDEX('DS2025'!$AC$21:$AC$35,MATCH(E37,'DS2025'!$AB$21:$AB$35,1)):
INDEX('DS2025'!$AC$21:$AC$35,MATCH(E37,'DS2025'!$AB$21:$AB$35,1)+1),
INDEX('DS2025'!$AB$21:$AB$35,MATCH(E37,'DS2025'!$AB$21:$AB$35,1)):
INDEX('DS2025'!$AB$21:$AB$35,MATCH(E37,'DS2025'!$AB$21:$AB$35,1)+1))
)))))))))))))))))))</f>
        <v>-0.2952968592057762</v>
      </c>
      <c r="G37" s="79">
        <f>E37+F37</f>
        <v>65.755803140794228</v>
      </c>
      <c r="H37" s="80">
        <f>AVERAGE(H7:H36)</f>
        <v>65.362666666666669</v>
      </c>
      <c r="I37" s="98">
        <f>IF($I$4=Database!$A$2,
_xlfn.FORECAST.LINEAR(H37,
INDEX('DS2025'!$B$5:$B$15,MATCH(H37,'DS2025'!$A$5:$A$15,1)):
INDEX('DS2025'!$B$5:$B$15,MATCH(H37,'DS2025'!$A$5:$A$15,1)+1),
INDEX('DS2025'!$A$5:$A$15,MATCH(H37,'DS2025'!$A$5:$A$15,1)):
INDEX('DS2025'!$A$5:$A$15,MATCH(H37,'DS2025'!$A$5:$A$15,1)+1)),
IF($I$4=Database!$A$3,
_xlfn.FORECAST.LINEAR(H37,
INDEX('DS2025'!$E$5:$E$15,MATCH(H37,'DS2025'!$D$5:$D$15,1)):
INDEX('DS2025'!$E$5:$E$15,MATCH(H37,'DS2025'!$D$5:$D$15,1)+1),
INDEX('DS2025'!$D$5:$D$15,MATCH(H37,'DS2025'!$D$5:$D$15,1)):
INDEX('DS2025'!$D$5:$D$15,MATCH(H37,'DS2025'!$D$5:$D$15,1)+1)),
IF($I$4=Database!$A$4,
_xlfn.FORECAST.LINEAR(H37,
INDEX('DS2025'!$H$5:$H$15,MATCH(H37,'DS2025'!$G$5:$G$15,1)):
INDEX('DS2025'!$H$5:$H$15,MATCH(H37,'DS2025'!$G$5:$G$15,1)+1),
INDEX('DS2025'!$G$5:$G$15,MATCH(H37,'DS2025'!$G$5:$G$15,1)):
INDEX('DS2025'!$G$5:$G$15,MATCH(H37,'DS2025'!$G$5:$G$15,1)+1)),
IF($I$4=Database!$A$5,
_xlfn.FORECAST.LINEAR(H37,
INDEX('DS2025'!$K$5:$K$15,MATCH(H37,'DS2025'!$J$5:$J$15,1)):
INDEX('DS2025'!$K$5:$K$15,MATCH(H37,'DS2025'!$J$5:$J$15,1)+1),
INDEX('DS2025'!$J$5:$J$15,MATCH(H37,'DS2025'!$J$5:$J$15,1)):
INDEX('DS2025'!$J$5:$J$15,MATCH(H37,'DS2025'!$J$5:$J$15,1)+1)),
IF($I$4=Database!$A$6,
_xlfn.FORECAST.LINEAR(H37,
INDEX('DS2025'!$N$5:$N$15,MATCH(H37,'DS2025'!$M$5:$M$15,1)):
INDEX('DS2025'!$N$5:$N$15,MATCH(H37,'DS2025'!$M$5:$M$15,1)+1),
INDEX('DS2025'!$M$5:$M$15,MATCH(H37,'DS2025'!$M$5:$M$15,1)):
INDEX('DS2025'!$M$5:$M$15,MATCH(H37,'DS2025'!$M$5:$M$15,1)+1)),
IF($I$4=Database!$A$7,
_xlfn.FORECAST.LINEAR(H37,
INDEX('DS2025'!$Q$5:$Q$15,MATCH(H37,'DS2025'!$P$5:$P$15,1)):
INDEX('DS2025'!$Q$5:$Q$15,MATCH(H37,'DS2025'!$P$5:$P$15,1)+1),
INDEX('DS2025'!$P$5:$P$15,MATCH(H37,'DS2025'!$P$5:$P$15,1)):
INDEX('DS2025'!$P$5:$P$15,MATCH(H37,'DS2025'!$P$5:$P$15,1)+1)),
IF($I$4=Database!$A$8,
_xlfn.FORECAST.LINEAR(H37,
INDEX('DS2025'!$T$5:$T$15,MATCH(H37,'DS2025'!$S$5:$S$15,1)):
INDEX('DS2025'!$T$5:$T$15,MATCH(H37,'DS2025'!$S$5:$S$15,1)+1),
INDEX('DS2025'!$S$5:$S$15,MATCH(H37,'DS2025'!$S$5:$S$15,1)):
INDEX('DS2025'!$S$5:$S$15,MATCH(H37,'DS2025'!$S$5:$S$15,1)+1)),
IF($I$4=Database!$A$9,
_xlfn.FORECAST.LINEAR(H37,
INDEX('DS2025'!$W$5:$W$15,MATCH(H37,'DS2025'!$V$5:$V$15,1)):
INDEX('DS2025'!$W$5:$W$15,MATCH(H37,'DS2025'!$V$5:$V$15,1)+1),
INDEX('DS2025'!$V$5:$V$15,MATCH(H37,'DS2025'!$V$5:$V$15,1)):
INDEX('DS2025'!$V$5:$V$15,MATCH(H37,'DS2025'!$V$5:$V$15,1)+1)),
IF($I$4=Database!$A$10,
_xlfn.FORECAST.LINEAR(H37,
INDEX('DS2025'!$Z$5:$Z$15,MATCH(H37,'DS2025'!$Y$5:$Y$15,1)):
INDEX('DS2025'!$Z$5:$Z$15,MATCH(H37,'DS2025'!$Y$5:$Y$15,1)+1),
INDEX('DS2025'!$Y$5:$Y$15,MATCH(H37,'DS2025'!$Y$5:$Y$15,1)):
INDEX('DS2025'!$Y$5:$Y$15,MATCH(H37,'DS2025'!$Y$5:$Y$15,1)+1)),
IF($I$4=Database!$A$11,
_xlfn.FORECAST.LINEAR(
H37,
INDEX('DS2025'!$B$21:$B$35,MATCH(H37,'DS2025'!$A$21:$A$35,1)):
INDEX('DS2025'!$B$21:$B$35,MATCH(H37,'DS2025'!$A$21:$A$35,1)+1),
INDEX('DS2025'!$A$21:$A$35,MATCH(H37,'DS2025'!$A$21:$A$35,1)):
INDEX('DS2025'!$A$21:$A$35,MATCH(H37,'DS2025'!$A$21:$A$35,1)+1)),
IF($I$4=Database!$A$12,
_xlfn.FORECAST.LINEAR(
H37,
INDEX('DS2025'!$E$21:$E$35,MATCH(H37,'DS2025'!$D$21:$D$35,1)):
INDEX('DS2025'!$E$21:$E$35,MATCH(H37,'DS2025'!$D$21:$D$35,1)+1),
INDEX('DS2025'!$D$21:$D$35,MATCH(H37,'DS2025'!$D$21:$D$35,1)):
INDEX('DS2025'!$D$21:$D$35,MATCH(H37,'DS2025'!$D$21:$D$35,1)+1)),
IF($I$4=Database!$A$13,
_xlfn.FORECAST.LINEAR(
H37,
INDEX('DS2025'!$H$21:$H$35,MATCH(H37,'DS2025'!$G$21:$G$35,1)):
INDEX('DS2025'!$H$21:$H$35,MATCH(H37,'DS2025'!$G$21:$G$35,1)+1),
INDEX('DS2025'!$G$21:$G$35,MATCH(H37,'DS2025'!$G$21:$G$35,1)):
INDEX('DS2025'!$G$21:$G$35,MATCH(H37,'DS2025'!$G$21:$G$35,1)+1)),
IF($I$4=Database!$A$14,
_xlfn.FORECAST.LINEAR(
H37,
INDEX('DS2025'!$K$21:$K$35,MATCH(H37,'DS2025'!$J$21:$J$35,1)):
INDEX('DS2025'!$K$21:$K$35,MATCH(H37,'DS2025'!$J$21:$J$35,1)+1),
INDEX('DS2025'!$J$21:$J$35,MATCH(H37,'DS2025'!$J$21:$J$35,1)):
INDEX('DS2025'!$J$21:$J$35,MATCH(H37,'DS2025'!$J$21:$J$35,1)+1)),
IF($I$4=Database!$A$15,
_xlfn.FORECAST.LINEAR(
H37,
INDEX('DS2025'!$N$21:$N$35,MATCH(H37,'DS2025'!$M$21:$M$35,1)):
INDEX('DS2025'!$N$21:$N$35,MATCH(H37,'DS2025'!$M$21:$M$35,1)+1),
INDEX('DS2025'!$M$21:$M$35,MATCH(H37,'DS2025'!$M$21:$M$35,1)):
INDEX('DS2025'!$M$21:$M$35,MATCH(H37,'DS2025'!$M$21:$M$35,1)+1)),
IF($I$4=Database!$A$16,
_xlfn.FORECAST.LINEAR(
H37,
INDEX('DS2025'!$Q$21:$Q$35,MATCH(H37,'DS2025'!$P$21:$P$35,1)):
INDEX('DS2025'!$Q$21:$Q$35,MATCH(H37,'DS2025'!$P$21:$P$35,1)+1),
INDEX('DS2025'!$P$21:$P$35,MATCH(H37,'DS2025'!$P$21:$P$35,1)):
INDEX('DS2025'!$P$21:$P$35,MATCH(H37,'DS2025'!$P$21:$P$35,1)+1)),
IF($I$4=Database!$A$17,
_xlfn.FORECAST.LINEAR(
H37,
INDEX('DS2025'!$T$21:$T$35,MATCH(H37,'DS2025'!$S$21:$S$35,1)):
INDEX('DS2025'!$T$21:$T$35,MATCH(H37,'DS2025'!$S$21:$S$35,1)+1),
INDEX('DS2025'!$S$21:$S$35,MATCH(H37,'DS2025'!$S$21:$S$35,1)):
INDEX('DS2025'!$S$21:$S$35,MATCH(H37,'DS2025'!$S$21:$S$35,1)+1)),
IF($I$4=Database!$A$18,
_xlfn.FORECAST.LINEAR(
H37,
INDEX('DS2025'!$W$21:$W$35,MATCH(H37,'DS2025'!$V$21:$V$35,1)):
INDEX('DS2025'!$W$21:$W$35,MATCH(H37,'DS2025'!$V$21:$V$35,1)+1),
INDEX('DS2025'!$V$21:$V$35,MATCH(H37,'DS2025'!$V$21:$V$35,1)):
INDEX('DS2025'!$V$21:$V$35,MATCH(H37,'DS2025'!$V$21:$V$35,1)+1)),
IF($I$4=Database!$A$19,
_xlfn.FORECAST.LINEAR(
H37,
INDEX('DS2025'!$Z$21:$Z$35,MATCH(H37,'DS2025'!$Y$21:$Y$35,1)):
INDEX('DS2025'!$Z$21:$Z$35,MATCH(H37,'DS2025'!$Y$21:$Y$35,1)+1),
INDEX('DS2025'!$Y$21:$Y$35,MATCH(H37,'DS2025'!$Y$21:$Y$35,1)):
INDEX('DS2025'!$Y$21:$Y$35,MATCH(H37,'DS2025'!$Y$21:$Y$35,1)+1)),
IF($I$4=Database!$A$20,
_xlfn.FORECAST.LINEAR(
H37,
INDEX('DS2025'!$AC$21:$AC$35,MATCH(H37,'DS2025'!$AB$21:$AB$35,1)):
INDEX('DS2025'!$AC$21:$AC$35,MATCH(H37,'DS2025'!$AB$21:$AB$35,1)+1),
INDEX('DS2025'!$AB$21:$AB$35,MATCH(H37,'DS2025'!$AB$21:$AB$35,1)):
INDEX('DS2025'!$AB$21:$AB$35,MATCH(H37,'DS2025'!$AB$21:$AB$35,1)+1))
)))))))))))))))))))</f>
        <v>-0.29703658243080622</v>
      </c>
      <c r="J37" s="79">
        <f t="shared" si="2"/>
        <v>65.065630084235863</v>
      </c>
      <c r="K37" s="80">
        <f>AVERAGE(K7:K36)</f>
        <v>65.446433333333346</v>
      </c>
      <c r="L37" s="98">
        <f>IF($L$4=Database!$A$2,
_xlfn.FORECAST.LINEAR(K37,
INDEX('DS2025'!$B$5:$B$15,MATCH(K37,'DS2025'!$A$5:$A$15,1)):
INDEX('DS2025'!$B$5:$B$15,MATCH(K37,'DS2025'!$A$5:$A$15,1)+1),
INDEX('DS2025'!$A$5:$A$15,MATCH(K37,'DS2025'!$A$5:$A$15,1)):
INDEX('DS2025'!$A$5:$A$15,MATCH(K37,'DS2025'!$A$5:$A$15,1)+1)),
IF($L$4=Database!$A$3,
_xlfn.FORECAST.LINEAR(K37,
INDEX('DS2025'!$E$5:$E$15,MATCH(K37,'DS2025'!$D$5:$D$15,1)):
INDEX('DS2025'!$E$5:$E$15,MATCH(K37,'DS2025'!$D$5:$D$15,1)+1),
INDEX('DS2025'!$D$5:$D$15,MATCH(K37,'DS2025'!$D$5:$D$15,1)):
INDEX('DS2025'!$D$5:$D$15,MATCH(K37,'DS2025'!$D$5:$D$15,1)+1)),
IF($L$4=Database!$A$4,
_xlfn.FORECAST.LINEAR(K37,
INDEX('DS2025'!$H$5:$H$15,MATCH(K37,'DS2025'!$G$5:$G$15,1)):
INDEX('DS2025'!$H$5:$H$15,MATCH(K37,'DS2025'!$G$5:$G$15,1)+1),
INDEX('DS2025'!$G$5:$G$15,MATCH(K37,'DS2025'!$G$5:$G$15,1)):
INDEX('DS2025'!$G$5:$G$15,MATCH(K37,'DS2025'!$G$5:$G$15,1)+1)),
IF($L$4=Database!$A$5,
_xlfn.FORECAST.LINEAR(K37,
INDEX('DS2025'!$K$5:$K$15,MATCH(K37,'DS2025'!$J$5:$J$15,1)):
INDEX('DS2025'!$K$5:$K$15,MATCH(K37,'DS2025'!$J$5:$J$15,1)+1),
INDEX('DS2025'!$J$5:$J$15,MATCH(K37,'DS2025'!$J$5:$J$15,1)):
INDEX('DS2025'!$J$5:$J$15,MATCH(K37,'DS2025'!$J$5:$J$15,1)+1)),
IF($L$4=Database!$A$6,
_xlfn.FORECAST.LINEAR(K37,
INDEX('DS2025'!$N$5:$N$15,MATCH(K37,'DS2025'!$M$5:$M$15,1)):
INDEX('DS2025'!$N$5:$N$15,MATCH(K37,'DS2025'!$M$5:$M$15,1)+1),
INDEX('DS2025'!$M$5:$M$15,MATCH(K37,'DS2025'!$M$5:$M$15,1)):
INDEX('DS2025'!$M$5:$M$15,MATCH(K37,'DS2025'!$M$5:$M$15,1)+1)),
IF($L$4=Database!$A$7,
_xlfn.FORECAST.LINEAR(K37,
INDEX('DS2025'!$Q$5:$Q$15,MATCH(K37,'DS2025'!$P$5:$P$15,1)):
INDEX('DS2025'!$Q$5:$Q$15,MATCH(K37,'DS2025'!$P$5:$P$15,1)+1),
INDEX('DS2025'!$P$5:$P$15,MATCH(K37,'DS2025'!$P$5:$P$15,1)):
INDEX('DS2025'!$P$5:$P$15,MATCH(K37,'DS2025'!$P$5:$P$15,1)+1)),
IF($L$4=Database!$A$8,
_xlfn.FORECAST.LINEAR(K37,
INDEX('DS2025'!$T$5:$T$15,MATCH(K37,'DS2025'!$S$5:$S$15,1)):
INDEX('DS2025'!$T$5:$T$15,MATCH(K37,'DS2025'!$S$5:$S$15,1)+1),
INDEX('DS2025'!$S$5:$S$15,MATCH(K37,'DS2025'!$S$5:$S$15,1)):
INDEX('DS2025'!$S$5:$S$15,MATCH(K37,'DS2025'!$S$5:$S$15,1)+1)),
IF($L$4=Database!$A$9,
_xlfn.FORECAST.LINEAR(K37,
INDEX('DS2025'!$W$5:$W$15,MATCH(K37,'DS2025'!$V$5:$V$15,1)):
INDEX('DS2025'!$W$5:$W$15,MATCH(K37,'DS2025'!$V$5:$V$15,1)+1),
INDEX('DS2025'!$V$5:$V$15,MATCH(K37,'DS2025'!$V$5:$V$15,1)):
INDEX('DS2025'!$V$5:$V$15,MATCH(K37,'DS2025'!$V$5:$V$15,1)+1)),
IF($L$4=Database!$A$10,
_xlfn.FORECAST.LINEAR(K37,
INDEX('DS2025'!$Z$5:$Z$15,MATCH(K37,'DS2025'!$Y$5:$Y$15,1)):
INDEX('DS2025'!$Z$5:$Z$15,MATCH(K37,'DS2025'!$Y$5:$Y$15,1)+1),
INDEX('DS2025'!$Y$5:$Y$15,MATCH(K37,'DS2025'!$Y$5:$Y$15,1)):
INDEX('DS2025'!$Y$5:$Y$15,MATCH(K37,'DS2025'!$Y$5:$Y$15,1)+1)),
IF($L$4=Database!$A$11,
_xlfn.FORECAST.LINEAR(
K37,
INDEX('DS2025'!$B$21:$B$35,MATCH(K37,'DS2025'!$A$21:$A$35,1)):
INDEX('DS2025'!$B$21:$B$35,MATCH(K37,'DS2025'!$A$21:$A$35,1)+1),
INDEX('DS2025'!$A$21:$A$35,MATCH(K37,'DS2025'!$A$21:$A$35,1)):
INDEX('DS2025'!$A$21:$A$35,MATCH(K37,'DS2025'!$A$21:$A$35,1)+1)),
IF($L$4=Database!$A$12,
_xlfn.FORECAST.LINEAR(
K37,
INDEX('DS2025'!$E$21:$E$35,MATCH(K37,'DS2025'!$D$21:$D$35,1)):
INDEX('DS2025'!$E$21:$E$35,MATCH(K37,'DS2025'!$D$21:$D$35,1)+1),
INDEX('DS2025'!$D$21:$D$35,MATCH(K37,'DS2025'!$D$21:$D$35,1)):
INDEX('DS2025'!$D$21:$D$35,MATCH(K37,'DS2025'!$D$21:$D$35,1)+1)),
IF($L$4=Database!$A$13,
_xlfn.FORECAST.LINEAR(
K37,
INDEX('DS2025'!$H$21:$H$35,MATCH(K37,'DS2025'!$G$21:$G$35,1)):
INDEX('DS2025'!$H$21:$H$35,MATCH(K37,'DS2025'!$G$21:$G$35,1)+1),
INDEX('DS2025'!$G$21:$G$35,MATCH(K37,'DS2025'!$G$21:$G$35,1)):
INDEX('DS2025'!$G$21:$G$35,MATCH(K37,'DS2025'!$G$21:$G$35,1)+1)),
IF($L$4=Database!$A$14,
_xlfn.FORECAST.LINEAR(
K37,
INDEX('DS2025'!$K$21:$K$35,MATCH(K37,'DS2025'!$J$21:$J$35,1)):
INDEX('DS2025'!$K$21:$K$35,MATCH(K37,'DS2025'!$J$21:$J$35,1)+1),
INDEX('DS2025'!$J$21:$J$35,MATCH(K37,'DS2025'!$J$21:$J$35,1)):
INDEX('DS2025'!$J$21:$J$35,MATCH(K37,'DS2025'!$J$21:$J$35,1)+1)),
IF($L$4=Database!$A$15,
_xlfn.FORECAST.LINEAR(
K37,
INDEX('DS2025'!$N$21:$N$35,MATCH(K37,'DS2025'!$M$21:$M$35,1)):
INDEX('DS2025'!$N$21:$N$35,MATCH(K37,'DS2025'!$M$21:$M$35,1)+1),
INDEX('DS2025'!$M$21:$M$35,MATCH(K37,'DS2025'!$M$21:$M$35,1)):
INDEX('DS2025'!$M$21:$M$35,MATCH(K37,'DS2025'!$M$21:$M$35,1)+1)),
IF($L$4=Database!$A$16,
_xlfn.FORECAST.LINEAR(
K37,
INDEX('DS2025'!$Q$21:$Q$35,MATCH(K37,'DS2025'!$P$21:$P$35,1)):
INDEX('DS2025'!$Q$21:$Q$35,MATCH(K37,'DS2025'!$P$21:$P$35,1)+1),
INDEX('DS2025'!$P$21:$P$35,MATCH(K37,'DS2025'!$P$21:$P$35,1)):
INDEX('DS2025'!$P$21:$P$35,MATCH(K37,'DS2025'!$P$21:$P$35,1)+1)),
IF($L$4=Database!$A$17,
_xlfn.FORECAST.LINEAR(
K37,
INDEX('DS2025'!$T$21:$T$35,MATCH(K37,'DS2025'!$S$21:$S$35,1)):
INDEX('DS2025'!$T$21:$T$35,MATCH(K37,'DS2025'!$S$21:$S$35,1)+1),
INDEX('DS2025'!$S$21:$S$35,MATCH(K37,'DS2025'!$S$21:$S$35,1)):
INDEX('DS2025'!$S$21:$S$35,MATCH(K37,'DS2025'!$S$21:$S$35,1)+1)),
IF($L$4=Database!$A$18,
_xlfn.FORECAST.LINEAR(
K37,
INDEX('DS2025'!$W$21:$W$35,MATCH(K37,'DS2025'!$V$21:$V$35,1)):
INDEX('DS2025'!$W$21:$W$35,MATCH(K37,'DS2025'!$V$21:$V$35,1)+1),
INDEX('DS2025'!$V$21:$V$35,MATCH(K37,'DS2025'!$V$21:$V$35,1)):
INDEX('DS2025'!$V$21:$V$35,MATCH(K37,'DS2025'!$V$21:$V$35,1)+1)),
IF($L$4=Database!$A$19,
_xlfn.FORECAST.LINEAR(
K37,
INDEX('DS2025'!$Z$21:$Z$35,MATCH(K37,'DS2025'!$Y$21:$Y$35,1)):
INDEX('DS2025'!$Z$21:$Z$35,MATCH(K37,'DS2025'!$Y$21:$Y$35,1)+1),
INDEX('DS2025'!$Y$21:$Y$35,MATCH(K37,'DS2025'!$Y$21:$Y$35,1)):
INDEX('DS2025'!$Y$21:$Y$35,MATCH(K37,'DS2025'!$Y$21:$Y$35,1)+1)),
IF($L$4=Database!$A$20,
_xlfn.FORECAST.LINEAR(
K37,
INDEX('DS2025'!$AC$21:$AC$35,MATCH(K37,'DS2025'!$AB$21:$AB$35,1)):
INDEX('DS2025'!$AC$21:$AC$35,MATCH(K37,'DS2025'!$AB$21:$AB$35,1)+1),
INDEX('DS2025'!$AB$21:$AB$35,MATCH(K37,'DS2025'!$AB$21:$AB$35,1)):
INDEX('DS2025'!$AB$21:$AB$35,MATCH(K37,'DS2025'!$AB$21:$AB$35,1)+1))
)))))))))))))))))))</f>
        <v>-0.33572363438114994</v>
      </c>
      <c r="M37" s="79">
        <f t="shared" si="3"/>
        <v>65.110709698952192</v>
      </c>
      <c r="N37" s="80">
        <f>AVERAGE(N7:N36)</f>
        <v>65.091633333333363</v>
      </c>
      <c r="O37" s="98">
        <f>IF($O$4=Database!$A$2,
_xlfn.FORECAST.LINEAR(N37,
INDEX('DS2025'!$B$5:$B$15,MATCH(N37,'DS2025'!$A$5:$A$15,1)):
INDEX('DS2025'!$B$5:$B$15,MATCH(N37,'DS2025'!$A$5:$A$15,1)+1),
INDEX('DS2025'!$A$5:$A$15,MATCH(N37,'DS2025'!$A$5:$A$15,1)):
INDEX('DS2025'!$A$5:$A$15,MATCH(N37,'DS2025'!$A$5:$A$15,1)+1)),
IF($O$4=Database!$A$3,
_xlfn.FORECAST.LINEAR(N37,
INDEX('DS2025'!$E$5:$E$15,MATCH(N37,'DS2025'!$D$5:$D$15,1)):
INDEX('DS2025'!$E$5:$E$15,MATCH(N37,'DS2025'!$D$5:$D$15,1)+1),
INDEX('DS2025'!$D$5:$D$15,MATCH(N37,'DS2025'!$D$5:$D$15,1)):
INDEX('DS2025'!$D$5:$D$15,MATCH(N37,'DS2025'!$D$5:$D$15,1)+1)),
IF($O$4=Database!$A$4,
_xlfn.FORECAST.LINEAR(N37,
INDEX('DS2025'!$H$5:$H$15,MATCH(N37,'DS2025'!$G$5:$G$15,1)):
INDEX('DS2025'!$H$5:$H$15,MATCH(N37,'DS2025'!$G$5:$G$15,1)+1),
INDEX('DS2025'!$G$5:$G$15,MATCH(N37,'DS2025'!$G$5:$G$15,1)):
INDEX('DS2025'!$G$5:$G$15,MATCH(N37,'DS2025'!$G$5:$G$15,1)+1)),
IF($O$4=Database!$A$5,
_xlfn.FORECAST.LINEAR(N37,
INDEX('DS2025'!$K$5:$K$15,MATCH(N37,'DS2025'!$J$5:$J$15,1)):
INDEX('DS2025'!$K$5:$K$15,MATCH(N37,'DS2025'!$J$5:$J$15,1)+1),
INDEX('DS2025'!$J$5:$J$15,MATCH(N37,'DS2025'!$J$5:$J$15,1)):
INDEX('DS2025'!$J$5:$J$15,MATCH(N37,'DS2025'!$J$5:$J$15,1)+1)),
IF($O$4=Database!$A$6,
_xlfn.FORECAST.LINEAR(N37,
INDEX('DS2025'!$N$5:$N$15,MATCH(N37,'DS2025'!$M$5:$M$15,1)):
INDEX('DS2025'!$N$5:$N$15,MATCH(N37,'DS2025'!$M$5:$M$15,1)+1),
INDEX('DS2025'!$M$5:$M$15,MATCH(N37,'DS2025'!$M$5:$M$15,1)):
INDEX('DS2025'!$M$5:$M$15,MATCH(N37,'DS2025'!$M$5:$M$15,1)+1)),
IF($O$4=Database!$A$7,
_xlfn.FORECAST.LINEAR(N37,
INDEX('DS2025'!$Q$5:$Q$15,MATCH(N37,'DS2025'!$P$5:$P$15,1)):
INDEX('DS2025'!$Q$5:$Q$15,MATCH(N37,'DS2025'!$P$5:$P$15,1)+1),
INDEX('DS2025'!$P$5:$P$15,MATCH(N37,'DS2025'!$P$5:$P$15,1)):
INDEX('DS2025'!$P$5:$P$15,MATCH(N37,'DS2025'!$P$5:$P$15,1)+1)),
IF($O$4=Database!$A$8,
_xlfn.FORECAST.LINEAR(N37,
INDEX('DS2025'!$T$5:$T$15,MATCH(N37,'DS2025'!$S$5:$S$15,1)):
INDEX('DS2025'!$T$5:$T$15,MATCH(N37,'DS2025'!$S$5:$S$15,1)+1),
INDEX('DS2025'!$S$5:$S$15,MATCH(N37,'DS2025'!$S$5:$S$15,1)):
INDEX('DS2025'!$S$5:$S$15,MATCH(N37,'DS2025'!$S$5:$S$15,1)+1)),
IF($O$4=Database!$A$9,
_xlfn.FORECAST.LINEAR(N37,
INDEX('DS2025'!$W$5:$W$15,MATCH(N37,'DS2025'!$V$5:$V$15,1)):
INDEX('DS2025'!$W$5:$W$15,MATCH(N37,'DS2025'!$V$5:$V$15,1)+1),
INDEX('DS2025'!$V$5:$V$15,MATCH(N37,'DS2025'!$V$5:$V$15,1)):
INDEX('DS2025'!$V$5:$V$15,MATCH(N37,'DS2025'!$V$5:$V$15,1)+1)),
IF($O$4=Database!$A$10,
_xlfn.FORECAST.LINEAR(N37,
INDEX('DS2025'!$Z$5:$Z$15,MATCH(N37,'DS2025'!$Y$5:$Y$15,1)):
INDEX('DS2025'!$Z$5:$Z$15,MATCH(N37,'DS2025'!$Y$5:$Y$15,1)+1),
INDEX('DS2025'!$Y$5:$Y$15,MATCH(N37,'DS2025'!$Y$5:$Y$15,1)):
INDEX('DS2025'!$Y$5:$Y$15,MATCH(N37,'DS2025'!$Y$5:$Y$15,1)+1)),
IF($O$4=Database!$A$11,
_xlfn.FORECAST.LINEAR(
N37,
INDEX('DS2025'!$B$21:$B$35,MATCH(N37,'DS2025'!$A$21:$A$35,1)):
INDEX('DS2025'!$B$21:$B$35,MATCH(N37,'DS2025'!$A$21:$A$35,1)+1),
INDEX('DS2025'!$A$21:$A$35,MATCH(N37,'DS2025'!$A$21:$A$35,1)):
INDEX('DS2025'!$A$21:$A$35,MATCH(N37,'DS2025'!$A$21:$A$35,1)+1)),
IF($O$4=Database!$A$12,
_xlfn.FORECAST.LINEAR(
N37,
INDEX('DS2025'!$E$21:$E$35,MATCH(N37,'DS2025'!$D$21:$D$35,1)):
INDEX('DS2025'!$E$21:$E$35,MATCH(N37,'DS2025'!$D$21:$D$35,1)+1),
INDEX('DS2025'!$D$21:$D$35,MATCH(N37,'DS2025'!$D$21:$D$35,1)):
INDEX('DS2025'!$D$21:$D$35,MATCH(N37,'DS2025'!$D$21:$D$35,1)+1)),
IF($O$4=Database!$A$13,
_xlfn.FORECAST.LINEAR(
N37,
INDEX('DS2025'!$H$21:$H$35,MATCH(N37,'DS2025'!$G$21:$G$35,1)):
INDEX('DS2025'!$H$21:$H$35,MATCH(N37,'DS2025'!$G$21:$G$35,1)+1),
INDEX('DS2025'!$G$21:$G$35,MATCH(N37,'DS2025'!$G$21:$G$35,1)):
INDEX('DS2025'!$G$21:$G$35,MATCH(N37,'DS2025'!$G$21:$G$35,1)+1)),
IF($O$4=Database!$A$14,
_xlfn.FORECAST.LINEAR(
N37,
INDEX('DS2025'!$K$21:$K$35,MATCH(N37,'DS2025'!$J$21:$J$35,1)):
INDEX('DS2025'!$K$21:$K$35,MATCH(N37,'DS2025'!$J$21:$J$35,1)+1),
INDEX('DS2025'!$J$21:$J$35,MATCH(N37,'DS2025'!$J$21:$J$35,1)):
INDEX('DS2025'!$J$21:$J$35,MATCH(N37,'DS2025'!$J$21:$J$35,1)+1)),
IF($O$4=Database!$A$15,
_xlfn.FORECAST.LINEAR(
N37,
INDEX('DS2025'!$N$21:$N$35,MATCH(N37,'DS2025'!$M$21:$M$35,1)):
INDEX('DS2025'!$N$21:$N$35,MATCH(N37,'DS2025'!$M$21:$M$35,1)+1),
INDEX('DS2025'!$M$21:$M$35,MATCH(N37,'DS2025'!$M$21:$M$35,1)):
INDEX('DS2025'!$M$21:$M$35,MATCH(N37,'DS2025'!$M$21:$M$35,1)+1)),
IF($O$4=Database!$A$16,
_xlfn.FORECAST.LINEAR(
N37,
INDEX('DS2025'!$Q$21:$Q$35,MATCH(N37,'DS2025'!$P$21:$P$35,1)):
INDEX('DS2025'!$Q$21:$Q$35,MATCH(N37,'DS2025'!$P$21:$P$35,1)+1),
INDEX('DS2025'!$P$21:$P$35,MATCH(N37,'DS2025'!$P$21:$P$35,1)):
INDEX('DS2025'!$P$21:$P$35,MATCH(N37,'DS2025'!$P$21:$P$35,1)+1)),
IF($O$4=Database!$A$17,
_xlfn.FORECAST.LINEAR(
N37,
INDEX('DS2025'!$T$21:$T$35,MATCH(N37,'DS2025'!$S$21:$S$35,1)):
INDEX('DS2025'!$T$21:$T$35,MATCH(N37,'DS2025'!$S$21:$S$35,1)+1),
INDEX('DS2025'!$S$21:$S$35,MATCH(N37,'DS2025'!$S$21:$S$35,1)):
INDEX('DS2025'!$S$21:$S$35,MATCH(N37,'DS2025'!$S$21:$S$35,1)+1)),
IF($O$4=Database!$A$18,
_xlfn.FORECAST.LINEAR(
N37,
INDEX('DS2025'!$W$21:$W$35,MATCH(N37,'DS2025'!$V$21:$V$35,1)):
INDEX('DS2025'!$W$21:$W$35,MATCH(N37,'DS2025'!$V$21:$V$35,1)+1),
INDEX('DS2025'!$V$21:$V$35,MATCH(N37,'DS2025'!$V$21:$V$35,1)):
INDEX('DS2025'!$V$21:$V$35,MATCH(N37,'DS2025'!$V$21:$V$35,1)+1)),
IF($O$4=Database!$A$19,
_xlfn.FORECAST.LINEAR(
N37,
INDEX('DS2025'!$Z$21:$Z$35,MATCH(N37,'DS2025'!$Y$21:$Y$35,1)):
INDEX('DS2025'!$Z$21:$Z$35,MATCH(N37,'DS2025'!$Y$21:$Y$35,1)+1),
INDEX('DS2025'!$Y$21:$Y$35,MATCH(N37,'DS2025'!$Y$21:$Y$35,1)):
INDEX('DS2025'!$Y$21:$Y$35,MATCH(N37,'DS2025'!$Y$21:$Y$35,1)+1)),
IF($O$4=Database!$A$20,
_xlfn.FORECAST.LINEAR(
N37,
INDEX('DS2025'!$AC$21:$AC$35,MATCH(N37,'DS2025'!$AB$21:$AB$35,1)):
INDEX('DS2025'!$AC$21:$AC$35,MATCH(N37,'DS2025'!$AB$21:$AB$35,1)+1),
INDEX('DS2025'!$AB$21:$AB$35,MATCH(N37,'DS2025'!$AB$21:$AB$35,1)):
INDEX('DS2025'!$AB$21:$AB$35,MATCH(N37,'DS2025'!$AB$21:$AB$35,1)+1))
)))))))))))))))))))</f>
        <v>-0.33467627519812782</v>
      </c>
      <c r="P37" s="79">
        <f t="shared" si="4"/>
        <v>64.756957058135228</v>
      </c>
      <c r="Q37" s="80">
        <f>AVERAGE(Q7:Q36)</f>
        <v>65.850133333333332</v>
      </c>
      <c r="R37" s="98">
        <f>IF($R$4=Database!$A$2,
_xlfn.FORECAST.LINEAR(Q37,
INDEX('DS2025'!$B$5:$B$15,MATCH(Q37,'DS2025'!$A$5:$A$15,1)):
INDEX('DS2025'!$B$5:$B$15,MATCH(Q37,'DS2025'!$A$5:$A$15,1)+1),
INDEX('DS2025'!$A$5:$A$15,MATCH(Q37,'DS2025'!$A$5:$A$15,1)):
INDEX('DS2025'!$A$5:$A$15,MATCH(Q37,'DS2025'!$A$5:$A$15,1)+1)),
IF($R$4=Database!$A$3,
_xlfn.FORECAST.LINEAR(Q37,
INDEX('DS2025'!$E$5:$E$15,MATCH(Q37,'DS2025'!$D$5:$D$15,1)):
INDEX('DS2025'!$E$5:$E$15,MATCH(Q37,'DS2025'!$D$5:$D$15,1)+1),
INDEX('DS2025'!$D$5:$D$15,MATCH(Q37,'DS2025'!$D$5:$D$15,1)):
INDEX('DS2025'!$D$5:$D$15,MATCH(Q37,'DS2025'!$D$5:$D$15,1)+1)),
IF($R$4=Database!$A$4,
_xlfn.FORECAST.LINEAR(Q37,
INDEX('DS2025'!$H$5:$H$15,MATCH(Q37,'DS2025'!$G$5:$G$15,1)):
INDEX('DS2025'!$H$5:$H$15,MATCH(Q37,'DS2025'!$G$5:$G$15,1)+1),
INDEX('DS2025'!$G$5:$G$15,MATCH(Q37,'DS2025'!$G$5:$G$15,1)):
INDEX('DS2025'!$G$5:$G$15,MATCH(Q37,'DS2025'!$G$5:$G$15,1)+1)),
IF($R$4=Database!$A$5,
_xlfn.FORECAST.LINEAR(Q37,
INDEX('DS2025'!$K$5:$K$15,MATCH(Q37,'DS2025'!$J$5:$J$15,1)):
INDEX('DS2025'!$K$5:$K$15,MATCH(Q37,'DS2025'!$J$5:$J$15,1)+1),
INDEX('DS2025'!$J$5:$J$15,MATCH(Q37,'DS2025'!$J$5:$J$15,1)):
INDEX('DS2025'!$J$5:$J$15,MATCH(Q37,'DS2025'!$J$5:$J$15,1)+1)),
IF($R$4=Database!$A$6,
_xlfn.FORECAST.LINEAR(Q37,
INDEX('DS2025'!$N$5:$N$15,MATCH(Q37,'DS2025'!$M$5:$M$15,1)):
INDEX('DS2025'!$N$5:$N$15,MATCH(Q37,'DS2025'!$M$5:$M$15,1)+1),
INDEX('DS2025'!$M$5:$M$15,MATCH(Q37,'DS2025'!$M$5:$M$15,1)):
INDEX('DS2025'!$M$5:$M$15,MATCH(Q37,'DS2025'!$M$5:$M$15,1)+1)),
IF($R$4=Database!$A$7,
_xlfn.FORECAST.LINEAR(Q37,
INDEX('DS2025'!$Q$5:$Q$15,MATCH(Q37,'DS2025'!$P$5:$P$15,1)):
INDEX('DS2025'!$Q$5:$Q$15,MATCH(Q37,'DS2025'!$P$5:$P$15,1)+1),
INDEX('DS2025'!$P$5:$P$15,MATCH(Q37,'DS2025'!$P$5:$P$15,1)):
INDEX('DS2025'!$P$5:$P$15,MATCH(Q37,'DS2025'!$P$5:$P$15,1)+1)),
IF($R$4=Database!$A$8,
_xlfn.FORECAST.LINEAR(Q37,
INDEX('DS2025'!$T$5:$T$15,MATCH(Q37,'DS2025'!$S$5:$S$15,1)):
INDEX('DS2025'!$T$5:$T$15,MATCH(Q37,'DS2025'!$S$5:$S$15,1)+1),
INDEX('DS2025'!$S$5:$S$15,MATCH(Q37,'DS2025'!$S$5:$S$15,1)):
INDEX('DS2025'!$S$5:$S$15,MATCH(Q37,'DS2025'!$S$5:$S$15,1)+1)),
IF($R$4=Database!$A$9,
_xlfn.FORECAST.LINEAR(Q37,
INDEX('DS2025'!$W$5:$W$15,MATCH(Q37,'DS2025'!$V$5:$V$15,1)):
INDEX('DS2025'!$W$5:$W$15,MATCH(Q37,'DS2025'!$V$5:$V$15,1)+1),
INDEX('DS2025'!$V$5:$V$15,MATCH(Q37,'DS2025'!$V$5:$V$15,1)):
INDEX('DS2025'!$V$5:$V$15,MATCH(Q37,'DS2025'!$V$5:$V$15,1)+1)),
IF($R$4=Database!$A$10,
_xlfn.FORECAST.LINEAR(Q37,
INDEX('DS2025'!$Z$5:$Z$15,MATCH(Q37,'DS2025'!$Y$5:$Y$15,1)):
INDEX('DS2025'!$Z$5:$Z$15,MATCH(Q37,'DS2025'!$Y$5:$Y$15,1)+1),
INDEX('DS2025'!$Y$5:$Y$15,MATCH(Q37,'DS2025'!$Y$5:$Y$15,1)):
INDEX('DS2025'!$Y$5:$Y$15,MATCH(Q37,'DS2025'!$Y$5:$Y$15,1)+1)),
IF($R$4=Database!$A$11,
_xlfn.FORECAST.LINEAR(
Q37,
INDEX('DS2025'!$B$21:$B$35,MATCH(Q37,'DS2025'!$A$21:$A$35,1)):
INDEX('DS2025'!$B$21:$B$35,MATCH(Q37,'DS2025'!$A$21:$A$35,1)+1),
INDEX('DS2025'!$A$21:$A$35,MATCH(Q37,'DS2025'!$A$21:$A$35,1)):
INDEX('DS2025'!$A$21:$A$35,MATCH(Q37,'DS2025'!$A$21:$A$35,1)+1)),
IF($R$4=Database!$A$12,
_xlfn.FORECAST.LINEAR(
Q37,
INDEX('DS2025'!$E$21:$E$35,MATCH(Q37,'DS2025'!$D$21:$D$35,1)):
INDEX('DS2025'!$E$21:$E$35,MATCH(Q37,'DS2025'!$D$21:$D$35,1)+1),
INDEX('DS2025'!$D$21:$D$35,MATCH(Q37,'DS2025'!$D$21:$D$35,1)):
INDEX('DS2025'!$D$21:$D$35,MATCH(Q37,'DS2025'!$D$21:$D$35,1)+1)),
IF($R$4=Database!$A$13,
_xlfn.FORECAST.LINEAR(
Q37,
INDEX('DS2025'!$H$21:$H$35,MATCH(Q37,'DS2025'!$G$21:$G$35,1)):
INDEX('DS2025'!$H$21:$H$35,MATCH(Q37,'DS2025'!$G$21:$G$35,1)+1),
INDEX('DS2025'!$G$21:$G$35,MATCH(Q37,'DS2025'!$G$21:$G$35,1)):
INDEX('DS2025'!$G$21:$G$35,MATCH(Q37,'DS2025'!$G$21:$G$35,1)+1)),
IF($R$4=Database!$A$14,
_xlfn.FORECAST.LINEAR(
Q37,
INDEX('DS2025'!$K$21:$K$35,MATCH(Q37,'DS2025'!$J$21:$J$35,1)):
INDEX('DS2025'!$K$21:$K$35,MATCH(Q37,'DS2025'!$J$21:$J$35,1)+1),
INDEX('DS2025'!$J$21:$J$35,MATCH(Q37,'DS2025'!$J$21:$J$35,1)):
INDEX('DS2025'!$J$21:$J$35,MATCH(Q37,'DS2025'!$J$21:$J$35,1)+1)),
IF($R$4=Database!$A$15,
_xlfn.FORECAST.LINEAR(
Q37,
INDEX('DS2025'!$N$21:$N$35,MATCH(Q37,'DS2025'!$M$21:$M$35,1)):
INDEX('DS2025'!$N$21:$N$35,MATCH(Q37,'DS2025'!$M$21:$M$35,1)+1),
INDEX('DS2025'!$M$21:$M$35,MATCH(Q37,'DS2025'!$M$21:$M$35,1)):
INDEX('DS2025'!$M$21:$M$35,MATCH(Q37,'DS2025'!$M$21:$M$35,1)+1)),
IF($R$4=Database!$A$16,
_xlfn.FORECAST.LINEAR(
Q37,
INDEX('DS2025'!$Q$21:$Q$35,MATCH(Q37,'DS2025'!$P$21:$P$35,1)):
INDEX('DS2025'!$Q$21:$Q$35,MATCH(Q37,'DS2025'!$P$21:$P$35,1)+1),
INDEX('DS2025'!$P$21:$P$35,MATCH(Q37,'DS2025'!$P$21:$P$35,1)):
INDEX('DS2025'!$P$21:$P$35,MATCH(Q37,'DS2025'!$P$21:$P$35,1)+1)),
IF($R$4=Database!$A$17,
_xlfn.FORECAST.LINEAR(
Q37,
INDEX('DS2025'!$T$21:$T$35,MATCH(Q37,'DS2025'!$S$21:$S$35,1)):
INDEX('DS2025'!$T$21:$T$35,MATCH(Q37,'DS2025'!$S$21:$S$35,1)+1),
INDEX('DS2025'!$S$21:$S$35,MATCH(Q37,'DS2025'!$S$21:$S$35,1)):
INDEX('DS2025'!$S$21:$S$35,MATCH(Q37,'DS2025'!$S$21:$S$35,1)+1)),
IF($R$4=Database!$A$18,
_xlfn.FORECAST.LINEAR(
Q37,
INDEX('DS2025'!$W$21:$W$35,MATCH(Q37,'DS2025'!$V$21:$V$35,1)):
INDEX('DS2025'!$W$21:$W$35,MATCH(Q37,'DS2025'!$V$21:$V$35,1)+1),
INDEX('DS2025'!$V$21:$V$35,MATCH(Q37,'DS2025'!$V$21:$V$35,1)):
INDEX('DS2025'!$V$21:$V$35,MATCH(Q37,'DS2025'!$V$21:$V$35,1)+1)),
IF($R$4=Database!$A$19,
_xlfn.FORECAST.LINEAR(
Q37,
INDEX('DS2025'!$Z$21:$Z$35,MATCH(Q37,'DS2025'!$Y$21:$Y$35,1)):
INDEX('DS2025'!$Z$21:$Z$35,MATCH(Q37,'DS2025'!$Y$21:$Y$35,1)+1),
INDEX('DS2025'!$Y$21:$Y$35,MATCH(Q37,'DS2025'!$Y$21:$Y$35,1)):
INDEX('DS2025'!$Y$21:$Y$35,MATCH(Q37,'DS2025'!$Y$21:$Y$35,1)+1)),
IF($R$4=Database!$A$20,
_xlfn.FORECAST.LINEAR(
Q37,
INDEX('DS2025'!$AC$21:$AC$35,MATCH(Q37,'DS2025'!$AB$21:$AB$35,1)):
INDEX('DS2025'!$AC$21:$AC$35,MATCH(Q37,'DS2025'!$AB$21:$AB$35,1)+1),
INDEX('DS2025'!$AB$21:$AB$35,MATCH(Q37,'DS2025'!$AB$21:$AB$35,1)):
INDEX('DS2025'!$AB$21:$AB$35,MATCH(Q37,'DS2025'!$AB$21:$AB$35,1)+1))
)))))))))))))))))))</f>
        <v>-0.3369153449284612</v>
      </c>
      <c r="S37" s="79">
        <f t="shared" si="5"/>
        <v>65.513217988404875</v>
      </c>
      <c r="T37" s="80">
        <f>AVERAGE(T7:T36)</f>
        <v>64.706466666666671</v>
      </c>
      <c r="U37" s="98">
        <f>IF($U$4=Database!$A$2,
_xlfn.FORECAST.LINEAR(T37,
INDEX('DS2025'!$B$5:$B$15,MATCH(T37,'DS2025'!$A$5:$A$15,1)):
INDEX('DS2025'!$B$5:$B$15,MATCH(T37,'DS2025'!$A$5:$A$15,1)+1),
INDEX('DS2025'!$A$5:$A$15,MATCH(T37,'DS2025'!$A$5:$A$15,1)):
INDEX('DS2025'!$A$5:$A$15,MATCH(T37,'DS2025'!$A$5:$A$15,1)+1)),
IF($U$4=Database!$A$3,
_xlfn.FORECAST.LINEAR(T37,
INDEX('DS2025'!$E$5:$E$15,MATCH(T37,'DS2025'!$D$5:$D$15,1)):
INDEX('DS2025'!$E$5:$E$15,MATCH(T37,'DS2025'!$D$5:$D$15,1)+1),
INDEX('DS2025'!$D$5:$D$15,MATCH(T37,'DS2025'!$D$5:$D$15,1)):
INDEX('DS2025'!$D$5:$D$15,MATCH(T37,'DS2025'!$D$5:$D$15,1)+1)),
IF($U$4=Database!$A$4,
_xlfn.FORECAST.LINEAR(T37,
INDEX('DS2025'!$H$5:$H$15,MATCH(T37,'DS2025'!$G$5:$G$15,1)):
INDEX('DS2025'!$H$5:$H$15,MATCH(T37,'DS2025'!$G$5:$G$15,1)+1),
INDEX('DS2025'!$G$5:$G$15,MATCH(T37,'DS2025'!$G$5:$G$15,1)):
INDEX('DS2025'!$G$5:$G$15,MATCH(T37,'DS2025'!$G$5:$G$15,1)+1)),
IF($U$4=Database!$A$5,
_xlfn.FORECAST.LINEAR(T37,
INDEX('DS2025'!$K$5:$K$15,MATCH(T37,'DS2025'!$J$5:$J$15,1)):
INDEX('DS2025'!$K$5:$K$15,MATCH(T37,'DS2025'!$J$5:$J$15,1)+1),
INDEX('DS2025'!$J$5:$J$15,MATCH(T37,'DS2025'!$J$5:$J$15,1)):
INDEX('DS2025'!$J$5:$J$15,MATCH(T37,'DS2025'!$J$5:$J$15,1)+1)),
IF($U$4=Database!$A$6,
_xlfn.FORECAST.LINEAR(T37,
INDEX('DS2025'!$N$5:$N$15,MATCH(T37,'DS2025'!$M$5:$M$15,1)):
INDEX('DS2025'!$N$5:$N$15,MATCH(T37,'DS2025'!$M$5:$M$15,1)+1),
INDEX('DS2025'!$M$5:$M$15,MATCH(T37,'DS2025'!$M$5:$M$15,1)):
INDEX('DS2025'!$M$5:$M$15,MATCH(T37,'DS2025'!$M$5:$M$15,1)+1)),
IF($U$4=Database!$A$7,
_xlfn.FORECAST.LINEAR(T37,
INDEX('DS2025'!$Q$5:$Q$15,MATCH(T37,'DS2025'!$P$5:$P$15,1)):
INDEX('DS2025'!$Q$5:$Q$15,MATCH(T37,'DS2025'!$P$5:$P$15,1)+1),
INDEX('DS2025'!$P$5:$P$15,MATCH(T37,'DS2025'!$P$5:$P$15,1)):
INDEX('DS2025'!$P$5:$P$15,MATCH(T37,'DS2025'!$P$5:$P$15,1)+1)),
IF($U$4=Database!$A$8,
_xlfn.FORECAST.LINEAR(T37,
INDEX('DS2025'!$T$5:$T$15,MATCH(T37,'DS2025'!$S$5:$S$15,1)):
INDEX('DS2025'!$T$5:$T$15,MATCH(T37,'DS2025'!$S$5:$S$15,1)+1),
INDEX('DS2025'!$S$5:$S$15,MATCH(T37,'DS2025'!$S$5:$S$15,1)):
INDEX('DS2025'!$S$5:$S$15,MATCH(T37,'DS2025'!$S$5:$S$15,1)+1)),
IF($U$4=Database!$A$9,
_xlfn.FORECAST.LINEAR(T37,
INDEX('DS2025'!$W$5:$W$15,MATCH(T37,'DS2025'!$V$5:$V$15,1)):
INDEX('DS2025'!$W$5:$W$15,MATCH(T37,'DS2025'!$V$5:$V$15,1)+1),
INDEX('DS2025'!$V$5:$V$15,MATCH(T37,'DS2025'!$V$5:$V$15,1)):
INDEX('DS2025'!$V$5:$V$15,MATCH(T37,'DS2025'!$V$5:$V$15,1)+1)),
IF($U$4=Database!$A$10,
_xlfn.FORECAST.LINEAR(T37,
INDEX('DS2025'!$Z$5:$Z$15,MATCH(T37,'DS2025'!$Y$5:$Y$15,1)):
INDEX('DS2025'!$Z$5:$Z$15,MATCH(T37,'DS2025'!$Y$5:$Y$15,1)+1),
INDEX('DS2025'!$Y$5:$Y$15,MATCH(T37,'DS2025'!$Y$5:$Y$15,1)):
INDEX('DS2025'!$Y$5:$Y$15,MATCH(T37,'DS2025'!$Y$5:$Y$15,1)+1)),
IF($U$4=Database!$A$11,
_xlfn.FORECAST.LINEAR(
T37,
INDEX('DS2025'!$B$21:$B$35,MATCH(T37,'DS2025'!$A$21:$A$35,1)):
INDEX('DS2025'!$B$21:$B$35,MATCH(T37,'DS2025'!$A$21:$A$35,1)+1),
INDEX('DS2025'!$A$21:$A$35,MATCH(T37,'DS2025'!$A$21:$A$35,1)):
INDEX('DS2025'!$A$21:$A$35,MATCH(T37,'DS2025'!$A$21:$A$35,1)+1)),
IF($U$4=Database!$A$12,
_xlfn.FORECAST.LINEAR(
T37,
INDEX('DS2025'!$E$21:$E$35,MATCH(T37,'DS2025'!$D$21:$D$35,1)):
INDEX('DS2025'!$E$21:$E$35,MATCH(T37,'DS2025'!$D$21:$D$35,1)+1),
INDEX('DS2025'!$D$21:$D$35,MATCH(T37,'DS2025'!$D$21:$D$35,1)):
INDEX('DS2025'!$D$21:$D$35,MATCH(T37,'DS2025'!$D$21:$D$35,1)+1)),
IF($U$4=Database!$A$13,
_xlfn.FORECAST.LINEAR(
T37,
INDEX('DS2025'!$H$21:$H$35,MATCH(T37,'DS2025'!$G$21:$G$35,1)):
INDEX('DS2025'!$H$21:$H$35,MATCH(T37,'DS2025'!$G$21:$G$35,1)+1),
INDEX('DS2025'!$G$21:$G$35,MATCH(T37,'DS2025'!$G$21:$G$35,1)):
INDEX('DS2025'!$G$21:$G$35,MATCH(T37,'DS2025'!$G$21:$G$35,1)+1)),
IF($U$4=Database!$A$14,
_xlfn.FORECAST.LINEAR(
T37,
INDEX('DS2025'!$K$21:$K$35,MATCH(T37,'DS2025'!$J$21:$J$35,1)):
INDEX('DS2025'!$K$21:$K$35,MATCH(T37,'DS2025'!$J$21:$J$35,1)+1),
INDEX('DS2025'!$J$21:$J$35,MATCH(T37,'DS2025'!$J$21:$J$35,1)):
INDEX('DS2025'!$J$21:$J$35,MATCH(T37,'DS2025'!$J$21:$J$35,1)+1)),
IF($U$4=Database!$A$15,
_xlfn.FORECAST.LINEAR(
T37,
INDEX('DS2025'!$N$21:$N$35,MATCH(T37,'DS2025'!$M$21:$M$35,1)):
INDEX('DS2025'!$N$21:$N$35,MATCH(T37,'DS2025'!$M$21:$M$35,1)+1),
INDEX('DS2025'!$M$21:$M$35,MATCH(T37,'DS2025'!$M$21:$M$35,1)):
INDEX('DS2025'!$M$21:$M$35,MATCH(T37,'DS2025'!$M$21:$M$35,1)+1)),
IF($U$4=Database!$A$16,
_xlfn.FORECAST.LINEAR(
T37,
INDEX('DS2025'!$Q$21:$Q$35,MATCH(T37,'DS2025'!$P$21:$P$35,1)):
INDEX('DS2025'!$Q$21:$Q$35,MATCH(T37,'DS2025'!$P$21:$P$35,1)+1),
INDEX('DS2025'!$P$21:$P$35,MATCH(T37,'DS2025'!$P$21:$P$35,1)):
INDEX('DS2025'!$P$21:$P$35,MATCH(T37,'DS2025'!$P$21:$P$35,1)+1)),
IF($U$4=Database!$A$17,
_xlfn.FORECAST.LINEAR(
T37,
INDEX('DS2025'!$T$21:$T$35,MATCH(T37,'DS2025'!$S$21:$S$35,1)):
INDEX('DS2025'!$T$21:$T$35,MATCH(T37,'DS2025'!$S$21:$S$35,1)+1),
INDEX('DS2025'!$S$21:$S$35,MATCH(T37,'DS2025'!$S$21:$S$35,1)):
INDEX('DS2025'!$S$21:$S$35,MATCH(T37,'DS2025'!$S$21:$S$35,1)+1)),
IF($U$4=Database!$A$18,
_xlfn.FORECAST.LINEAR(
T37,
INDEX('DS2025'!$W$21:$W$35,MATCH(T37,'DS2025'!$V$21:$V$35,1)):
INDEX('DS2025'!$W$21:$W$35,MATCH(T37,'DS2025'!$V$21:$V$35,1)+1),
INDEX('DS2025'!$V$21:$V$35,MATCH(T37,'DS2025'!$V$21:$V$35,1)):
INDEX('DS2025'!$V$21:$V$35,MATCH(T37,'DS2025'!$V$21:$V$35,1)+1)),
IF($U$4=Database!$A$19,
_xlfn.FORECAST.LINEAR(
T37,
INDEX('DS2025'!$Z$21:$Z$35,MATCH(T37,'DS2025'!$Y$21:$Y$35,1)):
INDEX('DS2025'!$Z$21:$Z$35,MATCH(T37,'DS2025'!$Y$21:$Y$35,1)+1),
INDEX('DS2025'!$Y$21:$Y$35,MATCH(T37,'DS2025'!$Y$21:$Y$35,1)):
INDEX('DS2025'!$Y$21:$Y$35,MATCH(T37,'DS2025'!$Y$21:$Y$35,1)+1)),
IF($U$4=Database!$A$20,
_xlfn.FORECAST.LINEAR(
T37,
INDEX('DS2025'!$AC$21:$AC$35,MATCH(T37,'DS2025'!$AB$21:$AB$35,1)):
INDEX('DS2025'!$AC$21:$AC$35,MATCH(T37,'DS2025'!$AB$21:$AB$35,1)+1),
INDEX('DS2025'!$AB$21:$AB$35,MATCH(T37,'DS2025'!$AB$21:$AB$35,1)):
INDEX('DS2025'!$AB$21:$AB$35,MATCH(T37,'DS2025'!$AB$21:$AB$35,1)+1))
)))))))))))))))))))</f>
        <v>-0.33353927450667514</v>
      </c>
      <c r="V37" s="79">
        <f t="shared" si="6"/>
        <v>64.372927392159994</v>
      </c>
      <c r="W37" s="80">
        <f>AVERAGE(W7:W36)</f>
        <v>64.913166666666683</v>
      </c>
      <c r="X37" s="98">
        <f>IF($X$4=Database!$A$2,
_xlfn.FORECAST.LINEAR(W37,
INDEX('DS2025'!$B$5:$B$15,MATCH(W37,'DS2025'!$A$5:$A$15,1)):
INDEX('DS2025'!$B$5:$B$15,MATCH(W37,'DS2025'!$A$5:$A$15,1)+1),
INDEX('DS2025'!$A$5:$A$15,MATCH(W37,'DS2025'!$A$5:$A$15,1)):
INDEX('DS2025'!$A$5:$A$15,MATCH(W37,'DS2025'!$A$5:$A$15,1)+1)),
IF($X$4=Database!$A$3,
_xlfn.FORECAST.LINEAR(W37,
INDEX('DS2025'!$E$5:$E$15,MATCH(W37,'DS2025'!$D$5:$D$15,1)):
INDEX('DS2025'!$E$5:$E$15,MATCH(W37,'DS2025'!$D$5:$D$15,1)+1),
INDEX('DS2025'!$D$5:$D$15,MATCH(W37,'DS2025'!$D$5:$D$15,1)):
INDEX('DS2025'!$D$5:$D$15,MATCH(W37,'DS2025'!$D$5:$D$15,1)+1)),
IF($X$4=Database!$A$4,
_xlfn.FORECAST.LINEAR(W37,
INDEX('DS2025'!$H$5:$H$15,MATCH(W37,'DS2025'!$G$5:$G$15,1)):
INDEX('DS2025'!$H$5:$H$15,MATCH(W37,'DS2025'!$G$5:$G$15,1)+1),
INDEX('DS2025'!$G$5:$G$15,MATCH(W37,'DS2025'!$G$5:$G$15,1)):
INDEX('DS2025'!$G$5:$G$15,MATCH(W37,'DS2025'!$G$5:$G$15,1)+1)),
IF($X$4=Database!$A$5,
_xlfn.FORECAST.LINEAR(W37,
INDEX('DS2025'!$K$5:$K$15,MATCH(W37,'DS2025'!$J$5:$J$15,1)):
INDEX('DS2025'!$K$5:$K$15,MATCH(W37,'DS2025'!$J$5:$J$15,1)+1),
INDEX('DS2025'!$J$5:$J$15,MATCH(W37,'DS2025'!$J$5:$J$15,1)):
INDEX('DS2025'!$J$5:$J$15,MATCH(W37,'DS2025'!$J$5:$J$15,1)+1)),
IF($X$4=Database!$A$6,
_xlfn.FORECAST.LINEAR(W37,
INDEX('DS2025'!$N$5:$N$15,MATCH(W37,'DS2025'!$M$5:$M$15,1)):
INDEX('DS2025'!$N$5:$N$15,MATCH(W37,'DS2025'!$M$5:$M$15,1)+1),
INDEX('DS2025'!$M$5:$M$15,MATCH(W37,'DS2025'!$M$5:$M$15,1)):
INDEX('DS2025'!$M$5:$M$15,MATCH(W37,'DS2025'!$M$5:$M$15,1)+1)),
IF($X$4=Database!$A$7,
_xlfn.FORECAST.LINEAR(W37,
INDEX('DS2025'!$Q$5:$Q$15,MATCH(W37,'DS2025'!$P$5:$P$15,1)):
INDEX('DS2025'!$Q$5:$Q$15,MATCH(W37,'DS2025'!$P$5:$P$15,1)+1),
INDEX('DS2025'!$P$5:$P$15,MATCH(W37,'DS2025'!$P$5:$P$15,1)):
INDEX('DS2025'!$P$5:$P$15,MATCH(W37,'DS2025'!$P$5:$P$15,1)+1)),
IF($X$4=Database!$A$8,
_xlfn.FORECAST.LINEAR(W37,
INDEX('DS2025'!$T$5:$T$15,MATCH(W37,'DS2025'!$S$5:$S$15,1)):
INDEX('DS2025'!$T$5:$T$15,MATCH(W37,'DS2025'!$S$5:$S$15,1)+1),
INDEX('DS2025'!$S$5:$S$15,MATCH(W37,'DS2025'!$S$5:$S$15,1)):
INDEX('DS2025'!$S$5:$S$15,MATCH(W37,'DS2025'!$S$5:$S$15,1)+1)),
IF($X$4=Database!$A$9,
_xlfn.FORECAST.LINEAR(W37,
INDEX('DS2025'!$W$5:$W$15,MATCH(W37,'DS2025'!$V$5:$V$15,1)):
INDEX('DS2025'!$W$5:$W$15,MATCH(W37,'DS2025'!$V$5:$V$15,1)+1),
INDEX('DS2025'!$V$5:$V$15,MATCH(W37,'DS2025'!$V$5:$V$15,1)):
INDEX('DS2025'!$V$5:$V$15,MATCH(W37,'DS2025'!$V$5:$V$15,1)+1)),
IF($X$4=Database!$A$10,
_xlfn.FORECAST.LINEAR(W37,
INDEX('DS2025'!$Z$5:$Z$15,MATCH(W37,'DS2025'!$Y$5:$Y$15,1)):
INDEX('DS2025'!$Z$5:$Z$15,MATCH(W37,'DS2025'!$Y$5:$Y$15,1)+1),
INDEX('DS2025'!$Y$5:$Y$15,MATCH(W37,'DS2025'!$Y$5:$Y$15,1)):
INDEX('DS2025'!$Y$5:$Y$15,MATCH(W37,'DS2025'!$Y$5:$Y$15,1)+1)),
IF($X$4=Database!$A$11,
_xlfn.FORECAST.LINEAR(
W37,
INDEX('DS2025'!$B$21:$B$35,MATCH(W37,'DS2025'!$A$21:$A$35,1)):
INDEX('DS2025'!$B$21:$B$35,MATCH(W37,'DS2025'!$A$21:$A$35,1)+1),
INDEX('DS2025'!$A$21:$A$35,MATCH(W37,'DS2025'!$A$21:$A$35,1)):
INDEX('DS2025'!$A$21:$A$35,MATCH(W37,'DS2025'!$A$21:$A$35,1)+1)),
IF($X$4=Database!$A$12,
_xlfn.FORECAST.LINEAR(
W37,
INDEX('DS2025'!$E$21:$E$35,MATCH(W37,'DS2025'!$D$21:$D$35,1)):
INDEX('DS2025'!$E$21:$E$35,MATCH(W37,'DS2025'!$D$21:$D$35,1)+1),
INDEX('DS2025'!$D$21:$D$35,MATCH(W37,'DS2025'!$D$21:$D$35,1)):
INDEX('DS2025'!$D$21:$D$35,MATCH(W37,'DS2025'!$D$21:$D$35,1)+1)),
IF($X$4=Database!$A$13,
_xlfn.FORECAST.LINEAR(
W37,
INDEX('DS2025'!$H$21:$H$35,MATCH(W37,'DS2025'!$G$21:$G$35,1)):
INDEX('DS2025'!$H$21:$H$35,MATCH(W37,'DS2025'!$G$21:$G$35,1)+1),
INDEX('DS2025'!$G$21:$G$35,MATCH(W37,'DS2025'!$G$21:$G$35,1)):
INDEX('DS2025'!$G$21:$G$35,MATCH(W37,'DS2025'!$G$21:$G$35,1)+1)),
IF($X$4=Database!$A$14,
_xlfn.FORECAST.LINEAR(
W37,
INDEX('DS2025'!$K$21:$K$35,MATCH(W37,'DS2025'!$J$21:$J$35,1)):
INDEX('DS2025'!$K$21:$K$35,MATCH(W37,'DS2025'!$J$21:$J$35,1)+1),
INDEX('DS2025'!$J$21:$J$35,MATCH(W37,'DS2025'!$J$21:$J$35,1)):
INDEX('DS2025'!$J$21:$J$35,MATCH(W37,'DS2025'!$J$21:$J$35,1)+1)),
IF($X$4=Database!$A$15,
_xlfn.FORECAST.LINEAR(
W37,
INDEX('DS2025'!$N$21:$N$35,MATCH(W37,'DS2025'!$M$21:$M$35,1)):
INDEX('DS2025'!$N$21:$N$35,MATCH(W37,'DS2025'!$M$21:$M$35,1)+1),
INDEX('DS2025'!$M$21:$M$35,MATCH(W37,'DS2025'!$M$21:$M$35,1)):
INDEX('DS2025'!$M$21:$M$35,MATCH(W37,'DS2025'!$M$21:$M$35,1)+1)),
IF($X$4=Database!$A$16,
_xlfn.FORECAST.LINEAR(
W37,
INDEX('DS2025'!$Q$21:$Q$35,MATCH(W37,'DS2025'!$P$21:$P$35,1)):
INDEX('DS2025'!$Q$21:$Q$35,MATCH(W37,'DS2025'!$P$21:$P$35,1)+1),
INDEX('DS2025'!$P$21:$P$35,MATCH(W37,'DS2025'!$P$21:$P$35,1)):
INDEX('DS2025'!$P$21:$P$35,MATCH(W37,'DS2025'!$P$21:$P$35,1)+1)),
IF($X$4=Database!$A$17,
_xlfn.FORECAST.LINEAR(
W37,
INDEX('DS2025'!$T$21:$T$35,MATCH(W37,'DS2025'!$S$21:$S$35,1)):
INDEX('DS2025'!$T$21:$T$35,MATCH(W37,'DS2025'!$S$21:$S$35,1)+1),
INDEX('DS2025'!$S$21:$S$35,MATCH(W37,'DS2025'!$S$21:$S$35,1)):
INDEX('DS2025'!$S$21:$S$35,MATCH(W37,'DS2025'!$S$21:$S$35,1)+1)),
IF($X$4=Database!$A$18,
_xlfn.FORECAST.LINEAR(
W37,
INDEX('DS2025'!$W$21:$W$35,MATCH(W37,'DS2025'!$V$21:$V$35,1)):
INDEX('DS2025'!$W$21:$W$35,MATCH(W37,'DS2025'!$V$21:$V$35,1)+1),
INDEX('DS2025'!$V$21:$V$35,MATCH(W37,'DS2025'!$V$21:$V$35,1)):
INDEX('DS2025'!$V$21:$V$35,MATCH(W37,'DS2025'!$V$21:$V$35,1)+1)),
IF($X$4=Database!$A$19,
_xlfn.FORECAST.LINEAR(
W37,
INDEX('DS2025'!$Z$21:$Z$35,MATCH(W37,'DS2025'!$Y$21:$Y$35,1)):
INDEX('DS2025'!$Z$21:$Z$35,MATCH(W37,'DS2025'!$Y$21:$Y$35,1)+1),
INDEX('DS2025'!$Y$21:$Y$35,MATCH(W37,'DS2025'!$Y$21:$Y$35,1)):
INDEX('DS2025'!$Y$21:$Y$35,MATCH(W37,'DS2025'!$Y$21:$Y$35,1)+1)),
IF($X$4=Database!$A$20,
_xlfn.FORECAST.LINEAR(
W37,
INDEX('DS2025'!$AC$21:$AC$35,MATCH(W37,'DS2025'!$AB$21:$AB$35,1)):
INDEX('DS2025'!$AC$21:$AC$35,MATCH(W37,'DS2025'!$AB$21:$AB$35,1)+1),
INDEX('DS2025'!$AB$21:$AB$35,MATCH(W37,'DS2025'!$AB$21:$AB$35,1)):
INDEX('DS2025'!$AB$21:$AB$35,MATCH(W37,'DS2025'!$AB$21:$AB$35,1)+1))
)))))))))))))))))))</f>
        <v>-0.33414944683793413</v>
      </c>
      <c r="Y37" s="79">
        <f t="shared" si="7"/>
        <v>64.579017219828742</v>
      </c>
      <c r="Z37" s="47">
        <f>AVERAGE(Z7:Z36)</f>
        <v>65.482100000000003</v>
      </c>
      <c r="AA37" s="98">
        <f>IF($AA$4=Database!$A$2,
_xlfn.FORECAST.LINEAR(Z37,
INDEX('DS2025'!$B$5:$B$15,MATCH(Z37,'DS2025'!$A$5:$A$15,1)):
INDEX('DS2025'!$B$5:$B$15,MATCH(Z37,'DS2025'!$A$5:$A$15,1)+1),
INDEX('DS2025'!$A$5:$A$15,MATCH(Z37,'DS2025'!$A$5:$A$15,1)):
INDEX('DS2025'!$A$5:$A$15,MATCH(Z37,'DS2025'!$A$5:$A$15,1)+1)),
IF($AA$4=Database!$A$3,
_xlfn.FORECAST.LINEAR(Z37,
INDEX('DS2025'!$E$5:$E$15,MATCH(Z37,'DS2025'!$D$5:$D$15,1)):
INDEX('DS2025'!$E$5:$E$15,MATCH(Z37,'DS2025'!$D$5:$D$15,1)+1),
INDEX('DS2025'!$D$5:$D$15,MATCH(Z37,'DS2025'!$D$5:$D$15,1)):
INDEX('DS2025'!$D$5:$D$15,MATCH(Z37,'DS2025'!$D$5:$D$15,1)+1)),
IF($AA$4=Database!$A$4,
_xlfn.FORECAST.LINEAR(Z37,
INDEX('DS2025'!$H$5:$H$15,MATCH(Z37,'DS2025'!$G$5:$G$15,1)):
INDEX('DS2025'!$H$5:$H$15,MATCH(Z37,'DS2025'!$G$5:$G$15,1)+1),
INDEX('DS2025'!$G$5:$G$15,MATCH(Z37,'DS2025'!$G$5:$G$15,1)):
INDEX('DS2025'!$G$5:$G$15,MATCH(Z37,'DS2025'!$G$5:$G$15,1)+1)),
IF($AA$4=Database!$A$5,
_xlfn.FORECAST.LINEAR(Z37,
INDEX('DS2025'!$K$5:$K$15,MATCH(Z37,'DS2025'!$J$5:$J$15,1)):
INDEX('DS2025'!$K$5:$K$15,MATCH(Z37,'DS2025'!$J$5:$J$15,1)+1),
INDEX('DS2025'!$J$5:$J$15,MATCH(Z37,'DS2025'!$J$5:$J$15,1)):
INDEX('DS2025'!$J$5:$J$15,MATCH(Z37,'DS2025'!$J$5:$J$15,1)+1)),
IF($AA$4=Database!$A$6,
_xlfn.FORECAST.LINEAR(Z37,
INDEX('DS2025'!$N$5:$N$15,MATCH(Z37,'DS2025'!$M$5:$M$15,1)):
INDEX('DS2025'!$N$5:$N$15,MATCH(Z37,'DS2025'!$M$5:$M$15,1)+1),
INDEX('DS2025'!$M$5:$M$15,MATCH(Z37,'DS2025'!$M$5:$M$15,1)):
INDEX('DS2025'!$M$5:$M$15,MATCH(Z37,'DS2025'!$M$5:$M$15,1)+1)),
IF($AA$4=Database!$A$7,
_xlfn.FORECAST.LINEAR(Z37,
INDEX('DS2025'!$Q$5:$Q$15,MATCH(Z37,'DS2025'!$P$5:$P$15,1)):
INDEX('DS2025'!$Q$5:$Q$15,MATCH(Z37,'DS2025'!$P$5:$P$15,1)+1),
INDEX('DS2025'!$P$5:$P$15,MATCH(Z37,'DS2025'!$P$5:$P$15,1)):
INDEX('DS2025'!$P$5:$P$15,MATCH(Z37,'DS2025'!$P$5:$P$15,1)+1)),
IF($AA$4=Database!$A$8,
_xlfn.FORECAST.LINEAR(Z37,
INDEX('DS2025'!$T$5:$T$15,MATCH(Z37,'DS2025'!$S$5:$S$15,1)):
INDEX('DS2025'!$T$5:$T$15,MATCH(Z37,'DS2025'!$S$5:$S$15,1)+1),
INDEX('DS2025'!$S$5:$S$15,MATCH(Z37,'DS2025'!$S$5:$S$15,1)):
INDEX('DS2025'!$S$5:$S$15,MATCH(Z37,'DS2025'!$S$5:$S$15,1)+1)),
IF($AA$4=Database!$A$9,
_xlfn.FORECAST.LINEAR(Z37,
INDEX('DS2025'!$W$5:$W$15,MATCH(Z37,'DS2025'!$V$5:$V$15,1)):
INDEX('DS2025'!$W$5:$W$15,MATCH(Z37,'DS2025'!$V$5:$V$15,1)+1),
INDEX('DS2025'!$V$5:$V$15,MATCH(Z37,'DS2025'!$V$5:$V$15,1)):
INDEX('DS2025'!$V$5:$V$15,MATCH(Z37,'DS2025'!$V$5:$V$15,1)+1)),
IF($AA$4=Database!$A$10,
_xlfn.FORECAST.LINEAR(Z37,
INDEX('DS2025'!$Z$5:$Z$15,MATCH(Z37,'DS2025'!$Y$5:$Y$15,1)):
INDEX('DS2025'!$Z$5:$Z$15,MATCH(Z37,'DS2025'!$Y$5:$Y$15,1)+1),
INDEX('DS2025'!$Y$5:$Y$15,MATCH(Z37,'DS2025'!$Y$5:$Y$15,1)):
INDEX('DS2025'!$Y$5:$Y$15,MATCH(Z37,'DS2025'!$Y$5:$Y$15,1)+1)),
IF($AA$4=Database!$A$11,
_xlfn.FORECAST.LINEAR(
Z37,
INDEX('DS2025'!$B$21:$B$35,MATCH(Z37,'DS2025'!$A$21:$A$35,1)):
INDEX('DS2025'!$B$21:$B$35,MATCH(Z37,'DS2025'!$A$21:$A$35,1)+1),
INDEX('DS2025'!$A$21:$A$35,MATCH(Z37,'DS2025'!$A$21:$A$35,1)):
INDEX('DS2025'!$A$21:$A$35,MATCH(Z37,'DS2025'!$A$21:$A$35,1)+1)),
IF($AA$4=Database!$A$12,
_xlfn.FORECAST.LINEAR(
Z37,
INDEX('DS2025'!$E$21:$E$35,MATCH(Z37,'DS2025'!$D$21:$D$35,1)):
INDEX('DS2025'!$E$21:$E$35,MATCH(Z37,'DS2025'!$D$21:$D$35,1)+1),
INDEX('DS2025'!$D$21:$D$35,MATCH(Z37,'DS2025'!$D$21:$D$35,1)):
INDEX('DS2025'!$D$21:$D$35,MATCH(Z37,'DS2025'!$D$21:$D$35,1)+1)),
IF($AA$4=Database!$A$13,
_xlfn.FORECAST.LINEAR(
Z37,
INDEX('DS2025'!$H$21:$H$35,MATCH(Z37,'DS2025'!$G$21:$G$35,1)):
INDEX('DS2025'!$H$21:$H$35,MATCH(Z37,'DS2025'!$G$21:$G$35,1)+1),
INDEX('DS2025'!$G$21:$G$35,MATCH(Z37,'DS2025'!$G$21:$G$35,1)):
INDEX('DS2025'!$G$21:$G$35,MATCH(Z37,'DS2025'!$G$21:$G$35,1)+1)),
IF($AA$4=Database!$A$14,
_xlfn.FORECAST.LINEAR(
Z37,
INDEX('DS2025'!$K$21:$K$35,MATCH(Z37,'DS2025'!$J$21:$J$35,1)):
INDEX('DS2025'!$K$21:$K$35,MATCH(Z37,'DS2025'!$J$21:$J$35,1)+1),
INDEX('DS2025'!$J$21:$J$35,MATCH(Z37,'DS2025'!$J$21:$J$35,1)):
INDEX('DS2025'!$J$21:$J$35,MATCH(Z37,'DS2025'!$J$21:$J$35,1)+1)),
IF($AA$4=Database!$A$15,
_xlfn.FORECAST.LINEAR(
Z37,
INDEX('DS2025'!$N$21:$N$35,MATCH(Z37,'DS2025'!$M$21:$M$35,1)):
INDEX('DS2025'!$N$21:$N$35,MATCH(Z37,'DS2025'!$M$21:$M$35,1)+1),
INDEX('DS2025'!$M$21:$M$35,MATCH(Z37,'DS2025'!$M$21:$M$35,1)):
INDEX('DS2025'!$M$21:$M$35,MATCH(Z37,'DS2025'!$M$21:$M$35,1)+1)),
IF($AA$4=Database!$A$16,
_xlfn.FORECAST.LINEAR(
Z37,
INDEX('DS2025'!$Q$21:$Q$35,MATCH(Z37,'DS2025'!$P$21:$P$35,1)):
INDEX('DS2025'!$Q$21:$Q$35,MATCH(Z37,'DS2025'!$P$21:$P$35,1)+1),
INDEX('DS2025'!$P$21:$P$35,MATCH(Z37,'DS2025'!$P$21:$P$35,1)):
INDEX('DS2025'!$P$21:$P$35,MATCH(Z37,'DS2025'!$P$21:$P$35,1)+1)),
IF($AA$4=Database!$A$17,
_xlfn.FORECAST.LINEAR(
Z37,
INDEX('DS2025'!$T$21:$T$35,MATCH(Z37,'DS2025'!$S$21:$S$35,1)):
INDEX('DS2025'!$T$21:$T$35,MATCH(Z37,'DS2025'!$S$21:$S$35,1)+1),
INDEX('DS2025'!$S$21:$S$35,MATCH(Z37,'DS2025'!$S$21:$S$35,1)):
INDEX('DS2025'!$S$21:$S$35,MATCH(Z37,'DS2025'!$S$21:$S$35,1)+1)),
IF($AA$4=Database!$A$18,
_xlfn.FORECAST.LINEAR(
Z37,
INDEX('DS2025'!$W$21:$W$35,MATCH(Z37,'DS2025'!$V$21:$V$35,1)):
INDEX('DS2025'!$W$21:$W$35,MATCH(Z37,'DS2025'!$V$21:$V$35,1)+1),
INDEX('DS2025'!$V$21:$V$35,MATCH(Z37,'DS2025'!$V$21:$V$35,1)):
INDEX('DS2025'!$V$21:$V$35,MATCH(Z37,'DS2025'!$V$21:$V$35,1)+1)),
IF($AA$4=Database!$A$19,
_xlfn.FORECAST.LINEAR(
Z37,
INDEX('DS2025'!$Z$21:$Z$35,MATCH(Z37,'DS2025'!$Y$21:$Y$35,1)):
INDEX('DS2025'!$Z$21:$Z$35,MATCH(Z37,'DS2025'!$Y$21:$Y$35,1)+1),
INDEX('DS2025'!$Y$21:$Y$35,MATCH(Z37,'DS2025'!$Y$21:$Y$35,1)):
INDEX('DS2025'!$Y$21:$Y$35,MATCH(Z37,'DS2025'!$Y$21:$Y$35,1)+1)),
IF($AA$4=Database!$A$20,
_xlfn.FORECAST.LINEAR(
Z37,
INDEX('DS2025'!$AC$21:$AC$35,MATCH(Z37,'DS2025'!$AB$21:$AB$35,1)):
INDEX('DS2025'!$AC$21:$AC$35,MATCH(Z37,'DS2025'!$AB$21:$AB$35,1)+1),
INDEX('DS2025'!$AB$21:$AB$35,MATCH(Z37,'DS2025'!$AB$21:$AB$35,1)):
INDEX('DS2025'!$AB$21:$AB$35,MATCH(Z37,'DS2025'!$AB$21:$AB$35,1)+1))
)))))))))))))))))))</f>
        <v>-0.33582892133397158</v>
      </c>
      <c r="AB37" s="47">
        <f>AVERAGE(AB7:AB36)</f>
        <v>65.146271078666032</v>
      </c>
      <c r="AC37" s="273">
        <f>AVERAGE(AC7:AC36)</f>
        <v>64.5</v>
      </c>
      <c r="AD37" s="94"/>
      <c r="AE37" s="46"/>
      <c r="AF37" s="94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</row>
    <row r="38" spans="1:61" ht="14.25" customHeight="1">
      <c r="A38" s="31" t="s">
        <v>102</v>
      </c>
      <c r="B38" s="42">
        <f>STDEV(B7:B36)</f>
        <v>0.51810055829514989</v>
      </c>
      <c r="C38" s="42"/>
      <c r="D38" s="42"/>
      <c r="E38" s="42">
        <f>STDEV(E7:E36)</f>
        <v>0.48379522242512857</v>
      </c>
      <c r="F38" s="42"/>
      <c r="G38" s="42"/>
      <c r="H38" s="42">
        <f>STDEV(H7:H36)</f>
        <v>0.48548200956286186</v>
      </c>
      <c r="I38" s="42"/>
      <c r="J38" s="42"/>
      <c r="K38" s="42">
        <f>STDEV(K7:K36)</f>
        <v>0.50835221860528879</v>
      </c>
      <c r="L38" s="42"/>
      <c r="M38" s="42"/>
      <c r="N38" s="42">
        <f>STDEV(N7:N36)</f>
        <v>0.63671270429927074</v>
      </c>
      <c r="O38" s="42"/>
      <c r="P38" s="42"/>
      <c r="Q38" s="42">
        <f>STDEV(Q7:Q36)</f>
        <v>0.7513561409709193</v>
      </c>
      <c r="R38" s="42"/>
      <c r="S38" s="42"/>
      <c r="T38" s="42">
        <f>STDEV(T7:T36)</f>
        <v>0.57626662491289937</v>
      </c>
      <c r="U38" s="42"/>
      <c r="V38" s="42"/>
      <c r="W38" s="42">
        <f>STDEV(W7:W36)</f>
        <v>0.66586314651364953</v>
      </c>
      <c r="X38" s="42"/>
      <c r="Y38" s="42"/>
      <c r="Z38" s="42">
        <f>STDEV(Z7:Z36)</f>
        <v>0.51423524403418408</v>
      </c>
      <c r="AA38" s="42"/>
      <c r="AB38" s="46"/>
      <c r="AC38" s="47">
        <f>STDEV(AC7:AC36)</f>
        <v>0.49130368444051747</v>
      </c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</row>
    <row r="39" spans="1:61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3"/>
      <c r="AF39" s="33"/>
      <c r="AG39" s="33"/>
      <c r="AH39" s="33"/>
      <c r="AI39" s="33"/>
      <c r="AJ39" s="33"/>
      <c r="AK39" s="33"/>
      <c r="AL39" s="44"/>
      <c r="AM39" s="33"/>
      <c r="AN39" s="33"/>
      <c r="AO39" s="33"/>
      <c r="AP39" s="33"/>
      <c r="AQ39" s="33"/>
      <c r="AR39" s="33"/>
      <c r="AS39" s="33"/>
    </row>
    <row r="40" spans="1:61" ht="14.25" customHeight="1">
      <c r="A40" s="31"/>
      <c r="B40" s="31" t="s">
        <v>103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3"/>
      <c r="AF40" s="33"/>
      <c r="AG40" s="33"/>
      <c r="AH40" s="33"/>
      <c r="AI40" s="33"/>
      <c r="AJ40" s="33"/>
      <c r="AK40" s="33"/>
      <c r="AL40" s="44"/>
      <c r="AM40" s="33"/>
      <c r="AN40" s="33"/>
      <c r="AO40" s="33"/>
      <c r="AP40" s="33"/>
      <c r="AQ40" s="33"/>
      <c r="AR40" s="33"/>
      <c r="AS40" s="33"/>
    </row>
    <row r="41" spans="1:61" ht="1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42">
        <f>MAX(B38:Z38)</f>
        <v>0.7513561409709193</v>
      </c>
      <c r="Q41" s="31"/>
      <c r="R41" s="31"/>
      <c r="S41" s="31"/>
      <c r="T41" s="31"/>
      <c r="U41" s="31"/>
      <c r="V41" s="31"/>
      <c r="W41" s="31"/>
      <c r="X41" s="31"/>
      <c r="Y41" s="31"/>
      <c r="Z41" s="45"/>
      <c r="AA41" s="31"/>
      <c r="AB41" s="31"/>
      <c r="AC41" s="31"/>
      <c r="AD41" s="31"/>
      <c r="AE41" s="33"/>
      <c r="AF41" s="33"/>
      <c r="AG41" s="33"/>
      <c r="AH41" s="33"/>
      <c r="AI41" s="33"/>
      <c r="AJ41" s="33"/>
      <c r="AK41" s="33"/>
      <c r="AL41" s="44"/>
      <c r="AM41" s="33"/>
      <c r="AN41" s="33"/>
      <c r="AO41" s="33"/>
      <c r="AP41" s="33"/>
      <c r="AQ41" s="33"/>
      <c r="AR41" s="33"/>
      <c r="AS41" s="33"/>
    </row>
    <row r="42" spans="1:61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 spans="1:61" ht="14.25" customHeight="1">
      <c r="A43" s="31"/>
      <c r="B43" s="43"/>
      <c r="C43" s="95" t="s">
        <v>89</v>
      </c>
      <c r="D43" s="95" t="s">
        <v>90</v>
      </c>
      <c r="E43" s="95" t="s">
        <v>91</v>
      </c>
      <c r="F43" s="95" t="s">
        <v>92</v>
      </c>
      <c r="G43" s="95" t="s">
        <v>93</v>
      </c>
      <c r="H43" s="95" t="s">
        <v>94</v>
      </c>
      <c r="I43" s="95" t="s">
        <v>95</v>
      </c>
      <c r="J43" s="95" t="s">
        <v>96</v>
      </c>
      <c r="K43" s="95" t="s">
        <v>97</v>
      </c>
      <c r="L43" s="95" t="s">
        <v>182</v>
      </c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 spans="1:61" ht="14.25" customHeight="1">
      <c r="A44" s="31"/>
      <c r="B44" s="39">
        <v>1</v>
      </c>
      <c r="C44" s="96">
        <f t="shared" ref="C44:C73" si="9">D7</f>
        <v>64.382432583373216</v>
      </c>
      <c r="D44" s="97">
        <f t="shared" ref="D44:D73" si="10">G7</f>
        <v>64.992779783393502</v>
      </c>
      <c r="E44" s="96">
        <f t="shared" ref="E44:E73" si="11">J7</f>
        <v>64.255922382671486</v>
      </c>
      <c r="F44" s="98">
        <f t="shared" ref="F44:F73" si="12">M7</f>
        <v>64.30565988511249</v>
      </c>
      <c r="G44" s="98">
        <f t="shared" ref="G44:G73" si="13">P7</f>
        <v>64.739375777884149</v>
      </c>
      <c r="H44" s="98">
        <f t="shared" ref="H44:H73" si="14">S7</f>
        <v>65.937827509175037</v>
      </c>
      <c r="I44" s="98">
        <f>V7</f>
        <v>64.104256183181747</v>
      </c>
      <c r="J44" s="98">
        <f>Y7</f>
        <v>64.486125578426666</v>
      </c>
      <c r="K44" s="98">
        <f>AB7</f>
        <v>64.260792723791283</v>
      </c>
      <c r="L44" s="97"/>
      <c r="M44" s="81">
        <f>MAX(ABS(C44-K44),ABS(D44-K44),ABS(E44-K44),ABS(F44-K44),ABS(G44-K44),ABS(H44-K44),ABS(I44-K44),ABS(J44-K44))</f>
        <v>1.6770347853837535</v>
      </c>
      <c r="U44" s="42"/>
      <c r="V44" s="31"/>
      <c r="W44" s="31"/>
      <c r="X44" s="31"/>
      <c r="Y44" s="31"/>
      <c r="Z44" s="31"/>
      <c r="AA44" s="31"/>
      <c r="AB44" s="31"/>
      <c r="AC44" s="31"/>
      <c r="AD44" s="31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 spans="1:61" ht="14.25" customHeight="1">
      <c r="A45" s="31"/>
      <c r="B45" s="39">
        <v>2</v>
      </c>
      <c r="C45" s="96">
        <f t="shared" si="9"/>
        <v>64.334574277963938</v>
      </c>
      <c r="D45" s="97">
        <f t="shared" si="10"/>
        <v>65.077994584837541</v>
      </c>
      <c r="E45" s="96">
        <f t="shared" si="11"/>
        <v>64.383243321299645</v>
      </c>
      <c r="F45" s="98">
        <f t="shared" si="12"/>
        <v>64.337565422052023</v>
      </c>
      <c r="G45" s="98">
        <f t="shared" si="13"/>
        <v>64.194987553853522</v>
      </c>
      <c r="H45" s="98">
        <f t="shared" si="14"/>
        <v>64.913859183022169</v>
      </c>
      <c r="I45" s="98">
        <f t="shared" ref="I45:I73" si="15">V8</f>
        <v>63.886899712781229</v>
      </c>
      <c r="J45" s="98">
        <f t="shared" ref="J45:J73" si="16">Y8</f>
        <v>64.070356550183504</v>
      </c>
      <c r="K45" s="98">
        <f t="shared" ref="K45:K73" si="17">AB8</f>
        <v>64.361494574756648</v>
      </c>
      <c r="L45" s="97"/>
      <c r="M45" s="81">
        <f t="shared" ref="M45:M73" si="18">MAX(ABS(C45-K45),ABS(D45-K45),ABS(E45-K45),ABS(F45-K45),ABS(G45-K45),ABS(H45-K45),ABS(I45-K45),ABS(J45-K45))</f>
        <v>0.71650001008089248</v>
      </c>
      <c r="U45" s="42"/>
      <c r="V45" s="31"/>
      <c r="W45" s="31"/>
      <c r="X45" s="31"/>
      <c r="Y45" s="31"/>
      <c r="Z45" s="31"/>
      <c r="AA45" s="31"/>
      <c r="AB45" s="31"/>
      <c r="AC45" s="31"/>
      <c r="AD45" s="31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spans="1:61" ht="14.25" customHeight="1">
      <c r="A46" s="31"/>
      <c r="B46" s="39">
        <v>3</v>
      </c>
      <c r="C46" s="96">
        <f t="shared" si="9"/>
        <v>64.2179196585288</v>
      </c>
      <c r="D46" s="97">
        <f t="shared" si="10"/>
        <v>64.874481588447651</v>
      </c>
      <c r="E46" s="96">
        <f t="shared" si="11"/>
        <v>64.161684837545124</v>
      </c>
      <c r="F46" s="98">
        <f t="shared" si="12"/>
        <v>64.19598460188287</v>
      </c>
      <c r="G46" s="98">
        <f t="shared" si="13"/>
        <v>63.451189723950847</v>
      </c>
      <c r="H46" s="98">
        <f t="shared" si="14"/>
        <v>63.962675363012607</v>
      </c>
      <c r="I46" s="98">
        <f t="shared" si="15"/>
        <v>63.205915908728258</v>
      </c>
      <c r="J46" s="98">
        <f t="shared" si="16"/>
        <v>63.224859821286103</v>
      </c>
      <c r="K46" s="98">
        <f t="shared" si="17"/>
        <v>64.259795675761936</v>
      </c>
      <c r="L46" s="97"/>
      <c r="M46" s="81">
        <f t="shared" si="18"/>
        <v>1.0538797670336777</v>
      </c>
      <c r="U46" s="42"/>
      <c r="V46" s="31"/>
      <c r="W46" s="31"/>
      <c r="X46" s="31"/>
      <c r="Y46" s="31"/>
      <c r="Z46" s="31"/>
      <c r="AA46" s="31"/>
      <c r="AB46" s="31"/>
      <c r="AC46" s="31"/>
      <c r="AD46" s="31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 spans="1:61" ht="14.25" customHeight="1">
      <c r="A47" s="31"/>
      <c r="B47" s="39">
        <v>4</v>
      </c>
      <c r="C47" s="96">
        <f t="shared" si="9"/>
        <v>64.408355832136593</v>
      </c>
      <c r="D47" s="97">
        <f t="shared" si="10"/>
        <v>65.059949097472924</v>
      </c>
      <c r="E47" s="96">
        <f t="shared" si="11"/>
        <v>64.358180144404329</v>
      </c>
      <c r="F47" s="98">
        <f t="shared" si="12"/>
        <v>64.356509334609854</v>
      </c>
      <c r="G47" s="98">
        <f t="shared" si="13"/>
        <v>64.421317456518267</v>
      </c>
      <c r="H47" s="98">
        <f t="shared" si="14"/>
        <v>65.469214935375774</v>
      </c>
      <c r="I47" s="98">
        <f t="shared" si="15"/>
        <v>63.773236237434183</v>
      </c>
      <c r="J47" s="98">
        <f t="shared" si="16"/>
        <v>64.199972794000317</v>
      </c>
      <c r="K47" s="98">
        <f t="shared" si="17"/>
        <v>64.383429631402578</v>
      </c>
      <c r="L47" s="97"/>
      <c r="M47" s="81">
        <f t="shared" si="18"/>
        <v>1.0857853039731964</v>
      </c>
      <c r="U47" s="42"/>
      <c r="V47" s="31"/>
      <c r="W47" s="31"/>
      <c r="X47" s="31"/>
      <c r="Y47" s="31"/>
      <c r="Z47" s="31"/>
      <c r="AA47" s="31"/>
      <c r="AB47" s="31"/>
      <c r="AC47" s="31"/>
      <c r="AD47" s="31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 spans="1:61" ht="14.25" customHeight="1">
      <c r="A48" s="31"/>
      <c r="B48" s="39">
        <v>5</v>
      </c>
      <c r="C48" s="96">
        <f t="shared" si="9"/>
        <v>64.643659167065579</v>
      </c>
      <c r="D48" s="97">
        <f t="shared" si="10"/>
        <v>65.297548014440423</v>
      </c>
      <c r="E48" s="96">
        <f t="shared" si="11"/>
        <v>64.644902888086634</v>
      </c>
      <c r="F48" s="98">
        <f t="shared" si="12"/>
        <v>64.665594223711508</v>
      </c>
      <c r="G48" s="98">
        <f t="shared" si="13"/>
        <v>64.771281314823668</v>
      </c>
      <c r="H48" s="98">
        <f t="shared" si="14"/>
        <v>65.80322602521143</v>
      </c>
      <c r="I48" s="98">
        <f t="shared" si="15"/>
        <v>64.379441439285145</v>
      </c>
      <c r="J48" s="98">
        <f t="shared" si="16"/>
        <v>64.663600127652785</v>
      </c>
      <c r="K48" s="98">
        <f t="shared" si="17"/>
        <v>64.621724110419663</v>
      </c>
      <c r="L48" s="97"/>
      <c r="M48" s="81">
        <f t="shared" si="18"/>
        <v>1.1815019147917667</v>
      </c>
      <c r="U48" s="42"/>
      <c r="V48" s="31"/>
      <c r="W48" s="31"/>
      <c r="X48" s="31"/>
      <c r="Y48" s="31"/>
      <c r="Z48" s="31"/>
      <c r="AA48" s="31"/>
      <c r="AB48" s="31"/>
      <c r="AC48" s="31"/>
      <c r="AD48" s="31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 spans="1:45" ht="14.25" customHeight="1">
      <c r="A49" s="31"/>
      <c r="B49" s="39">
        <v>6</v>
      </c>
      <c r="C49" s="96">
        <f t="shared" si="9"/>
        <v>64.601783149832457</v>
      </c>
      <c r="D49" s="97">
        <f t="shared" si="10"/>
        <v>65.193285198555955</v>
      </c>
      <c r="E49" s="96">
        <f t="shared" si="11"/>
        <v>64.535627436823106</v>
      </c>
      <c r="F49" s="98">
        <f t="shared" si="12"/>
        <v>64.598792005744386</v>
      </c>
      <c r="G49" s="98">
        <f t="shared" si="13"/>
        <v>64.099270943034952</v>
      </c>
      <c r="H49" s="98">
        <f t="shared" si="14"/>
        <v>64.63368868677199</v>
      </c>
      <c r="I49" s="98">
        <f t="shared" si="15"/>
        <v>63.902852481250996</v>
      </c>
      <c r="J49" s="98">
        <f t="shared" si="16"/>
        <v>63.996574996010843</v>
      </c>
      <c r="K49" s="98">
        <f t="shared" si="17"/>
        <v>64.60377724589118</v>
      </c>
      <c r="L49" s="97"/>
      <c r="M49" s="81">
        <f t="shared" si="18"/>
        <v>0.70092476464018461</v>
      </c>
      <c r="U49" s="42"/>
      <c r="V49" s="31"/>
      <c r="W49" s="31"/>
      <c r="X49" s="31"/>
      <c r="Y49" s="31"/>
      <c r="Z49" s="31"/>
      <c r="AA49" s="31"/>
      <c r="AB49" s="31"/>
      <c r="AC49" s="31"/>
      <c r="AD49" s="31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 spans="1:45" ht="14.25" customHeight="1">
      <c r="A50" s="31"/>
      <c r="B50" s="39">
        <v>7</v>
      </c>
      <c r="C50" s="96">
        <f t="shared" si="9"/>
        <v>64.421317456518267</v>
      </c>
      <c r="D50" s="97">
        <f t="shared" si="10"/>
        <v>65.057944043321299</v>
      </c>
      <c r="E50" s="96">
        <f t="shared" si="11"/>
        <v>64.407303971119134</v>
      </c>
      <c r="F50" s="98">
        <f t="shared" si="12"/>
        <v>64.42331155257699</v>
      </c>
      <c r="G50" s="98">
        <f t="shared" si="13"/>
        <v>63.585791207914475</v>
      </c>
      <c r="H50" s="98">
        <f t="shared" si="14"/>
        <v>64.097276846976229</v>
      </c>
      <c r="I50" s="98">
        <f t="shared" si="15"/>
        <v>63.297644327429396</v>
      </c>
      <c r="J50" s="98">
        <f t="shared" si="16"/>
        <v>63.302629567576197</v>
      </c>
      <c r="K50" s="98">
        <f t="shared" si="17"/>
        <v>64.499087202808354</v>
      </c>
      <c r="L50" s="97"/>
      <c r="M50" s="81">
        <f t="shared" si="18"/>
        <v>1.2014428753789588</v>
      </c>
      <c r="U50" s="42"/>
      <c r="V50" s="31"/>
      <c r="W50" s="31"/>
      <c r="X50" s="31"/>
      <c r="Y50" s="31"/>
      <c r="Z50" s="31"/>
      <c r="AA50" s="31"/>
      <c r="AB50" s="31"/>
      <c r="AC50" s="31"/>
      <c r="AD50" s="31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 spans="1:45" ht="14.25" customHeight="1">
      <c r="A51" s="31"/>
      <c r="B51" s="39">
        <v>8</v>
      </c>
      <c r="C51" s="96">
        <f t="shared" si="9"/>
        <v>64.864006781554167</v>
      </c>
      <c r="D51" s="97">
        <f t="shared" si="10"/>
        <v>65.503066064981951</v>
      </c>
      <c r="E51" s="96">
        <f t="shared" si="11"/>
        <v>64.764203610108297</v>
      </c>
      <c r="F51" s="98">
        <f t="shared" si="12"/>
        <v>64.799198659645768</v>
      </c>
      <c r="G51" s="98">
        <f t="shared" si="13"/>
        <v>65.09532192436572</v>
      </c>
      <c r="H51" s="98">
        <f t="shared" si="14"/>
        <v>66.108322722195624</v>
      </c>
      <c r="I51" s="98">
        <f t="shared" si="15"/>
        <v>64.456214137545885</v>
      </c>
      <c r="J51" s="98">
        <f t="shared" si="16"/>
        <v>64.911865086963459</v>
      </c>
      <c r="K51" s="98">
        <f t="shared" si="17"/>
        <v>64.802189803733839</v>
      </c>
      <c r="L51" s="97"/>
      <c r="M51" s="81">
        <f t="shared" si="18"/>
        <v>1.3061329184617847</v>
      </c>
      <c r="U51" s="42"/>
      <c r="V51" s="31"/>
      <c r="W51" s="31"/>
      <c r="X51" s="31"/>
      <c r="Y51" s="31"/>
      <c r="Z51" s="31"/>
      <c r="AA51" s="31"/>
      <c r="AB51" s="31"/>
      <c r="AC51" s="31"/>
      <c r="AD51" s="31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 spans="1:45" ht="14.25" customHeight="1">
      <c r="A52" s="31"/>
      <c r="B52" s="39">
        <v>9</v>
      </c>
      <c r="C52" s="96">
        <f t="shared" si="9"/>
        <v>64.90987099090475</v>
      </c>
      <c r="D52" s="97">
        <f t="shared" si="10"/>
        <v>65.518103971119132</v>
      </c>
      <c r="E52" s="96">
        <f t="shared" si="11"/>
        <v>64.904557400722027</v>
      </c>
      <c r="F52" s="98">
        <f t="shared" si="12"/>
        <v>64.912862134992821</v>
      </c>
      <c r="G52" s="98">
        <f t="shared" si="13"/>
        <v>64.731399393649284</v>
      </c>
      <c r="H52" s="98">
        <f t="shared" si="14"/>
        <v>65.403409765437999</v>
      </c>
      <c r="I52" s="98">
        <f t="shared" si="15"/>
        <v>64.501081298867078</v>
      </c>
      <c r="J52" s="98">
        <f t="shared" si="16"/>
        <v>64.668585367799579</v>
      </c>
      <c r="K52" s="98">
        <f t="shared" si="17"/>
        <v>64.888932982288182</v>
      </c>
      <c r="L52" s="97"/>
      <c r="M52" s="81">
        <f t="shared" si="18"/>
        <v>0.6291709888309498</v>
      </c>
      <c r="U52" s="42"/>
      <c r="V52" s="31"/>
      <c r="W52" s="31"/>
      <c r="X52" s="31"/>
      <c r="Y52" s="31"/>
      <c r="Z52" s="31"/>
      <c r="AA52" s="31"/>
      <c r="AB52" s="31"/>
      <c r="AC52" s="31"/>
      <c r="AD52" s="31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spans="1:45" ht="14.25" customHeight="1">
      <c r="A53" s="31"/>
      <c r="B53" s="39">
        <v>10</v>
      </c>
      <c r="C53" s="96">
        <f t="shared" si="9"/>
        <v>64.77028426679432</v>
      </c>
      <c r="D53" s="97">
        <f t="shared" si="10"/>
        <v>65.359704693140799</v>
      </c>
      <c r="E53" s="96">
        <f t="shared" si="11"/>
        <v>64.668963537906137</v>
      </c>
      <c r="F53" s="98">
        <f t="shared" si="12"/>
        <v>64.761310834530079</v>
      </c>
      <c r="G53" s="98">
        <f t="shared" si="13"/>
        <v>64.000563188128297</v>
      </c>
      <c r="H53" s="98">
        <f t="shared" si="14"/>
        <v>64.514042923248766</v>
      </c>
      <c r="I53" s="98">
        <f t="shared" si="15"/>
        <v>63.823088638902185</v>
      </c>
      <c r="J53" s="98">
        <f t="shared" si="16"/>
        <v>63.859979415988505</v>
      </c>
      <c r="K53" s="98">
        <f t="shared" si="17"/>
        <v>64.823127812350407</v>
      </c>
      <c r="L53" s="97"/>
      <c r="M53" s="81">
        <f t="shared" si="18"/>
        <v>1.0000391734482221</v>
      </c>
      <c r="U53" s="42"/>
      <c r="V53" s="31"/>
      <c r="W53" s="31"/>
      <c r="X53" s="31"/>
      <c r="Y53" s="31"/>
      <c r="Z53" s="31"/>
      <c r="AA53" s="31"/>
      <c r="AB53" s="31"/>
      <c r="AC53" s="31"/>
      <c r="AD53" s="31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spans="1:45" ht="14.25" customHeight="1">
      <c r="A54" s="31"/>
      <c r="B54" s="39">
        <v>11</v>
      </c>
      <c r="C54" s="96">
        <f t="shared" si="9"/>
        <v>64.803186851763215</v>
      </c>
      <c r="D54" s="97">
        <f t="shared" si="10"/>
        <v>65.466975090252717</v>
      </c>
      <c r="E54" s="96">
        <f t="shared" si="11"/>
        <v>64.703049458483761</v>
      </c>
      <c r="F54" s="98">
        <f t="shared" si="12"/>
        <v>64.721428913355666</v>
      </c>
      <c r="G54" s="98">
        <f t="shared" si="13"/>
        <v>64.414338120312749</v>
      </c>
      <c r="H54" s="98">
        <f t="shared" si="14"/>
        <v>65.321651827030479</v>
      </c>
      <c r="I54" s="98">
        <f t="shared" si="15"/>
        <v>63.773236237434183</v>
      </c>
      <c r="J54" s="98">
        <f t="shared" si="16"/>
        <v>64.235866523057283</v>
      </c>
      <c r="K54" s="98">
        <f t="shared" si="17"/>
        <v>64.824124860379769</v>
      </c>
      <c r="L54" s="97"/>
      <c r="M54" s="81">
        <f t="shared" si="18"/>
        <v>1.0508886229455854</v>
      </c>
      <c r="U54" s="42"/>
      <c r="V54" s="31"/>
      <c r="W54" s="31"/>
      <c r="X54" s="31"/>
      <c r="Y54" s="31"/>
      <c r="Z54" s="31"/>
      <c r="AA54" s="31"/>
      <c r="AB54" s="31"/>
      <c r="AC54" s="31"/>
      <c r="AD54" s="31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spans="1:45" ht="14.25" customHeight="1">
      <c r="A55" s="31"/>
      <c r="B55" s="39">
        <v>12</v>
      </c>
      <c r="C55" s="96">
        <f t="shared" si="9"/>
        <v>65.196023775331099</v>
      </c>
      <c r="D55" s="97">
        <f t="shared" si="10"/>
        <v>65.805829241877262</v>
      </c>
      <c r="E55" s="96">
        <f t="shared" si="11"/>
        <v>65.094035018050548</v>
      </c>
      <c r="F55" s="98">
        <f t="shared" si="12"/>
        <v>65.169103478538375</v>
      </c>
      <c r="G55" s="98">
        <f t="shared" si="13"/>
        <v>65.354554411999359</v>
      </c>
      <c r="H55" s="98">
        <f t="shared" si="14"/>
        <v>66.343626057124624</v>
      </c>
      <c r="I55" s="98">
        <f t="shared" si="15"/>
        <v>64.863009733524805</v>
      </c>
      <c r="J55" s="98">
        <f t="shared" si="16"/>
        <v>65.184059198978773</v>
      </c>
      <c r="K55" s="98">
        <f t="shared" si="17"/>
        <v>65.120248125099735</v>
      </c>
      <c r="L55" s="97"/>
      <c r="M55" s="81">
        <f t="shared" si="18"/>
        <v>1.2233779320248885</v>
      </c>
      <c r="U55" s="42"/>
      <c r="V55" s="31"/>
      <c r="W55" s="31"/>
      <c r="X55" s="31"/>
      <c r="Y55" s="31"/>
      <c r="Z55" s="31"/>
      <c r="AA55" s="31"/>
      <c r="AB55" s="31"/>
      <c r="AC55" s="31"/>
      <c r="AD55" s="31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 spans="1:45" ht="14.25" customHeight="1">
      <c r="A56" s="31"/>
      <c r="B56" s="39">
        <v>13</v>
      </c>
      <c r="C56" s="96">
        <f t="shared" si="9"/>
        <v>65.110277644806132</v>
      </c>
      <c r="D56" s="97">
        <f t="shared" si="10"/>
        <v>65.736654873646202</v>
      </c>
      <c r="E56" s="96">
        <f t="shared" si="11"/>
        <v>65.029873285198548</v>
      </c>
      <c r="F56" s="98">
        <f t="shared" si="12"/>
        <v>65.088342588160216</v>
      </c>
      <c r="G56" s="98">
        <f t="shared" si="13"/>
        <v>64.712455481091425</v>
      </c>
      <c r="H56" s="98">
        <f t="shared" si="14"/>
        <v>65.274790569650548</v>
      </c>
      <c r="I56" s="98">
        <f t="shared" si="15"/>
        <v>64.4532229934578</v>
      </c>
      <c r="J56" s="98">
        <f t="shared" si="16"/>
        <v>64.629700494654543</v>
      </c>
      <c r="K56" s="98">
        <f t="shared" si="17"/>
        <v>65.083357348013394</v>
      </c>
      <c r="L56" s="97"/>
      <c r="M56" s="81">
        <f t="shared" si="18"/>
        <v>0.65329752563280863</v>
      </c>
      <c r="U56" s="42"/>
      <c r="V56" s="31"/>
      <c r="W56" s="31"/>
      <c r="X56" s="31"/>
      <c r="Y56" s="31"/>
      <c r="Z56" s="31"/>
      <c r="AA56" s="31"/>
      <c r="AB56" s="31"/>
      <c r="AC56" s="31"/>
      <c r="AD56" s="31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 spans="1:45" ht="14.25" customHeight="1">
      <c r="A57" s="31"/>
      <c r="B57" s="39">
        <v>14</v>
      </c>
      <c r="C57" s="96">
        <f t="shared" si="9"/>
        <v>64.896909366523062</v>
      </c>
      <c r="D57" s="97">
        <f t="shared" si="10"/>
        <v>65.566225270758125</v>
      </c>
      <c r="E57" s="96">
        <f t="shared" si="11"/>
        <v>64.885509386281598</v>
      </c>
      <c r="F57" s="98">
        <f t="shared" si="12"/>
        <v>64.915853279080906</v>
      </c>
      <c r="G57" s="98">
        <f t="shared" si="13"/>
        <v>63.948716690601572</v>
      </c>
      <c r="H57" s="98">
        <f t="shared" si="14"/>
        <v>64.574862853039733</v>
      </c>
      <c r="I57" s="98">
        <f t="shared" si="15"/>
        <v>63.769248045316736</v>
      </c>
      <c r="J57" s="98">
        <f t="shared" si="16"/>
        <v>63.707431067496408</v>
      </c>
      <c r="K57" s="98">
        <f t="shared" si="17"/>
        <v>65.0135639859582</v>
      </c>
      <c r="L57" s="97"/>
      <c r="M57" s="81">
        <f t="shared" si="18"/>
        <v>1.3061329184617918</v>
      </c>
      <c r="U57" s="42"/>
      <c r="V57" s="31"/>
      <c r="W57" s="31"/>
      <c r="X57" s="31"/>
      <c r="Y57" s="31"/>
      <c r="Z57" s="31"/>
      <c r="AA57" s="31"/>
      <c r="AB57" s="31"/>
      <c r="AC57" s="31"/>
      <c r="AD57" s="31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 spans="1:45" ht="14.25" customHeight="1">
      <c r="A58" s="31"/>
      <c r="B58" s="39">
        <v>15</v>
      </c>
      <c r="C58" s="96">
        <f t="shared" si="9"/>
        <v>65.258837801180789</v>
      </c>
      <c r="D58" s="97">
        <f t="shared" si="10"/>
        <v>65.791793862815894</v>
      </c>
      <c r="E58" s="96">
        <f t="shared" si="11"/>
        <v>65.074987003610104</v>
      </c>
      <c r="F58" s="98">
        <f t="shared" si="12"/>
        <v>65.108283548747409</v>
      </c>
      <c r="G58" s="98">
        <f t="shared" si="13"/>
        <v>65.188047391096219</v>
      </c>
      <c r="H58" s="98">
        <f t="shared" si="14"/>
        <v>66.29277660762726</v>
      </c>
      <c r="I58" s="98">
        <f t="shared" si="15"/>
        <v>64.464190521780765</v>
      </c>
      <c r="J58" s="98">
        <f t="shared" si="16"/>
        <v>64.936791287697474</v>
      </c>
      <c r="K58" s="98">
        <f t="shared" si="17"/>
        <v>65.148165469921807</v>
      </c>
      <c r="L58" s="97"/>
      <c r="M58" s="81">
        <f t="shared" si="18"/>
        <v>1.1446111377054535</v>
      </c>
      <c r="U58" s="42"/>
      <c r="V58" s="31"/>
      <c r="W58" s="31"/>
      <c r="X58" s="31"/>
      <c r="Y58" s="31"/>
      <c r="Z58" s="31"/>
      <c r="AA58" s="31"/>
      <c r="AB58" s="31"/>
      <c r="AC58" s="31"/>
      <c r="AD58" s="31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 spans="1:45" ht="14.25" customHeight="1">
      <c r="A59" s="31"/>
      <c r="B59" s="39">
        <v>16</v>
      </c>
      <c r="C59" s="96">
        <f t="shared" si="9"/>
        <v>65.385462900909516</v>
      </c>
      <c r="D59" s="97">
        <f t="shared" si="10"/>
        <v>65.991296750902535</v>
      </c>
      <c r="E59" s="96">
        <f t="shared" si="11"/>
        <v>65.289527797833927</v>
      </c>
      <c r="F59" s="98">
        <f t="shared" si="12"/>
        <v>65.353557363969998</v>
      </c>
      <c r="G59" s="98">
        <f t="shared" si="13"/>
        <v>65.357545556087445</v>
      </c>
      <c r="H59" s="98">
        <f t="shared" si="14"/>
        <v>66.170139700015952</v>
      </c>
      <c r="I59" s="98">
        <f t="shared" si="15"/>
        <v>64.978667304930582</v>
      </c>
      <c r="J59" s="98">
        <f t="shared" si="16"/>
        <v>65.279775809797357</v>
      </c>
      <c r="K59" s="98">
        <f t="shared" si="17"/>
        <v>65.363527844263601</v>
      </c>
      <c r="L59" s="97"/>
      <c r="M59" s="81">
        <f t="shared" si="18"/>
        <v>0.80661185575235095</v>
      </c>
      <c r="U59" s="42"/>
      <c r="V59" s="31"/>
      <c r="W59" s="31"/>
      <c r="X59" s="31"/>
      <c r="Y59" s="31"/>
      <c r="Z59" s="31"/>
      <c r="AA59" s="31"/>
      <c r="AB59" s="31"/>
      <c r="AC59" s="31"/>
      <c r="AD59" s="31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 spans="1:45" ht="14.25" customHeight="1">
      <c r="A60" s="31"/>
      <c r="B60" s="39">
        <v>17</v>
      </c>
      <c r="C60" s="96">
        <f t="shared" si="9"/>
        <v>65.252855513004633</v>
      </c>
      <c r="D60" s="97">
        <f t="shared" si="10"/>
        <v>65.872998555956684</v>
      </c>
      <c r="E60" s="96">
        <f t="shared" si="11"/>
        <v>65.226368592057753</v>
      </c>
      <c r="F60" s="98">
        <f t="shared" si="12"/>
        <v>65.279775809797357</v>
      </c>
      <c r="G60" s="98">
        <f t="shared" si="13"/>
        <v>64.616738870272854</v>
      </c>
      <c r="H60" s="98">
        <f t="shared" si="14"/>
        <v>65.205994255624702</v>
      </c>
      <c r="I60" s="98">
        <f t="shared" si="15"/>
        <v>64.483134434338595</v>
      </c>
      <c r="J60" s="98">
        <f t="shared" si="16"/>
        <v>64.463193473751389</v>
      </c>
      <c r="K60" s="98">
        <f t="shared" si="17"/>
        <v>65.323645923089188</v>
      </c>
      <c r="L60" s="97"/>
      <c r="M60" s="81">
        <f t="shared" si="18"/>
        <v>0.86045244933779941</v>
      </c>
      <c r="U60" s="42"/>
      <c r="V60" s="31"/>
      <c r="W60" s="31"/>
      <c r="X60" s="31"/>
      <c r="Y60" s="31"/>
      <c r="Z60" s="31"/>
      <c r="AA60" s="31"/>
      <c r="AB60" s="31"/>
      <c r="AC60" s="31"/>
      <c r="AD60" s="31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 spans="1:45" ht="14.25" customHeight="1">
      <c r="A61" s="31"/>
      <c r="B61" s="39">
        <v>18</v>
      </c>
      <c r="C61" s="96">
        <f t="shared" si="9"/>
        <v>65.075380963778528</v>
      </c>
      <c r="D61" s="97">
        <f t="shared" si="10"/>
        <v>65.72362202166066</v>
      </c>
      <c r="E61" s="96">
        <f t="shared" si="11"/>
        <v>65.10506281588448</v>
      </c>
      <c r="F61" s="98">
        <f t="shared" si="12"/>
        <v>65.079369155895975</v>
      </c>
      <c r="G61" s="98">
        <f t="shared" si="13"/>
        <v>64.080327030477093</v>
      </c>
      <c r="H61" s="98">
        <f t="shared" si="14"/>
        <v>64.721428913355666</v>
      </c>
      <c r="I61" s="98">
        <f t="shared" si="15"/>
        <v>63.790186053933304</v>
      </c>
      <c r="J61" s="98">
        <f t="shared" si="16"/>
        <v>63.763265757140573</v>
      </c>
      <c r="K61" s="98">
        <f t="shared" si="17"/>
        <v>65.182065102920063</v>
      </c>
      <c r="L61" s="97"/>
      <c r="M61" s="81">
        <f t="shared" si="18"/>
        <v>1.4187993457794903</v>
      </c>
      <c r="U61" s="42"/>
      <c r="V61" s="31"/>
      <c r="W61" s="31"/>
      <c r="X61" s="31"/>
      <c r="Y61" s="31"/>
      <c r="Z61" s="31"/>
      <c r="AA61" s="31"/>
      <c r="AB61" s="31"/>
      <c r="AC61" s="31"/>
      <c r="AD61" s="31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 spans="1:45" ht="14.25" customHeight="1">
      <c r="A62" s="31"/>
      <c r="B62" s="39">
        <v>19</v>
      </c>
      <c r="C62" s="96">
        <f t="shared" si="9"/>
        <v>65.541002393489705</v>
      </c>
      <c r="D62" s="97">
        <f t="shared" si="10"/>
        <v>66.071498916967514</v>
      </c>
      <c r="E62" s="96">
        <f t="shared" si="11"/>
        <v>65.344666787003618</v>
      </c>
      <c r="F62" s="98">
        <f t="shared" si="12"/>
        <v>65.42335072602522</v>
      </c>
      <c r="G62" s="98">
        <f t="shared" si="13"/>
        <v>65.575899074517309</v>
      </c>
      <c r="H62" s="98">
        <f t="shared" si="14"/>
        <v>66.68062829104835</v>
      </c>
      <c r="I62" s="98">
        <f t="shared" si="15"/>
        <v>64.957729296314028</v>
      </c>
      <c r="J62" s="98">
        <f t="shared" si="16"/>
        <v>65.381474708792084</v>
      </c>
      <c r="K62" s="98">
        <f t="shared" si="17"/>
        <v>65.445285782671135</v>
      </c>
      <c r="L62" s="97"/>
      <c r="M62" s="81">
        <f t="shared" si="18"/>
        <v>1.2353425083772152</v>
      </c>
      <c r="U62" s="42"/>
      <c r="V62" s="31"/>
      <c r="W62" s="31"/>
      <c r="X62" s="31"/>
      <c r="Y62" s="31"/>
      <c r="Z62" s="31"/>
      <c r="AA62" s="31"/>
      <c r="AB62" s="31"/>
      <c r="AC62" s="31"/>
      <c r="AD62" s="31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 spans="1:45" ht="14.25" customHeight="1">
      <c r="A63" s="31"/>
      <c r="B63" s="39">
        <v>20</v>
      </c>
      <c r="C63" s="96">
        <f t="shared" si="9"/>
        <v>65.552966969842032</v>
      </c>
      <c r="D63" s="97">
        <f t="shared" si="10"/>
        <v>66.18979711191335</v>
      </c>
      <c r="E63" s="96">
        <f t="shared" si="11"/>
        <v>65.520109025270756</v>
      </c>
      <c r="F63" s="98">
        <f t="shared" si="12"/>
        <v>65.582878410722842</v>
      </c>
      <c r="G63" s="98">
        <f t="shared" si="13"/>
        <v>65.274790569650548</v>
      </c>
      <c r="H63" s="98">
        <f t="shared" si="14"/>
        <v>65.935833413116328</v>
      </c>
      <c r="I63" s="98">
        <f t="shared" si="15"/>
        <v>65.065410483484911</v>
      </c>
      <c r="J63" s="98">
        <f t="shared" si="16"/>
        <v>65.204997207595341</v>
      </c>
      <c r="K63" s="98">
        <f t="shared" si="17"/>
        <v>65.584872506781551</v>
      </c>
      <c r="L63" s="97"/>
      <c r="M63" s="81">
        <f t="shared" si="18"/>
        <v>0.60492460513179935</v>
      </c>
      <c r="U63" s="42"/>
      <c r="V63" s="31"/>
      <c r="W63" s="31"/>
      <c r="X63" s="31"/>
      <c r="Y63" s="31"/>
      <c r="Z63" s="31"/>
      <c r="AA63" s="31"/>
      <c r="AB63" s="31"/>
      <c r="AC63" s="31"/>
      <c r="AD63" s="31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 spans="1:45" ht="14.25" customHeight="1">
      <c r="A64" s="31"/>
      <c r="B64" s="39">
        <v>21</v>
      </c>
      <c r="C64" s="96">
        <f t="shared" si="9"/>
        <v>65.432324158289461</v>
      </c>
      <c r="D64" s="97">
        <f t="shared" si="10"/>
        <v>65.972248736462092</v>
      </c>
      <c r="E64" s="96">
        <f t="shared" si="11"/>
        <v>65.274489891696746</v>
      </c>
      <c r="F64" s="98">
        <f t="shared" si="12"/>
        <v>65.402412717408652</v>
      </c>
      <c r="G64" s="98">
        <f t="shared" si="13"/>
        <v>64.524013403542369</v>
      </c>
      <c r="H64" s="98">
        <f t="shared" si="14"/>
        <v>65.089339636189564</v>
      </c>
      <c r="I64" s="98">
        <f t="shared" si="15"/>
        <v>64.321612653582264</v>
      </c>
      <c r="J64" s="98">
        <f t="shared" si="16"/>
        <v>64.341553614169456</v>
      </c>
      <c r="K64" s="98">
        <f t="shared" si="17"/>
        <v>65.444288734641773</v>
      </c>
      <c r="L64" s="97"/>
      <c r="M64" s="81">
        <f t="shared" si="18"/>
        <v>1.1226760810595096</v>
      </c>
      <c r="U64" s="42"/>
      <c r="V64" s="31"/>
      <c r="W64" s="31"/>
      <c r="X64" s="31"/>
      <c r="Y64" s="31"/>
      <c r="Z64" s="31"/>
      <c r="AA64" s="31"/>
      <c r="AB64" s="31"/>
      <c r="AC64" s="31"/>
      <c r="AD64" s="31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 spans="1:45" ht="14.25" customHeight="1">
      <c r="A65" s="31"/>
      <c r="B65" s="39">
        <v>22</v>
      </c>
      <c r="C65" s="96">
        <f t="shared" si="9"/>
        <v>65.340595739588323</v>
      </c>
      <c r="D65" s="97">
        <f t="shared" si="10"/>
        <v>66.017362454873648</v>
      </c>
      <c r="E65" s="96">
        <f t="shared" si="11"/>
        <v>65.354692057761724</v>
      </c>
      <c r="F65" s="98">
        <f t="shared" si="12"/>
        <v>65.286755146002875</v>
      </c>
      <c r="G65" s="98">
        <f t="shared" si="13"/>
        <v>64.647647359183026</v>
      </c>
      <c r="H65" s="98">
        <f t="shared" si="14"/>
        <v>65.438306446465617</v>
      </c>
      <c r="I65" s="98">
        <f t="shared" si="15"/>
        <v>64.100267991064314</v>
      </c>
      <c r="J65" s="98">
        <f t="shared" si="16"/>
        <v>64.301671692995058</v>
      </c>
      <c r="K65" s="98">
        <f t="shared" si="17"/>
        <v>65.428335966172014</v>
      </c>
      <c r="L65" s="97"/>
      <c r="M65" s="81">
        <f t="shared" si="18"/>
        <v>1.3280679751077002</v>
      </c>
      <c r="U65" s="42"/>
      <c r="V65" s="31"/>
      <c r="W65" s="31"/>
      <c r="X65" s="31"/>
      <c r="Y65" s="31"/>
      <c r="Z65" s="31"/>
      <c r="AA65" s="31"/>
      <c r="AB65" s="31"/>
      <c r="AC65" s="31"/>
      <c r="AD65" s="31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 spans="1:45" ht="14.25" customHeight="1">
      <c r="A66" s="31"/>
      <c r="B66" s="39">
        <v>23</v>
      </c>
      <c r="C66" s="96">
        <f t="shared" si="9"/>
        <v>65.750382479655329</v>
      </c>
      <c r="D66" s="97">
        <f t="shared" si="10"/>
        <v>66.301077617328517</v>
      </c>
      <c r="E66" s="96">
        <f t="shared" si="11"/>
        <v>65.589283393501816</v>
      </c>
      <c r="F66" s="98">
        <f t="shared" si="12"/>
        <v>65.673609781394603</v>
      </c>
      <c r="G66" s="98">
        <f t="shared" si="13"/>
        <v>65.756364767831499</v>
      </c>
      <c r="H66" s="98">
        <f t="shared" si="14"/>
        <v>66.627784745492264</v>
      </c>
      <c r="I66" s="98">
        <f t="shared" si="15"/>
        <v>65.237899792564221</v>
      </c>
      <c r="J66" s="98">
        <f t="shared" si="16"/>
        <v>65.612789851603637</v>
      </c>
      <c r="K66" s="98">
        <f t="shared" si="17"/>
        <v>65.663639301101014</v>
      </c>
      <c r="L66" s="97"/>
      <c r="M66" s="81">
        <f t="shared" si="18"/>
        <v>0.96414544439124938</v>
      </c>
      <c r="U66" s="42"/>
      <c r="V66" s="31"/>
      <c r="W66" s="31"/>
      <c r="X66" s="31"/>
      <c r="Y66" s="31"/>
      <c r="Z66" s="31"/>
      <c r="AA66" s="31"/>
      <c r="AB66" s="31"/>
      <c r="AC66" s="31"/>
      <c r="AD66" s="31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 spans="1:45" ht="14.25" customHeight="1">
      <c r="A67" s="31"/>
      <c r="B67" s="39">
        <v>24</v>
      </c>
      <c r="C67" s="96">
        <f t="shared" si="9"/>
        <v>65.68557435774693</v>
      </c>
      <c r="D67" s="97">
        <f t="shared" si="10"/>
        <v>66.271001805054155</v>
      </c>
      <c r="E67" s="96">
        <f t="shared" si="11"/>
        <v>65.644422382671479</v>
      </c>
      <c r="F67" s="98">
        <f t="shared" si="12"/>
        <v>65.717479894686463</v>
      </c>
      <c r="G67" s="98">
        <f t="shared" si="13"/>
        <v>65.222944072123823</v>
      </c>
      <c r="H67" s="98">
        <f t="shared" si="14"/>
        <v>65.879001675442794</v>
      </c>
      <c r="I67" s="98">
        <f t="shared" si="15"/>
        <v>65.050454763044513</v>
      </c>
      <c r="J67" s="98">
        <f t="shared" si="16"/>
        <v>65.102301260571252</v>
      </c>
      <c r="K67" s="98">
        <f t="shared" si="17"/>
        <v>65.739414951332378</v>
      </c>
      <c r="L67" s="97"/>
      <c r="M67" s="81">
        <f t="shared" si="18"/>
        <v>0.68896018828786509</v>
      </c>
      <c r="U67" s="42"/>
      <c r="V67" s="31"/>
      <c r="W67" s="31"/>
      <c r="X67" s="31"/>
      <c r="Y67" s="31"/>
      <c r="Z67" s="31"/>
      <c r="AA67" s="31"/>
      <c r="AB67" s="31"/>
      <c r="AC67" s="31"/>
      <c r="AD67" s="31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 spans="1:45" ht="14.25" customHeight="1">
      <c r="A68" s="31"/>
      <c r="B68" s="39">
        <v>25</v>
      </c>
      <c r="C68" s="96">
        <f t="shared" si="9"/>
        <v>65.494141136109789</v>
      </c>
      <c r="D68" s="97">
        <f t="shared" si="10"/>
        <v>66.137665703971123</v>
      </c>
      <c r="E68" s="96">
        <f t="shared" si="11"/>
        <v>65.390783032490972</v>
      </c>
      <c r="F68" s="98">
        <f t="shared" si="12"/>
        <v>65.432324158289461</v>
      </c>
      <c r="G68" s="98">
        <f t="shared" si="13"/>
        <v>64.471169857986283</v>
      </c>
      <c r="H68" s="98">
        <f t="shared" si="14"/>
        <v>65.126230413275891</v>
      </c>
      <c r="I68" s="98">
        <f t="shared" si="15"/>
        <v>64.228887186851765</v>
      </c>
      <c r="J68" s="98">
        <f t="shared" si="16"/>
        <v>64.243842907292162</v>
      </c>
      <c r="K68" s="98">
        <f t="shared" si="17"/>
        <v>65.569916786341153</v>
      </c>
      <c r="L68" s="97"/>
      <c r="M68" s="81">
        <f t="shared" si="18"/>
        <v>1.3410295994893886</v>
      </c>
      <c r="U68" s="42"/>
      <c r="V68" s="31"/>
      <c r="W68" s="31"/>
      <c r="X68" s="31"/>
      <c r="Y68" s="31"/>
      <c r="Z68" s="31"/>
      <c r="AA68" s="31"/>
      <c r="AB68" s="31"/>
      <c r="AC68" s="31"/>
      <c r="AD68" s="31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 spans="1:45" ht="14.25" customHeight="1">
      <c r="A69" s="31"/>
      <c r="B69" s="39">
        <v>26</v>
      </c>
      <c r="C69" s="96">
        <f t="shared" si="9"/>
        <v>65.67759797351205</v>
      </c>
      <c r="D69" s="97">
        <f t="shared" si="10"/>
        <v>66.212855234657042</v>
      </c>
      <c r="E69" s="96">
        <f t="shared" si="11"/>
        <v>65.533141877256313</v>
      </c>
      <c r="F69" s="98">
        <f t="shared" si="12"/>
        <v>65.581881362693466</v>
      </c>
      <c r="G69" s="98">
        <f t="shared" si="13"/>
        <v>65.266814185415669</v>
      </c>
      <c r="H69" s="98">
        <f t="shared" si="14"/>
        <v>65.985685814584329</v>
      </c>
      <c r="I69" s="98">
        <f t="shared" si="15"/>
        <v>64.647647359183026</v>
      </c>
      <c r="J69" s="98">
        <f t="shared" si="16"/>
        <v>65.039487234721562</v>
      </c>
      <c r="K69" s="98">
        <f t="shared" si="17"/>
        <v>65.63073671613212</v>
      </c>
      <c r="L69" s="97"/>
      <c r="M69" s="81">
        <f t="shared" si="18"/>
        <v>0.98308935694909394</v>
      </c>
      <c r="U69" s="42"/>
      <c r="V69" s="31"/>
      <c r="W69" s="31"/>
      <c r="X69" s="31"/>
      <c r="Y69" s="31"/>
      <c r="Z69" s="31"/>
      <c r="AA69" s="31"/>
      <c r="AB69" s="31"/>
      <c r="AC69" s="31"/>
      <c r="AD69" s="31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 spans="1:45" ht="14.25" customHeight="1">
      <c r="A70" s="31"/>
      <c r="B70" s="39">
        <v>27</v>
      </c>
      <c r="C70" s="96">
        <f t="shared" si="9"/>
        <v>65.907916068294242</v>
      </c>
      <c r="D70" s="97">
        <f t="shared" si="10"/>
        <v>66.484540072202165</v>
      </c>
      <c r="E70" s="96">
        <f t="shared" si="11"/>
        <v>65.776755956678699</v>
      </c>
      <c r="F70" s="98">
        <f t="shared" si="12"/>
        <v>65.876010531354709</v>
      </c>
      <c r="G70" s="98">
        <f t="shared" si="13"/>
        <v>65.840116802297743</v>
      </c>
      <c r="H70" s="98">
        <f t="shared" si="14"/>
        <v>66.454298388383592</v>
      </c>
      <c r="I70" s="98">
        <f t="shared" si="15"/>
        <v>65.385462900909516</v>
      </c>
      <c r="J70" s="98">
        <f t="shared" si="16"/>
        <v>65.74041199936174</v>
      </c>
      <c r="K70" s="98">
        <f t="shared" si="17"/>
        <v>65.878004627413432</v>
      </c>
      <c r="L70" s="97"/>
      <c r="M70" s="81">
        <f t="shared" si="18"/>
        <v>0.606535444788733</v>
      </c>
      <c r="U70" s="42"/>
      <c r="V70" s="31"/>
      <c r="W70" s="31"/>
      <c r="X70" s="31"/>
      <c r="Y70" s="31"/>
      <c r="Z70" s="31"/>
      <c r="AA70" s="31"/>
      <c r="AB70" s="31"/>
      <c r="AC70" s="31"/>
      <c r="AD70" s="31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 spans="1:45" ht="14.25" customHeight="1">
      <c r="A71" s="31"/>
      <c r="B71" s="39">
        <v>28</v>
      </c>
      <c r="C71" s="96">
        <f t="shared" si="9"/>
        <v>65.873019387266638</v>
      </c>
      <c r="D71" s="97">
        <f t="shared" si="10"/>
        <v>66.390302527075804</v>
      </c>
      <c r="E71" s="96">
        <f t="shared" si="11"/>
        <v>65.734649819494592</v>
      </c>
      <c r="F71" s="98">
        <f t="shared" si="12"/>
        <v>65.870028243178552</v>
      </c>
      <c r="G71" s="98">
        <f t="shared" si="13"/>
        <v>65.185056247008134</v>
      </c>
      <c r="H71" s="98">
        <f t="shared" si="14"/>
        <v>65.749385431625981</v>
      </c>
      <c r="I71" s="98">
        <f t="shared" si="15"/>
        <v>65.04646657092708</v>
      </c>
      <c r="J71" s="98">
        <f t="shared" si="16"/>
        <v>65.065410483484911</v>
      </c>
      <c r="K71" s="98">
        <f t="shared" si="17"/>
        <v>65.870028243178552</v>
      </c>
      <c r="L71" s="97"/>
      <c r="M71" s="81">
        <f t="shared" si="18"/>
        <v>0.82356167225147203</v>
      </c>
      <c r="U71" s="42"/>
      <c r="V71" s="31"/>
      <c r="W71" s="31"/>
      <c r="X71" s="31"/>
      <c r="Y71" s="31"/>
      <c r="Z71" s="31"/>
      <c r="AA71" s="31"/>
      <c r="AB71" s="31"/>
      <c r="AC71" s="31"/>
      <c r="AD71" s="31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 spans="1:45" ht="14.25" customHeight="1">
      <c r="A72" s="31"/>
      <c r="B72" s="39">
        <v>29</v>
      </c>
      <c r="C72" s="96">
        <f t="shared" si="9"/>
        <v>65.637716052337638</v>
      </c>
      <c r="D72" s="97">
        <f t="shared" si="10"/>
        <v>66.241928519855591</v>
      </c>
      <c r="E72" s="96">
        <f t="shared" si="11"/>
        <v>65.544169675090259</v>
      </c>
      <c r="F72" s="98">
        <f t="shared" si="12"/>
        <v>65.602819371310034</v>
      </c>
      <c r="G72" s="98">
        <f t="shared" si="13"/>
        <v>64.471169857986283</v>
      </c>
      <c r="H72" s="98">
        <f t="shared" si="14"/>
        <v>65.11725698101165</v>
      </c>
      <c r="I72" s="98">
        <f t="shared" si="15"/>
        <v>64.207949178235197</v>
      </c>
      <c r="J72" s="98">
        <f t="shared" si="16"/>
        <v>64.249825195468318</v>
      </c>
      <c r="K72" s="98">
        <f t="shared" si="17"/>
        <v>65.705515318334136</v>
      </c>
      <c r="L72" s="97"/>
      <c r="M72" s="81">
        <f t="shared" si="18"/>
        <v>1.4975661400989395</v>
      </c>
      <c r="U72" s="42"/>
      <c r="V72" s="31"/>
      <c r="W72" s="31"/>
      <c r="X72" s="31"/>
      <c r="Y72" s="31"/>
      <c r="Z72" s="31"/>
      <c r="AA72" s="31"/>
      <c r="AB72" s="31"/>
      <c r="AC72" s="31"/>
      <c r="AD72" s="31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 spans="1:45" ht="14.25" customHeight="1">
      <c r="A73" s="31"/>
      <c r="B73" s="39">
        <v>30</v>
      </c>
      <c r="C73" s="96">
        <f t="shared" si="9"/>
        <v>65.932842269028242</v>
      </c>
      <c r="D73" s="97">
        <f t="shared" si="10"/>
        <v>66.493562815884488</v>
      </c>
      <c r="E73" s="96">
        <f t="shared" si="11"/>
        <v>65.768735740072202</v>
      </c>
      <c r="F73" s="98">
        <f t="shared" si="12"/>
        <v>65.799237833093983</v>
      </c>
      <c r="G73" s="98">
        <f t="shared" si="13"/>
        <v>65.709503510451569</v>
      </c>
      <c r="H73" s="98">
        <f t="shared" si="14"/>
        <v>66.563973671613212</v>
      </c>
      <c r="I73" s="98">
        <f t="shared" si="15"/>
        <v>65.03250789851603</v>
      </c>
      <c r="J73" s="98">
        <f t="shared" si="16"/>
        <v>65.502117520344655</v>
      </c>
      <c r="K73" s="98">
        <f t="shared" si="17"/>
        <v>65.865043003031758</v>
      </c>
      <c r="L73" s="97"/>
      <c r="M73" s="81">
        <f t="shared" si="18"/>
        <v>0.83253510451572765</v>
      </c>
      <c r="U73" s="42"/>
      <c r="V73" s="31"/>
      <c r="W73" s="31"/>
      <c r="X73" s="31"/>
      <c r="Y73" s="31"/>
      <c r="Z73" s="31"/>
      <c r="AA73" s="31"/>
      <c r="AB73" s="31"/>
      <c r="AC73" s="31"/>
      <c r="AD73" s="31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 spans="1:45" ht="14.25" customHeight="1">
      <c r="A74" s="31"/>
      <c r="B74" s="31" t="s">
        <v>104</v>
      </c>
      <c r="C74" s="42">
        <f t="shared" ref="C74:J74" si="19">AVERAGE(C44:C73)</f>
        <v>65.145307265570992</v>
      </c>
      <c r="D74" s="42">
        <f t="shared" si="19"/>
        <v>65.755803140794214</v>
      </c>
      <c r="E74" s="42">
        <f t="shared" si="19"/>
        <v>65.065630084235863</v>
      </c>
      <c r="F74" s="42">
        <f t="shared" si="19"/>
        <v>65.110709698952192</v>
      </c>
      <c r="G74" s="42">
        <f t="shared" si="19"/>
        <v>64.756957058135214</v>
      </c>
      <c r="H74" s="42">
        <f t="shared" si="19"/>
        <v>65.513217988404875</v>
      </c>
      <c r="I74" s="42">
        <f t="shared" si="19"/>
        <v>64.37292739215998</v>
      </c>
      <c r="J74" s="42">
        <f t="shared" si="19"/>
        <v>64.579017219828714</v>
      </c>
      <c r="K74" s="42">
        <f>AVERAGE(K44:K73)</f>
        <v>65.146271078666032</v>
      </c>
      <c r="L74" s="42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 spans="1:45" ht="14.25" customHeight="1">
      <c r="A75" s="31"/>
      <c r="B75" s="31"/>
      <c r="C75" s="42">
        <f>MAX(C44:C73)-MIN(C44:C73)</f>
        <v>1.7149226104994426</v>
      </c>
      <c r="D75" s="42">
        <f t="shared" ref="D75:J75" si="20">MAX(D44:D73)-MIN(D44:D73)</f>
        <v>1.6190812274368369</v>
      </c>
      <c r="E75" s="42">
        <f t="shared" si="20"/>
        <v>1.6150711191335745</v>
      </c>
      <c r="F75" s="42">
        <f t="shared" si="20"/>
        <v>1.6800259294718387</v>
      </c>
      <c r="G75" s="42">
        <f t="shared" si="20"/>
        <v>2.3889270783468959</v>
      </c>
      <c r="H75" s="42">
        <f t="shared" si="20"/>
        <v>2.7179529280357428</v>
      </c>
      <c r="I75" s="42">
        <f t="shared" si="20"/>
        <v>2.1795469921812582</v>
      </c>
      <c r="J75" s="42">
        <f t="shared" si="20"/>
        <v>2.5155521780756374</v>
      </c>
      <c r="K75" s="42">
        <f>MAX(K44:K73)-MIN(K44:K73)</f>
        <v>1.6182089516514964</v>
      </c>
      <c r="L75" s="42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 spans="1:45" ht="14.25" customHeight="1">
      <c r="A76" s="31"/>
      <c r="B76" s="41" t="s">
        <v>105</v>
      </c>
      <c r="C76" s="40" t="s">
        <v>106</v>
      </c>
      <c r="D76" s="40"/>
      <c r="E76" s="101">
        <f>MAX(M44:M73)</f>
        <v>1.6770347853837535</v>
      </c>
      <c r="F76" s="31"/>
      <c r="G76" s="31"/>
      <c r="H76" s="31"/>
      <c r="I76" s="31"/>
      <c r="J76" s="31"/>
      <c r="K76" s="31">
        <f>0.44/D74</f>
        <v>6.6914246193280633E-3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 spans="1:45" ht="14.25" customHeight="1">
      <c r="A77" s="31"/>
      <c r="B77" s="39" t="s">
        <v>107</v>
      </c>
      <c r="C77" s="38" t="s">
        <v>108</v>
      </c>
      <c r="D77" s="38"/>
      <c r="E77" s="37">
        <f>MAX(C75:K75)/2</f>
        <v>1.3589764640178714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 spans="1:45" ht="14.25" customHeight="1">
      <c r="A78" s="31"/>
      <c r="B78" s="36" t="s">
        <v>109</v>
      </c>
      <c r="C78" s="35" t="s">
        <v>110</v>
      </c>
      <c r="D78" s="35"/>
      <c r="E78" s="34">
        <f>MAX(C44:K73)-MIN(C44:K73)</f>
        <v>3.4747123823200923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 spans="1:45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</row>
    <row r="80" spans="1:45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</row>
    <row r="81" spans="1:45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</row>
    <row r="83" spans="1:45" ht="14.25" customHeight="1">
      <c r="A83" s="31"/>
      <c r="B83" s="31"/>
      <c r="C83" s="31"/>
      <c r="D83" s="31"/>
      <c r="E83" s="31"/>
      <c r="F83" s="31"/>
      <c r="G83" s="31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</row>
    <row r="84" spans="1:45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</row>
    <row r="85" spans="1:4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</row>
    <row r="86" spans="1:45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</row>
    <row r="87" spans="1:45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45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45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45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45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45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45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4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1:45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</row>
    <row r="124" spans="1:45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</row>
    <row r="125" spans="1:4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</row>
    <row r="126" spans="1:45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5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5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5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5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5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</row>
    <row r="132" spans="1:45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</row>
    <row r="133" spans="1:45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</row>
    <row r="134" spans="1:45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</row>
    <row r="135" spans="1:4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</row>
    <row r="136" spans="1:45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5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5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5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5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</row>
    <row r="141" spans="1:45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</row>
    <row r="142" spans="1:45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</row>
    <row r="143" spans="1:45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</row>
    <row r="144" spans="1:45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</row>
    <row r="145" spans="1: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</row>
    <row r="146" spans="1:45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</row>
    <row r="147" spans="1:45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</row>
    <row r="148" spans="1:45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</row>
    <row r="149" spans="1:45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</row>
    <row r="150" spans="1:45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</row>
    <row r="151" spans="1:45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</row>
    <row r="152" spans="1:45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</row>
    <row r="153" spans="1:45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</row>
    <row r="154" spans="1:45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</row>
    <row r="155" spans="1:4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</row>
    <row r="156" spans="1:45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</row>
    <row r="157" spans="1:45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</row>
    <row r="158" spans="1:45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</row>
    <row r="159" spans="1:45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</row>
    <row r="160" spans="1:45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5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5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5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5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5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5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5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</row>
    <row r="169" spans="1:45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</row>
    <row r="170" spans="1:45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</row>
    <row r="171" spans="1:45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</row>
    <row r="172" spans="1:45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</row>
    <row r="173" spans="1:45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</row>
    <row r="174" spans="1:45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</row>
    <row r="175" spans="1:4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</row>
    <row r="176" spans="1:45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</row>
    <row r="177" spans="1:45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</row>
    <row r="178" spans="1:45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</row>
    <row r="179" spans="1:45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</row>
    <row r="180" spans="1:45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</row>
    <row r="181" spans="1:45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</row>
    <row r="182" spans="1:45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</row>
    <row r="183" spans="1:45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</row>
    <row r="184" spans="1:45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</row>
    <row r="185" spans="1:4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</row>
    <row r="186" spans="1:45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</row>
    <row r="187" spans="1:45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</row>
    <row r="188" spans="1:45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</row>
    <row r="189" spans="1:45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</row>
    <row r="190" spans="1:45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</row>
    <row r="191" spans="1:45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</row>
    <row r="193" spans="1:45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</row>
    <row r="194" spans="1:45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</row>
    <row r="195" spans="1:4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</row>
    <row r="196" spans="1:45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</row>
    <row r="197" spans="1:45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</row>
    <row r="198" spans="1:45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</row>
    <row r="199" spans="1:45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</row>
    <row r="200" spans="1:45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</row>
    <row r="201" spans="1:45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</row>
    <row r="202" spans="1:45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</row>
    <row r="203" spans="1:45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</row>
    <row r="204" spans="1:45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5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5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5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5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5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</row>
    <row r="211" spans="1:45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</row>
    <row r="213" spans="1:45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</row>
    <row r="214" spans="1:45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</row>
    <row r="215" spans="1:4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</row>
    <row r="216" spans="1:45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</row>
    <row r="217" spans="1:45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</row>
    <row r="218" spans="1:45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</row>
    <row r="219" spans="1:45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</row>
    <row r="220" spans="1:45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</row>
    <row r="221" spans="1:45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</row>
    <row r="222" spans="1:45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</row>
    <row r="223" spans="1:45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</row>
    <row r="224" spans="1:45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</row>
    <row r="225" spans="1:45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</row>
    <row r="226" spans="1:45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</row>
    <row r="227" spans="1:45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</row>
    <row r="228" spans="1:45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</row>
    <row r="229" spans="1:45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</row>
    <row r="230" spans="1:45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</row>
    <row r="231" spans="1:45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</row>
    <row r="232" spans="1:45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</row>
    <row r="233" spans="1:45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</row>
    <row r="234" spans="1:45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</row>
    <row r="236" spans="1:45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</row>
    <row r="237" spans="1:45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</row>
    <row r="238" spans="1:45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</row>
    <row r="239" spans="1:45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</row>
    <row r="240" spans="1:45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</row>
    <row r="241" spans="1:45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</row>
    <row r="242" spans="1:45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</row>
    <row r="243" spans="1:45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</row>
    <row r="244" spans="1:45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</row>
    <row r="245" spans="1:45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</row>
    <row r="246" spans="1:45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</row>
    <row r="247" spans="1:45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</row>
    <row r="248" spans="1:45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</row>
    <row r="249" spans="1:45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</row>
    <row r="250" spans="1:45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</row>
    <row r="251" spans="1:45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</row>
    <row r="252" spans="1:45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</row>
    <row r="253" spans="1:45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</row>
    <row r="254" spans="1:45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</row>
    <row r="255" spans="1:45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</row>
    <row r="256" spans="1:45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</row>
    <row r="257" spans="1:45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</row>
    <row r="258" spans="1:45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</row>
    <row r="259" spans="1:45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</row>
    <row r="260" spans="1:45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</row>
    <row r="261" spans="1:45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</row>
    <row r="262" spans="1:45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</row>
    <row r="263" spans="1:45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</row>
    <row r="264" spans="1:45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</row>
    <row r="265" spans="1:45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</row>
    <row r="266" spans="1:45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</row>
    <row r="267" spans="1:45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</row>
    <row r="268" spans="1:45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</row>
    <row r="269" spans="1:45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</row>
    <row r="270" spans="1:45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</row>
    <row r="271" spans="1:45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</row>
    <row r="272" spans="1:45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</row>
    <row r="273" spans="1:45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</row>
    <row r="274" spans="1:45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</row>
    <row r="275" spans="1:45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</row>
    <row r="276" spans="1:45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</row>
    <row r="277" spans="1:45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</row>
    <row r="278" spans="1:45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</row>
    <row r="279" spans="1:45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</row>
    <row r="280" spans="1:45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</row>
    <row r="281" spans="1:45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</row>
    <row r="282" spans="1:45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</row>
    <row r="283" spans="1:45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</row>
    <row r="284" spans="1:45" ht="15.75" customHeight="1"/>
    <row r="285" spans="1:45" ht="15.75" customHeight="1"/>
    <row r="286" spans="1:45" ht="15.75" customHeight="1"/>
    <row r="287" spans="1:45" ht="15.75" customHeight="1"/>
    <row r="288" spans="1:45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Q5:S5"/>
    <mergeCell ref="B5:D5"/>
    <mergeCell ref="E5:G5"/>
    <mergeCell ref="H5:J5"/>
    <mergeCell ref="K5:M5"/>
    <mergeCell ref="N5:P5"/>
    <mergeCell ref="BB5:BD5"/>
    <mergeCell ref="T5:V5"/>
    <mergeCell ref="W5:Y5"/>
    <mergeCell ref="Z5:AB5"/>
    <mergeCell ref="AD5:AF5"/>
    <mergeCell ref="AG5:AI5"/>
    <mergeCell ref="AJ5:AL5"/>
    <mergeCell ref="AM5:AO5"/>
    <mergeCell ref="AP5:AR5"/>
    <mergeCell ref="AS5:AU5"/>
    <mergeCell ref="AV5:AX5"/>
    <mergeCell ref="AY5:BA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E12E9B-F310-4749-BEA9-7C4856E2C083}">
          <x14:formula1>
            <xm:f>Database!$A$2:$A$20</xm:f>
          </x14:formula1>
          <xm:sqref>C4 F4 I4 L4 O4 R4 U4 X4 AA4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62E7-AF49-4843-B9E0-0245C4E3B22F}">
  <dimension ref="A1:BM1000"/>
  <sheetViews>
    <sheetView zoomScaleNormal="100" workbookViewId="0">
      <selection activeCell="U4" sqref="U4:U6"/>
    </sheetView>
  </sheetViews>
  <sheetFormatPr defaultColWidth="12.59765625" defaultRowHeight="13.8"/>
  <cols>
    <col min="1" max="28" width="10.59765625" style="30" customWidth="1"/>
    <col min="29" max="29" width="13.5" style="30" customWidth="1"/>
    <col min="30" max="46" width="10.59765625" style="30" customWidth="1"/>
    <col min="47" max="53" width="9" style="30" customWidth="1"/>
    <col min="54" max="16384" width="12.59765625" style="30"/>
  </cols>
  <sheetData>
    <row r="1" spans="1:65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</row>
    <row r="2" spans="1:65" ht="14.25" customHeight="1">
      <c r="A2" s="31" t="s">
        <v>87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65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 t="s">
        <v>608</v>
      </c>
      <c r="T3" s="31" t="str">
        <f>'Evaluasi 60 C'!C4</f>
        <v>ch111</v>
      </c>
      <c r="U3" s="31" t="str">
        <f>'Evaluasi 60 C'!F4</f>
        <v>ch112</v>
      </c>
      <c r="V3" s="31" t="str">
        <f>'Evaluasi 60 C'!I4</f>
        <v>ch112</v>
      </c>
      <c r="W3" s="31" t="str">
        <f>'Evaluasi 60 C'!L4</f>
        <v>ch111</v>
      </c>
      <c r="X3" s="31" t="str">
        <f>'Evaluasi 60 C'!O4</f>
        <v>ch111</v>
      </c>
      <c r="Y3" s="31" t="str">
        <f>'Evaluasi 60 C'!R4</f>
        <v>ch111</v>
      </c>
      <c r="Z3" s="31" t="str">
        <f>'Evaluasi 60 C'!U4</f>
        <v>ch111</v>
      </c>
      <c r="AA3" s="31" t="str">
        <f>'Evaluasi 60 C'!X4</f>
        <v>ch111</v>
      </c>
      <c r="AB3" s="31" t="str">
        <f>'Evaluasi 60 C'!AA4</f>
        <v>ch111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65" ht="14.25" customHeight="1">
      <c r="B4" s="31"/>
      <c r="C4" s="49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49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65" ht="14.25" customHeight="1">
      <c r="A5" s="31"/>
      <c r="B5" s="463" t="s">
        <v>89</v>
      </c>
      <c r="C5" s="466"/>
      <c r="D5" s="460" t="s">
        <v>90</v>
      </c>
      <c r="E5" s="462"/>
      <c r="F5" s="463" t="s">
        <v>91</v>
      </c>
      <c r="G5" s="466"/>
      <c r="H5" s="460" t="s">
        <v>92</v>
      </c>
      <c r="I5" s="462"/>
      <c r="J5" s="460" t="s">
        <v>93</v>
      </c>
      <c r="K5" s="462"/>
      <c r="L5" s="460" t="s">
        <v>94</v>
      </c>
      <c r="M5" s="462"/>
      <c r="N5" s="460" t="s">
        <v>95</v>
      </c>
      <c r="O5" s="462"/>
      <c r="P5" s="460" t="s">
        <v>96</v>
      </c>
      <c r="Q5" s="462"/>
      <c r="R5" s="460" t="s">
        <v>97</v>
      </c>
      <c r="S5" s="462"/>
      <c r="T5" s="33" t="s">
        <v>89</v>
      </c>
      <c r="U5" s="33" t="s">
        <v>90</v>
      </c>
      <c r="V5" s="33" t="s">
        <v>91</v>
      </c>
      <c r="W5" s="33" t="s">
        <v>92</v>
      </c>
      <c r="X5" s="33" t="s">
        <v>93</v>
      </c>
      <c r="Y5" s="33" t="s">
        <v>94</v>
      </c>
      <c r="Z5" s="33" t="s">
        <v>95</v>
      </c>
      <c r="AA5" s="33" t="s">
        <v>96</v>
      </c>
      <c r="AB5" s="33" t="s">
        <v>97</v>
      </c>
      <c r="AC5" s="33" t="s">
        <v>89</v>
      </c>
      <c r="AD5" s="33" t="s">
        <v>90</v>
      </c>
      <c r="AE5" s="33" t="s">
        <v>91</v>
      </c>
      <c r="AF5" s="33" t="s">
        <v>92</v>
      </c>
      <c r="AG5" s="33" t="s">
        <v>93</v>
      </c>
      <c r="AH5" s="33" t="s">
        <v>94</v>
      </c>
      <c r="AI5" s="33" t="s">
        <v>95</v>
      </c>
      <c r="AJ5" s="33" t="s">
        <v>96</v>
      </c>
      <c r="AK5" s="33" t="s">
        <v>97</v>
      </c>
      <c r="AL5" s="31" t="s">
        <v>183</v>
      </c>
      <c r="AM5" s="31"/>
      <c r="AN5" s="31"/>
      <c r="AO5" s="31"/>
      <c r="AP5" s="31"/>
      <c r="AQ5" s="31"/>
      <c r="AR5" s="31"/>
      <c r="AS5" s="31"/>
      <c r="AT5" s="31"/>
      <c r="BD5" s="33" t="s">
        <v>99</v>
      </c>
      <c r="BE5" s="33" t="s">
        <v>173</v>
      </c>
      <c r="BF5" s="33" t="s">
        <v>174</v>
      </c>
      <c r="BG5" s="33" t="s">
        <v>175</v>
      </c>
      <c r="BH5" s="33" t="s">
        <v>176</v>
      </c>
      <c r="BI5" s="33" t="s">
        <v>177</v>
      </c>
      <c r="BJ5" s="33" t="s">
        <v>178</v>
      </c>
      <c r="BK5" s="33" t="s">
        <v>179</v>
      </c>
      <c r="BL5" s="33" t="s">
        <v>180</v>
      </c>
      <c r="BM5" s="30" t="s">
        <v>111</v>
      </c>
    </row>
    <row r="6" spans="1:65" ht="14.25" customHeight="1">
      <c r="A6" s="31"/>
      <c r="B6" s="48" t="s">
        <v>100</v>
      </c>
      <c r="C6" s="48" t="s">
        <v>66</v>
      </c>
      <c r="D6" s="48" t="s">
        <v>100</v>
      </c>
      <c r="E6" s="48" t="s">
        <v>66</v>
      </c>
      <c r="F6" s="48" t="s">
        <v>100</v>
      </c>
      <c r="G6" s="48" t="s">
        <v>66</v>
      </c>
      <c r="H6" s="48" t="s">
        <v>100</v>
      </c>
      <c r="I6" s="48" t="s">
        <v>66</v>
      </c>
      <c r="J6" s="48" t="s">
        <v>100</v>
      </c>
      <c r="K6" s="48" t="s">
        <v>66</v>
      </c>
      <c r="L6" s="48" t="s">
        <v>100</v>
      </c>
      <c r="M6" s="48" t="s">
        <v>66</v>
      </c>
      <c r="N6" s="48" t="s">
        <v>100</v>
      </c>
      <c r="O6" s="48" t="s">
        <v>66</v>
      </c>
      <c r="P6" s="48" t="s">
        <v>100</v>
      </c>
      <c r="Q6" s="48" t="s">
        <v>66</v>
      </c>
      <c r="R6" s="48" t="s">
        <v>100</v>
      </c>
      <c r="S6" s="48" t="s">
        <v>66</v>
      </c>
      <c r="T6" s="91"/>
      <c r="U6" s="91"/>
      <c r="V6" s="91"/>
      <c r="W6" s="91"/>
      <c r="X6" s="91"/>
      <c r="Y6" s="91"/>
      <c r="Z6" s="91"/>
      <c r="AA6" s="91"/>
      <c r="AB6" s="91"/>
      <c r="AC6" s="33" t="s">
        <v>155</v>
      </c>
      <c r="AD6" s="33"/>
      <c r="AE6" s="33"/>
      <c r="AF6" s="33"/>
      <c r="AG6" s="33"/>
      <c r="AH6" s="33"/>
      <c r="AI6" s="33"/>
      <c r="AL6" s="91"/>
      <c r="AM6" s="91"/>
      <c r="AN6" s="91"/>
      <c r="AO6" s="91"/>
      <c r="AP6" s="91"/>
      <c r="AQ6" s="91"/>
      <c r="AR6" s="91"/>
      <c r="AS6" s="91"/>
      <c r="AT6" s="91"/>
      <c r="BM6" s="81" t="e">
        <f>MAX(AC7:BL36)</f>
        <v>#REF!</v>
      </c>
    </row>
    <row r="7" spans="1:65" ht="14.25" customHeight="1">
      <c r="A7" s="31">
        <v>1</v>
      </c>
      <c r="B7" s="42">
        <f>'Evaluasi 60 C'!B7</f>
        <v>64.715999999999994</v>
      </c>
      <c r="C7" s="42">
        <f>'Evaluasi 60 C'!C7</f>
        <v>-0.33356741662677514</v>
      </c>
      <c r="D7" s="42">
        <f>'Evaluasi 60 C'!E7</f>
        <v>65.290000000000006</v>
      </c>
      <c r="E7" s="42">
        <f>'Evaluasi 60 C'!F7</f>
        <v>-0.29722021660649817</v>
      </c>
      <c r="F7" s="42">
        <f>'Evaluasi 60 C'!H7</f>
        <v>64.555000000000007</v>
      </c>
      <c r="G7" s="42">
        <f>'Evaluasi 60 C'!I7</f>
        <v>-0.29907761732851984</v>
      </c>
      <c r="H7" s="42">
        <f>'Evaluasi 60 C'!K7</f>
        <v>64.638999999999996</v>
      </c>
      <c r="I7" s="42">
        <f>'Evaluasi 60 C'!L7</f>
        <v>-0.33334011488750592</v>
      </c>
      <c r="J7" s="42">
        <f>'Evaluasi 60 C'!N7</f>
        <v>65.073999999999998</v>
      </c>
      <c r="K7" s="42">
        <f>'Evaluasi 60 C'!O7</f>
        <v>-0.33462422211584486</v>
      </c>
      <c r="L7" s="42">
        <f>'Evaluasi 60 C'!Q7</f>
        <v>66.275999999999996</v>
      </c>
      <c r="M7" s="42">
        <f>'Evaluasi 60 C'!R7</f>
        <v>-0.33817249082495604</v>
      </c>
      <c r="N7" s="42">
        <f>'Evaluasi 60 C'!T7</f>
        <v>64.436999999999998</v>
      </c>
      <c r="O7" s="42">
        <f>'Evaluasi 60 C'!U7</f>
        <v>-0.33274381681825427</v>
      </c>
      <c r="P7" s="42">
        <f>'Evaluasi 60 C'!W7</f>
        <v>64.819999999999993</v>
      </c>
      <c r="Q7" s="42">
        <f>'Evaluasi 60 C'!X7</f>
        <v>-0.33387442157332048</v>
      </c>
      <c r="R7" s="42">
        <f>'Evaluasi 60 C'!Z7</f>
        <v>64.593999999999994</v>
      </c>
      <c r="S7" s="50">
        <f>'Evaluasi 60 C'!AA7</f>
        <v>-0.33320727620871227</v>
      </c>
      <c r="T7" s="50">
        <f>IF($T$3=Database!$A$11,
_xlfn.FORECAST.LINEAR(
B7,
INDEX('DS2024'!$B$20:$B$35,MATCH(B7,'DS2024'!$A$20:$A$35,1)):
INDEX('DS2024'!$B$20:$B$35,MATCH(B7,'DS2024'!$A$20:$A$35,1)+1),
INDEX('DS2024'!$A$20:$A$35,MATCH(B7,'DS2024'!$A$20:$A$35,1)):
INDEX('DS2024'!$A$20:$A$35,MATCH(B7,'DS2024'!$A$20:$A$35,1)+1)),
IF($T$3=Database!$A$12,
_xlfn.FORECAST.LINEAR(
B7,
INDEX('DS2024'!$E$20:$E$35,MATCH(B7,'DS2024'!$D$20:$D$35,1)):
INDEX('DS2024'!$E$20:$E$35,MATCH(B7,'DS2024'!$D$20:$D$35,1)+1),
INDEX('DS2024'!$D$20:$D$35,MATCH(B7,'DS2024'!$D$20:$D$35,1)):
INDEX('DS2024'!$D$20:$D$35,MATCH(B7,'DS2024'!$D$20:$D$35,1)+1)),
IF($T$3=Database!$A$13,
_xlfn.FORECAST.LINEAR(
B7,
INDEX('DS2024'!$H$20:$H$35,MATCH(B7,'DS2024'!$G$20:$G$35,1)):
INDEX('DS2024'!$H$20:$H$35,MATCH(B7,'DS2024'!$G$20:$G$35,1)+1),
INDEX('DS2024'!$G$20:$G$35,MATCH(B7,'DS2024'!$G$20:$G$35,1)):
INDEX('DS2024'!$G$20:$G$35,MATCH(B7,'DS2024'!$G$20:$G$35,1)+1)),
IF($T$3=Database!$A$14,
_xlfn.FORECAST.LINEAR(
B7,
INDEX('DS2024'!$K$20:$K$35,MATCH(B7,'DS2024'!$J$20:$J$35,1)):
INDEX('DS2024'!$K$20:$K$35,MATCH(B7,'DS2024'!$J$20:$J$35,1)+1),
INDEX('DS2024'!$J$20:$J$35,MATCH(B7,'DS2024'!$J$20:$J$35,1)):
INDEX('DS2024'!$J$20:$J$35,MATCH(B7,'DS2024'!$J$20:$J$35,1)+1)),
IF($T$3=Database!$A$15,
_xlfn.FORECAST.LINEAR(
B7,
INDEX('DS2024'!$N$20:$N$35,MATCH(B7,'DS2024'!$M$20:$M$35,1)):
INDEX('DS2024'!$N$20:$N$35,MATCH(B7,'DS2024'!$M$20:$M$35,1)+1),
INDEX('DS2024'!$M$20:$M$35,MATCH(B7,'DS2024'!$M$20:$M$35,1)):
INDEX('DS2024'!$M$20:$M$35,MATCH(B7,'DS2024'!$M$20:$M$35,1)+1)),
IF($T$3=Database!$A$16,
_xlfn.FORECAST.LINEAR(
B7,
INDEX('DS2024'!$Q$20:$Q$35,MATCH(B7,'DS2024'!$P$20:$P$35,1)):
INDEX('DS2024'!$Q$20:$Q$35,MATCH(B7,'DS2024'!$P$20:$P$35,1)+1),
INDEX('DS2024'!$P$20:$P$35,MATCH(B7,'DS2024'!$P$20:$P$35,1)):
INDEX('DS2024'!$P$20:$P$35,MATCH(B7,'DS2024'!$P$20:$P$35,1)+1)),
IF($T$3=Database!$A$17,
_xlfn.FORECAST.LINEAR(
B7,
INDEX('DS2024'!$T$20:$T$35,MATCH(B7,'DS2024'!$S$20:$S$35,1)):
INDEX('DS2024'!$T$20:$T$35,MATCH(B7,'DS2024'!$S$20:$S$35,1)+1),
INDEX('DS2024'!$S$20:$S$35,MATCH(B7,'DS2024'!$S$20:$S$35,1)):
INDEX('DS2024'!$S$20:$S$35,MATCH(B7,'DS2024'!$S$20:$S$35,1)+1)),
IF($T$3=Database!$A$18,
_xlfn.FORECAST.LINEAR(
B7,
INDEX('DS2024'!$W$20:$W$35,MATCH(B7,'DS2024'!$V$20:$V$35,1)):
INDEX('DS2024'!$W$20:$W$35,MATCH(B7,'DS2024'!$V$20:$V$35,1)+1),
INDEX('DS2024'!$V$20:$V$35,MATCH(B7,'DS2024'!$V$20:$V$35,1)):
INDEX('DS2024'!$V$20:$V$35,MATCH(B7,'DS2024'!$V$20:$V$35,1)+1)),
IF($T$3=Database!$A$19,
_xlfn.FORECAST.LINEAR(
B7,
INDEX('DS2024'!$Z$20:$Z$35,MATCH(B7,'DS2024'!$Y$20:$Y$35,1)):
INDEX('DS2024'!$Z$20:$Z$35,MATCH(B7,'DS2024'!$Y$20:$Y$35,1)+1),
INDEX('DS2024'!$Y$20:$Y$35,MATCH(B7,'DS2024'!$Y$20:$Y$35,1)):
INDEX('DS2024'!$Y$20:$Y$35,MATCH(B7,'DS2024'!$Y$20:$Y$35,1)+1)),
IF($T$3=Database!$A$20,
_xlfn.FORECAST.LINEAR(
B7,
INDEX('DS2024'!$AC$20:$AC$35,MATCH(B7,'DS2024'!$AB$20:$AB$35,1)):
INDEX('DS2024'!$AC$20:$AC$35,MATCH(B7,'DS2024'!$AB$20:$AB$35,1)+1),
INDEX('DS2024'!$AB$20:$AB$35,MATCH(B7,'DS2024'!$AB$20:$AB$35,1)):
INDEX('DS2024'!$AB$20:$AB$35,MATCH(B7,'DS2024'!$AB$20:$AB$35,1)+1)),
IF($T$3=Database!$A$2,
_xlfn.FORECAST.LINEAR(
B7,
INDEX('DS2024'!$B$5:$B$15,MATCH(B7,'DS2024'!$A$5:$A$15,1)):
INDEX('DS2024'!$B$5:$B$15,MATCH(B7,'DS2024'!$A$5:$A$15,1)+1),
INDEX('DS2024'!$A$5:$A$15,MATCH(B7,'DS2024'!$A$5:$A$15,1)):
INDEX('DS2024'!$A$5:$A$15,MATCH(B7,'DS2024'!$A$5:$A$15,1)+1)),
IF($T$3=Database!$A$3,
_xlfn.FORECAST.LINEAR(
B7,
INDEX('DS2024'!$E$5:$E$15,MATCH(B7,'DS2024'!$D$5:$D$15,1)):
INDEX('DS2024'!$E$5:$E$15,MATCH(B7,'DS2024'!$D$5:$D$15,1)+1),
INDEX('DS2024'!$D$5:$D$15,MATCH(B7,'DS2024'!$D$5:$D$15,1)):
INDEX('DS2024'!$D$5:$D$15,MATCH(B7,'DS2024'!$D$5:$D$15,1)+1)),
IF($T$3=Database!$A$4,
_xlfn.FORECAST.LINEAR(
B7,
INDEX('DS2024'!$H$5:$H$15,MATCH(B7,'DS2024'!$G$5:$G$15,1)):
INDEX('DS2024'!$H$5:$H$15,MATCH(B7,'DS2024'!$G$5:$G$15,1)+1),
INDEX('DS2024'!$G$5:$G$15,MATCH(B7,'DS2024'!$G$5:$G$15,1)):
INDEX('DS2024'!$G$5:$G$15,MATCH(B7,'DS2024'!$G$5:$G$15,1)+1)),
IF($T$3=Database!$A$5,
_xlfn.FORECAST.LINEAR(
B7,
INDEX('DS2024'!$K$5:$K$15,MATCH(B7,'DS2024'!$J$5:$J$15,1)):
INDEX('DS2024'!$K$5:$K$15,MATCH(B7,'DS2024'!$J$5:$J$15,1)+1),
INDEX('DS2024'!$J$5:$J$15,MATCH(B7,'DS2024'!$J$5:$J$15,1)):
INDEX('DS2024'!$J$5:$J$15,MATCH(B7,'DS2024'!$J$5:$J$15,1)+1)),
IF($T$3=Database!$A$6,
_xlfn.FORECAST.LINEAR(
B7,
INDEX('DS2024'!$N$5:$N$15,MATCH(B7,'DS2024'!$M$5:$M$15,1)):
INDEX('DS2024'!$N$5:$N$15,MATCH(B7,'DS2024'!$M$5:$M$15,1)+1),
INDEX('DS2024'!$M$5:$M$15,MATCH(B7,'DS2024'!$M$5:$M$15,1)):
INDEX('DS2024'!$M$5:$M$15,MATCH(B7,'DS2024'!$M$5:$M$15,1)+1)),
IF($T$3=Database!$A$7,
_xlfn.FORECAST.LINEAR(
B7,
INDEX('DS2024'!$Q$5:$Q$15,MATCH(B7,'DS2024'!$P$5:$P$15,1)):
INDEX('DS2024'!$Q$5:$Q$15,MATCH(B7,'DS2024'!$P$5:$P$15,1)+1),
INDEX('DS2024'!$P$5:$P$15,MATCH(B7,'DS2024'!$P$5:$P$15,1)):
INDEX('DS2024'!$P$5:$P$15,MATCH(B7,'DS2024'!$P$5:$P$15,1)+1)),
IF($T$3=Database!$A$8,
_xlfn.FORECAST.LINEAR(
B7,
INDEX('DS2024'!$T$5:$T$15,MATCH(B7,'DS2024'!$S$5:$S$15,1)):
INDEX('DS2024'!$T$5:$T$15,MATCH(B7,'DS2024'!$S$5:$S$15,1)+1),
INDEX('DS2024'!$S$5:$S$15,MATCH(B7,'DS2024'!$S$5:$S$15,1)):
INDEX('DS2024'!$S$5:$S$15,MATCH(B7,'DS2024'!$S$5:$S$15,1)+1)),
IF($T$3=Database!$A$9,
_xlfn.FORECAST.LINEAR(
B7,
INDEX('DS2024'!$W$5:$W$15,MATCH(B7,'DS2024'!$V$5:$V$15,1)):
INDEX('DS2024'!$W$5:$W$15,MATCH(B7,'DS2024'!$V$5:$V$15,1)+1),
INDEX('DS2024'!$V$5:$V$15,MATCH(B7,'DS2024'!$V$5:$V$15,1)):
INDEX('DS2024'!$V$5:$V$15,MATCH(B7,'DS2024'!$V$5:$V$15,1)+1)),
IF($T$3=Database!$A$10,
_xlfn.FORECAST.LINEAR(
B7,
INDEX('DS2024'!$Z$5:$Z$15,MATCH(B7,'DS2024'!$Y$5:$Y$15,1)):
INDEX('DS2024'!$Z$5:$Z$15,MATCH(B7,'DS2024'!$Y$5:$Y$15,1)+1),
INDEX('DS2024'!$Y$5:$Y$15,MATCH(B7,'DS2024'!$Y$5:$Y$15,1)):
INDEX('DS2024'!$Y$5:$Y$15,MATCH(B7,'DS2024'!$Y$5:$Y$15,1)+1))
)))))))))))))))))))</f>
        <v>0.1958675106493093</v>
      </c>
      <c r="U7" s="50">
        <f>IF($U$3=Database!$A$11,
_xlfn.FORECAST.LINEAR(
D7,
INDEX('DS2024'!$B$20:$B$35,MATCH(D7,'DS2024'!$A$20:$A$35,1)):
INDEX('DS2024'!$B$20:$B$35,MATCH(D7,'DS2024'!$A$20:$A$35,1)+1),
INDEX('DS2024'!$A$20:$A$35,MATCH(D7,'DS2024'!$A$20:$A$35,1)):
INDEX('DS2024'!$A$20:$A$35,MATCH(D7,'DS2024'!$A$20:$A$35,1)+1)),
IF($U$3=Database!$A$12,
_xlfn.FORECAST.LINEAR(
D7,
INDEX('DS2024'!$E$20:$E$35,MATCH(D7,'DS2024'!$D$20:$D$35,1)):
INDEX('DS2024'!$E$20:$E$35,MATCH(D7,'DS2024'!$D$20:$D$35,1)+1),
INDEX('DS2024'!$D$20:$D$35,MATCH(D7,'DS2024'!$D$20:$D$35,1)):
INDEX('DS2024'!$D$20:$D$35,MATCH(D7,'DS2024'!$D$20:$D$35,1)+1)),
IF($U$3=Database!$A$13,
_xlfn.FORECAST.LINEAR(
D7,
INDEX('DS2024'!$H$20:$H$35,MATCH(D7,'DS2024'!$G$20:$G$35,1)):
INDEX('DS2024'!$H$20:$H$35,MATCH(D7,'DS2024'!$G$20:$G$35,1)+1),
INDEX('DS2024'!$G$20:$G$35,MATCH(D7,'DS2024'!$G$20:$G$35,1)):
INDEX('DS2024'!$G$20:$G$35,MATCH(D7,'DS2024'!$G$20:$G$35,1)+1)),
IF($U$3=Database!$A$14,
_xlfn.FORECAST.LINEAR(
D7,
INDEX('DS2024'!$K$20:$K$35,MATCH(D7,'DS2024'!$J$20:$J$35,1)):
INDEX('DS2024'!$K$20:$K$35,MATCH(D7,'DS2024'!$J$20:$J$35,1)+1),
INDEX('DS2024'!$J$20:$J$35,MATCH(D7,'DS2024'!$J$20:$J$35,1)):
INDEX('DS2024'!$J$20:$J$35,MATCH(D7,'DS2024'!$J$20:$J$35,1)+1)),
IF($U$3=Database!$A$15,
_xlfn.FORECAST.LINEAR(
D7,
INDEX('DS2024'!$N$20:$N$35,MATCH(D7,'DS2024'!$M$20:$M$35,1)):
INDEX('DS2024'!$N$20:$N$35,MATCH(D7,'DS2024'!$M$20:$M$35,1)+1),
INDEX('DS2024'!$M$20:$M$35,MATCH(D7,'DS2024'!$M$20:$M$35,1)):
INDEX('DS2024'!$M$20:$M$35,MATCH(D7,'DS2024'!$M$20:$M$35,1)+1)),
IF($U$3=Database!$A$16,
_xlfn.FORECAST.LINEAR(
D7,
INDEX('DS2024'!$Q$20:$Q$35,MATCH(D7,'DS2024'!$P$20:$P$35,1)):
INDEX('DS2024'!$Q$20:$Q$35,MATCH(D7,'DS2024'!$P$20:$P$35,1)+1),
INDEX('DS2024'!$P$20:$P$35,MATCH(D7,'DS2024'!$P$20:$P$35,1)):
INDEX('DS2024'!$P$20:$P$35,MATCH(D7,'DS2024'!$P$20:$P$35,1)+1)),
IF($U$3=Database!$A$17,
_xlfn.FORECAST.LINEAR(
D7,
INDEX('DS2024'!$T$20:$T$35,MATCH(D7,'DS2024'!$S$20:$S$35,1)):
INDEX('DS2024'!$T$20:$T$35,MATCH(D7,'DS2024'!$S$20:$S$35,1)+1),
INDEX('DS2024'!$S$20:$S$35,MATCH(D7,'DS2024'!$S$20:$S$35,1)):
INDEX('DS2024'!$S$20:$S$35,MATCH(D7,'DS2024'!$S$20:$S$35,1)+1)),
IF($U$3=Database!$A$18,
_xlfn.FORECAST.LINEAR(
D7,
INDEX('DS2024'!$W$20:$W$35,MATCH(D7,'DS2024'!$V$20:$V$35,1)):
INDEX('DS2024'!$W$20:$W$35,MATCH(D7,'DS2024'!$V$20:$V$35,1)+1),
INDEX('DS2024'!$V$20:$V$35,MATCH(D7,'DS2024'!$V$20:$V$35,1)):
INDEX('DS2024'!$V$20:$V$35,MATCH(D7,'DS2024'!$V$20:$V$35,1)+1)),
IF($U$3=Database!$A$19,
_xlfn.FORECAST.LINEAR(
D7,
INDEX('DS2024'!$Z$20:$Z$35,MATCH(D7,'DS2024'!$Y$20:$Y$35,1)):
INDEX('DS2024'!$Z$20:$Z$35,MATCH(D7,'DS2024'!$Y$20:$Y$35,1)+1),
INDEX('DS2024'!$Y$20:$Y$35,MATCH(D7,'DS2024'!$Y$20:$Y$35,1)):
INDEX('DS2024'!$Y$20:$Y$35,MATCH(D7,'DS2024'!$Y$20:$Y$35,1)+1)),
IF($U$3=Database!$A$20,
_xlfn.FORECAST.LINEAR(
D7,
INDEX('DS2024'!$AC$20:$AC$35,MATCH(D7,'DS2024'!$AB$20:$AB$35,1)):
INDEX('DS2024'!$AC$20:$AC$35,MATCH(D7,'DS2024'!$AB$20:$AB$35,1)+1),
INDEX('DS2024'!$AB$20:$AB$35,MATCH(D7,'DS2024'!$AB$20:$AB$35,1)):
INDEX('DS2024'!$AB$20:$AB$35,MATCH(D7,'DS2024'!$AB$20:$AB$35,1)+1)),
IF($U$3=Database!$A$2,
_xlfn.FORECAST.LINEAR(
D7,
INDEX('DS2024'!$B$5:$B$15,MATCH(D7,'DS2024'!$A$5:$A$15,1)):
INDEX('DS2024'!$B$5:$B$15,MATCH(D7,'DS2024'!$A$5:$A$15,1)+1),
INDEX('DS2024'!$A$5:$A$15,MATCH(D7,'DS2024'!$A$5:$A$15,1)):
INDEX('DS2024'!$A$5:$A$15,MATCH(D7,'DS2024'!$A$5:$A$15,1)+1)),
IF($U$3=Database!$A$3,
_xlfn.FORECAST.LINEAR(
D7,
INDEX('DS2024'!$E$5:$E$15,MATCH(D7,'DS2024'!$D$5:$D$15,1)):
INDEX('DS2024'!$E$5:$E$15,MATCH(D7,'DS2024'!$D$5:$D$15,1)+1),
INDEX('DS2024'!$D$5:$D$15,MATCH(D7,'DS2024'!$D$5:$D$15,1)):
INDEX('DS2024'!$D$5:$D$15,MATCH(D7,'DS2024'!$D$5:$D$15,1)+1)),
IF($U$3=Database!$A$4,
_xlfn.FORECAST.LINEAR(
D7,
INDEX('DS2024'!$H$5:$H$15,MATCH(D7,'DS2024'!$G$5:$G$15,1)):
INDEX('DS2024'!$H$5:$H$15,MATCH(D7,'DS2024'!$G$5:$G$15,1)+1),
INDEX('DS2024'!$G$5:$G$15,MATCH(D7,'DS2024'!$G$5:$G$15,1)):
INDEX('DS2024'!$G$5:$G$15,MATCH(D7,'DS2024'!$G$5:$G$15,1)+1)),
IF($U$3=Database!$A$5,
_xlfn.FORECAST.LINEAR(
D7,
INDEX('DS2024'!$K$5:$K$15,MATCH(D7,'DS2024'!$J$5:$J$15,1)):
INDEX('DS2024'!$K$5:$K$15,MATCH(D7,'DS2024'!$J$5:$J$15,1)+1),
INDEX('DS2024'!$J$5:$J$15,MATCH(D7,'DS2024'!$J$5:$J$15,1)):
INDEX('DS2024'!$J$5:$J$15,MATCH(D7,'DS2024'!$J$5:$J$15,1)+1)),
IF($U$3=Database!$A$6,
_xlfn.FORECAST.LINEAR(
D7,
INDEX('DS2024'!$N$5:$N$15,MATCH(D7,'DS2024'!$M$5:$M$15,1)):
INDEX('DS2024'!$N$5:$N$15,MATCH(D7,'DS2024'!$M$5:$M$15,1)+1),
INDEX('DS2024'!$M$5:$M$15,MATCH(D7,'DS2024'!$M$5:$M$15,1)):
INDEX('DS2024'!$M$5:$M$15,MATCH(D7,'DS2024'!$M$5:$M$15,1)+1)),
IF($U$3=Database!$A$7,
_xlfn.FORECAST.LINEAR(
D7,
INDEX('DS2024'!$Q$5:$Q$15,MATCH(D7,'DS2024'!$P$5:$P$15,1)):
INDEX('DS2024'!$Q$5:$Q$15,MATCH(D7,'DS2024'!$P$5:$P$15,1)+1),
INDEX('DS2024'!$P$5:$P$15,MATCH(D7,'DS2024'!$P$5:$P$15,1)):
INDEX('DS2024'!$P$5:$P$15,MATCH(D7,'DS2024'!$P$5:$P$15,1)+1)),
IF($U$3=Database!$A$8,
_xlfn.FORECAST.LINEAR(
D7,
INDEX('DS2024'!$T$5:$T$15,MATCH(D7,'DS2024'!$S$5:$S$15,1)):
INDEX('DS2024'!$T$5:$T$15,MATCH(D7,'DS2024'!$S$5:$S$15,1)+1),
INDEX('DS2024'!$S$5:$S$15,MATCH(D7,'DS2024'!$S$5:$S$15,1)):
INDEX('DS2024'!$S$5:$S$15,MATCH(D7,'DS2024'!$S$5:$S$15,1)+1)),
IF($U$3=Database!$A$9,
_xlfn.FORECAST.LINEAR(
D7,
INDEX('DS2024'!$W$5:$W$15,MATCH(D7,'DS2024'!$V$5:$V$15,1)):
INDEX('DS2024'!$W$5:$W$15,MATCH(D7,'DS2024'!$V$5:$V$15,1)+1),
INDEX('DS2024'!$V$5:$V$15,MATCH(D7,'DS2024'!$V$5:$V$15,1)):
INDEX('DS2024'!$V$5:$V$15,MATCH(D7,'DS2024'!$V$5:$V$15,1)+1)),
IF($U$3=Database!$A$10,
_xlfn.FORECAST.LINEAR(
D7,
INDEX('DS2024'!$Z$5:$Z$15,MATCH(D7,'DS2024'!$Y$5:$Y$15,1)):
INDEX('DS2024'!$Z$5:$Z$15,MATCH(D7,'DS2024'!$Y$5:$Y$15,1)+1),
INDEX('DS2024'!$Y$5:$Y$15,MATCH(D7,'DS2024'!$Y$5:$Y$15,1)):
INDEX('DS2024'!$Y$5:$Y$15,MATCH(D7,'DS2024'!$Y$5:$Y$15,1)+1))
)))))))))))))))))))</f>
        <v>0.17240198807157053</v>
      </c>
      <c r="V7" s="50">
        <f>IF($V$3=Database!$A$11,
_xlfn.FORECAST.LINEAR(
F7,
INDEX('DS2024'!$B$20:$B$35,MATCH(F7,'DS2024'!$A$20:$A$35,1)):
INDEX('DS2024'!$B$20:$B$35,MATCH(F7,'DS2024'!$A$20:$A$35,1)+1),
INDEX('DS2024'!$A$20:$A$35,MATCH(F7,'DS2024'!$A$20:$A$35,1)):
INDEX('DS2024'!$A$20:$A$35,MATCH(F7,'DS2024'!$A$20:$A$35,1)+1)),
IF($V$3=Database!$A$12,
_xlfn.FORECAST.LINEAR(
F7,
INDEX('DS2024'!$E$20:$E$35,MATCH(F7,'DS2024'!$D$20:$D$35,1)):
INDEX('DS2024'!$E$20:$E$35,MATCH(F7,'DS2024'!$D$20:$D$35,1)+1),
INDEX('DS2024'!$D$20:$D$35,MATCH(F7,'DS2024'!$D$20:$D$35,1)):
INDEX('DS2024'!$D$20:$D$35,MATCH(F7,'DS2024'!$D$20:$D$35,1)+1)),
IF($V$3=Database!$A$13,
_xlfn.FORECAST.LINEAR(
F7,
INDEX('DS2024'!$H$20:$H$35,MATCH(F7,'DS2024'!$G$20:$G$35,1)):
INDEX('DS2024'!$H$20:$H$35,MATCH(F7,'DS2024'!$G$20:$G$35,1)+1),
INDEX('DS2024'!$G$20:$G$35,MATCH(F7,'DS2024'!$G$20:$G$35,1)):
INDEX('DS2024'!$G$20:$G$35,MATCH(F7,'DS2024'!$G$20:$G$35,1)+1)),
IF($V$3=Database!$A$14,
_xlfn.FORECAST.LINEAR(
F7,
INDEX('DS2024'!$K$20:$K$35,MATCH(F7,'DS2024'!$J$20:$J$35,1)):
INDEX('DS2024'!$K$20:$K$35,MATCH(F7,'DS2024'!$J$20:$J$35,1)+1),
INDEX('DS2024'!$J$20:$J$35,MATCH(F7,'DS2024'!$J$20:$J$35,1)):
INDEX('DS2024'!$J$20:$J$35,MATCH(F7,'DS2024'!$J$20:$J$35,1)+1)),
IF($V$3=Database!$A$15,
_xlfn.FORECAST.LINEAR(
F7,
INDEX('DS2024'!$N$20:$N$35,MATCH(F7,'DS2024'!$M$20:$M$35,1)):
INDEX('DS2024'!$N$20:$N$35,MATCH(F7,'DS2024'!$M$20:$M$35,1)+1),
INDEX('DS2024'!$M$20:$M$35,MATCH(F7,'DS2024'!$M$20:$M$35,1)):
INDEX('DS2024'!$M$20:$M$35,MATCH(F7,'DS2024'!$M$20:$M$35,1)+1)),
IF($V$3=Database!$A$16,
_xlfn.FORECAST.LINEAR(
F7,
INDEX('DS2024'!$Q$20:$Q$35,MATCH(F7,'DS2024'!$P$20:$P$35,1)):
INDEX('DS2024'!$Q$20:$Q$35,MATCH(F7,'DS2024'!$P$20:$P$35,1)+1),
INDEX('DS2024'!$P$20:$P$35,MATCH(F7,'DS2024'!$P$20:$P$35,1)):
INDEX('DS2024'!$P$20:$P$35,MATCH(F7,'DS2024'!$P$20:$P$35,1)+1)),
IF($V$3=Database!$A$17,
_xlfn.FORECAST.LINEAR(
F7,
INDEX('DS2024'!$T$20:$T$35,MATCH(F7,'DS2024'!$S$20:$S$35,1)):
INDEX('DS2024'!$T$20:$T$35,MATCH(F7,'DS2024'!$S$20:$S$35,1)+1),
INDEX('DS2024'!$S$20:$S$35,MATCH(F7,'DS2024'!$S$20:$S$35,1)):
INDEX('DS2024'!$S$20:$S$35,MATCH(F7,'DS2024'!$S$20:$S$35,1)+1)),
IF($V$3=Database!$A$18,
_xlfn.FORECAST.LINEAR(
F7,
INDEX('DS2024'!$W$20:$W$35,MATCH(F7,'DS2024'!$V$20:$V$35,1)):
INDEX('DS2024'!$W$20:$W$35,MATCH(F7,'DS2024'!$V$20:$V$35,1)+1),
INDEX('DS2024'!$V$20:$V$35,MATCH(F7,'DS2024'!$V$20:$V$35,1)):
INDEX('DS2024'!$V$20:$V$35,MATCH(F7,'DS2024'!$V$20:$V$35,1)+1)),
IF($V$3=Database!$A$19,
_xlfn.FORECAST.LINEAR(
F7,
INDEX('DS2024'!$Z$20:$Z$35,MATCH(F7,'DS2024'!$Y$20:$Y$35,1)):
INDEX('DS2024'!$Z$20:$Z$35,MATCH(F7,'DS2024'!$Y$20:$Y$35,1)+1),
INDEX('DS2024'!$Y$20:$Y$35,MATCH(F7,'DS2024'!$Y$20:$Y$35,1)):
INDEX('DS2024'!$Y$20:$Y$35,MATCH(F7,'DS2024'!$Y$20:$Y$35,1)+1)),
IF($V$3=Database!$A$20,
_xlfn.FORECAST.LINEAR(
F7,
INDEX('DS2024'!$AC$20:$AC$35,MATCH(F7,'DS2024'!$AB$20:$AB$35,1)):
INDEX('DS2024'!$AC$20:$AC$35,MATCH(F7,'DS2024'!$AB$20:$AB$35,1)+1),
INDEX('DS2024'!$AB$20:$AB$35,MATCH(F7,'DS2024'!$AB$20:$AB$35,1)):
INDEX('DS2024'!$AB$20:$AB$35,MATCH(F7,'DS2024'!$AB$20:$AB$35,1)+1)),
IF($V$3=Database!$A$2,
_xlfn.FORECAST.LINEAR(
F7,
INDEX('DS2024'!$B$5:$B$15,MATCH(F7,'DS2024'!$A$5:$A$15,1)):
INDEX('DS2024'!$B$5:$B$15,MATCH(F7,'DS2024'!$A$5:$A$15,1)+1),
INDEX('DS2024'!$A$5:$A$15,MATCH(F7,'DS2024'!$A$5:$A$15,1)):
INDEX('DS2024'!$A$5:$A$15,MATCH(F7,'DS2024'!$A$5:$A$15,1)+1)),
IF($V$3=Database!$A$3,
_xlfn.FORECAST.LINEAR(
F7,
INDEX('DS2024'!$E$5:$E$15,MATCH(F7,'DS2024'!$D$5:$D$15,1)):
INDEX('DS2024'!$E$5:$E$15,MATCH(F7,'DS2024'!$D$5:$D$15,1)+1),
INDEX('DS2024'!$D$5:$D$15,MATCH(F7,'DS2024'!$D$5:$D$15,1)):
INDEX('DS2024'!$D$5:$D$15,MATCH(F7,'DS2024'!$D$5:$D$15,1)+1)),
IF($V$3=Database!$A$4,
_xlfn.FORECAST.LINEAR(
F7,
INDEX('DS2024'!$H$5:$H$15,MATCH(F7,'DS2024'!$G$5:$G$15,1)):
INDEX('DS2024'!$H$5:$H$15,MATCH(F7,'DS2024'!$G$5:$G$15,1)+1),
INDEX('DS2024'!$G$5:$G$15,MATCH(F7,'DS2024'!$G$5:$G$15,1)):
INDEX('DS2024'!$G$5:$G$15,MATCH(F7,'DS2024'!$G$5:$G$15,1)+1)),
IF($V$3=Database!$A$5,
_xlfn.FORECAST.LINEAR(
F7,
INDEX('DS2024'!$K$5:$K$15,MATCH(F7,'DS2024'!$J$5:$J$15,1)):
INDEX('DS2024'!$K$5:$K$15,MATCH(F7,'DS2024'!$J$5:$J$15,1)+1),
INDEX('DS2024'!$J$5:$J$15,MATCH(F7,'DS2024'!$J$5:$J$15,1)):
INDEX('DS2024'!$J$5:$J$15,MATCH(F7,'DS2024'!$J$5:$J$15,1)+1)),
IF($V$3=Database!$A$6,
_xlfn.FORECAST.LINEAR(
F7,
INDEX('DS2024'!$N$5:$N$15,MATCH(F7,'DS2024'!$M$5:$M$15,1)):
INDEX('DS2024'!$N$5:$N$15,MATCH(F7,'DS2024'!$M$5:$M$15,1)+1),
INDEX('DS2024'!$M$5:$M$15,MATCH(F7,'DS2024'!$M$5:$M$15,1)):
INDEX('DS2024'!$M$5:$M$15,MATCH(F7,'DS2024'!$M$5:$M$15,1)+1)),
IF($V$3=Database!$A$7,
_xlfn.FORECAST.LINEAR(
F7,
INDEX('DS2024'!$Q$5:$Q$15,MATCH(F7,'DS2024'!$P$5:$P$15,1)):
INDEX('DS2024'!$Q$5:$Q$15,MATCH(F7,'DS2024'!$P$5:$P$15,1)+1),
INDEX('DS2024'!$P$5:$P$15,MATCH(F7,'DS2024'!$P$5:$P$15,1)):
INDEX('DS2024'!$P$5:$P$15,MATCH(F7,'DS2024'!$P$5:$P$15,1)+1)),
IF($V$3=Database!$A$8,
_xlfn.FORECAST.LINEAR(
F7,
INDEX('DS2024'!$T$5:$T$15,MATCH(F7,'DS2024'!$S$5:$S$15,1)):
INDEX('DS2024'!$T$5:$T$15,MATCH(F7,'DS2024'!$S$5:$S$15,1)+1),
INDEX('DS2024'!$S$5:$S$15,MATCH(F7,'DS2024'!$S$5:$S$15,1)):
INDEX('DS2024'!$S$5:$S$15,MATCH(F7,'DS2024'!$S$5:$S$15,1)+1)),
IF($V$3=Database!$A$9,
_xlfn.FORECAST.LINEAR(
F7,
INDEX('DS2024'!$W$5:$W$15,MATCH(F7,'DS2024'!$V$5:$V$15,1)):
INDEX('DS2024'!$W$5:$W$15,MATCH(F7,'DS2024'!$V$5:$V$15,1)+1),
INDEX('DS2024'!$V$5:$V$15,MATCH(F7,'DS2024'!$V$5:$V$15,1)):
INDEX('DS2024'!$V$5:$V$15,MATCH(F7,'DS2024'!$V$5:$V$15,1)+1)),
IF($V$3=Database!$A$10,
_xlfn.FORECAST.LINEAR(
F7,
INDEX('DS2024'!$Z$5:$Z$15,MATCH(F7,'DS2024'!$Y$5:$Y$15,1)):
INDEX('DS2024'!$Z$5:$Z$15,MATCH(F7,'DS2024'!$Y$5:$Y$15,1)+1),
INDEX('DS2024'!$Y$5:$Y$15,MATCH(F7,'DS2024'!$Y$5:$Y$15,1)):
INDEX('DS2024'!$Y$5:$Y$15,MATCH(F7,'DS2024'!$Y$5:$Y$15,1)+1))
)))))))))))))))))))</f>
        <v>0.17561669980119282</v>
      </c>
      <c r="W7" s="50">
        <f>IF($W$3=Database!$A$11,
_xlfn.FORECAST.LINEAR(
H7,
INDEX('DS2024'!$B$20:$B$35,MATCH(H7,'DS2024'!$A$20:$A$35,1)):
INDEX('DS2024'!$B$20:$B$35,MATCH(H7,'DS2024'!$A$20:$A$35,1)+1),
INDEX('DS2024'!$A$20:$A$35,MATCH(H7,'DS2024'!$A$20:$A$35,1)):
INDEX('DS2024'!$A$20:$A$35,MATCH(H7,'DS2024'!$A$20:$A$35,1)+1)),
IF($W$3=Database!$A$12,
_xlfn.FORECAST.LINEAR(
H7,
INDEX('DS2024'!$E$20:$E$35,MATCH(H7,'DS2024'!$D$20:$D$35,1)):
INDEX('DS2024'!$E$20:$E$35,MATCH(H7,'DS2024'!$D$20:$D$35,1)+1),
INDEX('DS2024'!$D$20:$D$35,MATCH(H7,'DS2024'!$D$20:$D$35,1)):
INDEX('DS2024'!$D$20:$D$35,MATCH(H7,'DS2024'!$D$20:$D$35,1)+1)),
IF($W$3=Database!$A$13,
_xlfn.FORECAST.LINEAR(
H7,
INDEX('DS2024'!$H$20:$H$35,MATCH(H7,'DS2024'!$G$20:$G$35,1)):
INDEX('DS2024'!$H$20:$H$35,MATCH(H7,'DS2024'!$G$20:$G$35,1)+1),
INDEX('DS2024'!$G$20:$G$35,MATCH(H7,'DS2024'!$G$20:$G$35,1)):
INDEX('DS2024'!$G$20:$G$35,MATCH(H7,'DS2024'!$G$20:$G$35,1)+1)),
IF($W$3=Database!$A$14,
_xlfn.FORECAST.LINEAR(
H7,
INDEX('DS2024'!$K$20:$K$35,MATCH(H7,'DS2024'!$J$20:$J$35,1)):
INDEX('DS2024'!$K$20:$K$35,MATCH(H7,'DS2024'!$J$20:$J$35,1)+1),
INDEX('DS2024'!$J$20:$J$35,MATCH(H7,'DS2024'!$J$20:$J$35,1)):
INDEX('DS2024'!$J$20:$J$35,MATCH(H7,'DS2024'!$J$20:$J$35,1)+1)),
IF($W$3=Database!$A$15,
_xlfn.FORECAST.LINEAR(
H7,
INDEX('DS2024'!$N$20:$N$35,MATCH(H7,'DS2024'!$M$20:$M$35,1)):
INDEX('DS2024'!$N$20:$N$35,MATCH(H7,'DS2024'!$M$20:$M$35,1)+1),
INDEX('DS2024'!$M$20:$M$35,MATCH(H7,'DS2024'!$M$20:$M$35,1)):
INDEX('DS2024'!$M$20:$M$35,MATCH(H7,'DS2024'!$M$20:$M$35,1)+1)),
IF($W$3=Database!$A$16,
_xlfn.FORECAST.LINEAR(
H7,
INDEX('DS2024'!$Q$20:$Q$35,MATCH(H7,'DS2024'!$P$20:$P$35,1)):
INDEX('DS2024'!$Q$20:$Q$35,MATCH(H7,'DS2024'!$P$20:$P$35,1)+1),
INDEX('DS2024'!$P$20:$P$35,MATCH(H7,'DS2024'!$P$20:$P$35,1)):
INDEX('DS2024'!$P$20:$P$35,MATCH(H7,'DS2024'!$P$20:$P$35,1)+1)),
IF($W$3=Database!$A$17,
_xlfn.FORECAST.LINEAR(
H7,
INDEX('DS2024'!$T$20:$T$35,MATCH(H7,'DS2024'!$S$20:$S$35,1)):
INDEX('DS2024'!$T$20:$T$35,MATCH(H7,'DS2024'!$S$20:$S$35,1)+1),
INDEX('DS2024'!$S$20:$S$35,MATCH(H7,'DS2024'!$S$20:$S$35,1)):
INDEX('DS2024'!$S$20:$S$35,MATCH(H7,'DS2024'!$S$20:$S$35,1)+1)),
IF($W$3=Database!$A$18,
_xlfn.FORECAST.LINEAR(
H7,
INDEX('DS2024'!$W$20:$W$35,MATCH(H7,'DS2024'!$V$20:$V$35,1)):
INDEX('DS2024'!$W$20:$W$35,MATCH(H7,'DS2024'!$V$20:$V$35,1)+1),
INDEX('DS2024'!$V$20:$V$35,MATCH(H7,'DS2024'!$V$20:$V$35,1)):
INDEX('DS2024'!$V$20:$V$35,MATCH(H7,'DS2024'!$V$20:$V$35,1)+1)),
IF($W$3=Database!$A$19,
_xlfn.FORECAST.LINEAR(
H7,
INDEX('DS2024'!$Z$20:$Z$35,MATCH(H7,'DS2024'!$Y$20:$Y$35,1)):
INDEX('DS2024'!$Z$20:$Z$35,MATCH(H7,'DS2024'!$Y$20:$Y$35,1)+1),
INDEX('DS2024'!$Y$20:$Y$35,MATCH(H7,'DS2024'!$Y$20:$Y$35,1)):
INDEX('DS2024'!$Y$20:$Y$35,MATCH(H7,'DS2024'!$Y$20:$Y$35,1)+1)),
IF($W$3=Database!$A$20,
_xlfn.FORECAST.LINEAR(
H7,
INDEX('DS2024'!$AC$20:$AC$35,MATCH(H7,'DS2024'!$AB$20:$AB$35,1)):
INDEX('DS2024'!$AC$20:$AC$35,MATCH(H7,'DS2024'!$AB$20:$AB$35,1)+1),
INDEX('DS2024'!$AB$20:$AB$35,MATCH(H7,'DS2024'!$AB$20:$AB$35,1)):
INDEX('DS2024'!$AB$20:$AB$35,MATCH(H7,'DS2024'!$AB$20:$AB$35,1)+1)),
IF($W$3=Database!$A$2,
_xlfn.FORECAST.LINEAR(
H7,
INDEX('DS2024'!$B$5:$B$15,MATCH(H7,'DS2024'!$A$5:$A$15,1)):
INDEX('DS2024'!$B$5:$B$15,MATCH(H7,'DS2024'!$A$5:$A$15,1)+1),
INDEX('DS2024'!$A$5:$A$15,MATCH(H7,'DS2024'!$A$5:$A$15,1)):
INDEX('DS2024'!$A$5:$A$15,MATCH(H7,'DS2024'!$A$5:$A$15,1)+1)),
IF($W$3=Database!$A$3,
_xlfn.FORECAST.LINEAR(
H7,
INDEX('DS2024'!$E$5:$E$15,MATCH(H7,'DS2024'!$D$5:$D$15,1)):
INDEX('DS2024'!$E$5:$E$15,MATCH(H7,'DS2024'!$D$5:$D$15,1)+1),
INDEX('DS2024'!$D$5:$D$15,MATCH(H7,'DS2024'!$D$5:$D$15,1)):
INDEX('DS2024'!$D$5:$D$15,MATCH(H7,'DS2024'!$D$5:$D$15,1)+1)),
IF($W$3=Database!$A$4,
_xlfn.FORECAST.LINEAR(
H7,
INDEX('DS2024'!$H$5:$H$15,MATCH(H7,'DS2024'!$G$5:$G$15,1)):
INDEX('DS2024'!$H$5:$H$15,MATCH(H7,'DS2024'!$G$5:$G$15,1)+1),
INDEX('DS2024'!$G$5:$G$15,MATCH(H7,'DS2024'!$G$5:$G$15,1)):
INDEX('DS2024'!$G$5:$G$15,MATCH(H7,'DS2024'!$G$5:$G$15,1)+1)),
IF($W$3=Database!$A$5,
_xlfn.FORECAST.LINEAR(
H7,
INDEX('DS2024'!$K$5:$K$15,MATCH(H7,'DS2024'!$J$5:$J$15,1)):
INDEX('DS2024'!$K$5:$K$15,MATCH(H7,'DS2024'!$J$5:$J$15,1)+1),
INDEX('DS2024'!$J$5:$J$15,MATCH(H7,'DS2024'!$J$5:$J$15,1)):
INDEX('DS2024'!$J$5:$J$15,MATCH(H7,'DS2024'!$J$5:$J$15,1)+1)),
IF($W$3=Database!$A$6,
_xlfn.FORECAST.LINEAR(
H7,
INDEX('DS2024'!$N$5:$N$15,MATCH(H7,'DS2024'!$M$5:$M$15,1)):
INDEX('DS2024'!$N$5:$N$15,MATCH(H7,'DS2024'!$M$5:$M$15,1)+1),
INDEX('DS2024'!$M$5:$M$15,MATCH(H7,'DS2024'!$M$5:$M$15,1)):
INDEX('DS2024'!$M$5:$M$15,MATCH(H7,'DS2024'!$M$5:$M$15,1)+1)),
IF($W$3=Database!$A$7,
_xlfn.FORECAST.LINEAR(
H7,
INDEX('DS2024'!$Q$5:$Q$15,MATCH(H7,'DS2024'!$P$5:$P$15,1)):
INDEX('DS2024'!$Q$5:$Q$15,MATCH(H7,'DS2024'!$P$5:$P$15,1)+1),
INDEX('DS2024'!$P$5:$P$15,MATCH(H7,'DS2024'!$P$5:$P$15,1)):
INDEX('DS2024'!$P$5:$P$15,MATCH(H7,'DS2024'!$P$5:$P$15,1)+1)),
IF($W$3=Database!$A$8,
_xlfn.FORECAST.LINEAR(
H7,
INDEX('DS2024'!$T$5:$T$15,MATCH(H7,'DS2024'!$S$5:$S$15,1)):
INDEX('DS2024'!$T$5:$T$15,MATCH(H7,'DS2024'!$S$5:$S$15,1)+1),
INDEX('DS2024'!$S$5:$S$15,MATCH(H7,'DS2024'!$S$5:$S$15,1)):
INDEX('DS2024'!$S$5:$S$15,MATCH(H7,'DS2024'!$S$5:$S$15,1)+1)),
IF($W$3=Database!$A$9,
_xlfn.FORECAST.LINEAR(
H7,
INDEX('DS2024'!$W$5:$W$15,MATCH(H7,'DS2024'!$V$5:$V$15,1)):
INDEX('DS2024'!$W$5:$W$15,MATCH(H7,'DS2024'!$V$5:$V$15,1)+1),
INDEX('DS2024'!$V$5:$V$15,MATCH(H7,'DS2024'!$V$5:$V$15,1)):
INDEX('DS2024'!$V$5:$V$15,MATCH(H7,'DS2024'!$V$5:$V$15,1)+1)),
IF($W$3=Database!$A$10,
_xlfn.FORECAST.LINEAR(
H7,
INDEX('DS2024'!$Z$5:$Z$15,MATCH(H7,'DS2024'!$Y$5:$Y$15,1)):
INDEX('DS2024'!$Z$5:$Z$15,MATCH(H7,'DS2024'!$Y$5:$Y$15,1)+1),
INDEX('DS2024'!$Y$5:$Y$15,MATCH(H7,'DS2024'!$Y$5:$Y$15,1)):
INDEX('DS2024'!$Y$5:$Y$15,MATCH(H7,'DS2024'!$Y$5:$Y$15,1)+1))
)))))))))))))))))))</f>
        <v>0.19611274334169354</v>
      </c>
      <c r="X7" s="50">
        <f>IF($X$3=Database!$A$11,
_xlfn.FORECAST.LINEAR(
J7,
INDEX('DS2024'!$B$20:$B$35,MATCH(J7,'DS2024'!$A$20:$A$35,1)):
INDEX('DS2024'!$B$20:$B$35,MATCH(J7,'DS2024'!$A$20:$A$35,1)+1),
INDEX('DS2024'!$A$20:$A$35,MATCH(J7,'DS2024'!$A$20:$A$35,1)):
INDEX('DS2024'!$A$20:$A$35,MATCH(J7,'DS2024'!$A$20:$A$35,1)+1)),
IF($X$3=Database!$A$12,
_xlfn.FORECAST.LINEAR(
J7,
INDEX('DS2024'!$E$20:$E$35,MATCH(J7,'DS2024'!$D$20:$D$35,1)):
INDEX('DS2024'!$E$20:$E$35,MATCH(J7,'DS2024'!$D$20:$D$35,1)+1),
INDEX('DS2024'!$D$20:$D$35,MATCH(J7,'DS2024'!$D$20:$D$35,1)):
INDEX('DS2024'!$D$20:$D$35,MATCH(J7,'DS2024'!$D$20:$D$35,1)+1)),
IF($X$3=Database!$A$13,
_xlfn.FORECAST.LINEAR(
J7,
INDEX('DS2024'!$H$20:$H$35,MATCH(J7,'DS2024'!$G$20:$G$35,1)):
INDEX('DS2024'!$H$20:$H$35,MATCH(J7,'DS2024'!$G$20:$G$35,1)+1),
INDEX('DS2024'!$G$20:$G$35,MATCH(J7,'DS2024'!$G$20:$G$35,1)):
INDEX('DS2024'!$G$20:$G$35,MATCH(J7,'DS2024'!$G$20:$G$35,1)+1)),
IF($X$3=Database!$A$14,
_xlfn.FORECAST.LINEAR(
J7,
INDEX('DS2024'!$K$20:$K$35,MATCH(J7,'DS2024'!$J$20:$J$35,1)):
INDEX('DS2024'!$K$20:$K$35,MATCH(J7,'DS2024'!$J$20:$J$35,1)+1),
INDEX('DS2024'!$J$20:$J$35,MATCH(J7,'DS2024'!$J$20:$J$35,1)):
INDEX('DS2024'!$J$20:$J$35,MATCH(J7,'DS2024'!$J$20:$J$35,1)+1)),
IF($X$3=Database!$A$15,
_xlfn.FORECAST.LINEAR(
J7,
INDEX('DS2024'!$N$20:$N$35,MATCH(J7,'DS2024'!$M$20:$M$35,1)):
INDEX('DS2024'!$N$20:$N$35,MATCH(J7,'DS2024'!$M$20:$M$35,1)+1),
INDEX('DS2024'!$M$20:$M$35,MATCH(J7,'DS2024'!$M$20:$M$35,1)):
INDEX('DS2024'!$M$20:$M$35,MATCH(J7,'DS2024'!$M$20:$M$35,1)+1)),
IF($X$3=Database!$A$16,
_xlfn.FORECAST.LINEAR(
J7,
INDEX('DS2024'!$Q$20:$Q$35,MATCH(J7,'DS2024'!$P$20:$P$35,1)):
INDEX('DS2024'!$Q$20:$Q$35,MATCH(J7,'DS2024'!$P$20:$P$35,1)+1),
INDEX('DS2024'!$P$20:$P$35,MATCH(J7,'DS2024'!$P$20:$P$35,1)):
INDEX('DS2024'!$P$20:$P$35,MATCH(J7,'DS2024'!$P$20:$P$35,1)+1)),
IF($X$3=Database!$A$17,
_xlfn.FORECAST.LINEAR(
J7,
INDEX('DS2024'!$T$20:$T$35,MATCH(J7,'DS2024'!$S$20:$S$35,1)):
INDEX('DS2024'!$T$20:$T$35,MATCH(J7,'DS2024'!$S$20:$S$35,1)+1),
INDEX('DS2024'!$S$20:$S$35,MATCH(J7,'DS2024'!$S$20:$S$35,1)):
INDEX('DS2024'!$S$20:$S$35,MATCH(J7,'DS2024'!$S$20:$S$35,1)+1)),
IF($X$3=Database!$A$18,
_xlfn.FORECAST.LINEAR(
J7,
INDEX('DS2024'!$W$20:$W$35,MATCH(J7,'DS2024'!$V$20:$V$35,1)):
INDEX('DS2024'!$W$20:$W$35,MATCH(J7,'DS2024'!$V$20:$V$35,1)+1),
INDEX('DS2024'!$V$20:$V$35,MATCH(J7,'DS2024'!$V$20:$V$35,1)):
INDEX('DS2024'!$V$20:$V$35,MATCH(J7,'DS2024'!$V$20:$V$35,1)+1)),
IF($X$3=Database!$A$19,
_xlfn.FORECAST.LINEAR(
J7,
INDEX('DS2024'!$Z$20:$Z$35,MATCH(J7,'DS2024'!$Y$20:$Y$35,1)):
INDEX('DS2024'!$Z$20:$Z$35,MATCH(J7,'DS2024'!$Y$20:$Y$35,1)+1),
INDEX('DS2024'!$Y$20:$Y$35,MATCH(J7,'DS2024'!$Y$20:$Y$35,1)):
INDEX('DS2024'!$Y$20:$Y$35,MATCH(J7,'DS2024'!$Y$20:$Y$35,1)+1)),
IF($X$3=Database!$A$20,
_xlfn.FORECAST.LINEAR(
J7,
INDEX('DS2024'!$AC$20:$AC$35,MATCH(J7,'DS2024'!$AB$20:$AB$35,1)):
INDEX('DS2024'!$AC$20:$AC$35,MATCH(J7,'DS2024'!$AB$20:$AB$35,1)+1),
INDEX('DS2024'!$AB$20:$AB$35,MATCH(J7,'DS2024'!$AB$20:$AB$35,1)):
INDEX('DS2024'!$AB$20:$AB$35,MATCH(J7,'DS2024'!$AB$20:$AB$35,1)+1)),
IF($X$3=Database!$A$2,
_xlfn.FORECAST.LINEAR(
J7,
INDEX('DS2024'!$B$5:$B$15,MATCH(J7,'DS2024'!$A$5:$A$15,1)):
INDEX('DS2024'!$B$5:$B$15,MATCH(J7,'DS2024'!$A$5:$A$15,1)+1),
INDEX('DS2024'!$A$5:$A$15,MATCH(J7,'DS2024'!$A$5:$A$15,1)):
INDEX('DS2024'!$A$5:$A$15,MATCH(J7,'DS2024'!$A$5:$A$15,1)+1)),
IF($X$3=Database!$A$3,
_xlfn.FORECAST.LINEAR(
J7,
INDEX('DS2024'!$E$5:$E$15,MATCH(J7,'DS2024'!$D$5:$D$15,1)):
INDEX('DS2024'!$E$5:$E$15,MATCH(J7,'DS2024'!$D$5:$D$15,1)+1),
INDEX('DS2024'!$D$5:$D$15,MATCH(J7,'DS2024'!$D$5:$D$15,1)):
INDEX('DS2024'!$D$5:$D$15,MATCH(J7,'DS2024'!$D$5:$D$15,1)+1)),
IF($X$3=Database!$A$4,
_xlfn.FORECAST.LINEAR(
J7,
INDEX('DS2024'!$H$5:$H$15,MATCH(J7,'DS2024'!$G$5:$G$15,1)):
INDEX('DS2024'!$H$5:$H$15,MATCH(J7,'DS2024'!$G$5:$G$15,1)+1),
INDEX('DS2024'!$G$5:$G$15,MATCH(J7,'DS2024'!$G$5:$G$15,1)):
INDEX('DS2024'!$G$5:$G$15,MATCH(J7,'DS2024'!$G$5:$G$15,1)+1)),
IF($X$3=Database!$A$5,
_xlfn.FORECAST.LINEAR(
J7,
INDEX('DS2024'!$K$5:$K$15,MATCH(J7,'DS2024'!$J$5:$J$15,1)):
INDEX('DS2024'!$K$5:$K$15,MATCH(J7,'DS2024'!$J$5:$J$15,1)+1),
INDEX('DS2024'!$J$5:$J$15,MATCH(J7,'DS2024'!$J$5:$J$15,1)):
INDEX('DS2024'!$J$5:$J$15,MATCH(J7,'DS2024'!$J$5:$J$15,1)+1)),
IF($X$3=Database!$A$6,
_xlfn.FORECAST.LINEAR(
J7,
INDEX('DS2024'!$N$5:$N$15,MATCH(J7,'DS2024'!$M$5:$M$15,1)):
INDEX('DS2024'!$N$5:$N$15,MATCH(J7,'DS2024'!$M$5:$M$15,1)+1),
INDEX('DS2024'!$M$5:$M$15,MATCH(J7,'DS2024'!$M$5:$M$15,1)):
INDEX('DS2024'!$M$5:$M$15,MATCH(J7,'DS2024'!$M$5:$M$15,1)+1)),
IF($X$3=Database!$A$7,
_xlfn.FORECAST.LINEAR(
J7,
INDEX('DS2024'!$Q$5:$Q$15,MATCH(J7,'DS2024'!$P$5:$P$15,1)):
INDEX('DS2024'!$Q$5:$Q$15,MATCH(J7,'DS2024'!$P$5:$P$15,1)+1),
INDEX('DS2024'!$P$5:$P$15,MATCH(J7,'DS2024'!$P$5:$P$15,1)):
INDEX('DS2024'!$P$5:$P$15,MATCH(J7,'DS2024'!$P$5:$P$15,1)+1)),
IF($X$3=Database!$A$8,
_xlfn.FORECAST.LINEAR(
J7,
INDEX('DS2024'!$T$5:$T$15,MATCH(J7,'DS2024'!$S$5:$S$15,1)):
INDEX('DS2024'!$T$5:$T$15,MATCH(J7,'DS2024'!$S$5:$S$15,1)+1),
INDEX('DS2024'!$S$5:$S$15,MATCH(J7,'DS2024'!$S$5:$S$15,1)):
INDEX('DS2024'!$S$5:$S$15,MATCH(J7,'DS2024'!$S$5:$S$15,1)+1)),
IF($T$3=Database!$A$9,
_xlfn.FORECAST.LINEAR(
J7,
INDEX('DS2024'!$W$5:$W$15,MATCH(J7,'DS2024'!$V$5:$V$15,1)):
INDEX('DS2024'!$W$5:$W$15,MATCH(J7,'DS2024'!$V$5:$V$15,1)+1),
INDEX('DS2024'!$V$5:$V$15,MATCH(J7,'DS2024'!$V$5:$V$15,1)):
INDEX('DS2024'!$V$5:$V$15,MATCH(J7,'DS2024'!$V$5:$V$15,1)+1)),
IF($T$3=Database!$A$10,
_xlfn.FORECAST.LINEAR(
J7,
INDEX('DS2024'!$Z$5:$Z$15,MATCH(J7,'DS2024'!$Y$5:$Y$15,1)):
INDEX('DS2024'!$Z$5:$Z$15,MATCH(J7,'DS2024'!$Y$5:$Y$15,1)+1),
INDEX('DS2024'!$Y$5:$Y$15,MATCH(J7,'DS2024'!$Y$5:$Y$15,1)):
INDEX('DS2024'!$Y$5:$Y$15,MATCH(J7,'DS2024'!$Y$5:$Y$15,1)+1))
)))))))))))))))))))</f>
        <v>0.19472733787173055</v>
      </c>
      <c r="Y7" s="50">
        <f>IF($Y$3=Database!$A$11,
_xlfn.FORECAST.LINEAR(
L7,
INDEX('DS2024'!$B$20:$B$35,MATCH(L7,'DS2024'!$A$20:$A$35,1)):
INDEX('DS2024'!$B$20:$B$35,MATCH(L7,'DS2024'!$A$20:$A$35,1)+1),
INDEX('DS2024'!$A$20:$A$35,MATCH(L7,'DS2024'!$A$20:$A$35,1)):
INDEX('DS2024'!$A$20:$A$35,MATCH(L7,'DS2024'!$A$20:$A$35,1)+1)),
IF($Y$3=Database!$A$12,
_xlfn.FORECAST.LINEAR(
L7,
INDEX('DS2024'!$E$20:$E$35,MATCH(L7,'DS2024'!$D$20:$D$35,1)):
INDEX('DS2024'!$E$20:$E$35,MATCH(L7,'DS2024'!$D$20:$D$35,1)+1),
INDEX('DS2024'!$D$20:$D$35,MATCH(L7,'DS2024'!$D$20:$D$35,1)):
INDEX('DS2024'!$D$20:$D$35,MATCH(L7,'DS2024'!$D$20:$D$35,1)+1)),
IF($Y$3=Database!$A$13,
_xlfn.FORECAST.LINEAR(
L7,
INDEX('DS2024'!$H$20:$H$35,MATCH(L7,'DS2024'!$G$20:$G$35,1)):
INDEX('DS2024'!$H$20:$H$35,MATCH(L7,'DS2024'!$G$20:$G$35,1)+1),
INDEX('DS2024'!$G$20:$G$35,MATCH(L7,'DS2024'!$G$20:$G$35,1)):
INDEX('DS2024'!$G$20:$G$35,MATCH(L7,'DS2024'!$G$20:$G$35,1)+1)),
IF($Y$3=Database!$A$14,
_xlfn.FORECAST.LINEAR(
L7,
INDEX('DS2024'!$K$20:$K$35,MATCH(L7,'DS2024'!$J$20:$J$35,1)):
INDEX('DS2024'!$K$20:$K$35,MATCH(L7,'DS2024'!$J$20:$J$35,1)+1),
INDEX('DS2024'!$J$20:$J$35,MATCH(L7,'DS2024'!$J$20:$J$35,1)):
INDEX('DS2024'!$J$20:$J$35,MATCH(L7,'DS2024'!$J$20:$J$35,1)+1)),
IF($Y$3=Database!$A$15,
_xlfn.FORECAST.LINEAR(
L7,
INDEX('DS2024'!$N$20:$N$35,MATCH(L7,'DS2024'!$M$20:$M$35,1)):
INDEX('DS2024'!$N$20:$N$35,MATCH(L7,'DS2024'!$M$20:$M$35,1)+1),
INDEX('DS2024'!$M$20:$M$35,MATCH(L7,'DS2024'!$M$20:$M$35,1)):
INDEX('DS2024'!$M$20:$M$35,MATCH(L7,'DS2024'!$M$20:$M$35,1)+1)),
IF($Y$3=Database!$A$16,
_xlfn.FORECAST.LINEAR(
L7,
INDEX('DS2024'!$Q$20:$Q$35,MATCH(L7,'DS2024'!$P$20:$P$35,1)):
INDEX('DS2024'!$Q$20:$Q$35,MATCH(L7,'DS2024'!$P$20:$P$35,1)+1),
INDEX('DS2024'!$P$20:$P$35,MATCH(L7,'DS2024'!$P$20:$P$35,1)):
INDEX('DS2024'!$P$20:$P$35,MATCH(L7,'DS2024'!$P$20:$P$35,1)+1)),
IF($Y$3=Database!$A$17,
_xlfn.FORECAST.LINEAR(
L7,
INDEX('DS2024'!$T$20:$T$35,MATCH(L7,'DS2024'!$S$20:$S$35,1)):
INDEX('DS2024'!$T$20:$T$35,MATCH(L7,'DS2024'!$S$20:$S$35,1)+1),
INDEX('DS2024'!$S$20:$S$35,MATCH(L7,'DS2024'!$S$20:$S$35,1)):
INDEX('DS2024'!$S$20:$S$35,MATCH(L7,'DS2024'!$S$20:$S$35,1)+1)),
IF($Y$3=Database!$A$18,
_xlfn.FORECAST.LINEAR(
L7,
INDEX('DS2024'!$W$20:$W$35,MATCH(L7,'DS2024'!$V$20:$V$35,1)):
INDEX('DS2024'!$W$20:$W$35,MATCH(L7,'DS2024'!$V$20:$V$35,1)+1),
INDEX('DS2024'!$V$20:$V$35,MATCH(L7,'DS2024'!$V$20:$V$35,1)):
INDEX('DS2024'!$V$20:$V$35,MATCH(L7,'DS2024'!$V$20:$V$35,1)+1)),
IF($Y$3=Database!$A$19,
_xlfn.FORECAST.LINEAR(
L7,
INDEX('DS2024'!$Z$20:$Z$35,MATCH(L7,'DS2024'!$Y$20:$Y$35,1)):
INDEX('DS2024'!$Z$20:$Z$35,MATCH(L7,'DS2024'!$Y$20:$Y$35,1)+1),
INDEX('DS2024'!$Y$20:$Y$35,MATCH(L7,'DS2024'!$Y$20:$Y$35,1)):
INDEX('DS2024'!$Y$20:$Y$35,MATCH(L7,'DS2024'!$Y$20:$Y$35,1)+1)),
IF($Y$3=Database!$A$20,
_xlfn.FORECAST.LINEAR(
L7,
INDEX('DS2024'!$AC$20:$AC$35,MATCH(L7,'DS2024'!$AB$20:$AB$35,1)):
INDEX('DS2024'!$AC$20:$AC$35,MATCH(L7,'DS2024'!$AB$20:$AB$35,1)+1),
INDEX('DS2024'!$AB$20:$AB$35,MATCH(L7,'DS2024'!$AB$20:$AB$35,1)):
INDEX('DS2024'!$AB$20:$AB$35,MATCH(L7,'DS2024'!$AB$20:$AB$35,1)+1)),
IF($Y$3=Database!$A$2,
_xlfn.FORECAST.LINEAR(
L7,
INDEX('DS2024'!$B$5:$B$15,MATCH(L7,'DS2024'!$A$5:$A$15,1)):
INDEX('DS2024'!$B$5:$B$15,MATCH(L7,'DS2024'!$A$5:$A$15,1)+1),
INDEX('DS2024'!$A$5:$A$15,MATCH(L7,'DS2024'!$A$5:$A$15,1)):
INDEX('DS2024'!$A$5:$A$15,MATCH(L7,'DS2024'!$A$5:$A$15,1)+1)),
IF($Y$3=Database!$A$3,
_xlfn.FORECAST.LINEAR(
L7,
INDEX('DS2024'!$E$5:$E$15,MATCH(L7,'DS2024'!$D$5:$D$15,1)):
INDEX('DS2024'!$E$5:$E$15,MATCH(L7,'DS2024'!$D$5:$D$15,1)+1),
INDEX('DS2024'!$D$5:$D$15,MATCH(L7,'DS2024'!$D$5:$D$15,1)):
INDEX('DS2024'!$D$5:$D$15,MATCH(L7,'DS2024'!$D$5:$D$15,1)+1)),
IF($Y$3=Database!$A$4,
_xlfn.FORECAST.LINEAR(
L7,
INDEX('DS2024'!$H$5:$H$15,MATCH(L7,'DS2024'!$G$5:$G$15,1)):
INDEX('DS2024'!$H$5:$H$15,MATCH(L7,'DS2024'!$G$5:$G$15,1)+1),
INDEX('DS2024'!$G$5:$G$15,MATCH(L7,'DS2024'!$G$5:$G$15,1)):
INDEX('DS2024'!$G$5:$G$15,MATCH(L7,'DS2024'!$G$5:$G$15,1)+1)),
IF($Y$3=Database!$A$5,
_xlfn.FORECAST.LINEAR(
L7,
INDEX('DS2024'!$K$5:$K$15,MATCH(L7,'DS2024'!$J$5:$J$15,1)):
INDEX('DS2024'!$K$5:$K$15,MATCH(L7,'DS2024'!$J$5:$J$15,1)+1),
INDEX('DS2024'!$J$5:$J$15,MATCH(L7,'DS2024'!$J$5:$J$15,1)):
INDEX('DS2024'!$J$5:$J$15,MATCH(L7,'DS2024'!$J$5:$J$15,1)+1)),
IF($Y$3=Database!$A$6,
_xlfn.FORECAST.LINEAR(
L7,
INDEX('DS2024'!$N$5:$N$15,MATCH(L7,'DS2024'!$M$5:$M$15,1)):
INDEX('DS2024'!$N$5:$N$15,MATCH(L7,'DS2024'!$M$5:$M$15,1)+1),
INDEX('DS2024'!$M$5:$M$15,MATCH(L7,'DS2024'!$M$5:$M$15,1)):
INDEX('DS2024'!$M$5:$M$15,MATCH(L7,'DS2024'!$M$5:$M$15,1)+1)),
IF($Y$3=Database!$A$7,
_xlfn.FORECAST.LINEAR(
L7,
INDEX('DS2024'!$Q$5:$Q$15,MATCH(L7,'DS2024'!$P$5:$P$15,1)):
INDEX('DS2024'!$Q$5:$Q$15,MATCH(L7,'DS2024'!$P$5:$P$15,1)+1),
INDEX('DS2024'!$P$5:$P$15,MATCH(L7,'DS2024'!$P$5:$P$15,1)):
INDEX('DS2024'!$P$5:$P$15,MATCH(L7,'DS2024'!$P$5:$P$15,1)+1)),
IF($Y$3=Database!$A$8,
_xlfn.FORECAST.LINEAR(
L7,
INDEX('DS2024'!$T$5:$T$15,MATCH(L7,'DS2024'!$S$5:$S$15,1)):
INDEX('DS2024'!$T$5:$T$15,MATCH(L7,'DS2024'!$S$5:$S$15,1)+1),
INDEX('DS2024'!$S$5:$S$15,MATCH(L7,'DS2024'!$S$5:$S$15,1)):
INDEX('DS2024'!$S$5:$S$15,MATCH(L7,'DS2024'!$S$5:$S$15,1)+1)),
IF($T$3=Database!$A$9,
_xlfn.FORECAST.LINEAR(
L7,
INDEX('DS2024'!$W$5:$W$15,MATCH(L7,'DS2024'!$V$5:$V$15,1)):
INDEX('DS2024'!$W$5:$W$15,MATCH(L7,'DS2024'!$V$5:$V$15,1)+1),
INDEX('DS2024'!$V$5:$V$15,MATCH(L7,'DS2024'!$V$5:$V$15,1)):
INDEX('DS2024'!$V$5:$V$15,MATCH(L7,'DS2024'!$V$5:$V$15,1)+1)),
IF($T$3=Database!$A$10,
_xlfn.FORECAST.LINEAR(
L7,
INDEX('DS2024'!$Z$5:$Z$15,MATCH(L7,'DS2024'!$Y$5:$Y$15,1)):
INDEX('DS2024'!$Z$5:$Z$15,MATCH(L7,'DS2024'!$Y$5:$Y$15,1)+1),
INDEX('DS2024'!$Y$5:$Y$15,MATCH(L7,'DS2024'!$Y$5:$Y$15,1)):
INDEX('DS2024'!$Y$5:$Y$15,MATCH(L7,'DS2024'!$Y$5:$Y$15,1)+1))
)))))))))))))))))))</f>
        <v>0.19089915999840759</v>
      </c>
      <c r="Z7" s="50">
        <f>IF($Z$3=Database!$A$11,
_xlfn.FORECAST.LINEAR(
N7,
INDEX('DS2024'!$B$20:$B$35,MATCH(N7,'DS2024'!$A$20:$A$35,1)):
INDEX('DS2024'!$B$20:$B$35,MATCH(N7,'DS2024'!$A$20:$A$35,1)+1),
INDEX('DS2024'!$A$20:$A$35,MATCH(N7,'DS2024'!$A$20:$A$35,1)):
INDEX('DS2024'!$A$20:$A$35,MATCH(N7,'DS2024'!$A$20:$A$35,1)+1)),
IF($Z$3=Database!$A$12,
_xlfn.FORECAST.LINEAR(
N7,
INDEX('DS2024'!$E$20:$E$35,MATCH(N7,'DS2024'!$D$20:$D$35,1)):
INDEX('DS2024'!$E$20:$E$35,MATCH(N7,'DS2024'!$D$20:$D$35,1)+1),
INDEX('DS2024'!$D$20:$D$35,MATCH(N7,'DS2024'!$D$20:$D$35,1)):
INDEX('DS2024'!$D$20:$D$35,MATCH(N7,'DS2024'!$D$20:$D$35,1)+1)),
IF($Z$3=Database!$A$13,
_xlfn.FORECAST.LINEAR(
N7,
INDEX('DS2024'!$H$20:$H$35,MATCH(N7,'DS2024'!$G$20:$G$35,1)):
INDEX('DS2024'!$H$20:$H$35,MATCH(N7,'DS2024'!$G$20:$G$35,1)+1),
INDEX('DS2024'!$G$20:$G$35,MATCH(N7,'DS2024'!$G$20:$G$35,1)):
INDEX('DS2024'!$G$20:$G$35,MATCH(N7,'DS2024'!$G$20:$G$35,1)+1)),
IF($Z$3=Database!$A$14,
_xlfn.FORECAST.LINEAR(
N7,
INDEX('DS2024'!$K$20:$K$35,MATCH(N7,'DS2024'!$J$20:$J$35,1)):
INDEX('DS2024'!$K$20:$K$35,MATCH(N7,'DS2024'!$J$20:$J$35,1)+1),
INDEX('DS2024'!$J$20:$J$35,MATCH(N7,'DS2024'!$J$20:$J$35,1)):
INDEX('DS2024'!$J$20:$J$35,MATCH(N7,'DS2024'!$J$20:$J$35,1)+1)),
IF($Z$3=Database!$A$15,
_xlfn.FORECAST.LINEAR(
N7,
INDEX('DS2024'!$N$20:$N$35,MATCH(N7,'DS2024'!$M$20:$M$35,1)):
INDEX('DS2024'!$N$20:$N$35,MATCH(N7,'DS2024'!$M$20:$M$35,1)+1),
INDEX('DS2024'!$M$20:$M$35,MATCH(N7,'DS2024'!$M$20:$M$35,1)):
INDEX('DS2024'!$M$20:$M$35,MATCH(N7,'DS2024'!$M$20:$M$35,1)+1)),
IF($Z$3=Database!$A$16,
_xlfn.FORECAST.LINEAR(
N7,
INDEX('DS2024'!$Q$20:$Q$35,MATCH(N7,'DS2024'!$P$20:$P$35,1)):
INDEX('DS2024'!$Q$20:$Q$35,MATCH(N7,'DS2024'!$P$20:$P$35,1)+1),
INDEX('DS2024'!$P$20:$P$35,MATCH(N7,'DS2024'!$P$20:$P$35,1)):
INDEX('DS2024'!$P$20:$P$35,MATCH(N7,'DS2024'!$P$20:$P$35,1)+1)),
IF($Z$3=Database!$A$17,
_xlfn.FORECAST.LINEAR(
N7,
INDEX('DS2024'!$T$20:$T$35,MATCH(N7,'DS2024'!$S$20:$S$35,1)):
INDEX('DS2024'!$T$20:$T$35,MATCH(N7,'DS2024'!$S$20:$S$35,1)+1),
INDEX('DS2024'!$S$20:$S$35,MATCH(N7,'DS2024'!$S$20:$S$35,1)):
INDEX('DS2024'!$S$20:$S$35,MATCH(N7,'DS2024'!$S$20:$S$35,1)+1)),
IF($Z$3=Database!$A$18,
_xlfn.FORECAST.LINEAR(
N7,
INDEX('DS2024'!$W$20:$W$35,MATCH(N7,'DS2024'!$V$20:$V$35,1)):
INDEX('DS2024'!$W$20:$W$35,MATCH(N7,'DS2024'!$V$20:$V$35,1)+1),
INDEX('DS2024'!$V$20:$V$35,MATCH(N7,'DS2024'!$V$20:$V$35,1)):
INDEX('DS2024'!$V$20:$V$35,MATCH(N7,'DS2024'!$V$20:$V$35,1)+1)),
IF($Z$3=Database!$A$19,
_xlfn.FORECAST.LINEAR(
N7,
INDEX('DS2024'!$Z$20:$Z$35,MATCH(N7,'DS2024'!$Y$20:$Y$35,1)):
INDEX('DS2024'!$Z$20:$Z$35,MATCH(N7,'DS2024'!$Y$20:$Y$35,1)+1),
INDEX('DS2024'!$Y$20:$Y$35,MATCH(N7,'DS2024'!$Y$20:$Y$35,1)):
INDEX('DS2024'!$Y$20:$Y$35,MATCH(N7,'DS2024'!$Y$20:$Y$35,1)+1)),
IF($Z$3=Database!$A$20,
_xlfn.FORECAST.LINEAR(
N7,
INDEX('DS2024'!$AC$20:$AC$35,MATCH(N7,'DS2024'!$AB$20:$AB$35,1)):
INDEX('DS2024'!$AC$20:$AC$35,MATCH(N7,'DS2024'!$AB$20:$AB$35,1)+1),
INDEX('DS2024'!$AB$20:$AB$35,MATCH(N7,'DS2024'!$AB$20:$AB$35,1)):
INDEX('DS2024'!$AB$20:$AB$35,MATCH(N7,'DS2024'!$AB$20:$AB$35,1)+1)),
IF($Z$3=Database!$A$2,
_xlfn.FORECAST.LINEAR(
N7,
INDEX('DS2024'!$B$5:$B$15,MATCH(N7,'DS2024'!$A$5:$A$15,1)):
INDEX('DS2024'!$B$5:$B$15,MATCH(N7,'DS2024'!$A$5:$A$15,1)+1),
INDEX('DS2024'!$A$5:$A$15,MATCH(N7,'DS2024'!$A$5:$A$15,1)):
INDEX('DS2024'!$A$5:$A$15,MATCH(N7,'DS2024'!$A$5:$A$15,1)+1)),
IF($Z$3=Database!$A$3,
_xlfn.FORECAST.LINEAR(
N7,
INDEX('DS2024'!$E$5:$E$15,MATCH(N7,'DS2024'!$D$5:$D$15,1)):
INDEX('DS2024'!$E$5:$E$15,MATCH(N7,'DS2024'!$D$5:$D$15,1)+1),
INDEX('DS2024'!$D$5:$D$15,MATCH(N7,'DS2024'!$D$5:$D$15,1)):
INDEX('DS2024'!$D$5:$D$15,MATCH(N7,'DS2024'!$D$5:$D$15,1)+1)),
IF($Z$3=Database!$A$4,
_xlfn.FORECAST.LINEAR(
N7,
INDEX('DS2024'!$H$5:$H$15,MATCH(N7,'DS2024'!$G$5:$G$15,1)):
INDEX('DS2024'!$H$5:$H$15,MATCH(N7,'DS2024'!$G$5:$G$15,1)+1),
INDEX('DS2024'!$G$5:$G$15,MATCH(N7,'DS2024'!$G$5:$G$15,1)):
INDEX('DS2024'!$G$5:$G$15,MATCH(N7,'DS2024'!$G$5:$G$15,1)+1)),
IF($Z$3=Database!$A$5,
_xlfn.FORECAST.LINEAR(
N7,
INDEX('DS2024'!$K$5:$K$15,MATCH(N7,'DS2024'!$J$5:$J$15,1)):
INDEX('DS2024'!$K$5:$K$15,MATCH(N7,'DS2024'!$J$5:$J$15,1)+1),
INDEX('DS2024'!$J$5:$J$15,MATCH(N7,'DS2024'!$J$5:$J$15,1)):
INDEX('DS2024'!$J$5:$J$15,MATCH(N7,'DS2024'!$J$5:$J$15,1)+1)),
IF($Z$3=Database!$A$6,
_xlfn.FORECAST.LINEAR(
N7,
INDEX('DS2024'!$N$5:$N$15,MATCH(N7,'DS2024'!$M$5:$M$15,1)):
INDEX('DS2024'!$N$5:$N$15,MATCH(N7,'DS2024'!$M$5:$M$15,1)+1),
INDEX('DS2024'!$M$5:$M$15,MATCH(N7,'DS2024'!$M$5:$M$15,1)):
INDEX('DS2024'!$M$5:$M$15,MATCH(N7,'DS2024'!$M$5:$M$15,1)+1)),
IF($Z$3=Database!$A$7,
_xlfn.FORECAST.LINEAR(
N7,
INDEX('DS2024'!$Q$5:$Q$15,MATCH(N7,'DS2024'!$P$5:$P$15,1)):
INDEX('DS2024'!$Q$5:$Q$15,MATCH(N7,'DS2024'!$P$5:$P$15,1)+1),
INDEX('DS2024'!$P$5:$P$15,MATCH(N7,'DS2024'!$P$5:$P$15,1)):
INDEX('DS2024'!$P$5:$P$15,MATCH(N7,'DS2024'!$P$5:$P$15,1)+1)),
IF($Z$3=Database!$A$8,
_xlfn.FORECAST.LINEAR(
N7,
INDEX('DS2024'!$T$5:$T$15,MATCH(N7,'DS2024'!$S$5:$S$15,1)):
INDEX('DS2024'!$T$5:$T$15,MATCH(N7,'DS2024'!$S$5:$S$15,1)+1),
INDEX('DS2024'!$S$5:$S$15,MATCH(N7,'DS2024'!$S$5:$S$15,1)):
INDEX('DS2024'!$S$5:$S$15,MATCH(N7,'DS2024'!$S$5:$S$15,1)+1)),
IF($Z$3=Database!$A$9,
_xlfn.FORECAST.LINEAR(
N7,
INDEX('DS2024'!$W$5:$W$15,MATCH(N7,'DS2024'!$V$5:$V$15,1)):
INDEX('DS2024'!$W$5:$W$15,MATCH(N7,'DS2024'!$V$5:$V$15,1)+1),
INDEX('DS2024'!$V$5:$V$15,MATCH(N7,'DS2024'!$V$5:$V$15,1)):
INDEX('DS2024'!$V$5:$V$15,MATCH(N7,'DS2024'!$V$5:$V$15,1)+1)),
IF($Z$3=Database!$A$10,
_xlfn.FORECAST.LINEAR(
N7,
INDEX('DS2024'!$Z$5:$Z$15,MATCH(N7,'DS2024'!$Y$5:$Y$15,1)):
INDEX('DS2024'!$Z$5:$Z$15,MATCH(N7,'DS2024'!$Y$5:$Y$15,1)+1),
INDEX('DS2024'!$Y$5:$Y$15,MATCH(N7,'DS2024'!$Y$5:$Y$15,1)):
INDEX('DS2024'!$Y$5:$Y$15,MATCH(N7,'DS2024'!$Y$5:$Y$15,1)+1))
)))))))))))))))))))</f>
        <v>0.1967560810541821</v>
      </c>
      <c r="AA7" s="50">
        <f>IF($AA$3=Database!$A$11,
_xlfn.FORECAST.LINEAR(
P7,
INDEX('DS2024'!$B$20:$B$35,MATCH(P7,'DS2024'!$A$20:$A$35,1)):
INDEX('DS2024'!$B$20:$B$35,MATCH(P7,'DS2024'!$A$20:$A$35,1)+1),
INDEX('DS2024'!$A$20:$A$35,MATCH(P7,'DS2024'!$A$20:$A$35,1)):
INDEX('DS2024'!$A$20:$A$35,MATCH(P7,'DS2024'!$A$20:$A$35,1)+1)),
IF($AA$3=Database!$A$12,
_xlfn.FORECAST.LINEAR(
P7,
INDEX('DS2024'!$E$20:$E$35,MATCH(P7,'DS2024'!$D$20:$D$35,1)):
INDEX('DS2024'!$E$20:$E$35,MATCH(P7,'DS2024'!$D$20:$D$35,1)+1),
INDEX('DS2024'!$D$20:$D$35,MATCH(P7,'DS2024'!$D$20:$D$35,1)):
INDEX('DS2024'!$D$20:$D$35,MATCH(P7,'DS2024'!$D$20:$D$35,1)+1)),
IF($AA$3=Database!$A$13,
_xlfn.FORECAST.LINEAR(
P7,
INDEX('DS2024'!$H$20:$H$35,MATCH(P7,'DS2024'!$G$20:$G$35,1)):
INDEX('DS2024'!$H$20:$H$35,MATCH(P7,'DS2024'!$G$20:$G$35,1)+1),
INDEX('DS2024'!$G$20:$G$35,MATCH(P7,'DS2024'!$G$20:$G$35,1)):
INDEX('DS2024'!$G$20:$G$35,MATCH(P7,'DS2024'!$G$20:$G$35,1)+1)),
IF($AA$3=Database!$A$14,
_xlfn.FORECAST.LINEAR(
P7,
INDEX('DS2024'!$K$20:$K$35,MATCH(P7,'DS2024'!$J$20:$J$35,1)):
INDEX('DS2024'!$K$20:$K$35,MATCH(P7,'DS2024'!$J$20:$J$35,1)+1),
INDEX('DS2024'!$J$20:$J$35,MATCH(P7,'DS2024'!$J$20:$J$35,1)):
INDEX('DS2024'!$J$20:$J$35,MATCH(P7,'DS2024'!$J$20:$J$35,1)+1)),
IF($AA$3=Database!$A$15,
_xlfn.FORECAST.LINEAR(
P7,
INDEX('DS2024'!$N$20:$N$35,MATCH(P7,'DS2024'!$M$20:$M$35,1)):
INDEX('DS2024'!$N$20:$N$35,MATCH(P7,'DS2024'!$M$20:$M$35,1)+1),
INDEX('DS2024'!$M$20:$M$35,MATCH(P7,'DS2024'!$M$20:$M$35,1)):
INDEX('DS2024'!$M$20:$M$35,MATCH(P7,'DS2024'!$M$20:$M$35,1)+1)),
IF($AA$3=Database!$A$16,
_xlfn.FORECAST.LINEAR(
P7,
INDEX('DS2024'!$Q$20:$Q$35,MATCH(P7,'DS2024'!$P$20:$P$35,1)):
INDEX('DS2024'!$Q$20:$Q$35,MATCH(P7,'DS2024'!$P$20:$P$35,1)+1),
INDEX('DS2024'!$P$20:$P$35,MATCH(P7,'DS2024'!$P$20:$P$35,1)):
INDEX('DS2024'!$P$20:$P$35,MATCH(P7,'DS2024'!$P$20:$P$35,1)+1)),
IF($AA$3=Database!$A$17,
_xlfn.FORECAST.LINEAR(
P7,
INDEX('DS2024'!$T$20:$T$35,MATCH(P7,'DS2024'!$S$20:$S$35,1)):
INDEX('DS2024'!$T$20:$T$35,MATCH(P7,'DS2024'!$S$20:$S$35,1)+1),
INDEX('DS2024'!$S$20:$S$35,MATCH(P7,'DS2024'!$S$20:$S$35,1)):
INDEX('DS2024'!$S$20:$S$35,MATCH(P7,'DS2024'!$S$20:$S$35,1)+1)),
IF($AA$3=Database!$A$18,
_xlfn.FORECAST.LINEAR(
P7,
INDEX('DS2024'!$W$20:$W$35,MATCH(P7,'DS2024'!$V$20:$V$35,1)):
INDEX('DS2024'!$W$20:$W$35,MATCH(P7,'DS2024'!$V$20:$V$35,1)+1),
INDEX('DS2024'!$V$20:$V$35,MATCH(P7,'DS2024'!$V$20:$V$35,1)):
INDEX('DS2024'!$V$20:$V$35,MATCH(P7,'DS2024'!$V$20:$V$35,1)+1)),
IF($AA$3=Database!$A$19,
_xlfn.FORECAST.LINEAR(
P7,
INDEX('DS2024'!$Z$20:$Z$35,MATCH(P7,'DS2024'!$Y$20:$Y$35,1)):
INDEX('DS2024'!$Z$20:$Z$35,MATCH(P7,'DS2024'!$Y$20:$Y$35,1)+1),
INDEX('DS2024'!$Y$20:$Y$35,MATCH(P7,'DS2024'!$Y$20:$Y$35,1)):
INDEX('DS2024'!$Y$20:$Y$35,MATCH(P7,'DS2024'!$Y$20:$Y$35,1)+1)),
IF($AA$3=Database!$A$20,
_xlfn.FORECAST.LINEAR(
P7,
INDEX('DS2024'!$AC$20:$AC$35,MATCH(P7,'DS2024'!$AB$20:$AB$35,1)):
INDEX('DS2024'!$AC$20:$AC$35,MATCH(P7,'DS2024'!$AB$20:$AB$35,1)+1),
INDEX('DS2024'!$AB$20:$AB$35,MATCH(P7,'DS2024'!$AB$20:$AB$35,1)):
INDEX('DS2024'!$AB$20:$AB$35,MATCH(P7,'DS2024'!$AB$20:$AB$35,1)+1)),
IF($AA$3=Database!$A$2,
_xlfn.FORECAST.LINEAR(
P7,
INDEX('DS2024'!$B$5:$B$15,MATCH(P7,'DS2024'!$A$5:$A$15,1)):
INDEX('DS2024'!$B$5:$B$15,MATCH(P7,'DS2024'!$A$5:$A$15,1)+1),
INDEX('DS2024'!$A$5:$A$15,MATCH(P7,'DS2024'!$A$5:$A$15,1)):
INDEX('DS2024'!$A$5:$A$15,MATCH(P7,'DS2024'!$A$5:$A$15,1)+1)),
IF($AA$3=Database!$A$3,
_xlfn.FORECAST.LINEAR(
P7,
INDEX('DS2024'!$E$5:$E$15,MATCH(P7,'DS2024'!$D$5:$D$15,1)):
INDEX('DS2024'!$E$5:$E$15,MATCH(P7,'DS2024'!$D$5:$D$15,1)+1),
INDEX('DS2024'!$D$5:$D$15,MATCH(P7,'DS2024'!$D$5:$D$15,1)):
INDEX('DS2024'!$D$5:$D$15,MATCH(P7,'DS2024'!$D$5:$D$15,1)+1)),
IF($AA$3=Database!$A$4,
_xlfn.FORECAST.LINEAR(
P7,
INDEX('DS2024'!$H$5:$H$15,MATCH(P7,'DS2024'!$G$5:$G$15,1)):
INDEX('DS2024'!$H$5:$H$15,MATCH(P7,'DS2024'!$G$5:$G$15,1)+1),
INDEX('DS2024'!$G$5:$G$15,MATCH(P7,'DS2024'!$G$5:$G$15,1)):
INDEX('DS2024'!$G$5:$G$15,MATCH(P7,'DS2024'!$G$5:$G$15,1)+1)),
IF($AA$3=Database!$A$5,
_xlfn.FORECAST.LINEAR(
P7,
INDEX('DS2024'!$K$5:$K$15,MATCH(P7,'DS2024'!$J$5:$J$15,1)):
INDEX('DS2024'!$K$5:$K$15,MATCH(P7,'DS2024'!$J$5:$J$15,1)+1),
INDEX('DS2024'!$J$5:$J$15,MATCH(P7,'DS2024'!$J$5:$J$15,1)):
INDEX('DS2024'!$J$5:$J$15,MATCH(P7,'DS2024'!$J$5:$J$15,1)+1)),
IF($AA$3=Database!$A$6,
_xlfn.FORECAST.LINEAR(
P7,
INDEX('DS2024'!$N$5:$N$15,MATCH(P7,'DS2024'!$M$5:$M$15,1)):
INDEX('DS2024'!$N$5:$N$15,MATCH(P7,'DS2024'!$M$5:$M$15,1)+1),
INDEX('DS2024'!$M$5:$M$15,MATCH(P7,'DS2024'!$M$5:$M$15,1)):
INDEX('DS2024'!$M$5:$M$15,MATCH(P7,'DS2024'!$M$5:$M$15,1)+1)),
IF($AA$3=Database!$A$7,
_xlfn.FORECAST.LINEAR(
P7,
INDEX('DS2024'!$Q$5:$Q$15,MATCH(P7,'DS2024'!$P$5:$P$15,1)):
INDEX('DS2024'!$Q$5:$Q$15,MATCH(P7,'DS2024'!$P$5:$P$15,1)+1),
INDEX('DS2024'!$P$5:$P$15,MATCH(P7,'DS2024'!$P$5:$P$15,1)):
INDEX('DS2024'!$P$5:$P$15,MATCH(P7,'DS2024'!$P$5:$P$15,1)+1)),
IF($AA$3=Database!$A$8,
_xlfn.FORECAST.LINEAR(
P7,
INDEX('DS2024'!$T$5:$T$15,MATCH(P7,'DS2024'!$S$5:$S$15,1)):
INDEX('DS2024'!$T$5:$T$15,MATCH(P7,'DS2024'!$S$5:$S$15,1)+1),
INDEX('DS2024'!$S$5:$S$15,MATCH(P7,'DS2024'!$S$5:$S$15,1)):
INDEX('DS2024'!$S$5:$S$15,MATCH(P7,'DS2024'!$S$5:$S$15,1)+1)),
IF($AA$3=Database!$A$9,
_xlfn.FORECAST.LINEAR(
P7,
INDEX('DS2024'!$W$5:$W$15,MATCH(P7,'DS2024'!$V$5:$V$15,1)):
INDEX('DS2024'!$W$5:$W$15,MATCH(P7,'DS2024'!$V$5:$V$15,1)+1),
INDEX('DS2024'!$V$5:$V$15,MATCH(P7,'DS2024'!$V$5:$V$15,1)):
INDEX('DS2024'!$V$5:$V$15,MATCH(P7,'DS2024'!$V$5:$V$15,1)+1)),
IF($AA$3=Database!$A$10,
_xlfn.FORECAST.LINEAR(
P7,
INDEX('DS2024'!$Z$5:$Z$15,MATCH(P7,'DS2024'!$Y$5:$Y$15,1)):
INDEX('DS2024'!$Z$5:$Z$15,MATCH(P7,'DS2024'!$Y$5:$Y$15,1)+1),
INDEX('DS2024'!$Y$5:$Y$15,MATCH(P7,'DS2024'!$Y$5:$Y$15,1)):
INDEX('DS2024'!$Y$5:$Y$15,MATCH(P7,'DS2024'!$Y$5:$Y$15,1)+1))
)))))))))))))))))))</f>
        <v>0.19553628727258252</v>
      </c>
      <c r="AB7" s="50">
        <f>IF($AB$3=Database!$A$11,
_xlfn.FORECAST.LINEAR(
R7,
INDEX('DS2024'!$B$20:$B$35,MATCH(R7,'DS2024'!$A$20:$A$35,1)):
INDEX('DS2024'!$B$20:$B$35,MATCH(R7,'DS2024'!$A$20:$A$35,1)+1),
INDEX('DS2024'!$A$20:$A$35,MATCH(R7,'DS2024'!$A$20:$A$35,1)):
INDEX('DS2024'!$A$20:$A$35,MATCH(R7,'DS2024'!$A$20:$A$35,1)+1)),
IF($AB$3=Database!$A$12,
_xlfn.FORECAST.LINEAR(
R7,
INDEX('DS2024'!$E$20:$E$35,MATCH(R7,'DS2024'!$D$20:$D$35,1)):
INDEX('DS2024'!$E$20:$E$35,MATCH(R7,'DS2024'!$D$20:$D$35,1)+1),
INDEX('DS2024'!$D$20:$D$35,MATCH(R7,'DS2024'!$D$20:$D$35,1)):
INDEX('DS2024'!$D$20:$D$35,MATCH(R7,'DS2024'!$D$20:$D$35,1)+1)),
IF($AB$3=Database!$A$13,
_xlfn.FORECAST.LINEAR(
R7,
INDEX('DS2024'!$H$20:$H$35,MATCH(R7,'DS2024'!$G$20:$G$35,1)):
INDEX('DS2024'!$H$20:$H$35,MATCH(R7,'DS2024'!$G$20:$G$35,1)+1),
INDEX('DS2024'!$G$20:$G$35,MATCH(R7,'DS2024'!$G$20:$G$35,1)):
INDEX('DS2024'!$G$20:$G$35,MATCH(R7,'DS2024'!$G$20:$G$35,1)+1)),
IF($AB$3=Database!$A$14,
_xlfn.FORECAST.LINEAR(
R7,
INDEX('DS2024'!$K$20:$K$35,MATCH(R7,'DS2024'!$J$20:$J$35,1)):
INDEX('DS2024'!$K$20:$K$35,MATCH(R7,'DS2024'!$J$20:$J$35,1)+1),
INDEX('DS2024'!$J$20:$J$35,MATCH(R7,'DS2024'!$J$20:$J$35,1)):
INDEX('DS2024'!$J$20:$J$35,MATCH(R7,'DS2024'!$J$20:$J$35,1)+1)),
IF($AB$3=Database!$A$15,
_xlfn.FORECAST.LINEAR(
R7,
INDEX('DS2024'!$N$20:$N$35,MATCH(R7,'DS2024'!$M$20:$M$35,1)):
INDEX('DS2024'!$N$20:$N$35,MATCH(R7,'DS2024'!$M$20:$M$35,1)+1),
INDEX('DS2024'!$M$20:$M$35,MATCH(R7,'DS2024'!$M$20:$M$35,1)):
INDEX('DS2024'!$M$20:$M$35,MATCH(R7,'DS2024'!$M$20:$M$35,1)+1)),
IF($AB$3=Database!$A$16,
_xlfn.FORECAST.LINEAR(
R7,
INDEX('DS2024'!$Q$20:$Q$35,MATCH(R7,'DS2024'!$P$20:$P$35,1)):
INDEX('DS2024'!$Q$20:$Q$35,MATCH(R7,'DS2024'!$P$20:$P$35,1)+1),
INDEX('DS2024'!$P$20:$P$35,MATCH(R7,'DS2024'!$P$20:$P$35,1)):
INDEX('DS2024'!$P$20:$P$35,MATCH(R7,'DS2024'!$P$20:$P$35,1)+1)),
IF($AB$3=Database!$A$17,
_xlfn.FORECAST.LINEAR(
R7,
INDEX('DS2024'!$T$20:$T$35,MATCH(R7,'DS2024'!$S$20:$S$35,1)):
INDEX('DS2024'!$T$20:$T$35,MATCH(R7,'DS2024'!$S$20:$S$35,1)+1),
INDEX('DS2024'!$S$20:$S$35,MATCH(R7,'DS2024'!$S$20:$S$35,1)):
INDEX('DS2024'!$S$20:$S$35,MATCH(R7,'DS2024'!$S$20:$S$35,1)+1)),
IF($AB$3=Database!$A$18,
_xlfn.FORECAST.LINEAR(
R7,
INDEX('DS2024'!$W$20:$W$35,MATCH(R7,'DS2024'!$V$20:$V$35,1)):
INDEX('DS2024'!$W$20:$W$35,MATCH(R7,'DS2024'!$V$20:$V$35,1)+1),
INDEX('DS2024'!$V$20:$V$35,MATCH(R7,'DS2024'!$V$20:$V$35,1)):
INDEX('DS2024'!$V$20:$V$35,MATCH(R7,'DS2024'!$V$20:$V$35,1)+1)),
IF($AB$3=Database!$A$19,
_xlfn.FORECAST.LINEAR(
R7,
INDEX('DS2024'!$Z$20:$Z$35,MATCH(R7,'DS2024'!$Y$20:$Y$35,1)):
INDEX('DS2024'!$Z$20:$Z$35,MATCH(R7,'DS2024'!$Y$20:$Y$35,1)+1),
INDEX('DS2024'!$Y$20:$Y$35,MATCH(R7,'DS2024'!$Y$20:$Y$35,1)):
INDEX('DS2024'!$Y$20:$Y$35,MATCH(R7,'DS2024'!$Y$20:$Y$35,1)+1)),
IF($AB$3=Database!$A$20,
_xlfn.FORECAST.LINEAR(
R7,
INDEX('DS2024'!$AC$20:$AC$35,MATCH(R7,'DS2024'!$AB$20:$AB$35,1)):
INDEX('DS2024'!$AC$20:$AC$35,MATCH(R7,'DS2024'!$AB$20:$AB$35,1)+1),
INDEX('DS2024'!$AB$20:$AB$35,MATCH(R7,'DS2024'!$AB$20:$AB$35,1)):
INDEX('DS2024'!$AB$20:$AB$35,MATCH(R7,'DS2024'!$AB$20:$AB$35,1)+1)),
IF($AB$3=Database!$A$2,
_xlfn.FORECAST.LINEAR(
R7,
INDEX('DS2024'!$B$5:$B$15,MATCH(R7,'DS2024'!$A$5:$A$15,1)):
INDEX('DS2024'!$B$5:$B$15,MATCH(R7,'DS2024'!$A$5:$A$15,1)+1),
INDEX('DS2024'!$A$5:$A$15,MATCH(R7,'DS2024'!$A$5:$A$15,1)):
INDEX('DS2024'!$A$5:$A$15,MATCH(R7,'DS2024'!$A$5:$A$15,1)+1)),
IF($AB$3=Database!$A$3,
_xlfn.FORECAST.LINEAR(
R7,
INDEX('DS2024'!$E$5:$E$15,MATCH(R7,'DS2024'!$D$5:$D$15,1)):
INDEX('DS2024'!$E$5:$E$15,MATCH(R7,'DS2024'!$D$5:$D$15,1)+1),
INDEX('DS2024'!$D$5:$D$15,MATCH(R7,'DS2024'!$D$5:$D$15,1)):
INDEX('DS2024'!$D$5:$D$15,MATCH(R7,'DS2024'!$D$5:$D$15,1)+1)),
IF($AB$3=Database!$A$4,
_xlfn.FORECAST.LINEAR(
R7,
INDEX('DS2024'!$H$5:$H$15,MATCH(R7,'DS2024'!$G$5:$G$15,1)):
INDEX('DS2024'!$H$5:$H$15,MATCH(R7,'DS2024'!$G$5:$G$15,1)+1),
INDEX('DS2024'!$G$5:$G$15,MATCH(R7,'DS2024'!$G$5:$G$15,1)):
INDEX('DS2024'!$G$5:$G$15,MATCH(R7,'DS2024'!$G$5:$G$15,1)+1)),
IF($AB$3=Database!$A$5,
_xlfn.FORECAST.LINEAR(
R7,
INDEX('DS2024'!$K$5:$K$15,MATCH(R7,'DS2024'!$J$5:$J$15,1)):
INDEX('DS2024'!$K$5:$K$15,MATCH(R7,'DS2024'!$J$5:$J$15,1)+1),
INDEX('DS2024'!$J$5:$J$15,MATCH(R7,'DS2024'!$J$5:$J$15,1)):
INDEX('DS2024'!$J$5:$J$15,MATCH(R7,'DS2024'!$J$5:$J$15,1)+1)),
IF($AB$3=Database!$A$6,
_xlfn.FORECAST.LINEAR(
R7,
INDEX('DS2024'!$N$5:$N$15,MATCH(R7,'DS2024'!$M$5:$M$15,1)):
INDEX('DS2024'!$N$5:$N$15,MATCH(R7,'DS2024'!$M$5:$M$15,1)+1),
INDEX('DS2024'!$M$5:$M$15,MATCH(R7,'DS2024'!$M$5:$M$15,1)):
INDEX('DS2024'!$M$5:$M$15,MATCH(R7,'DS2024'!$M$5:$M$15,1)+1)),
IF($AB$3=Database!$A$7,
_xlfn.FORECAST.LINEAR(
R7,
INDEX('DS2024'!$Q$5:$Q$15,MATCH(R7,'DS2024'!$P$5:$P$15,1)):
INDEX('DS2024'!$Q$5:$Q$15,MATCH(R7,'DS2024'!$P$5:$P$15,1)+1),
INDEX('DS2024'!$P$5:$P$15,MATCH(R7,'DS2024'!$P$5:$P$15,1)):
INDEX('DS2024'!$P$5:$P$15,MATCH(R7,'DS2024'!$P$5:$P$15,1)+1)),
IF($AB$3=Database!$A$8,
_xlfn.FORECAST.LINEAR(
R7,
INDEX('DS2024'!$T$5:$T$15,MATCH(R7,'DS2024'!$S$5:$S$15,1)):
INDEX('DS2024'!$T$5:$T$15,MATCH(R7,'DS2024'!$S$5:$S$15,1)+1),
INDEX('DS2024'!$S$5:$S$15,MATCH(R7,'DS2024'!$S$5:$S$15,1)):
INDEX('DS2024'!$S$5:$S$15,MATCH(R7,'DS2024'!$S$5:$S$15,1)+1)),
IF($AB$3=Database!$A$9,
_xlfn.FORECAST.LINEAR(
R7,
INDEX('DS2024'!$W$5:$W$15,MATCH(R7,'DS2024'!$V$5:$V$15,1)):
INDEX('DS2024'!$W$5:$W$15,MATCH(R7,'DS2024'!$V$5:$V$15,1)+1),
INDEX('DS2024'!$V$5:$V$15,MATCH(R7,'DS2024'!$V$5:$V$15,1)):
INDEX('DS2024'!$V$5:$V$15,MATCH(R7,'DS2024'!$V$5:$V$15,1)+1)),
IF($AB$3=Database!$A$10,
_xlfn.FORECAST.LINEAR(
R7,
INDEX('DS2024'!$Z$5:$Z$15,MATCH(R7,'DS2024'!$Y$5:$Y$15,1)):
INDEX('DS2024'!$Z$5:$Z$15,MATCH(R7,'DS2024'!$Y$5:$Y$15,1)+1),
INDEX('DS2024'!$Y$5:$Y$15,MATCH(R7,'DS2024'!$Y$5:$Y$15,1)):
INDEX('DS2024'!$Y$5:$Y$15,MATCH(R7,'DS2024'!$Y$5:$Y$15,1)+1))
)))))))))))))))))))</f>
        <v>0.1962560611489311</v>
      </c>
      <c r="AC7" s="82">
        <f t="shared" ref="AC7:AC36" si="0">ABS(C7-T7)</f>
        <v>0.52943492727608443</v>
      </c>
      <c r="AD7" s="82">
        <f t="shared" ref="AD7:AD36" si="1">ABS(E7-U7)</f>
        <v>0.4696222046780687</v>
      </c>
      <c r="AE7" s="82">
        <f t="shared" ref="AE7:AE36" si="2">ABS(G7-V7)</f>
        <v>0.47469431712971266</v>
      </c>
      <c r="AF7" s="82">
        <f t="shared" ref="AF7:AF36" si="3">ABS(I7-W7)</f>
        <v>0.52945285822919952</v>
      </c>
      <c r="AG7" s="82">
        <f t="shared" ref="AG7:AG36" si="4">ABS(K7-X7)</f>
        <v>0.52935155998757544</v>
      </c>
      <c r="AH7" s="82">
        <f t="shared" ref="AH7:AH36" si="5">ABS(M7-Y7)</f>
        <v>0.5290716508233636</v>
      </c>
      <c r="AI7" s="82">
        <f t="shared" ref="AI7:AI36" si="6">ABS(O7-Z7)</f>
        <v>0.52949989787243634</v>
      </c>
      <c r="AJ7" s="83">
        <f t="shared" ref="AJ7:AJ36" si="7">ABS(Q7-AA7)</f>
        <v>0.52941070884590302</v>
      </c>
      <c r="AK7" s="83">
        <f t="shared" ref="AK7:AK36" si="8">ABS(S7-AB7)</f>
        <v>0.52946333735764339</v>
      </c>
      <c r="AL7" s="42">
        <f>MAX(AC7:AK36)</f>
        <v>0.52970971331083472</v>
      </c>
      <c r="AM7" s="42"/>
      <c r="AN7" s="42"/>
      <c r="AO7" s="42"/>
      <c r="AP7" s="42"/>
      <c r="AQ7" s="42"/>
      <c r="AR7" s="42"/>
      <c r="AS7" s="42"/>
      <c r="AT7" s="42"/>
      <c r="BD7" s="83" t="e">
        <f>#REF!/10</f>
        <v>#REF!</v>
      </c>
      <c r="BE7" s="83" t="e">
        <f>#REF!/10</f>
        <v>#REF!</v>
      </c>
      <c r="BF7" s="83" t="e">
        <f>#REF!/10</f>
        <v>#REF!</v>
      </c>
      <c r="BG7" s="83" t="e">
        <f>#REF!/10</f>
        <v>#REF!</v>
      </c>
      <c r="BH7" s="83">
        <f>AL7/10</f>
        <v>5.2970971331083472E-2</v>
      </c>
      <c r="BI7" s="83">
        <f>AN7/10</f>
        <v>0</v>
      </c>
      <c r="BJ7" s="83">
        <f>AP7/10</f>
        <v>0</v>
      </c>
      <c r="BK7" s="83">
        <f>AR7/10</f>
        <v>0</v>
      </c>
      <c r="BL7" s="83">
        <f>AT7/10</f>
        <v>0</v>
      </c>
    </row>
    <row r="8" spans="1:65" ht="14.25" customHeight="1">
      <c r="A8" s="31">
        <v>2</v>
      </c>
      <c r="B8" s="42">
        <f>'Evaluasi 60 C'!B8</f>
        <v>64.668000000000006</v>
      </c>
      <c r="C8" s="42">
        <f>'Evaluasi 60 C'!C8</f>
        <v>-0.33342572203606191</v>
      </c>
      <c r="D8" s="42">
        <f>'Evaluasi 60 C'!E8</f>
        <v>65.375</v>
      </c>
      <c r="E8" s="42">
        <f>'Evaluasi 60 C'!F8</f>
        <v>-0.29700541516245488</v>
      </c>
      <c r="F8" s="42">
        <f>'Evaluasi 60 C'!H8</f>
        <v>64.682000000000002</v>
      </c>
      <c r="G8" s="42">
        <f>'Evaluasi 60 C'!I8</f>
        <v>-0.29875667870036104</v>
      </c>
      <c r="H8" s="42">
        <f>'Evaluasi 60 C'!K8</f>
        <v>64.671000000000006</v>
      </c>
      <c r="I8" s="42">
        <f>'Evaluasi 60 C'!L8</f>
        <v>-0.33343457794798148</v>
      </c>
      <c r="J8" s="42">
        <f>'Evaluasi 60 C'!N8</f>
        <v>64.528000000000006</v>
      </c>
      <c r="K8" s="42">
        <f>'Evaluasi 60 C'!O8</f>
        <v>-0.33301244614648151</v>
      </c>
      <c r="L8" s="42">
        <f>'Evaluasi 60 C'!Q8</f>
        <v>65.248999999999995</v>
      </c>
      <c r="M8" s="42">
        <f>'Evaluasi 60 C'!R8</f>
        <v>-0.33514081697782028</v>
      </c>
      <c r="N8" s="42">
        <f>'Evaluasi 60 C'!T8</f>
        <v>64.218999999999994</v>
      </c>
      <c r="O8" s="42">
        <f>'Evaluasi 60 C'!U8</f>
        <v>-0.33210028721876489</v>
      </c>
      <c r="P8" s="42">
        <f>'Evaluasi 60 C'!W8</f>
        <v>64.403000000000006</v>
      </c>
      <c r="Q8" s="42">
        <f>'Evaluasi 60 C'!X8</f>
        <v>-0.33264344981649907</v>
      </c>
      <c r="R8" s="42">
        <f>'Evaluasi 60 C'!Z8</f>
        <v>64.694999999999993</v>
      </c>
      <c r="S8" s="50">
        <f>'Evaluasi 60 C'!AA8</f>
        <v>-0.33350542524333804</v>
      </c>
      <c r="T8" s="50">
        <f>IF($T$3=Database!$A$11,
_xlfn.FORECAST.LINEAR(
B8,
INDEX('DS2024'!$B$20:$B$35,MATCH(B8,'DS2024'!$A$20:$A$35,1)):
INDEX('DS2024'!$B$20:$B$35,MATCH(B8,'DS2024'!$A$20:$A$35,1)+1),
INDEX('DS2024'!$A$20:$A$35,MATCH(B8,'DS2024'!$A$20:$A$35,1)):
INDEX('DS2024'!$A$20:$A$35,MATCH(B8,'DS2024'!$A$20:$A$35,1)+1)),
IF($T$3=Database!$A$12,
_xlfn.FORECAST.LINEAR(
B8,
INDEX('DS2024'!$E$20:$E$35,MATCH(B8,'DS2024'!$D$20:$D$35,1)):
INDEX('DS2024'!$E$20:$E$35,MATCH(B8,'DS2024'!$D$20:$D$35,1)+1),
INDEX('DS2024'!$D$20:$D$35,MATCH(B8,'DS2024'!$D$20:$D$35,1)):
INDEX('DS2024'!$D$20:$D$35,MATCH(B8,'DS2024'!$D$20:$D$35,1)+1)),
IF($T$3=Database!$A$13,
_xlfn.FORECAST.LINEAR(
B8,
INDEX('DS2024'!$H$20:$H$35,MATCH(B8,'DS2024'!$G$20:$G$35,1)):
INDEX('DS2024'!$H$20:$H$35,MATCH(B8,'DS2024'!$G$20:$G$35,1)+1),
INDEX('DS2024'!$G$20:$G$35,MATCH(B8,'DS2024'!$G$20:$G$35,1)):
INDEX('DS2024'!$G$20:$G$35,MATCH(B8,'DS2024'!$G$20:$G$35,1)+1)),
IF($T$3=Database!$A$14,
_xlfn.FORECAST.LINEAR(
B8,
INDEX('DS2024'!$K$20:$K$35,MATCH(B8,'DS2024'!$J$20:$J$35,1)):
INDEX('DS2024'!$K$20:$K$35,MATCH(B8,'DS2024'!$J$20:$J$35,1)+1),
INDEX('DS2024'!$J$20:$J$35,MATCH(B8,'DS2024'!$J$20:$J$35,1)):
INDEX('DS2024'!$J$20:$J$35,MATCH(B8,'DS2024'!$J$20:$J$35,1)+1)),
IF($T$3=Database!$A$15,
_xlfn.FORECAST.LINEAR(
B8,
INDEX('DS2024'!$N$20:$N$35,MATCH(B8,'DS2024'!$M$20:$M$35,1)):
INDEX('DS2024'!$N$20:$N$35,MATCH(B8,'DS2024'!$M$20:$M$35,1)+1),
INDEX('DS2024'!$M$20:$M$35,MATCH(B8,'DS2024'!$M$20:$M$35,1)):
INDEX('DS2024'!$M$20:$M$35,MATCH(B8,'DS2024'!$M$20:$M$35,1)+1)),
IF($T$3=Database!$A$16,
_xlfn.FORECAST.LINEAR(
B8,
INDEX('DS2024'!$Q$20:$Q$35,MATCH(B8,'DS2024'!$P$20:$P$35,1)):
INDEX('DS2024'!$Q$20:$Q$35,MATCH(B8,'DS2024'!$P$20:$P$35,1)+1),
INDEX('DS2024'!$P$20:$P$35,MATCH(B8,'DS2024'!$P$20:$P$35,1)):
INDEX('DS2024'!$P$20:$P$35,MATCH(B8,'DS2024'!$P$20:$P$35,1)+1)),
IF($T$3=Database!$A$17,
_xlfn.FORECAST.LINEAR(
B8,
INDEX('DS2024'!$T$20:$T$35,MATCH(B8,'DS2024'!$S$20:$S$35,1)):
INDEX('DS2024'!$T$20:$T$35,MATCH(B8,'DS2024'!$S$20:$S$35,1)+1),
INDEX('DS2024'!$S$20:$S$35,MATCH(B8,'DS2024'!$S$20:$S$35,1)):
INDEX('DS2024'!$S$20:$S$35,MATCH(B8,'DS2024'!$S$20:$S$35,1)+1)),
IF($T$3=Database!$A$18,
_xlfn.FORECAST.LINEAR(
B8,
INDEX('DS2024'!$W$20:$W$35,MATCH(B8,'DS2024'!$V$20:$V$35,1)):
INDEX('DS2024'!$W$20:$W$35,MATCH(B8,'DS2024'!$V$20:$V$35,1)+1),
INDEX('DS2024'!$V$20:$V$35,MATCH(B8,'DS2024'!$V$20:$V$35,1)):
INDEX('DS2024'!$V$20:$V$35,MATCH(B8,'DS2024'!$V$20:$V$35,1)+1)),
IF($T$3=Database!$A$19,
_xlfn.FORECAST.LINEAR(
B8,
INDEX('DS2024'!$Z$20:$Z$35,MATCH(B8,'DS2024'!$Y$20:$Y$35,1)):
INDEX('DS2024'!$Z$20:$Z$35,MATCH(B8,'DS2024'!$Y$20:$Y$35,1)+1),
INDEX('DS2024'!$Y$20:$Y$35,MATCH(B8,'DS2024'!$Y$20:$Y$35,1)):
INDEX('DS2024'!$Y$20:$Y$35,MATCH(B8,'DS2024'!$Y$20:$Y$35,1)+1)),
IF($T$3=Database!$A$20,
_xlfn.FORECAST.LINEAR(
B8,
INDEX('DS2024'!$AC$20:$AC$35,MATCH(B8,'DS2024'!$AB$20:$AB$35,1)):
INDEX('DS2024'!$AC$20:$AC$35,MATCH(B8,'DS2024'!$AB$20:$AB$35,1)+1),
INDEX('DS2024'!$AB$20:$AB$35,MATCH(B8,'DS2024'!$AB$20:$AB$35,1)):
INDEX('DS2024'!$AB$20:$AB$35,MATCH(B8,'DS2024'!$AB$20:$AB$35,1)+1)),
IF($T$3=Database!$A$2,
_xlfn.FORECAST.LINEAR(
B8,
INDEX('DS2024'!$B$5:$B$15,MATCH(B8,'DS2024'!$A$5:$A$15,1)):
INDEX('DS2024'!$B$5:$B$15,MATCH(B8,'DS2024'!$A$5:$A$15,1)+1),
INDEX('DS2024'!$A$5:$A$15,MATCH(B8,'DS2024'!$A$5:$A$15,1)):
INDEX('DS2024'!$A$5:$A$15,MATCH(B8,'DS2024'!$A$5:$A$15,1)+1)),
IF($T$3=Database!$A$3,
_xlfn.FORECAST.LINEAR(
B8,
INDEX('DS2024'!$E$5:$E$15,MATCH(B8,'DS2024'!$D$5:$D$15,1)):
INDEX('DS2024'!$E$5:$E$15,MATCH(B8,'DS2024'!$D$5:$D$15,1)+1),
INDEX('DS2024'!$D$5:$D$15,MATCH(B8,'DS2024'!$D$5:$D$15,1)):
INDEX('DS2024'!$D$5:$D$15,MATCH(B8,'DS2024'!$D$5:$D$15,1)+1)),
IF($T$3=Database!$A$4,
_xlfn.FORECAST.LINEAR(
B8,
INDEX('DS2024'!$H$5:$H$15,MATCH(B8,'DS2024'!$G$5:$G$15,1)):
INDEX('DS2024'!$H$5:$H$15,MATCH(B8,'DS2024'!$G$5:$G$15,1)+1),
INDEX('DS2024'!$G$5:$G$15,MATCH(B8,'DS2024'!$G$5:$G$15,1)):
INDEX('DS2024'!$G$5:$G$15,MATCH(B8,'DS2024'!$G$5:$G$15,1)+1)),
IF($T$3=Database!$A$5,
_xlfn.FORECAST.LINEAR(
B8,
INDEX('DS2024'!$K$5:$K$15,MATCH(B8,'DS2024'!$J$5:$J$15,1)):
INDEX('DS2024'!$K$5:$K$15,MATCH(B8,'DS2024'!$J$5:$J$15,1)+1),
INDEX('DS2024'!$J$5:$J$15,MATCH(B8,'DS2024'!$J$5:$J$15,1)):
INDEX('DS2024'!$J$5:$J$15,MATCH(B8,'DS2024'!$J$5:$J$15,1)+1)),
IF($T$3=Database!$A$6,
_xlfn.FORECAST.LINEAR(
B8,
INDEX('DS2024'!$N$5:$N$15,MATCH(B8,'DS2024'!$M$5:$M$15,1)):
INDEX('DS2024'!$N$5:$N$15,MATCH(B8,'DS2024'!$M$5:$M$15,1)+1),
INDEX('DS2024'!$M$5:$M$15,MATCH(B8,'DS2024'!$M$5:$M$15,1)):
INDEX('DS2024'!$M$5:$M$15,MATCH(B8,'DS2024'!$M$5:$M$15,1)+1)),
IF($T$3=Database!$A$7,
_xlfn.FORECAST.LINEAR(
B8,
INDEX('DS2024'!$Q$5:$Q$15,MATCH(B8,'DS2024'!$P$5:$P$15,1)):
INDEX('DS2024'!$Q$5:$Q$15,MATCH(B8,'DS2024'!$P$5:$P$15,1)+1),
INDEX('DS2024'!$P$5:$P$15,MATCH(B8,'DS2024'!$P$5:$P$15,1)):
INDEX('DS2024'!$P$5:$P$15,MATCH(B8,'DS2024'!$P$5:$P$15,1)+1)),
IF($T$3=Database!$A$8,
_xlfn.FORECAST.LINEAR(
B8,
INDEX('DS2024'!$T$5:$T$15,MATCH(B8,'DS2024'!$S$5:$S$15,1)):
INDEX('DS2024'!$T$5:$T$15,MATCH(B8,'DS2024'!$S$5:$S$15,1)+1),
INDEX('DS2024'!$S$5:$S$15,MATCH(B8,'DS2024'!$S$5:$S$15,1)):
INDEX('DS2024'!$S$5:$S$15,MATCH(B8,'DS2024'!$S$5:$S$15,1)+1)),
IF($T$3=Database!$A$9,
_xlfn.FORECAST.LINEAR(
B8,
INDEX('DS2024'!$W$5:$W$15,MATCH(B8,'DS2024'!$V$5:$V$15,1)):
INDEX('DS2024'!$W$5:$W$15,MATCH(B8,'DS2024'!$V$5:$V$15,1)+1),
INDEX('DS2024'!$V$5:$V$15,MATCH(B8,'DS2024'!$V$5:$V$15,1)):
INDEX('DS2024'!$V$5:$V$15,MATCH(B8,'DS2024'!$V$5:$V$15,1)+1)),
IF($T$3=Database!$A$10,
_xlfn.FORECAST.LINEAR(
B8,
INDEX('DS2024'!$Z$5:$Z$15,MATCH(B8,'DS2024'!$Y$5:$Y$15,1)):
INDEX('DS2024'!$Z$5:$Z$15,MATCH(B8,'DS2024'!$Y$5:$Y$15,1)+1),
INDEX('DS2024'!$Y$5:$Y$15,MATCH(B8,'DS2024'!$Y$5:$Y$15,1)):
INDEX('DS2024'!$Y$5:$Y$15,MATCH(B8,'DS2024'!$Y$5:$Y$15,1)+1))
)))))))))))))))))))</f>
        <v>0.19602038297702931</v>
      </c>
      <c r="U8" s="50">
        <f>IF($U$3=Database!$A$11,
_xlfn.FORECAST.LINEAR(
D8,
INDEX('DS2024'!$B$20:$B$35,MATCH(D8,'DS2024'!$A$20:$A$35,1)):
INDEX('DS2024'!$B$20:$B$35,MATCH(D8,'DS2024'!$A$20:$A$35,1)+1),
INDEX('DS2024'!$A$20:$A$35,MATCH(D8,'DS2024'!$A$20:$A$35,1)):
INDEX('DS2024'!$A$20:$A$35,MATCH(D8,'DS2024'!$A$20:$A$35,1)+1)),
IF($U$3=Database!$A$12,
_xlfn.FORECAST.LINEAR(
D8,
INDEX('DS2024'!$E$20:$E$35,MATCH(D8,'DS2024'!$D$20:$D$35,1)):
INDEX('DS2024'!$E$20:$E$35,MATCH(D8,'DS2024'!$D$20:$D$35,1)+1),
INDEX('DS2024'!$D$20:$D$35,MATCH(D8,'DS2024'!$D$20:$D$35,1)):
INDEX('DS2024'!$D$20:$D$35,MATCH(D8,'DS2024'!$D$20:$D$35,1)+1)),
IF($U$3=Database!$A$13,
_xlfn.FORECAST.LINEAR(
D8,
INDEX('DS2024'!$H$20:$H$35,MATCH(D8,'DS2024'!$G$20:$G$35,1)):
INDEX('DS2024'!$H$20:$H$35,MATCH(D8,'DS2024'!$G$20:$G$35,1)+1),
INDEX('DS2024'!$G$20:$G$35,MATCH(D8,'DS2024'!$G$20:$G$35,1)):
INDEX('DS2024'!$G$20:$G$35,MATCH(D8,'DS2024'!$G$20:$G$35,1)+1)),
IF($U$3=Database!$A$14,
_xlfn.FORECAST.LINEAR(
D8,
INDEX('DS2024'!$K$20:$K$35,MATCH(D8,'DS2024'!$J$20:$J$35,1)):
INDEX('DS2024'!$K$20:$K$35,MATCH(D8,'DS2024'!$J$20:$J$35,1)+1),
INDEX('DS2024'!$J$20:$J$35,MATCH(D8,'DS2024'!$J$20:$J$35,1)):
INDEX('DS2024'!$J$20:$J$35,MATCH(D8,'DS2024'!$J$20:$J$35,1)+1)),
IF($U$3=Database!$A$15,
_xlfn.FORECAST.LINEAR(
D8,
INDEX('DS2024'!$N$20:$N$35,MATCH(D8,'DS2024'!$M$20:$M$35,1)):
INDEX('DS2024'!$N$20:$N$35,MATCH(D8,'DS2024'!$M$20:$M$35,1)+1),
INDEX('DS2024'!$M$20:$M$35,MATCH(D8,'DS2024'!$M$20:$M$35,1)):
INDEX('DS2024'!$M$20:$M$35,MATCH(D8,'DS2024'!$M$20:$M$35,1)+1)),
IF($U$3=Database!$A$16,
_xlfn.FORECAST.LINEAR(
D8,
INDEX('DS2024'!$Q$20:$Q$35,MATCH(D8,'DS2024'!$P$20:$P$35,1)):
INDEX('DS2024'!$Q$20:$Q$35,MATCH(D8,'DS2024'!$P$20:$P$35,1)+1),
INDEX('DS2024'!$P$20:$P$35,MATCH(D8,'DS2024'!$P$20:$P$35,1)):
INDEX('DS2024'!$P$20:$P$35,MATCH(D8,'DS2024'!$P$20:$P$35,1)+1)),
IF($U$3=Database!$A$17,
_xlfn.FORECAST.LINEAR(
D8,
INDEX('DS2024'!$T$20:$T$35,MATCH(D8,'DS2024'!$S$20:$S$35,1)):
INDEX('DS2024'!$T$20:$T$35,MATCH(D8,'DS2024'!$S$20:$S$35,1)+1),
INDEX('DS2024'!$S$20:$S$35,MATCH(D8,'DS2024'!$S$20:$S$35,1)):
INDEX('DS2024'!$S$20:$S$35,MATCH(D8,'DS2024'!$S$20:$S$35,1)+1)),
IF($U$3=Database!$A$18,
_xlfn.FORECAST.LINEAR(
D8,
INDEX('DS2024'!$W$20:$W$35,MATCH(D8,'DS2024'!$V$20:$V$35,1)):
INDEX('DS2024'!$W$20:$W$35,MATCH(D8,'DS2024'!$V$20:$V$35,1)+1),
INDEX('DS2024'!$V$20:$V$35,MATCH(D8,'DS2024'!$V$20:$V$35,1)):
INDEX('DS2024'!$V$20:$V$35,MATCH(D8,'DS2024'!$V$20:$V$35,1)+1)),
IF($U$3=Database!$A$19,
_xlfn.FORECAST.LINEAR(
D8,
INDEX('DS2024'!$Z$20:$Z$35,MATCH(D8,'DS2024'!$Y$20:$Y$35,1)):
INDEX('DS2024'!$Z$20:$Z$35,MATCH(D8,'DS2024'!$Y$20:$Y$35,1)+1),
INDEX('DS2024'!$Y$20:$Y$35,MATCH(D8,'DS2024'!$Y$20:$Y$35,1)):
INDEX('DS2024'!$Y$20:$Y$35,MATCH(D8,'DS2024'!$Y$20:$Y$35,1)+1)),
IF($U$3=Database!$A$20,
_xlfn.FORECAST.LINEAR(
D8,
INDEX('DS2024'!$AC$20:$AC$35,MATCH(D8,'DS2024'!$AB$20:$AB$35,1)):
INDEX('DS2024'!$AC$20:$AC$35,MATCH(D8,'DS2024'!$AB$20:$AB$35,1)+1),
INDEX('DS2024'!$AB$20:$AB$35,MATCH(D8,'DS2024'!$AB$20:$AB$35,1)):
INDEX('DS2024'!$AB$20:$AB$35,MATCH(D8,'DS2024'!$AB$20:$AB$35,1)+1)),
IF($U$3=Database!$A$2,
_xlfn.FORECAST.LINEAR(
D8,
INDEX('DS2024'!$B$5:$B$15,MATCH(D8,'DS2024'!$A$5:$A$15,1)):
INDEX('DS2024'!$B$5:$B$15,MATCH(D8,'DS2024'!$A$5:$A$15,1)+1),
INDEX('DS2024'!$A$5:$A$15,MATCH(D8,'DS2024'!$A$5:$A$15,1)):
INDEX('DS2024'!$A$5:$A$15,MATCH(D8,'DS2024'!$A$5:$A$15,1)+1)),
IF($U$3=Database!$A$3,
_xlfn.FORECAST.LINEAR(
D8,
INDEX('DS2024'!$E$5:$E$15,MATCH(D8,'DS2024'!$D$5:$D$15,1)):
INDEX('DS2024'!$E$5:$E$15,MATCH(D8,'DS2024'!$D$5:$D$15,1)+1),
INDEX('DS2024'!$D$5:$D$15,MATCH(D8,'DS2024'!$D$5:$D$15,1)):
INDEX('DS2024'!$D$5:$D$15,MATCH(D8,'DS2024'!$D$5:$D$15,1)+1)),
IF($U$3=Database!$A$4,
_xlfn.FORECAST.LINEAR(
D8,
INDEX('DS2024'!$H$5:$H$15,MATCH(D8,'DS2024'!$G$5:$G$15,1)):
INDEX('DS2024'!$H$5:$H$15,MATCH(D8,'DS2024'!$G$5:$G$15,1)+1),
INDEX('DS2024'!$G$5:$G$15,MATCH(D8,'DS2024'!$G$5:$G$15,1)):
INDEX('DS2024'!$G$5:$G$15,MATCH(D8,'DS2024'!$G$5:$G$15,1)+1)),
IF($U$3=Database!$A$5,
_xlfn.FORECAST.LINEAR(
D8,
INDEX('DS2024'!$K$5:$K$15,MATCH(D8,'DS2024'!$J$5:$J$15,1)):
INDEX('DS2024'!$K$5:$K$15,MATCH(D8,'DS2024'!$J$5:$J$15,1)+1),
INDEX('DS2024'!$J$5:$J$15,MATCH(D8,'DS2024'!$J$5:$J$15,1)):
INDEX('DS2024'!$J$5:$J$15,MATCH(D8,'DS2024'!$J$5:$J$15,1)+1)),
IF($U$3=Database!$A$6,
_xlfn.FORECAST.LINEAR(
D8,
INDEX('DS2024'!$N$5:$N$15,MATCH(D8,'DS2024'!$M$5:$M$15,1)):
INDEX('DS2024'!$N$5:$N$15,MATCH(D8,'DS2024'!$M$5:$M$15,1)+1),
INDEX('DS2024'!$M$5:$M$15,MATCH(D8,'DS2024'!$M$5:$M$15,1)):
INDEX('DS2024'!$M$5:$M$15,MATCH(D8,'DS2024'!$M$5:$M$15,1)+1)),
IF($U$3=Database!$A$7,
_xlfn.FORECAST.LINEAR(
D8,
INDEX('DS2024'!$Q$5:$Q$15,MATCH(D8,'DS2024'!$P$5:$P$15,1)):
INDEX('DS2024'!$Q$5:$Q$15,MATCH(D8,'DS2024'!$P$5:$P$15,1)+1),
INDEX('DS2024'!$P$5:$P$15,MATCH(D8,'DS2024'!$P$5:$P$15,1)):
INDEX('DS2024'!$P$5:$P$15,MATCH(D8,'DS2024'!$P$5:$P$15,1)+1)),
IF($U$3=Database!$A$8,
_xlfn.FORECAST.LINEAR(
D8,
INDEX('DS2024'!$T$5:$T$15,MATCH(D8,'DS2024'!$S$5:$S$15,1)):
INDEX('DS2024'!$T$5:$T$15,MATCH(D8,'DS2024'!$S$5:$S$15,1)+1),
INDEX('DS2024'!$S$5:$S$15,MATCH(D8,'DS2024'!$S$5:$S$15,1)):
INDEX('DS2024'!$S$5:$S$15,MATCH(D8,'DS2024'!$S$5:$S$15,1)+1)),
IF($U$3=Database!$A$9,
_xlfn.FORECAST.LINEAR(
D8,
INDEX('DS2024'!$W$5:$W$15,MATCH(D8,'DS2024'!$V$5:$V$15,1)):
INDEX('DS2024'!$W$5:$W$15,MATCH(D8,'DS2024'!$V$5:$V$15,1)+1),
INDEX('DS2024'!$V$5:$V$15,MATCH(D8,'DS2024'!$V$5:$V$15,1)):
INDEX('DS2024'!$V$5:$V$15,MATCH(D8,'DS2024'!$V$5:$V$15,1)+1)),
IF($U$3=Database!$A$10,
_xlfn.FORECAST.LINEAR(
D8,
INDEX('DS2024'!$Z$5:$Z$15,MATCH(D8,'DS2024'!$Y$5:$Y$15,1)):
INDEX('DS2024'!$Z$5:$Z$15,MATCH(D8,'DS2024'!$Y$5:$Y$15,1)+1),
INDEX('DS2024'!$Y$5:$Y$15,MATCH(D8,'DS2024'!$Y$5:$Y$15,1)):
INDEX('DS2024'!$Y$5:$Y$15,MATCH(D8,'DS2024'!$Y$5:$Y$15,1)+1))
)))))))))))))))))))</f>
        <v>0.17203021868787277</v>
      </c>
      <c r="V8" s="50">
        <f>IF($V$3=Database!$A$11,
_xlfn.FORECAST.LINEAR(
F8,
INDEX('DS2024'!$B$20:$B$35,MATCH(F8,'DS2024'!$A$20:$A$35,1)):
INDEX('DS2024'!$B$20:$B$35,MATCH(F8,'DS2024'!$A$20:$A$35,1)+1),
INDEX('DS2024'!$A$20:$A$35,MATCH(F8,'DS2024'!$A$20:$A$35,1)):
INDEX('DS2024'!$A$20:$A$35,MATCH(F8,'DS2024'!$A$20:$A$35,1)+1)),
IF($V$3=Database!$A$12,
_xlfn.FORECAST.LINEAR(
F8,
INDEX('DS2024'!$E$20:$E$35,MATCH(F8,'DS2024'!$D$20:$D$35,1)):
INDEX('DS2024'!$E$20:$E$35,MATCH(F8,'DS2024'!$D$20:$D$35,1)+1),
INDEX('DS2024'!$D$20:$D$35,MATCH(F8,'DS2024'!$D$20:$D$35,1)):
INDEX('DS2024'!$D$20:$D$35,MATCH(F8,'DS2024'!$D$20:$D$35,1)+1)),
IF($V$3=Database!$A$13,
_xlfn.FORECAST.LINEAR(
F8,
INDEX('DS2024'!$H$20:$H$35,MATCH(F8,'DS2024'!$G$20:$G$35,1)):
INDEX('DS2024'!$H$20:$H$35,MATCH(F8,'DS2024'!$G$20:$G$35,1)+1),
INDEX('DS2024'!$G$20:$G$35,MATCH(F8,'DS2024'!$G$20:$G$35,1)):
INDEX('DS2024'!$G$20:$G$35,MATCH(F8,'DS2024'!$G$20:$G$35,1)+1)),
IF($V$3=Database!$A$14,
_xlfn.FORECAST.LINEAR(
F8,
INDEX('DS2024'!$K$20:$K$35,MATCH(F8,'DS2024'!$J$20:$J$35,1)):
INDEX('DS2024'!$K$20:$K$35,MATCH(F8,'DS2024'!$J$20:$J$35,1)+1),
INDEX('DS2024'!$J$20:$J$35,MATCH(F8,'DS2024'!$J$20:$J$35,1)):
INDEX('DS2024'!$J$20:$J$35,MATCH(F8,'DS2024'!$J$20:$J$35,1)+1)),
IF($V$3=Database!$A$15,
_xlfn.FORECAST.LINEAR(
F8,
INDEX('DS2024'!$N$20:$N$35,MATCH(F8,'DS2024'!$M$20:$M$35,1)):
INDEX('DS2024'!$N$20:$N$35,MATCH(F8,'DS2024'!$M$20:$M$35,1)+1),
INDEX('DS2024'!$M$20:$M$35,MATCH(F8,'DS2024'!$M$20:$M$35,1)):
INDEX('DS2024'!$M$20:$M$35,MATCH(F8,'DS2024'!$M$20:$M$35,1)+1)),
IF($V$3=Database!$A$16,
_xlfn.FORECAST.LINEAR(
F8,
INDEX('DS2024'!$Q$20:$Q$35,MATCH(F8,'DS2024'!$P$20:$P$35,1)):
INDEX('DS2024'!$Q$20:$Q$35,MATCH(F8,'DS2024'!$P$20:$P$35,1)+1),
INDEX('DS2024'!$P$20:$P$35,MATCH(F8,'DS2024'!$P$20:$P$35,1)):
INDEX('DS2024'!$P$20:$P$35,MATCH(F8,'DS2024'!$P$20:$P$35,1)+1)),
IF($V$3=Database!$A$17,
_xlfn.FORECAST.LINEAR(
F8,
INDEX('DS2024'!$T$20:$T$35,MATCH(F8,'DS2024'!$S$20:$S$35,1)):
INDEX('DS2024'!$T$20:$T$35,MATCH(F8,'DS2024'!$S$20:$S$35,1)+1),
INDEX('DS2024'!$S$20:$S$35,MATCH(F8,'DS2024'!$S$20:$S$35,1)):
INDEX('DS2024'!$S$20:$S$35,MATCH(F8,'DS2024'!$S$20:$S$35,1)+1)),
IF($V$3=Database!$A$18,
_xlfn.FORECAST.LINEAR(
F8,
INDEX('DS2024'!$W$20:$W$35,MATCH(F8,'DS2024'!$V$20:$V$35,1)):
INDEX('DS2024'!$W$20:$W$35,MATCH(F8,'DS2024'!$V$20:$V$35,1)+1),
INDEX('DS2024'!$V$20:$V$35,MATCH(F8,'DS2024'!$V$20:$V$35,1)):
INDEX('DS2024'!$V$20:$V$35,MATCH(F8,'DS2024'!$V$20:$V$35,1)+1)),
IF($V$3=Database!$A$19,
_xlfn.FORECAST.LINEAR(
F8,
INDEX('DS2024'!$Z$20:$Z$35,MATCH(F8,'DS2024'!$Y$20:$Y$35,1)):
INDEX('DS2024'!$Z$20:$Z$35,MATCH(F8,'DS2024'!$Y$20:$Y$35,1)+1),
INDEX('DS2024'!$Y$20:$Y$35,MATCH(F8,'DS2024'!$Y$20:$Y$35,1)):
INDEX('DS2024'!$Y$20:$Y$35,MATCH(F8,'DS2024'!$Y$20:$Y$35,1)+1)),
IF($V$3=Database!$A$20,
_xlfn.FORECAST.LINEAR(
F8,
INDEX('DS2024'!$AC$20:$AC$35,MATCH(F8,'DS2024'!$AB$20:$AB$35,1)):
INDEX('DS2024'!$AC$20:$AC$35,MATCH(F8,'DS2024'!$AB$20:$AB$35,1)+1),
INDEX('DS2024'!$AB$20:$AB$35,MATCH(F8,'DS2024'!$AB$20:$AB$35,1)):
INDEX('DS2024'!$AB$20:$AB$35,MATCH(F8,'DS2024'!$AB$20:$AB$35,1)+1)),
IF($V$3=Database!$A$2,
_xlfn.FORECAST.LINEAR(
F8,
INDEX('DS2024'!$B$5:$B$15,MATCH(F8,'DS2024'!$A$5:$A$15,1)):
INDEX('DS2024'!$B$5:$B$15,MATCH(F8,'DS2024'!$A$5:$A$15,1)+1),
INDEX('DS2024'!$A$5:$A$15,MATCH(F8,'DS2024'!$A$5:$A$15,1)):
INDEX('DS2024'!$A$5:$A$15,MATCH(F8,'DS2024'!$A$5:$A$15,1)+1)),
IF($V$3=Database!$A$3,
_xlfn.FORECAST.LINEAR(
F8,
INDEX('DS2024'!$E$5:$E$15,MATCH(F8,'DS2024'!$D$5:$D$15,1)):
INDEX('DS2024'!$E$5:$E$15,MATCH(F8,'DS2024'!$D$5:$D$15,1)+1),
INDEX('DS2024'!$D$5:$D$15,MATCH(F8,'DS2024'!$D$5:$D$15,1)):
INDEX('DS2024'!$D$5:$D$15,MATCH(F8,'DS2024'!$D$5:$D$15,1)+1)),
IF($V$3=Database!$A$4,
_xlfn.FORECAST.LINEAR(
F8,
INDEX('DS2024'!$H$5:$H$15,MATCH(F8,'DS2024'!$G$5:$G$15,1)):
INDEX('DS2024'!$H$5:$H$15,MATCH(F8,'DS2024'!$G$5:$G$15,1)+1),
INDEX('DS2024'!$G$5:$G$15,MATCH(F8,'DS2024'!$G$5:$G$15,1)):
INDEX('DS2024'!$G$5:$G$15,MATCH(F8,'DS2024'!$G$5:$G$15,1)+1)),
IF($V$3=Database!$A$5,
_xlfn.FORECAST.LINEAR(
F8,
INDEX('DS2024'!$K$5:$K$15,MATCH(F8,'DS2024'!$J$5:$J$15,1)):
INDEX('DS2024'!$K$5:$K$15,MATCH(F8,'DS2024'!$J$5:$J$15,1)+1),
INDEX('DS2024'!$J$5:$J$15,MATCH(F8,'DS2024'!$J$5:$J$15,1)):
INDEX('DS2024'!$J$5:$J$15,MATCH(F8,'DS2024'!$J$5:$J$15,1)+1)),
IF($V$3=Database!$A$6,
_xlfn.FORECAST.LINEAR(
F8,
INDEX('DS2024'!$N$5:$N$15,MATCH(F8,'DS2024'!$M$5:$M$15,1)):
INDEX('DS2024'!$N$5:$N$15,MATCH(F8,'DS2024'!$M$5:$M$15,1)+1),
INDEX('DS2024'!$M$5:$M$15,MATCH(F8,'DS2024'!$M$5:$M$15,1)):
INDEX('DS2024'!$M$5:$M$15,MATCH(F8,'DS2024'!$M$5:$M$15,1)+1)),
IF($V$3=Database!$A$7,
_xlfn.FORECAST.LINEAR(
F8,
INDEX('DS2024'!$Q$5:$Q$15,MATCH(F8,'DS2024'!$P$5:$P$15,1)):
INDEX('DS2024'!$Q$5:$Q$15,MATCH(F8,'DS2024'!$P$5:$P$15,1)+1),
INDEX('DS2024'!$P$5:$P$15,MATCH(F8,'DS2024'!$P$5:$P$15,1)):
INDEX('DS2024'!$P$5:$P$15,MATCH(F8,'DS2024'!$P$5:$P$15,1)+1)),
IF($V$3=Database!$A$8,
_xlfn.FORECAST.LINEAR(
F8,
INDEX('DS2024'!$T$5:$T$15,MATCH(F8,'DS2024'!$S$5:$S$15,1)):
INDEX('DS2024'!$T$5:$T$15,MATCH(F8,'DS2024'!$S$5:$S$15,1)+1),
INDEX('DS2024'!$S$5:$S$15,MATCH(F8,'DS2024'!$S$5:$S$15,1)):
INDEX('DS2024'!$S$5:$S$15,MATCH(F8,'DS2024'!$S$5:$S$15,1)+1)),
IF($V$3=Database!$A$9,
_xlfn.FORECAST.LINEAR(
F8,
INDEX('DS2024'!$W$5:$W$15,MATCH(F8,'DS2024'!$V$5:$V$15,1)):
INDEX('DS2024'!$W$5:$W$15,MATCH(F8,'DS2024'!$V$5:$V$15,1)+1),
INDEX('DS2024'!$V$5:$V$15,MATCH(F8,'DS2024'!$V$5:$V$15,1)):
INDEX('DS2024'!$V$5:$V$15,MATCH(F8,'DS2024'!$V$5:$V$15,1)+1)),
IF($V$3=Database!$A$10,
_xlfn.FORECAST.LINEAR(
F8,
INDEX('DS2024'!$Z$5:$Z$15,MATCH(F8,'DS2024'!$Y$5:$Y$15,1)):
INDEX('DS2024'!$Z$5:$Z$15,MATCH(F8,'DS2024'!$Y$5:$Y$15,1)+1),
INDEX('DS2024'!$Y$5:$Y$15,MATCH(F8,'DS2024'!$Y$5:$Y$15,1)):
INDEX('DS2024'!$Y$5:$Y$15,MATCH(F8,'DS2024'!$Y$5:$Y$15,1)+1))
)))))))))))))))))))</f>
        <v>0.17506123260437373</v>
      </c>
      <c r="W8" s="50">
        <f>IF($W$3=Database!$A$11,
_xlfn.FORECAST.LINEAR(
H8,
INDEX('DS2024'!$B$20:$B$35,MATCH(H8,'DS2024'!$A$20:$A$35,1)):
INDEX('DS2024'!$B$20:$B$35,MATCH(H8,'DS2024'!$A$20:$A$35,1)+1),
INDEX('DS2024'!$A$20:$A$35,MATCH(H8,'DS2024'!$A$20:$A$35,1)):
INDEX('DS2024'!$A$20:$A$35,MATCH(H8,'DS2024'!$A$20:$A$35,1)+1)),
IF($W$3=Database!$A$12,
_xlfn.FORECAST.LINEAR(
H8,
INDEX('DS2024'!$E$20:$E$35,MATCH(H8,'DS2024'!$D$20:$D$35,1)):
INDEX('DS2024'!$E$20:$E$35,MATCH(H8,'DS2024'!$D$20:$D$35,1)+1),
INDEX('DS2024'!$D$20:$D$35,MATCH(H8,'DS2024'!$D$20:$D$35,1)):
INDEX('DS2024'!$D$20:$D$35,MATCH(H8,'DS2024'!$D$20:$D$35,1)+1)),
IF($W$3=Database!$A$13,
_xlfn.FORECAST.LINEAR(
H8,
INDEX('DS2024'!$H$20:$H$35,MATCH(H8,'DS2024'!$G$20:$G$35,1)):
INDEX('DS2024'!$H$20:$H$35,MATCH(H8,'DS2024'!$G$20:$G$35,1)+1),
INDEX('DS2024'!$G$20:$G$35,MATCH(H8,'DS2024'!$G$20:$G$35,1)):
INDEX('DS2024'!$G$20:$G$35,MATCH(H8,'DS2024'!$G$20:$G$35,1)+1)),
IF($W$3=Database!$A$14,
_xlfn.FORECAST.LINEAR(
H8,
INDEX('DS2024'!$K$20:$K$35,MATCH(H8,'DS2024'!$J$20:$J$35,1)):
INDEX('DS2024'!$K$20:$K$35,MATCH(H8,'DS2024'!$J$20:$J$35,1)+1),
INDEX('DS2024'!$J$20:$J$35,MATCH(H8,'DS2024'!$J$20:$J$35,1)):
INDEX('DS2024'!$J$20:$J$35,MATCH(H8,'DS2024'!$J$20:$J$35,1)+1)),
IF($W$3=Database!$A$15,
_xlfn.FORECAST.LINEAR(
H8,
INDEX('DS2024'!$N$20:$N$35,MATCH(H8,'DS2024'!$M$20:$M$35,1)):
INDEX('DS2024'!$N$20:$N$35,MATCH(H8,'DS2024'!$M$20:$M$35,1)+1),
INDEX('DS2024'!$M$20:$M$35,MATCH(H8,'DS2024'!$M$20:$M$35,1)):
INDEX('DS2024'!$M$20:$M$35,MATCH(H8,'DS2024'!$M$20:$M$35,1)+1)),
IF($W$3=Database!$A$16,
_xlfn.FORECAST.LINEAR(
H8,
INDEX('DS2024'!$Q$20:$Q$35,MATCH(H8,'DS2024'!$P$20:$P$35,1)):
INDEX('DS2024'!$Q$20:$Q$35,MATCH(H8,'DS2024'!$P$20:$P$35,1)+1),
INDEX('DS2024'!$P$20:$P$35,MATCH(H8,'DS2024'!$P$20:$P$35,1)):
INDEX('DS2024'!$P$20:$P$35,MATCH(H8,'DS2024'!$P$20:$P$35,1)+1)),
IF($W$3=Database!$A$17,
_xlfn.FORECAST.LINEAR(
H8,
INDEX('DS2024'!$T$20:$T$35,MATCH(H8,'DS2024'!$S$20:$S$35,1)):
INDEX('DS2024'!$T$20:$T$35,MATCH(H8,'DS2024'!$S$20:$S$35,1)+1),
INDEX('DS2024'!$S$20:$S$35,MATCH(H8,'DS2024'!$S$20:$S$35,1)):
INDEX('DS2024'!$S$20:$S$35,MATCH(H8,'DS2024'!$S$20:$S$35,1)+1)),
IF($W$3=Database!$A$18,
_xlfn.FORECAST.LINEAR(
H8,
INDEX('DS2024'!$W$20:$W$35,MATCH(H8,'DS2024'!$V$20:$V$35,1)):
INDEX('DS2024'!$W$20:$W$35,MATCH(H8,'DS2024'!$V$20:$V$35,1)+1),
INDEX('DS2024'!$V$20:$V$35,MATCH(H8,'DS2024'!$V$20:$V$35,1)):
INDEX('DS2024'!$V$20:$V$35,MATCH(H8,'DS2024'!$V$20:$V$35,1)+1)),
IF($W$3=Database!$A$19,
_xlfn.FORECAST.LINEAR(
H8,
INDEX('DS2024'!$Z$20:$Z$35,MATCH(H8,'DS2024'!$Y$20:$Y$35,1)):
INDEX('DS2024'!$Z$20:$Z$35,MATCH(H8,'DS2024'!$Y$20:$Y$35,1)+1),
INDEX('DS2024'!$Y$20:$Y$35,MATCH(H8,'DS2024'!$Y$20:$Y$35,1)):
INDEX('DS2024'!$Y$20:$Y$35,MATCH(H8,'DS2024'!$Y$20:$Y$35,1)+1)),
IF($W$3=Database!$A$20,
_xlfn.FORECAST.LINEAR(
H8,
INDEX('DS2024'!$AC$20:$AC$35,MATCH(H8,'DS2024'!$AB$20:$AB$35,1)):
INDEX('DS2024'!$AC$20:$AC$35,MATCH(H8,'DS2024'!$AB$20:$AB$35,1)+1),
INDEX('DS2024'!$AB$20:$AB$35,MATCH(H8,'DS2024'!$AB$20:$AB$35,1)):
INDEX('DS2024'!$AB$20:$AB$35,MATCH(H8,'DS2024'!$AB$20:$AB$35,1)+1)),
IF($W$3=Database!$A$2,
_xlfn.FORECAST.LINEAR(
H8,
INDEX('DS2024'!$B$5:$B$15,MATCH(H8,'DS2024'!$A$5:$A$15,1)):
INDEX('DS2024'!$B$5:$B$15,MATCH(H8,'DS2024'!$A$5:$A$15,1)+1),
INDEX('DS2024'!$A$5:$A$15,MATCH(H8,'DS2024'!$A$5:$A$15,1)):
INDEX('DS2024'!$A$5:$A$15,MATCH(H8,'DS2024'!$A$5:$A$15,1)+1)),
IF($W$3=Database!$A$3,
_xlfn.FORECAST.LINEAR(
H8,
INDEX('DS2024'!$E$5:$E$15,MATCH(H8,'DS2024'!$D$5:$D$15,1)):
INDEX('DS2024'!$E$5:$E$15,MATCH(H8,'DS2024'!$D$5:$D$15,1)+1),
INDEX('DS2024'!$D$5:$D$15,MATCH(H8,'DS2024'!$D$5:$D$15,1)):
INDEX('DS2024'!$D$5:$D$15,MATCH(H8,'DS2024'!$D$5:$D$15,1)+1)),
IF($W$3=Database!$A$4,
_xlfn.FORECAST.LINEAR(
H8,
INDEX('DS2024'!$H$5:$H$15,MATCH(H8,'DS2024'!$G$5:$G$15,1)):
INDEX('DS2024'!$H$5:$H$15,MATCH(H8,'DS2024'!$G$5:$G$15,1)+1),
INDEX('DS2024'!$G$5:$G$15,MATCH(H8,'DS2024'!$G$5:$G$15,1)):
INDEX('DS2024'!$G$5:$G$15,MATCH(H8,'DS2024'!$G$5:$G$15,1)+1)),
IF($W$3=Database!$A$5,
_xlfn.FORECAST.LINEAR(
H8,
INDEX('DS2024'!$K$5:$K$15,MATCH(H8,'DS2024'!$J$5:$J$15,1)):
INDEX('DS2024'!$K$5:$K$15,MATCH(H8,'DS2024'!$J$5:$J$15,1)+1),
INDEX('DS2024'!$J$5:$J$15,MATCH(H8,'DS2024'!$J$5:$J$15,1)):
INDEX('DS2024'!$J$5:$J$15,MATCH(H8,'DS2024'!$J$5:$J$15,1)+1)),
IF($W$3=Database!$A$6,
_xlfn.FORECAST.LINEAR(
H8,
INDEX('DS2024'!$N$5:$N$15,MATCH(H8,'DS2024'!$M$5:$M$15,1)):
INDEX('DS2024'!$N$5:$N$15,MATCH(H8,'DS2024'!$M$5:$M$15,1)+1),
INDEX('DS2024'!$M$5:$M$15,MATCH(H8,'DS2024'!$M$5:$M$15,1)):
INDEX('DS2024'!$M$5:$M$15,MATCH(H8,'DS2024'!$M$5:$M$15,1)+1)),
IF($W$3=Database!$A$7,
_xlfn.FORECAST.LINEAR(
H8,
INDEX('DS2024'!$Q$5:$Q$15,MATCH(H8,'DS2024'!$P$5:$P$15,1)):
INDEX('DS2024'!$Q$5:$Q$15,MATCH(H8,'DS2024'!$P$5:$P$15,1)+1),
INDEX('DS2024'!$P$5:$P$15,MATCH(H8,'DS2024'!$P$5:$P$15,1)):
INDEX('DS2024'!$P$5:$P$15,MATCH(H8,'DS2024'!$P$5:$P$15,1)+1)),
IF($W$3=Database!$A$8,
_xlfn.FORECAST.LINEAR(
H8,
INDEX('DS2024'!$T$5:$T$15,MATCH(H8,'DS2024'!$S$5:$S$15,1)):
INDEX('DS2024'!$T$5:$T$15,MATCH(H8,'DS2024'!$S$5:$S$15,1)+1),
INDEX('DS2024'!$S$5:$S$15,MATCH(H8,'DS2024'!$S$5:$S$15,1)):
INDEX('DS2024'!$S$5:$S$15,MATCH(H8,'DS2024'!$S$5:$S$15,1)+1)),
IF($W$3=Database!$A$9,
_xlfn.FORECAST.LINEAR(
H8,
INDEX('DS2024'!$W$5:$W$15,MATCH(H8,'DS2024'!$V$5:$V$15,1)):
INDEX('DS2024'!$W$5:$W$15,MATCH(H8,'DS2024'!$V$5:$V$15,1)+1),
INDEX('DS2024'!$V$5:$V$15,MATCH(H8,'DS2024'!$V$5:$V$15,1)):
INDEX('DS2024'!$V$5:$V$15,MATCH(H8,'DS2024'!$V$5:$V$15,1)+1)),
IF($W$3=Database!$A$10,
_xlfn.FORECAST.LINEAR(
H8,
INDEX('DS2024'!$Z$5:$Z$15,MATCH(H8,'DS2024'!$Y$5:$Y$15,1)):
INDEX('DS2024'!$Z$5:$Z$15,MATCH(H8,'DS2024'!$Y$5:$Y$15,1)+1),
INDEX('DS2024'!$Y$5:$Y$15,MATCH(H8,'DS2024'!$Y$5:$Y$15,1)):
INDEX('DS2024'!$Y$5:$Y$15,MATCH(H8,'DS2024'!$Y$5:$Y$15,1)+1))
)))))))))))))))))))</f>
        <v>0.1960108284565468</v>
      </c>
      <c r="X8" s="50">
        <f>IF($X$3=Database!$A$11,
_xlfn.FORECAST.LINEAR(
J8,
INDEX('DS2024'!$B$20:$B$35,MATCH(J8,'DS2024'!$A$20:$A$35,1)):
INDEX('DS2024'!$B$20:$B$35,MATCH(J8,'DS2024'!$A$20:$A$35,1)+1),
INDEX('DS2024'!$A$20:$A$35,MATCH(J8,'DS2024'!$A$20:$A$35,1)):
INDEX('DS2024'!$A$20:$A$35,MATCH(J8,'DS2024'!$A$20:$A$35,1)+1)),
IF($X$3=Database!$A$12,
_xlfn.FORECAST.LINEAR(
J8,
INDEX('DS2024'!$E$20:$E$35,MATCH(J8,'DS2024'!$D$20:$D$35,1)):
INDEX('DS2024'!$E$20:$E$35,MATCH(J8,'DS2024'!$D$20:$D$35,1)+1),
INDEX('DS2024'!$D$20:$D$35,MATCH(J8,'DS2024'!$D$20:$D$35,1)):
INDEX('DS2024'!$D$20:$D$35,MATCH(J8,'DS2024'!$D$20:$D$35,1)+1)),
IF($X$3=Database!$A$13,
_xlfn.FORECAST.LINEAR(
J8,
INDEX('DS2024'!$H$20:$H$35,MATCH(J8,'DS2024'!$G$20:$G$35,1)):
INDEX('DS2024'!$H$20:$H$35,MATCH(J8,'DS2024'!$G$20:$G$35,1)+1),
INDEX('DS2024'!$G$20:$G$35,MATCH(J8,'DS2024'!$G$20:$G$35,1)):
INDEX('DS2024'!$G$20:$G$35,MATCH(J8,'DS2024'!$G$20:$G$35,1)+1)),
IF($X$3=Database!$A$14,
_xlfn.FORECAST.LINEAR(
J8,
INDEX('DS2024'!$K$20:$K$35,MATCH(J8,'DS2024'!$J$20:$J$35,1)):
INDEX('DS2024'!$K$20:$K$35,MATCH(J8,'DS2024'!$J$20:$J$35,1)+1),
INDEX('DS2024'!$J$20:$J$35,MATCH(J8,'DS2024'!$J$20:$J$35,1)):
INDEX('DS2024'!$J$20:$J$35,MATCH(J8,'DS2024'!$J$20:$J$35,1)+1)),
IF($X$3=Database!$A$15,
_xlfn.FORECAST.LINEAR(
J8,
INDEX('DS2024'!$N$20:$N$35,MATCH(J8,'DS2024'!$M$20:$M$35,1)):
INDEX('DS2024'!$N$20:$N$35,MATCH(J8,'DS2024'!$M$20:$M$35,1)+1),
INDEX('DS2024'!$M$20:$M$35,MATCH(J8,'DS2024'!$M$20:$M$35,1)):
INDEX('DS2024'!$M$20:$M$35,MATCH(J8,'DS2024'!$M$20:$M$35,1)+1)),
IF($X$3=Database!$A$16,
_xlfn.FORECAST.LINEAR(
J8,
INDEX('DS2024'!$Q$20:$Q$35,MATCH(J8,'DS2024'!$P$20:$P$35,1)):
INDEX('DS2024'!$Q$20:$Q$35,MATCH(J8,'DS2024'!$P$20:$P$35,1)+1),
INDEX('DS2024'!$P$20:$P$35,MATCH(J8,'DS2024'!$P$20:$P$35,1)):
INDEX('DS2024'!$P$20:$P$35,MATCH(J8,'DS2024'!$P$20:$P$35,1)+1)),
IF($X$3=Database!$A$17,
_xlfn.FORECAST.LINEAR(
J8,
INDEX('DS2024'!$T$20:$T$35,MATCH(J8,'DS2024'!$S$20:$S$35,1)):
INDEX('DS2024'!$T$20:$T$35,MATCH(J8,'DS2024'!$S$20:$S$35,1)+1),
INDEX('DS2024'!$S$20:$S$35,MATCH(J8,'DS2024'!$S$20:$S$35,1)):
INDEX('DS2024'!$S$20:$S$35,MATCH(J8,'DS2024'!$S$20:$S$35,1)+1)),
IF($X$3=Database!$A$18,
_xlfn.FORECAST.LINEAR(
J8,
INDEX('DS2024'!$W$20:$W$35,MATCH(J8,'DS2024'!$V$20:$V$35,1)):
INDEX('DS2024'!$W$20:$W$35,MATCH(J8,'DS2024'!$V$20:$V$35,1)+1),
INDEX('DS2024'!$V$20:$V$35,MATCH(J8,'DS2024'!$V$20:$V$35,1)):
INDEX('DS2024'!$V$20:$V$35,MATCH(J8,'DS2024'!$V$20:$V$35,1)+1)),
IF($X$3=Database!$A$19,
_xlfn.FORECAST.LINEAR(
J8,
INDEX('DS2024'!$Z$20:$Z$35,MATCH(J8,'DS2024'!$Y$20:$Y$35,1)):
INDEX('DS2024'!$Z$20:$Z$35,MATCH(J8,'DS2024'!$Y$20:$Y$35,1)+1),
INDEX('DS2024'!$Y$20:$Y$35,MATCH(J8,'DS2024'!$Y$20:$Y$35,1)):
INDEX('DS2024'!$Y$20:$Y$35,MATCH(J8,'DS2024'!$Y$20:$Y$35,1)+1)),
IF($X$3=Database!$A$20,
_xlfn.FORECAST.LINEAR(
J8,
INDEX('DS2024'!$AC$20:$AC$35,MATCH(J8,'DS2024'!$AB$20:$AB$35,1)):
INDEX('DS2024'!$AC$20:$AC$35,MATCH(J8,'DS2024'!$AB$20:$AB$35,1)+1),
INDEX('DS2024'!$AB$20:$AB$35,MATCH(J8,'DS2024'!$AB$20:$AB$35,1)):
INDEX('DS2024'!$AB$20:$AB$35,MATCH(J8,'DS2024'!$AB$20:$AB$35,1)+1)),
IF($X$3=Database!$A$2,
_xlfn.FORECAST.LINEAR(
J8,
INDEX('DS2024'!$B$5:$B$15,MATCH(J8,'DS2024'!$A$5:$A$15,1)):
INDEX('DS2024'!$B$5:$B$15,MATCH(J8,'DS2024'!$A$5:$A$15,1)+1),
INDEX('DS2024'!$A$5:$A$15,MATCH(J8,'DS2024'!$A$5:$A$15,1)):
INDEX('DS2024'!$A$5:$A$15,MATCH(J8,'DS2024'!$A$5:$A$15,1)+1)),
IF($X$3=Database!$A$3,
_xlfn.FORECAST.LINEAR(
J8,
INDEX('DS2024'!$E$5:$E$15,MATCH(J8,'DS2024'!$D$5:$D$15,1)):
INDEX('DS2024'!$E$5:$E$15,MATCH(J8,'DS2024'!$D$5:$D$15,1)+1),
INDEX('DS2024'!$D$5:$D$15,MATCH(J8,'DS2024'!$D$5:$D$15,1)):
INDEX('DS2024'!$D$5:$D$15,MATCH(J8,'DS2024'!$D$5:$D$15,1)+1)),
IF($X$3=Database!$A$4,
_xlfn.FORECAST.LINEAR(
J8,
INDEX('DS2024'!$H$5:$H$15,MATCH(J8,'DS2024'!$G$5:$G$15,1)):
INDEX('DS2024'!$H$5:$H$15,MATCH(J8,'DS2024'!$G$5:$G$15,1)+1),
INDEX('DS2024'!$G$5:$G$15,MATCH(J8,'DS2024'!$G$5:$G$15,1)):
INDEX('DS2024'!$G$5:$G$15,MATCH(J8,'DS2024'!$G$5:$G$15,1)+1)),
IF($X$3=Database!$A$5,
_xlfn.FORECAST.LINEAR(
J8,
INDEX('DS2024'!$K$5:$K$15,MATCH(J8,'DS2024'!$J$5:$J$15,1)):
INDEX('DS2024'!$K$5:$K$15,MATCH(J8,'DS2024'!$J$5:$J$15,1)+1),
INDEX('DS2024'!$J$5:$J$15,MATCH(J8,'DS2024'!$J$5:$J$15,1)):
INDEX('DS2024'!$J$5:$J$15,MATCH(J8,'DS2024'!$J$5:$J$15,1)+1)),
IF($X$3=Database!$A$6,
_xlfn.FORECAST.LINEAR(
J8,
INDEX('DS2024'!$N$5:$N$15,MATCH(J8,'DS2024'!$M$5:$M$15,1)):
INDEX('DS2024'!$N$5:$N$15,MATCH(J8,'DS2024'!$M$5:$M$15,1)+1),
INDEX('DS2024'!$M$5:$M$15,MATCH(J8,'DS2024'!$M$5:$M$15,1)):
INDEX('DS2024'!$M$5:$M$15,MATCH(J8,'DS2024'!$M$5:$M$15,1)+1)),
IF($X$3=Database!$A$7,
_xlfn.FORECAST.LINEAR(
J8,
INDEX('DS2024'!$Q$5:$Q$15,MATCH(J8,'DS2024'!$P$5:$P$15,1)):
INDEX('DS2024'!$Q$5:$Q$15,MATCH(J8,'DS2024'!$P$5:$P$15,1)+1),
INDEX('DS2024'!$P$5:$P$15,MATCH(J8,'DS2024'!$P$5:$P$15,1)):
INDEX('DS2024'!$P$5:$P$15,MATCH(J8,'DS2024'!$P$5:$P$15,1)+1)),
IF($X$3=Database!$A$8,
_xlfn.FORECAST.LINEAR(
J8,
INDEX('DS2024'!$T$5:$T$15,MATCH(J8,'DS2024'!$S$5:$S$15,1)):
INDEX('DS2024'!$T$5:$T$15,MATCH(J8,'DS2024'!$S$5:$S$15,1)+1),
INDEX('DS2024'!$S$5:$S$15,MATCH(J8,'DS2024'!$S$5:$S$15,1)):
INDEX('DS2024'!$S$5:$S$15,MATCH(J8,'DS2024'!$S$5:$S$15,1)+1)),
IF($T$3=Database!$A$9,
_xlfn.FORECAST.LINEAR(
J8,
INDEX('DS2024'!$W$5:$W$15,MATCH(J8,'DS2024'!$V$5:$V$15,1)):
INDEX('DS2024'!$W$5:$W$15,MATCH(J8,'DS2024'!$V$5:$V$15,1)+1),
INDEX('DS2024'!$V$5:$V$15,MATCH(J8,'DS2024'!$V$5:$V$15,1)):
INDEX('DS2024'!$V$5:$V$15,MATCH(J8,'DS2024'!$V$5:$V$15,1)+1)),
IF($T$3=Database!$A$10,
_xlfn.FORECAST.LINEAR(
J8,
INDEX('DS2024'!$Z$5:$Z$15,MATCH(J8,'DS2024'!$Y$5:$Y$15,1)):
INDEX('DS2024'!$Z$5:$Z$15,MATCH(J8,'DS2024'!$Y$5:$Y$15,1)+1),
INDEX('DS2024'!$Y$5:$Y$15,MATCH(J8,'DS2024'!$Y$5:$Y$15,1)):
INDEX('DS2024'!$Y$5:$Y$15,MATCH(J8,'DS2024'!$Y$5:$Y$15,1)+1))
)))))))))))))))))))</f>
        <v>0.19646626059954614</v>
      </c>
      <c r="Y8" s="50">
        <f>IF($Y$3=Database!$A$11,
_xlfn.FORECAST.LINEAR(
L8,
INDEX('DS2024'!$B$20:$B$35,MATCH(L8,'DS2024'!$A$20:$A$35,1)):
INDEX('DS2024'!$B$20:$B$35,MATCH(L8,'DS2024'!$A$20:$A$35,1)+1),
INDEX('DS2024'!$A$20:$A$35,MATCH(L8,'DS2024'!$A$20:$A$35,1)):
INDEX('DS2024'!$A$20:$A$35,MATCH(L8,'DS2024'!$A$20:$A$35,1)+1)),
IF($Y$3=Database!$A$12,
_xlfn.FORECAST.LINEAR(
L8,
INDEX('DS2024'!$E$20:$E$35,MATCH(L8,'DS2024'!$D$20:$D$35,1)):
INDEX('DS2024'!$E$20:$E$35,MATCH(L8,'DS2024'!$D$20:$D$35,1)+1),
INDEX('DS2024'!$D$20:$D$35,MATCH(L8,'DS2024'!$D$20:$D$35,1)):
INDEX('DS2024'!$D$20:$D$35,MATCH(L8,'DS2024'!$D$20:$D$35,1)+1)),
IF($Y$3=Database!$A$13,
_xlfn.FORECAST.LINEAR(
L8,
INDEX('DS2024'!$H$20:$H$35,MATCH(L8,'DS2024'!$G$20:$G$35,1)):
INDEX('DS2024'!$H$20:$H$35,MATCH(L8,'DS2024'!$G$20:$G$35,1)+1),
INDEX('DS2024'!$G$20:$G$35,MATCH(L8,'DS2024'!$G$20:$G$35,1)):
INDEX('DS2024'!$G$20:$G$35,MATCH(L8,'DS2024'!$G$20:$G$35,1)+1)),
IF($Y$3=Database!$A$14,
_xlfn.FORECAST.LINEAR(
L8,
INDEX('DS2024'!$K$20:$K$35,MATCH(L8,'DS2024'!$J$20:$J$35,1)):
INDEX('DS2024'!$K$20:$K$35,MATCH(L8,'DS2024'!$J$20:$J$35,1)+1),
INDEX('DS2024'!$J$20:$J$35,MATCH(L8,'DS2024'!$J$20:$J$35,1)):
INDEX('DS2024'!$J$20:$J$35,MATCH(L8,'DS2024'!$J$20:$J$35,1)+1)),
IF($Y$3=Database!$A$15,
_xlfn.FORECAST.LINEAR(
L8,
INDEX('DS2024'!$N$20:$N$35,MATCH(L8,'DS2024'!$M$20:$M$35,1)):
INDEX('DS2024'!$N$20:$N$35,MATCH(L8,'DS2024'!$M$20:$M$35,1)+1),
INDEX('DS2024'!$M$20:$M$35,MATCH(L8,'DS2024'!$M$20:$M$35,1)):
INDEX('DS2024'!$M$20:$M$35,MATCH(L8,'DS2024'!$M$20:$M$35,1)+1)),
IF($Y$3=Database!$A$16,
_xlfn.FORECAST.LINEAR(
L8,
INDEX('DS2024'!$Q$20:$Q$35,MATCH(L8,'DS2024'!$P$20:$P$35,1)):
INDEX('DS2024'!$Q$20:$Q$35,MATCH(L8,'DS2024'!$P$20:$P$35,1)+1),
INDEX('DS2024'!$P$20:$P$35,MATCH(L8,'DS2024'!$P$20:$P$35,1)):
INDEX('DS2024'!$P$20:$P$35,MATCH(L8,'DS2024'!$P$20:$P$35,1)+1)),
IF($Y$3=Database!$A$17,
_xlfn.FORECAST.LINEAR(
L8,
INDEX('DS2024'!$T$20:$T$35,MATCH(L8,'DS2024'!$S$20:$S$35,1)):
INDEX('DS2024'!$T$20:$T$35,MATCH(L8,'DS2024'!$S$20:$S$35,1)+1),
INDEX('DS2024'!$S$20:$S$35,MATCH(L8,'DS2024'!$S$20:$S$35,1)):
INDEX('DS2024'!$S$20:$S$35,MATCH(L8,'DS2024'!$S$20:$S$35,1)+1)),
IF($Y$3=Database!$A$18,
_xlfn.FORECAST.LINEAR(
L8,
INDEX('DS2024'!$W$20:$W$35,MATCH(L8,'DS2024'!$V$20:$V$35,1)):
INDEX('DS2024'!$W$20:$W$35,MATCH(L8,'DS2024'!$V$20:$V$35,1)+1),
INDEX('DS2024'!$V$20:$V$35,MATCH(L8,'DS2024'!$V$20:$V$35,1)):
INDEX('DS2024'!$V$20:$V$35,MATCH(L8,'DS2024'!$V$20:$V$35,1)+1)),
IF($Y$3=Database!$A$19,
_xlfn.FORECAST.LINEAR(
L8,
INDEX('DS2024'!$Z$20:$Z$35,MATCH(L8,'DS2024'!$Y$20:$Y$35,1)):
INDEX('DS2024'!$Z$20:$Z$35,MATCH(L8,'DS2024'!$Y$20:$Y$35,1)+1),
INDEX('DS2024'!$Y$20:$Y$35,MATCH(L8,'DS2024'!$Y$20:$Y$35,1)):
INDEX('DS2024'!$Y$20:$Y$35,MATCH(L8,'DS2024'!$Y$20:$Y$35,1)+1)),
IF($Y$3=Database!$A$20,
_xlfn.FORECAST.LINEAR(
L8,
INDEX('DS2024'!$AC$20:$AC$35,MATCH(L8,'DS2024'!$AB$20:$AB$35,1)):
INDEX('DS2024'!$AC$20:$AC$35,MATCH(L8,'DS2024'!$AB$20:$AB$35,1)+1),
INDEX('DS2024'!$AB$20:$AB$35,MATCH(L8,'DS2024'!$AB$20:$AB$35,1)):
INDEX('DS2024'!$AB$20:$AB$35,MATCH(L8,'DS2024'!$AB$20:$AB$35,1)+1)),
IF($Y$3=Database!$A$2,
_xlfn.FORECAST.LINEAR(
L8,
INDEX('DS2024'!$B$5:$B$15,MATCH(L8,'DS2024'!$A$5:$A$15,1)):
INDEX('DS2024'!$B$5:$B$15,MATCH(L8,'DS2024'!$A$5:$A$15,1)+1),
INDEX('DS2024'!$A$5:$A$15,MATCH(L8,'DS2024'!$A$5:$A$15,1)):
INDEX('DS2024'!$A$5:$A$15,MATCH(L8,'DS2024'!$A$5:$A$15,1)+1)),
IF($Y$3=Database!$A$3,
_xlfn.FORECAST.LINEAR(
L8,
INDEX('DS2024'!$E$5:$E$15,MATCH(L8,'DS2024'!$D$5:$D$15,1)):
INDEX('DS2024'!$E$5:$E$15,MATCH(L8,'DS2024'!$D$5:$D$15,1)+1),
INDEX('DS2024'!$D$5:$D$15,MATCH(L8,'DS2024'!$D$5:$D$15,1)):
INDEX('DS2024'!$D$5:$D$15,MATCH(L8,'DS2024'!$D$5:$D$15,1)+1)),
IF($Y$3=Database!$A$4,
_xlfn.FORECAST.LINEAR(
L8,
INDEX('DS2024'!$H$5:$H$15,MATCH(L8,'DS2024'!$G$5:$G$15,1)):
INDEX('DS2024'!$H$5:$H$15,MATCH(L8,'DS2024'!$G$5:$G$15,1)+1),
INDEX('DS2024'!$G$5:$G$15,MATCH(L8,'DS2024'!$G$5:$G$15,1)):
INDEX('DS2024'!$G$5:$G$15,MATCH(L8,'DS2024'!$G$5:$G$15,1)+1)),
IF($Y$3=Database!$A$5,
_xlfn.FORECAST.LINEAR(
L8,
INDEX('DS2024'!$K$5:$K$15,MATCH(L8,'DS2024'!$J$5:$J$15,1)):
INDEX('DS2024'!$K$5:$K$15,MATCH(L8,'DS2024'!$J$5:$J$15,1)+1),
INDEX('DS2024'!$J$5:$J$15,MATCH(L8,'DS2024'!$J$5:$J$15,1)):
INDEX('DS2024'!$J$5:$J$15,MATCH(L8,'DS2024'!$J$5:$J$15,1)+1)),
IF($Y$3=Database!$A$6,
_xlfn.FORECAST.LINEAR(
L8,
INDEX('DS2024'!$N$5:$N$15,MATCH(L8,'DS2024'!$M$5:$M$15,1)):
INDEX('DS2024'!$N$5:$N$15,MATCH(L8,'DS2024'!$M$5:$M$15,1)+1),
INDEX('DS2024'!$M$5:$M$15,MATCH(L8,'DS2024'!$M$5:$M$15,1)):
INDEX('DS2024'!$M$5:$M$15,MATCH(L8,'DS2024'!$M$5:$M$15,1)+1)),
IF($Y$3=Database!$A$7,
_xlfn.FORECAST.LINEAR(
L8,
INDEX('DS2024'!$Q$5:$Q$15,MATCH(L8,'DS2024'!$P$5:$P$15,1)):
INDEX('DS2024'!$Q$5:$Q$15,MATCH(L8,'DS2024'!$P$5:$P$15,1)+1),
INDEX('DS2024'!$P$5:$P$15,MATCH(L8,'DS2024'!$P$5:$P$15,1)):
INDEX('DS2024'!$P$5:$P$15,MATCH(L8,'DS2024'!$P$5:$P$15,1)+1)),
IF($Y$3=Database!$A$8,
_xlfn.FORECAST.LINEAR(
L8,
INDEX('DS2024'!$T$5:$T$15,MATCH(L8,'DS2024'!$S$5:$S$15,1)):
INDEX('DS2024'!$T$5:$T$15,MATCH(L8,'DS2024'!$S$5:$S$15,1)+1),
INDEX('DS2024'!$S$5:$S$15,MATCH(L8,'DS2024'!$S$5:$S$15,1)):
INDEX('DS2024'!$S$5:$S$15,MATCH(L8,'DS2024'!$S$5:$S$15,1)+1)),
IF($T$3=Database!$A$9,
_xlfn.FORECAST.LINEAR(
L8,
INDEX('DS2024'!$W$5:$W$15,MATCH(L8,'DS2024'!$V$5:$V$15,1)):
INDEX('DS2024'!$W$5:$W$15,MATCH(L8,'DS2024'!$V$5:$V$15,1)+1),
INDEX('DS2024'!$V$5:$V$15,MATCH(L8,'DS2024'!$V$5:$V$15,1)):
INDEX('DS2024'!$V$5:$V$15,MATCH(L8,'DS2024'!$V$5:$V$15,1)+1)),
IF($T$3=Database!$A$10,
_xlfn.FORECAST.LINEAR(
L8,
INDEX('DS2024'!$Z$5:$Z$15,MATCH(L8,'DS2024'!$Y$5:$Y$15,1)):
INDEX('DS2024'!$Z$5:$Z$15,MATCH(L8,'DS2024'!$Y$5:$Y$15,1)+1),
INDEX('DS2024'!$Y$5:$Y$15,MATCH(L8,'DS2024'!$Y$5:$Y$15,1)):
INDEX('DS2024'!$Y$5:$Y$15,MATCH(L8,'DS2024'!$Y$5:$Y$15,1)+1))
)))))))))))))))))))</f>
        <v>0.19416999084358455</v>
      </c>
      <c r="Z8" s="50">
        <f>IF($Z$3=Database!$A$11,
_xlfn.FORECAST.LINEAR(
N8,
INDEX('DS2024'!$B$20:$B$35,MATCH(N8,'DS2024'!$A$20:$A$35,1)):
INDEX('DS2024'!$B$20:$B$35,MATCH(N8,'DS2024'!$A$20:$A$35,1)+1),
INDEX('DS2024'!$A$20:$A$35,MATCH(N8,'DS2024'!$A$20:$A$35,1)):
INDEX('DS2024'!$A$20:$A$35,MATCH(N8,'DS2024'!$A$20:$A$35,1)+1)),
IF($Z$3=Database!$A$12,
_xlfn.FORECAST.LINEAR(
N8,
INDEX('DS2024'!$E$20:$E$35,MATCH(N8,'DS2024'!$D$20:$D$35,1)):
INDEX('DS2024'!$E$20:$E$35,MATCH(N8,'DS2024'!$D$20:$D$35,1)+1),
INDEX('DS2024'!$D$20:$D$35,MATCH(N8,'DS2024'!$D$20:$D$35,1)):
INDEX('DS2024'!$D$20:$D$35,MATCH(N8,'DS2024'!$D$20:$D$35,1)+1)),
IF($Z$3=Database!$A$13,
_xlfn.FORECAST.LINEAR(
N8,
INDEX('DS2024'!$H$20:$H$35,MATCH(N8,'DS2024'!$G$20:$G$35,1)):
INDEX('DS2024'!$H$20:$H$35,MATCH(N8,'DS2024'!$G$20:$G$35,1)+1),
INDEX('DS2024'!$G$20:$G$35,MATCH(N8,'DS2024'!$G$20:$G$35,1)):
INDEX('DS2024'!$G$20:$G$35,MATCH(N8,'DS2024'!$G$20:$G$35,1)+1)),
IF($Z$3=Database!$A$14,
_xlfn.FORECAST.LINEAR(
N8,
INDEX('DS2024'!$K$20:$K$35,MATCH(N8,'DS2024'!$J$20:$J$35,1)):
INDEX('DS2024'!$K$20:$K$35,MATCH(N8,'DS2024'!$J$20:$J$35,1)+1),
INDEX('DS2024'!$J$20:$J$35,MATCH(N8,'DS2024'!$J$20:$J$35,1)):
INDEX('DS2024'!$J$20:$J$35,MATCH(N8,'DS2024'!$J$20:$J$35,1)+1)),
IF($Z$3=Database!$A$15,
_xlfn.FORECAST.LINEAR(
N8,
INDEX('DS2024'!$N$20:$N$35,MATCH(N8,'DS2024'!$M$20:$M$35,1)):
INDEX('DS2024'!$N$20:$N$35,MATCH(N8,'DS2024'!$M$20:$M$35,1)+1),
INDEX('DS2024'!$M$20:$M$35,MATCH(N8,'DS2024'!$M$20:$M$35,1)):
INDEX('DS2024'!$M$20:$M$35,MATCH(N8,'DS2024'!$M$20:$M$35,1)+1)),
IF($Z$3=Database!$A$16,
_xlfn.FORECAST.LINEAR(
N8,
INDEX('DS2024'!$Q$20:$Q$35,MATCH(N8,'DS2024'!$P$20:$P$35,1)):
INDEX('DS2024'!$Q$20:$Q$35,MATCH(N8,'DS2024'!$P$20:$P$35,1)+1),
INDEX('DS2024'!$P$20:$P$35,MATCH(N8,'DS2024'!$P$20:$P$35,1)):
INDEX('DS2024'!$P$20:$P$35,MATCH(N8,'DS2024'!$P$20:$P$35,1)+1)),
IF($Z$3=Database!$A$17,
_xlfn.FORECAST.LINEAR(
N8,
INDEX('DS2024'!$T$20:$T$35,MATCH(N8,'DS2024'!$S$20:$S$35,1)):
INDEX('DS2024'!$T$20:$T$35,MATCH(N8,'DS2024'!$S$20:$S$35,1)+1),
INDEX('DS2024'!$S$20:$S$35,MATCH(N8,'DS2024'!$S$20:$S$35,1)):
INDEX('DS2024'!$S$20:$S$35,MATCH(N8,'DS2024'!$S$20:$S$35,1)+1)),
IF($Z$3=Database!$A$18,
_xlfn.FORECAST.LINEAR(
N8,
INDEX('DS2024'!$W$20:$W$35,MATCH(N8,'DS2024'!$V$20:$V$35,1)):
INDEX('DS2024'!$W$20:$W$35,MATCH(N8,'DS2024'!$V$20:$V$35,1)+1),
INDEX('DS2024'!$V$20:$V$35,MATCH(N8,'DS2024'!$V$20:$V$35,1)):
INDEX('DS2024'!$V$20:$V$35,MATCH(N8,'DS2024'!$V$20:$V$35,1)+1)),
IF($Z$3=Database!$A$19,
_xlfn.FORECAST.LINEAR(
N8,
INDEX('DS2024'!$Z$20:$Z$35,MATCH(N8,'DS2024'!$Y$20:$Y$35,1)):
INDEX('DS2024'!$Z$20:$Z$35,MATCH(N8,'DS2024'!$Y$20:$Y$35,1)+1),
INDEX('DS2024'!$Y$20:$Y$35,MATCH(N8,'DS2024'!$Y$20:$Y$35,1)):
INDEX('DS2024'!$Y$20:$Y$35,MATCH(N8,'DS2024'!$Y$20:$Y$35,1)+1)),
IF($Z$3=Database!$A$20,
_xlfn.FORECAST.LINEAR(
N8,
INDEX('DS2024'!$AC$20:$AC$35,MATCH(N8,'DS2024'!$AB$20:$AB$35,1)):
INDEX('DS2024'!$AC$20:$AC$35,MATCH(N8,'DS2024'!$AB$20:$AB$35,1)+1),
INDEX('DS2024'!$AB$20:$AB$35,MATCH(N8,'DS2024'!$AB$20:$AB$35,1)):
INDEX('DS2024'!$AB$20:$AB$35,MATCH(N8,'DS2024'!$AB$20:$AB$35,1)+1)),
IF($Z$3=Database!$A$2,
_xlfn.FORECAST.LINEAR(
N8,
INDEX('DS2024'!$B$5:$B$15,MATCH(N8,'DS2024'!$A$5:$A$15,1)):
INDEX('DS2024'!$B$5:$B$15,MATCH(N8,'DS2024'!$A$5:$A$15,1)+1),
INDEX('DS2024'!$A$5:$A$15,MATCH(N8,'DS2024'!$A$5:$A$15,1)):
INDEX('DS2024'!$A$5:$A$15,MATCH(N8,'DS2024'!$A$5:$A$15,1)+1)),
IF($Z$3=Database!$A$3,
_xlfn.FORECAST.LINEAR(
N8,
INDEX('DS2024'!$E$5:$E$15,MATCH(N8,'DS2024'!$D$5:$D$15,1)):
INDEX('DS2024'!$E$5:$E$15,MATCH(N8,'DS2024'!$D$5:$D$15,1)+1),
INDEX('DS2024'!$D$5:$D$15,MATCH(N8,'DS2024'!$D$5:$D$15,1)):
INDEX('DS2024'!$D$5:$D$15,MATCH(N8,'DS2024'!$D$5:$D$15,1)+1)),
IF($Z$3=Database!$A$4,
_xlfn.FORECAST.LINEAR(
N8,
INDEX('DS2024'!$H$5:$H$15,MATCH(N8,'DS2024'!$G$5:$G$15,1)):
INDEX('DS2024'!$H$5:$H$15,MATCH(N8,'DS2024'!$G$5:$G$15,1)+1),
INDEX('DS2024'!$G$5:$G$15,MATCH(N8,'DS2024'!$G$5:$G$15,1)):
INDEX('DS2024'!$G$5:$G$15,MATCH(N8,'DS2024'!$G$5:$G$15,1)+1)),
IF($Z$3=Database!$A$5,
_xlfn.FORECAST.LINEAR(
N8,
INDEX('DS2024'!$K$5:$K$15,MATCH(N8,'DS2024'!$J$5:$J$15,1)):
INDEX('DS2024'!$K$5:$K$15,MATCH(N8,'DS2024'!$J$5:$J$15,1)+1),
INDEX('DS2024'!$J$5:$J$15,MATCH(N8,'DS2024'!$J$5:$J$15,1)):
INDEX('DS2024'!$J$5:$J$15,MATCH(N8,'DS2024'!$J$5:$J$15,1)+1)),
IF($Z$3=Database!$A$6,
_xlfn.FORECAST.LINEAR(
N8,
INDEX('DS2024'!$N$5:$N$15,MATCH(N8,'DS2024'!$M$5:$M$15,1)):
INDEX('DS2024'!$N$5:$N$15,MATCH(N8,'DS2024'!$M$5:$M$15,1)+1),
INDEX('DS2024'!$M$5:$M$15,MATCH(N8,'DS2024'!$M$5:$M$15,1)):
INDEX('DS2024'!$M$5:$M$15,MATCH(N8,'DS2024'!$M$5:$M$15,1)+1)),
IF($Z$3=Database!$A$7,
_xlfn.FORECAST.LINEAR(
N8,
INDEX('DS2024'!$Q$5:$Q$15,MATCH(N8,'DS2024'!$P$5:$P$15,1)):
INDEX('DS2024'!$Q$5:$Q$15,MATCH(N8,'DS2024'!$P$5:$P$15,1)+1),
INDEX('DS2024'!$P$5:$P$15,MATCH(N8,'DS2024'!$P$5:$P$15,1)):
INDEX('DS2024'!$P$5:$P$15,MATCH(N8,'DS2024'!$P$5:$P$15,1)+1)),
IF($Z$3=Database!$A$8,
_xlfn.FORECAST.LINEAR(
N8,
INDEX('DS2024'!$T$5:$T$15,MATCH(N8,'DS2024'!$S$5:$S$15,1)):
INDEX('DS2024'!$T$5:$T$15,MATCH(N8,'DS2024'!$S$5:$S$15,1)+1),
INDEX('DS2024'!$S$5:$S$15,MATCH(N8,'DS2024'!$S$5:$S$15,1)):
INDEX('DS2024'!$S$5:$S$15,MATCH(N8,'DS2024'!$S$5:$S$15,1)+1)),
IF($Z$3=Database!$A$9,
_xlfn.FORECAST.LINEAR(
N8,
INDEX('DS2024'!$W$5:$W$15,MATCH(N8,'DS2024'!$V$5:$V$15,1)):
INDEX('DS2024'!$W$5:$W$15,MATCH(N8,'DS2024'!$V$5:$V$15,1)+1),
INDEX('DS2024'!$V$5:$V$15,MATCH(N8,'DS2024'!$V$5:$V$15,1)):
INDEX('DS2024'!$V$5:$V$15,MATCH(N8,'DS2024'!$V$5:$V$15,1)+1)),
IF($Z$3=Database!$A$10,
_xlfn.FORECAST.LINEAR(
N8,
INDEX('DS2024'!$Z$5:$Z$15,MATCH(N8,'DS2024'!$Y$5:$Y$15,1)):
INDEX('DS2024'!$Z$5:$Z$15,MATCH(N8,'DS2024'!$Y$5:$Y$15,1)+1),
INDEX('DS2024'!$Y$5:$Y$15,MATCH(N8,'DS2024'!$Y$5:$Y$15,1)):
INDEX('DS2024'!$Y$5:$Y$15,MATCH(N8,'DS2024'!$Y$5:$Y$15,1)+1))
)))))))))))))))))))</f>
        <v>0.19745037620924402</v>
      </c>
      <c r="AA8" s="50">
        <f>IF($AA$3=Database!$A$11,
_xlfn.FORECAST.LINEAR(
P8,
INDEX('DS2024'!$B$20:$B$35,MATCH(P8,'DS2024'!$A$20:$A$35,1)):
INDEX('DS2024'!$B$20:$B$35,MATCH(P8,'DS2024'!$A$20:$A$35,1)+1),
INDEX('DS2024'!$A$20:$A$35,MATCH(P8,'DS2024'!$A$20:$A$35,1)):
INDEX('DS2024'!$A$20:$A$35,MATCH(P8,'DS2024'!$A$20:$A$35,1)+1)),
IF($AA$3=Database!$A$12,
_xlfn.FORECAST.LINEAR(
P8,
INDEX('DS2024'!$E$20:$E$35,MATCH(P8,'DS2024'!$D$20:$D$35,1)):
INDEX('DS2024'!$E$20:$E$35,MATCH(P8,'DS2024'!$D$20:$D$35,1)+1),
INDEX('DS2024'!$D$20:$D$35,MATCH(P8,'DS2024'!$D$20:$D$35,1)):
INDEX('DS2024'!$D$20:$D$35,MATCH(P8,'DS2024'!$D$20:$D$35,1)+1)),
IF($AA$3=Database!$A$13,
_xlfn.FORECAST.LINEAR(
P8,
INDEX('DS2024'!$H$20:$H$35,MATCH(P8,'DS2024'!$G$20:$G$35,1)):
INDEX('DS2024'!$H$20:$H$35,MATCH(P8,'DS2024'!$G$20:$G$35,1)+1),
INDEX('DS2024'!$G$20:$G$35,MATCH(P8,'DS2024'!$G$20:$G$35,1)):
INDEX('DS2024'!$G$20:$G$35,MATCH(P8,'DS2024'!$G$20:$G$35,1)+1)),
IF($AA$3=Database!$A$14,
_xlfn.FORECAST.LINEAR(
P8,
INDEX('DS2024'!$K$20:$K$35,MATCH(P8,'DS2024'!$J$20:$J$35,1)):
INDEX('DS2024'!$K$20:$K$35,MATCH(P8,'DS2024'!$J$20:$J$35,1)+1),
INDEX('DS2024'!$J$20:$J$35,MATCH(P8,'DS2024'!$J$20:$J$35,1)):
INDEX('DS2024'!$J$20:$J$35,MATCH(P8,'DS2024'!$J$20:$J$35,1)+1)),
IF($AA$3=Database!$A$15,
_xlfn.FORECAST.LINEAR(
P8,
INDEX('DS2024'!$N$20:$N$35,MATCH(P8,'DS2024'!$M$20:$M$35,1)):
INDEX('DS2024'!$N$20:$N$35,MATCH(P8,'DS2024'!$M$20:$M$35,1)+1),
INDEX('DS2024'!$M$20:$M$35,MATCH(P8,'DS2024'!$M$20:$M$35,1)):
INDEX('DS2024'!$M$20:$M$35,MATCH(P8,'DS2024'!$M$20:$M$35,1)+1)),
IF($AA$3=Database!$A$16,
_xlfn.FORECAST.LINEAR(
P8,
INDEX('DS2024'!$Q$20:$Q$35,MATCH(P8,'DS2024'!$P$20:$P$35,1)):
INDEX('DS2024'!$Q$20:$Q$35,MATCH(P8,'DS2024'!$P$20:$P$35,1)+1),
INDEX('DS2024'!$P$20:$P$35,MATCH(P8,'DS2024'!$P$20:$P$35,1)):
INDEX('DS2024'!$P$20:$P$35,MATCH(P8,'DS2024'!$P$20:$P$35,1)+1)),
IF($AA$3=Database!$A$17,
_xlfn.FORECAST.LINEAR(
P8,
INDEX('DS2024'!$T$20:$T$35,MATCH(P8,'DS2024'!$S$20:$S$35,1)):
INDEX('DS2024'!$T$20:$T$35,MATCH(P8,'DS2024'!$S$20:$S$35,1)+1),
INDEX('DS2024'!$S$20:$S$35,MATCH(P8,'DS2024'!$S$20:$S$35,1)):
INDEX('DS2024'!$S$20:$S$35,MATCH(P8,'DS2024'!$S$20:$S$35,1)+1)),
IF($AA$3=Database!$A$18,
_xlfn.FORECAST.LINEAR(
P8,
INDEX('DS2024'!$W$20:$W$35,MATCH(P8,'DS2024'!$V$20:$V$35,1)):
INDEX('DS2024'!$W$20:$W$35,MATCH(P8,'DS2024'!$V$20:$V$35,1)+1),
INDEX('DS2024'!$V$20:$V$35,MATCH(P8,'DS2024'!$V$20:$V$35,1)):
INDEX('DS2024'!$V$20:$V$35,MATCH(P8,'DS2024'!$V$20:$V$35,1)+1)),
IF($AA$3=Database!$A$19,
_xlfn.FORECAST.LINEAR(
P8,
INDEX('DS2024'!$Z$20:$Z$35,MATCH(P8,'DS2024'!$Y$20:$Y$35,1)):
INDEX('DS2024'!$Z$20:$Z$35,MATCH(P8,'DS2024'!$Y$20:$Y$35,1)+1),
INDEX('DS2024'!$Y$20:$Y$35,MATCH(P8,'DS2024'!$Y$20:$Y$35,1)):
INDEX('DS2024'!$Y$20:$Y$35,MATCH(P8,'DS2024'!$Y$20:$Y$35,1)+1)),
IF($AA$3=Database!$A$20,
_xlfn.FORECAST.LINEAR(
P8,
INDEX('DS2024'!$AC$20:$AC$35,MATCH(P8,'DS2024'!$AB$20:$AB$35,1)):
INDEX('DS2024'!$AC$20:$AC$35,MATCH(P8,'DS2024'!$AB$20:$AB$35,1)+1),
INDEX('DS2024'!$AB$20:$AB$35,MATCH(P8,'DS2024'!$AB$20:$AB$35,1)):
INDEX('DS2024'!$AB$20:$AB$35,MATCH(P8,'DS2024'!$AB$20:$AB$35,1)+1)),
IF($AA$3=Database!$A$2,
_xlfn.FORECAST.LINEAR(
P8,
INDEX('DS2024'!$B$5:$B$15,MATCH(P8,'DS2024'!$A$5:$A$15,1)):
INDEX('DS2024'!$B$5:$B$15,MATCH(P8,'DS2024'!$A$5:$A$15,1)+1),
INDEX('DS2024'!$A$5:$A$15,MATCH(P8,'DS2024'!$A$5:$A$15,1)):
INDEX('DS2024'!$A$5:$A$15,MATCH(P8,'DS2024'!$A$5:$A$15,1)+1)),
IF($AA$3=Database!$A$3,
_xlfn.FORECAST.LINEAR(
P8,
INDEX('DS2024'!$E$5:$E$15,MATCH(P8,'DS2024'!$D$5:$D$15,1)):
INDEX('DS2024'!$E$5:$E$15,MATCH(P8,'DS2024'!$D$5:$D$15,1)+1),
INDEX('DS2024'!$D$5:$D$15,MATCH(P8,'DS2024'!$D$5:$D$15,1)):
INDEX('DS2024'!$D$5:$D$15,MATCH(P8,'DS2024'!$D$5:$D$15,1)+1)),
IF($AA$3=Database!$A$4,
_xlfn.FORECAST.LINEAR(
P8,
INDEX('DS2024'!$H$5:$H$15,MATCH(P8,'DS2024'!$G$5:$G$15,1)):
INDEX('DS2024'!$H$5:$H$15,MATCH(P8,'DS2024'!$G$5:$G$15,1)+1),
INDEX('DS2024'!$G$5:$G$15,MATCH(P8,'DS2024'!$G$5:$G$15,1)):
INDEX('DS2024'!$G$5:$G$15,MATCH(P8,'DS2024'!$G$5:$G$15,1)+1)),
IF($AA$3=Database!$A$5,
_xlfn.FORECAST.LINEAR(
P8,
INDEX('DS2024'!$K$5:$K$15,MATCH(P8,'DS2024'!$J$5:$J$15,1)):
INDEX('DS2024'!$K$5:$K$15,MATCH(P8,'DS2024'!$J$5:$J$15,1)+1),
INDEX('DS2024'!$J$5:$J$15,MATCH(P8,'DS2024'!$J$5:$J$15,1)):
INDEX('DS2024'!$J$5:$J$15,MATCH(P8,'DS2024'!$J$5:$J$15,1)+1)),
IF($AA$3=Database!$A$6,
_xlfn.FORECAST.LINEAR(
P8,
INDEX('DS2024'!$N$5:$N$15,MATCH(P8,'DS2024'!$M$5:$M$15,1)):
INDEX('DS2024'!$N$5:$N$15,MATCH(P8,'DS2024'!$M$5:$M$15,1)+1),
INDEX('DS2024'!$M$5:$M$15,MATCH(P8,'DS2024'!$M$5:$M$15,1)):
INDEX('DS2024'!$M$5:$M$15,MATCH(P8,'DS2024'!$M$5:$M$15,1)+1)),
IF($AA$3=Database!$A$7,
_xlfn.FORECAST.LINEAR(
P8,
INDEX('DS2024'!$Q$5:$Q$15,MATCH(P8,'DS2024'!$P$5:$P$15,1)):
INDEX('DS2024'!$Q$5:$Q$15,MATCH(P8,'DS2024'!$P$5:$P$15,1)+1),
INDEX('DS2024'!$P$5:$P$15,MATCH(P8,'DS2024'!$P$5:$P$15,1)):
INDEX('DS2024'!$P$5:$P$15,MATCH(P8,'DS2024'!$P$5:$P$15,1)+1)),
IF($AA$3=Database!$A$8,
_xlfn.FORECAST.LINEAR(
P8,
INDEX('DS2024'!$T$5:$T$15,MATCH(P8,'DS2024'!$S$5:$S$15,1)):
INDEX('DS2024'!$T$5:$T$15,MATCH(P8,'DS2024'!$S$5:$S$15,1)+1),
INDEX('DS2024'!$S$5:$S$15,MATCH(P8,'DS2024'!$S$5:$S$15,1)):
INDEX('DS2024'!$S$5:$S$15,MATCH(P8,'DS2024'!$S$5:$S$15,1)+1)),
IF($AA$3=Database!$A$9,
_xlfn.FORECAST.LINEAR(
P8,
INDEX('DS2024'!$W$5:$W$15,MATCH(P8,'DS2024'!$V$5:$V$15,1)):
INDEX('DS2024'!$W$5:$W$15,MATCH(P8,'DS2024'!$V$5:$V$15,1)+1),
INDEX('DS2024'!$V$5:$V$15,MATCH(P8,'DS2024'!$V$5:$V$15,1)):
INDEX('DS2024'!$V$5:$V$15,MATCH(P8,'DS2024'!$V$5:$V$15,1)+1)),
IF($AA$3=Database!$A$10,
_xlfn.FORECAST.LINEAR(
P8,
INDEX('DS2024'!$Z$5:$Z$15,MATCH(P8,'DS2024'!$Y$5:$Y$15,1)):
INDEX('DS2024'!$Z$5:$Z$15,MATCH(P8,'DS2024'!$Y$5:$Y$15,1)+1),
INDEX('DS2024'!$Y$5:$Y$15,MATCH(P8,'DS2024'!$Y$5:$Y$15,1)):
INDEX('DS2024'!$Y$5:$Y$15,MATCH(P8,'DS2024'!$Y$5:$Y$15,1)+1))
)))))))))))))))))))</f>
        <v>0.19686436561965043</v>
      </c>
      <c r="AB8" s="50">
        <f>IF($AB$3=Database!$A$11,
_xlfn.FORECAST.LINEAR(
R8,
INDEX('DS2024'!$B$20:$B$35,MATCH(R8,'DS2024'!$A$20:$A$35,1)):
INDEX('DS2024'!$B$20:$B$35,MATCH(R8,'DS2024'!$A$20:$A$35,1)+1),
INDEX('DS2024'!$A$20:$A$35,MATCH(R8,'DS2024'!$A$20:$A$35,1)):
INDEX('DS2024'!$A$20:$A$35,MATCH(R8,'DS2024'!$A$20:$A$35,1)+1)),
IF($AB$3=Database!$A$12,
_xlfn.FORECAST.LINEAR(
R8,
INDEX('DS2024'!$E$20:$E$35,MATCH(R8,'DS2024'!$D$20:$D$35,1)):
INDEX('DS2024'!$E$20:$E$35,MATCH(R8,'DS2024'!$D$20:$D$35,1)+1),
INDEX('DS2024'!$D$20:$D$35,MATCH(R8,'DS2024'!$D$20:$D$35,1)):
INDEX('DS2024'!$D$20:$D$35,MATCH(R8,'DS2024'!$D$20:$D$35,1)+1)),
IF($AB$3=Database!$A$13,
_xlfn.FORECAST.LINEAR(
R8,
INDEX('DS2024'!$H$20:$H$35,MATCH(R8,'DS2024'!$G$20:$G$35,1)):
INDEX('DS2024'!$H$20:$H$35,MATCH(R8,'DS2024'!$G$20:$G$35,1)+1),
INDEX('DS2024'!$G$20:$G$35,MATCH(R8,'DS2024'!$G$20:$G$35,1)):
INDEX('DS2024'!$G$20:$G$35,MATCH(R8,'DS2024'!$G$20:$G$35,1)+1)),
IF($AB$3=Database!$A$14,
_xlfn.FORECAST.LINEAR(
R8,
INDEX('DS2024'!$K$20:$K$35,MATCH(R8,'DS2024'!$J$20:$J$35,1)):
INDEX('DS2024'!$K$20:$K$35,MATCH(R8,'DS2024'!$J$20:$J$35,1)+1),
INDEX('DS2024'!$J$20:$J$35,MATCH(R8,'DS2024'!$J$20:$J$35,1)):
INDEX('DS2024'!$J$20:$J$35,MATCH(R8,'DS2024'!$J$20:$J$35,1)+1)),
IF($AB$3=Database!$A$15,
_xlfn.FORECAST.LINEAR(
R8,
INDEX('DS2024'!$N$20:$N$35,MATCH(R8,'DS2024'!$M$20:$M$35,1)):
INDEX('DS2024'!$N$20:$N$35,MATCH(R8,'DS2024'!$M$20:$M$35,1)+1),
INDEX('DS2024'!$M$20:$M$35,MATCH(R8,'DS2024'!$M$20:$M$35,1)):
INDEX('DS2024'!$M$20:$M$35,MATCH(R8,'DS2024'!$M$20:$M$35,1)+1)),
IF($AB$3=Database!$A$16,
_xlfn.FORECAST.LINEAR(
R8,
INDEX('DS2024'!$Q$20:$Q$35,MATCH(R8,'DS2024'!$P$20:$P$35,1)):
INDEX('DS2024'!$Q$20:$Q$35,MATCH(R8,'DS2024'!$P$20:$P$35,1)+1),
INDEX('DS2024'!$P$20:$P$35,MATCH(R8,'DS2024'!$P$20:$P$35,1)):
INDEX('DS2024'!$P$20:$P$35,MATCH(R8,'DS2024'!$P$20:$P$35,1)+1)),
IF($AB$3=Database!$A$17,
_xlfn.FORECAST.LINEAR(
R8,
INDEX('DS2024'!$T$20:$T$35,MATCH(R8,'DS2024'!$S$20:$S$35,1)):
INDEX('DS2024'!$T$20:$T$35,MATCH(R8,'DS2024'!$S$20:$S$35,1)+1),
INDEX('DS2024'!$S$20:$S$35,MATCH(R8,'DS2024'!$S$20:$S$35,1)):
INDEX('DS2024'!$S$20:$S$35,MATCH(R8,'DS2024'!$S$20:$S$35,1)+1)),
IF($AB$3=Database!$A$18,
_xlfn.FORECAST.LINEAR(
R8,
INDEX('DS2024'!$W$20:$W$35,MATCH(R8,'DS2024'!$V$20:$V$35,1)):
INDEX('DS2024'!$W$20:$W$35,MATCH(R8,'DS2024'!$V$20:$V$35,1)+1),
INDEX('DS2024'!$V$20:$V$35,MATCH(R8,'DS2024'!$V$20:$V$35,1)):
INDEX('DS2024'!$V$20:$V$35,MATCH(R8,'DS2024'!$V$20:$V$35,1)+1)),
IF($AB$3=Database!$A$19,
_xlfn.FORECAST.LINEAR(
R8,
INDEX('DS2024'!$Z$20:$Z$35,MATCH(R8,'DS2024'!$Y$20:$Y$35,1)):
INDEX('DS2024'!$Z$20:$Z$35,MATCH(R8,'DS2024'!$Y$20:$Y$35,1)+1),
INDEX('DS2024'!$Y$20:$Y$35,MATCH(R8,'DS2024'!$Y$20:$Y$35,1)):
INDEX('DS2024'!$Y$20:$Y$35,MATCH(R8,'DS2024'!$Y$20:$Y$35,1)+1)),
IF($AB$3=Database!$A$20,
_xlfn.FORECAST.LINEAR(
R8,
INDEX('DS2024'!$AC$20:$AC$35,MATCH(R8,'DS2024'!$AB$20:$AB$35,1)):
INDEX('DS2024'!$AC$20:$AC$35,MATCH(R8,'DS2024'!$AB$20:$AB$35,1)+1),
INDEX('DS2024'!$AB$20:$AB$35,MATCH(R8,'DS2024'!$AB$20:$AB$35,1)):
INDEX('DS2024'!$AB$20:$AB$35,MATCH(R8,'DS2024'!$AB$20:$AB$35,1)+1)),
IF($AB$3=Database!$A$2,
_xlfn.FORECAST.LINEAR(
R8,
INDEX('DS2024'!$B$5:$B$15,MATCH(R8,'DS2024'!$A$5:$A$15,1)):
INDEX('DS2024'!$B$5:$B$15,MATCH(R8,'DS2024'!$A$5:$A$15,1)+1),
INDEX('DS2024'!$A$5:$A$15,MATCH(R8,'DS2024'!$A$5:$A$15,1)):
INDEX('DS2024'!$A$5:$A$15,MATCH(R8,'DS2024'!$A$5:$A$15,1)+1)),
IF($AB$3=Database!$A$3,
_xlfn.FORECAST.LINEAR(
R8,
INDEX('DS2024'!$E$5:$E$15,MATCH(R8,'DS2024'!$D$5:$D$15,1)):
INDEX('DS2024'!$E$5:$E$15,MATCH(R8,'DS2024'!$D$5:$D$15,1)+1),
INDEX('DS2024'!$D$5:$D$15,MATCH(R8,'DS2024'!$D$5:$D$15,1)):
INDEX('DS2024'!$D$5:$D$15,MATCH(R8,'DS2024'!$D$5:$D$15,1)+1)),
IF($AB$3=Database!$A$4,
_xlfn.FORECAST.LINEAR(
R8,
INDEX('DS2024'!$H$5:$H$15,MATCH(R8,'DS2024'!$G$5:$G$15,1)):
INDEX('DS2024'!$H$5:$H$15,MATCH(R8,'DS2024'!$G$5:$G$15,1)+1),
INDEX('DS2024'!$G$5:$G$15,MATCH(R8,'DS2024'!$G$5:$G$15,1)):
INDEX('DS2024'!$G$5:$G$15,MATCH(R8,'DS2024'!$G$5:$G$15,1)+1)),
IF($AB$3=Database!$A$5,
_xlfn.FORECAST.LINEAR(
R8,
INDEX('DS2024'!$K$5:$K$15,MATCH(R8,'DS2024'!$J$5:$J$15,1)):
INDEX('DS2024'!$K$5:$K$15,MATCH(R8,'DS2024'!$J$5:$J$15,1)+1),
INDEX('DS2024'!$J$5:$J$15,MATCH(R8,'DS2024'!$J$5:$J$15,1)):
INDEX('DS2024'!$J$5:$J$15,MATCH(R8,'DS2024'!$J$5:$J$15,1)+1)),
IF($AB$3=Database!$A$6,
_xlfn.FORECAST.LINEAR(
R8,
INDEX('DS2024'!$N$5:$N$15,MATCH(R8,'DS2024'!$M$5:$M$15,1)):
INDEX('DS2024'!$N$5:$N$15,MATCH(R8,'DS2024'!$M$5:$M$15,1)+1),
INDEX('DS2024'!$M$5:$M$15,MATCH(R8,'DS2024'!$M$5:$M$15,1)):
INDEX('DS2024'!$M$5:$M$15,MATCH(R8,'DS2024'!$M$5:$M$15,1)+1)),
IF($AB$3=Database!$A$7,
_xlfn.FORECAST.LINEAR(
R8,
INDEX('DS2024'!$Q$5:$Q$15,MATCH(R8,'DS2024'!$P$5:$P$15,1)):
INDEX('DS2024'!$Q$5:$Q$15,MATCH(R8,'DS2024'!$P$5:$P$15,1)+1),
INDEX('DS2024'!$P$5:$P$15,MATCH(R8,'DS2024'!$P$5:$P$15,1)):
INDEX('DS2024'!$P$5:$P$15,MATCH(R8,'DS2024'!$P$5:$P$15,1)+1)),
IF($AB$3=Database!$A$8,
_xlfn.FORECAST.LINEAR(
R8,
INDEX('DS2024'!$T$5:$T$15,MATCH(R8,'DS2024'!$S$5:$S$15,1)):
INDEX('DS2024'!$T$5:$T$15,MATCH(R8,'DS2024'!$S$5:$S$15,1)+1),
INDEX('DS2024'!$S$5:$S$15,MATCH(R8,'DS2024'!$S$5:$S$15,1)):
INDEX('DS2024'!$S$5:$S$15,MATCH(R8,'DS2024'!$S$5:$S$15,1)+1)),
IF($AB$3=Database!$A$9,
_xlfn.FORECAST.LINEAR(
R8,
INDEX('DS2024'!$W$5:$W$15,MATCH(R8,'DS2024'!$V$5:$V$15,1)):
INDEX('DS2024'!$W$5:$W$15,MATCH(R8,'DS2024'!$V$5:$V$15,1)+1),
INDEX('DS2024'!$V$5:$V$15,MATCH(R8,'DS2024'!$V$5:$V$15,1)):
INDEX('DS2024'!$V$5:$V$15,MATCH(R8,'DS2024'!$V$5:$V$15,1)+1)),
IF($AB$3=Database!$A$10,
_xlfn.FORECAST.LINEAR(
R8,
INDEX('DS2024'!$Z$5:$Z$15,MATCH(R8,'DS2024'!$Y$5:$Y$15,1)):
INDEX('DS2024'!$Z$5:$Z$15,MATCH(R8,'DS2024'!$Y$5:$Y$15,1)+1),
INDEX('DS2024'!$Y$5:$Y$15,MATCH(R8,'DS2024'!$Y$5:$Y$15,1)):
INDEX('DS2024'!$Y$5:$Y$15,MATCH(R8,'DS2024'!$Y$5:$Y$15,1)+1))
)))))))))))))))))))</f>
        <v>0.19593439229268683</v>
      </c>
      <c r="AC8" s="82">
        <f t="shared" si="0"/>
        <v>0.52944610501309119</v>
      </c>
      <c r="AD8" s="82">
        <f t="shared" si="1"/>
        <v>0.46903563385032765</v>
      </c>
      <c r="AE8" s="82">
        <f t="shared" si="2"/>
        <v>0.47381791130473477</v>
      </c>
      <c r="AF8" s="82">
        <f t="shared" si="3"/>
        <v>0.52944540640452831</v>
      </c>
      <c r="AG8" s="82">
        <f t="shared" si="4"/>
        <v>0.52947870674602759</v>
      </c>
      <c r="AH8" s="82">
        <f t="shared" si="5"/>
        <v>0.52931080782140483</v>
      </c>
      <c r="AI8" s="82">
        <f t="shared" si="6"/>
        <v>0.52955066342800894</v>
      </c>
      <c r="AJ8" s="83">
        <f t="shared" si="7"/>
        <v>0.52950781543614944</v>
      </c>
      <c r="AK8" s="83">
        <f t="shared" si="8"/>
        <v>0.52943981753602487</v>
      </c>
      <c r="AL8" s="42"/>
      <c r="AM8" s="42"/>
      <c r="AN8" s="42"/>
      <c r="AO8" s="42"/>
      <c r="AP8" s="42"/>
      <c r="AQ8" s="42"/>
      <c r="AR8" s="42"/>
      <c r="AS8" s="42"/>
      <c r="AT8" s="42"/>
      <c r="BD8" s="83" t="e">
        <f>#REF!/10</f>
        <v>#REF!</v>
      </c>
      <c r="BE8" s="83" t="e">
        <f>#REF!/10</f>
        <v>#REF!</v>
      </c>
      <c r="BF8" s="83" t="e">
        <f>#REF!/10</f>
        <v>#REF!</v>
      </c>
      <c r="BG8" s="83" t="e">
        <f>#REF!/10</f>
        <v>#REF!</v>
      </c>
      <c r="BH8" s="83">
        <f t="shared" ref="BH8:BH36" si="9">AL8/10</f>
        <v>0</v>
      </c>
      <c r="BI8" s="83">
        <f t="shared" ref="BI8:BI36" si="10">AN8/10</f>
        <v>0</v>
      </c>
      <c r="BJ8" s="83">
        <f t="shared" ref="BJ8:BJ36" si="11">AP8/10</f>
        <v>0</v>
      </c>
      <c r="BK8" s="83">
        <f t="shared" ref="BK8:BK36" si="12">AR8/10</f>
        <v>0</v>
      </c>
      <c r="BL8" s="83">
        <f t="shared" ref="BL8:BL36" si="13">AT8/10</f>
        <v>0</v>
      </c>
    </row>
    <row r="9" spans="1:65" ht="14.25" customHeight="1">
      <c r="A9" s="31">
        <v>3</v>
      </c>
      <c r="B9" s="42">
        <f>'Evaluasi 60 C'!B9</f>
        <v>64.551000000000002</v>
      </c>
      <c r="C9" s="42">
        <f>'Evaluasi 60 C'!C9</f>
        <v>-0.3330803414711983</v>
      </c>
      <c r="D9" s="42">
        <f>'Evaluasi 60 C'!E9</f>
        <v>65.171999999999997</v>
      </c>
      <c r="E9" s="42">
        <f>'Evaluasi 60 C'!F9</f>
        <v>-0.2975184115523466</v>
      </c>
      <c r="F9" s="42">
        <f>'Evaluasi 60 C'!H9</f>
        <v>64.460999999999999</v>
      </c>
      <c r="G9" s="42">
        <f>'Evaluasi 60 C'!I9</f>
        <v>-0.29931516245487366</v>
      </c>
      <c r="H9" s="42">
        <f>'Evaluasi 60 C'!K9</f>
        <v>64.528999999999996</v>
      </c>
      <c r="I9" s="42">
        <f>'Evaluasi 60 C'!L9</f>
        <v>-0.33301539811712133</v>
      </c>
      <c r="J9" s="42">
        <f>'Evaluasi 60 C'!N9</f>
        <v>63.781999999999996</v>
      </c>
      <c r="K9" s="42">
        <f>'Evaluasi 60 C'!O9</f>
        <v>-0.33081027604914626</v>
      </c>
      <c r="L9" s="42">
        <f>'Evaluasi 60 C'!Q9</f>
        <v>64.295000000000002</v>
      </c>
      <c r="M9" s="42">
        <f>'Evaluasi 60 C'!R9</f>
        <v>-0.33232463698739423</v>
      </c>
      <c r="N9" s="42">
        <f>'Evaluasi 60 C'!T9</f>
        <v>63.536000000000001</v>
      </c>
      <c r="O9" s="42">
        <f>'Evaluasi 60 C'!U9</f>
        <v>-0.33008409127174082</v>
      </c>
      <c r="P9" s="42">
        <f>'Evaluasi 60 C'!W9</f>
        <v>63.555</v>
      </c>
      <c r="Q9" s="42">
        <f>'Evaluasi 60 C'!X9</f>
        <v>-0.33014017871389811</v>
      </c>
      <c r="R9" s="42">
        <f>'Evaluasi 60 C'!Z9</f>
        <v>64.593000000000004</v>
      </c>
      <c r="S9" s="50">
        <f>'Evaluasi 60 C'!AA9</f>
        <v>-0.33320432423807245</v>
      </c>
      <c r="T9" s="50">
        <f>IF($T$3=Database!$A$11,
_xlfn.FORECAST.LINEAR(
B9,
INDEX('DS2024'!$B$20:$B$35,MATCH(B9,'DS2024'!$A$20:$A$35,1)):
INDEX('DS2024'!$B$20:$B$35,MATCH(B9,'DS2024'!$A$20:$A$35,1)+1),
INDEX('DS2024'!$A$20:$A$35,MATCH(B9,'DS2024'!$A$20:$A$35,1)):
INDEX('DS2024'!$A$20:$A$35,MATCH(B9,'DS2024'!$A$20:$A$35,1)+1)),
IF($T$3=Database!$A$12,
_xlfn.FORECAST.LINEAR(
B9,
INDEX('DS2024'!$E$20:$E$35,MATCH(B9,'DS2024'!$D$20:$D$35,1)):
INDEX('DS2024'!$E$20:$E$35,MATCH(B9,'DS2024'!$D$20:$D$35,1)+1),
INDEX('DS2024'!$D$20:$D$35,MATCH(B9,'DS2024'!$D$20:$D$35,1)):
INDEX('DS2024'!$D$20:$D$35,MATCH(B9,'DS2024'!$D$20:$D$35,1)+1)),
IF($T$3=Database!$A$13,
_xlfn.FORECAST.LINEAR(
B9,
INDEX('DS2024'!$H$20:$H$35,MATCH(B9,'DS2024'!$G$20:$G$35,1)):
INDEX('DS2024'!$H$20:$H$35,MATCH(B9,'DS2024'!$G$20:$G$35,1)+1),
INDEX('DS2024'!$G$20:$G$35,MATCH(B9,'DS2024'!$G$20:$G$35,1)):
INDEX('DS2024'!$G$20:$G$35,MATCH(B9,'DS2024'!$G$20:$G$35,1)+1)),
IF($T$3=Database!$A$14,
_xlfn.FORECAST.LINEAR(
B9,
INDEX('DS2024'!$K$20:$K$35,MATCH(B9,'DS2024'!$J$20:$J$35,1)):
INDEX('DS2024'!$K$20:$K$35,MATCH(B9,'DS2024'!$J$20:$J$35,1)+1),
INDEX('DS2024'!$J$20:$J$35,MATCH(B9,'DS2024'!$J$20:$J$35,1)):
INDEX('DS2024'!$J$20:$J$35,MATCH(B9,'DS2024'!$J$20:$J$35,1)+1)),
IF($T$3=Database!$A$15,
_xlfn.FORECAST.LINEAR(
B9,
INDEX('DS2024'!$N$20:$N$35,MATCH(B9,'DS2024'!$M$20:$M$35,1)):
INDEX('DS2024'!$N$20:$N$35,MATCH(B9,'DS2024'!$M$20:$M$35,1)+1),
INDEX('DS2024'!$M$20:$M$35,MATCH(B9,'DS2024'!$M$20:$M$35,1)):
INDEX('DS2024'!$M$20:$M$35,MATCH(B9,'DS2024'!$M$20:$M$35,1)+1)),
IF($T$3=Database!$A$16,
_xlfn.FORECAST.LINEAR(
B9,
INDEX('DS2024'!$Q$20:$Q$35,MATCH(B9,'DS2024'!$P$20:$P$35,1)):
INDEX('DS2024'!$Q$20:$Q$35,MATCH(B9,'DS2024'!$P$20:$P$35,1)+1),
INDEX('DS2024'!$P$20:$P$35,MATCH(B9,'DS2024'!$P$20:$P$35,1)):
INDEX('DS2024'!$P$20:$P$35,MATCH(B9,'DS2024'!$P$20:$P$35,1)+1)),
IF($T$3=Database!$A$17,
_xlfn.FORECAST.LINEAR(
B9,
INDEX('DS2024'!$T$20:$T$35,MATCH(B9,'DS2024'!$S$20:$S$35,1)):
INDEX('DS2024'!$T$20:$T$35,MATCH(B9,'DS2024'!$S$20:$S$35,1)+1),
INDEX('DS2024'!$S$20:$S$35,MATCH(B9,'DS2024'!$S$20:$S$35,1)):
INDEX('DS2024'!$S$20:$S$35,MATCH(B9,'DS2024'!$S$20:$S$35,1)+1)),
IF($T$3=Database!$A$18,
_xlfn.FORECAST.LINEAR(
B9,
INDEX('DS2024'!$W$20:$W$35,MATCH(B9,'DS2024'!$V$20:$V$35,1)):
INDEX('DS2024'!$W$20:$W$35,MATCH(B9,'DS2024'!$V$20:$V$35,1)+1),
INDEX('DS2024'!$V$20:$V$35,MATCH(B9,'DS2024'!$V$20:$V$35,1)):
INDEX('DS2024'!$V$20:$V$35,MATCH(B9,'DS2024'!$V$20:$V$35,1)+1)),
IF($T$3=Database!$A$19,
_xlfn.FORECAST.LINEAR(
B9,
INDEX('DS2024'!$Z$20:$Z$35,MATCH(B9,'DS2024'!$Y$20:$Y$35,1)):
INDEX('DS2024'!$Z$20:$Z$35,MATCH(B9,'DS2024'!$Y$20:$Y$35,1)+1),
INDEX('DS2024'!$Y$20:$Y$35,MATCH(B9,'DS2024'!$Y$20:$Y$35,1)):
INDEX('DS2024'!$Y$20:$Y$35,MATCH(B9,'DS2024'!$Y$20:$Y$35,1)+1)),
IF($T$3=Database!$A$20,
_xlfn.FORECAST.LINEAR(
B9,
INDEX('DS2024'!$AC$20:$AC$35,MATCH(B9,'DS2024'!$AB$20:$AB$35,1)):
INDEX('DS2024'!$AC$20:$AC$35,MATCH(B9,'DS2024'!$AB$20:$AB$35,1)+1),
INDEX('DS2024'!$AB$20:$AB$35,MATCH(B9,'DS2024'!$AB$20:$AB$35,1)):
INDEX('DS2024'!$AB$20:$AB$35,MATCH(B9,'DS2024'!$AB$20:$AB$35,1)+1)),
IF($T$3=Database!$A$2,
_xlfn.FORECAST.LINEAR(
B9,
INDEX('DS2024'!$B$5:$B$15,MATCH(B9,'DS2024'!$A$5:$A$15,1)):
INDEX('DS2024'!$B$5:$B$15,MATCH(B9,'DS2024'!$A$5:$A$15,1)+1),
INDEX('DS2024'!$A$5:$A$15,MATCH(B9,'DS2024'!$A$5:$A$15,1)):
INDEX('DS2024'!$A$5:$A$15,MATCH(B9,'DS2024'!$A$5:$A$15,1)+1)),
IF($T$3=Database!$A$3,
_xlfn.FORECAST.LINEAR(
B9,
INDEX('DS2024'!$E$5:$E$15,MATCH(B9,'DS2024'!$D$5:$D$15,1)):
INDEX('DS2024'!$E$5:$E$15,MATCH(B9,'DS2024'!$D$5:$D$15,1)+1),
INDEX('DS2024'!$D$5:$D$15,MATCH(B9,'DS2024'!$D$5:$D$15,1)):
INDEX('DS2024'!$D$5:$D$15,MATCH(B9,'DS2024'!$D$5:$D$15,1)+1)),
IF($T$3=Database!$A$4,
_xlfn.FORECAST.LINEAR(
B9,
INDEX('DS2024'!$H$5:$H$15,MATCH(B9,'DS2024'!$G$5:$G$15,1)):
INDEX('DS2024'!$H$5:$H$15,MATCH(B9,'DS2024'!$G$5:$G$15,1)+1),
INDEX('DS2024'!$G$5:$G$15,MATCH(B9,'DS2024'!$G$5:$G$15,1)):
INDEX('DS2024'!$G$5:$G$15,MATCH(B9,'DS2024'!$G$5:$G$15,1)+1)),
IF($T$3=Database!$A$5,
_xlfn.FORECAST.LINEAR(
B9,
INDEX('DS2024'!$K$5:$K$15,MATCH(B9,'DS2024'!$J$5:$J$15,1)):
INDEX('DS2024'!$K$5:$K$15,MATCH(B9,'DS2024'!$J$5:$J$15,1)+1),
INDEX('DS2024'!$J$5:$J$15,MATCH(B9,'DS2024'!$J$5:$J$15,1)):
INDEX('DS2024'!$J$5:$J$15,MATCH(B9,'DS2024'!$J$5:$J$15,1)+1)),
IF($T$3=Database!$A$6,
_xlfn.FORECAST.LINEAR(
B9,
INDEX('DS2024'!$N$5:$N$15,MATCH(B9,'DS2024'!$M$5:$M$15,1)):
INDEX('DS2024'!$N$5:$N$15,MATCH(B9,'DS2024'!$M$5:$M$15,1)+1),
INDEX('DS2024'!$M$5:$M$15,MATCH(B9,'DS2024'!$M$5:$M$15,1)):
INDEX('DS2024'!$M$5:$M$15,MATCH(B9,'DS2024'!$M$5:$M$15,1)+1)),
IF($T$3=Database!$A$7,
_xlfn.FORECAST.LINEAR(
B9,
INDEX('DS2024'!$Q$5:$Q$15,MATCH(B9,'DS2024'!$P$5:$P$15,1)):
INDEX('DS2024'!$Q$5:$Q$15,MATCH(B9,'DS2024'!$P$5:$P$15,1)+1),
INDEX('DS2024'!$P$5:$P$15,MATCH(B9,'DS2024'!$P$5:$P$15,1)):
INDEX('DS2024'!$P$5:$P$15,MATCH(B9,'DS2024'!$P$5:$P$15,1)+1)),
IF($T$3=Database!$A$8,
_xlfn.FORECAST.LINEAR(
B9,
INDEX('DS2024'!$T$5:$T$15,MATCH(B9,'DS2024'!$S$5:$S$15,1)):
INDEX('DS2024'!$T$5:$T$15,MATCH(B9,'DS2024'!$S$5:$S$15,1)+1),
INDEX('DS2024'!$S$5:$S$15,MATCH(B9,'DS2024'!$S$5:$S$15,1)):
INDEX('DS2024'!$S$5:$S$15,MATCH(B9,'DS2024'!$S$5:$S$15,1)+1)),
IF($T$3=Database!$A$9,
_xlfn.FORECAST.LINEAR(
B9,
INDEX('DS2024'!$W$5:$W$15,MATCH(B9,'DS2024'!$V$5:$V$15,1)):
INDEX('DS2024'!$W$5:$W$15,MATCH(B9,'DS2024'!$V$5:$V$15,1)+1),
INDEX('DS2024'!$V$5:$V$15,MATCH(B9,'DS2024'!$V$5:$V$15,1)):
INDEX('DS2024'!$V$5:$V$15,MATCH(B9,'DS2024'!$V$5:$V$15,1)+1)),
IF($T$3=Database!$A$10,
_xlfn.FORECAST.LINEAR(
B9,
INDEX('DS2024'!$Z$5:$Z$15,MATCH(B9,'DS2024'!$Y$5:$Y$15,1)):
INDEX('DS2024'!$Z$5:$Z$15,MATCH(B9,'DS2024'!$Y$5:$Y$15,1)+1),
INDEX('DS2024'!$Y$5:$Y$15,MATCH(B9,'DS2024'!$Y$5:$Y$15,1)):
INDEX('DS2024'!$Y$5:$Y$15,MATCH(B9,'DS2024'!$Y$5:$Y$15,1)+1))
)))))))))))))))))))</f>
        <v>0.19639300927584696</v>
      </c>
      <c r="U9" s="50">
        <f>IF($U$3=Database!$A$11,
_xlfn.FORECAST.LINEAR(
D9,
INDEX('DS2024'!$B$20:$B$35,MATCH(D9,'DS2024'!$A$20:$A$35,1)):
INDEX('DS2024'!$B$20:$B$35,MATCH(D9,'DS2024'!$A$20:$A$35,1)+1),
INDEX('DS2024'!$A$20:$A$35,MATCH(D9,'DS2024'!$A$20:$A$35,1)):
INDEX('DS2024'!$A$20:$A$35,MATCH(D9,'DS2024'!$A$20:$A$35,1)+1)),
IF($U$3=Database!$A$12,
_xlfn.FORECAST.LINEAR(
D9,
INDEX('DS2024'!$E$20:$E$35,MATCH(D9,'DS2024'!$D$20:$D$35,1)):
INDEX('DS2024'!$E$20:$E$35,MATCH(D9,'DS2024'!$D$20:$D$35,1)+1),
INDEX('DS2024'!$D$20:$D$35,MATCH(D9,'DS2024'!$D$20:$D$35,1)):
INDEX('DS2024'!$D$20:$D$35,MATCH(D9,'DS2024'!$D$20:$D$35,1)+1)),
IF($U$3=Database!$A$13,
_xlfn.FORECAST.LINEAR(
D9,
INDEX('DS2024'!$H$20:$H$35,MATCH(D9,'DS2024'!$G$20:$G$35,1)):
INDEX('DS2024'!$H$20:$H$35,MATCH(D9,'DS2024'!$G$20:$G$35,1)+1),
INDEX('DS2024'!$G$20:$G$35,MATCH(D9,'DS2024'!$G$20:$G$35,1)):
INDEX('DS2024'!$G$20:$G$35,MATCH(D9,'DS2024'!$G$20:$G$35,1)+1)),
IF($U$3=Database!$A$14,
_xlfn.FORECAST.LINEAR(
D9,
INDEX('DS2024'!$K$20:$K$35,MATCH(D9,'DS2024'!$J$20:$J$35,1)):
INDEX('DS2024'!$K$20:$K$35,MATCH(D9,'DS2024'!$J$20:$J$35,1)+1),
INDEX('DS2024'!$J$20:$J$35,MATCH(D9,'DS2024'!$J$20:$J$35,1)):
INDEX('DS2024'!$J$20:$J$35,MATCH(D9,'DS2024'!$J$20:$J$35,1)+1)),
IF($U$3=Database!$A$15,
_xlfn.FORECAST.LINEAR(
D9,
INDEX('DS2024'!$N$20:$N$35,MATCH(D9,'DS2024'!$M$20:$M$35,1)):
INDEX('DS2024'!$N$20:$N$35,MATCH(D9,'DS2024'!$M$20:$M$35,1)+1),
INDEX('DS2024'!$M$20:$M$35,MATCH(D9,'DS2024'!$M$20:$M$35,1)):
INDEX('DS2024'!$M$20:$M$35,MATCH(D9,'DS2024'!$M$20:$M$35,1)+1)),
IF($U$3=Database!$A$16,
_xlfn.FORECAST.LINEAR(
D9,
INDEX('DS2024'!$Q$20:$Q$35,MATCH(D9,'DS2024'!$P$20:$P$35,1)):
INDEX('DS2024'!$Q$20:$Q$35,MATCH(D9,'DS2024'!$P$20:$P$35,1)+1),
INDEX('DS2024'!$P$20:$P$35,MATCH(D9,'DS2024'!$P$20:$P$35,1)):
INDEX('DS2024'!$P$20:$P$35,MATCH(D9,'DS2024'!$P$20:$P$35,1)+1)),
IF($U$3=Database!$A$17,
_xlfn.FORECAST.LINEAR(
D9,
INDEX('DS2024'!$T$20:$T$35,MATCH(D9,'DS2024'!$S$20:$S$35,1)):
INDEX('DS2024'!$T$20:$T$35,MATCH(D9,'DS2024'!$S$20:$S$35,1)+1),
INDEX('DS2024'!$S$20:$S$35,MATCH(D9,'DS2024'!$S$20:$S$35,1)):
INDEX('DS2024'!$S$20:$S$35,MATCH(D9,'DS2024'!$S$20:$S$35,1)+1)),
IF($U$3=Database!$A$18,
_xlfn.FORECAST.LINEAR(
D9,
INDEX('DS2024'!$W$20:$W$35,MATCH(D9,'DS2024'!$V$20:$V$35,1)):
INDEX('DS2024'!$W$20:$W$35,MATCH(D9,'DS2024'!$V$20:$V$35,1)+1),
INDEX('DS2024'!$V$20:$V$35,MATCH(D9,'DS2024'!$V$20:$V$35,1)):
INDEX('DS2024'!$V$20:$V$35,MATCH(D9,'DS2024'!$V$20:$V$35,1)+1)),
IF($U$3=Database!$A$19,
_xlfn.FORECAST.LINEAR(
D9,
INDEX('DS2024'!$Z$20:$Z$35,MATCH(D9,'DS2024'!$Y$20:$Y$35,1)):
INDEX('DS2024'!$Z$20:$Z$35,MATCH(D9,'DS2024'!$Y$20:$Y$35,1)+1),
INDEX('DS2024'!$Y$20:$Y$35,MATCH(D9,'DS2024'!$Y$20:$Y$35,1)):
INDEX('DS2024'!$Y$20:$Y$35,MATCH(D9,'DS2024'!$Y$20:$Y$35,1)+1)),
IF($U$3=Database!$A$20,
_xlfn.FORECAST.LINEAR(
D9,
INDEX('DS2024'!$AC$20:$AC$35,MATCH(D9,'DS2024'!$AB$20:$AB$35,1)):
INDEX('DS2024'!$AC$20:$AC$35,MATCH(D9,'DS2024'!$AB$20:$AB$35,1)+1),
INDEX('DS2024'!$AB$20:$AB$35,MATCH(D9,'DS2024'!$AB$20:$AB$35,1)):
INDEX('DS2024'!$AB$20:$AB$35,MATCH(D9,'DS2024'!$AB$20:$AB$35,1)+1)),
IF($U$3=Database!$A$2,
_xlfn.FORECAST.LINEAR(
D9,
INDEX('DS2024'!$B$5:$B$15,MATCH(D9,'DS2024'!$A$5:$A$15,1)):
INDEX('DS2024'!$B$5:$B$15,MATCH(D9,'DS2024'!$A$5:$A$15,1)+1),
INDEX('DS2024'!$A$5:$A$15,MATCH(D9,'DS2024'!$A$5:$A$15,1)):
INDEX('DS2024'!$A$5:$A$15,MATCH(D9,'DS2024'!$A$5:$A$15,1)+1)),
IF($U$3=Database!$A$3,
_xlfn.FORECAST.LINEAR(
D9,
INDEX('DS2024'!$E$5:$E$15,MATCH(D9,'DS2024'!$D$5:$D$15,1)):
INDEX('DS2024'!$E$5:$E$15,MATCH(D9,'DS2024'!$D$5:$D$15,1)+1),
INDEX('DS2024'!$D$5:$D$15,MATCH(D9,'DS2024'!$D$5:$D$15,1)):
INDEX('DS2024'!$D$5:$D$15,MATCH(D9,'DS2024'!$D$5:$D$15,1)+1)),
IF($U$3=Database!$A$4,
_xlfn.FORECAST.LINEAR(
D9,
INDEX('DS2024'!$H$5:$H$15,MATCH(D9,'DS2024'!$G$5:$G$15,1)):
INDEX('DS2024'!$H$5:$H$15,MATCH(D9,'DS2024'!$G$5:$G$15,1)+1),
INDEX('DS2024'!$G$5:$G$15,MATCH(D9,'DS2024'!$G$5:$G$15,1)):
INDEX('DS2024'!$G$5:$G$15,MATCH(D9,'DS2024'!$G$5:$G$15,1)+1)),
IF($U$3=Database!$A$5,
_xlfn.FORECAST.LINEAR(
D9,
INDEX('DS2024'!$K$5:$K$15,MATCH(D9,'DS2024'!$J$5:$J$15,1)):
INDEX('DS2024'!$K$5:$K$15,MATCH(D9,'DS2024'!$J$5:$J$15,1)+1),
INDEX('DS2024'!$J$5:$J$15,MATCH(D9,'DS2024'!$J$5:$J$15,1)):
INDEX('DS2024'!$J$5:$J$15,MATCH(D9,'DS2024'!$J$5:$J$15,1)+1)),
IF($U$3=Database!$A$6,
_xlfn.FORECAST.LINEAR(
D9,
INDEX('DS2024'!$N$5:$N$15,MATCH(D9,'DS2024'!$M$5:$M$15,1)):
INDEX('DS2024'!$N$5:$N$15,MATCH(D9,'DS2024'!$M$5:$M$15,1)+1),
INDEX('DS2024'!$M$5:$M$15,MATCH(D9,'DS2024'!$M$5:$M$15,1)):
INDEX('DS2024'!$M$5:$M$15,MATCH(D9,'DS2024'!$M$5:$M$15,1)+1)),
IF($U$3=Database!$A$7,
_xlfn.FORECAST.LINEAR(
D9,
INDEX('DS2024'!$Q$5:$Q$15,MATCH(D9,'DS2024'!$P$5:$P$15,1)):
INDEX('DS2024'!$Q$5:$Q$15,MATCH(D9,'DS2024'!$P$5:$P$15,1)+1),
INDEX('DS2024'!$P$5:$P$15,MATCH(D9,'DS2024'!$P$5:$P$15,1)):
INDEX('DS2024'!$P$5:$P$15,MATCH(D9,'DS2024'!$P$5:$P$15,1)+1)),
IF($U$3=Database!$A$8,
_xlfn.FORECAST.LINEAR(
D9,
INDEX('DS2024'!$T$5:$T$15,MATCH(D9,'DS2024'!$S$5:$S$15,1)):
INDEX('DS2024'!$T$5:$T$15,MATCH(D9,'DS2024'!$S$5:$S$15,1)+1),
INDEX('DS2024'!$S$5:$S$15,MATCH(D9,'DS2024'!$S$5:$S$15,1)):
INDEX('DS2024'!$S$5:$S$15,MATCH(D9,'DS2024'!$S$5:$S$15,1)+1)),
IF($U$3=Database!$A$9,
_xlfn.FORECAST.LINEAR(
D9,
INDEX('DS2024'!$W$5:$W$15,MATCH(D9,'DS2024'!$V$5:$V$15,1)):
INDEX('DS2024'!$W$5:$W$15,MATCH(D9,'DS2024'!$V$5:$V$15,1)+1),
INDEX('DS2024'!$V$5:$V$15,MATCH(D9,'DS2024'!$V$5:$V$15,1)):
INDEX('DS2024'!$V$5:$V$15,MATCH(D9,'DS2024'!$V$5:$V$15,1)+1)),
IF($U$3=Database!$A$10,
_xlfn.FORECAST.LINEAR(
D9,
INDEX('DS2024'!$Z$5:$Z$15,MATCH(D9,'DS2024'!$Y$5:$Y$15,1)):
INDEX('DS2024'!$Z$5:$Z$15,MATCH(D9,'DS2024'!$Y$5:$Y$15,1)+1),
INDEX('DS2024'!$Y$5:$Y$15,MATCH(D9,'DS2024'!$Y$5:$Y$15,1)):
INDEX('DS2024'!$Y$5:$Y$15,MATCH(D9,'DS2024'!$Y$5:$Y$15,1)+1))
)))))))))))))))))))</f>
        <v>0.17291809145129228</v>
      </c>
      <c r="V9" s="50">
        <f>IF($V$3=Database!$A$11,
_xlfn.FORECAST.LINEAR(
F9,
INDEX('DS2024'!$B$20:$B$35,MATCH(F9,'DS2024'!$A$20:$A$35,1)):
INDEX('DS2024'!$B$20:$B$35,MATCH(F9,'DS2024'!$A$20:$A$35,1)+1),
INDEX('DS2024'!$A$20:$A$35,MATCH(F9,'DS2024'!$A$20:$A$35,1)):
INDEX('DS2024'!$A$20:$A$35,MATCH(F9,'DS2024'!$A$20:$A$35,1)+1)),
IF($V$3=Database!$A$12,
_xlfn.FORECAST.LINEAR(
F9,
INDEX('DS2024'!$E$20:$E$35,MATCH(F9,'DS2024'!$D$20:$D$35,1)):
INDEX('DS2024'!$E$20:$E$35,MATCH(F9,'DS2024'!$D$20:$D$35,1)+1),
INDEX('DS2024'!$D$20:$D$35,MATCH(F9,'DS2024'!$D$20:$D$35,1)):
INDEX('DS2024'!$D$20:$D$35,MATCH(F9,'DS2024'!$D$20:$D$35,1)+1)),
IF($V$3=Database!$A$13,
_xlfn.FORECAST.LINEAR(
F9,
INDEX('DS2024'!$H$20:$H$35,MATCH(F9,'DS2024'!$G$20:$G$35,1)):
INDEX('DS2024'!$H$20:$H$35,MATCH(F9,'DS2024'!$G$20:$G$35,1)+1),
INDEX('DS2024'!$G$20:$G$35,MATCH(F9,'DS2024'!$G$20:$G$35,1)):
INDEX('DS2024'!$G$20:$G$35,MATCH(F9,'DS2024'!$G$20:$G$35,1)+1)),
IF($V$3=Database!$A$14,
_xlfn.FORECAST.LINEAR(
F9,
INDEX('DS2024'!$K$20:$K$35,MATCH(F9,'DS2024'!$J$20:$J$35,1)):
INDEX('DS2024'!$K$20:$K$35,MATCH(F9,'DS2024'!$J$20:$J$35,1)+1),
INDEX('DS2024'!$J$20:$J$35,MATCH(F9,'DS2024'!$J$20:$J$35,1)):
INDEX('DS2024'!$J$20:$J$35,MATCH(F9,'DS2024'!$J$20:$J$35,1)+1)),
IF($V$3=Database!$A$15,
_xlfn.FORECAST.LINEAR(
F9,
INDEX('DS2024'!$N$20:$N$35,MATCH(F9,'DS2024'!$M$20:$M$35,1)):
INDEX('DS2024'!$N$20:$N$35,MATCH(F9,'DS2024'!$M$20:$M$35,1)+1),
INDEX('DS2024'!$M$20:$M$35,MATCH(F9,'DS2024'!$M$20:$M$35,1)):
INDEX('DS2024'!$M$20:$M$35,MATCH(F9,'DS2024'!$M$20:$M$35,1)+1)),
IF($V$3=Database!$A$16,
_xlfn.FORECAST.LINEAR(
F9,
INDEX('DS2024'!$Q$20:$Q$35,MATCH(F9,'DS2024'!$P$20:$P$35,1)):
INDEX('DS2024'!$Q$20:$Q$35,MATCH(F9,'DS2024'!$P$20:$P$35,1)+1),
INDEX('DS2024'!$P$20:$P$35,MATCH(F9,'DS2024'!$P$20:$P$35,1)):
INDEX('DS2024'!$P$20:$P$35,MATCH(F9,'DS2024'!$P$20:$P$35,1)+1)),
IF($V$3=Database!$A$17,
_xlfn.FORECAST.LINEAR(
F9,
INDEX('DS2024'!$T$20:$T$35,MATCH(F9,'DS2024'!$S$20:$S$35,1)):
INDEX('DS2024'!$T$20:$T$35,MATCH(F9,'DS2024'!$S$20:$S$35,1)+1),
INDEX('DS2024'!$S$20:$S$35,MATCH(F9,'DS2024'!$S$20:$S$35,1)):
INDEX('DS2024'!$S$20:$S$35,MATCH(F9,'DS2024'!$S$20:$S$35,1)+1)),
IF($V$3=Database!$A$18,
_xlfn.FORECAST.LINEAR(
F9,
INDEX('DS2024'!$W$20:$W$35,MATCH(F9,'DS2024'!$V$20:$V$35,1)):
INDEX('DS2024'!$W$20:$W$35,MATCH(F9,'DS2024'!$V$20:$V$35,1)+1),
INDEX('DS2024'!$V$20:$V$35,MATCH(F9,'DS2024'!$V$20:$V$35,1)):
INDEX('DS2024'!$V$20:$V$35,MATCH(F9,'DS2024'!$V$20:$V$35,1)+1)),
IF($V$3=Database!$A$19,
_xlfn.FORECAST.LINEAR(
F9,
INDEX('DS2024'!$Z$20:$Z$35,MATCH(F9,'DS2024'!$Y$20:$Y$35,1)):
INDEX('DS2024'!$Z$20:$Z$35,MATCH(F9,'DS2024'!$Y$20:$Y$35,1)+1),
INDEX('DS2024'!$Y$20:$Y$35,MATCH(F9,'DS2024'!$Y$20:$Y$35,1)):
INDEX('DS2024'!$Y$20:$Y$35,MATCH(F9,'DS2024'!$Y$20:$Y$35,1)+1)),
IF($V$3=Database!$A$20,
_xlfn.FORECAST.LINEAR(
F9,
INDEX('DS2024'!$AC$20:$AC$35,MATCH(F9,'DS2024'!$AB$20:$AB$35,1)):
INDEX('DS2024'!$AC$20:$AC$35,MATCH(F9,'DS2024'!$AB$20:$AB$35,1)+1),
INDEX('DS2024'!$AB$20:$AB$35,MATCH(F9,'DS2024'!$AB$20:$AB$35,1)):
INDEX('DS2024'!$AB$20:$AB$35,MATCH(F9,'DS2024'!$AB$20:$AB$35,1)+1)),
IF($V$3=Database!$A$2,
_xlfn.FORECAST.LINEAR(
F9,
INDEX('DS2024'!$B$5:$B$15,MATCH(F9,'DS2024'!$A$5:$A$15,1)):
INDEX('DS2024'!$B$5:$B$15,MATCH(F9,'DS2024'!$A$5:$A$15,1)+1),
INDEX('DS2024'!$A$5:$A$15,MATCH(F9,'DS2024'!$A$5:$A$15,1)):
INDEX('DS2024'!$A$5:$A$15,MATCH(F9,'DS2024'!$A$5:$A$15,1)+1)),
IF($V$3=Database!$A$3,
_xlfn.FORECAST.LINEAR(
F9,
INDEX('DS2024'!$E$5:$E$15,MATCH(F9,'DS2024'!$D$5:$D$15,1)):
INDEX('DS2024'!$E$5:$E$15,MATCH(F9,'DS2024'!$D$5:$D$15,1)+1),
INDEX('DS2024'!$D$5:$D$15,MATCH(F9,'DS2024'!$D$5:$D$15,1)):
INDEX('DS2024'!$D$5:$D$15,MATCH(F9,'DS2024'!$D$5:$D$15,1)+1)),
IF($V$3=Database!$A$4,
_xlfn.FORECAST.LINEAR(
F9,
INDEX('DS2024'!$H$5:$H$15,MATCH(F9,'DS2024'!$G$5:$G$15,1)):
INDEX('DS2024'!$H$5:$H$15,MATCH(F9,'DS2024'!$G$5:$G$15,1)+1),
INDEX('DS2024'!$G$5:$G$15,MATCH(F9,'DS2024'!$G$5:$G$15,1)):
INDEX('DS2024'!$G$5:$G$15,MATCH(F9,'DS2024'!$G$5:$G$15,1)+1)),
IF($V$3=Database!$A$5,
_xlfn.FORECAST.LINEAR(
F9,
INDEX('DS2024'!$K$5:$K$15,MATCH(F9,'DS2024'!$J$5:$J$15,1)):
INDEX('DS2024'!$K$5:$K$15,MATCH(F9,'DS2024'!$J$5:$J$15,1)+1),
INDEX('DS2024'!$J$5:$J$15,MATCH(F9,'DS2024'!$J$5:$J$15,1)):
INDEX('DS2024'!$J$5:$J$15,MATCH(F9,'DS2024'!$J$5:$J$15,1)+1)),
IF($V$3=Database!$A$6,
_xlfn.FORECAST.LINEAR(
F9,
INDEX('DS2024'!$N$5:$N$15,MATCH(F9,'DS2024'!$M$5:$M$15,1)):
INDEX('DS2024'!$N$5:$N$15,MATCH(F9,'DS2024'!$M$5:$M$15,1)+1),
INDEX('DS2024'!$M$5:$M$15,MATCH(F9,'DS2024'!$M$5:$M$15,1)):
INDEX('DS2024'!$M$5:$M$15,MATCH(F9,'DS2024'!$M$5:$M$15,1)+1)),
IF($V$3=Database!$A$7,
_xlfn.FORECAST.LINEAR(
F9,
INDEX('DS2024'!$Q$5:$Q$15,MATCH(F9,'DS2024'!$P$5:$P$15,1)):
INDEX('DS2024'!$Q$5:$Q$15,MATCH(F9,'DS2024'!$P$5:$P$15,1)+1),
INDEX('DS2024'!$P$5:$P$15,MATCH(F9,'DS2024'!$P$5:$P$15,1)):
INDEX('DS2024'!$P$5:$P$15,MATCH(F9,'DS2024'!$P$5:$P$15,1)+1)),
IF($V$3=Database!$A$8,
_xlfn.FORECAST.LINEAR(
F9,
INDEX('DS2024'!$T$5:$T$15,MATCH(F9,'DS2024'!$S$5:$S$15,1)):
INDEX('DS2024'!$T$5:$T$15,MATCH(F9,'DS2024'!$S$5:$S$15,1)+1),
INDEX('DS2024'!$S$5:$S$15,MATCH(F9,'DS2024'!$S$5:$S$15,1)):
INDEX('DS2024'!$S$5:$S$15,MATCH(F9,'DS2024'!$S$5:$S$15,1)+1)),
IF($V$3=Database!$A$9,
_xlfn.FORECAST.LINEAR(
F9,
INDEX('DS2024'!$W$5:$W$15,MATCH(F9,'DS2024'!$V$5:$V$15,1)):
INDEX('DS2024'!$W$5:$W$15,MATCH(F9,'DS2024'!$V$5:$V$15,1)+1),
INDEX('DS2024'!$V$5:$V$15,MATCH(F9,'DS2024'!$V$5:$V$15,1)):
INDEX('DS2024'!$V$5:$V$15,MATCH(F9,'DS2024'!$V$5:$V$15,1)+1)),
IF($V$3=Database!$A$10,
_xlfn.FORECAST.LINEAR(
F9,
INDEX('DS2024'!$Z$5:$Z$15,MATCH(F9,'DS2024'!$Y$5:$Y$15,1)):
INDEX('DS2024'!$Z$5:$Z$15,MATCH(F9,'DS2024'!$Y$5:$Y$15,1)+1),
INDEX('DS2024'!$Y$5:$Y$15,MATCH(F9,'DS2024'!$Y$5:$Y$15,1)):
INDEX('DS2024'!$Y$5:$Y$15,MATCH(F9,'DS2024'!$Y$5:$Y$15,1)+1))
)))))))))))))))))))</f>
        <v>0.1760278330019881</v>
      </c>
      <c r="W9" s="50">
        <f>IF($W$3=Database!$A$11,
_xlfn.FORECAST.LINEAR(
H9,
INDEX('DS2024'!$B$20:$B$35,MATCH(H9,'DS2024'!$A$20:$A$35,1)):
INDEX('DS2024'!$B$20:$B$35,MATCH(H9,'DS2024'!$A$20:$A$35,1)+1),
INDEX('DS2024'!$A$20:$A$35,MATCH(H9,'DS2024'!$A$20:$A$35,1)):
INDEX('DS2024'!$A$20:$A$35,MATCH(H9,'DS2024'!$A$20:$A$35,1)+1)),
IF($W$3=Database!$A$12,
_xlfn.FORECAST.LINEAR(
H9,
INDEX('DS2024'!$E$20:$E$35,MATCH(H9,'DS2024'!$D$20:$D$35,1)):
INDEX('DS2024'!$E$20:$E$35,MATCH(H9,'DS2024'!$D$20:$D$35,1)+1),
INDEX('DS2024'!$D$20:$D$35,MATCH(H9,'DS2024'!$D$20:$D$35,1)):
INDEX('DS2024'!$D$20:$D$35,MATCH(H9,'DS2024'!$D$20:$D$35,1)+1)),
IF($W$3=Database!$A$13,
_xlfn.FORECAST.LINEAR(
H9,
INDEX('DS2024'!$H$20:$H$35,MATCH(H9,'DS2024'!$G$20:$G$35,1)):
INDEX('DS2024'!$H$20:$H$35,MATCH(H9,'DS2024'!$G$20:$G$35,1)+1),
INDEX('DS2024'!$G$20:$G$35,MATCH(H9,'DS2024'!$G$20:$G$35,1)):
INDEX('DS2024'!$G$20:$G$35,MATCH(H9,'DS2024'!$G$20:$G$35,1)+1)),
IF($W$3=Database!$A$14,
_xlfn.FORECAST.LINEAR(
H9,
INDEX('DS2024'!$K$20:$K$35,MATCH(H9,'DS2024'!$J$20:$J$35,1)):
INDEX('DS2024'!$K$20:$K$35,MATCH(H9,'DS2024'!$J$20:$J$35,1)+1),
INDEX('DS2024'!$J$20:$J$35,MATCH(H9,'DS2024'!$J$20:$J$35,1)):
INDEX('DS2024'!$J$20:$J$35,MATCH(H9,'DS2024'!$J$20:$J$35,1)+1)),
IF($W$3=Database!$A$15,
_xlfn.FORECAST.LINEAR(
H9,
INDEX('DS2024'!$N$20:$N$35,MATCH(H9,'DS2024'!$M$20:$M$35,1)):
INDEX('DS2024'!$N$20:$N$35,MATCH(H9,'DS2024'!$M$20:$M$35,1)+1),
INDEX('DS2024'!$M$20:$M$35,MATCH(H9,'DS2024'!$M$20:$M$35,1)):
INDEX('DS2024'!$M$20:$M$35,MATCH(H9,'DS2024'!$M$20:$M$35,1)+1)),
IF($W$3=Database!$A$16,
_xlfn.FORECAST.LINEAR(
H9,
INDEX('DS2024'!$Q$20:$Q$35,MATCH(H9,'DS2024'!$P$20:$P$35,1)):
INDEX('DS2024'!$Q$20:$Q$35,MATCH(H9,'DS2024'!$P$20:$P$35,1)+1),
INDEX('DS2024'!$P$20:$P$35,MATCH(H9,'DS2024'!$P$20:$P$35,1)):
INDEX('DS2024'!$P$20:$P$35,MATCH(H9,'DS2024'!$P$20:$P$35,1)+1)),
IF($W$3=Database!$A$17,
_xlfn.FORECAST.LINEAR(
H9,
INDEX('DS2024'!$T$20:$T$35,MATCH(H9,'DS2024'!$S$20:$S$35,1)):
INDEX('DS2024'!$T$20:$T$35,MATCH(H9,'DS2024'!$S$20:$S$35,1)+1),
INDEX('DS2024'!$S$20:$S$35,MATCH(H9,'DS2024'!$S$20:$S$35,1)):
INDEX('DS2024'!$S$20:$S$35,MATCH(H9,'DS2024'!$S$20:$S$35,1)+1)),
IF($W$3=Database!$A$18,
_xlfn.FORECAST.LINEAR(
H9,
INDEX('DS2024'!$W$20:$W$35,MATCH(H9,'DS2024'!$V$20:$V$35,1)):
INDEX('DS2024'!$W$20:$W$35,MATCH(H9,'DS2024'!$V$20:$V$35,1)+1),
INDEX('DS2024'!$V$20:$V$35,MATCH(H9,'DS2024'!$V$20:$V$35,1)):
INDEX('DS2024'!$V$20:$V$35,MATCH(H9,'DS2024'!$V$20:$V$35,1)+1)),
IF($W$3=Database!$A$19,
_xlfn.FORECAST.LINEAR(
H9,
INDEX('DS2024'!$Z$20:$Z$35,MATCH(H9,'DS2024'!$Y$20:$Y$35,1)):
INDEX('DS2024'!$Z$20:$Z$35,MATCH(H9,'DS2024'!$Y$20:$Y$35,1)+1),
INDEX('DS2024'!$Y$20:$Y$35,MATCH(H9,'DS2024'!$Y$20:$Y$35,1)):
INDEX('DS2024'!$Y$20:$Y$35,MATCH(H9,'DS2024'!$Y$20:$Y$35,1)+1)),
IF($W$3=Database!$A$20,
_xlfn.FORECAST.LINEAR(
H9,
INDEX('DS2024'!$AC$20:$AC$35,MATCH(H9,'DS2024'!$AB$20:$AB$35,1)):
INDEX('DS2024'!$AC$20:$AC$35,MATCH(H9,'DS2024'!$AB$20:$AB$35,1)+1),
INDEX('DS2024'!$AB$20:$AB$35,MATCH(H9,'DS2024'!$AB$20:$AB$35,1)):
INDEX('DS2024'!$AB$20:$AB$35,MATCH(H9,'DS2024'!$AB$20:$AB$35,1)+1)),
IF($W$3=Database!$A$2,
_xlfn.FORECAST.LINEAR(
H9,
INDEX('DS2024'!$B$5:$B$15,MATCH(H9,'DS2024'!$A$5:$A$15,1)):
INDEX('DS2024'!$B$5:$B$15,MATCH(H9,'DS2024'!$A$5:$A$15,1)+1),
INDEX('DS2024'!$A$5:$A$15,MATCH(H9,'DS2024'!$A$5:$A$15,1)):
INDEX('DS2024'!$A$5:$A$15,MATCH(H9,'DS2024'!$A$5:$A$15,1)+1)),
IF($W$3=Database!$A$3,
_xlfn.FORECAST.LINEAR(
H9,
INDEX('DS2024'!$E$5:$E$15,MATCH(H9,'DS2024'!$D$5:$D$15,1)):
INDEX('DS2024'!$E$5:$E$15,MATCH(H9,'DS2024'!$D$5:$D$15,1)+1),
INDEX('DS2024'!$D$5:$D$15,MATCH(H9,'DS2024'!$D$5:$D$15,1)):
INDEX('DS2024'!$D$5:$D$15,MATCH(H9,'DS2024'!$D$5:$D$15,1)+1)),
IF($W$3=Database!$A$4,
_xlfn.FORECAST.LINEAR(
H9,
INDEX('DS2024'!$H$5:$H$15,MATCH(H9,'DS2024'!$G$5:$G$15,1)):
INDEX('DS2024'!$H$5:$H$15,MATCH(H9,'DS2024'!$G$5:$G$15,1)+1),
INDEX('DS2024'!$G$5:$G$15,MATCH(H9,'DS2024'!$G$5:$G$15,1)):
INDEX('DS2024'!$G$5:$G$15,MATCH(H9,'DS2024'!$G$5:$G$15,1)+1)),
IF($W$3=Database!$A$5,
_xlfn.FORECAST.LINEAR(
H9,
INDEX('DS2024'!$K$5:$K$15,MATCH(H9,'DS2024'!$J$5:$J$15,1)):
INDEX('DS2024'!$K$5:$K$15,MATCH(H9,'DS2024'!$J$5:$J$15,1)+1),
INDEX('DS2024'!$J$5:$J$15,MATCH(H9,'DS2024'!$J$5:$J$15,1)):
INDEX('DS2024'!$J$5:$J$15,MATCH(H9,'DS2024'!$J$5:$J$15,1)+1)),
IF($W$3=Database!$A$6,
_xlfn.FORECAST.LINEAR(
H9,
INDEX('DS2024'!$N$5:$N$15,MATCH(H9,'DS2024'!$M$5:$M$15,1)):
INDEX('DS2024'!$N$5:$N$15,MATCH(H9,'DS2024'!$M$5:$M$15,1)+1),
INDEX('DS2024'!$M$5:$M$15,MATCH(H9,'DS2024'!$M$5:$M$15,1)):
INDEX('DS2024'!$M$5:$M$15,MATCH(H9,'DS2024'!$M$5:$M$15,1)+1)),
IF($W$3=Database!$A$7,
_xlfn.FORECAST.LINEAR(
H9,
INDEX('DS2024'!$Q$5:$Q$15,MATCH(H9,'DS2024'!$P$5:$P$15,1)):
INDEX('DS2024'!$Q$5:$Q$15,MATCH(H9,'DS2024'!$P$5:$P$15,1)+1),
INDEX('DS2024'!$P$5:$P$15,MATCH(H9,'DS2024'!$P$5:$P$15,1)):
INDEX('DS2024'!$P$5:$P$15,MATCH(H9,'DS2024'!$P$5:$P$15,1)+1)),
IF($W$3=Database!$A$8,
_xlfn.FORECAST.LINEAR(
H9,
INDEX('DS2024'!$T$5:$T$15,MATCH(H9,'DS2024'!$S$5:$S$15,1)):
INDEX('DS2024'!$T$5:$T$15,MATCH(H9,'DS2024'!$S$5:$S$15,1)+1),
INDEX('DS2024'!$S$5:$S$15,MATCH(H9,'DS2024'!$S$5:$S$15,1)):
INDEX('DS2024'!$S$5:$S$15,MATCH(H9,'DS2024'!$S$5:$S$15,1)+1)),
IF($W$3=Database!$A$9,
_xlfn.FORECAST.LINEAR(
H9,
INDEX('DS2024'!$W$5:$W$15,MATCH(H9,'DS2024'!$V$5:$V$15,1)):
INDEX('DS2024'!$W$5:$W$15,MATCH(H9,'DS2024'!$V$5:$V$15,1)+1),
INDEX('DS2024'!$V$5:$V$15,MATCH(H9,'DS2024'!$V$5:$V$15,1)):
INDEX('DS2024'!$V$5:$V$15,MATCH(H9,'DS2024'!$V$5:$V$15,1)+1)),
IF($W$3=Database!$A$10,
_xlfn.FORECAST.LINEAR(
H9,
INDEX('DS2024'!$Z$5:$Z$15,MATCH(H9,'DS2024'!$Y$5:$Y$15,1)):
INDEX('DS2024'!$Z$5:$Z$15,MATCH(H9,'DS2024'!$Y$5:$Y$15,1)+1),
INDEX('DS2024'!$Y$5:$Y$15,MATCH(H9,'DS2024'!$Y$5:$Y$15,1)):
INDEX('DS2024'!$Y$5:$Y$15,MATCH(H9,'DS2024'!$Y$5:$Y$15,1)+1))
)))))))))))))))))))</f>
        <v>0.19646307575938532</v>
      </c>
      <c r="X9" s="50">
        <f>IF($X$3=Database!$A$11,
_xlfn.FORECAST.LINEAR(
J9,
INDEX('DS2024'!$B$20:$B$35,MATCH(J9,'DS2024'!$A$20:$A$35,1)):
INDEX('DS2024'!$B$20:$B$35,MATCH(J9,'DS2024'!$A$20:$A$35,1)+1),
INDEX('DS2024'!$A$20:$A$35,MATCH(J9,'DS2024'!$A$20:$A$35,1)):
INDEX('DS2024'!$A$20:$A$35,MATCH(J9,'DS2024'!$A$20:$A$35,1)+1)),
IF($X$3=Database!$A$12,
_xlfn.FORECAST.LINEAR(
J9,
INDEX('DS2024'!$E$20:$E$35,MATCH(J9,'DS2024'!$D$20:$D$35,1)):
INDEX('DS2024'!$E$20:$E$35,MATCH(J9,'DS2024'!$D$20:$D$35,1)+1),
INDEX('DS2024'!$D$20:$D$35,MATCH(J9,'DS2024'!$D$20:$D$35,1)):
INDEX('DS2024'!$D$20:$D$35,MATCH(J9,'DS2024'!$D$20:$D$35,1)+1)),
IF($X$3=Database!$A$13,
_xlfn.FORECAST.LINEAR(
J9,
INDEX('DS2024'!$H$20:$H$35,MATCH(J9,'DS2024'!$G$20:$G$35,1)):
INDEX('DS2024'!$H$20:$H$35,MATCH(J9,'DS2024'!$G$20:$G$35,1)+1),
INDEX('DS2024'!$G$20:$G$35,MATCH(J9,'DS2024'!$G$20:$G$35,1)):
INDEX('DS2024'!$G$20:$G$35,MATCH(J9,'DS2024'!$G$20:$G$35,1)+1)),
IF($X$3=Database!$A$14,
_xlfn.FORECAST.LINEAR(
J9,
INDEX('DS2024'!$K$20:$K$35,MATCH(J9,'DS2024'!$J$20:$J$35,1)):
INDEX('DS2024'!$K$20:$K$35,MATCH(J9,'DS2024'!$J$20:$J$35,1)+1),
INDEX('DS2024'!$J$20:$J$35,MATCH(J9,'DS2024'!$J$20:$J$35,1)):
INDEX('DS2024'!$J$20:$J$35,MATCH(J9,'DS2024'!$J$20:$J$35,1)+1)),
IF($X$3=Database!$A$15,
_xlfn.FORECAST.LINEAR(
J9,
INDEX('DS2024'!$N$20:$N$35,MATCH(J9,'DS2024'!$M$20:$M$35,1)):
INDEX('DS2024'!$N$20:$N$35,MATCH(J9,'DS2024'!$M$20:$M$35,1)+1),
INDEX('DS2024'!$M$20:$M$35,MATCH(J9,'DS2024'!$M$20:$M$35,1)):
INDEX('DS2024'!$M$20:$M$35,MATCH(J9,'DS2024'!$M$20:$M$35,1)+1)),
IF($X$3=Database!$A$16,
_xlfn.FORECAST.LINEAR(
J9,
INDEX('DS2024'!$Q$20:$Q$35,MATCH(J9,'DS2024'!$P$20:$P$35,1)):
INDEX('DS2024'!$Q$20:$Q$35,MATCH(J9,'DS2024'!$P$20:$P$35,1)+1),
INDEX('DS2024'!$P$20:$P$35,MATCH(J9,'DS2024'!$P$20:$P$35,1)):
INDEX('DS2024'!$P$20:$P$35,MATCH(J9,'DS2024'!$P$20:$P$35,1)+1)),
IF($X$3=Database!$A$17,
_xlfn.FORECAST.LINEAR(
J9,
INDEX('DS2024'!$T$20:$T$35,MATCH(J9,'DS2024'!$S$20:$S$35,1)):
INDEX('DS2024'!$T$20:$T$35,MATCH(J9,'DS2024'!$S$20:$S$35,1)+1),
INDEX('DS2024'!$S$20:$S$35,MATCH(J9,'DS2024'!$S$20:$S$35,1)):
INDEX('DS2024'!$S$20:$S$35,MATCH(J9,'DS2024'!$S$20:$S$35,1)+1)),
IF($X$3=Database!$A$18,
_xlfn.FORECAST.LINEAR(
J9,
INDEX('DS2024'!$W$20:$W$35,MATCH(J9,'DS2024'!$V$20:$V$35,1)):
INDEX('DS2024'!$W$20:$W$35,MATCH(J9,'DS2024'!$V$20:$V$35,1)+1),
INDEX('DS2024'!$V$20:$V$35,MATCH(J9,'DS2024'!$V$20:$V$35,1)):
INDEX('DS2024'!$V$20:$V$35,MATCH(J9,'DS2024'!$V$20:$V$35,1)+1)),
IF($X$3=Database!$A$19,
_xlfn.FORECAST.LINEAR(
J9,
INDEX('DS2024'!$Z$20:$Z$35,MATCH(J9,'DS2024'!$Y$20:$Y$35,1)):
INDEX('DS2024'!$Z$20:$Z$35,MATCH(J9,'DS2024'!$Y$20:$Y$35,1)+1),
INDEX('DS2024'!$Y$20:$Y$35,MATCH(J9,'DS2024'!$Y$20:$Y$35,1)):
INDEX('DS2024'!$Y$20:$Y$35,MATCH(J9,'DS2024'!$Y$20:$Y$35,1)+1)),
IF($X$3=Database!$A$20,
_xlfn.FORECAST.LINEAR(
J9,
INDEX('DS2024'!$AC$20:$AC$35,MATCH(J9,'DS2024'!$AB$20:$AB$35,1)):
INDEX('DS2024'!$AC$20:$AC$35,MATCH(J9,'DS2024'!$AB$20:$AB$35,1)+1),
INDEX('DS2024'!$AB$20:$AB$35,MATCH(J9,'DS2024'!$AB$20:$AB$35,1)):
INDEX('DS2024'!$AB$20:$AB$35,MATCH(J9,'DS2024'!$AB$20:$AB$35,1)+1)),
IF($X$3=Database!$A$2,
_xlfn.FORECAST.LINEAR(
J9,
INDEX('DS2024'!$B$5:$B$15,MATCH(J9,'DS2024'!$A$5:$A$15,1)):
INDEX('DS2024'!$B$5:$B$15,MATCH(J9,'DS2024'!$A$5:$A$15,1)+1),
INDEX('DS2024'!$A$5:$A$15,MATCH(J9,'DS2024'!$A$5:$A$15,1)):
INDEX('DS2024'!$A$5:$A$15,MATCH(J9,'DS2024'!$A$5:$A$15,1)+1)),
IF($X$3=Database!$A$3,
_xlfn.FORECAST.LINEAR(
J9,
INDEX('DS2024'!$E$5:$E$15,MATCH(J9,'DS2024'!$D$5:$D$15,1)):
INDEX('DS2024'!$E$5:$E$15,MATCH(J9,'DS2024'!$D$5:$D$15,1)+1),
INDEX('DS2024'!$D$5:$D$15,MATCH(J9,'DS2024'!$D$5:$D$15,1)):
INDEX('DS2024'!$D$5:$D$15,MATCH(J9,'DS2024'!$D$5:$D$15,1)+1)),
IF($X$3=Database!$A$4,
_xlfn.FORECAST.LINEAR(
J9,
INDEX('DS2024'!$H$5:$H$15,MATCH(J9,'DS2024'!$G$5:$G$15,1)):
INDEX('DS2024'!$H$5:$H$15,MATCH(J9,'DS2024'!$G$5:$G$15,1)+1),
INDEX('DS2024'!$G$5:$G$15,MATCH(J9,'DS2024'!$G$5:$G$15,1)):
INDEX('DS2024'!$G$5:$G$15,MATCH(J9,'DS2024'!$G$5:$G$15,1)+1)),
IF($X$3=Database!$A$5,
_xlfn.FORECAST.LINEAR(
J9,
INDEX('DS2024'!$K$5:$K$15,MATCH(J9,'DS2024'!$J$5:$J$15,1)):
INDEX('DS2024'!$K$5:$K$15,MATCH(J9,'DS2024'!$J$5:$J$15,1)+1),
INDEX('DS2024'!$J$5:$J$15,MATCH(J9,'DS2024'!$J$5:$J$15,1)):
INDEX('DS2024'!$J$5:$J$15,MATCH(J9,'DS2024'!$J$5:$J$15,1)+1)),
IF($X$3=Database!$A$6,
_xlfn.FORECAST.LINEAR(
J9,
INDEX('DS2024'!$N$5:$N$15,MATCH(J9,'DS2024'!$M$5:$M$15,1)):
INDEX('DS2024'!$N$5:$N$15,MATCH(J9,'DS2024'!$M$5:$M$15,1)+1),
INDEX('DS2024'!$M$5:$M$15,MATCH(J9,'DS2024'!$M$5:$M$15,1)):
INDEX('DS2024'!$M$5:$M$15,MATCH(J9,'DS2024'!$M$5:$M$15,1)+1)),
IF($X$3=Database!$A$7,
_xlfn.FORECAST.LINEAR(
J9,
INDEX('DS2024'!$Q$5:$Q$15,MATCH(J9,'DS2024'!$P$5:$P$15,1)):
INDEX('DS2024'!$Q$5:$Q$15,MATCH(J9,'DS2024'!$P$5:$P$15,1)+1),
INDEX('DS2024'!$P$5:$P$15,MATCH(J9,'DS2024'!$P$5:$P$15,1)):
INDEX('DS2024'!$P$5:$P$15,MATCH(J9,'DS2024'!$P$5:$P$15,1)+1)),
IF($X$3=Database!$A$8,
_xlfn.FORECAST.LINEAR(
J9,
INDEX('DS2024'!$T$5:$T$15,MATCH(J9,'DS2024'!$S$5:$S$15,1)):
INDEX('DS2024'!$T$5:$T$15,MATCH(J9,'DS2024'!$S$5:$S$15,1)+1),
INDEX('DS2024'!$S$5:$S$15,MATCH(J9,'DS2024'!$S$5:$S$15,1)):
INDEX('DS2024'!$S$5:$S$15,MATCH(J9,'DS2024'!$S$5:$S$15,1)+1)),
IF($T$3=Database!$A$9,
_xlfn.FORECAST.LINEAR(
J9,
INDEX('DS2024'!$W$5:$W$15,MATCH(J9,'DS2024'!$V$5:$V$15,1)):
INDEX('DS2024'!$W$5:$W$15,MATCH(J9,'DS2024'!$V$5:$V$15,1)+1),
INDEX('DS2024'!$V$5:$V$15,MATCH(J9,'DS2024'!$V$5:$V$15,1)):
INDEX('DS2024'!$V$5:$V$15,MATCH(J9,'DS2024'!$V$5:$V$15,1)+1)),
IF($T$3=Database!$A$10,
_xlfn.FORECAST.LINEAR(
J9,
INDEX('DS2024'!$Z$5:$Z$15,MATCH(J9,'DS2024'!$Y$5:$Y$15,1)):
INDEX('DS2024'!$Z$5:$Z$15,MATCH(J9,'DS2024'!$Y$5:$Y$15,1)+1),
INDEX('DS2024'!$Y$5:$Y$15,MATCH(J9,'DS2024'!$Y$5:$Y$15,1)):
INDEX('DS2024'!$Y$5:$Y$15,MATCH(J9,'DS2024'!$Y$5:$Y$15,1)+1))
)))))))))))))))))))</f>
        <v>0.19884215135952865</v>
      </c>
      <c r="Y9" s="50">
        <f>IF($Y$3=Database!$A$11,
_xlfn.FORECAST.LINEAR(
L9,
INDEX('DS2024'!$B$20:$B$35,MATCH(L9,'DS2024'!$A$20:$A$35,1)):
INDEX('DS2024'!$B$20:$B$35,MATCH(L9,'DS2024'!$A$20:$A$35,1)+1),
INDEX('DS2024'!$A$20:$A$35,MATCH(L9,'DS2024'!$A$20:$A$35,1)):
INDEX('DS2024'!$A$20:$A$35,MATCH(L9,'DS2024'!$A$20:$A$35,1)+1)),
IF($Y$3=Database!$A$12,
_xlfn.FORECAST.LINEAR(
L9,
INDEX('DS2024'!$E$20:$E$35,MATCH(L9,'DS2024'!$D$20:$D$35,1)):
INDEX('DS2024'!$E$20:$E$35,MATCH(L9,'DS2024'!$D$20:$D$35,1)+1),
INDEX('DS2024'!$D$20:$D$35,MATCH(L9,'DS2024'!$D$20:$D$35,1)):
INDEX('DS2024'!$D$20:$D$35,MATCH(L9,'DS2024'!$D$20:$D$35,1)+1)),
IF($Y$3=Database!$A$13,
_xlfn.FORECAST.LINEAR(
L9,
INDEX('DS2024'!$H$20:$H$35,MATCH(L9,'DS2024'!$G$20:$G$35,1)):
INDEX('DS2024'!$H$20:$H$35,MATCH(L9,'DS2024'!$G$20:$G$35,1)+1),
INDEX('DS2024'!$G$20:$G$35,MATCH(L9,'DS2024'!$G$20:$G$35,1)):
INDEX('DS2024'!$G$20:$G$35,MATCH(L9,'DS2024'!$G$20:$G$35,1)+1)),
IF($Y$3=Database!$A$14,
_xlfn.FORECAST.LINEAR(
L9,
INDEX('DS2024'!$K$20:$K$35,MATCH(L9,'DS2024'!$J$20:$J$35,1)):
INDEX('DS2024'!$K$20:$K$35,MATCH(L9,'DS2024'!$J$20:$J$35,1)+1),
INDEX('DS2024'!$J$20:$J$35,MATCH(L9,'DS2024'!$J$20:$J$35,1)):
INDEX('DS2024'!$J$20:$J$35,MATCH(L9,'DS2024'!$J$20:$J$35,1)+1)),
IF($Y$3=Database!$A$15,
_xlfn.FORECAST.LINEAR(
L9,
INDEX('DS2024'!$N$20:$N$35,MATCH(L9,'DS2024'!$M$20:$M$35,1)):
INDEX('DS2024'!$N$20:$N$35,MATCH(L9,'DS2024'!$M$20:$M$35,1)+1),
INDEX('DS2024'!$M$20:$M$35,MATCH(L9,'DS2024'!$M$20:$M$35,1)):
INDEX('DS2024'!$M$20:$M$35,MATCH(L9,'DS2024'!$M$20:$M$35,1)+1)),
IF($Y$3=Database!$A$16,
_xlfn.FORECAST.LINEAR(
L9,
INDEX('DS2024'!$Q$20:$Q$35,MATCH(L9,'DS2024'!$P$20:$P$35,1)):
INDEX('DS2024'!$Q$20:$Q$35,MATCH(L9,'DS2024'!$P$20:$P$35,1)+1),
INDEX('DS2024'!$P$20:$P$35,MATCH(L9,'DS2024'!$P$20:$P$35,1)):
INDEX('DS2024'!$P$20:$P$35,MATCH(L9,'DS2024'!$P$20:$P$35,1)+1)),
IF($Y$3=Database!$A$17,
_xlfn.FORECAST.LINEAR(
L9,
INDEX('DS2024'!$T$20:$T$35,MATCH(L9,'DS2024'!$S$20:$S$35,1)):
INDEX('DS2024'!$T$20:$T$35,MATCH(L9,'DS2024'!$S$20:$S$35,1)+1),
INDEX('DS2024'!$S$20:$S$35,MATCH(L9,'DS2024'!$S$20:$S$35,1)):
INDEX('DS2024'!$S$20:$S$35,MATCH(L9,'DS2024'!$S$20:$S$35,1)+1)),
IF($Y$3=Database!$A$18,
_xlfn.FORECAST.LINEAR(
L9,
INDEX('DS2024'!$W$20:$W$35,MATCH(L9,'DS2024'!$V$20:$V$35,1)):
INDEX('DS2024'!$W$20:$W$35,MATCH(L9,'DS2024'!$V$20:$V$35,1)+1),
INDEX('DS2024'!$V$20:$V$35,MATCH(L9,'DS2024'!$V$20:$V$35,1)):
INDEX('DS2024'!$V$20:$V$35,MATCH(L9,'DS2024'!$V$20:$V$35,1)+1)),
IF($Y$3=Database!$A$19,
_xlfn.FORECAST.LINEAR(
L9,
INDEX('DS2024'!$Z$20:$Z$35,MATCH(L9,'DS2024'!$Y$20:$Y$35,1)):
INDEX('DS2024'!$Z$20:$Z$35,MATCH(L9,'DS2024'!$Y$20:$Y$35,1)+1),
INDEX('DS2024'!$Y$20:$Y$35,MATCH(L9,'DS2024'!$Y$20:$Y$35,1)):
INDEX('DS2024'!$Y$20:$Y$35,MATCH(L9,'DS2024'!$Y$20:$Y$35,1)+1)),
IF($Y$3=Database!$A$20,
_xlfn.FORECAST.LINEAR(
L9,
INDEX('DS2024'!$AC$20:$AC$35,MATCH(L9,'DS2024'!$AB$20:$AB$35,1)):
INDEX('DS2024'!$AC$20:$AC$35,MATCH(L9,'DS2024'!$AB$20:$AB$35,1)+1),
INDEX('DS2024'!$AB$20:$AB$35,MATCH(L9,'DS2024'!$AB$20:$AB$35,1)):
INDEX('DS2024'!$AB$20:$AB$35,MATCH(L9,'DS2024'!$AB$20:$AB$35,1)+1)),
IF($Y$3=Database!$A$2,
_xlfn.FORECAST.LINEAR(
L9,
INDEX('DS2024'!$B$5:$B$15,MATCH(L9,'DS2024'!$A$5:$A$15,1)):
INDEX('DS2024'!$B$5:$B$15,MATCH(L9,'DS2024'!$A$5:$A$15,1)+1),
INDEX('DS2024'!$A$5:$A$15,MATCH(L9,'DS2024'!$A$5:$A$15,1)):
INDEX('DS2024'!$A$5:$A$15,MATCH(L9,'DS2024'!$A$5:$A$15,1)+1)),
IF($Y$3=Database!$A$3,
_xlfn.FORECAST.LINEAR(
L9,
INDEX('DS2024'!$E$5:$E$15,MATCH(L9,'DS2024'!$D$5:$D$15,1)):
INDEX('DS2024'!$E$5:$E$15,MATCH(L9,'DS2024'!$D$5:$D$15,1)+1),
INDEX('DS2024'!$D$5:$D$15,MATCH(L9,'DS2024'!$D$5:$D$15,1)):
INDEX('DS2024'!$D$5:$D$15,MATCH(L9,'DS2024'!$D$5:$D$15,1)+1)),
IF($Y$3=Database!$A$4,
_xlfn.FORECAST.LINEAR(
L9,
INDEX('DS2024'!$H$5:$H$15,MATCH(L9,'DS2024'!$G$5:$G$15,1)):
INDEX('DS2024'!$H$5:$H$15,MATCH(L9,'DS2024'!$G$5:$G$15,1)+1),
INDEX('DS2024'!$G$5:$G$15,MATCH(L9,'DS2024'!$G$5:$G$15,1)):
INDEX('DS2024'!$G$5:$G$15,MATCH(L9,'DS2024'!$G$5:$G$15,1)+1)),
IF($Y$3=Database!$A$5,
_xlfn.FORECAST.LINEAR(
L9,
INDEX('DS2024'!$K$5:$K$15,MATCH(L9,'DS2024'!$J$5:$J$15,1)):
INDEX('DS2024'!$K$5:$K$15,MATCH(L9,'DS2024'!$J$5:$J$15,1)+1),
INDEX('DS2024'!$J$5:$J$15,MATCH(L9,'DS2024'!$J$5:$J$15,1)):
INDEX('DS2024'!$J$5:$J$15,MATCH(L9,'DS2024'!$J$5:$J$15,1)+1)),
IF($Y$3=Database!$A$6,
_xlfn.FORECAST.LINEAR(
L9,
INDEX('DS2024'!$N$5:$N$15,MATCH(L9,'DS2024'!$M$5:$M$15,1)):
INDEX('DS2024'!$N$5:$N$15,MATCH(L9,'DS2024'!$M$5:$M$15,1)+1),
INDEX('DS2024'!$M$5:$M$15,MATCH(L9,'DS2024'!$M$5:$M$15,1)):
INDEX('DS2024'!$M$5:$M$15,MATCH(L9,'DS2024'!$M$5:$M$15,1)+1)),
IF($Y$3=Database!$A$7,
_xlfn.FORECAST.LINEAR(
L9,
INDEX('DS2024'!$Q$5:$Q$15,MATCH(L9,'DS2024'!$P$5:$P$15,1)):
INDEX('DS2024'!$Q$5:$Q$15,MATCH(L9,'DS2024'!$P$5:$P$15,1)+1),
INDEX('DS2024'!$P$5:$P$15,MATCH(L9,'DS2024'!$P$5:$P$15,1)):
INDEX('DS2024'!$P$5:$P$15,MATCH(L9,'DS2024'!$P$5:$P$15,1)+1)),
IF($Y$3=Database!$A$8,
_xlfn.FORECAST.LINEAR(
L9,
INDEX('DS2024'!$T$5:$T$15,MATCH(L9,'DS2024'!$S$5:$S$15,1)):
INDEX('DS2024'!$T$5:$T$15,MATCH(L9,'DS2024'!$S$5:$S$15,1)+1),
INDEX('DS2024'!$S$5:$S$15,MATCH(L9,'DS2024'!$S$5:$S$15,1)):
INDEX('DS2024'!$S$5:$S$15,MATCH(L9,'DS2024'!$S$5:$S$15,1)+1)),
IF($T$3=Database!$A$9,
_xlfn.FORECAST.LINEAR(
L9,
INDEX('DS2024'!$W$5:$W$15,MATCH(L9,'DS2024'!$V$5:$V$15,1)):
INDEX('DS2024'!$W$5:$W$15,MATCH(L9,'DS2024'!$V$5:$V$15,1)+1),
INDEX('DS2024'!$V$5:$V$15,MATCH(L9,'DS2024'!$V$5:$V$15,1)):
INDEX('DS2024'!$V$5:$V$15,MATCH(L9,'DS2024'!$V$5:$V$15,1)+1)),
IF($T$3=Database!$A$10,
_xlfn.FORECAST.LINEAR(
L9,
INDEX('DS2024'!$Z$5:$Z$15,MATCH(L9,'DS2024'!$Y$5:$Y$15,1)):
INDEX('DS2024'!$Z$5:$Z$15,MATCH(L9,'DS2024'!$Y$5:$Y$15,1)+1),
INDEX('DS2024'!$Y$5:$Y$15,MATCH(L9,'DS2024'!$Y$5:$Y$15,1)):
INDEX('DS2024'!$Y$5:$Y$15,MATCH(L9,'DS2024'!$Y$5:$Y$15,1)+1))
)))))))))))))))))))</f>
        <v>0.19720832835702057</v>
      </c>
      <c r="Z9" s="50">
        <f>IF($Z$3=Database!$A$11,
_xlfn.FORECAST.LINEAR(
N9,
INDEX('DS2024'!$B$20:$B$35,MATCH(N9,'DS2024'!$A$20:$A$35,1)):
INDEX('DS2024'!$B$20:$B$35,MATCH(N9,'DS2024'!$A$20:$A$35,1)+1),
INDEX('DS2024'!$A$20:$A$35,MATCH(N9,'DS2024'!$A$20:$A$35,1)):
INDEX('DS2024'!$A$20:$A$35,MATCH(N9,'DS2024'!$A$20:$A$35,1)+1)),
IF($Z$3=Database!$A$12,
_xlfn.FORECAST.LINEAR(
N9,
INDEX('DS2024'!$E$20:$E$35,MATCH(N9,'DS2024'!$D$20:$D$35,1)):
INDEX('DS2024'!$E$20:$E$35,MATCH(N9,'DS2024'!$D$20:$D$35,1)+1),
INDEX('DS2024'!$D$20:$D$35,MATCH(N9,'DS2024'!$D$20:$D$35,1)):
INDEX('DS2024'!$D$20:$D$35,MATCH(N9,'DS2024'!$D$20:$D$35,1)+1)),
IF($Z$3=Database!$A$13,
_xlfn.FORECAST.LINEAR(
N9,
INDEX('DS2024'!$H$20:$H$35,MATCH(N9,'DS2024'!$G$20:$G$35,1)):
INDEX('DS2024'!$H$20:$H$35,MATCH(N9,'DS2024'!$G$20:$G$35,1)+1),
INDEX('DS2024'!$G$20:$G$35,MATCH(N9,'DS2024'!$G$20:$G$35,1)):
INDEX('DS2024'!$G$20:$G$35,MATCH(N9,'DS2024'!$G$20:$G$35,1)+1)),
IF($Z$3=Database!$A$14,
_xlfn.FORECAST.LINEAR(
N9,
INDEX('DS2024'!$K$20:$K$35,MATCH(N9,'DS2024'!$J$20:$J$35,1)):
INDEX('DS2024'!$K$20:$K$35,MATCH(N9,'DS2024'!$J$20:$J$35,1)+1),
INDEX('DS2024'!$J$20:$J$35,MATCH(N9,'DS2024'!$J$20:$J$35,1)):
INDEX('DS2024'!$J$20:$J$35,MATCH(N9,'DS2024'!$J$20:$J$35,1)+1)),
IF($Z$3=Database!$A$15,
_xlfn.FORECAST.LINEAR(
N9,
INDEX('DS2024'!$N$20:$N$35,MATCH(N9,'DS2024'!$M$20:$M$35,1)):
INDEX('DS2024'!$N$20:$N$35,MATCH(N9,'DS2024'!$M$20:$M$35,1)+1),
INDEX('DS2024'!$M$20:$M$35,MATCH(N9,'DS2024'!$M$20:$M$35,1)):
INDEX('DS2024'!$M$20:$M$35,MATCH(N9,'DS2024'!$M$20:$M$35,1)+1)),
IF($Z$3=Database!$A$16,
_xlfn.FORECAST.LINEAR(
N9,
INDEX('DS2024'!$Q$20:$Q$35,MATCH(N9,'DS2024'!$P$20:$P$35,1)):
INDEX('DS2024'!$Q$20:$Q$35,MATCH(N9,'DS2024'!$P$20:$P$35,1)+1),
INDEX('DS2024'!$P$20:$P$35,MATCH(N9,'DS2024'!$P$20:$P$35,1)):
INDEX('DS2024'!$P$20:$P$35,MATCH(N9,'DS2024'!$P$20:$P$35,1)+1)),
IF($Z$3=Database!$A$17,
_xlfn.FORECAST.LINEAR(
N9,
INDEX('DS2024'!$T$20:$T$35,MATCH(N9,'DS2024'!$S$20:$S$35,1)):
INDEX('DS2024'!$T$20:$T$35,MATCH(N9,'DS2024'!$S$20:$S$35,1)+1),
INDEX('DS2024'!$S$20:$S$35,MATCH(N9,'DS2024'!$S$20:$S$35,1)):
INDEX('DS2024'!$S$20:$S$35,MATCH(N9,'DS2024'!$S$20:$S$35,1)+1)),
IF($Z$3=Database!$A$18,
_xlfn.FORECAST.LINEAR(
N9,
INDEX('DS2024'!$W$20:$W$35,MATCH(N9,'DS2024'!$V$20:$V$35,1)):
INDEX('DS2024'!$W$20:$W$35,MATCH(N9,'DS2024'!$V$20:$V$35,1)+1),
INDEX('DS2024'!$V$20:$V$35,MATCH(N9,'DS2024'!$V$20:$V$35,1)):
INDEX('DS2024'!$V$20:$V$35,MATCH(N9,'DS2024'!$V$20:$V$35,1)+1)),
IF($Z$3=Database!$A$19,
_xlfn.FORECAST.LINEAR(
N9,
INDEX('DS2024'!$Z$20:$Z$35,MATCH(N9,'DS2024'!$Y$20:$Y$35,1)):
INDEX('DS2024'!$Z$20:$Z$35,MATCH(N9,'DS2024'!$Y$20:$Y$35,1)+1),
INDEX('DS2024'!$Y$20:$Y$35,MATCH(N9,'DS2024'!$Y$20:$Y$35,1)):
INDEX('DS2024'!$Y$20:$Y$35,MATCH(N9,'DS2024'!$Y$20:$Y$35,1)+1)),
IF($Z$3=Database!$A$20,
_xlfn.FORECAST.LINEAR(
N9,
INDEX('DS2024'!$AC$20:$AC$35,MATCH(N9,'DS2024'!$AB$20:$AB$35,1)):
INDEX('DS2024'!$AC$20:$AC$35,MATCH(N9,'DS2024'!$AB$20:$AB$35,1)+1),
INDEX('DS2024'!$AB$20:$AB$35,MATCH(N9,'DS2024'!$AB$20:$AB$35,1)):
INDEX('DS2024'!$AB$20:$AB$35,MATCH(N9,'DS2024'!$AB$20:$AB$35,1)+1)),
IF($Z$3=Database!$A$2,
_xlfn.FORECAST.LINEAR(
N9,
INDEX('DS2024'!$B$5:$B$15,MATCH(N9,'DS2024'!$A$5:$A$15,1)):
INDEX('DS2024'!$B$5:$B$15,MATCH(N9,'DS2024'!$A$5:$A$15,1)+1),
INDEX('DS2024'!$A$5:$A$15,MATCH(N9,'DS2024'!$A$5:$A$15,1)):
INDEX('DS2024'!$A$5:$A$15,MATCH(N9,'DS2024'!$A$5:$A$15,1)+1)),
IF($Z$3=Database!$A$3,
_xlfn.FORECAST.LINEAR(
N9,
INDEX('DS2024'!$E$5:$E$15,MATCH(N9,'DS2024'!$D$5:$D$15,1)):
INDEX('DS2024'!$E$5:$E$15,MATCH(N9,'DS2024'!$D$5:$D$15,1)+1),
INDEX('DS2024'!$D$5:$D$15,MATCH(N9,'DS2024'!$D$5:$D$15,1)):
INDEX('DS2024'!$D$5:$D$15,MATCH(N9,'DS2024'!$D$5:$D$15,1)+1)),
IF($Z$3=Database!$A$4,
_xlfn.FORECAST.LINEAR(
N9,
INDEX('DS2024'!$H$5:$H$15,MATCH(N9,'DS2024'!$G$5:$G$15,1)):
INDEX('DS2024'!$H$5:$H$15,MATCH(N9,'DS2024'!$G$5:$G$15,1)+1),
INDEX('DS2024'!$G$5:$G$15,MATCH(N9,'DS2024'!$G$5:$G$15,1)):
INDEX('DS2024'!$G$5:$G$15,MATCH(N9,'DS2024'!$G$5:$G$15,1)+1)),
IF($Z$3=Database!$A$5,
_xlfn.FORECAST.LINEAR(
N9,
INDEX('DS2024'!$K$5:$K$15,MATCH(N9,'DS2024'!$J$5:$J$15,1)):
INDEX('DS2024'!$K$5:$K$15,MATCH(N9,'DS2024'!$J$5:$J$15,1)+1),
INDEX('DS2024'!$J$5:$J$15,MATCH(N9,'DS2024'!$J$5:$J$15,1)):
INDEX('DS2024'!$J$5:$J$15,MATCH(N9,'DS2024'!$J$5:$J$15,1)+1)),
IF($Z$3=Database!$A$6,
_xlfn.FORECAST.LINEAR(
N9,
INDEX('DS2024'!$N$5:$N$15,MATCH(N9,'DS2024'!$M$5:$M$15,1)):
INDEX('DS2024'!$N$5:$N$15,MATCH(N9,'DS2024'!$M$5:$M$15,1)+1),
INDEX('DS2024'!$M$5:$M$15,MATCH(N9,'DS2024'!$M$5:$M$15,1)):
INDEX('DS2024'!$M$5:$M$15,MATCH(N9,'DS2024'!$M$5:$M$15,1)+1)),
IF($Z$3=Database!$A$7,
_xlfn.FORECAST.LINEAR(
N9,
INDEX('DS2024'!$Q$5:$Q$15,MATCH(N9,'DS2024'!$P$5:$P$15,1)):
INDEX('DS2024'!$Q$5:$Q$15,MATCH(N9,'DS2024'!$P$5:$P$15,1)+1),
INDEX('DS2024'!$P$5:$P$15,MATCH(N9,'DS2024'!$P$5:$P$15,1)):
INDEX('DS2024'!$P$5:$P$15,MATCH(N9,'DS2024'!$P$5:$P$15,1)+1)),
IF($Z$3=Database!$A$8,
_xlfn.FORECAST.LINEAR(
N9,
INDEX('DS2024'!$T$5:$T$15,MATCH(N9,'DS2024'!$S$5:$S$15,1)):
INDEX('DS2024'!$T$5:$T$15,MATCH(N9,'DS2024'!$S$5:$S$15,1)+1),
INDEX('DS2024'!$S$5:$S$15,MATCH(N9,'DS2024'!$S$5:$S$15,1)):
INDEX('DS2024'!$S$5:$S$15,MATCH(N9,'DS2024'!$S$5:$S$15,1)+1)),
IF($Z$3=Database!$A$9,
_xlfn.FORECAST.LINEAR(
N9,
INDEX('DS2024'!$W$5:$W$15,MATCH(N9,'DS2024'!$V$5:$V$15,1)):
INDEX('DS2024'!$W$5:$W$15,MATCH(N9,'DS2024'!$V$5:$V$15,1)+1),
INDEX('DS2024'!$V$5:$V$15,MATCH(N9,'DS2024'!$V$5:$V$15,1)):
INDEX('DS2024'!$V$5:$V$15,MATCH(N9,'DS2024'!$V$5:$V$15,1)+1)),
IF($Z$3=Database!$A$10,
_xlfn.FORECAST.LINEAR(
N9,
INDEX('DS2024'!$Z$5:$Z$15,MATCH(N9,'DS2024'!$Y$5:$Y$15,1)):
INDEX('DS2024'!$Z$5:$Z$15,MATCH(N9,'DS2024'!$Y$5:$Y$15,1)+1),
INDEX('DS2024'!$Y$5:$Y$15,MATCH(N9,'DS2024'!$Y$5:$Y$15,1)):
INDEX('DS2024'!$Y$5:$Y$15,MATCH(N9,'DS2024'!$Y$5:$Y$15,1)+1))
)))))))))))))))))))</f>
        <v>0.1996256220390939</v>
      </c>
      <c r="AA9" s="50">
        <f>IF($AA$3=Database!$A$11,
_xlfn.FORECAST.LINEAR(
P9,
INDEX('DS2024'!$B$20:$B$35,MATCH(P9,'DS2024'!$A$20:$A$35,1)):
INDEX('DS2024'!$B$20:$B$35,MATCH(P9,'DS2024'!$A$20:$A$35,1)+1),
INDEX('DS2024'!$A$20:$A$35,MATCH(P9,'DS2024'!$A$20:$A$35,1)):
INDEX('DS2024'!$A$20:$A$35,MATCH(P9,'DS2024'!$A$20:$A$35,1)+1)),
IF($AA$3=Database!$A$12,
_xlfn.FORECAST.LINEAR(
P9,
INDEX('DS2024'!$E$20:$E$35,MATCH(P9,'DS2024'!$D$20:$D$35,1)):
INDEX('DS2024'!$E$20:$E$35,MATCH(P9,'DS2024'!$D$20:$D$35,1)+1),
INDEX('DS2024'!$D$20:$D$35,MATCH(P9,'DS2024'!$D$20:$D$35,1)):
INDEX('DS2024'!$D$20:$D$35,MATCH(P9,'DS2024'!$D$20:$D$35,1)+1)),
IF($AA$3=Database!$A$13,
_xlfn.FORECAST.LINEAR(
P9,
INDEX('DS2024'!$H$20:$H$35,MATCH(P9,'DS2024'!$G$20:$G$35,1)):
INDEX('DS2024'!$H$20:$H$35,MATCH(P9,'DS2024'!$G$20:$G$35,1)+1),
INDEX('DS2024'!$G$20:$G$35,MATCH(P9,'DS2024'!$G$20:$G$35,1)):
INDEX('DS2024'!$G$20:$G$35,MATCH(P9,'DS2024'!$G$20:$G$35,1)+1)),
IF($AA$3=Database!$A$14,
_xlfn.FORECAST.LINEAR(
P9,
INDEX('DS2024'!$K$20:$K$35,MATCH(P9,'DS2024'!$J$20:$J$35,1)):
INDEX('DS2024'!$K$20:$K$35,MATCH(P9,'DS2024'!$J$20:$J$35,1)+1),
INDEX('DS2024'!$J$20:$J$35,MATCH(P9,'DS2024'!$J$20:$J$35,1)):
INDEX('DS2024'!$J$20:$J$35,MATCH(P9,'DS2024'!$J$20:$J$35,1)+1)),
IF($AA$3=Database!$A$15,
_xlfn.FORECAST.LINEAR(
P9,
INDEX('DS2024'!$N$20:$N$35,MATCH(P9,'DS2024'!$M$20:$M$35,1)):
INDEX('DS2024'!$N$20:$N$35,MATCH(P9,'DS2024'!$M$20:$M$35,1)+1),
INDEX('DS2024'!$M$20:$M$35,MATCH(P9,'DS2024'!$M$20:$M$35,1)):
INDEX('DS2024'!$M$20:$M$35,MATCH(P9,'DS2024'!$M$20:$M$35,1)+1)),
IF($AA$3=Database!$A$16,
_xlfn.FORECAST.LINEAR(
P9,
INDEX('DS2024'!$Q$20:$Q$35,MATCH(P9,'DS2024'!$P$20:$P$35,1)):
INDEX('DS2024'!$Q$20:$Q$35,MATCH(P9,'DS2024'!$P$20:$P$35,1)+1),
INDEX('DS2024'!$P$20:$P$35,MATCH(P9,'DS2024'!$P$20:$P$35,1)):
INDEX('DS2024'!$P$20:$P$35,MATCH(P9,'DS2024'!$P$20:$P$35,1)+1)),
IF($AA$3=Database!$A$17,
_xlfn.FORECAST.LINEAR(
P9,
INDEX('DS2024'!$T$20:$T$35,MATCH(P9,'DS2024'!$S$20:$S$35,1)):
INDEX('DS2024'!$T$20:$T$35,MATCH(P9,'DS2024'!$S$20:$S$35,1)+1),
INDEX('DS2024'!$S$20:$S$35,MATCH(P9,'DS2024'!$S$20:$S$35,1)):
INDEX('DS2024'!$S$20:$S$35,MATCH(P9,'DS2024'!$S$20:$S$35,1)+1)),
IF($AA$3=Database!$A$18,
_xlfn.FORECAST.LINEAR(
P9,
INDEX('DS2024'!$W$20:$W$35,MATCH(P9,'DS2024'!$V$20:$V$35,1)):
INDEX('DS2024'!$W$20:$W$35,MATCH(P9,'DS2024'!$V$20:$V$35,1)+1),
INDEX('DS2024'!$V$20:$V$35,MATCH(P9,'DS2024'!$V$20:$V$35,1)):
INDEX('DS2024'!$V$20:$V$35,MATCH(P9,'DS2024'!$V$20:$V$35,1)+1)),
IF($AA$3=Database!$A$19,
_xlfn.FORECAST.LINEAR(
P9,
INDEX('DS2024'!$Z$20:$Z$35,MATCH(P9,'DS2024'!$Y$20:$Y$35,1)):
INDEX('DS2024'!$Z$20:$Z$35,MATCH(P9,'DS2024'!$Y$20:$Y$35,1)+1),
INDEX('DS2024'!$Y$20:$Y$35,MATCH(P9,'DS2024'!$Y$20:$Y$35,1)):
INDEX('DS2024'!$Y$20:$Y$35,MATCH(P9,'DS2024'!$Y$20:$Y$35,1)+1)),
IF($AA$3=Database!$A$20,
_xlfn.FORECAST.LINEAR(
P9,
INDEX('DS2024'!$AC$20:$AC$35,MATCH(P9,'DS2024'!$AB$20:$AB$35,1)):
INDEX('DS2024'!$AC$20:$AC$35,MATCH(P9,'DS2024'!$AB$20:$AB$35,1)+1),
INDEX('DS2024'!$AB$20:$AB$35,MATCH(P9,'DS2024'!$AB$20:$AB$35,1)):
INDEX('DS2024'!$AB$20:$AB$35,MATCH(P9,'DS2024'!$AB$20:$AB$35,1)+1)),
IF($AA$3=Database!$A$2,
_xlfn.FORECAST.LINEAR(
P9,
INDEX('DS2024'!$B$5:$B$15,MATCH(P9,'DS2024'!$A$5:$A$15,1)):
INDEX('DS2024'!$B$5:$B$15,MATCH(P9,'DS2024'!$A$5:$A$15,1)+1),
INDEX('DS2024'!$A$5:$A$15,MATCH(P9,'DS2024'!$A$5:$A$15,1)):
INDEX('DS2024'!$A$5:$A$15,MATCH(P9,'DS2024'!$A$5:$A$15,1)+1)),
IF($AA$3=Database!$A$3,
_xlfn.FORECAST.LINEAR(
P9,
INDEX('DS2024'!$E$5:$E$15,MATCH(P9,'DS2024'!$D$5:$D$15,1)):
INDEX('DS2024'!$E$5:$E$15,MATCH(P9,'DS2024'!$D$5:$D$15,1)+1),
INDEX('DS2024'!$D$5:$D$15,MATCH(P9,'DS2024'!$D$5:$D$15,1)):
INDEX('DS2024'!$D$5:$D$15,MATCH(P9,'DS2024'!$D$5:$D$15,1)+1)),
IF($AA$3=Database!$A$4,
_xlfn.FORECAST.LINEAR(
P9,
INDEX('DS2024'!$H$5:$H$15,MATCH(P9,'DS2024'!$G$5:$G$15,1)):
INDEX('DS2024'!$H$5:$H$15,MATCH(P9,'DS2024'!$G$5:$G$15,1)+1),
INDEX('DS2024'!$G$5:$G$15,MATCH(P9,'DS2024'!$G$5:$G$15,1)):
INDEX('DS2024'!$G$5:$G$15,MATCH(P9,'DS2024'!$G$5:$G$15,1)+1)),
IF($AA$3=Database!$A$5,
_xlfn.FORECAST.LINEAR(
P9,
INDEX('DS2024'!$K$5:$K$15,MATCH(P9,'DS2024'!$J$5:$J$15,1)):
INDEX('DS2024'!$K$5:$K$15,MATCH(P9,'DS2024'!$J$5:$J$15,1)+1),
INDEX('DS2024'!$J$5:$J$15,MATCH(P9,'DS2024'!$J$5:$J$15,1)):
INDEX('DS2024'!$J$5:$J$15,MATCH(P9,'DS2024'!$J$5:$J$15,1)+1)),
IF($AA$3=Database!$A$6,
_xlfn.FORECAST.LINEAR(
P9,
INDEX('DS2024'!$N$5:$N$15,MATCH(P9,'DS2024'!$M$5:$M$15,1)):
INDEX('DS2024'!$N$5:$N$15,MATCH(P9,'DS2024'!$M$5:$M$15,1)+1),
INDEX('DS2024'!$M$5:$M$15,MATCH(P9,'DS2024'!$M$5:$M$15,1)):
INDEX('DS2024'!$M$5:$M$15,MATCH(P9,'DS2024'!$M$5:$M$15,1)+1)),
IF($AA$3=Database!$A$7,
_xlfn.FORECAST.LINEAR(
P9,
INDEX('DS2024'!$Q$5:$Q$15,MATCH(P9,'DS2024'!$P$5:$P$15,1)):
INDEX('DS2024'!$Q$5:$Q$15,MATCH(P9,'DS2024'!$P$5:$P$15,1)+1),
INDEX('DS2024'!$P$5:$P$15,MATCH(P9,'DS2024'!$P$5:$P$15,1)):
INDEX('DS2024'!$P$5:$P$15,MATCH(P9,'DS2024'!$P$5:$P$15,1)+1)),
IF($AA$3=Database!$A$8,
_xlfn.FORECAST.LINEAR(
P9,
INDEX('DS2024'!$T$5:$T$15,MATCH(P9,'DS2024'!$S$5:$S$15,1)):
INDEX('DS2024'!$T$5:$T$15,MATCH(P9,'DS2024'!$S$5:$S$15,1)+1),
INDEX('DS2024'!$S$5:$S$15,MATCH(P9,'DS2024'!$S$5:$S$15,1)):
INDEX('DS2024'!$S$5:$S$15,MATCH(P9,'DS2024'!$S$5:$S$15,1)+1)),
IF($AA$3=Database!$A$9,
_xlfn.FORECAST.LINEAR(
P9,
INDEX('DS2024'!$W$5:$W$15,MATCH(P9,'DS2024'!$V$5:$V$15,1)):
INDEX('DS2024'!$W$5:$W$15,MATCH(P9,'DS2024'!$V$5:$V$15,1)+1),
INDEX('DS2024'!$V$5:$V$15,MATCH(P9,'DS2024'!$V$5:$V$15,1)):
INDEX('DS2024'!$V$5:$V$15,MATCH(P9,'DS2024'!$V$5:$V$15,1)+1)),
IF($AA$3=Database!$A$10,
_xlfn.FORECAST.LINEAR(
P9,
INDEX('DS2024'!$Z$5:$Z$15,MATCH(P9,'DS2024'!$Y$5:$Y$15,1)):
INDEX('DS2024'!$Z$5:$Z$15,MATCH(P9,'DS2024'!$Y$5:$Y$15,1)+1),
INDEX('DS2024'!$Y$5:$Y$15,MATCH(P9,'DS2024'!$Y$5:$Y$15,1)):
INDEX('DS2024'!$Y$5:$Y$15,MATCH(P9,'DS2024'!$Y$5:$Y$15,1)+1))
)))))))))))))))))))</f>
        <v>0.19956511007603805</v>
      </c>
      <c r="AB9" s="50">
        <f>IF($AB$3=Database!$A$11,
_xlfn.FORECAST.LINEAR(
R9,
INDEX('DS2024'!$B$20:$B$35,MATCH(R9,'DS2024'!$A$20:$A$35,1)):
INDEX('DS2024'!$B$20:$B$35,MATCH(R9,'DS2024'!$A$20:$A$35,1)+1),
INDEX('DS2024'!$A$20:$A$35,MATCH(R9,'DS2024'!$A$20:$A$35,1)):
INDEX('DS2024'!$A$20:$A$35,MATCH(R9,'DS2024'!$A$20:$A$35,1)+1)),
IF($AB$3=Database!$A$12,
_xlfn.FORECAST.LINEAR(
R9,
INDEX('DS2024'!$E$20:$E$35,MATCH(R9,'DS2024'!$D$20:$D$35,1)):
INDEX('DS2024'!$E$20:$E$35,MATCH(R9,'DS2024'!$D$20:$D$35,1)+1),
INDEX('DS2024'!$D$20:$D$35,MATCH(R9,'DS2024'!$D$20:$D$35,1)):
INDEX('DS2024'!$D$20:$D$35,MATCH(R9,'DS2024'!$D$20:$D$35,1)+1)),
IF($AB$3=Database!$A$13,
_xlfn.FORECAST.LINEAR(
R9,
INDEX('DS2024'!$H$20:$H$35,MATCH(R9,'DS2024'!$G$20:$G$35,1)):
INDEX('DS2024'!$H$20:$H$35,MATCH(R9,'DS2024'!$G$20:$G$35,1)+1),
INDEX('DS2024'!$G$20:$G$35,MATCH(R9,'DS2024'!$G$20:$G$35,1)):
INDEX('DS2024'!$G$20:$G$35,MATCH(R9,'DS2024'!$G$20:$G$35,1)+1)),
IF($AB$3=Database!$A$14,
_xlfn.FORECAST.LINEAR(
R9,
INDEX('DS2024'!$K$20:$K$35,MATCH(R9,'DS2024'!$J$20:$J$35,1)):
INDEX('DS2024'!$K$20:$K$35,MATCH(R9,'DS2024'!$J$20:$J$35,1)+1),
INDEX('DS2024'!$J$20:$J$35,MATCH(R9,'DS2024'!$J$20:$J$35,1)):
INDEX('DS2024'!$J$20:$J$35,MATCH(R9,'DS2024'!$J$20:$J$35,1)+1)),
IF($AB$3=Database!$A$15,
_xlfn.FORECAST.LINEAR(
R9,
INDEX('DS2024'!$N$20:$N$35,MATCH(R9,'DS2024'!$M$20:$M$35,1)):
INDEX('DS2024'!$N$20:$N$35,MATCH(R9,'DS2024'!$M$20:$M$35,1)+1),
INDEX('DS2024'!$M$20:$M$35,MATCH(R9,'DS2024'!$M$20:$M$35,1)):
INDEX('DS2024'!$M$20:$M$35,MATCH(R9,'DS2024'!$M$20:$M$35,1)+1)),
IF($AB$3=Database!$A$16,
_xlfn.FORECAST.LINEAR(
R9,
INDEX('DS2024'!$Q$20:$Q$35,MATCH(R9,'DS2024'!$P$20:$P$35,1)):
INDEX('DS2024'!$Q$20:$Q$35,MATCH(R9,'DS2024'!$P$20:$P$35,1)+1),
INDEX('DS2024'!$P$20:$P$35,MATCH(R9,'DS2024'!$P$20:$P$35,1)):
INDEX('DS2024'!$P$20:$P$35,MATCH(R9,'DS2024'!$P$20:$P$35,1)+1)),
IF($AB$3=Database!$A$17,
_xlfn.FORECAST.LINEAR(
R9,
INDEX('DS2024'!$T$20:$T$35,MATCH(R9,'DS2024'!$S$20:$S$35,1)):
INDEX('DS2024'!$T$20:$T$35,MATCH(R9,'DS2024'!$S$20:$S$35,1)+1),
INDEX('DS2024'!$S$20:$S$35,MATCH(R9,'DS2024'!$S$20:$S$35,1)):
INDEX('DS2024'!$S$20:$S$35,MATCH(R9,'DS2024'!$S$20:$S$35,1)+1)),
IF($AB$3=Database!$A$18,
_xlfn.FORECAST.LINEAR(
R9,
INDEX('DS2024'!$W$20:$W$35,MATCH(R9,'DS2024'!$V$20:$V$35,1)):
INDEX('DS2024'!$W$20:$W$35,MATCH(R9,'DS2024'!$V$20:$V$35,1)+1),
INDEX('DS2024'!$V$20:$V$35,MATCH(R9,'DS2024'!$V$20:$V$35,1)):
INDEX('DS2024'!$V$20:$V$35,MATCH(R9,'DS2024'!$V$20:$V$35,1)+1)),
IF($AB$3=Database!$A$19,
_xlfn.FORECAST.LINEAR(
R9,
INDEX('DS2024'!$Z$20:$Z$35,MATCH(R9,'DS2024'!$Y$20:$Y$35,1)):
INDEX('DS2024'!$Z$20:$Z$35,MATCH(R9,'DS2024'!$Y$20:$Y$35,1)+1),
INDEX('DS2024'!$Y$20:$Y$35,MATCH(R9,'DS2024'!$Y$20:$Y$35,1)):
INDEX('DS2024'!$Y$20:$Y$35,MATCH(R9,'DS2024'!$Y$20:$Y$35,1)+1)),
IF($AB$3=Database!$A$20,
_xlfn.FORECAST.LINEAR(
R9,
INDEX('DS2024'!$AC$20:$AC$35,MATCH(R9,'DS2024'!$AB$20:$AB$35,1)):
INDEX('DS2024'!$AC$20:$AC$35,MATCH(R9,'DS2024'!$AB$20:$AB$35,1)+1),
INDEX('DS2024'!$AB$20:$AB$35,MATCH(R9,'DS2024'!$AB$20:$AB$35,1)):
INDEX('DS2024'!$AB$20:$AB$35,MATCH(R9,'DS2024'!$AB$20:$AB$35,1)+1)),
IF($AB$3=Database!$A$2,
_xlfn.FORECAST.LINEAR(
R9,
INDEX('DS2024'!$B$5:$B$15,MATCH(R9,'DS2024'!$A$5:$A$15,1)):
INDEX('DS2024'!$B$5:$B$15,MATCH(R9,'DS2024'!$A$5:$A$15,1)+1),
INDEX('DS2024'!$A$5:$A$15,MATCH(R9,'DS2024'!$A$5:$A$15,1)):
INDEX('DS2024'!$A$5:$A$15,MATCH(R9,'DS2024'!$A$5:$A$15,1)+1)),
IF($AB$3=Database!$A$3,
_xlfn.FORECAST.LINEAR(
R9,
INDEX('DS2024'!$E$5:$E$15,MATCH(R9,'DS2024'!$D$5:$D$15,1)):
INDEX('DS2024'!$E$5:$E$15,MATCH(R9,'DS2024'!$D$5:$D$15,1)+1),
INDEX('DS2024'!$D$5:$D$15,MATCH(R9,'DS2024'!$D$5:$D$15,1)):
INDEX('DS2024'!$D$5:$D$15,MATCH(R9,'DS2024'!$D$5:$D$15,1)+1)),
IF($AB$3=Database!$A$4,
_xlfn.FORECAST.LINEAR(
R9,
INDEX('DS2024'!$H$5:$H$15,MATCH(R9,'DS2024'!$G$5:$G$15,1)):
INDEX('DS2024'!$H$5:$H$15,MATCH(R9,'DS2024'!$G$5:$G$15,1)+1),
INDEX('DS2024'!$G$5:$G$15,MATCH(R9,'DS2024'!$G$5:$G$15,1)):
INDEX('DS2024'!$G$5:$G$15,MATCH(R9,'DS2024'!$G$5:$G$15,1)+1)),
IF($AB$3=Database!$A$5,
_xlfn.FORECAST.LINEAR(
R9,
INDEX('DS2024'!$K$5:$K$15,MATCH(R9,'DS2024'!$J$5:$J$15,1)):
INDEX('DS2024'!$K$5:$K$15,MATCH(R9,'DS2024'!$J$5:$J$15,1)+1),
INDEX('DS2024'!$J$5:$J$15,MATCH(R9,'DS2024'!$J$5:$J$15,1)):
INDEX('DS2024'!$J$5:$J$15,MATCH(R9,'DS2024'!$J$5:$J$15,1)+1)),
IF($AB$3=Database!$A$6,
_xlfn.FORECAST.LINEAR(
R9,
INDEX('DS2024'!$N$5:$N$15,MATCH(R9,'DS2024'!$M$5:$M$15,1)):
INDEX('DS2024'!$N$5:$N$15,MATCH(R9,'DS2024'!$M$5:$M$15,1)+1),
INDEX('DS2024'!$M$5:$M$15,MATCH(R9,'DS2024'!$M$5:$M$15,1)):
INDEX('DS2024'!$M$5:$M$15,MATCH(R9,'DS2024'!$M$5:$M$15,1)+1)),
IF($AB$3=Database!$A$7,
_xlfn.FORECAST.LINEAR(
R9,
INDEX('DS2024'!$Q$5:$Q$15,MATCH(R9,'DS2024'!$P$5:$P$15,1)):
INDEX('DS2024'!$Q$5:$Q$15,MATCH(R9,'DS2024'!$P$5:$P$15,1)+1),
INDEX('DS2024'!$P$5:$P$15,MATCH(R9,'DS2024'!$P$5:$P$15,1)):
INDEX('DS2024'!$P$5:$P$15,MATCH(R9,'DS2024'!$P$5:$P$15,1)+1)),
IF($AB$3=Database!$A$8,
_xlfn.FORECAST.LINEAR(
R9,
INDEX('DS2024'!$T$5:$T$15,MATCH(R9,'DS2024'!$S$5:$S$15,1)):
INDEX('DS2024'!$T$5:$T$15,MATCH(R9,'DS2024'!$S$5:$S$15,1)+1),
INDEX('DS2024'!$S$5:$S$15,MATCH(R9,'DS2024'!$S$5:$S$15,1)):
INDEX('DS2024'!$S$5:$S$15,MATCH(R9,'DS2024'!$S$5:$S$15,1)+1)),
IF($AB$3=Database!$A$9,
_xlfn.FORECAST.LINEAR(
R9,
INDEX('DS2024'!$W$5:$W$15,MATCH(R9,'DS2024'!$V$5:$V$15,1)):
INDEX('DS2024'!$W$5:$W$15,MATCH(R9,'DS2024'!$V$5:$V$15,1)+1),
INDEX('DS2024'!$V$5:$V$15,MATCH(R9,'DS2024'!$V$5:$V$15,1)):
INDEX('DS2024'!$V$5:$V$15,MATCH(R9,'DS2024'!$V$5:$V$15,1)+1)),
IF($AB$3=Database!$A$10,
_xlfn.FORECAST.LINEAR(
R9,
INDEX('DS2024'!$Z$5:$Z$15,MATCH(R9,'DS2024'!$Y$5:$Y$15,1)):
INDEX('DS2024'!$Z$5:$Z$15,MATCH(R9,'DS2024'!$Y$5:$Y$15,1)+1),
INDEX('DS2024'!$Y$5:$Y$15,MATCH(R9,'DS2024'!$Y$5:$Y$15,1)):
INDEX('DS2024'!$Y$5:$Y$15,MATCH(R9,'DS2024'!$Y$5:$Y$15,1)+1))
)))))))))))))))))))</f>
        <v>0.19625924598909192</v>
      </c>
      <c r="AC9" s="82">
        <f t="shared" si="0"/>
        <v>0.52947335074704527</v>
      </c>
      <c r="AD9" s="82">
        <f t="shared" si="1"/>
        <v>0.47043650300363887</v>
      </c>
      <c r="AE9" s="82">
        <f t="shared" si="2"/>
        <v>0.47534299545686176</v>
      </c>
      <c r="AF9" s="82">
        <f t="shared" si="3"/>
        <v>0.52947847387650659</v>
      </c>
      <c r="AG9" s="82">
        <f t="shared" si="4"/>
        <v>0.52965242740867491</v>
      </c>
      <c r="AH9" s="82">
        <f t="shared" si="5"/>
        <v>0.52953296534441474</v>
      </c>
      <c r="AI9" s="82">
        <f t="shared" si="6"/>
        <v>0.52970971331083472</v>
      </c>
      <c r="AJ9" s="83">
        <f t="shared" si="7"/>
        <v>0.52970528878993617</v>
      </c>
      <c r="AK9" s="83">
        <f t="shared" si="8"/>
        <v>0.52946357022716439</v>
      </c>
      <c r="AL9" s="42"/>
      <c r="AM9" s="42"/>
      <c r="AN9" s="42"/>
      <c r="AO9" s="42"/>
      <c r="AP9" s="42"/>
      <c r="AQ9" s="42"/>
      <c r="AR9" s="42"/>
      <c r="AS9" s="42"/>
      <c r="AT9" s="42"/>
      <c r="BD9" s="83" t="e">
        <f>#REF!/10</f>
        <v>#REF!</v>
      </c>
      <c r="BE9" s="83" t="e">
        <f>#REF!/10</f>
        <v>#REF!</v>
      </c>
      <c r="BF9" s="83" t="e">
        <f>#REF!/10</f>
        <v>#REF!</v>
      </c>
      <c r="BG9" s="83" t="e">
        <f>#REF!/10</f>
        <v>#REF!</v>
      </c>
      <c r="BH9" s="83">
        <f t="shared" si="9"/>
        <v>0</v>
      </c>
      <c r="BI9" s="83">
        <f t="shared" si="10"/>
        <v>0</v>
      </c>
      <c r="BJ9" s="83">
        <f t="shared" si="11"/>
        <v>0</v>
      </c>
      <c r="BK9" s="83">
        <f t="shared" si="12"/>
        <v>0</v>
      </c>
      <c r="BL9" s="83">
        <f t="shared" si="13"/>
        <v>0</v>
      </c>
    </row>
    <row r="10" spans="1:65" ht="14.25" customHeight="1">
      <c r="A10" s="31">
        <v>4</v>
      </c>
      <c r="B10" s="42">
        <f>'Evaluasi 60 C'!B10</f>
        <v>64.742000000000004</v>
      </c>
      <c r="C10" s="42">
        <f>'Evaluasi 60 C'!C10</f>
        <v>-0.33364416786341144</v>
      </c>
      <c r="D10" s="42">
        <f>'Evaluasi 60 C'!E10</f>
        <v>65.356999999999999</v>
      </c>
      <c r="E10" s="42">
        <f>'Evaluasi 60 C'!F10</f>
        <v>-0.29705090252707578</v>
      </c>
      <c r="F10" s="42">
        <f>'Evaluasi 60 C'!H10</f>
        <v>64.656999999999996</v>
      </c>
      <c r="G10" s="42">
        <f>'Evaluasi 60 C'!I10</f>
        <v>-0.29881985559566787</v>
      </c>
      <c r="H10" s="42">
        <f>'Evaluasi 60 C'!K10</f>
        <v>64.69</v>
      </c>
      <c r="I10" s="42">
        <f>'Evaluasi 60 C'!L10</f>
        <v>-0.33349066539013877</v>
      </c>
      <c r="J10" s="42">
        <f>'Evaluasi 60 C'!N10</f>
        <v>64.754999999999995</v>
      </c>
      <c r="K10" s="42">
        <f>'Evaluasi 60 C'!O10</f>
        <v>-0.33368254348172965</v>
      </c>
      <c r="L10" s="42">
        <f>'Evaluasi 60 C'!Q10</f>
        <v>65.805999999999997</v>
      </c>
      <c r="M10" s="42">
        <f>'Evaluasi 60 C'!R10</f>
        <v>-0.33678506462422209</v>
      </c>
      <c r="N10" s="42">
        <f>'Evaluasi 60 C'!T10</f>
        <v>64.105000000000004</v>
      </c>
      <c r="O10" s="42">
        <f>'Evaluasi 60 C'!U10</f>
        <v>-0.33176376256582096</v>
      </c>
      <c r="P10" s="42">
        <f>'Evaluasi 60 C'!W10</f>
        <v>64.533000000000001</v>
      </c>
      <c r="Q10" s="42">
        <f>'Evaluasi 60 C'!X10</f>
        <v>-0.33302720599968083</v>
      </c>
      <c r="R10" s="42">
        <f>'Evaluasi 60 C'!Z10</f>
        <v>64.716999999999999</v>
      </c>
      <c r="S10" s="50">
        <f>'Evaluasi 60 C'!AA10</f>
        <v>-0.33357036859741496</v>
      </c>
      <c r="T10" s="50">
        <f>IF($T$3=Database!$A$11,
_xlfn.FORECAST.LINEAR(
B10,
INDEX('DS2024'!$B$20:$B$35,MATCH(B10,'DS2024'!$A$20:$A$35,1)):
INDEX('DS2024'!$B$20:$B$35,MATCH(B10,'DS2024'!$A$20:$A$35,1)+1),
INDEX('DS2024'!$A$20:$A$35,MATCH(B10,'DS2024'!$A$20:$A$35,1)):
INDEX('DS2024'!$A$20:$A$35,MATCH(B10,'DS2024'!$A$20:$A$35,1)+1)),
IF($T$3=Database!$A$12,
_xlfn.FORECAST.LINEAR(
B10,
INDEX('DS2024'!$E$20:$E$35,MATCH(B10,'DS2024'!$D$20:$D$35,1)):
INDEX('DS2024'!$E$20:$E$35,MATCH(B10,'DS2024'!$D$20:$D$35,1)+1),
INDEX('DS2024'!$D$20:$D$35,MATCH(B10,'DS2024'!$D$20:$D$35,1)):
INDEX('DS2024'!$D$20:$D$35,MATCH(B10,'DS2024'!$D$20:$D$35,1)+1)),
IF($T$3=Database!$A$13,
_xlfn.FORECAST.LINEAR(
B10,
INDEX('DS2024'!$H$20:$H$35,MATCH(B10,'DS2024'!$G$20:$G$35,1)):
INDEX('DS2024'!$H$20:$H$35,MATCH(B10,'DS2024'!$G$20:$G$35,1)+1),
INDEX('DS2024'!$G$20:$G$35,MATCH(B10,'DS2024'!$G$20:$G$35,1)):
INDEX('DS2024'!$G$20:$G$35,MATCH(B10,'DS2024'!$G$20:$G$35,1)+1)),
IF($T$3=Database!$A$14,
_xlfn.FORECAST.LINEAR(
B10,
INDEX('DS2024'!$K$20:$K$35,MATCH(B10,'DS2024'!$J$20:$J$35,1)):
INDEX('DS2024'!$K$20:$K$35,MATCH(B10,'DS2024'!$J$20:$J$35,1)+1),
INDEX('DS2024'!$J$20:$J$35,MATCH(B10,'DS2024'!$J$20:$J$35,1)):
INDEX('DS2024'!$J$20:$J$35,MATCH(B10,'DS2024'!$J$20:$J$35,1)+1)),
IF($T$3=Database!$A$15,
_xlfn.FORECAST.LINEAR(
B10,
INDEX('DS2024'!$N$20:$N$35,MATCH(B10,'DS2024'!$M$20:$M$35,1)):
INDEX('DS2024'!$N$20:$N$35,MATCH(B10,'DS2024'!$M$20:$M$35,1)+1),
INDEX('DS2024'!$M$20:$M$35,MATCH(B10,'DS2024'!$M$20:$M$35,1)):
INDEX('DS2024'!$M$20:$M$35,MATCH(B10,'DS2024'!$M$20:$M$35,1)+1)),
IF($T$3=Database!$A$16,
_xlfn.FORECAST.LINEAR(
B10,
INDEX('DS2024'!$Q$20:$Q$35,MATCH(B10,'DS2024'!$P$20:$P$35,1)):
INDEX('DS2024'!$Q$20:$Q$35,MATCH(B10,'DS2024'!$P$20:$P$35,1)+1),
INDEX('DS2024'!$P$20:$P$35,MATCH(B10,'DS2024'!$P$20:$P$35,1)):
INDEX('DS2024'!$P$20:$P$35,MATCH(B10,'DS2024'!$P$20:$P$35,1)+1)),
IF($T$3=Database!$A$17,
_xlfn.FORECAST.LINEAR(
B10,
INDEX('DS2024'!$T$20:$T$35,MATCH(B10,'DS2024'!$S$20:$S$35,1)):
INDEX('DS2024'!$T$20:$T$35,MATCH(B10,'DS2024'!$S$20:$S$35,1)+1),
INDEX('DS2024'!$S$20:$S$35,MATCH(B10,'DS2024'!$S$20:$S$35,1)):
INDEX('DS2024'!$S$20:$S$35,MATCH(B10,'DS2024'!$S$20:$S$35,1)+1)),
IF($T$3=Database!$A$18,
_xlfn.FORECAST.LINEAR(
B10,
INDEX('DS2024'!$W$20:$W$35,MATCH(B10,'DS2024'!$V$20:$V$35,1)):
INDEX('DS2024'!$W$20:$W$35,MATCH(B10,'DS2024'!$V$20:$V$35,1)+1),
INDEX('DS2024'!$V$20:$V$35,MATCH(B10,'DS2024'!$V$20:$V$35,1)):
INDEX('DS2024'!$V$20:$V$35,MATCH(B10,'DS2024'!$V$20:$V$35,1)+1)),
IF($T$3=Database!$A$19,
_xlfn.FORECAST.LINEAR(
B10,
INDEX('DS2024'!$Z$20:$Z$35,MATCH(B10,'DS2024'!$Y$20:$Y$35,1)):
INDEX('DS2024'!$Z$20:$Z$35,MATCH(B10,'DS2024'!$Y$20:$Y$35,1)+1),
INDEX('DS2024'!$Y$20:$Y$35,MATCH(B10,'DS2024'!$Y$20:$Y$35,1)):
INDEX('DS2024'!$Y$20:$Y$35,MATCH(B10,'DS2024'!$Y$20:$Y$35,1)+1)),
IF($T$3=Database!$A$20,
_xlfn.FORECAST.LINEAR(
B10,
INDEX('DS2024'!$AC$20:$AC$35,MATCH(B10,'DS2024'!$AB$20:$AB$35,1)):
INDEX('DS2024'!$AC$20:$AC$35,MATCH(B10,'DS2024'!$AB$20:$AB$35,1)+1),
INDEX('DS2024'!$AB$20:$AB$35,MATCH(B10,'DS2024'!$AB$20:$AB$35,1)):
INDEX('DS2024'!$AB$20:$AB$35,MATCH(B10,'DS2024'!$AB$20:$AB$35,1)+1)),
IF($T$3=Database!$A$2,
_xlfn.FORECAST.LINEAR(
B10,
INDEX('DS2024'!$B$5:$B$15,MATCH(B10,'DS2024'!$A$5:$A$15,1)):
INDEX('DS2024'!$B$5:$B$15,MATCH(B10,'DS2024'!$A$5:$A$15,1)+1),
INDEX('DS2024'!$A$5:$A$15,MATCH(B10,'DS2024'!$A$5:$A$15,1)):
INDEX('DS2024'!$A$5:$A$15,MATCH(B10,'DS2024'!$A$5:$A$15,1)+1)),
IF($T$3=Database!$A$3,
_xlfn.FORECAST.LINEAR(
B10,
INDEX('DS2024'!$E$5:$E$15,MATCH(B10,'DS2024'!$D$5:$D$15,1)):
INDEX('DS2024'!$E$5:$E$15,MATCH(B10,'DS2024'!$D$5:$D$15,1)+1),
INDEX('DS2024'!$D$5:$D$15,MATCH(B10,'DS2024'!$D$5:$D$15,1)):
INDEX('DS2024'!$D$5:$D$15,MATCH(B10,'DS2024'!$D$5:$D$15,1)+1)),
IF($T$3=Database!$A$4,
_xlfn.FORECAST.LINEAR(
B10,
INDEX('DS2024'!$H$5:$H$15,MATCH(B10,'DS2024'!$G$5:$G$15,1)):
INDEX('DS2024'!$H$5:$H$15,MATCH(B10,'DS2024'!$G$5:$G$15,1)+1),
INDEX('DS2024'!$G$5:$G$15,MATCH(B10,'DS2024'!$G$5:$G$15,1)):
INDEX('DS2024'!$G$5:$G$15,MATCH(B10,'DS2024'!$G$5:$G$15,1)+1)),
IF($T$3=Database!$A$5,
_xlfn.FORECAST.LINEAR(
B10,
INDEX('DS2024'!$K$5:$K$15,MATCH(B10,'DS2024'!$J$5:$J$15,1)):
INDEX('DS2024'!$K$5:$K$15,MATCH(B10,'DS2024'!$J$5:$J$15,1)+1),
INDEX('DS2024'!$J$5:$J$15,MATCH(B10,'DS2024'!$J$5:$J$15,1)):
INDEX('DS2024'!$J$5:$J$15,MATCH(B10,'DS2024'!$J$5:$J$15,1)+1)),
IF($T$3=Database!$A$6,
_xlfn.FORECAST.LINEAR(
B10,
INDEX('DS2024'!$N$5:$N$15,MATCH(B10,'DS2024'!$M$5:$M$15,1)):
INDEX('DS2024'!$N$5:$N$15,MATCH(B10,'DS2024'!$M$5:$M$15,1)+1),
INDEX('DS2024'!$M$5:$M$15,MATCH(B10,'DS2024'!$M$5:$M$15,1)):
INDEX('DS2024'!$M$5:$M$15,MATCH(B10,'DS2024'!$M$5:$M$15,1)+1)),
IF($T$3=Database!$A$7,
_xlfn.FORECAST.LINEAR(
B10,
INDEX('DS2024'!$Q$5:$Q$15,MATCH(B10,'DS2024'!$P$5:$P$15,1)):
INDEX('DS2024'!$Q$5:$Q$15,MATCH(B10,'DS2024'!$P$5:$P$15,1)+1),
INDEX('DS2024'!$P$5:$P$15,MATCH(B10,'DS2024'!$P$5:$P$15,1)):
INDEX('DS2024'!$P$5:$P$15,MATCH(B10,'DS2024'!$P$5:$P$15,1)+1)),
IF($T$3=Database!$A$8,
_xlfn.FORECAST.LINEAR(
B10,
INDEX('DS2024'!$T$5:$T$15,MATCH(B10,'DS2024'!$S$5:$S$15,1)):
INDEX('DS2024'!$T$5:$T$15,MATCH(B10,'DS2024'!$S$5:$S$15,1)+1),
INDEX('DS2024'!$S$5:$S$15,MATCH(B10,'DS2024'!$S$5:$S$15,1)):
INDEX('DS2024'!$S$5:$S$15,MATCH(B10,'DS2024'!$S$5:$S$15,1)+1)),
IF($T$3=Database!$A$9,
_xlfn.FORECAST.LINEAR(
B10,
INDEX('DS2024'!$W$5:$W$15,MATCH(B10,'DS2024'!$V$5:$V$15,1)):
INDEX('DS2024'!$W$5:$W$15,MATCH(B10,'DS2024'!$V$5:$V$15,1)+1),
INDEX('DS2024'!$V$5:$V$15,MATCH(B10,'DS2024'!$V$5:$V$15,1)):
INDEX('DS2024'!$V$5:$V$15,MATCH(B10,'DS2024'!$V$5:$V$15,1)+1)),
IF($T$3=Database!$A$10,
_xlfn.FORECAST.LINEAR(
B10,
INDEX('DS2024'!$Z$5:$Z$15,MATCH(B10,'DS2024'!$Y$5:$Y$15,1)):
INDEX('DS2024'!$Z$5:$Z$15,MATCH(B10,'DS2024'!$Y$5:$Y$15,1)+1),
INDEX('DS2024'!$Y$5:$Y$15,MATCH(B10,'DS2024'!$Y$5:$Y$15,1)):
INDEX('DS2024'!$Y$5:$Y$15,MATCH(B10,'DS2024'!$Y$5:$Y$15,1)+1))
)))))))))))))))))))</f>
        <v>0.19578470480512758</v>
      </c>
      <c r="U10" s="50">
        <f>IF($U$3=Database!$A$11,
_xlfn.FORECAST.LINEAR(
D10,
INDEX('DS2024'!$B$20:$B$35,MATCH(D10,'DS2024'!$A$20:$A$35,1)):
INDEX('DS2024'!$B$20:$B$35,MATCH(D10,'DS2024'!$A$20:$A$35,1)+1),
INDEX('DS2024'!$A$20:$A$35,MATCH(D10,'DS2024'!$A$20:$A$35,1)):
INDEX('DS2024'!$A$20:$A$35,MATCH(D10,'DS2024'!$A$20:$A$35,1)+1)),
IF($U$3=Database!$A$12,
_xlfn.FORECAST.LINEAR(
D10,
INDEX('DS2024'!$E$20:$E$35,MATCH(D10,'DS2024'!$D$20:$D$35,1)):
INDEX('DS2024'!$E$20:$E$35,MATCH(D10,'DS2024'!$D$20:$D$35,1)+1),
INDEX('DS2024'!$D$20:$D$35,MATCH(D10,'DS2024'!$D$20:$D$35,1)):
INDEX('DS2024'!$D$20:$D$35,MATCH(D10,'DS2024'!$D$20:$D$35,1)+1)),
IF($U$3=Database!$A$13,
_xlfn.FORECAST.LINEAR(
D10,
INDEX('DS2024'!$H$20:$H$35,MATCH(D10,'DS2024'!$G$20:$G$35,1)):
INDEX('DS2024'!$H$20:$H$35,MATCH(D10,'DS2024'!$G$20:$G$35,1)+1),
INDEX('DS2024'!$G$20:$G$35,MATCH(D10,'DS2024'!$G$20:$G$35,1)):
INDEX('DS2024'!$G$20:$G$35,MATCH(D10,'DS2024'!$G$20:$G$35,1)+1)),
IF($U$3=Database!$A$14,
_xlfn.FORECAST.LINEAR(
D10,
INDEX('DS2024'!$K$20:$K$35,MATCH(D10,'DS2024'!$J$20:$J$35,1)):
INDEX('DS2024'!$K$20:$K$35,MATCH(D10,'DS2024'!$J$20:$J$35,1)+1),
INDEX('DS2024'!$J$20:$J$35,MATCH(D10,'DS2024'!$J$20:$J$35,1)):
INDEX('DS2024'!$J$20:$J$35,MATCH(D10,'DS2024'!$J$20:$J$35,1)+1)),
IF($U$3=Database!$A$15,
_xlfn.FORECAST.LINEAR(
D10,
INDEX('DS2024'!$N$20:$N$35,MATCH(D10,'DS2024'!$M$20:$M$35,1)):
INDEX('DS2024'!$N$20:$N$35,MATCH(D10,'DS2024'!$M$20:$M$35,1)+1),
INDEX('DS2024'!$M$20:$M$35,MATCH(D10,'DS2024'!$M$20:$M$35,1)):
INDEX('DS2024'!$M$20:$M$35,MATCH(D10,'DS2024'!$M$20:$M$35,1)+1)),
IF($U$3=Database!$A$16,
_xlfn.FORECAST.LINEAR(
D10,
INDEX('DS2024'!$Q$20:$Q$35,MATCH(D10,'DS2024'!$P$20:$P$35,1)):
INDEX('DS2024'!$Q$20:$Q$35,MATCH(D10,'DS2024'!$P$20:$P$35,1)+1),
INDEX('DS2024'!$P$20:$P$35,MATCH(D10,'DS2024'!$P$20:$P$35,1)):
INDEX('DS2024'!$P$20:$P$35,MATCH(D10,'DS2024'!$P$20:$P$35,1)+1)),
IF($U$3=Database!$A$17,
_xlfn.FORECAST.LINEAR(
D10,
INDEX('DS2024'!$T$20:$T$35,MATCH(D10,'DS2024'!$S$20:$S$35,1)):
INDEX('DS2024'!$T$20:$T$35,MATCH(D10,'DS2024'!$S$20:$S$35,1)+1),
INDEX('DS2024'!$S$20:$S$35,MATCH(D10,'DS2024'!$S$20:$S$35,1)):
INDEX('DS2024'!$S$20:$S$35,MATCH(D10,'DS2024'!$S$20:$S$35,1)+1)),
IF($U$3=Database!$A$18,
_xlfn.FORECAST.LINEAR(
D10,
INDEX('DS2024'!$W$20:$W$35,MATCH(D10,'DS2024'!$V$20:$V$35,1)):
INDEX('DS2024'!$W$20:$W$35,MATCH(D10,'DS2024'!$V$20:$V$35,1)+1),
INDEX('DS2024'!$V$20:$V$35,MATCH(D10,'DS2024'!$V$20:$V$35,1)):
INDEX('DS2024'!$V$20:$V$35,MATCH(D10,'DS2024'!$V$20:$V$35,1)+1)),
IF($U$3=Database!$A$19,
_xlfn.FORECAST.LINEAR(
D10,
INDEX('DS2024'!$Z$20:$Z$35,MATCH(D10,'DS2024'!$Y$20:$Y$35,1)):
INDEX('DS2024'!$Z$20:$Z$35,MATCH(D10,'DS2024'!$Y$20:$Y$35,1)+1),
INDEX('DS2024'!$Y$20:$Y$35,MATCH(D10,'DS2024'!$Y$20:$Y$35,1)):
INDEX('DS2024'!$Y$20:$Y$35,MATCH(D10,'DS2024'!$Y$20:$Y$35,1)+1)),
IF($U$3=Database!$A$20,
_xlfn.FORECAST.LINEAR(
D10,
INDEX('DS2024'!$AC$20:$AC$35,MATCH(D10,'DS2024'!$AB$20:$AB$35,1)):
INDEX('DS2024'!$AC$20:$AC$35,MATCH(D10,'DS2024'!$AB$20:$AB$35,1)+1),
INDEX('DS2024'!$AB$20:$AB$35,MATCH(D10,'DS2024'!$AB$20:$AB$35,1)):
INDEX('DS2024'!$AB$20:$AB$35,MATCH(D10,'DS2024'!$AB$20:$AB$35,1)+1)),
IF($U$3=Database!$A$2,
_xlfn.FORECAST.LINEAR(
D10,
INDEX('DS2024'!$B$5:$B$15,MATCH(D10,'DS2024'!$A$5:$A$15,1)):
INDEX('DS2024'!$B$5:$B$15,MATCH(D10,'DS2024'!$A$5:$A$15,1)+1),
INDEX('DS2024'!$A$5:$A$15,MATCH(D10,'DS2024'!$A$5:$A$15,1)):
INDEX('DS2024'!$A$5:$A$15,MATCH(D10,'DS2024'!$A$5:$A$15,1)+1)),
IF($U$3=Database!$A$3,
_xlfn.FORECAST.LINEAR(
D10,
INDEX('DS2024'!$E$5:$E$15,MATCH(D10,'DS2024'!$D$5:$D$15,1)):
INDEX('DS2024'!$E$5:$E$15,MATCH(D10,'DS2024'!$D$5:$D$15,1)+1),
INDEX('DS2024'!$D$5:$D$15,MATCH(D10,'DS2024'!$D$5:$D$15,1)):
INDEX('DS2024'!$D$5:$D$15,MATCH(D10,'DS2024'!$D$5:$D$15,1)+1)),
IF($U$3=Database!$A$4,
_xlfn.FORECAST.LINEAR(
D10,
INDEX('DS2024'!$H$5:$H$15,MATCH(D10,'DS2024'!$G$5:$G$15,1)):
INDEX('DS2024'!$H$5:$H$15,MATCH(D10,'DS2024'!$G$5:$G$15,1)+1),
INDEX('DS2024'!$G$5:$G$15,MATCH(D10,'DS2024'!$G$5:$G$15,1)):
INDEX('DS2024'!$G$5:$G$15,MATCH(D10,'DS2024'!$G$5:$G$15,1)+1)),
IF($U$3=Database!$A$5,
_xlfn.FORECAST.LINEAR(
D10,
INDEX('DS2024'!$K$5:$K$15,MATCH(D10,'DS2024'!$J$5:$J$15,1)):
INDEX('DS2024'!$K$5:$K$15,MATCH(D10,'DS2024'!$J$5:$J$15,1)+1),
INDEX('DS2024'!$J$5:$J$15,MATCH(D10,'DS2024'!$J$5:$J$15,1)):
INDEX('DS2024'!$J$5:$J$15,MATCH(D10,'DS2024'!$J$5:$J$15,1)+1)),
IF($U$3=Database!$A$6,
_xlfn.FORECAST.LINEAR(
D10,
INDEX('DS2024'!$N$5:$N$15,MATCH(D10,'DS2024'!$M$5:$M$15,1)):
INDEX('DS2024'!$N$5:$N$15,MATCH(D10,'DS2024'!$M$5:$M$15,1)+1),
INDEX('DS2024'!$M$5:$M$15,MATCH(D10,'DS2024'!$M$5:$M$15,1)):
INDEX('DS2024'!$M$5:$M$15,MATCH(D10,'DS2024'!$M$5:$M$15,1)+1)),
IF($U$3=Database!$A$7,
_xlfn.FORECAST.LINEAR(
D10,
INDEX('DS2024'!$Q$5:$Q$15,MATCH(D10,'DS2024'!$P$5:$P$15,1)):
INDEX('DS2024'!$Q$5:$Q$15,MATCH(D10,'DS2024'!$P$5:$P$15,1)+1),
INDEX('DS2024'!$P$5:$P$15,MATCH(D10,'DS2024'!$P$5:$P$15,1)):
INDEX('DS2024'!$P$5:$P$15,MATCH(D10,'DS2024'!$P$5:$P$15,1)+1)),
IF($U$3=Database!$A$8,
_xlfn.FORECAST.LINEAR(
D10,
INDEX('DS2024'!$T$5:$T$15,MATCH(D10,'DS2024'!$S$5:$S$15,1)):
INDEX('DS2024'!$T$5:$T$15,MATCH(D10,'DS2024'!$S$5:$S$15,1)+1),
INDEX('DS2024'!$S$5:$S$15,MATCH(D10,'DS2024'!$S$5:$S$15,1)):
INDEX('DS2024'!$S$5:$S$15,MATCH(D10,'DS2024'!$S$5:$S$15,1)+1)),
IF($U$3=Database!$A$9,
_xlfn.FORECAST.LINEAR(
D10,
INDEX('DS2024'!$W$5:$W$15,MATCH(D10,'DS2024'!$V$5:$V$15,1)):
INDEX('DS2024'!$W$5:$W$15,MATCH(D10,'DS2024'!$V$5:$V$15,1)+1),
INDEX('DS2024'!$V$5:$V$15,MATCH(D10,'DS2024'!$V$5:$V$15,1)):
INDEX('DS2024'!$V$5:$V$15,MATCH(D10,'DS2024'!$V$5:$V$15,1)+1)),
IF($U$3=Database!$A$10,
_xlfn.FORECAST.LINEAR(
D10,
INDEX('DS2024'!$Z$5:$Z$15,MATCH(D10,'DS2024'!$Y$5:$Y$15,1)):
INDEX('DS2024'!$Z$5:$Z$15,MATCH(D10,'DS2024'!$Y$5:$Y$15,1)+1),
INDEX('DS2024'!$Y$5:$Y$15,MATCH(D10,'DS2024'!$Y$5:$Y$15,1)):
INDEX('DS2024'!$Y$5:$Y$15,MATCH(D10,'DS2024'!$Y$5:$Y$15,1)+1))
)))))))))))))))))))</f>
        <v>0.17210894632206758</v>
      </c>
      <c r="V10" s="50">
        <f>IF($V$3=Database!$A$11,
_xlfn.FORECAST.LINEAR(
F10,
INDEX('DS2024'!$B$20:$B$35,MATCH(F10,'DS2024'!$A$20:$A$35,1)):
INDEX('DS2024'!$B$20:$B$35,MATCH(F10,'DS2024'!$A$20:$A$35,1)+1),
INDEX('DS2024'!$A$20:$A$35,MATCH(F10,'DS2024'!$A$20:$A$35,1)):
INDEX('DS2024'!$A$20:$A$35,MATCH(F10,'DS2024'!$A$20:$A$35,1)+1)),
IF($V$3=Database!$A$12,
_xlfn.FORECAST.LINEAR(
F10,
INDEX('DS2024'!$E$20:$E$35,MATCH(F10,'DS2024'!$D$20:$D$35,1)):
INDEX('DS2024'!$E$20:$E$35,MATCH(F10,'DS2024'!$D$20:$D$35,1)+1),
INDEX('DS2024'!$D$20:$D$35,MATCH(F10,'DS2024'!$D$20:$D$35,1)):
INDEX('DS2024'!$D$20:$D$35,MATCH(F10,'DS2024'!$D$20:$D$35,1)+1)),
IF($V$3=Database!$A$13,
_xlfn.FORECAST.LINEAR(
F10,
INDEX('DS2024'!$H$20:$H$35,MATCH(F10,'DS2024'!$G$20:$G$35,1)):
INDEX('DS2024'!$H$20:$H$35,MATCH(F10,'DS2024'!$G$20:$G$35,1)+1),
INDEX('DS2024'!$G$20:$G$35,MATCH(F10,'DS2024'!$G$20:$G$35,1)):
INDEX('DS2024'!$G$20:$G$35,MATCH(F10,'DS2024'!$G$20:$G$35,1)+1)),
IF($V$3=Database!$A$14,
_xlfn.FORECAST.LINEAR(
F10,
INDEX('DS2024'!$K$20:$K$35,MATCH(F10,'DS2024'!$J$20:$J$35,1)):
INDEX('DS2024'!$K$20:$K$35,MATCH(F10,'DS2024'!$J$20:$J$35,1)+1),
INDEX('DS2024'!$J$20:$J$35,MATCH(F10,'DS2024'!$J$20:$J$35,1)):
INDEX('DS2024'!$J$20:$J$35,MATCH(F10,'DS2024'!$J$20:$J$35,1)+1)),
IF($V$3=Database!$A$15,
_xlfn.FORECAST.LINEAR(
F10,
INDEX('DS2024'!$N$20:$N$35,MATCH(F10,'DS2024'!$M$20:$M$35,1)):
INDEX('DS2024'!$N$20:$N$35,MATCH(F10,'DS2024'!$M$20:$M$35,1)+1),
INDEX('DS2024'!$M$20:$M$35,MATCH(F10,'DS2024'!$M$20:$M$35,1)):
INDEX('DS2024'!$M$20:$M$35,MATCH(F10,'DS2024'!$M$20:$M$35,1)+1)),
IF($V$3=Database!$A$16,
_xlfn.FORECAST.LINEAR(
F10,
INDEX('DS2024'!$Q$20:$Q$35,MATCH(F10,'DS2024'!$P$20:$P$35,1)):
INDEX('DS2024'!$Q$20:$Q$35,MATCH(F10,'DS2024'!$P$20:$P$35,1)+1),
INDEX('DS2024'!$P$20:$P$35,MATCH(F10,'DS2024'!$P$20:$P$35,1)):
INDEX('DS2024'!$P$20:$P$35,MATCH(F10,'DS2024'!$P$20:$P$35,1)+1)),
IF($V$3=Database!$A$17,
_xlfn.FORECAST.LINEAR(
F10,
INDEX('DS2024'!$T$20:$T$35,MATCH(F10,'DS2024'!$S$20:$S$35,1)):
INDEX('DS2024'!$T$20:$T$35,MATCH(F10,'DS2024'!$S$20:$S$35,1)+1),
INDEX('DS2024'!$S$20:$S$35,MATCH(F10,'DS2024'!$S$20:$S$35,1)):
INDEX('DS2024'!$S$20:$S$35,MATCH(F10,'DS2024'!$S$20:$S$35,1)+1)),
IF($V$3=Database!$A$18,
_xlfn.FORECAST.LINEAR(
F10,
INDEX('DS2024'!$W$20:$W$35,MATCH(F10,'DS2024'!$V$20:$V$35,1)):
INDEX('DS2024'!$W$20:$W$35,MATCH(F10,'DS2024'!$V$20:$V$35,1)+1),
INDEX('DS2024'!$V$20:$V$35,MATCH(F10,'DS2024'!$V$20:$V$35,1)):
INDEX('DS2024'!$V$20:$V$35,MATCH(F10,'DS2024'!$V$20:$V$35,1)+1)),
IF($V$3=Database!$A$19,
_xlfn.FORECAST.LINEAR(
F10,
INDEX('DS2024'!$Z$20:$Z$35,MATCH(F10,'DS2024'!$Y$20:$Y$35,1)):
INDEX('DS2024'!$Z$20:$Z$35,MATCH(F10,'DS2024'!$Y$20:$Y$35,1)+1),
INDEX('DS2024'!$Y$20:$Y$35,MATCH(F10,'DS2024'!$Y$20:$Y$35,1)):
INDEX('DS2024'!$Y$20:$Y$35,MATCH(F10,'DS2024'!$Y$20:$Y$35,1)+1)),
IF($V$3=Database!$A$20,
_xlfn.FORECAST.LINEAR(
F10,
INDEX('DS2024'!$AC$20:$AC$35,MATCH(F10,'DS2024'!$AB$20:$AB$35,1)):
INDEX('DS2024'!$AC$20:$AC$35,MATCH(F10,'DS2024'!$AB$20:$AB$35,1)+1),
INDEX('DS2024'!$AB$20:$AB$35,MATCH(F10,'DS2024'!$AB$20:$AB$35,1)):
INDEX('DS2024'!$AB$20:$AB$35,MATCH(F10,'DS2024'!$AB$20:$AB$35,1)+1)),
IF($V$3=Database!$A$2,
_xlfn.FORECAST.LINEAR(
F10,
INDEX('DS2024'!$B$5:$B$15,MATCH(F10,'DS2024'!$A$5:$A$15,1)):
INDEX('DS2024'!$B$5:$B$15,MATCH(F10,'DS2024'!$A$5:$A$15,1)+1),
INDEX('DS2024'!$A$5:$A$15,MATCH(F10,'DS2024'!$A$5:$A$15,1)):
INDEX('DS2024'!$A$5:$A$15,MATCH(F10,'DS2024'!$A$5:$A$15,1)+1)),
IF($V$3=Database!$A$3,
_xlfn.FORECAST.LINEAR(
F10,
INDEX('DS2024'!$E$5:$E$15,MATCH(F10,'DS2024'!$D$5:$D$15,1)):
INDEX('DS2024'!$E$5:$E$15,MATCH(F10,'DS2024'!$D$5:$D$15,1)+1),
INDEX('DS2024'!$D$5:$D$15,MATCH(F10,'DS2024'!$D$5:$D$15,1)):
INDEX('DS2024'!$D$5:$D$15,MATCH(F10,'DS2024'!$D$5:$D$15,1)+1)),
IF($V$3=Database!$A$4,
_xlfn.FORECAST.LINEAR(
F10,
INDEX('DS2024'!$H$5:$H$15,MATCH(F10,'DS2024'!$G$5:$G$15,1)):
INDEX('DS2024'!$H$5:$H$15,MATCH(F10,'DS2024'!$G$5:$G$15,1)+1),
INDEX('DS2024'!$G$5:$G$15,MATCH(F10,'DS2024'!$G$5:$G$15,1)):
INDEX('DS2024'!$G$5:$G$15,MATCH(F10,'DS2024'!$G$5:$G$15,1)+1)),
IF($V$3=Database!$A$5,
_xlfn.FORECAST.LINEAR(
F10,
INDEX('DS2024'!$K$5:$K$15,MATCH(F10,'DS2024'!$J$5:$J$15,1)):
INDEX('DS2024'!$K$5:$K$15,MATCH(F10,'DS2024'!$J$5:$J$15,1)+1),
INDEX('DS2024'!$J$5:$J$15,MATCH(F10,'DS2024'!$J$5:$J$15,1)):
INDEX('DS2024'!$J$5:$J$15,MATCH(F10,'DS2024'!$J$5:$J$15,1)+1)),
IF($V$3=Database!$A$6,
_xlfn.FORECAST.LINEAR(
F10,
INDEX('DS2024'!$N$5:$N$15,MATCH(F10,'DS2024'!$M$5:$M$15,1)):
INDEX('DS2024'!$N$5:$N$15,MATCH(F10,'DS2024'!$M$5:$M$15,1)+1),
INDEX('DS2024'!$M$5:$M$15,MATCH(F10,'DS2024'!$M$5:$M$15,1)):
INDEX('DS2024'!$M$5:$M$15,MATCH(F10,'DS2024'!$M$5:$M$15,1)+1)),
IF($V$3=Database!$A$7,
_xlfn.FORECAST.LINEAR(
F10,
INDEX('DS2024'!$Q$5:$Q$15,MATCH(F10,'DS2024'!$P$5:$P$15,1)):
INDEX('DS2024'!$Q$5:$Q$15,MATCH(F10,'DS2024'!$P$5:$P$15,1)+1),
INDEX('DS2024'!$P$5:$P$15,MATCH(F10,'DS2024'!$P$5:$P$15,1)):
INDEX('DS2024'!$P$5:$P$15,MATCH(F10,'DS2024'!$P$5:$P$15,1)+1)),
IF($V$3=Database!$A$8,
_xlfn.FORECAST.LINEAR(
F10,
INDEX('DS2024'!$T$5:$T$15,MATCH(F10,'DS2024'!$S$5:$S$15,1)):
INDEX('DS2024'!$T$5:$T$15,MATCH(F10,'DS2024'!$S$5:$S$15,1)+1),
INDEX('DS2024'!$S$5:$S$15,MATCH(F10,'DS2024'!$S$5:$S$15,1)):
INDEX('DS2024'!$S$5:$S$15,MATCH(F10,'DS2024'!$S$5:$S$15,1)+1)),
IF($V$3=Database!$A$9,
_xlfn.FORECAST.LINEAR(
F10,
INDEX('DS2024'!$W$5:$W$15,MATCH(F10,'DS2024'!$V$5:$V$15,1)):
INDEX('DS2024'!$W$5:$W$15,MATCH(F10,'DS2024'!$V$5:$V$15,1)+1),
INDEX('DS2024'!$V$5:$V$15,MATCH(F10,'DS2024'!$V$5:$V$15,1)):
INDEX('DS2024'!$V$5:$V$15,MATCH(F10,'DS2024'!$V$5:$V$15,1)+1)),
IF($V$3=Database!$A$10,
_xlfn.FORECAST.LINEAR(
F10,
INDEX('DS2024'!$Z$5:$Z$15,MATCH(F10,'DS2024'!$Y$5:$Y$15,1)):
INDEX('DS2024'!$Z$5:$Z$15,MATCH(F10,'DS2024'!$Y$5:$Y$15,1)+1),
INDEX('DS2024'!$Y$5:$Y$15,MATCH(F10,'DS2024'!$Y$5:$Y$15,1)):
INDEX('DS2024'!$Y$5:$Y$15,MATCH(F10,'DS2024'!$Y$5:$Y$15,1)+1))
)))))))))))))))))))</f>
        <v>0.17517057654075546</v>
      </c>
      <c r="W10" s="50">
        <f>IF($W$3=Database!$A$11,
_xlfn.FORECAST.LINEAR(
H10,
INDEX('DS2024'!$B$20:$B$35,MATCH(H10,'DS2024'!$A$20:$A$35,1)):
INDEX('DS2024'!$B$20:$B$35,MATCH(H10,'DS2024'!$A$20:$A$35,1)+1),
INDEX('DS2024'!$A$20:$A$35,MATCH(H10,'DS2024'!$A$20:$A$35,1)):
INDEX('DS2024'!$A$20:$A$35,MATCH(H10,'DS2024'!$A$20:$A$35,1)+1)),
IF($W$3=Database!$A$12,
_xlfn.FORECAST.LINEAR(
H10,
INDEX('DS2024'!$E$20:$E$35,MATCH(H10,'DS2024'!$D$20:$D$35,1)):
INDEX('DS2024'!$E$20:$E$35,MATCH(H10,'DS2024'!$D$20:$D$35,1)+1),
INDEX('DS2024'!$D$20:$D$35,MATCH(H10,'DS2024'!$D$20:$D$35,1)):
INDEX('DS2024'!$D$20:$D$35,MATCH(H10,'DS2024'!$D$20:$D$35,1)+1)),
IF($W$3=Database!$A$13,
_xlfn.FORECAST.LINEAR(
H10,
INDEX('DS2024'!$H$20:$H$35,MATCH(H10,'DS2024'!$G$20:$G$35,1)):
INDEX('DS2024'!$H$20:$H$35,MATCH(H10,'DS2024'!$G$20:$G$35,1)+1),
INDEX('DS2024'!$G$20:$G$35,MATCH(H10,'DS2024'!$G$20:$G$35,1)):
INDEX('DS2024'!$G$20:$G$35,MATCH(H10,'DS2024'!$G$20:$G$35,1)+1)),
IF($W$3=Database!$A$14,
_xlfn.FORECAST.LINEAR(
H10,
INDEX('DS2024'!$K$20:$K$35,MATCH(H10,'DS2024'!$J$20:$J$35,1)):
INDEX('DS2024'!$K$20:$K$35,MATCH(H10,'DS2024'!$J$20:$J$35,1)+1),
INDEX('DS2024'!$J$20:$J$35,MATCH(H10,'DS2024'!$J$20:$J$35,1)):
INDEX('DS2024'!$J$20:$J$35,MATCH(H10,'DS2024'!$J$20:$J$35,1)+1)),
IF($W$3=Database!$A$15,
_xlfn.FORECAST.LINEAR(
H10,
INDEX('DS2024'!$N$20:$N$35,MATCH(H10,'DS2024'!$M$20:$M$35,1)):
INDEX('DS2024'!$N$20:$N$35,MATCH(H10,'DS2024'!$M$20:$M$35,1)+1),
INDEX('DS2024'!$M$20:$M$35,MATCH(H10,'DS2024'!$M$20:$M$35,1)):
INDEX('DS2024'!$M$20:$M$35,MATCH(H10,'DS2024'!$M$20:$M$35,1)+1)),
IF($W$3=Database!$A$16,
_xlfn.FORECAST.LINEAR(
H10,
INDEX('DS2024'!$Q$20:$Q$35,MATCH(H10,'DS2024'!$P$20:$P$35,1)):
INDEX('DS2024'!$Q$20:$Q$35,MATCH(H10,'DS2024'!$P$20:$P$35,1)+1),
INDEX('DS2024'!$P$20:$P$35,MATCH(H10,'DS2024'!$P$20:$P$35,1)):
INDEX('DS2024'!$P$20:$P$35,MATCH(H10,'DS2024'!$P$20:$P$35,1)+1)),
IF($W$3=Database!$A$17,
_xlfn.FORECAST.LINEAR(
H10,
INDEX('DS2024'!$T$20:$T$35,MATCH(H10,'DS2024'!$S$20:$S$35,1)):
INDEX('DS2024'!$T$20:$T$35,MATCH(H10,'DS2024'!$S$20:$S$35,1)+1),
INDEX('DS2024'!$S$20:$S$35,MATCH(H10,'DS2024'!$S$20:$S$35,1)):
INDEX('DS2024'!$S$20:$S$35,MATCH(H10,'DS2024'!$S$20:$S$35,1)+1)),
IF($W$3=Database!$A$18,
_xlfn.FORECAST.LINEAR(
H10,
INDEX('DS2024'!$W$20:$W$35,MATCH(H10,'DS2024'!$V$20:$V$35,1)):
INDEX('DS2024'!$W$20:$W$35,MATCH(H10,'DS2024'!$V$20:$V$35,1)+1),
INDEX('DS2024'!$V$20:$V$35,MATCH(H10,'DS2024'!$V$20:$V$35,1)):
INDEX('DS2024'!$V$20:$V$35,MATCH(H10,'DS2024'!$V$20:$V$35,1)+1)),
IF($W$3=Database!$A$19,
_xlfn.FORECAST.LINEAR(
H10,
INDEX('DS2024'!$Z$20:$Z$35,MATCH(H10,'DS2024'!$Y$20:$Y$35,1)):
INDEX('DS2024'!$Z$20:$Z$35,MATCH(H10,'DS2024'!$Y$20:$Y$35,1)+1),
INDEX('DS2024'!$Y$20:$Y$35,MATCH(H10,'DS2024'!$Y$20:$Y$35,1)):
INDEX('DS2024'!$Y$20:$Y$35,MATCH(H10,'DS2024'!$Y$20:$Y$35,1)+1)),
IF($W$3=Database!$A$20,
_xlfn.FORECAST.LINEAR(
H10,
INDEX('DS2024'!$AC$20:$AC$35,MATCH(H10,'DS2024'!$AB$20:$AB$35,1)):
INDEX('DS2024'!$AC$20:$AC$35,MATCH(H10,'DS2024'!$AB$20:$AB$35,1)+1),
INDEX('DS2024'!$AB$20:$AB$35,MATCH(H10,'DS2024'!$AB$20:$AB$35,1)):
INDEX('DS2024'!$AB$20:$AB$35,MATCH(H10,'DS2024'!$AB$20:$AB$35,1)+1)),
IF($W$3=Database!$A$2,
_xlfn.FORECAST.LINEAR(
H10,
INDEX('DS2024'!$B$5:$B$15,MATCH(H10,'DS2024'!$A$5:$A$15,1)):
INDEX('DS2024'!$B$5:$B$15,MATCH(H10,'DS2024'!$A$5:$A$15,1)+1),
INDEX('DS2024'!$A$5:$A$15,MATCH(H10,'DS2024'!$A$5:$A$15,1)):
INDEX('DS2024'!$A$5:$A$15,MATCH(H10,'DS2024'!$A$5:$A$15,1)+1)),
IF($W$3=Database!$A$3,
_xlfn.FORECAST.LINEAR(
H10,
INDEX('DS2024'!$E$5:$E$15,MATCH(H10,'DS2024'!$D$5:$D$15,1)):
INDEX('DS2024'!$E$5:$E$15,MATCH(H10,'DS2024'!$D$5:$D$15,1)+1),
INDEX('DS2024'!$D$5:$D$15,MATCH(H10,'DS2024'!$D$5:$D$15,1)):
INDEX('DS2024'!$D$5:$D$15,MATCH(H10,'DS2024'!$D$5:$D$15,1)+1)),
IF($W$3=Database!$A$4,
_xlfn.FORECAST.LINEAR(
H10,
INDEX('DS2024'!$H$5:$H$15,MATCH(H10,'DS2024'!$G$5:$G$15,1)):
INDEX('DS2024'!$H$5:$H$15,MATCH(H10,'DS2024'!$G$5:$G$15,1)+1),
INDEX('DS2024'!$G$5:$G$15,MATCH(H10,'DS2024'!$G$5:$G$15,1)):
INDEX('DS2024'!$G$5:$G$15,MATCH(H10,'DS2024'!$G$5:$G$15,1)+1)),
IF($W$3=Database!$A$5,
_xlfn.FORECAST.LINEAR(
H10,
INDEX('DS2024'!$K$5:$K$15,MATCH(H10,'DS2024'!$J$5:$J$15,1)):
INDEX('DS2024'!$K$5:$K$15,MATCH(H10,'DS2024'!$J$5:$J$15,1)+1),
INDEX('DS2024'!$J$5:$J$15,MATCH(H10,'DS2024'!$J$5:$J$15,1)):
INDEX('DS2024'!$J$5:$J$15,MATCH(H10,'DS2024'!$J$5:$J$15,1)+1)),
IF($W$3=Database!$A$6,
_xlfn.FORECAST.LINEAR(
H10,
INDEX('DS2024'!$N$5:$N$15,MATCH(H10,'DS2024'!$M$5:$M$15,1)):
INDEX('DS2024'!$N$5:$N$15,MATCH(H10,'DS2024'!$M$5:$M$15,1)+1),
INDEX('DS2024'!$M$5:$M$15,MATCH(H10,'DS2024'!$M$5:$M$15,1)):
INDEX('DS2024'!$M$5:$M$15,MATCH(H10,'DS2024'!$M$5:$M$15,1)+1)),
IF($W$3=Database!$A$7,
_xlfn.FORECAST.LINEAR(
H10,
INDEX('DS2024'!$Q$5:$Q$15,MATCH(H10,'DS2024'!$P$5:$P$15,1)):
INDEX('DS2024'!$Q$5:$Q$15,MATCH(H10,'DS2024'!$P$5:$P$15,1)+1),
INDEX('DS2024'!$P$5:$P$15,MATCH(H10,'DS2024'!$P$5:$P$15,1)):
INDEX('DS2024'!$P$5:$P$15,MATCH(H10,'DS2024'!$P$5:$P$15,1)+1)),
IF($W$3=Database!$A$8,
_xlfn.FORECAST.LINEAR(
H10,
INDEX('DS2024'!$T$5:$T$15,MATCH(H10,'DS2024'!$S$5:$S$15,1)):
INDEX('DS2024'!$T$5:$T$15,MATCH(H10,'DS2024'!$S$5:$S$15,1)+1),
INDEX('DS2024'!$S$5:$S$15,MATCH(H10,'DS2024'!$S$5:$S$15,1)):
INDEX('DS2024'!$S$5:$S$15,MATCH(H10,'DS2024'!$S$5:$S$15,1)+1)),
IF($W$3=Database!$A$9,
_xlfn.FORECAST.LINEAR(
H10,
INDEX('DS2024'!$W$5:$W$15,MATCH(H10,'DS2024'!$V$5:$V$15,1)):
INDEX('DS2024'!$W$5:$W$15,MATCH(H10,'DS2024'!$V$5:$V$15,1)+1),
INDEX('DS2024'!$V$5:$V$15,MATCH(H10,'DS2024'!$V$5:$V$15,1)):
INDEX('DS2024'!$V$5:$V$15,MATCH(H10,'DS2024'!$V$5:$V$15,1)+1)),
IF($W$3=Database!$A$10,
_xlfn.FORECAST.LINEAR(
H10,
INDEX('DS2024'!$Z$5:$Z$15,MATCH(H10,'DS2024'!$Y$5:$Y$15,1)):
INDEX('DS2024'!$Z$5:$Z$15,MATCH(H10,'DS2024'!$Y$5:$Y$15,1)+1),
INDEX('DS2024'!$Y$5:$Y$15,MATCH(H10,'DS2024'!$Y$5:$Y$15,1)):
INDEX('DS2024'!$Y$5:$Y$15,MATCH(H10,'DS2024'!$Y$5:$Y$15,1)+1))
)))))))))))))))))))</f>
        <v>0.19595031649349098</v>
      </c>
      <c r="X10" s="50">
        <f>IF($X$3=Database!$A$11,
_xlfn.FORECAST.LINEAR(
J10,
INDEX('DS2024'!$B$20:$B$35,MATCH(J10,'DS2024'!$A$20:$A$35,1)):
INDEX('DS2024'!$B$20:$B$35,MATCH(J10,'DS2024'!$A$20:$A$35,1)+1),
INDEX('DS2024'!$A$20:$A$35,MATCH(J10,'DS2024'!$A$20:$A$35,1)):
INDEX('DS2024'!$A$20:$A$35,MATCH(J10,'DS2024'!$A$20:$A$35,1)+1)),
IF($X$3=Database!$A$12,
_xlfn.FORECAST.LINEAR(
J10,
INDEX('DS2024'!$E$20:$E$35,MATCH(J10,'DS2024'!$D$20:$D$35,1)):
INDEX('DS2024'!$E$20:$E$35,MATCH(J10,'DS2024'!$D$20:$D$35,1)+1),
INDEX('DS2024'!$D$20:$D$35,MATCH(J10,'DS2024'!$D$20:$D$35,1)):
INDEX('DS2024'!$D$20:$D$35,MATCH(J10,'DS2024'!$D$20:$D$35,1)+1)),
IF($X$3=Database!$A$13,
_xlfn.FORECAST.LINEAR(
J10,
INDEX('DS2024'!$H$20:$H$35,MATCH(J10,'DS2024'!$G$20:$G$35,1)):
INDEX('DS2024'!$H$20:$H$35,MATCH(J10,'DS2024'!$G$20:$G$35,1)+1),
INDEX('DS2024'!$G$20:$G$35,MATCH(J10,'DS2024'!$G$20:$G$35,1)):
INDEX('DS2024'!$G$20:$G$35,MATCH(J10,'DS2024'!$G$20:$G$35,1)+1)),
IF($X$3=Database!$A$14,
_xlfn.FORECAST.LINEAR(
J10,
INDEX('DS2024'!$K$20:$K$35,MATCH(J10,'DS2024'!$J$20:$J$35,1)):
INDEX('DS2024'!$K$20:$K$35,MATCH(J10,'DS2024'!$J$20:$J$35,1)+1),
INDEX('DS2024'!$J$20:$J$35,MATCH(J10,'DS2024'!$J$20:$J$35,1)):
INDEX('DS2024'!$J$20:$J$35,MATCH(J10,'DS2024'!$J$20:$J$35,1)+1)),
IF($X$3=Database!$A$15,
_xlfn.FORECAST.LINEAR(
J10,
INDEX('DS2024'!$N$20:$N$35,MATCH(J10,'DS2024'!$M$20:$M$35,1)):
INDEX('DS2024'!$N$20:$N$35,MATCH(J10,'DS2024'!$M$20:$M$35,1)+1),
INDEX('DS2024'!$M$20:$M$35,MATCH(J10,'DS2024'!$M$20:$M$35,1)):
INDEX('DS2024'!$M$20:$M$35,MATCH(J10,'DS2024'!$M$20:$M$35,1)+1)),
IF($X$3=Database!$A$16,
_xlfn.FORECAST.LINEAR(
J10,
INDEX('DS2024'!$Q$20:$Q$35,MATCH(J10,'DS2024'!$P$20:$P$35,1)):
INDEX('DS2024'!$Q$20:$Q$35,MATCH(J10,'DS2024'!$P$20:$P$35,1)+1),
INDEX('DS2024'!$P$20:$P$35,MATCH(J10,'DS2024'!$P$20:$P$35,1)):
INDEX('DS2024'!$P$20:$P$35,MATCH(J10,'DS2024'!$P$20:$P$35,1)+1)),
IF($X$3=Database!$A$17,
_xlfn.FORECAST.LINEAR(
J10,
INDEX('DS2024'!$T$20:$T$35,MATCH(J10,'DS2024'!$S$20:$S$35,1)):
INDEX('DS2024'!$T$20:$T$35,MATCH(J10,'DS2024'!$S$20:$S$35,1)+1),
INDEX('DS2024'!$S$20:$S$35,MATCH(J10,'DS2024'!$S$20:$S$35,1)):
INDEX('DS2024'!$S$20:$S$35,MATCH(J10,'DS2024'!$S$20:$S$35,1)+1)),
IF($X$3=Database!$A$18,
_xlfn.FORECAST.LINEAR(
J10,
INDEX('DS2024'!$W$20:$W$35,MATCH(J10,'DS2024'!$V$20:$V$35,1)):
INDEX('DS2024'!$W$20:$W$35,MATCH(J10,'DS2024'!$V$20:$V$35,1)+1),
INDEX('DS2024'!$V$20:$V$35,MATCH(J10,'DS2024'!$V$20:$V$35,1)):
INDEX('DS2024'!$V$20:$V$35,MATCH(J10,'DS2024'!$V$20:$V$35,1)+1)),
IF($X$3=Database!$A$19,
_xlfn.FORECAST.LINEAR(
J10,
INDEX('DS2024'!$Z$20:$Z$35,MATCH(J10,'DS2024'!$Y$20:$Y$35,1)):
INDEX('DS2024'!$Z$20:$Z$35,MATCH(J10,'DS2024'!$Y$20:$Y$35,1)+1),
INDEX('DS2024'!$Y$20:$Y$35,MATCH(J10,'DS2024'!$Y$20:$Y$35,1)):
INDEX('DS2024'!$Y$20:$Y$35,MATCH(J10,'DS2024'!$Y$20:$Y$35,1)+1)),
IF($X$3=Database!$A$20,
_xlfn.FORECAST.LINEAR(
J10,
INDEX('DS2024'!$AC$20:$AC$35,MATCH(J10,'DS2024'!$AB$20:$AB$35,1)):
INDEX('DS2024'!$AC$20:$AC$35,MATCH(J10,'DS2024'!$AB$20:$AB$35,1)+1),
INDEX('DS2024'!$AB$20:$AB$35,MATCH(J10,'DS2024'!$AB$20:$AB$35,1)):
INDEX('DS2024'!$AB$20:$AB$35,MATCH(J10,'DS2024'!$AB$20:$AB$35,1)+1)),
IF($X$3=Database!$A$2,
_xlfn.FORECAST.LINEAR(
J10,
INDEX('DS2024'!$B$5:$B$15,MATCH(J10,'DS2024'!$A$5:$A$15,1)):
INDEX('DS2024'!$B$5:$B$15,MATCH(J10,'DS2024'!$A$5:$A$15,1)+1),
INDEX('DS2024'!$A$5:$A$15,MATCH(J10,'DS2024'!$A$5:$A$15,1)):
INDEX('DS2024'!$A$5:$A$15,MATCH(J10,'DS2024'!$A$5:$A$15,1)+1)),
IF($X$3=Database!$A$3,
_xlfn.FORECAST.LINEAR(
J10,
INDEX('DS2024'!$E$5:$E$15,MATCH(J10,'DS2024'!$D$5:$D$15,1)):
INDEX('DS2024'!$E$5:$E$15,MATCH(J10,'DS2024'!$D$5:$D$15,1)+1),
INDEX('DS2024'!$D$5:$D$15,MATCH(J10,'DS2024'!$D$5:$D$15,1)):
INDEX('DS2024'!$D$5:$D$15,MATCH(J10,'DS2024'!$D$5:$D$15,1)+1)),
IF($X$3=Database!$A$4,
_xlfn.FORECAST.LINEAR(
J10,
INDEX('DS2024'!$H$5:$H$15,MATCH(J10,'DS2024'!$G$5:$G$15,1)):
INDEX('DS2024'!$H$5:$H$15,MATCH(J10,'DS2024'!$G$5:$G$15,1)+1),
INDEX('DS2024'!$G$5:$G$15,MATCH(J10,'DS2024'!$G$5:$G$15,1)):
INDEX('DS2024'!$G$5:$G$15,MATCH(J10,'DS2024'!$G$5:$G$15,1)+1)),
IF($X$3=Database!$A$5,
_xlfn.FORECAST.LINEAR(
J10,
INDEX('DS2024'!$K$5:$K$15,MATCH(J10,'DS2024'!$J$5:$J$15,1)):
INDEX('DS2024'!$K$5:$K$15,MATCH(J10,'DS2024'!$J$5:$J$15,1)+1),
INDEX('DS2024'!$J$5:$J$15,MATCH(J10,'DS2024'!$J$5:$J$15,1)):
INDEX('DS2024'!$J$5:$J$15,MATCH(J10,'DS2024'!$J$5:$J$15,1)+1)),
IF($X$3=Database!$A$6,
_xlfn.FORECAST.LINEAR(
J10,
INDEX('DS2024'!$N$5:$N$15,MATCH(J10,'DS2024'!$M$5:$M$15,1)):
INDEX('DS2024'!$N$5:$N$15,MATCH(J10,'DS2024'!$M$5:$M$15,1)+1),
INDEX('DS2024'!$M$5:$M$15,MATCH(J10,'DS2024'!$M$5:$M$15,1)):
INDEX('DS2024'!$M$5:$M$15,MATCH(J10,'DS2024'!$M$5:$M$15,1)+1)),
IF($X$3=Database!$A$7,
_xlfn.FORECAST.LINEAR(
J10,
INDEX('DS2024'!$Q$5:$Q$15,MATCH(J10,'DS2024'!$P$5:$P$15,1)):
INDEX('DS2024'!$Q$5:$Q$15,MATCH(J10,'DS2024'!$P$5:$P$15,1)+1),
INDEX('DS2024'!$P$5:$P$15,MATCH(J10,'DS2024'!$P$5:$P$15,1)):
INDEX('DS2024'!$P$5:$P$15,MATCH(J10,'DS2024'!$P$5:$P$15,1)+1)),
IF($X$3=Database!$A$8,
_xlfn.FORECAST.LINEAR(
J10,
INDEX('DS2024'!$T$5:$T$15,MATCH(J10,'DS2024'!$S$5:$S$15,1)):
INDEX('DS2024'!$T$5:$T$15,MATCH(J10,'DS2024'!$S$5:$S$15,1)+1),
INDEX('DS2024'!$S$5:$S$15,MATCH(J10,'DS2024'!$S$5:$S$15,1)):
INDEX('DS2024'!$S$5:$S$15,MATCH(J10,'DS2024'!$S$5:$S$15,1)+1)),
IF($T$3=Database!$A$9,
_xlfn.FORECAST.LINEAR(
J10,
INDEX('DS2024'!$W$5:$W$15,MATCH(J10,'DS2024'!$V$5:$V$15,1)):
INDEX('DS2024'!$W$5:$W$15,MATCH(J10,'DS2024'!$V$5:$V$15,1)+1),
INDEX('DS2024'!$V$5:$V$15,MATCH(J10,'DS2024'!$V$5:$V$15,1)):
INDEX('DS2024'!$V$5:$V$15,MATCH(J10,'DS2024'!$V$5:$V$15,1)+1)),
IF($T$3=Database!$A$10,
_xlfn.FORECAST.LINEAR(
J10,
INDEX('DS2024'!$Z$5:$Z$15,MATCH(J10,'DS2024'!$Y$5:$Y$15,1)):
INDEX('DS2024'!$Z$5:$Z$15,MATCH(J10,'DS2024'!$Y$5:$Y$15,1)+1),
INDEX('DS2024'!$Y$5:$Y$15,MATCH(J10,'DS2024'!$Y$5:$Y$15,1)):
INDEX('DS2024'!$Y$5:$Y$15,MATCH(J10,'DS2024'!$Y$5:$Y$15,1)+1))
)))))))))))))))))))</f>
        <v>0.19574330188303676</v>
      </c>
      <c r="Y10" s="50">
        <f>IF($Y$3=Database!$A$11,
_xlfn.FORECAST.LINEAR(
L10,
INDEX('DS2024'!$B$20:$B$35,MATCH(L10,'DS2024'!$A$20:$A$35,1)):
INDEX('DS2024'!$B$20:$B$35,MATCH(L10,'DS2024'!$A$20:$A$35,1)+1),
INDEX('DS2024'!$A$20:$A$35,MATCH(L10,'DS2024'!$A$20:$A$35,1)):
INDEX('DS2024'!$A$20:$A$35,MATCH(L10,'DS2024'!$A$20:$A$35,1)+1)),
IF($Y$3=Database!$A$12,
_xlfn.FORECAST.LINEAR(
L10,
INDEX('DS2024'!$E$20:$E$35,MATCH(L10,'DS2024'!$D$20:$D$35,1)):
INDEX('DS2024'!$E$20:$E$35,MATCH(L10,'DS2024'!$D$20:$D$35,1)+1),
INDEX('DS2024'!$D$20:$D$35,MATCH(L10,'DS2024'!$D$20:$D$35,1)):
INDEX('DS2024'!$D$20:$D$35,MATCH(L10,'DS2024'!$D$20:$D$35,1)+1)),
IF($Y$3=Database!$A$13,
_xlfn.FORECAST.LINEAR(
L10,
INDEX('DS2024'!$H$20:$H$35,MATCH(L10,'DS2024'!$G$20:$G$35,1)):
INDEX('DS2024'!$H$20:$H$35,MATCH(L10,'DS2024'!$G$20:$G$35,1)+1),
INDEX('DS2024'!$G$20:$G$35,MATCH(L10,'DS2024'!$G$20:$G$35,1)):
INDEX('DS2024'!$G$20:$G$35,MATCH(L10,'DS2024'!$G$20:$G$35,1)+1)),
IF($Y$3=Database!$A$14,
_xlfn.FORECAST.LINEAR(
L10,
INDEX('DS2024'!$K$20:$K$35,MATCH(L10,'DS2024'!$J$20:$J$35,1)):
INDEX('DS2024'!$K$20:$K$35,MATCH(L10,'DS2024'!$J$20:$J$35,1)+1),
INDEX('DS2024'!$J$20:$J$35,MATCH(L10,'DS2024'!$J$20:$J$35,1)):
INDEX('DS2024'!$J$20:$J$35,MATCH(L10,'DS2024'!$J$20:$J$35,1)+1)),
IF($Y$3=Database!$A$15,
_xlfn.FORECAST.LINEAR(
L10,
INDEX('DS2024'!$N$20:$N$35,MATCH(L10,'DS2024'!$M$20:$M$35,1)):
INDEX('DS2024'!$N$20:$N$35,MATCH(L10,'DS2024'!$M$20:$M$35,1)+1),
INDEX('DS2024'!$M$20:$M$35,MATCH(L10,'DS2024'!$M$20:$M$35,1)):
INDEX('DS2024'!$M$20:$M$35,MATCH(L10,'DS2024'!$M$20:$M$35,1)+1)),
IF($Y$3=Database!$A$16,
_xlfn.FORECAST.LINEAR(
L10,
INDEX('DS2024'!$Q$20:$Q$35,MATCH(L10,'DS2024'!$P$20:$P$35,1)):
INDEX('DS2024'!$Q$20:$Q$35,MATCH(L10,'DS2024'!$P$20:$P$35,1)+1),
INDEX('DS2024'!$P$20:$P$35,MATCH(L10,'DS2024'!$P$20:$P$35,1)):
INDEX('DS2024'!$P$20:$P$35,MATCH(L10,'DS2024'!$P$20:$P$35,1)+1)),
IF($Y$3=Database!$A$17,
_xlfn.FORECAST.LINEAR(
L10,
INDEX('DS2024'!$T$20:$T$35,MATCH(L10,'DS2024'!$S$20:$S$35,1)):
INDEX('DS2024'!$T$20:$T$35,MATCH(L10,'DS2024'!$S$20:$S$35,1)+1),
INDEX('DS2024'!$S$20:$S$35,MATCH(L10,'DS2024'!$S$20:$S$35,1)):
INDEX('DS2024'!$S$20:$S$35,MATCH(L10,'DS2024'!$S$20:$S$35,1)+1)),
IF($Y$3=Database!$A$18,
_xlfn.FORECAST.LINEAR(
L10,
INDEX('DS2024'!$W$20:$W$35,MATCH(L10,'DS2024'!$V$20:$V$35,1)):
INDEX('DS2024'!$W$20:$W$35,MATCH(L10,'DS2024'!$V$20:$V$35,1)+1),
INDEX('DS2024'!$V$20:$V$35,MATCH(L10,'DS2024'!$V$20:$V$35,1)):
INDEX('DS2024'!$V$20:$V$35,MATCH(L10,'DS2024'!$V$20:$V$35,1)+1)),
IF($Y$3=Database!$A$19,
_xlfn.FORECAST.LINEAR(
L10,
INDEX('DS2024'!$Z$20:$Z$35,MATCH(L10,'DS2024'!$Y$20:$Y$35,1)):
INDEX('DS2024'!$Z$20:$Z$35,MATCH(L10,'DS2024'!$Y$20:$Y$35,1)+1),
INDEX('DS2024'!$Y$20:$Y$35,MATCH(L10,'DS2024'!$Y$20:$Y$35,1)):
INDEX('DS2024'!$Y$20:$Y$35,MATCH(L10,'DS2024'!$Y$20:$Y$35,1)+1)),
IF($Y$3=Database!$A$20,
_xlfn.FORECAST.LINEAR(
L10,
INDEX('DS2024'!$AC$20:$AC$35,MATCH(L10,'DS2024'!$AB$20:$AB$35,1)):
INDEX('DS2024'!$AC$20:$AC$35,MATCH(L10,'DS2024'!$AB$20:$AB$35,1)+1),
INDEX('DS2024'!$AB$20:$AB$35,MATCH(L10,'DS2024'!$AB$20:$AB$35,1)):
INDEX('DS2024'!$AB$20:$AB$35,MATCH(L10,'DS2024'!$AB$20:$AB$35,1)+1)),
IF($Y$3=Database!$A$2,
_xlfn.FORECAST.LINEAR(
L10,
INDEX('DS2024'!$B$5:$B$15,MATCH(L10,'DS2024'!$A$5:$A$15,1)):
INDEX('DS2024'!$B$5:$B$15,MATCH(L10,'DS2024'!$A$5:$A$15,1)+1),
INDEX('DS2024'!$A$5:$A$15,MATCH(L10,'DS2024'!$A$5:$A$15,1)):
INDEX('DS2024'!$A$5:$A$15,MATCH(L10,'DS2024'!$A$5:$A$15,1)+1)),
IF($Y$3=Database!$A$3,
_xlfn.FORECAST.LINEAR(
L10,
INDEX('DS2024'!$E$5:$E$15,MATCH(L10,'DS2024'!$D$5:$D$15,1)):
INDEX('DS2024'!$E$5:$E$15,MATCH(L10,'DS2024'!$D$5:$D$15,1)+1),
INDEX('DS2024'!$D$5:$D$15,MATCH(L10,'DS2024'!$D$5:$D$15,1)):
INDEX('DS2024'!$D$5:$D$15,MATCH(L10,'DS2024'!$D$5:$D$15,1)+1)),
IF($Y$3=Database!$A$4,
_xlfn.FORECAST.LINEAR(
L10,
INDEX('DS2024'!$H$5:$H$15,MATCH(L10,'DS2024'!$G$5:$G$15,1)):
INDEX('DS2024'!$H$5:$H$15,MATCH(L10,'DS2024'!$G$5:$G$15,1)+1),
INDEX('DS2024'!$G$5:$G$15,MATCH(L10,'DS2024'!$G$5:$G$15,1)):
INDEX('DS2024'!$G$5:$G$15,MATCH(L10,'DS2024'!$G$5:$G$15,1)+1)),
IF($Y$3=Database!$A$5,
_xlfn.FORECAST.LINEAR(
L10,
INDEX('DS2024'!$K$5:$K$15,MATCH(L10,'DS2024'!$J$5:$J$15,1)):
INDEX('DS2024'!$K$5:$K$15,MATCH(L10,'DS2024'!$J$5:$J$15,1)+1),
INDEX('DS2024'!$J$5:$J$15,MATCH(L10,'DS2024'!$J$5:$J$15,1)):
INDEX('DS2024'!$J$5:$J$15,MATCH(L10,'DS2024'!$J$5:$J$15,1)+1)),
IF($Y$3=Database!$A$6,
_xlfn.FORECAST.LINEAR(
L10,
INDEX('DS2024'!$N$5:$N$15,MATCH(L10,'DS2024'!$M$5:$M$15,1)):
INDEX('DS2024'!$N$5:$N$15,MATCH(L10,'DS2024'!$M$5:$M$15,1)+1),
INDEX('DS2024'!$M$5:$M$15,MATCH(L10,'DS2024'!$M$5:$M$15,1)):
INDEX('DS2024'!$M$5:$M$15,MATCH(L10,'DS2024'!$M$5:$M$15,1)+1)),
IF($Y$3=Database!$A$7,
_xlfn.FORECAST.LINEAR(
L10,
INDEX('DS2024'!$Q$5:$Q$15,MATCH(L10,'DS2024'!$P$5:$P$15,1)):
INDEX('DS2024'!$Q$5:$Q$15,MATCH(L10,'DS2024'!$P$5:$P$15,1)+1),
INDEX('DS2024'!$P$5:$P$15,MATCH(L10,'DS2024'!$P$5:$P$15,1)):
INDEX('DS2024'!$P$5:$P$15,MATCH(L10,'DS2024'!$P$5:$P$15,1)+1)),
IF($Y$3=Database!$A$8,
_xlfn.FORECAST.LINEAR(
L10,
INDEX('DS2024'!$T$5:$T$15,MATCH(L10,'DS2024'!$S$5:$S$15,1)):
INDEX('DS2024'!$T$5:$T$15,MATCH(L10,'DS2024'!$S$5:$S$15,1)+1),
INDEX('DS2024'!$S$5:$S$15,MATCH(L10,'DS2024'!$S$5:$S$15,1)):
INDEX('DS2024'!$S$5:$S$15,MATCH(L10,'DS2024'!$S$5:$S$15,1)+1)),
IF($T$3=Database!$A$9,
_xlfn.FORECAST.LINEAR(
L10,
INDEX('DS2024'!$W$5:$W$15,MATCH(L10,'DS2024'!$V$5:$V$15,1)):
INDEX('DS2024'!$W$5:$W$15,MATCH(L10,'DS2024'!$V$5:$V$15,1)+1),
INDEX('DS2024'!$V$5:$V$15,MATCH(L10,'DS2024'!$V$5:$V$15,1)):
INDEX('DS2024'!$V$5:$V$15,MATCH(L10,'DS2024'!$V$5:$V$15,1)+1)),
IF($T$3=Database!$A$10,
_xlfn.FORECAST.LINEAR(
L10,
INDEX('DS2024'!$Z$5:$Z$15,MATCH(L10,'DS2024'!$Y$5:$Y$15,1)):
INDEX('DS2024'!$Z$5:$Z$15,MATCH(L10,'DS2024'!$Y$5:$Y$15,1)+1),
INDEX('DS2024'!$Y$5:$Y$15,MATCH(L10,'DS2024'!$Y$5:$Y$15,1)):
INDEX('DS2024'!$Y$5:$Y$15,MATCH(L10,'DS2024'!$Y$5:$Y$15,1)+1))
)))))))))))))))))))</f>
        <v>0.19239603487399976</v>
      </c>
      <c r="Z10" s="50">
        <f>IF($Z$3=Database!$A$11,
_xlfn.FORECAST.LINEAR(
N10,
INDEX('DS2024'!$B$20:$B$35,MATCH(N10,'DS2024'!$A$20:$A$35,1)):
INDEX('DS2024'!$B$20:$B$35,MATCH(N10,'DS2024'!$A$20:$A$35,1)+1),
INDEX('DS2024'!$A$20:$A$35,MATCH(N10,'DS2024'!$A$20:$A$35,1)):
INDEX('DS2024'!$A$20:$A$35,MATCH(N10,'DS2024'!$A$20:$A$35,1)+1)),
IF($Z$3=Database!$A$12,
_xlfn.FORECAST.LINEAR(
N10,
INDEX('DS2024'!$E$20:$E$35,MATCH(N10,'DS2024'!$D$20:$D$35,1)):
INDEX('DS2024'!$E$20:$E$35,MATCH(N10,'DS2024'!$D$20:$D$35,1)+1),
INDEX('DS2024'!$D$20:$D$35,MATCH(N10,'DS2024'!$D$20:$D$35,1)):
INDEX('DS2024'!$D$20:$D$35,MATCH(N10,'DS2024'!$D$20:$D$35,1)+1)),
IF($Z$3=Database!$A$13,
_xlfn.FORECAST.LINEAR(
N10,
INDEX('DS2024'!$H$20:$H$35,MATCH(N10,'DS2024'!$G$20:$G$35,1)):
INDEX('DS2024'!$H$20:$H$35,MATCH(N10,'DS2024'!$G$20:$G$35,1)+1),
INDEX('DS2024'!$G$20:$G$35,MATCH(N10,'DS2024'!$G$20:$G$35,1)):
INDEX('DS2024'!$G$20:$G$35,MATCH(N10,'DS2024'!$G$20:$G$35,1)+1)),
IF($Z$3=Database!$A$14,
_xlfn.FORECAST.LINEAR(
N10,
INDEX('DS2024'!$K$20:$K$35,MATCH(N10,'DS2024'!$J$20:$J$35,1)):
INDEX('DS2024'!$K$20:$K$35,MATCH(N10,'DS2024'!$J$20:$J$35,1)+1),
INDEX('DS2024'!$J$20:$J$35,MATCH(N10,'DS2024'!$J$20:$J$35,1)):
INDEX('DS2024'!$J$20:$J$35,MATCH(N10,'DS2024'!$J$20:$J$35,1)+1)),
IF($Z$3=Database!$A$15,
_xlfn.FORECAST.LINEAR(
N10,
INDEX('DS2024'!$N$20:$N$35,MATCH(N10,'DS2024'!$M$20:$M$35,1)):
INDEX('DS2024'!$N$20:$N$35,MATCH(N10,'DS2024'!$M$20:$M$35,1)+1),
INDEX('DS2024'!$M$20:$M$35,MATCH(N10,'DS2024'!$M$20:$M$35,1)):
INDEX('DS2024'!$M$20:$M$35,MATCH(N10,'DS2024'!$M$20:$M$35,1)+1)),
IF($Z$3=Database!$A$16,
_xlfn.FORECAST.LINEAR(
N10,
INDEX('DS2024'!$Q$20:$Q$35,MATCH(N10,'DS2024'!$P$20:$P$35,1)):
INDEX('DS2024'!$Q$20:$Q$35,MATCH(N10,'DS2024'!$P$20:$P$35,1)+1),
INDEX('DS2024'!$P$20:$P$35,MATCH(N10,'DS2024'!$P$20:$P$35,1)):
INDEX('DS2024'!$P$20:$P$35,MATCH(N10,'DS2024'!$P$20:$P$35,1)+1)),
IF($Z$3=Database!$A$17,
_xlfn.FORECAST.LINEAR(
N10,
INDEX('DS2024'!$T$20:$T$35,MATCH(N10,'DS2024'!$S$20:$S$35,1)):
INDEX('DS2024'!$T$20:$T$35,MATCH(N10,'DS2024'!$S$20:$S$35,1)+1),
INDEX('DS2024'!$S$20:$S$35,MATCH(N10,'DS2024'!$S$20:$S$35,1)):
INDEX('DS2024'!$S$20:$S$35,MATCH(N10,'DS2024'!$S$20:$S$35,1)+1)),
IF($Z$3=Database!$A$18,
_xlfn.FORECAST.LINEAR(
N10,
INDEX('DS2024'!$W$20:$W$35,MATCH(N10,'DS2024'!$V$20:$V$35,1)):
INDEX('DS2024'!$W$20:$W$35,MATCH(N10,'DS2024'!$V$20:$V$35,1)+1),
INDEX('DS2024'!$V$20:$V$35,MATCH(N10,'DS2024'!$V$20:$V$35,1)):
INDEX('DS2024'!$V$20:$V$35,MATCH(N10,'DS2024'!$V$20:$V$35,1)+1)),
IF($Z$3=Database!$A$19,
_xlfn.FORECAST.LINEAR(
N10,
INDEX('DS2024'!$Z$20:$Z$35,MATCH(N10,'DS2024'!$Y$20:$Y$35,1)):
INDEX('DS2024'!$Z$20:$Z$35,MATCH(N10,'DS2024'!$Y$20:$Y$35,1)+1),
INDEX('DS2024'!$Y$20:$Y$35,MATCH(N10,'DS2024'!$Y$20:$Y$35,1)):
INDEX('DS2024'!$Y$20:$Y$35,MATCH(N10,'DS2024'!$Y$20:$Y$35,1)+1)),
IF($Z$3=Database!$A$20,
_xlfn.FORECAST.LINEAR(
N10,
INDEX('DS2024'!$AC$20:$AC$35,MATCH(N10,'DS2024'!$AB$20:$AB$35,1)):
INDEX('DS2024'!$AC$20:$AC$35,MATCH(N10,'DS2024'!$AB$20:$AB$35,1)+1),
INDEX('DS2024'!$AB$20:$AB$35,MATCH(N10,'DS2024'!$AB$20:$AB$35,1)):
INDEX('DS2024'!$AB$20:$AB$35,MATCH(N10,'DS2024'!$AB$20:$AB$35,1)+1)),
IF($Z$3=Database!$A$2,
_xlfn.FORECAST.LINEAR(
N10,
INDEX('DS2024'!$B$5:$B$15,MATCH(N10,'DS2024'!$A$5:$A$15,1)):
INDEX('DS2024'!$B$5:$B$15,MATCH(N10,'DS2024'!$A$5:$A$15,1)+1),
INDEX('DS2024'!$A$5:$A$15,MATCH(N10,'DS2024'!$A$5:$A$15,1)):
INDEX('DS2024'!$A$5:$A$15,MATCH(N10,'DS2024'!$A$5:$A$15,1)+1)),
IF($Z$3=Database!$A$3,
_xlfn.FORECAST.LINEAR(
N10,
INDEX('DS2024'!$E$5:$E$15,MATCH(N10,'DS2024'!$D$5:$D$15,1)):
INDEX('DS2024'!$E$5:$E$15,MATCH(N10,'DS2024'!$D$5:$D$15,1)+1),
INDEX('DS2024'!$D$5:$D$15,MATCH(N10,'DS2024'!$D$5:$D$15,1)):
INDEX('DS2024'!$D$5:$D$15,MATCH(N10,'DS2024'!$D$5:$D$15,1)+1)),
IF($Z$3=Database!$A$4,
_xlfn.FORECAST.LINEAR(
N10,
INDEX('DS2024'!$H$5:$H$15,MATCH(N10,'DS2024'!$G$5:$G$15,1)):
INDEX('DS2024'!$H$5:$H$15,MATCH(N10,'DS2024'!$G$5:$G$15,1)+1),
INDEX('DS2024'!$G$5:$G$15,MATCH(N10,'DS2024'!$G$5:$G$15,1)):
INDEX('DS2024'!$G$5:$G$15,MATCH(N10,'DS2024'!$G$5:$G$15,1)+1)),
IF($Z$3=Database!$A$5,
_xlfn.FORECAST.LINEAR(
N10,
INDEX('DS2024'!$K$5:$K$15,MATCH(N10,'DS2024'!$J$5:$J$15,1)):
INDEX('DS2024'!$K$5:$K$15,MATCH(N10,'DS2024'!$J$5:$J$15,1)+1),
INDEX('DS2024'!$J$5:$J$15,MATCH(N10,'DS2024'!$J$5:$J$15,1)):
INDEX('DS2024'!$J$5:$J$15,MATCH(N10,'DS2024'!$J$5:$J$15,1)+1)),
IF($Z$3=Database!$A$6,
_xlfn.FORECAST.LINEAR(
N10,
INDEX('DS2024'!$N$5:$N$15,MATCH(N10,'DS2024'!$M$5:$M$15,1)):
INDEX('DS2024'!$N$5:$N$15,MATCH(N10,'DS2024'!$M$5:$M$15,1)+1),
INDEX('DS2024'!$M$5:$M$15,MATCH(N10,'DS2024'!$M$5:$M$15,1)):
INDEX('DS2024'!$M$5:$M$15,MATCH(N10,'DS2024'!$M$5:$M$15,1)+1)),
IF($Z$3=Database!$A$7,
_xlfn.FORECAST.LINEAR(
N10,
INDEX('DS2024'!$Q$5:$Q$15,MATCH(N10,'DS2024'!$P$5:$P$15,1)):
INDEX('DS2024'!$Q$5:$Q$15,MATCH(N10,'DS2024'!$P$5:$P$15,1)+1),
INDEX('DS2024'!$P$5:$P$15,MATCH(N10,'DS2024'!$P$5:$P$15,1)):
INDEX('DS2024'!$P$5:$P$15,MATCH(N10,'DS2024'!$P$5:$P$15,1)+1)),
IF($Z$3=Database!$A$8,
_xlfn.FORECAST.LINEAR(
N10,
INDEX('DS2024'!$T$5:$T$15,MATCH(N10,'DS2024'!$S$5:$S$15,1)):
INDEX('DS2024'!$T$5:$T$15,MATCH(N10,'DS2024'!$S$5:$S$15,1)+1),
INDEX('DS2024'!$S$5:$S$15,MATCH(N10,'DS2024'!$S$5:$S$15,1)):
INDEX('DS2024'!$S$5:$S$15,MATCH(N10,'DS2024'!$S$5:$S$15,1)+1)),
IF($Z$3=Database!$A$9,
_xlfn.FORECAST.LINEAR(
N10,
INDEX('DS2024'!$W$5:$W$15,MATCH(N10,'DS2024'!$V$5:$V$15,1)):
INDEX('DS2024'!$W$5:$W$15,MATCH(N10,'DS2024'!$V$5:$V$15,1)+1),
INDEX('DS2024'!$V$5:$V$15,MATCH(N10,'DS2024'!$V$5:$V$15,1)):
INDEX('DS2024'!$V$5:$V$15,MATCH(N10,'DS2024'!$V$5:$V$15,1)+1)),
IF($Z$3=Database!$A$10,
_xlfn.FORECAST.LINEAR(
N10,
INDEX('DS2024'!$Z$5:$Z$15,MATCH(N10,'DS2024'!$Y$5:$Y$15,1)):
INDEX('DS2024'!$Z$5:$Z$15,MATCH(N10,'DS2024'!$Y$5:$Y$15,1)+1),
INDEX('DS2024'!$Y$5:$Y$15,MATCH(N10,'DS2024'!$Y$5:$Y$15,1)):
INDEX('DS2024'!$Y$5:$Y$15,MATCH(N10,'DS2024'!$Y$5:$Y$15,1)+1))
)))))))))))))))))))</f>
        <v>0.19781344798757911</v>
      </c>
      <c r="AA10" s="50">
        <f>IF($AA$3=Database!$A$11,
_xlfn.FORECAST.LINEAR(
P10,
INDEX('DS2024'!$B$20:$B$35,MATCH(P10,'DS2024'!$A$20:$A$35,1)):
INDEX('DS2024'!$B$20:$B$35,MATCH(P10,'DS2024'!$A$20:$A$35,1)+1),
INDEX('DS2024'!$A$20:$A$35,MATCH(P10,'DS2024'!$A$20:$A$35,1)):
INDEX('DS2024'!$A$20:$A$35,MATCH(P10,'DS2024'!$A$20:$A$35,1)+1)),
IF($AA$3=Database!$A$12,
_xlfn.FORECAST.LINEAR(
P10,
INDEX('DS2024'!$E$20:$E$35,MATCH(P10,'DS2024'!$D$20:$D$35,1)):
INDEX('DS2024'!$E$20:$E$35,MATCH(P10,'DS2024'!$D$20:$D$35,1)+1),
INDEX('DS2024'!$D$20:$D$35,MATCH(P10,'DS2024'!$D$20:$D$35,1)):
INDEX('DS2024'!$D$20:$D$35,MATCH(P10,'DS2024'!$D$20:$D$35,1)+1)),
IF($AA$3=Database!$A$13,
_xlfn.FORECAST.LINEAR(
P10,
INDEX('DS2024'!$H$20:$H$35,MATCH(P10,'DS2024'!$G$20:$G$35,1)):
INDEX('DS2024'!$H$20:$H$35,MATCH(P10,'DS2024'!$G$20:$G$35,1)+1),
INDEX('DS2024'!$G$20:$G$35,MATCH(P10,'DS2024'!$G$20:$G$35,1)):
INDEX('DS2024'!$G$20:$G$35,MATCH(P10,'DS2024'!$G$20:$G$35,1)+1)),
IF($AA$3=Database!$A$14,
_xlfn.FORECAST.LINEAR(
P10,
INDEX('DS2024'!$K$20:$K$35,MATCH(P10,'DS2024'!$J$20:$J$35,1)):
INDEX('DS2024'!$K$20:$K$35,MATCH(P10,'DS2024'!$J$20:$J$35,1)+1),
INDEX('DS2024'!$J$20:$J$35,MATCH(P10,'DS2024'!$J$20:$J$35,1)):
INDEX('DS2024'!$J$20:$J$35,MATCH(P10,'DS2024'!$J$20:$J$35,1)+1)),
IF($AA$3=Database!$A$15,
_xlfn.FORECAST.LINEAR(
P10,
INDEX('DS2024'!$N$20:$N$35,MATCH(P10,'DS2024'!$M$20:$M$35,1)):
INDEX('DS2024'!$N$20:$N$35,MATCH(P10,'DS2024'!$M$20:$M$35,1)+1),
INDEX('DS2024'!$M$20:$M$35,MATCH(P10,'DS2024'!$M$20:$M$35,1)):
INDEX('DS2024'!$M$20:$M$35,MATCH(P10,'DS2024'!$M$20:$M$35,1)+1)),
IF($AA$3=Database!$A$16,
_xlfn.FORECAST.LINEAR(
P10,
INDEX('DS2024'!$Q$20:$Q$35,MATCH(P10,'DS2024'!$P$20:$P$35,1)):
INDEX('DS2024'!$Q$20:$Q$35,MATCH(P10,'DS2024'!$P$20:$P$35,1)+1),
INDEX('DS2024'!$P$20:$P$35,MATCH(P10,'DS2024'!$P$20:$P$35,1)):
INDEX('DS2024'!$P$20:$P$35,MATCH(P10,'DS2024'!$P$20:$P$35,1)+1)),
IF($AA$3=Database!$A$17,
_xlfn.FORECAST.LINEAR(
P10,
INDEX('DS2024'!$T$20:$T$35,MATCH(P10,'DS2024'!$S$20:$S$35,1)):
INDEX('DS2024'!$T$20:$T$35,MATCH(P10,'DS2024'!$S$20:$S$35,1)+1),
INDEX('DS2024'!$S$20:$S$35,MATCH(P10,'DS2024'!$S$20:$S$35,1)):
INDEX('DS2024'!$S$20:$S$35,MATCH(P10,'DS2024'!$S$20:$S$35,1)+1)),
IF($AA$3=Database!$A$18,
_xlfn.FORECAST.LINEAR(
P10,
INDEX('DS2024'!$W$20:$W$35,MATCH(P10,'DS2024'!$V$20:$V$35,1)):
INDEX('DS2024'!$W$20:$W$35,MATCH(P10,'DS2024'!$V$20:$V$35,1)+1),
INDEX('DS2024'!$V$20:$V$35,MATCH(P10,'DS2024'!$V$20:$V$35,1)):
INDEX('DS2024'!$V$20:$V$35,MATCH(P10,'DS2024'!$V$20:$V$35,1)+1)),
IF($AA$3=Database!$A$19,
_xlfn.FORECAST.LINEAR(
P10,
INDEX('DS2024'!$Z$20:$Z$35,MATCH(P10,'DS2024'!$Y$20:$Y$35,1)):
INDEX('DS2024'!$Z$20:$Z$35,MATCH(P10,'DS2024'!$Y$20:$Y$35,1)+1),
INDEX('DS2024'!$Y$20:$Y$35,MATCH(P10,'DS2024'!$Y$20:$Y$35,1)):
INDEX('DS2024'!$Y$20:$Y$35,MATCH(P10,'DS2024'!$Y$20:$Y$35,1)+1)),
IF($AA$3=Database!$A$20,
_xlfn.FORECAST.LINEAR(
P10,
INDEX('DS2024'!$AC$20:$AC$35,MATCH(P10,'DS2024'!$AB$20:$AB$35,1)):
INDEX('DS2024'!$AC$20:$AC$35,MATCH(P10,'DS2024'!$AB$20:$AB$35,1)+1),
INDEX('DS2024'!$AB$20:$AB$35,MATCH(P10,'DS2024'!$AB$20:$AB$35,1)):
INDEX('DS2024'!$AB$20:$AB$35,MATCH(P10,'DS2024'!$AB$20:$AB$35,1)+1)),
IF($AA$3=Database!$A$2,
_xlfn.FORECAST.LINEAR(
P10,
INDEX('DS2024'!$B$5:$B$15,MATCH(P10,'DS2024'!$A$5:$A$15,1)):
INDEX('DS2024'!$B$5:$B$15,MATCH(P10,'DS2024'!$A$5:$A$15,1)+1),
INDEX('DS2024'!$A$5:$A$15,MATCH(P10,'DS2024'!$A$5:$A$15,1)):
INDEX('DS2024'!$A$5:$A$15,MATCH(P10,'DS2024'!$A$5:$A$15,1)+1)),
IF($AA$3=Database!$A$3,
_xlfn.FORECAST.LINEAR(
P10,
INDEX('DS2024'!$E$5:$E$15,MATCH(P10,'DS2024'!$D$5:$D$15,1)):
INDEX('DS2024'!$E$5:$E$15,MATCH(P10,'DS2024'!$D$5:$D$15,1)+1),
INDEX('DS2024'!$D$5:$D$15,MATCH(P10,'DS2024'!$D$5:$D$15,1)):
INDEX('DS2024'!$D$5:$D$15,MATCH(P10,'DS2024'!$D$5:$D$15,1)+1)),
IF($AA$3=Database!$A$4,
_xlfn.FORECAST.LINEAR(
P10,
INDEX('DS2024'!$H$5:$H$15,MATCH(P10,'DS2024'!$G$5:$G$15,1)):
INDEX('DS2024'!$H$5:$H$15,MATCH(P10,'DS2024'!$G$5:$G$15,1)+1),
INDEX('DS2024'!$G$5:$G$15,MATCH(P10,'DS2024'!$G$5:$G$15,1)):
INDEX('DS2024'!$G$5:$G$15,MATCH(P10,'DS2024'!$G$5:$G$15,1)+1)),
IF($AA$3=Database!$A$5,
_xlfn.FORECAST.LINEAR(
P10,
INDEX('DS2024'!$K$5:$K$15,MATCH(P10,'DS2024'!$J$5:$J$15,1)):
INDEX('DS2024'!$K$5:$K$15,MATCH(P10,'DS2024'!$J$5:$J$15,1)+1),
INDEX('DS2024'!$J$5:$J$15,MATCH(P10,'DS2024'!$J$5:$J$15,1)):
INDEX('DS2024'!$J$5:$J$15,MATCH(P10,'DS2024'!$J$5:$J$15,1)+1)),
IF($AA$3=Database!$A$6,
_xlfn.FORECAST.LINEAR(
P10,
INDEX('DS2024'!$N$5:$N$15,MATCH(P10,'DS2024'!$M$5:$M$15,1)):
INDEX('DS2024'!$N$5:$N$15,MATCH(P10,'DS2024'!$M$5:$M$15,1)+1),
INDEX('DS2024'!$M$5:$M$15,MATCH(P10,'DS2024'!$M$5:$M$15,1)):
INDEX('DS2024'!$M$5:$M$15,MATCH(P10,'DS2024'!$M$5:$M$15,1)+1)),
IF($AA$3=Database!$A$7,
_xlfn.FORECAST.LINEAR(
P10,
INDEX('DS2024'!$Q$5:$Q$15,MATCH(P10,'DS2024'!$P$5:$P$15,1)):
INDEX('DS2024'!$Q$5:$Q$15,MATCH(P10,'DS2024'!$P$5:$P$15,1)+1),
INDEX('DS2024'!$P$5:$P$15,MATCH(P10,'DS2024'!$P$5:$P$15,1)):
INDEX('DS2024'!$P$5:$P$15,MATCH(P10,'DS2024'!$P$5:$P$15,1)+1)),
IF($AA$3=Database!$A$8,
_xlfn.FORECAST.LINEAR(
P10,
INDEX('DS2024'!$T$5:$T$15,MATCH(P10,'DS2024'!$S$5:$S$15,1)):
INDEX('DS2024'!$T$5:$T$15,MATCH(P10,'DS2024'!$S$5:$S$15,1)+1),
INDEX('DS2024'!$S$5:$S$15,MATCH(P10,'DS2024'!$S$5:$S$15,1)):
INDEX('DS2024'!$S$5:$S$15,MATCH(P10,'DS2024'!$S$5:$S$15,1)+1)),
IF($AA$3=Database!$A$9,
_xlfn.FORECAST.LINEAR(
P10,
INDEX('DS2024'!$W$5:$W$15,MATCH(P10,'DS2024'!$V$5:$V$15,1)):
INDEX('DS2024'!$W$5:$W$15,MATCH(P10,'DS2024'!$V$5:$V$15,1)+1),
INDEX('DS2024'!$V$5:$V$15,MATCH(P10,'DS2024'!$V$5:$V$15,1)):
INDEX('DS2024'!$V$5:$V$15,MATCH(P10,'DS2024'!$V$5:$V$15,1)+1)),
IF($AA$3=Database!$A$10,
_xlfn.FORECAST.LINEAR(
P10,
INDEX('DS2024'!$Z$5:$Z$15,MATCH(P10,'DS2024'!$Y$5:$Y$15,1)):
INDEX('DS2024'!$Z$5:$Z$15,MATCH(P10,'DS2024'!$Y$5:$Y$15,1)+1),
INDEX('DS2024'!$Y$5:$Y$15,MATCH(P10,'DS2024'!$Y$5:$Y$15,1)):
INDEX('DS2024'!$Y$5:$Y$15,MATCH(P10,'DS2024'!$Y$5:$Y$15,1)+1))
)))))))))))))))))))</f>
        <v>0.19645033639874199</v>
      </c>
      <c r="AB10" s="50">
        <f>IF($AB$3=Database!$A$11,
_xlfn.FORECAST.LINEAR(
R10,
INDEX('DS2024'!$B$20:$B$35,MATCH(R10,'DS2024'!$A$20:$A$35,1)):
INDEX('DS2024'!$B$20:$B$35,MATCH(R10,'DS2024'!$A$20:$A$35,1)+1),
INDEX('DS2024'!$A$20:$A$35,MATCH(R10,'DS2024'!$A$20:$A$35,1)):
INDEX('DS2024'!$A$20:$A$35,MATCH(R10,'DS2024'!$A$20:$A$35,1)+1)),
IF($AB$3=Database!$A$12,
_xlfn.FORECAST.LINEAR(
R10,
INDEX('DS2024'!$E$20:$E$35,MATCH(R10,'DS2024'!$D$20:$D$35,1)):
INDEX('DS2024'!$E$20:$E$35,MATCH(R10,'DS2024'!$D$20:$D$35,1)+1),
INDEX('DS2024'!$D$20:$D$35,MATCH(R10,'DS2024'!$D$20:$D$35,1)):
INDEX('DS2024'!$D$20:$D$35,MATCH(R10,'DS2024'!$D$20:$D$35,1)+1)),
IF($AB$3=Database!$A$13,
_xlfn.FORECAST.LINEAR(
R10,
INDEX('DS2024'!$H$20:$H$35,MATCH(R10,'DS2024'!$G$20:$G$35,1)):
INDEX('DS2024'!$H$20:$H$35,MATCH(R10,'DS2024'!$G$20:$G$35,1)+1),
INDEX('DS2024'!$G$20:$G$35,MATCH(R10,'DS2024'!$G$20:$G$35,1)):
INDEX('DS2024'!$G$20:$G$35,MATCH(R10,'DS2024'!$G$20:$G$35,1)+1)),
IF($AB$3=Database!$A$14,
_xlfn.FORECAST.LINEAR(
R10,
INDEX('DS2024'!$K$20:$K$35,MATCH(R10,'DS2024'!$J$20:$J$35,1)):
INDEX('DS2024'!$K$20:$K$35,MATCH(R10,'DS2024'!$J$20:$J$35,1)+1),
INDEX('DS2024'!$J$20:$J$35,MATCH(R10,'DS2024'!$J$20:$J$35,1)):
INDEX('DS2024'!$J$20:$J$35,MATCH(R10,'DS2024'!$J$20:$J$35,1)+1)),
IF($AB$3=Database!$A$15,
_xlfn.FORECAST.LINEAR(
R10,
INDEX('DS2024'!$N$20:$N$35,MATCH(R10,'DS2024'!$M$20:$M$35,1)):
INDEX('DS2024'!$N$20:$N$35,MATCH(R10,'DS2024'!$M$20:$M$35,1)+1),
INDEX('DS2024'!$M$20:$M$35,MATCH(R10,'DS2024'!$M$20:$M$35,1)):
INDEX('DS2024'!$M$20:$M$35,MATCH(R10,'DS2024'!$M$20:$M$35,1)+1)),
IF($AB$3=Database!$A$16,
_xlfn.FORECAST.LINEAR(
R10,
INDEX('DS2024'!$Q$20:$Q$35,MATCH(R10,'DS2024'!$P$20:$P$35,1)):
INDEX('DS2024'!$Q$20:$Q$35,MATCH(R10,'DS2024'!$P$20:$P$35,1)+1),
INDEX('DS2024'!$P$20:$P$35,MATCH(R10,'DS2024'!$P$20:$P$35,1)):
INDEX('DS2024'!$P$20:$P$35,MATCH(R10,'DS2024'!$P$20:$P$35,1)+1)),
IF($AB$3=Database!$A$17,
_xlfn.FORECAST.LINEAR(
R10,
INDEX('DS2024'!$T$20:$T$35,MATCH(R10,'DS2024'!$S$20:$S$35,1)):
INDEX('DS2024'!$T$20:$T$35,MATCH(R10,'DS2024'!$S$20:$S$35,1)+1),
INDEX('DS2024'!$S$20:$S$35,MATCH(R10,'DS2024'!$S$20:$S$35,1)):
INDEX('DS2024'!$S$20:$S$35,MATCH(R10,'DS2024'!$S$20:$S$35,1)+1)),
IF($AB$3=Database!$A$18,
_xlfn.FORECAST.LINEAR(
R10,
INDEX('DS2024'!$W$20:$W$35,MATCH(R10,'DS2024'!$V$20:$V$35,1)):
INDEX('DS2024'!$W$20:$W$35,MATCH(R10,'DS2024'!$V$20:$V$35,1)+1),
INDEX('DS2024'!$V$20:$V$35,MATCH(R10,'DS2024'!$V$20:$V$35,1)):
INDEX('DS2024'!$V$20:$V$35,MATCH(R10,'DS2024'!$V$20:$V$35,1)+1)),
IF($AB$3=Database!$A$19,
_xlfn.FORECAST.LINEAR(
R10,
INDEX('DS2024'!$Z$20:$Z$35,MATCH(R10,'DS2024'!$Y$20:$Y$35,1)):
INDEX('DS2024'!$Z$20:$Z$35,MATCH(R10,'DS2024'!$Y$20:$Y$35,1)+1),
INDEX('DS2024'!$Y$20:$Y$35,MATCH(R10,'DS2024'!$Y$20:$Y$35,1)):
INDEX('DS2024'!$Y$20:$Y$35,MATCH(R10,'DS2024'!$Y$20:$Y$35,1)+1)),
IF($AB$3=Database!$A$20,
_xlfn.FORECAST.LINEAR(
R10,
INDEX('DS2024'!$AC$20:$AC$35,MATCH(R10,'DS2024'!$AB$20:$AB$35,1)):
INDEX('DS2024'!$AC$20:$AC$35,MATCH(R10,'DS2024'!$AB$20:$AB$35,1)+1),
INDEX('DS2024'!$AB$20:$AB$35,MATCH(R10,'DS2024'!$AB$20:$AB$35,1)):
INDEX('DS2024'!$AB$20:$AB$35,MATCH(R10,'DS2024'!$AB$20:$AB$35,1)+1)),
IF($AB$3=Database!$A$2,
_xlfn.FORECAST.LINEAR(
R10,
INDEX('DS2024'!$B$5:$B$15,MATCH(R10,'DS2024'!$A$5:$A$15,1)):
INDEX('DS2024'!$B$5:$B$15,MATCH(R10,'DS2024'!$A$5:$A$15,1)+1),
INDEX('DS2024'!$A$5:$A$15,MATCH(R10,'DS2024'!$A$5:$A$15,1)):
INDEX('DS2024'!$A$5:$A$15,MATCH(R10,'DS2024'!$A$5:$A$15,1)+1)),
IF($AB$3=Database!$A$3,
_xlfn.FORECAST.LINEAR(
R10,
INDEX('DS2024'!$E$5:$E$15,MATCH(R10,'DS2024'!$D$5:$D$15,1)):
INDEX('DS2024'!$E$5:$E$15,MATCH(R10,'DS2024'!$D$5:$D$15,1)+1),
INDEX('DS2024'!$D$5:$D$15,MATCH(R10,'DS2024'!$D$5:$D$15,1)):
INDEX('DS2024'!$D$5:$D$15,MATCH(R10,'DS2024'!$D$5:$D$15,1)+1)),
IF($AB$3=Database!$A$4,
_xlfn.FORECAST.LINEAR(
R10,
INDEX('DS2024'!$H$5:$H$15,MATCH(R10,'DS2024'!$G$5:$G$15,1)):
INDEX('DS2024'!$H$5:$H$15,MATCH(R10,'DS2024'!$G$5:$G$15,1)+1),
INDEX('DS2024'!$G$5:$G$15,MATCH(R10,'DS2024'!$G$5:$G$15,1)):
INDEX('DS2024'!$G$5:$G$15,MATCH(R10,'DS2024'!$G$5:$G$15,1)+1)),
IF($AB$3=Database!$A$5,
_xlfn.FORECAST.LINEAR(
R10,
INDEX('DS2024'!$K$5:$K$15,MATCH(R10,'DS2024'!$J$5:$J$15,1)):
INDEX('DS2024'!$K$5:$K$15,MATCH(R10,'DS2024'!$J$5:$J$15,1)+1),
INDEX('DS2024'!$J$5:$J$15,MATCH(R10,'DS2024'!$J$5:$J$15,1)):
INDEX('DS2024'!$J$5:$J$15,MATCH(R10,'DS2024'!$J$5:$J$15,1)+1)),
IF($AB$3=Database!$A$6,
_xlfn.FORECAST.LINEAR(
R10,
INDEX('DS2024'!$N$5:$N$15,MATCH(R10,'DS2024'!$M$5:$M$15,1)):
INDEX('DS2024'!$N$5:$N$15,MATCH(R10,'DS2024'!$M$5:$M$15,1)+1),
INDEX('DS2024'!$M$5:$M$15,MATCH(R10,'DS2024'!$M$5:$M$15,1)):
INDEX('DS2024'!$M$5:$M$15,MATCH(R10,'DS2024'!$M$5:$M$15,1)+1)),
IF($AB$3=Database!$A$7,
_xlfn.FORECAST.LINEAR(
R10,
INDEX('DS2024'!$Q$5:$Q$15,MATCH(R10,'DS2024'!$P$5:$P$15,1)):
INDEX('DS2024'!$Q$5:$Q$15,MATCH(R10,'DS2024'!$P$5:$P$15,1)+1),
INDEX('DS2024'!$P$5:$P$15,MATCH(R10,'DS2024'!$P$5:$P$15,1)):
INDEX('DS2024'!$P$5:$P$15,MATCH(R10,'DS2024'!$P$5:$P$15,1)+1)),
IF($AB$3=Database!$A$8,
_xlfn.FORECAST.LINEAR(
R10,
INDEX('DS2024'!$T$5:$T$15,MATCH(R10,'DS2024'!$S$5:$S$15,1)):
INDEX('DS2024'!$T$5:$T$15,MATCH(R10,'DS2024'!$S$5:$S$15,1)+1),
INDEX('DS2024'!$S$5:$S$15,MATCH(R10,'DS2024'!$S$5:$S$15,1)):
INDEX('DS2024'!$S$5:$S$15,MATCH(R10,'DS2024'!$S$5:$S$15,1)+1)),
IF($AB$3=Database!$A$9,
_xlfn.FORECAST.LINEAR(
R10,
INDEX('DS2024'!$W$5:$W$15,MATCH(R10,'DS2024'!$V$5:$V$15,1)):
INDEX('DS2024'!$W$5:$W$15,MATCH(R10,'DS2024'!$V$5:$V$15,1)+1),
INDEX('DS2024'!$V$5:$V$15,MATCH(R10,'DS2024'!$V$5:$V$15,1)):
INDEX('DS2024'!$V$5:$V$15,MATCH(R10,'DS2024'!$V$5:$V$15,1)+1)),
IF($AB$3=Database!$A$10,
_xlfn.FORECAST.LINEAR(
R10,
INDEX('DS2024'!$Z$5:$Z$15,MATCH(R10,'DS2024'!$Y$5:$Y$15,1)):
INDEX('DS2024'!$Z$5:$Z$15,MATCH(R10,'DS2024'!$Y$5:$Y$15,1)+1),
INDEX('DS2024'!$Y$5:$Y$15,MATCH(R10,'DS2024'!$Y$5:$Y$15,1)):
INDEX('DS2024'!$Y$5:$Y$15,MATCH(R10,'DS2024'!$Y$5:$Y$15,1)+1))
)))))))))))))))))))</f>
        <v>0.19586432580914845</v>
      </c>
      <c r="AC10" s="82">
        <f t="shared" si="0"/>
        <v>0.529428872668539</v>
      </c>
      <c r="AD10" s="82">
        <f t="shared" si="1"/>
        <v>0.46915984884914336</v>
      </c>
      <c r="AE10" s="82">
        <f t="shared" si="2"/>
        <v>0.47399043213642333</v>
      </c>
      <c r="AF10" s="82">
        <f t="shared" si="3"/>
        <v>0.52944098188362976</v>
      </c>
      <c r="AG10" s="82">
        <f t="shared" si="4"/>
        <v>0.52942584536476645</v>
      </c>
      <c r="AH10" s="82">
        <f t="shared" si="5"/>
        <v>0.52918109949822179</v>
      </c>
      <c r="AI10" s="82">
        <f t="shared" si="6"/>
        <v>0.52957721055340001</v>
      </c>
      <c r="AJ10" s="83">
        <f t="shared" si="7"/>
        <v>0.52947754239842282</v>
      </c>
      <c r="AK10" s="83">
        <f t="shared" si="8"/>
        <v>0.52943469440656343</v>
      </c>
      <c r="AL10" s="42"/>
      <c r="AM10" s="42"/>
      <c r="AN10" s="42"/>
      <c r="AO10" s="42"/>
      <c r="AP10" s="42"/>
      <c r="AQ10" s="42"/>
      <c r="AR10" s="42"/>
      <c r="AS10" s="42"/>
      <c r="AT10" s="42"/>
      <c r="BD10" s="83" t="e">
        <f>#REF!/10</f>
        <v>#REF!</v>
      </c>
      <c r="BE10" s="83" t="e">
        <f>#REF!/10</f>
        <v>#REF!</v>
      </c>
      <c r="BF10" s="83" t="e">
        <f>#REF!/10</f>
        <v>#REF!</v>
      </c>
      <c r="BG10" s="83" t="e">
        <f>#REF!/10</f>
        <v>#REF!</v>
      </c>
      <c r="BH10" s="83">
        <f t="shared" si="9"/>
        <v>0</v>
      </c>
      <c r="BI10" s="83">
        <f t="shared" si="10"/>
        <v>0</v>
      </c>
      <c r="BJ10" s="83">
        <f t="shared" si="11"/>
        <v>0</v>
      </c>
      <c r="BK10" s="83">
        <f t="shared" si="12"/>
        <v>0</v>
      </c>
      <c r="BL10" s="83">
        <f t="shared" si="13"/>
        <v>0</v>
      </c>
    </row>
    <row r="11" spans="1:65" ht="14.25" customHeight="1">
      <c r="A11" s="31">
        <v>5</v>
      </c>
      <c r="B11" s="42">
        <f>'Evaluasi 60 C'!B11</f>
        <v>64.977999999999994</v>
      </c>
      <c r="C11" s="42">
        <f>'Evaluasi 60 C'!C11</f>
        <v>-0.3343408329344183</v>
      </c>
      <c r="D11" s="42">
        <f>'Evaluasi 60 C'!E11</f>
        <v>65.593999999999994</v>
      </c>
      <c r="E11" s="42">
        <f>'Evaluasi 60 C'!F11</f>
        <v>-0.29645198555956681</v>
      </c>
      <c r="F11" s="42">
        <f>'Evaluasi 60 C'!H11</f>
        <v>64.942999999999998</v>
      </c>
      <c r="G11" s="42">
        <f>'Evaluasi 60 C'!I11</f>
        <v>-0.29809711191335742</v>
      </c>
      <c r="H11" s="42">
        <f>'Evaluasi 60 C'!K11</f>
        <v>65</v>
      </c>
      <c r="I11" s="42">
        <f>'Evaluasi 60 C'!L11</f>
        <v>-0.33440577628849522</v>
      </c>
      <c r="J11" s="42">
        <f>'Evaluasi 60 C'!N11</f>
        <v>65.105999999999995</v>
      </c>
      <c r="K11" s="42">
        <f>'Evaluasi 60 C'!O11</f>
        <v>-0.33471868517632031</v>
      </c>
      <c r="L11" s="42">
        <f>'Evaluasi 60 C'!Q11</f>
        <v>66.141000000000005</v>
      </c>
      <c r="M11" s="42">
        <f>'Evaluasi 60 C'!R11</f>
        <v>-0.33777397478857507</v>
      </c>
      <c r="N11" s="42">
        <f>'Evaluasi 60 C'!T11</f>
        <v>64.712999999999994</v>
      </c>
      <c r="O11" s="42">
        <f>'Evaluasi 60 C'!U11</f>
        <v>-0.33355856071485557</v>
      </c>
      <c r="P11" s="42">
        <f>'Evaluasi 60 C'!W11</f>
        <v>64.998000000000005</v>
      </c>
      <c r="Q11" s="42">
        <f>'Evaluasi 60 C'!X11</f>
        <v>-0.33439987234721558</v>
      </c>
      <c r="R11" s="42">
        <f>'Evaluasi 60 C'!Z11</f>
        <v>64.956000000000003</v>
      </c>
      <c r="S11" s="50">
        <f>'Evaluasi 60 C'!AA11</f>
        <v>-0.33427588958034143</v>
      </c>
      <c r="T11" s="50">
        <f>IF($T$3=Database!$A$11,
_xlfn.FORECAST.LINEAR(
B11,
INDEX('DS2024'!$B$20:$B$35,MATCH(B11,'DS2024'!$A$20:$A$35,1)):
INDEX('DS2024'!$B$20:$B$35,MATCH(B11,'DS2024'!$A$20:$A$35,1)+1),
INDEX('DS2024'!$A$20:$A$35,MATCH(B11,'DS2024'!$A$20:$A$35,1)):
INDEX('DS2024'!$A$20:$A$35,MATCH(B11,'DS2024'!$A$20:$A$35,1)+1)),
IF($T$3=Database!$A$12,
_xlfn.FORECAST.LINEAR(
B11,
INDEX('DS2024'!$E$20:$E$35,MATCH(B11,'DS2024'!$D$20:$D$35,1)):
INDEX('DS2024'!$E$20:$E$35,MATCH(B11,'DS2024'!$D$20:$D$35,1)+1),
INDEX('DS2024'!$D$20:$D$35,MATCH(B11,'DS2024'!$D$20:$D$35,1)):
INDEX('DS2024'!$D$20:$D$35,MATCH(B11,'DS2024'!$D$20:$D$35,1)+1)),
IF($T$3=Database!$A$13,
_xlfn.FORECAST.LINEAR(
B11,
INDEX('DS2024'!$H$20:$H$35,MATCH(B11,'DS2024'!$G$20:$G$35,1)):
INDEX('DS2024'!$H$20:$H$35,MATCH(B11,'DS2024'!$G$20:$G$35,1)+1),
INDEX('DS2024'!$G$20:$G$35,MATCH(B11,'DS2024'!$G$20:$G$35,1)):
INDEX('DS2024'!$G$20:$G$35,MATCH(B11,'DS2024'!$G$20:$G$35,1)+1)),
IF($T$3=Database!$A$14,
_xlfn.FORECAST.LINEAR(
B11,
INDEX('DS2024'!$K$20:$K$35,MATCH(B11,'DS2024'!$J$20:$J$35,1)):
INDEX('DS2024'!$K$20:$K$35,MATCH(B11,'DS2024'!$J$20:$J$35,1)+1),
INDEX('DS2024'!$J$20:$J$35,MATCH(B11,'DS2024'!$J$20:$J$35,1)):
INDEX('DS2024'!$J$20:$J$35,MATCH(B11,'DS2024'!$J$20:$J$35,1)+1)),
IF($T$3=Database!$A$15,
_xlfn.FORECAST.LINEAR(
B11,
INDEX('DS2024'!$N$20:$N$35,MATCH(B11,'DS2024'!$M$20:$M$35,1)):
INDEX('DS2024'!$N$20:$N$35,MATCH(B11,'DS2024'!$M$20:$M$35,1)+1),
INDEX('DS2024'!$M$20:$M$35,MATCH(B11,'DS2024'!$M$20:$M$35,1)):
INDEX('DS2024'!$M$20:$M$35,MATCH(B11,'DS2024'!$M$20:$M$35,1)+1)),
IF($T$3=Database!$A$16,
_xlfn.FORECAST.LINEAR(
B11,
INDEX('DS2024'!$Q$20:$Q$35,MATCH(B11,'DS2024'!$P$20:$P$35,1)):
INDEX('DS2024'!$Q$20:$Q$35,MATCH(B11,'DS2024'!$P$20:$P$35,1)+1),
INDEX('DS2024'!$P$20:$P$35,MATCH(B11,'DS2024'!$P$20:$P$35,1)):
INDEX('DS2024'!$P$20:$P$35,MATCH(B11,'DS2024'!$P$20:$P$35,1)+1)),
IF($T$3=Database!$A$17,
_xlfn.FORECAST.LINEAR(
B11,
INDEX('DS2024'!$T$20:$T$35,MATCH(B11,'DS2024'!$S$20:$S$35,1)):
INDEX('DS2024'!$T$20:$T$35,MATCH(B11,'DS2024'!$S$20:$S$35,1)+1),
INDEX('DS2024'!$S$20:$S$35,MATCH(B11,'DS2024'!$S$20:$S$35,1)):
INDEX('DS2024'!$S$20:$S$35,MATCH(B11,'DS2024'!$S$20:$S$35,1)+1)),
IF($T$3=Database!$A$18,
_xlfn.FORECAST.LINEAR(
B11,
INDEX('DS2024'!$W$20:$W$35,MATCH(B11,'DS2024'!$V$20:$V$35,1)):
INDEX('DS2024'!$W$20:$W$35,MATCH(B11,'DS2024'!$V$20:$V$35,1)+1),
INDEX('DS2024'!$V$20:$V$35,MATCH(B11,'DS2024'!$V$20:$V$35,1)):
INDEX('DS2024'!$V$20:$V$35,MATCH(B11,'DS2024'!$V$20:$V$35,1)+1)),
IF($T$3=Database!$A$19,
_xlfn.FORECAST.LINEAR(
B11,
INDEX('DS2024'!$Z$20:$Z$35,MATCH(B11,'DS2024'!$Y$20:$Y$35,1)):
INDEX('DS2024'!$Z$20:$Z$35,MATCH(B11,'DS2024'!$Y$20:$Y$35,1)+1),
INDEX('DS2024'!$Y$20:$Y$35,MATCH(B11,'DS2024'!$Y$20:$Y$35,1)):
INDEX('DS2024'!$Y$20:$Y$35,MATCH(B11,'DS2024'!$Y$20:$Y$35,1)+1)),
IF($T$3=Database!$A$20,
_xlfn.FORECAST.LINEAR(
B11,
INDEX('DS2024'!$AC$20:$AC$35,MATCH(B11,'DS2024'!$AB$20:$AB$35,1)):
INDEX('DS2024'!$AC$20:$AC$35,MATCH(B11,'DS2024'!$AB$20:$AB$35,1)+1),
INDEX('DS2024'!$AB$20:$AB$35,MATCH(B11,'DS2024'!$AB$20:$AB$35,1)):
INDEX('DS2024'!$AB$20:$AB$35,MATCH(B11,'DS2024'!$AB$20:$AB$35,1)+1)),
IF($T$3=Database!$A$2,
_xlfn.FORECAST.LINEAR(
B11,
INDEX('DS2024'!$B$5:$B$15,MATCH(B11,'DS2024'!$A$5:$A$15,1)):
INDEX('DS2024'!$B$5:$B$15,MATCH(B11,'DS2024'!$A$5:$A$15,1)+1),
INDEX('DS2024'!$A$5:$A$15,MATCH(B11,'DS2024'!$A$5:$A$15,1)):
INDEX('DS2024'!$A$5:$A$15,MATCH(B11,'DS2024'!$A$5:$A$15,1)+1)),
IF($T$3=Database!$A$3,
_xlfn.FORECAST.LINEAR(
B11,
INDEX('DS2024'!$E$5:$E$15,MATCH(B11,'DS2024'!$D$5:$D$15,1)):
INDEX('DS2024'!$E$5:$E$15,MATCH(B11,'DS2024'!$D$5:$D$15,1)+1),
INDEX('DS2024'!$D$5:$D$15,MATCH(B11,'DS2024'!$D$5:$D$15,1)):
INDEX('DS2024'!$D$5:$D$15,MATCH(B11,'DS2024'!$D$5:$D$15,1)+1)),
IF($T$3=Database!$A$4,
_xlfn.FORECAST.LINEAR(
B11,
INDEX('DS2024'!$H$5:$H$15,MATCH(B11,'DS2024'!$G$5:$G$15,1)):
INDEX('DS2024'!$H$5:$H$15,MATCH(B11,'DS2024'!$G$5:$G$15,1)+1),
INDEX('DS2024'!$G$5:$G$15,MATCH(B11,'DS2024'!$G$5:$G$15,1)):
INDEX('DS2024'!$G$5:$G$15,MATCH(B11,'DS2024'!$G$5:$G$15,1)+1)),
IF($T$3=Database!$A$5,
_xlfn.FORECAST.LINEAR(
B11,
INDEX('DS2024'!$K$5:$K$15,MATCH(B11,'DS2024'!$J$5:$J$15,1)):
INDEX('DS2024'!$K$5:$K$15,MATCH(B11,'DS2024'!$J$5:$J$15,1)+1),
INDEX('DS2024'!$J$5:$J$15,MATCH(B11,'DS2024'!$J$5:$J$15,1)):
INDEX('DS2024'!$J$5:$J$15,MATCH(B11,'DS2024'!$J$5:$J$15,1)+1)),
IF($T$3=Database!$A$6,
_xlfn.FORECAST.LINEAR(
B11,
INDEX('DS2024'!$N$5:$N$15,MATCH(B11,'DS2024'!$M$5:$M$15,1)):
INDEX('DS2024'!$N$5:$N$15,MATCH(B11,'DS2024'!$M$5:$M$15,1)+1),
INDEX('DS2024'!$M$5:$M$15,MATCH(B11,'DS2024'!$M$5:$M$15,1)):
INDEX('DS2024'!$M$5:$M$15,MATCH(B11,'DS2024'!$M$5:$M$15,1)+1)),
IF($T$3=Database!$A$7,
_xlfn.FORECAST.LINEAR(
B11,
INDEX('DS2024'!$Q$5:$Q$15,MATCH(B11,'DS2024'!$P$5:$P$15,1)):
INDEX('DS2024'!$Q$5:$Q$15,MATCH(B11,'DS2024'!$P$5:$P$15,1)+1),
INDEX('DS2024'!$P$5:$P$15,MATCH(B11,'DS2024'!$P$5:$P$15,1)):
INDEX('DS2024'!$P$5:$P$15,MATCH(B11,'DS2024'!$P$5:$P$15,1)+1)),
IF($T$3=Database!$A$8,
_xlfn.FORECAST.LINEAR(
B11,
INDEX('DS2024'!$T$5:$T$15,MATCH(B11,'DS2024'!$S$5:$S$15,1)):
INDEX('DS2024'!$T$5:$T$15,MATCH(B11,'DS2024'!$S$5:$S$15,1)+1),
INDEX('DS2024'!$S$5:$S$15,MATCH(B11,'DS2024'!$S$5:$S$15,1)):
INDEX('DS2024'!$S$5:$S$15,MATCH(B11,'DS2024'!$S$5:$S$15,1)+1)),
IF($T$3=Database!$A$9,
_xlfn.FORECAST.LINEAR(
B11,
INDEX('DS2024'!$W$5:$W$15,MATCH(B11,'DS2024'!$V$5:$V$15,1)):
INDEX('DS2024'!$W$5:$W$15,MATCH(B11,'DS2024'!$V$5:$V$15,1)+1),
INDEX('DS2024'!$V$5:$V$15,MATCH(B11,'DS2024'!$V$5:$V$15,1)):
INDEX('DS2024'!$V$5:$V$15,MATCH(B11,'DS2024'!$V$5:$V$15,1)+1)),
IF($T$3=Database!$A$10,
_xlfn.FORECAST.LINEAR(
B11,
INDEX('DS2024'!$Z$5:$Z$15,MATCH(B11,'DS2024'!$Y$5:$Y$15,1)):
INDEX('DS2024'!$Z$5:$Z$15,MATCH(B11,'DS2024'!$Y$5:$Y$15,1)+1),
INDEX('DS2024'!$Y$5:$Y$15,MATCH(B11,'DS2024'!$Y$5:$Y$15,1)):
INDEX('DS2024'!$Y$5:$Y$15,MATCH(B11,'DS2024'!$Y$5:$Y$15,1)+1))
)))))))))))))))))))</f>
        <v>0.19503308252717069</v>
      </c>
      <c r="U11" s="50">
        <f>IF($U$3=Database!$A$11,
_xlfn.FORECAST.LINEAR(
D11,
INDEX('DS2024'!$B$20:$B$35,MATCH(D11,'DS2024'!$A$20:$A$35,1)):
INDEX('DS2024'!$B$20:$B$35,MATCH(D11,'DS2024'!$A$20:$A$35,1)+1),
INDEX('DS2024'!$A$20:$A$35,MATCH(D11,'DS2024'!$A$20:$A$35,1)):
INDEX('DS2024'!$A$20:$A$35,MATCH(D11,'DS2024'!$A$20:$A$35,1)+1)),
IF($U$3=Database!$A$12,
_xlfn.FORECAST.LINEAR(
D11,
INDEX('DS2024'!$E$20:$E$35,MATCH(D11,'DS2024'!$D$20:$D$35,1)):
INDEX('DS2024'!$E$20:$E$35,MATCH(D11,'DS2024'!$D$20:$D$35,1)+1),
INDEX('DS2024'!$D$20:$D$35,MATCH(D11,'DS2024'!$D$20:$D$35,1)):
INDEX('DS2024'!$D$20:$D$35,MATCH(D11,'DS2024'!$D$20:$D$35,1)+1)),
IF($U$3=Database!$A$13,
_xlfn.FORECAST.LINEAR(
D11,
INDEX('DS2024'!$H$20:$H$35,MATCH(D11,'DS2024'!$G$20:$G$35,1)):
INDEX('DS2024'!$H$20:$H$35,MATCH(D11,'DS2024'!$G$20:$G$35,1)+1),
INDEX('DS2024'!$G$20:$G$35,MATCH(D11,'DS2024'!$G$20:$G$35,1)):
INDEX('DS2024'!$G$20:$G$35,MATCH(D11,'DS2024'!$G$20:$G$35,1)+1)),
IF($U$3=Database!$A$14,
_xlfn.FORECAST.LINEAR(
D11,
INDEX('DS2024'!$K$20:$K$35,MATCH(D11,'DS2024'!$J$20:$J$35,1)):
INDEX('DS2024'!$K$20:$K$35,MATCH(D11,'DS2024'!$J$20:$J$35,1)+1),
INDEX('DS2024'!$J$20:$J$35,MATCH(D11,'DS2024'!$J$20:$J$35,1)):
INDEX('DS2024'!$J$20:$J$35,MATCH(D11,'DS2024'!$J$20:$J$35,1)+1)),
IF($U$3=Database!$A$15,
_xlfn.FORECAST.LINEAR(
D11,
INDEX('DS2024'!$N$20:$N$35,MATCH(D11,'DS2024'!$M$20:$M$35,1)):
INDEX('DS2024'!$N$20:$N$35,MATCH(D11,'DS2024'!$M$20:$M$35,1)+1),
INDEX('DS2024'!$M$20:$M$35,MATCH(D11,'DS2024'!$M$20:$M$35,1)):
INDEX('DS2024'!$M$20:$M$35,MATCH(D11,'DS2024'!$M$20:$M$35,1)+1)),
IF($U$3=Database!$A$16,
_xlfn.FORECAST.LINEAR(
D11,
INDEX('DS2024'!$Q$20:$Q$35,MATCH(D11,'DS2024'!$P$20:$P$35,1)):
INDEX('DS2024'!$Q$20:$Q$35,MATCH(D11,'DS2024'!$P$20:$P$35,1)+1),
INDEX('DS2024'!$P$20:$P$35,MATCH(D11,'DS2024'!$P$20:$P$35,1)):
INDEX('DS2024'!$P$20:$P$35,MATCH(D11,'DS2024'!$P$20:$P$35,1)+1)),
IF($U$3=Database!$A$17,
_xlfn.FORECAST.LINEAR(
D11,
INDEX('DS2024'!$T$20:$T$35,MATCH(D11,'DS2024'!$S$20:$S$35,1)):
INDEX('DS2024'!$T$20:$T$35,MATCH(D11,'DS2024'!$S$20:$S$35,1)+1),
INDEX('DS2024'!$S$20:$S$35,MATCH(D11,'DS2024'!$S$20:$S$35,1)):
INDEX('DS2024'!$S$20:$S$35,MATCH(D11,'DS2024'!$S$20:$S$35,1)+1)),
IF($U$3=Database!$A$18,
_xlfn.FORECAST.LINEAR(
D11,
INDEX('DS2024'!$W$20:$W$35,MATCH(D11,'DS2024'!$V$20:$V$35,1)):
INDEX('DS2024'!$W$20:$W$35,MATCH(D11,'DS2024'!$V$20:$V$35,1)+1),
INDEX('DS2024'!$V$20:$V$35,MATCH(D11,'DS2024'!$V$20:$V$35,1)):
INDEX('DS2024'!$V$20:$V$35,MATCH(D11,'DS2024'!$V$20:$V$35,1)+1)),
IF($U$3=Database!$A$19,
_xlfn.FORECAST.LINEAR(
D11,
INDEX('DS2024'!$Z$20:$Z$35,MATCH(D11,'DS2024'!$Y$20:$Y$35,1)):
INDEX('DS2024'!$Z$20:$Z$35,MATCH(D11,'DS2024'!$Y$20:$Y$35,1)+1),
INDEX('DS2024'!$Y$20:$Y$35,MATCH(D11,'DS2024'!$Y$20:$Y$35,1)):
INDEX('DS2024'!$Y$20:$Y$35,MATCH(D11,'DS2024'!$Y$20:$Y$35,1)+1)),
IF($U$3=Database!$A$20,
_xlfn.FORECAST.LINEAR(
D11,
INDEX('DS2024'!$AC$20:$AC$35,MATCH(D11,'DS2024'!$AB$20:$AB$35,1)):
INDEX('DS2024'!$AC$20:$AC$35,MATCH(D11,'DS2024'!$AB$20:$AB$35,1)+1),
INDEX('DS2024'!$AB$20:$AB$35,MATCH(D11,'DS2024'!$AB$20:$AB$35,1)):
INDEX('DS2024'!$AB$20:$AB$35,MATCH(D11,'DS2024'!$AB$20:$AB$35,1)+1)),
IF($U$3=Database!$A$2,
_xlfn.FORECAST.LINEAR(
D11,
INDEX('DS2024'!$B$5:$B$15,MATCH(D11,'DS2024'!$A$5:$A$15,1)):
INDEX('DS2024'!$B$5:$B$15,MATCH(D11,'DS2024'!$A$5:$A$15,1)+1),
INDEX('DS2024'!$A$5:$A$15,MATCH(D11,'DS2024'!$A$5:$A$15,1)):
INDEX('DS2024'!$A$5:$A$15,MATCH(D11,'DS2024'!$A$5:$A$15,1)+1)),
IF($U$3=Database!$A$3,
_xlfn.FORECAST.LINEAR(
D11,
INDEX('DS2024'!$E$5:$E$15,MATCH(D11,'DS2024'!$D$5:$D$15,1)):
INDEX('DS2024'!$E$5:$E$15,MATCH(D11,'DS2024'!$D$5:$D$15,1)+1),
INDEX('DS2024'!$D$5:$D$15,MATCH(D11,'DS2024'!$D$5:$D$15,1)):
INDEX('DS2024'!$D$5:$D$15,MATCH(D11,'DS2024'!$D$5:$D$15,1)+1)),
IF($U$3=Database!$A$4,
_xlfn.FORECAST.LINEAR(
D11,
INDEX('DS2024'!$H$5:$H$15,MATCH(D11,'DS2024'!$G$5:$G$15,1)):
INDEX('DS2024'!$H$5:$H$15,MATCH(D11,'DS2024'!$G$5:$G$15,1)+1),
INDEX('DS2024'!$G$5:$G$15,MATCH(D11,'DS2024'!$G$5:$G$15,1)):
INDEX('DS2024'!$G$5:$G$15,MATCH(D11,'DS2024'!$G$5:$G$15,1)+1)),
IF($U$3=Database!$A$5,
_xlfn.FORECAST.LINEAR(
D11,
INDEX('DS2024'!$K$5:$K$15,MATCH(D11,'DS2024'!$J$5:$J$15,1)):
INDEX('DS2024'!$K$5:$K$15,MATCH(D11,'DS2024'!$J$5:$J$15,1)+1),
INDEX('DS2024'!$J$5:$J$15,MATCH(D11,'DS2024'!$J$5:$J$15,1)):
INDEX('DS2024'!$J$5:$J$15,MATCH(D11,'DS2024'!$J$5:$J$15,1)+1)),
IF($U$3=Database!$A$6,
_xlfn.FORECAST.LINEAR(
D11,
INDEX('DS2024'!$N$5:$N$15,MATCH(D11,'DS2024'!$M$5:$M$15,1)):
INDEX('DS2024'!$N$5:$N$15,MATCH(D11,'DS2024'!$M$5:$M$15,1)+1),
INDEX('DS2024'!$M$5:$M$15,MATCH(D11,'DS2024'!$M$5:$M$15,1)):
INDEX('DS2024'!$M$5:$M$15,MATCH(D11,'DS2024'!$M$5:$M$15,1)+1)),
IF($U$3=Database!$A$7,
_xlfn.FORECAST.LINEAR(
D11,
INDEX('DS2024'!$Q$5:$Q$15,MATCH(D11,'DS2024'!$P$5:$P$15,1)):
INDEX('DS2024'!$Q$5:$Q$15,MATCH(D11,'DS2024'!$P$5:$P$15,1)+1),
INDEX('DS2024'!$P$5:$P$15,MATCH(D11,'DS2024'!$P$5:$P$15,1)):
INDEX('DS2024'!$P$5:$P$15,MATCH(D11,'DS2024'!$P$5:$P$15,1)+1)),
IF($U$3=Database!$A$8,
_xlfn.FORECAST.LINEAR(
D11,
INDEX('DS2024'!$T$5:$T$15,MATCH(D11,'DS2024'!$S$5:$S$15,1)):
INDEX('DS2024'!$T$5:$T$15,MATCH(D11,'DS2024'!$S$5:$S$15,1)+1),
INDEX('DS2024'!$S$5:$S$15,MATCH(D11,'DS2024'!$S$5:$S$15,1)):
INDEX('DS2024'!$S$5:$S$15,MATCH(D11,'DS2024'!$S$5:$S$15,1)+1)),
IF($U$3=Database!$A$9,
_xlfn.FORECAST.LINEAR(
D11,
INDEX('DS2024'!$W$5:$W$15,MATCH(D11,'DS2024'!$V$5:$V$15,1)):
INDEX('DS2024'!$W$5:$W$15,MATCH(D11,'DS2024'!$V$5:$V$15,1)+1),
INDEX('DS2024'!$V$5:$V$15,MATCH(D11,'DS2024'!$V$5:$V$15,1)):
INDEX('DS2024'!$V$5:$V$15,MATCH(D11,'DS2024'!$V$5:$V$15,1)+1)),
IF($U$3=Database!$A$10,
_xlfn.FORECAST.LINEAR(
D11,
INDEX('DS2024'!$Z$5:$Z$15,MATCH(D11,'DS2024'!$Y$5:$Y$15,1)):
INDEX('DS2024'!$Z$5:$Z$15,MATCH(D11,'DS2024'!$Y$5:$Y$15,1)+1),
INDEX('DS2024'!$Y$5:$Y$15,MATCH(D11,'DS2024'!$Y$5:$Y$15,1)):
INDEX('DS2024'!$Y$5:$Y$15,MATCH(D11,'DS2024'!$Y$5:$Y$15,1)+1))
)))))))))))))))))))</f>
        <v>0.17107236580516899</v>
      </c>
      <c r="V11" s="50">
        <f>IF($V$3=Database!$A$11,
_xlfn.FORECAST.LINEAR(
F11,
INDEX('DS2024'!$B$20:$B$35,MATCH(F11,'DS2024'!$A$20:$A$35,1)):
INDEX('DS2024'!$B$20:$B$35,MATCH(F11,'DS2024'!$A$20:$A$35,1)+1),
INDEX('DS2024'!$A$20:$A$35,MATCH(F11,'DS2024'!$A$20:$A$35,1)):
INDEX('DS2024'!$A$20:$A$35,MATCH(F11,'DS2024'!$A$20:$A$35,1)+1)),
IF($V$3=Database!$A$12,
_xlfn.FORECAST.LINEAR(
F11,
INDEX('DS2024'!$E$20:$E$35,MATCH(F11,'DS2024'!$D$20:$D$35,1)):
INDEX('DS2024'!$E$20:$E$35,MATCH(F11,'DS2024'!$D$20:$D$35,1)+1),
INDEX('DS2024'!$D$20:$D$35,MATCH(F11,'DS2024'!$D$20:$D$35,1)):
INDEX('DS2024'!$D$20:$D$35,MATCH(F11,'DS2024'!$D$20:$D$35,1)+1)),
IF($V$3=Database!$A$13,
_xlfn.FORECAST.LINEAR(
F11,
INDEX('DS2024'!$H$20:$H$35,MATCH(F11,'DS2024'!$G$20:$G$35,1)):
INDEX('DS2024'!$H$20:$H$35,MATCH(F11,'DS2024'!$G$20:$G$35,1)+1),
INDEX('DS2024'!$G$20:$G$35,MATCH(F11,'DS2024'!$G$20:$G$35,1)):
INDEX('DS2024'!$G$20:$G$35,MATCH(F11,'DS2024'!$G$20:$G$35,1)+1)),
IF($V$3=Database!$A$14,
_xlfn.FORECAST.LINEAR(
F11,
INDEX('DS2024'!$K$20:$K$35,MATCH(F11,'DS2024'!$J$20:$J$35,1)):
INDEX('DS2024'!$K$20:$K$35,MATCH(F11,'DS2024'!$J$20:$J$35,1)+1),
INDEX('DS2024'!$J$20:$J$35,MATCH(F11,'DS2024'!$J$20:$J$35,1)):
INDEX('DS2024'!$J$20:$J$35,MATCH(F11,'DS2024'!$J$20:$J$35,1)+1)),
IF($V$3=Database!$A$15,
_xlfn.FORECAST.LINEAR(
F11,
INDEX('DS2024'!$N$20:$N$35,MATCH(F11,'DS2024'!$M$20:$M$35,1)):
INDEX('DS2024'!$N$20:$N$35,MATCH(F11,'DS2024'!$M$20:$M$35,1)+1),
INDEX('DS2024'!$M$20:$M$35,MATCH(F11,'DS2024'!$M$20:$M$35,1)):
INDEX('DS2024'!$M$20:$M$35,MATCH(F11,'DS2024'!$M$20:$M$35,1)+1)),
IF($V$3=Database!$A$16,
_xlfn.FORECAST.LINEAR(
F11,
INDEX('DS2024'!$Q$20:$Q$35,MATCH(F11,'DS2024'!$P$20:$P$35,1)):
INDEX('DS2024'!$Q$20:$Q$35,MATCH(F11,'DS2024'!$P$20:$P$35,1)+1),
INDEX('DS2024'!$P$20:$P$35,MATCH(F11,'DS2024'!$P$20:$P$35,1)):
INDEX('DS2024'!$P$20:$P$35,MATCH(F11,'DS2024'!$P$20:$P$35,1)+1)),
IF($V$3=Database!$A$17,
_xlfn.FORECAST.LINEAR(
F11,
INDEX('DS2024'!$T$20:$T$35,MATCH(F11,'DS2024'!$S$20:$S$35,1)):
INDEX('DS2024'!$T$20:$T$35,MATCH(F11,'DS2024'!$S$20:$S$35,1)+1),
INDEX('DS2024'!$S$20:$S$35,MATCH(F11,'DS2024'!$S$20:$S$35,1)):
INDEX('DS2024'!$S$20:$S$35,MATCH(F11,'DS2024'!$S$20:$S$35,1)+1)),
IF($V$3=Database!$A$18,
_xlfn.FORECAST.LINEAR(
F11,
INDEX('DS2024'!$W$20:$W$35,MATCH(F11,'DS2024'!$V$20:$V$35,1)):
INDEX('DS2024'!$W$20:$W$35,MATCH(F11,'DS2024'!$V$20:$V$35,1)+1),
INDEX('DS2024'!$V$20:$V$35,MATCH(F11,'DS2024'!$V$20:$V$35,1)):
INDEX('DS2024'!$V$20:$V$35,MATCH(F11,'DS2024'!$V$20:$V$35,1)+1)),
IF($V$3=Database!$A$19,
_xlfn.FORECAST.LINEAR(
F11,
INDEX('DS2024'!$Z$20:$Z$35,MATCH(F11,'DS2024'!$Y$20:$Y$35,1)):
INDEX('DS2024'!$Z$20:$Z$35,MATCH(F11,'DS2024'!$Y$20:$Y$35,1)+1),
INDEX('DS2024'!$Y$20:$Y$35,MATCH(F11,'DS2024'!$Y$20:$Y$35,1)):
INDEX('DS2024'!$Y$20:$Y$35,MATCH(F11,'DS2024'!$Y$20:$Y$35,1)+1)),
IF($V$3=Database!$A$20,
_xlfn.FORECAST.LINEAR(
F11,
INDEX('DS2024'!$AC$20:$AC$35,MATCH(F11,'DS2024'!$AB$20:$AB$35,1)):
INDEX('DS2024'!$AC$20:$AC$35,MATCH(F11,'DS2024'!$AB$20:$AB$35,1)+1),
INDEX('DS2024'!$AB$20:$AB$35,MATCH(F11,'DS2024'!$AB$20:$AB$35,1)):
INDEX('DS2024'!$AB$20:$AB$35,MATCH(F11,'DS2024'!$AB$20:$AB$35,1)+1)),
IF($V$3=Database!$A$2,
_xlfn.FORECAST.LINEAR(
F11,
INDEX('DS2024'!$B$5:$B$15,MATCH(F11,'DS2024'!$A$5:$A$15,1)):
INDEX('DS2024'!$B$5:$B$15,MATCH(F11,'DS2024'!$A$5:$A$15,1)+1),
INDEX('DS2024'!$A$5:$A$15,MATCH(F11,'DS2024'!$A$5:$A$15,1)):
INDEX('DS2024'!$A$5:$A$15,MATCH(F11,'DS2024'!$A$5:$A$15,1)+1)),
IF($V$3=Database!$A$3,
_xlfn.FORECAST.LINEAR(
F11,
INDEX('DS2024'!$E$5:$E$15,MATCH(F11,'DS2024'!$D$5:$D$15,1)):
INDEX('DS2024'!$E$5:$E$15,MATCH(F11,'DS2024'!$D$5:$D$15,1)+1),
INDEX('DS2024'!$D$5:$D$15,MATCH(F11,'DS2024'!$D$5:$D$15,1)):
INDEX('DS2024'!$D$5:$D$15,MATCH(F11,'DS2024'!$D$5:$D$15,1)+1)),
IF($V$3=Database!$A$4,
_xlfn.FORECAST.LINEAR(
F11,
INDEX('DS2024'!$H$5:$H$15,MATCH(F11,'DS2024'!$G$5:$G$15,1)):
INDEX('DS2024'!$H$5:$H$15,MATCH(F11,'DS2024'!$G$5:$G$15,1)+1),
INDEX('DS2024'!$G$5:$G$15,MATCH(F11,'DS2024'!$G$5:$G$15,1)):
INDEX('DS2024'!$G$5:$G$15,MATCH(F11,'DS2024'!$G$5:$G$15,1)+1)),
IF($V$3=Database!$A$5,
_xlfn.FORECAST.LINEAR(
F11,
INDEX('DS2024'!$K$5:$K$15,MATCH(F11,'DS2024'!$J$5:$J$15,1)):
INDEX('DS2024'!$K$5:$K$15,MATCH(F11,'DS2024'!$J$5:$J$15,1)+1),
INDEX('DS2024'!$J$5:$J$15,MATCH(F11,'DS2024'!$J$5:$J$15,1)):
INDEX('DS2024'!$J$5:$J$15,MATCH(F11,'DS2024'!$J$5:$J$15,1)+1)),
IF($V$3=Database!$A$6,
_xlfn.FORECAST.LINEAR(
F11,
INDEX('DS2024'!$N$5:$N$15,MATCH(F11,'DS2024'!$M$5:$M$15,1)):
INDEX('DS2024'!$N$5:$N$15,MATCH(F11,'DS2024'!$M$5:$M$15,1)+1),
INDEX('DS2024'!$M$5:$M$15,MATCH(F11,'DS2024'!$M$5:$M$15,1)):
INDEX('DS2024'!$M$5:$M$15,MATCH(F11,'DS2024'!$M$5:$M$15,1)+1)),
IF($V$3=Database!$A$7,
_xlfn.FORECAST.LINEAR(
F11,
INDEX('DS2024'!$Q$5:$Q$15,MATCH(F11,'DS2024'!$P$5:$P$15,1)):
INDEX('DS2024'!$Q$5:$Q$15,MATCH(F11,'DS2024'!$P$5:$P$15,1)+1),
INDEX('DS2024'!$P$5:$P$15,MATCH(F11,'DS2024'!$P$5:$P$15,1)):
INDEX('DS2024'!$P$5:$P$15,MATCH(F11,'DS2024'!$P$5:$P$15,1)+1)),
IF($V$3=Database!$A$8,
_xlfn.FORECAST.LINEAR(
F11,
INDEX('DS2024'!$T$5:$T$15,MATCH(F11,'DS2024'!$S$5:$S$15,1)):
INDEX('DS2024'!$T$5:$T$15,MATCH(F11,'DS2024'!$S$5:$S$15,1)+1),
INDEX('DS2024'!$S$5:$S$15,MATCH(F11,'DS2024'!$S$5:$S$15,1)):
INDEX('DS2024'!$S$5:$S$15,MATCH(F11,'DS2024'!$S$5:$S$15,1)+1)),
IF($V$3=Database!$A$9,
_xlfn.FORECAST.LINEAR(
F11,
INDEX('DS2024'!$W$5:$W$15,MATCH(F11,'DS2024'!$V$5:$V$15,1)):
INDEX('DS2024'!$W$5:$W$15,MATCH(F11,'DS2024'!$V$5:$V$15,1)+1),
INDEX('DS2024'!$V$5:$V$15,MATCH(F11,'DS2024'!$V$5:$V$15,1)):
INDEX('DS2024'!$V$5:$V$15,MATCH(F11,'DS2024'!$V$5:$V$15,1)+1)),
IF($V$3=Database!$A$10,
_xlfn.FORECAST.LINEAR(
F11,
INDEX('DS2024'!$Z$5:$Z$15,MATCH(F11,'DS2024'!$Y$5:$Y$15,1)):
INDEX('DS2024'!$Z$5:$Z$15,MATCH(F11,'DS2024'!$Y$5:$Y$15,1)+1),
INDEX('DS2024'!$Y$5:$Y$15,MATCH(F11,'DS2024'!$Y$5:$Y$15,1)):
INDEX('DS2024'!$Y$5:$Y$15,MATCH(F11,'DS2024'!$Y$5:$Y$15,1)+1))
)))))))))))))))))))</f>
        <v>0.17391968190854873</v>
      </c>
      <c r="W11" s="50">
        <f>IF($W$3=Database!$A$11,
_xlfn.FORECAST.LINEAR(
H11,
INDEX('DS2024'!$B$20:$B$35,MATCH(H11,'DS2024'!$A$20:$A$35,1)):
INDEX('DS2024'!$B$20:$B$35,MATCH(H11,'DS2024'!$A$20:$A$35,1)+1),
INDEX('DS2024'!$A$20:$A$35,MATCH(H11,'DS2024'!$A$20:$A$35,1)):
INDEX('DS2024'!$A$20:$A$35,MATCH(H11,'DS2024'!$A$20:$A$35,1)+1)),
IF($W$3=Database!$A$12,
_xlfn.FORECAST.LINEAR(
H11,
INDEX('DS2024'!$E$20:$E$35,MATCH(H11,'DS2024'!$D$20:$D$35,1)):
INDEX('DS2024'!$E$20:$E$35,MATCH(H11,'DS2024'!$D$20:$D$35,1)+1),
INDEX('DS2024'!$D$20:$D$35,MATCH(H11,'DS2024'!$D$20:$D$35,1)):
INDEX('DS2024'!$D$20:$D$35,MATCH(H11,'DS2024'!$D$20:$D$35,1)+1)),
IF($W$3=Database!$A$13,
_xlfn.FORECAST.LINEAR(
H11,
INDEX('DS2024'!$H$20:$H$35,MATCH(H11,'DS2024'!$G$20:$G$35,1)):
INDEX('DS2024'!$H$20:$H$35,MATCH(H11,'DS2024'!$G$20:$G$35,1)+1),
INDEX('DS2024'!$G$20:$G$35,MATCH(H11,'DS2024'!$G$20:$G$35,1)):
INDEX('DS2024'!$G$20:$G$35,MATCH(H11,'DS2024'!$G$20:$G$35,1)+1)),
IF($W$3=Database!$A$14,
_xlfn.FORECAST.LINEAR(
H11,
INDEX('DS2024'!$K$20:$K$35,MATCH(H11,'DS2024'!$J$20:$J$35,1)):
INDEX('DS2024'!$K$20:$K$35,MATCH(H11,'DS2024'!$J$20:$J$35,1)+1),
INDEX('DS2024'!$J$20:$J$35,MATCH(H11,'DS2024'!$J$20:$J$35,1)):
INDEX('DS2024'!$J$20:$J$35,MATCH(H11,'DS2024'!$J$20:$J$35,1)+1)),
IF($W$3=Database!$A$15,
_xlfn.FORECAST.LINEAR(
H11,
INDEX('DS2024'!$N$20:$N$35,MATCH(H11,'DS2024'!$M$20:$M$35,1)):
INDEX('DS2024'!$N$20:$N$35,MATCH(H11,'DS2024'!$M$20:$M$35,1)+1),
INDEX('DS2024'!$M$20:$M$35,MATCH(H11,'DS2024'!$M$20:$M$35,1)):
INDEX('DS2024'!$M$20:$M$35,MATCH(H11,'DS2024'!$M$20:$M$35,1)+1)),
IF($W$3=Database!$A$16,
_xlfn.FORECAST.LINEAR(
H11,
INDEX('DS2024'!$Q$20:$Q$35,MATCH(H11,'DS2024'!$P$20:$P$35,1)):
INDEX('DS2024'!$Q$20:$Q$35,MATCH(H11,'DS2024'!$P$20:$P$35,1)+1),
INDEX('DS2024'!$P$20:$P$35,MATCH(H11,'DS2024'!$P$20:$P$35,1)):
INDEX('DS2024'!$P$20:$P$35,MATCH(H11,'DS2024'!$P$20:$P$35,1)+1)),
IF($W$3=Database!$A$17,
_xlfn.FORECAST.LINEAR(
H11,
INDEX('DS2024'!$T$20:$T$35,MATCH(H11,'DS2024'!$S$20:$S$35,1)):
INDEX('DS2024'!$T$20:$T$35,MATCH(H11,'DS2024'!$S$20:$S$35,1)+1),
INDEX('DS2024'!$S$20:$S$35,MATCH(H11,'DS2024'!$S$20:$S$35,1)):
INDEX('DS2024'!$S$20:$S$35,MATCH(H11,'DS2024'!$S$20:$S$35,1)+1)),
IF($W$3=Database!$A$18,
_xlfn.FORECAST.LINEAR(
H11,
INDEX('DS2024'!$W$20:$W$35,MATCH(H11,'DS2024'!$V$20:$V$35,1)):
INDEX('DS2024'!$W$20:$W$35,MATCH(H11,'DS2024'!$V$20:$V$35,1)+1),
INDEX('DS2024'!$V$20:$V$35,MATCH(H11,'DS2024'!$V$20:$V$35,1)):
INDEX('DS2024'!$V$20:$V$35,MATCH(H11,'DS2024'!$V$20:$V$35,1)+1)),
IF($W$3=Database!$A$19,
_xlfn.FORECAST.LINEAR(
H11,
INDEX('DS2024'!$Z$20:$Z$35,MATCH(H11,'DS2024'!$Y$20:$Y$35,1)):
INDEX('DS2024'!$Z$20:$Z$35,MATCH(H11,'DS2024'!$Y$20:$Y$35,1)+1),
INDEX('DS2024'!$Y$20:$Y$35,MATCH(H11,'DS2024'!$Y$20:$Y$35,1)):
INDEX('DS2024'!$Y$20:$Y$35,MATCH(H11,'DS2024'!$Y$20:$Y$35,1)+1)),
IF($W$3=Database!$A$20,
_xlfn.FORECAST.LINEAR(
H11,
INDEX('DS2024'!$AC$20:$AC$35,MATCH(H11,'DS2024'!$AB$20:$AB$35,1)):
INDEX('DS2024'!$AC$20:$AC$35,MATCH(H11,'DS2024'!$AB$20:$AB$35,1)+1),
INDEX('DS2024'!$AB$20:$AB$35,MATCH(H11,'DS2024'!$AB$20:$AB$35,1)):
INDEX('DS2024'!$AB$20:$AB$35,MATCH(H11,'DS2024'!$AB$20:$AB$35,1)+1)),
IF($W$3=Database!$A$2,
_xlfn.FORECAST.LINEAR(
H11,
INDEX('DS2024'!$B$5:$B$15,MATCH(H11,'DS2024'!$A$5:$A$15,1)):
INDEX('DS2024'!$B$5:$B$15,MATCH(H11,'DS2024'!$A$5:$A$15,1)+1),
INDEX('DS2024'!$A$5:$A$15,MATCH(H11,'DS2024'!$A$5:$A$15,1)):
INDEX('DS2024'!$A$5:$A$15,MATCH(H11,'DS2024'!$A$5:$A$15,1)+1)),
IF($W$3=Database!$A$3,
_xlfn.FORECAST.LINEAR(
H11,
INDEX('DS2024'!$E$5:$E$15,MATCH(H11,'DS2024'!$D$5:$D$15,1)):
INDEX('DS2024'!$E$5:$E$15,MATCH(H11,'DS2024'!$D$5:$D$15,1)+1),
INDEX('DS2024'!$D$5:$D$15,MATCH(H11,'DS2024'!$D$5:$D$15,1)):
INDEX('DS2024'!$D$5:$D$15,MATCH(H11,'DS2024'!$D$5:$D$15,1)+1)),
IF($W$3=Database!$A$4,
_xlfn.FORECAST.LINEAR(
H11,
INDEX('DS2024'!$H$5:$H$15,MATCH(H11,'DS2024'!$G$5:$G$15,1)):
INDEX('DS2024'!$H$5:$H$15,MATCH(H11,'DS2024'!$G$5:$G$15,1)+1),
INDEX('DS2024'!$G$5:$G$15,MATCH(H11,'DS2024'!$G$5:$G$15,1)):
INDEX('DS2024'!$G$5:$G$15,MATCH(H11,'DS2024'!$G$5:$G$15,1)+1)),
IF($W$3=Database!$A$5,
_xlfn.FORECAST.LINEAR(
H11,
INDEX('DS2024'!$K$5:$K$15,MATCH(H11,'DS2024'!$J$5:$J$15,1)):
INDEX('DS2024'!$K$5:$K$15,MATCH(H11,'DS2024'!$J$5:$J$15,1)+1),
INDEX('DS2024'!$J$5:$J$15,MATCH(H11,'DS2024'!$J$5:$J$15,1)):
INDEX('DS2024'!$J$5:$J$15,MATCH(H11,'DS2024'!$J$5:$J$15,1)+1)),
IF($W$3=Database!$A$6,
_xlfn.FORECAST.LINEAR(
H11,
INDEX('DS2024'!$N$5:$N$15,MATCH(H11,'DS2024'!$M$5:$M$15,1)):
INDEX('DS2024'!$N$5:$N$15,MATCH(H11,'DS2024'!$M$5:$M$15,1)+1),
INDEX('DS2024'!$M$5:$M$15,MATCH(H11,'DS2024'!$M$5:$M$15,1)):
INDEX('DS2024'!$M$5:$M$15,MATCH(H11,'DS2024'!$M$5:$M$15,1)+1)),
IF($W$3=Database!$A$7,
_xlfn.FORECAST.LINEAR(
H11,
INDEX('DS2024'!$Q$5:$Q$15,MATCH(H11,'DS2024'!$P$5:$P$15,1)):
INDEX('DS2024'!$Q$5:$Q$15,MATCH(H11,'DS2024'!$P$5:$P$15,1)+1),
INDEX('DS2024'!$P$5:$P$15,MATCH(H11,'DS2024'!$P$5:$P$15,1)):
INDEX('DS2024'!$P$5:$P$15,MATCH(H11,'DS2024'!$P$5:$P$15,1)+1)),
IF($W$3=Database!$A$8,
_xlfn.FORECAST.LINEAR(
H11,
INDEX('DS2024'!$T$5:$T$15,MATCH(H11,'DS2024'!$S$5:$S$15,1)):
INDEX('DS2024'!$T$5:$T$15,MATCH(H11,'DS2024'!$S$5:$S$15,1)+1),
INDEX('DS2024'!$S$5:$S$15,MATCH(H11,'DS2024'!$S$5:$S$15,1)):
INDEX('DS2024'!$S$5:$S$15,MATCH(H11,'DS2024'!$S$5:$S$15,1)+1)),
IF($W$3=Database!$A$9,
_xlfn.FORECAST.LINEAR(
H11,
INDEX('DS2024'!$W$5:$W$15,MATCH(H11,'DS2024'!$V$5:$V$15,1)):
INDEX('DS2024'!$W$5:$W$15,MATCH(H11,'DS2024'!$V$5:$V$15,1)+1),
INDEX('DS2024'!$V$5:$V$15,MATCH(H11,'DS2024'!$V$5:$V$15,1)):
INDEX('DS2024'!$V$5:$V$15,MATCH(H11,'DS2024'!$V$5:$V$15,1)+1)),
IF($W$3=Database!$A$10,
_xlfn.FORECAST.LINEAR(
H11,
INDEX('DS2024'!$Z$5:$Z$15,MATCH(H11,'DS2024'!$Y$5:$Y$15,1)):
INDEX('DS2024'!$Z$5:$Z$15,MATCH(H11,'DS2024'!$Y$5:$Y$15,1)+1),
INDEX('DS2024'!$Y$5:$Y$15,MATCH(H11,'DS2024'!$Y$5:$Y$15,1)):
INDEX('DS2024'!$Y$5:$Y$15,MATCH(H11,'DS2024'!$Y$5:$Y$15,1)+1))
)))))))))))))))))))</f>
        <v>0.19496301604363231</v>
      </c>
      <c r="X11" s="50">
        <f>IF($X$3=Database!$A$11,
_xlfn.FORECAST.LINEAR(
J11,
INDEX('DS2024'!$B$20:$B$35,MATCH(J11,'DS2024'!$A$20:$A$35,1)):
INDEX('DS2024'!$B$20:$B$35,MATCH(J11,'DS2024'!$A$20:$A$35,1)+1),
INDEX('DS2024'!$A$20:$A$35,MATCH(J11,'DS2024'!$A$20:$A$35,1)):
INDEX('DS2024'!$A$20:$A$35,MATCH(J11,'DS2024'!$A$20:$A$35,1)+1)),
IF($X$3=Database!$A$12,
_xlfn.FORECAST.LINEAR(
J11,
INDEX('DS2024'!$E$20:$E$35,MATCH(J11,'DS2024'!$D$20:$D$35,1)):
INDEX('DS2024'!$E$20:$E$35,MATCH(J11,'DS2024'!$D$20:$D$35,1)+1),
INDEX('DS2024'!$D$20:$D$35,MATCH(J11,'DS2024'!$D$20:$D$35,1)):
INDEX('DS2024'!$D$20:$D$35,MATCH(J11,'DS2024'!$D$20:$D$35,1)+1)),
IF($X$3=Database!$A$13,
_xlfn.FORECAST.LINEAR(
J11,
INDEX('DS2024'!$H$20:$H$35,MATCH(J11,'DS2024'!$G$20:$G$35,1)):
INDEX('DS2024'!$H$20:$H$35,MATCH(J11,'DS2024'!$G$20:$G$35,1)+1),
INDEX('DS2024'!$G$20:$G$35,MATCH(J11,'DS2024'!$G$20:$G$35,1)):
INDEX('DS2024'!$G$20:$G$35,MATCH(J11,'DS2024'!$G$20:$G$35,1)+1)),
IF($X$3=Database!$A$14,
_xlfn.FORECAST.LINEAR(
J11,
INDEX('DS2024'!$K$20:$K$35,MATCH(J11,'DS2024'!$J$20:$J$35,1)):
INDEX('DS2024'!$K$20:$K$35,MATCH(J11,'DS2024'!$J$20:$J$35,1)+1),
INDEX('DS2024'!$J$20:$J$35,MATCH(J11,'DS2024'!$J$20:$J$35,1)):
INDEX('DS2024'!$J$20:$J$35,MATCH(J11,'DS2024'!$J$20:$J$35,1)+1)),
IF($X$3=Database!$A$15,
_xlfn.FORECAST.LINEAR(
J11,
INDEX('DS2024'!$N$20:$N$35,MATCH(J11,'DS2024'!$M$20:$M$35,1)):
INDEX('DS2024'!$N$20:$N$35,MATCH(J11,'DS2024'!$M$20:$M$35,1)+1),
INDEX('DS2024'!$M$20:$M$35,MATCH(J11,'DS2024'!$M$20:$M$35,1)):
INDEX('DS2024'!$M$20:$M$35,MATCH(J11,'DS2024'!$M$20:$M$35,1)+1)),
IF($X$3=Database!$A$16,
_xlfn.FORECAST.LINEAR(
J11,
INDEX('DS2024'!$Q$20:$Q$35,MATCH(J11,'DS2024'!$P$20:$P$35,1)):
INDEX('DS2024'!$Q$20:$Q$35,MATCH(J11,'DS2024'!$P$20:$P$35,1)+1),
INDEX('DS2024'!$P$20:$P$35,MATCH(J11,'DS2024'!$P$20:$P$35,1)):
INDEX('DS2024'!$P$20:$P$35,MATCH(J11,'DS2024'!$P$20:$P$35,1)+1)),
IF($X$3=Database!$A$17,
_xlfn.FORECAST.LINEAR(
J11,
INDEX('DS2024'!$T$20:$T$35,MATCH(J11,'DS2024'!$S$20:$S$35,1)):
INDEX('DS2024'!$T$20:$T$35,MATCH(J11,'DS2024'!$S$20:$S$35,1)+1),
INDEX('DS2024'!$S$20:$S$35,MATCH(J11,'DS2024'!$S$20:$S$35,1)):
INDEX('DS2024'!$S$20:$S$35,MATCH(J11,'DS2024'!$S$20:$S$35,1)+1)),
IF($X$3=Database!$A$18,
_xlfn.FORECAST.LINEAR(
J11,
INDEX('DS2024'!$W$20:$W$35,MATCH(J11,'DS2024'!$V$20:$V$35,1)):
INDEX('DS2024'!$W$20:$W$35,MATCH(J11,'DS2024'!$V$20:$V$35,1)+1),
INDEX('DS2024'!$V$20:$V$35,MATCH(J11,'DS2024'!$V$20:$V$35,1)):
INDEX('DS2024'!$V$20:$V$35,MATCH(J11,'DS2024'!$V$20:$V$35,1)+1)),
IF($X$3=Database!$A$19,
_xlfn.FORECAST.LINEAR(
J11,
INDEX('DS2024'!$Z$20:$Z$35,MATCH(J11,'DS2024'!$Y$20:$Y$35,1)):
INDEX('DS2024'!$Z$20:$Z$35,MATCH(J11,'DS2024'!$Y$20:$Y$35,1)+1),
INDEX('DS2024'!$Y$20:$Y$35,MATCH(J11,'DS2024'!$Y$20:$Y$35,1)):
INDEX('DS2024'!$Y$20:$Y$35,MATCH(J11,'DS2024'!$Y$20:$Y$35,1)+1)),
IF($X$3=Database!$A$20,
_xlfn.FORECAST.LINEAR(
J11,
INDEX('DS2024'!$AC$20:$AC$35,MATCH(J11,'DS2024'!$AB$20:$AB$35,1)):
INDEX('DS2024'!$AC$20:$AC$35,MATCH(J11,'DS2024'!$AB$20:$AB$35,1)+1),
INDEX('DS2024'!$AB$20:$AB$35,MATCH(J11,'DS2024'!$AB$20:$AB$35,1)):
INDEX('DS2024'!$AB$20:$AB$35,MATCH(J11,'DS2024'!$AB$20:$AB$35,1)+1)),
IF($X$3=Database!$A$2,
_xlfn.FORECAST.LINEAR(
J11,
INDEX('DS2024'!$B$5:$B$15,MATCH(J11,'DS2024'!$A$5:$A$15,1)):
INDEX('DS2024'!$B$5:$B$15,MATCH(J11,'DS2024'!$A$5:$A$15,1)+1),
INDEX('DS2024'!$A$5:$A$15,MATCH(J11,'DS2024'!$A$5:$A$15,1)):
INDEX('DS2024'!$A$5:$A$15,MATCH(J11,'DS2024'!$A$5:$A$15,1)+1)),
IF($X$3=Database!$A$3,
_xlfn.FORECAST.LINEAR(
J11,
INDEX('DS2024'!$E$5:$E$15,MATCH(J11,'DS2024'!$D$5:$D$15,1)):
INDEX('DS2024'!$E$5:$E$15,MATCH(J11,'DS2024'!$D$5:$D$15,1)+1),
INDEX('DS2024'!$D$5:$D$15,MATCH(J11,'DS2024'!$D$5:$D$15,1)):
INDEX('DS2024'!$D$5:$D$15,MATCH(J11,'DS2024'!$D$5:$D$15,1)+1)),
IF($X$3=Database!$A$4,
_xlfn.FORECAST.LINEAR(
J11,
INDEX('DS2024'!$H$5:$H$15,MATCH(J11,'DS2024'!$G$5:$G$15,1)):
INDEX('DS2024'!$H$5:$H$15,MATCH(J11,'DS2024'!$G$5:$G$15,1)+1),
INDEX('DS2024'!$G$5:$G$15,MATCH(J11,'DS2024'!$G$5:$G$15,1)):
INDEX('DS2024'!$G$5:$G$15,MATCH(J11,'DS2024'!$G$5:$G$15,1)+1)),
IF($X$3=Database!$A$5,
_xlfn.FORECAST.LINEAR(
J11,
INDEX('DS2024'!$K$5:$K$15,MATCH(J11,'DS2024'!$J$5:$J$15,1)):
INDEX('DS2024'!$K$5:$K$15,MATCH(J11,'DS2024'!$J$5:$J$15,1)+1),
INDEX('DS2024'!$J$5:$J$15,MATCH(J11,'DS2024'!$J$5:$J$15,1)):
INDEX('DS2024'!$J$5:$J$15,MATCH(J11,'DS2024'!$J$5:$J$15,1)+1)),
IF($X$3=Database!$A$6,
_xlfn.FORECAST.LINEAR(
J11,
INDEX('DS2024'!$N$5:$N$15,MATCH(J11,'DS2024'!$M$5:$M$15,1)):
INDEX('DS2024'!$N$5:$N$15,MATCH(J11,'DS2024'!$M$5:$M$15,1)+1),
INDEX('DS2024'!$M$5:$M$15,MATCH(J11,'DS2024'!$M$5:$M$15,1)):
INDEX('DS2024'!$M$5:$M$15,MATCH(J11,'DS2024'!$M$5:$M$15,1)+1)),
IF($X$3=Database!$A$7,
_xlfn.FORECAST.LINEAR(
J11,
INDEX('DS2024'!$Q$5:$Q$15,MATCH(J11,'DS2024'!$P$5:$P$15,1)):
INDEX('DS2024'!$Q$5:$Q$15,MATCH(J11,'DS2024'!$P$5:$P$15,1)+1),
INDEX('DS2024'!$P$5:$P$15,MATCH(J11,'DS2024'!$P$5:$P$15,1)):
INDEX('DS2024'!$P$5:$P$15,MATCH(J11,'DS2024'!$P$5:$P$15,1)+1)),
IF($X$3=Database!$A$8,
_xlfn.FORECAST.LINEAR(
J11,
INDEX('DS2024'!$T$5:$T$15,MATCH(J11,'DS2024'!$S$5:$S$15,1)):
INDEX('DS2024'!$T$5:$T$15,MATCH(J11,'DS2024'!$S$5:$S$15,1)+1),
INDEX('DS2024'!$S$5:$S$15,MATCH(J11,'DS2024'!$S$5:$S$15,1)):
INDEX('DS2024'!$S$5:$S$15,MATCH(J11,'DS2024'!$S$5:$S$15,1)+1)),
IF($T$3=Database!$A$9,
_xlfn.FORECAST.LINEAR(
J11,
INDEX('DS2024'!$W$5:$W$15,MATCH(J11,'DS2024'!$V$5:$V$15,1)):
INDEX('DS2024'!$W$5:$W$15,MATCH(J11,'DS2024'!$V$5:$V$15,1)+1),
INDEX('DS2024'!$V$5:$V$15,MATCH(J11,'DS2024'!$V$5:$V$15,1)):
INDEX('DS2024'!$V$5:$V$15,MATCH(J11,'DS2024'!$V$5:$V$15,1)+1)),
IF($T$3=Database!$A$10,
_xlfn.FORECAST.LINEAR(
J11,
INDEX('DS2024'!$Z$5:$Z$15,MATCH(J11,'DS2024'!$Y$5:$Y$15,1)):
INDEX('DS2024'!$Z$5:$Z$15,MATCH(J11,'DS2024'!$Y$5:$Y$15,1)+1),
INDEX('DS2024'!$Y$5:$Y$15,MATCH(J11,'DS2024'!$Y$5:$Y$15,1)):
INDEX('DS2024'!$Y$5:$Y$15,MATCH(J11,'DS2024'!$Y$5:$Y$15,1)+1))
)))))))))))))))))))</f>
        <v>0.19462542298658386</v>
      </c>
      <c r="Y11" s="50">
        <f>IF($Y$3=Database!$A$11,
_xlfn.FORECAST.LINEAR(
L11,
INDEX('DS2024'!$B$20:$B$35,MATCH(L11,'DS2024'!$A$20:$A$35,1)):
INDEX('DS2024'!$B$20:$B$35,MATCH(L11,'DS2024'!$A$20:$A$35,1)+1),
INDEX('DS2024'!$A$20:$A$35,MATCH(L11,'DS2024'!$A$20:$A$35,1)):
INDEX('DS2024'!$A$20:$A$35,MATCH(L11,'DS2024'!$A$20:$A$35,1)+1)),
IF($Y$3=Database!$A$12,
_xlfn.FORECAST.LINEAR(
L11,
INDEX('DS2024'!$E$20:$E$35,MATCH(L11,'DS2024'!$D$20:$D$35,1)):
INDEX('DS2024'!$E$20:$E$35,MATCH(L11,'DS2024'!$D$20:$D$35,1)+1),
INDEX('DS2024'!$D$20:$D$35,MATCH(L11,'DS2024'!$D$20:$D$35,1)):
INDEX('DS2024'!$D$20:$D$35,MATCH(L11,'DS2024'!$D$20:$D$35,1)+1)),
IF($Y$3=Database!$A$13,
_xlfn.FORECAST.LINEAR(
L11,
INDEX('DS2024'!$H$20:$H$35,MATCH(L11,'DS2024'!$G$20:$G$35,1)):
INDEX('DS2024'!$H$20:$H$35,MATCH(L11,'DS2024'!$G$20:$G$35,1)+1),
INDEX('DS2024'!$G$20:$G$35,MATCH(L11,'DS2024'!$G$20:$G$35,1)):
INDEX('DS2024'!$G$20:$G$35,MATCH(L11,'DS2024'!$G$20:$G$35,1)+1)),
IF($Y$3=Database!$A$14,
_xlfn.FORECAST.LINEAR(
L11,
INDEX('DS2024'!$K$20:$K$35,MATCH(L11,'DS2024'!$J$20:$J$35,1)):
INDEX('DS2024'!$K$20:$K$35,MATCH(L11,'DS2024'!$J$20:$J$35,1)+1),
INDEX('DS2024'!$J$20:$J$35,MATCH(L11,'DS2024'!$J$20:$J$35,1)):
INDEX('DS2024'!$J$20:$J$35,MATCH(L11,'DS2024'!$J$20:$J$35,1)+1)),
IF($Y$3=Database!$A$15,
_xlfn.FORECAST.LINEAR(
L11,
INDEX('DS2024'!$N$20:$N$35,MATCH(L11,'DS2024'!$M$20:$M$35,1)):
INDEX('DS2024'!$N$20:$N$35,MATCH(L11,'DS2024'!$M$20:$M$35,1)+1),
INDEX('DS2024'!$M$20:$M$35,MATCH(L11,'DS2024'!$M$20:$M$35,1)):
INDEX('DS2024'!$M$20:$M$35,MATCH(L11,'DS2024'!$M$20:$M$35,1)+1)),
IF($Y$3=Database!$A$16,
_xlfn.FORECAST.LINEAR(
L11,
INDEX('DS2024'!$Q$20:$Q$35,MATCH(L11,'DS2024'!$P$20:$P$35,1)):
INDEX('DS2024'!$Q$20:$Q$35,MATCH(L11,'DS2024'!$P$20:$P$35,1)+1),
INDEX('DS2024'!$P$20:$P$35,MATCH(L11,'DS2024'!$P$20:$P$35,1)):
INDEX('DS2024'!$P$20:$P$35,MATCH(L11,'DS2024'!$P$20:$P$35,1)+1)),
IF($Y$3=Database!$A$17,
_xlfn.FORECAST.LINEAR(
L11,
INDEX('DS2024'!$T$20:$T$35,MATCH(L11,'DS2024'!$S$20:$S$35,1)):
INDEX('DS2024'!$T$20:$T$35,MATCH(L11,'DS2024'!$S$20:$S$35,1)+1),
INDEX('DS2024'!$S$20:$S$35,MATCH(L11,'DS2024'!$S$20:$S$35,1)):
INDEX('DS2024'!$S$20:$S$35,MATCH(L11,'DS2024'!$S$20:$S$35,1)+1)),
IF($Y$3=Database!$A$18,
_xlfn.FORECAST.LINEAR(
L11,
INDEX('DS2024'!$W$20:$W$35,MATCH(L11,'DS2024'!$V$20:$V$35,1)):
INDEX('DS2024'!$W$20:$W$35,MATCH(L11,'DS2024'!$V$20:$V$35,1)+1),
INDEX('DS2024'!$V$20:$V$35,MATCH(L11,'DS2024'!$V$20:$V$35,1)):
INDEX('DS2024'!$V$20:$V$35,MATCH(L11,'DS2024'!$V$20:$V$35,1)+1)),
IF($Y$3=Database!$A$19,
_xlfn.FORECAST.LINEAR(
L11,
INDEX('DS2024'!$Z$20:$Z$35,MATCH(L11,'DS2024'!$Y$20:$Y$35,1)):
INDEX('DS2024'!$Z$20:$Z$35,MATCH(L11,'DS2024'!$Y$20:$Y$35,1)+1),
INDEX('DS2024'!$Y$20:$Y$35,MATCH(L11,'DS2024'!$Y$20:$Y$35,1)):
INDEX('DS2024'!$Y$20:$Y$35,MATCH(L11,'DS2024'!$Y$20:$Y$35,1)+1)),
IF($Y$3=Database!$A$20,
_xlfn.FORECAST.LINEAR(
L11,
INDEX('DS2024'!$AC$20:$AC$35,MATCH(L11,'DS2024'!$AB$20:$AB$35,1)):
INDEX('DS2024'!$AC$20:$AC$35,MATCH(L11,'DS2024'!$AB$20:$AB$35,1)+1),
INDEX('DS2024'!$AB$20:$AB$35,MATCH(L11,'DS2024'!$AB$20:$AB$35,1)):
INDEX('DS2024'!$AB$20:$AB$35,MATCH(L11,'DS2024'!$AB$20:$AB$35,1)+1)),
IF($Y$3=Database!$A$2,
_xlfn.FORECAST.LINEAR(
L11,
INDEX('DS2024'!$B$5:$B$15,MATCH(L11,'DS2024'!$A$5:$A$15,1)):
INDEX('DS2024'!$B$5:$B$15,MATCH(L11,'DS2024'!$A$5:$A$15,1)+1),
INDEX('DS2024'!$A$5:$A$15,MATCH(L11,'DS2024'!$A$5:$A$15,1)):
INDEX('DS2024'!$A$5:$A$15,MATCH(L11,'DS2024'!$A$5:$A$15,1)+1)),
IF($Y$3=Database!$A$3,
_xlfn.FORECAST.LINEAR(
L11,
INDEX('DS2024'!$E$5:$E$15,MATCH(L11,'DS2024'!$D$5:$D$15,1)):
INDEX('DS2024'!$E$5:$E$15,MATCH(L11,'DS2024'!$D$5:$D$15,1)+1),
INDEX('DS2024'!$D$5:$D$15,MATCH(L11,'DS2024'!$D$5:$D$15,1)):
INDEX('DS2024'!$D$5:$D$15,MATCH(L11,'DS2024'!$D$5:$D$15,1)+1)),
IF($Y$3=Database!$A$4,
_xlfn.FORECAST.LINEAR(
L11,
INDEX('DS2024'!$H$5:$H$15,MATCH(L11,'DS2024'!$G$5:$G$15,1)):
INDEX('DS2024'!$H$5:$H$15,MATCH(L11,'DS2024'!$G$5:$G$15,1)+1),
INDEX('DS2024'!$G$5:$G$15,MATCH(L11,'DS2024'!$G$5:$G$15,1)):
INDEX('DS2024'!$G$5:$G$15,MATCH(L11,'DS2024'!$G$5:$G$15,1)+1)),
IF($Y$3=Database!$A$5,
_xlfn.FORECAST.LINEAR(
L11,
INDEX('DS2024'!$K$5:$K$15,MATCH(L11,'DS2024'!$J$5:$J$15,1)):
INDEX('DS2024'!$K$5:$K$15,MATCH(L11,'DS2024'!$J$5:$J$15,1)+1),
INDEX('DS2024'!$J$5:$J$15,MATCH(L11,'DS2024'!$J$5:$J$15,1)):
INDEX('DS2024'!$J$5:$J$15,MATCH(L11,'DS2024'!$J$5:$J$15,1)+1)),
IF($Y$3=Database!$A$6,
_xlfn.FORECAST.LINEAR(
L11,
INDEX('DS2024'!$N$5:$N$15,MATCH(L11,'DS2024'!$M$5:$M$15,1)):
INDEX('DS2024'!$N$5:$N$15,MATCH(L11,'DS2024'!$M$5:$M$15,1)+1),
INDEX('DS2024'!$M$5:$M$15,MATCH(L11,'DS2024'!$M$5:$M$15,1)):
INDEX('DS2024'!$M$5:$M$15,MATCH(L11,'DS2024'!$M$5:$M$15,1)+1)),
IF($Y$3=Database!$A$7,
_xlfn.FORECAST.LINEAR(
L11,
INDEX('DS2024'!$Q$5:$Q$15,MATCH(L11,'DS2024'!$P$5:$P$15,1)):
INDEX('DS2024'!$Q$5:$Q$15,MATCH(L11,'DS2024'!$P$5:$P$15,1)+1),
INDEX('DS2024'!$P$5:$P$15,MATCH(L11,'DS2024'!$P$5:$P$15,1)):
INDEX('DS2024'!$P$5:$P$15,MATCH(L11,'DS2024'!$P$5:$P$15,1)+1)),
IF($Y$3=Database!$A$8,
_xlfn.FORECAST.LINEAR(
L11,
INDEX('DS2024'!$T$5:$T$15,MATCH(L11,'DS2024'!$S$5:$S$15,1)):
INDEX('DS2024'!$T$5:$T$15,MATCH(L11,'DS2024'!$S$5:$S$15,1)+1),
INDEX('DS2024'!$S$5:$S$15,MATCH(L11,'DS2024'!$S$5:$S$15,1)):
INDEX('DS2024'!$S$5:$S$15,MATCH(L11,'DS2024'!$S$5:$S$15,1)+1)),
IF($T$3=Database!$A$9,
_xlfn.FORECAST.LINEAR(
L11,
INDEX('DS2024'!$W$5:$W$15,MATCH(L11,'DS2024'!$V$5:$V$15,1)):
INDEX('DS2024'!$W$5:$W$15,MATCH(L11,'DS2024'!$V$5:$V$15,1)+1),
INDEX('DS2024'!$V$5:$V$15,MATCH(L11,'DS2024'!$V$5:$V$15,1)):
INDEX('DS2024'!$V$5:$V$15,MATCH(L11,'DS2024'!$V$5:$V$15,1)+1)),
IF($T$3=Database!$A$10,
_xlfn.FORECAST.LINEAR(
L11,
INDEX('DS2024'!$Z$5:$Z$15,MATCH(L11,'DS2024'!$Y$5:$Y$15,1)):
INDEX('DS2024'!$Z$5:$Z$15,MATCH(L11,'DS2024'!$Y$5:$Y$15,1)+1),
INDEX('DS2024'!$Y$5:$Y$15,MATCH(L11,'DS2024'!$Y$5:$Y$15,1)):
INDEX('DS2024'!$Y$5:$Y$15,MATCH(L11,'DS2024'!$Y$5:$Y$15,1)+1))
)))))))))))))))))))</f>
        <v>0.19132911342012021</v>
      </c>
      <c r="Z11" s="50">
        <f>IF($Z$3=Database!$A$11,
_xlfn.FORECAST.LINEAR(
N11,
INDEX('DS2024'!$B$20:$B$35,MATCH(N11,'DS2024'!$A$20:$A$35,1)):
INDEX('DS2024'!$B$20:$B$35,MATCH(N11,'DS2024'!$A$20:$A$35,1)+1),
INDEX('DS2024'!$A$20:$A$35,MATCH(N11,'DS2024'!$A$20:$A$35,1)):
INDEX('DS2024'!$A$20:$A$35,MATCH(N11,'DS2024'!$A$20:$A$35,1)+1)),
IF($Z$3=Database!$A$12,
_xlfn.FORECAST.LINEAR(
N11,
INDEX('DS2024'!$E$20:$E$35,MATCH(N11,'DS2024'!$D$20:$D$35,1)):
INDEX('DS2024'!$E$20:$E$35,MATCH(N11,'DS2024'!$D$20:$D$35,1)+1),
INDEX('DS2024'!$D$20:$D$35,MATCH(N11,'DS2024'!$D$20:$D$35,1)):
INDEX('DS2024'!$D$20:$D$35,MATCH(N11,'DS2024'!$D$20:$D$35,1)+1)),
IF($Z$3=Database!$A$13,
_xlfn.FORECAST.LINEAR(
N11,
INDEX('DS2024'!$H$20:$H$35,MATCH(N11,'DS2024'!$G$20:$G$35,1)):
INDEX('DS2024'!$H$20:$H$35,MATCH(N11,'DS2024'!$G$20:$G$35,1)+1),
INDEX('DS2024'!$G$20:$G$35,MATCH(N11,'DS2024'!$G$20:$G$35,1)):
INDEX('DS2024'!$G$20:$G$35,MATCH(N11,'DS2024'!$G$20:$G$35,1)+1)),
IF($Z$3=Database!$A$14,
_xlfn.FORECAST.LINEAR(
N11,
INDEX('DS2024'!$K$20:$K$35,MATCH(N11,'DS2024'!$J$20:$J$35,1)):
INDEX('DS2024'!$K$20:$K$35,MATCH(N11,'DS2024'!$J$20:$J$35,1)+1),
INDEX('DS2024'!$J$20:$J$35,MATCH(N11,'DS2024'!$J$20:$J$35,1)):
INDEX('DS2024'!$J$20:$J$35,MATCH(N11,'DS2024'!$J$20:$J$35,1)+1)),
IF($Z$3=Database!$A$15,
_xlfn.FORECAST.LINEAR(
N11,
INDEX('DS2024'!$N$20:$N$35,MATCH(N11,'DS2024'!$M$20:$M$35,1)):
INDEX('DS2024'!$N$20:$N$35,MATCH(N11,'DS2024'!$M$20:$M$35,1)+1),
INDEX('DS2024'!$M$20:$M$35,MATCH(N11,'DS2024'!$M$20:$M$35,1)):
INDEX('DS2024'!$M$20:$M$35,MATCH(N11,'DS2024'!$M$20:$M$35,1)+1)),
IF($Z$3=Database!$A$16,
_xlfn.FORECAST.LINEAR(
N11,
INDEX('DS2024'!$Q$20:$Q$35,MATCH(N11,'DS2024'!$P$20:$P$35,1)):
INDEX('DS2024'!$Q$20:$Q$35,MATCH(N11,'DS2024'!$P$20:$P$35,1)+1),
INDEX('DS2024'!$P$20:$P$35,MATCH(N11,'DS2024'!$P$20:$P$35,1)):
INDEX('DS2024'!$P$20:$P$35,MATCH(N11,'DS2024'!$P$20:$P$35,1)+1)),
IF($Z$3=Database!$A$17,
_xlfn.FORECAST.LINEAR(
N11,
INDEX('DS2024'!$T$20:$T$35,MATCH(N11,'DS2024'!$S$20:$S$35,1)):
INDEX('DS2024'!$T$20:$T$35,MATCH(N11,'DS2024'!$S$20:$S$35,1)+1),
INDEX('DS2024'!$S$20:$S$35,MATCH(N11,'DS2024'!$S$20:$S$35,1)):
INDEX('DS2024'!$S$20:$S$35,MATCH(N11,'DS2024'!$S$20:$S$35,1)+1)),
IF($Z$3=Database!$A$18,
_xlfn.FORECAST.LINEAR(
N11,
INDEX('DS2024'!$W$20:$W$35,MATCH(N11,'DS2024'!$V$20:$V$35,1)):
INDEX('DS2024'!$W$20:$W$35,MATCH(N11,'DS2024'!$V$20:$V$35,1)+1),
INDEX('DS2024'!$V$20:$V$35,MATCH(N11,'DS2024'!$V$20:$V$35,1)):
INDEX('DS2024'!$V$20:$V$35,MATCH(N11,'DS2024'!$V$20:$V$35,1)+1)),
IF($Z$3=Database!$A$19,
_xlfn.FORECAST.LINEAR(
N11,
INDEX('DS2024'!$Z$20:$Z$35,MATCH(N11,'DS2024'!$Y$20:$Y$35,1)):
INDEX('DS2024'!$Z$20:$Z$35,MATCH(N11,'DS2024'!$Y$20:$Y$35,1)+1),
INDEX('DS2024'!$Y$20:$Y$35,MATCH(N11,'DS2024'!$Y$20:$Y$35,1)):
INDEX('DS2024'!$Y$20:$Y$35,MATCH(N11,'DS2024'!$Y$20:$Y$35,1)+1)),
IF($Z$3=Database!$A$20,
_xlfn.FORECAST.LINEAR(
N11,
INDEX('DS2024'!$AC$20:$AC$35,MATCH(N11,'DS2024'!$AB$20:$AB$35,1)):
INDEX('DS2024'!$AC$20:$AC$35,MATCH(N11,'DS2024'!$AB$20:$AB$35,1)+1),
INDEX('DS2024'!$AB$20:$AB$35,MATCH(N11,'DS2024'!$AB$20:$AB$35,1)):
INDEX('DS2024'!$AB$20:$AB$35,MATCH(N11,'DS2024'!$AB$20:$AB$35,1)+1)),
IF($Z$3=Database!$A$2,
_xlfn.FORECAST.LINEAR(
N11,
INDEX('DS2024'!$B$5:$B$15,MATCH(N11,'DS2024'!$A$5:$A$15,1)):
INDEX('DS2024'!$B$5:$B$15,MATCH(N11,'DS2024'!$A$5:$A$15,1)+1),
INDEX('DS2024'!$A$5:$A$15,MATCH(N11,'DS2024'!$A$5:$A$15,1)):
INDEX('DS2024'!$A$5:$A$15,MATCH(N11,'DS2024'!$A$5:$A$15,1)+1)),
IF($Z$3=Database!$A$3,
_xlfn.FORECAST.LINEAR(
N11,
INDEX('DS2024'!$E$5:$E$15,MATCH(N11,'DS2024'!$D$5:$D$15,1)):
INDEX('DS2024'!$E$5:$E$15,MATCH(N11,'DS2024'!$D$5:$D$15,1)+1),
INDEX('DS2024'!$D$5:$D$15,MATCH(N11,'DS2024'!$D$5:$D$15,1)):
INDEX('DS2024'!$D$5:$D$15,MATCH(N11,'DS2024'!$D$5:$D$15,1)+1)),
IF($Z$3=Database!$A$4,
_xlfn.FORECAST.LINEAR(
N11,
INDEX('DS2024'!$H$5:$H$15,MATCH(N11,'DS2024'!$G$5:$G$15,1)):
INDEX('DS2024'!$H$5:$H$15,MATCH(N11,'DS2024'!$G$5:$G$15,1)+1),
INDEX('DS2024'!$G$5:$G$15,MATCH(N11,'DS2024'!$G$5:$G$15,1)):
INDEX('DS2024'!$G$5:$G$15,MATCH(N11,'DS2024'!$G$5:$G$15,1)+1)),
IF($Z$3=Database!$A$5,
_xlfn.FORECAST.LINEAR(
N11,
INDEX('DS2024'!$K$5:$K$15,MATCH(N11,'DS2024'!$J$5:$J$15,1)):
INDEX('DS2024'!$K$5:$K$15,MATCH(N11,'DS2024'!$J$5:$J$15,1)+1),
INDEX('DS2024'!$J$5:$J$15,MATCH(N11,'DS2024'!$J$5:$J$15,1)):
INDEX('DS2024'!$J$5:$J$15,MATCH(N11,'DS2024'!$J$5:$J$15,1)+1)),
IF($Z$3=Database!$A$6,
_xlfn.FORECAST.LINEAR(
N11,
INDEX('DS2024'!$N$5:$N$15,MATCH(N11,'DS2024'!$M$5:$M$15,1)):
INDEX('DS2024'!$N$5:$N$15,MATCH(N11,'DS2024'!$M$5:$M$15,1)+1),
INDEX('DS2024'!$M$5:$M$15,MATCH(N11,'DS2024'!$M$5:$M$15,1)):
INDEX('DS2024'!$M$5:$M$15,MATCH(N11,'DS2024'!$M$5:$M$15,1)+1)),
IF($Z$3=Database!$A$7,
_xlfn.FORECAST.LINEAR(
N11,
INDEX('DS2024'!$Q$5:$Q$15,MATCH(N11,'DS2024'!$P$5:$P$15,1)):
INDEX('DS2024'!$Q$5:$Q$15,MATCH(N11,'DS2024'!$P$5:$P$15,1)+1),
INDEX('DS2024'!$P$5:$P$15,MATCH(N11,'DS2024'!$P$5:$P$15,1)):
INDEX('DS2024'!$P$5:$P$15,MATCH(N11,'DS2024'!$P$5:$P$15,1)+1)),
IF($Z$3=Database!$A$8,
_xlfn.FORECAST.LINEAR(
N11,
INDEX('DS2024'!$T$5:$T$15,MATCH(N11,'DS2024'!$S$5:$S$15,1)):
INDEX('DS2024'!$T$5:$T$15,MATCH(N11,'DS2024'!$S$5:$S$15,1)+1),
INDEX('DS2024'!$S$5:$S$15,MATCH(N11,'DS2024'!$S$5:$S$15,1)):
INDEX('DS2024'!$S$5:$S$15,MATCH(N11,'DS2024'!$S$5:$S$15,1)+1)),
IF($Z$3=Database!$A$9,
_xlfn.FORECAST.LINEAR(
N11,
INDEX('DS2024'!$W$5:$W$15,MATCH(N11,'DS2024'!$V$5:$V$15,1)):
INDEX('DS2024'!$W$5:$W$15,MATCH(N11,'DS2024'!$V$5:$V$15,1)+1),
INDEX('DS2024'!$V$5:$V$15,MATCH(N11,'DS2024'!$V$5:$V$15,1)):
INDEX('DS2024'!$V$5:$V$15,MATCH(N11,'DS2024'!$V$5:$V$15,1)+1)),
IF($Z$3=Database!$A$10,
_xlfn.FORECAST.LINEAR(
N11,
INDEX('DS2024'!$Z$5:$Z$15,MATCH(N11,'DS2024'!$Y$5:$Y$15,1)):
INDEX('DS2024'!$Z$5:$Z$15,MATCH(N11,'DS2024'!$Y$5:$Y$15,1)+1),
INDEX('DS2024'!$Y$5:$Y$15,MATCH(N11,'DS2024'!$Y$5:$Y$15,1)):
INDEX('DS2024'!$Y$5:$Y$15,MATCH(N11,'DS2024'!$Y$5:$Y$15,1)+1))
)))))))))))))))))))</f>
        <v>0.19587706516979181</v>
      </c>
      <c r="AA11" s="50">
        <f>IF($AA$3=Database!$A$11,
_xlfn.FORECAST.LINEAR(
P11,
INDEX('DS2024'!$B$20:$B$35,MATCH(P11,'DS2024'!$A$20:$A$35,1)):
INDEX('DS2024'!$B$20:$B$35,MATCH(P11,'DS2024'!$A$20:$A$35,1)+1),
INDEX('DS2024'!$A$20:$A$35,MATCH(P11,'DS2024'!$A$20:$A$35,1)):
INDEX('DS2024'!$A$20:$A$35,MATCH(P11,'DS2024'!$A$20:$A$35,1)+1)),
IF($AA$3=Database!$A$12,
_xlfn.FORECAST.LINEAR(
P11,
INDEX('DS2024'!$E$20:$E$35,MATCH(P11,'DS2024'!$D$20:$D$35,1)):
INDEX('DS2024'!$E$20:$E$35,MATCH(P11,'DS2024'!$D$20:$D$35,1)+1),
INDEX('DS2024'!$D$20:$D$35,MATCH(P11,'DS2024'!$D$20:$D$35,1)):
INDEX('DS2024'!$D$20:$D$35,MATCH(P11,'DS2024'!$D$20:$D$35,1)+1)),
IF($AA$3=Database!$A$13,
_xlfn.FORECAST.LINEAR(
P11,
INDEX('DS2024'!$H$20:$H$35,MATCH(P11,'DS2024'!$G$20:$G$35,1)):
INDEX('DS2024'!$H$20:$H$35,MATCH(P11,'DS2024'!$G$20:$G$35,1)+1),
INDEX('DS2024'!$G$20:$G$35,MATCH(P11,'DS2024'!$G$20:$G$35,1)):
INDEX('DS2024'!$G$20:$G$35,MATCH(P11,'DS2024'!$G$20:$G$35,1)+1)),
IF($AA$3=Database!$A$14,
_xlfn.FORECAST.LINEAR(
P11,
INDEX('DS2024'!$K$20:$K$35,MATCH(P11,'DS2024'!$J$20:$J$35,1)):
INDEX('DS2024'!$K$20:$K$35,MATCH(P11,'DS2024'!$J$20:$J$35,1)+1),
INDEX('DS2024'!$J$20:$J$35,MATCH(P11,'DS2024'!$J$20:$J$35,1)):
INDEX('DS2024'!$J$20:$J$35,MATCH(P11,'DS2024'!$J$20:$J$35,1)+1)),
IF($AA$3=Database!$A$15,
_xlfn.FORECAST.LINEAR(
P11,
INDEX('DS2024'!$N$20:$N$35,MATCH(P11,'DS2024'!$M$20:$M$35,1)):
INDEX('DS2024'!$N$20:$N$35,MATCH(P11,'DS2024'!$M$20:$M$35,1)+1),
INDEX('DS2024'!$M$20:$M$35,MATCH(P11,'DS2024'!$M$20:$M$35,1)):
INDEX('DS2024'!$M$20:$M$35,MATCH(P11,'DS2024'!$M$20:$M$35,1)+1)),
IF($AA$3=Database!$A$16,
_xlfn.FORECAST.LINEAR(
P11,
INDEX('DS2024'!$Q$20:$Q$35,MATCH(P11,'DS2024'!$P$20:$P$35,1)):
INDEX('DS2024'!$Q$20:$Q$35,MATCH(P11,'DS2024'!$P$20:$P$35,1)+1),
INDEX('DS2024'!$P$20:$P$35,MATCH(P11,'DS2024'!$P$20:$P$35,1)):
INDEX('DS2024'!$P$20:$P$35,MATCH(P11,'DS2024'!$P$20:$P$35,1)+1)),
IF($AA$3=Database!$A$17,
_xlfn.FORECAST.LINEAR(
P11,
INDEX('DS2024'!$T$20:$T$35,MATCH(P11,'DS2024'!$S$20:$S$35,1)):
INDEX('DS2024'!$T$20:$T$35,MATCH(P11,'DS2024'!$S$20:$S$35,1)+1),
INDEX('DS2024'!$S$20:$S$35,MATCH(P11,'DS2024'!$S$20:$S$35,1)):
INDEX('DS2024'!$S$20:$S$35,MATCH(P11,'DS2024'!$S$20:$S$35,1)+1)),
IF($AA$3=Database!$A$18,
_xlfn.FORECAST.LINEAR(
P11,
INDEX('DS2024'!$W$20:$W$35,MATCH(P11,'DS2024'!$V$20:$V$35,1)):
INDEX('DS2024'!$W$20:$W$35,MATCH(P11,'DS2024'!$V$20:$V$35,1)+1),
INDEX('DS2024'!$V$20:$V$35,MATCH(P11,'DS2024'!$V$20:$V$35,1)):
INDEX('DS2024'!$V$20:$V$35,MATCH(P11,'DS2024'!$V$20:$V$35,1)+1)),
IF($AA$3=Database!$A$19,
_xlfn.FORECAST.LINEAR(
P11,
INDEX('DS2024'!$Z$20:$Z$35,MATCH(P11,'DS2024'!$Y$20:$Y$35,1)):
INDEX('DS2024'!$Z$20:$Z$35,MATCH(P11,'DS2024'!$Y$20:$Y$35,1)+1),
INDEX('DS2024'!$Y$20:$Y$35,MATCH(P11,'DS2024'!$Y$20:$Y$35,1)):
INDEX('DS2024'!$Y$20:$Y$35,MATCH(P11,'DS2024'!$Y$20:$Y$35,1)+1)),
IF($AA$3=Database!$A$20,
_xlfn.FORECAST.LINEAR(
P11,
INDEX('DS2024'!$AC$20:$AC$35,MATCH(P11,'DS2024'!$AB$20:$AB$35,1)):
INDEX('DS2024'!$AC$20:$AC$35,MATCH(P11,'DS2024'!$AB$20:$AB$35,1)+1),
INDEX('DS2024'!$AB$20:$AB$35,MATCH(P11,'DS2024'!$AB$20:$AB$35,1)):
INDEX('DS2024'!$AB$20:$AB$35,MATCH(P11,'DS2024'!$AB$20:$AB$35,1)+1)),
IF($AA$3=Database!$A$2,
_xlfn.FORECAST.LINEAR(
P11,
INDEX('DS2024'!$B$5:$B$15,MATCH(P11,'DS2024'!$A$5:$A$15,1)):
INDEX('DS2024'!$B$5:$B$15,MATCH(P11,'DS2024'!$A$5:$A$15,1)+1),
INDEX('DS2024'!$A$5:$A$15,MATCH(P11,'DS2024'!$A$5:$A$15,1)):
INDEX('DS2024'!$A$5:$A$15,MATCH(P11,'DS2024'!$A$5:$A$15,1)+1)),
IF($AA$3=Database!$A$3,
_xlfn.FORECAST.LINEAR(
P11,
INDEX('DS2024'!$E$5:$E$15,MATCH(P11,'DS2024'!$D$5:$D$15,1)):
INDEX('DS2024'!$E$5:$E$15,MATCH(P11,'DS2024'!$D$5:$D$15,1)+1),
INDEX('DS2024'!$D$5:$D$15,MATCH(P11,'DS2024'!$D$5:$D$15,1)):
INDEX('DS2024'!$D$5:$D$15,MATCH(P11,'DS2024'!$D$5:$D$15,1)+1)),
IF($AA$3=Database!$A$4,
_xlfn.FORECAST.LINEAR(
P11,
INDEX('DS2024'!$H$5:$H$15,MATCH(P11,'DS2024'!$G$5:$G$15,1)):
INDEX('DS2024'!$H$5:$H$15,MATCH(P11,'DS2024'!$G$5:$G$15,1)+1),
INDEX('DS2024'!$G$5:$G$15,MATCH(P11,'DS2024'!$G$5:$G$15,1)):
INDEX('DS2024'!$G$5:$G$15,MATCH(P11,'DS2024'!$G$5:$G$15,1)+1)),
IF($AA$3=Database!$A$5,
_xlfn.FORECAST.LINEAR(
P11,
INDEX('DS2024'!$K$5:$K$15,MATCH(P11,'DS2024'!$J$5:$J$15,1)):
INDEX('DS2024'!$K$5:$K$15,MATCH(P11,'DS2024'!$J$5:$J$15,1)+1),
INDEX('DS2024'!$J$5:$J$15,MATCH(P11,'DS2024'!$J$5:$J$15,1)):
INDEX('DS2024'!$J$5:$J$15,MATCH(P11,'DS2024'!$J$5:$J$15,1)+1)),
IF($AA$3=Database!$A$6,
_xlfn.FORECAST.LINEAR(
P11,
INDEX('DS2024'!$N$5:$N$15,MATCH(P11,'DS2024'!$M$5:$M$15,1)):
INDEX('DS2024'!$N$5:$N$15,MATCH(P11,'DS2024'!$M$5:$M$15,1)+1),
INDEX('DS2024'!$M$5:$M$15,MATCH(P11,'DS2024'!$M$5:$M$15,1)):
INDEX('DS2024'!$M$5:$M$15,MATCH(P11,'DS2024'!$M$5:$M$15,1)+1)),
IF($AA$3=Database!$A$7,
_xlfn.FORECAST.LINEAR(
P11,
INDEX('DS2024'!$Q$5:$Q$15,MATCH(P11,'DS2024'!$P$5:$P$15,1)):
INDEX('DS2024'!$Q$5:$Q$15,MATCH(P11,'DS2024'!$P$5:$P$15,1)+1),
INDEX('DS2024'!$P$5:$P$15,MATCH(P11,'DS2024'!$P$5:$P$15,1)):
INDEX('DS2024'!$P$5:$P$15,MATCH(P11,'DS2024'!$P$5:$P$15,1)+1)),
IF($AA$3=Database!$A$8,
_xlfn.FORECAST.LINEAR(
P11,
INDEX('DS2024'!$T$5:$T$15,MATCH(P11,'DS2024'!$S$5:$S$15,1)):
INDEX('DS2024'!$T$5:$T$15,MATCH(P11,'DS2024'!$S$5:$S$15,1)+1),
INDEX('DS2024'!$S$5:$S$15,MATCH(P11,'DS2024'!$S$5:$S$15,1)):
INDEX('DS2024'!$S$5:$S$15,MATCH(P11,'DS2024'!$S$5:$S$15,1)+1)),
IF($AA$3=Database!$A$9,
_xlfn.FORECAST.LINEAR(
P11,
INDEX('DS2024'!$W$5:$W$15,MATCH(P11,'DS2024'!$V$5:$V$15,1)):
INDEX('DS2024'!$W$5:$W$15,MATCH(P11,'DS2024'!$V$5:$V$15,1)+1),
INDEX('DS2024'!$V$5:$V$15,MATCH(P11,'DS2024'!$V$5:$V$15,1)):
INDEX('DS2024'!$V$5:$V$15,MATCH(P11,'DS2024'!$V$5:$V$15,1)+1)),
IF($AA$3=Database!$A$10,
_xlfn.FORECAST.LINEAR(
P11,
INDEX('DS2024'!$Z$5:$Z$15,MATCH(P11,'DS2024'!$Y$5:$Y$15,1)):
INDEX('DS2024'!$Z$5:$Z$15,MATCH(P11,'DS2024'!$Y$5:$Y$15,1)+1),
INDEX('DS2024'!$Y$5:$Y$15,MATCH(P11,'DS2024'!$Y$5:$Y$15,1)):
INDEX('DS2024'!$Y$5:$Y$15,MATCH(P11,'DS2024'!$Y$5:$Y$15,1)+1))
)))))))))))))))))))</f>
        <v>0.19496938572395395</v>
      </c>
      <c r="AB11" s="50">
        <f>IF($AB$3=Database!$A$11,
_xlfn.FORECAST.LINEAR(
R11,
INDEX('DS2024'!$B$20:$B$35,MATCH(R11,'DS2024'!$A$20:$A$35,1)):
INDEX('DS2024'!$B$20:$B$35,MATCH(R11,'DS2024'!$A$20:$A$35,1)+1),
INDEX('DS2024'!$A$20:$A$35,MATCH(R11,'DS2024'!$A$20:$A$35,1)):
INDEX('DS2024'!$A$20:$A$35,MATCH(R11,'DS2024'!$A$20:$A$35,1)+1)),
IF($AB$3=Database!$A$12,
_xlfn.FORECAST.LINEAR(
R11,
INDEX('DS2024'!$E$20:$E$35,MATCH(R11,'DS2024'!$D$20:$D$35,1)):
INDEX('DS2024'!$E$20:$E$35,MATCH(R11,'DS2024'!$D$20:$D$35,1)+1),
INDEX('DS2024'!$D$20:$D$35,MATCH(R11,'DS2024'!$D$20:$D$35,1)):
INDEX('DS2024'!$D$20:$D$35,MATCH(R11,'DS2024'!$D$20:$D$35,1)+1)),
IF($AB$3=Database!$A$13,
_xlfn.FORECAST.LINEAR(
R11,
INDEX('DS2024'!$H$20:$H$35,MATCH(R11,'DS2024'!$G$20:$G$35,1)):
INDEX('DS2024'!$H$20:$H$35,MATCH(R11,'DS2024'!$G$20:$G$35,1)+1),
INDEX('DS2024'!$G$20:$G$35,MATCH(R11,'DS2024'!$G$20:$G$35,1)):
INDEX('DS2024'!$G$20:$G$35,MATCH(R11,'DS2024'!$G$20:$G$35,1)+1)),
IF($AB$3=Database!$A$14,
_xlfn.FORECAST.LINEAR(
R11,
INDEX('DS2024'!$K$20:$K$35,MATCH(R11,'DS2024'!$J$20:$J$35,1)):
INDEX('DS2024'!$K$20:$K$35,MATCH(R11,'DS2024'!$J$20:$J$35,1)+1),
INDEX('DS2024'!$J$20:$J$35,MATCH(R11,'DS2024'!$J$20:$J$35,1)):
INDEX('DS2024'!$J$20:$J$35,MATCH(R11,'DS2024'!$J$20:$J$35,1)+1)),
IF($AB$3=Database!$A$15,
_xlfn.FORECAST.LINEAR(
R11,
INDEX('DS2024'!$N$20:$N$35,MATCH(R11,'DS2024'!$M$20:$M$35,1)):
INDEX('DS2024'!$N$20:$N$35,MATCH(R11,'DS2024'!$M$20:$M$35,1)+1),
INDEX('DS2024'!$M$20:$M$35,MATCH(R11,'DS2024'!$M$20:$M$35,1)):
INDEX('DS2024'!$M$20:$M$35,MATCH(R11,'DS2024'!$M$20:$M$35,1)+1)),
IF($AB$3=Database!$A$16,
_xlfn.FORECAST.LINEAR(
R11,
INDEX('DS2024'!$Q$20:$Q$35,MATCH(R11,'DS2024'!$P$20:$P$35,1)):
INDEX('DS2024'!$Q$20:$Q$35,MATCH(R11,'DS2024'!$P$20:$P$35,1)+1),
INDEX('DS2024'!$P$20:$P$35,MATCH(R11,'DS2024'!$P$20:$P$35,1)):
INDEX('DS2024'!$P$20:$P$35,MATCH(R11,'DS2024'!$P$20:$P$35,1)+1)),
IF($AB$3=Database!$A$17,
_xlfn.FORECAST.LINEAR(
R11,
INDEX('DS2024'!$T$20:$T$35,MATCH(R11,'DS2024'!$S$20:$S$35,1)):
INDEX('DS2024'!$T$20:$T$35,MATCH(R11,'DS2024'!$S$20:$S$35,1)+1),
INDEX('DS2024'!$S$20:$S$35,MATCH(R11,'DS2024'!$S$20:$S$35,1)):
INDEX('DS2024'!$S$20:$S$35,MATCH(R11,'DS2024'!$S$20:$S$35,1)+1)),
IF($AB$3=Database!$A$18,
_xlfn.FORECAST.LINEAR(
R11,
INDEX('DS2024'!$W$20:$W$35,MATCH(R11,'DS2024'!$V$20:$V$35,1)):
INDEX('DS2024'!$W$20:$W$35,MATCH(R11,'DS2024'!$V$20:$V$35,1)+1),
INDEX('DS2024'!$V$20:$V$35,MATCH(R11,'DS2024'!$V$20:$V$35,1)):
INDEX('DS2024'!$V$20:$V$35,MATCH(R11,'DS2024'!$V$20:$V$35,1)+1)),
IF($AB$3=Database!$A$19,
_xlfn.FORECAST.LINEAR(
R11,
INDEX('DS2024'!$Z$20:$Z$35,MATCH(R11,'DS2024'!$Y$20:$Y$35,1)):
INDEX('DS2024'!$Z$20:$Z$35,MATCH(R11,'DS2024'!$Y$20:$Y$35,1)+1),
INDEX('DS2024'!$Y$20:$Y$35,MATCH(R11,'DS2024'!$Y$20:$Y$35,1)):
INDEX('DS2024'!$Y$20:$Y$35,MATCH(R11,'DS2024'!$Y$20:$Y$35,1)+1)),
IF($AB$3=Database!$A$20,
_xlfn.FORECAST.LINEAR(
R11,
INDEX('DS2024'!$AC$20:$AC$35,MATCH(R11,'DS2024'!$AB$20:$AB$35,1)):
INDEX('DS2024'!$AC$20:$AC$35,MATCH(R11,'DS2024'!$AB$20:$AB$35,1)+1),
INDEX('DS2024'!$AB$20:$AB$35,MATCH(R11,'DS2024'!$AB$20:$AB$35,1)):
INDEX('DS2024'!$AB$20:$AB$35,MATCH(R11,'DS2024'!$AB$20:$AB$35,1)+1)),
IF($AB$3=Database!$A$2,
_xlfn.FORECAST.LINEAR(
R11,
INDEX('DS2024'!$B$5:$B$15,MATCH(R11,'DS2024'!$A$5:$A$15,1)):
INDEX('DS2024'!$B$5:$B$15,MATCH(R11,'DS2024'!$A$5:$A$15,1)+1),
INDEX('DS2024'!$A$5:$A$15,MATCH(R11,'DS2024'!$A$5:$A$15,1)):
INDEX('DS2024'!$A$5:$A$15,MATCH(R11,'DS2024'!$A$5:$A$15,1)+1)),
IF($AB$3=Database!$A$3,
_xlfn.FORECAST.LINEAR(
R11,
INDEX('DS2024'!$E$5:$E$15,MATCH(R11,'DS2024'!$D$5:$D$15,1)):
INDEX('DS2024'!$E$5:$E$15,MATCH(R11,'DS2024'!$D$5:$D$15,1)+1),
INDEX('DS2024'!$D$5:$D$15,MATCH(R11,'DS2024'!$D$5:$D$15,1)):
INDEX('DS2024'!$D$5:$D$15,MATCH(R11,'DS2024'!$D$5:$D$15,1)+1)),
IF($AB$3=Database!$A$4,
_xlfn.FORECAST.LINEAR(
R11,
INDEX('DS2024'!$H$5:$H$15,MATCH(R11,'DS2024'!$G$5:$G$15,1)):
INDEX('DS2024'!$H$5:$H$15,MATCH(R11,'DS2024'!$G$5:$G$15,1)+1),
INDEX('DS2024'!$G$5:$G$15,MATCH(R11,'DS2024'!$G$5:$G$15,1)):
INDEX('DS2024'!$G$5:$G$15,MATCH(R11,'DS2024'!$G$5:$G$15,1)+1)),
IF($AB$3=Database!$A$5,
_xlfn.FORECAST.LINEAR(
R11,
INDEX('DS2024'!$K$5:$K$15,MATCH(R11,'DS2024'!$J$5:$J$15,1)):
INDEX('DS2024'!$K$5:$K$15,MATCH(R11,'DS2024'!$J$5:$J$15,1)+1),
INDEX('DS2024'!$J$5:$J$15,MATCH(R11,'DS2024'!$J$5:$J$15,1)):
INDEX('DS2024'!$J$5:$J$15,MATCH(R11,'DS2024'!$J$5:$J$15,1)+1)),
IF($AB$3=Database!$A$6,
_xlfn.FORECAST.LINEAR(
R11,
INDEX('DS2024'!$N$5:$N$15,MATCH(R11,'DS2024'!$M$5:$M$15,1)):
INDEX('DS2024'!$N$5:$N$15,MATCH(R11,'DS2024'!$M$5:$M$15,1)+1),
INDEX('DS2024'!$M$5:$M$15,MATCH(R11,'DS2024'!$M$5:$M$15,1)):
INDEX('DS2024'!$M$5:$M$15,MATCH(R11,'DS2024'!$M$5:$M$15,1)+1)),
IF($AB$3=Database!$A$7,
_xlfn.FORECAST.LINEAR(
R11,
INDEX('DS2024'!$Q$5:$Q$15,MATCH(R11,'DS2024'!$P$5:$P$15,1)):
INDEX('DS2024'!$Q$5:$Q$15,MATCH(R11,'DS2024'!$P$5:$P$15,1)+1),
INDEX('DS2024'!$P$5:$P$15,MATCH(R11,'DS2024'!$P$5:$P$15,1)):
INDEX('DS2024'!$P$5:$P$15,MATCH(R11,'DS2024'!$P$5:$P$15,1)+1)),
IF($AB$3=Database!$A$8,
_xlfn.FORECAST.LINEAR(
R11,
INDEX('DS2024'!$T$5:$T$15,MATCH(R11,'DS2024'!$S$5:$S$15,1)):
INDEX('DS2024'!$T$5:$T$15,MATCH(R11,'DS2024'!$S$5:$S$15,1)+1),
INDEX('DS2024'!$S$5:$S$15,MATCH(R11,'DS2024'!$S$5:$S$15,1)):
INDEX('DS2024'!$S$5:$S$15,MATCH(R11,'DS2024'!$S$5:$S$15,1)+1)),
IF($AB$3=Database!$A$9,
_xlfn.FORECAST.LINEAR(
R11,
INDEX('DS2024'!$W$5:$W$15,MATCH(R11,'DS2024'!$V$5:$V$15,1)):
INDEX('DS2024'!$W$5:$W$15,MATCH(R11,'DS2024'!$V$5:$V$15,1)+1),
INDEX('DS2024'!$V$5:$V$15,MATCH(R11,'DS2024'!$V$5:$V$15,1)):
INDEX('DS2024'!$V$5:$V$15,MATCH(R11,'DS2024'!$V$5:$V$15,1)+1)),
IF($AB$3=Database!$A$10,
_xlfn.FORECAST.LINEAR(
R11,
INDEX('DS2024'!$Z$5:$Z$15,MATCH(R11,'DS2024'!$Y$5:$Y$15,1)):
INDEX('DS2024'!$Z$5:$Z$15,MATCH(R11,'DS2024'!$Y$5:$Y$15,1)+1),
INDEX('DS2024'!$Y$5:$Y$15,MATCH(R11,'DS2024'!$Y$5:$Y$15,1)):
INDEX('DS2024'!$Y$5:$Y$15,MATCH(R11,'DS2024'!$Y$5:$Y$15,1)+1))
)))))))))))))))))))</f>
        <v>0.19510314901070902</v>
      </c>
      <c r="AC11" s="82">
        <f t="shared" si="0"/>
        <v>0.52937391546158896</v>
      </c>
      <c r="AD11" s="82">
        <f t="shared" si="1"/>
        <v>0.4675243513647358</v>
      </c>
      <c r="AE11" s="82">
        <f t="shared" si="2"/>
        <v>0.47201679382190614</v>
      </c>
      <c r="AF11" s="82">
        <f t="shared" si="3"/>
        <v>0.52936879233212752</v>
      </c>
      <c r="AG11" s="82">
        <f t="shared" si="4"/>
        <v>0.52934410816290423</v>
      </c>
      <c r="AH11" s="82">
        <f t="shared" si="5"/>
        <v>0.52910308820869534</v>
      </c>
      <c r="AI11" s="82">
        <f t="shared" si="6"/>
        <v>0.52943562588464732</v>
      </c>
      <c r="AJ11" s="83">
        <f t="shared" si="7"/>
        <v>0.52936925807116952</v>
      </c>
      <c r="AK11" s="83">
        <f t="shared" si="8"/>
        <v>0.5293790385910504</v>
      </c>
      <c r="AL11" s="42"/>
      <c r="AM11" s="42"/>
      <c r="AN11" s="42"/>
      <c r="AO11" s="42"/>
      <c r="AP11" s="42"/>
      <c r="AQ11" s="42"/>
      <c r="AR11" s="42"/>
      <c r="AS11" s="42"/>
      <c r="AT11" s="42"/>
      <c r="BD11" s="83" t="e">
        <f>#REF!/10</f>
        <v>#REF!</v>
      </c>
      <c r="BE11" s="83" t="e">
        <f>#REF!/10</f>
        <v>#REF!</v>
      </c>
      <c r="BF11" s="83" t="e">
        <f>#REF!/10</f>
        <v>#REF!</v>
      </c>
      <c r="BG11" s="83" t="e">
        <f>#REF!/10</f>
        <v>#REF!</v>
      </c>
      <c r="BH11" s="83">
        <f t="shared" si="9"/>
        <v>0</v>
      </c>
      <c r="BI11" s="83">
        <f t="shared" si="10"/>
        <v>0</v>
      </c>
      <c r="BJ11" s="83">
        <f t="shared" si="11"/>
        <v>0</v>
      </c>
      <c r="BK11" s="83">
        <f t="shared" si="12"/>
        <v>0</v>
      </c>
      <c r="BL11" s="83">
        <f t="shared" si="13"/>
        <v>0</v>
      </c>
    </row>
    <row r="12" spans="1:65" ht="14.25" customHeight="1">
      <c r="A12" s="31">
        <v>6</v>
      </c>
      <c r="B12" s="42">
        <f>'Evaluasi 60 C'!B12</f>
        <v>64.936000000000007</v>
      </c>
      <c r="C12" s="42">
        <f>'Evaluasi 60 C'!C12</f>
        <v>-0.33421685016754427</v>
      </c>
      <c r="D12" s="42">
        <f>'Evaluasi 60 C'!E12</f>
        <v>65.489999999999995</v>
      </c>
      <c r="E12" s="42">
        <f>'Evaluasi 60 C'!F12</f>
        <v>-0.29671480144404333</v>
      </c>
      <c r="F12" s="42">
        <f>'Evaluasi 60 C'!H12</f>
        <v>64.834000000000003</v>
      </c>
      <c r="G12" s="42">
        <f>'Evaluasi 60 C'!I12</f>
        <v>-0.29837256317689531</v>
      </c>
      <c r="H12" s="42">
        <f>'Evaluasi 60 C'!K12</f>
        <v>64.933000000000007</v>
      </c>
      <c r="I12" s="42">
        <f>'Evaluasi 60 C'!L12</f>
        <v>-0.33420799425562464</v>
      </c>
      <c r="J12" s="42">
        <f>'Evaluasi 60 C'!N12</f>
        <v>64.432000000000002</v>
      </c>
      <c r="K12" s="42">
        <f>'Evaluasi 60 C'!O12</f>
        <v>-0.332729056965055</v>
      </c>
      <c r="L12" s="42">
        <f>'Evaluasi 60 C'!Q12</f>
        <v>64.968000000000004</v>
      </c>
      <c r="M12" s="42">
        <f>'Evaluasi 60 C'!R12</f>
        <v>-0.33431131322801977</v>
      </c>
      <c r="N12" s="42">
        <f>'Evaluasi 60 C'!T12</f>
        <v>64.234999999999999</v>
      </c>
      <c r="O12" s="42">
        <f>'Evaluasi 60 C'!U12</f>
        <v>-0.33214751874900267</v>
      </c>
      <c r="P12" s="42">
        <f>'Evaluasi 60 C'!W12</f>
        <v>64.328999999999994</v>
      </c>
      <c r="Q12" s="42">
        <f>'Evaluasi 60 C'!X12</f>
        <v>-0.33242500398914943</v>
      </c>
      <c r="R12" s="42">
        <f>'Evaluasi 60 C'!Z12</f>
        <v>64.938000000000002</v>
      </c>
      <c r="S12" s="50">
        <f>'Evaluasi 60 C'!AA12</f>
        <v>-0.33422275410882396</v>
      </c>
      <c r="T12" s="50">
        <f>IF($T$3=Database!$A$11,
_xlfn.FORECAST.LINEAR(
B12,
INDEX('DS2024'!$B$20:$B$35,MATCH(B12,'DS2024'!$A$20:$A$35,1)):
INDEX('DS2024'!$B$20:$B$35,MATCH(B12,'DS2024'!$A$20:$A$35,1)+1),
INDEX('DS2024'!$A$20:$A$35,MATCH(B12,'DS2024'!$A$20:$A$35,1)):
INDEX('DS2024'!$A$20:$A$35,MATCH(B12,'DS2024'!$A$20:$A$35,1)+1)),
IF($T$3=Database!$A$12,
_xlfn.FORECAST.LINEAR(
B12,
INDEX('DS2024'!$E$20:$E$35,MATCH(B12,'DS2024'!$D$20:$D$35,1)):
INDEX('DS2024'!$E$20:$E$35,MATCH(B12,'DS2024'!$D$20:$D$35,1)+1),
INDEX('DS2024'!$D$20:$D$35,MATCH(B12,'DS2024'!$D$20:$D$35,1)):
INDEX('DS2024'!$D$20:$D$35,MATCH(B12,'DS2024'!$D$20:$D$35,1)+1)),
IF($T$3=Database!$A$13,
_xlfn.FORECAST.LINEAR(
B12,
INDEX('DS2024'!$H$20:$H$35,MATCH(B12,'DS2024'!$G$20:$G$35,1)):
INDEX('DS2024'!$H$20:$H$35,MATCH(B12,'DS2024'!$G$20:$G$35,1)+1),
INDEX('DS2024'!$G$20:$G$35,MATCH(B12,'DS2024'!$G$20:$G$35,1)):
INDEX('DS2024'!$G$20:$G$35,MATCH(B12,'DS2024'!$G$20:$G$35,1)+1)),
IF($T$3=Database!$A$14,
_xlfn.FORECAST.LINEAR(
B12,
INDEX('DS2024'!$K$20:$K$35,MATCH(B12,'DS2024'!$J$20:$J$35,1)):
INDEX('DS2024'!$K$20:$K$35,MATCH(B12,'DS2024'!$J$20:$J$35,1)+1),
INDEX('DS2024'!$J$20:$J$35,MATCH(B12,'DS2024'!$J$20:$J$35,1)):
INDEX('DS2024'!$J$20:$J$35,MATCH(B12,'DS2024'!$J$20:$J$35,1)+1)),
IF($T$3=Database!$A$15,
_xlfn.FORECAST.LINEAR(
B12,
INDEX('DS2024'!$N$20:$N$35,MATCH(B12,'DS2024'!$M$20:$M$35,1)):
INDEX('DS2024'!$N$20:$N$35,MATCH(B12,'DS2024'!$M$20:$M$35,1)+1),
INDEX('DS2024'!$M$20:$M$35,MATCH(B12,'DS2024'!$M$20:$M$35,1)):
INDEX('DS2024'!$M$20:$M$35,MATCH(B12,'DS2024'!$M$20:$M$35,1)+1)),
IF($T$3=Database!$A$16,
_xlfn.FORECAST.LINEAR(
B12,
INDEX('DS2024'!$Q$20:$Q$35,MATCH(B12,'DS2024'!$P$20:$P$35,1)):
INDEX('DS2024'!$Q$20:$Q$35,MATCH(B12,'DS2024'!$P$20:$P$35,1)+1),
INDEX('DS2024'!$P$20:$P$35,MATCH(B12,'DS2024'!$P$20:$P$35,1)):
INDEX('DS2024'!$P$20:$P$35,MATCH(B12,'DS2024'!$P$20:$P$35,1)+1)),
IF($T$3=Database!$A$17,
_xlfn.FORECAST.LINEAR(
B12,
INDEX('DS2024'!$T$20:$T$35,MATCH(B12,'DS2024'!$S$20:$S$35,1)):
INDEX('DS2024'!$T$20:$T$35,MATCH(B12,'DS2024'!$S$20:$S$35,1)+1),
INDEX('DS2024'!$S$20:$S$35,MATCH(B12,'DS2024'!$S$20:$S$35,1)):
INDEX('DS2024'!$S$20:$S$35,MATCH(B12,'DS2024'!$S$20:$S$35,1)+1)),
IF($T$3=Database!$A$18,
_xlfn.FORECAST.LINEAR(
B12,
INDEX('DS2024'!$W$20:$W$35,MATCH(B12,'DS2024'!$V$20:$V$35,1)):
INDEX('DS2024'!$W$20:$W$35,MATCH(B12,'DS2024'!$V$20:$V$35,1)+1),
INDEX('DS2024'!$V$20:$V$35,MATCH(B12,'DS2024'!$V$20:$V$35,1)):
INDEX('DS2024'!$V$20:$V$35,MATCH(B12,'DS2024'!$V$20:$V$35,1)+1)),
IF($T$3=Database!$A$19,
_xlfn.FORECAST.LINEAR(
B12,
INDEX('DS2024'!$Z$20:$Z$35,MATCH(B12,'DS2024'!$Y$20:$Y$35,1)):
INDEX('DS2024'!$Z$20:$Z$35,MATCH(B12,'DS2024'!$Y$20:$Y$35,1)+1),
INDEX('DS2024'!$Y$20:$Y$35,MATCH(B12,'DS2024'!$Y$20:$Y$35,1)):
INDEX('DS2024'!$Y$20:$Y$35,MATCH(B12,'DS2024'!$Y$20:$Y$35,1)+1)),
IF($T$3=Database!$A$20,
_xlfn.FORECAST.LINEAR(
B12,
INDEX('DS2024'!$AC$20:$AC$35,MATCH(B12,'DS2024'!$AB$20:$AB$35,1)):
INDEX('DS2024'!$AC$20:$AC$35,MATCH(B12,'DS2024'!$AB$20:$AB$35,1)+1),
INDEX('DS2024'!$AB$20:$AB$35,MATCH(B12,'DS2024'!$AB$20:$AB$35,1)):
INDEX('DS2024'!$AB$20:$AB$35,MATCH(B12,'DS2024'!$AB$20:$AB$35,1)+1)),
IF($T$3=Database!$A$2,
_xlfn.FORECAST.LINEAR(
B12,
INDEX('DS2024'!$B$5:$B$15,MATCH(B12,'DS2024'!$A$5:$A$15,1)):
INDEX('DS2024'!$B$5:$B$15,MATCH(B12,'DS2024'!$A$5:$A$15,1)+1),
INDEX('DS2024'!$A$5:$A$15,MATCH(B12,'DS2024'!$A$5:$A$15,1)):
INDEX('DS2024'!$A$5:$A$15,MATCH(B12,'DS2024'!$A$5:$A$15,1)+1)),
IF($T$3=Database!$A$3,
_xlfn.FORECAST.LINEAR(
B12,
INDEX('DS2024'!$E$5:$E$15,MATCH(B12,'DS2024'!$D$5:$D$15,1)):
INDEX('DS2024'!$E$5:$E$15,MATCH(B12,'DS2024'!$D$5:$D$15,1)+1),
INDEX('DS2024'!$D$5:$D$15,MATCH(B12,'DS2024'!$D$5:$D$15,1)):
INDEX('DS2024'!$D$5:$D$15,MATCH(B12,'DS2024'!$D$5:$D$15,1)+1)),
IF($T$3=Database!$A$4,
_xlfn.FORECAST.LINEAR(
B12,
INDEX('DS2024'!$H$5:$H$15,MATCH(B12,'DS2024'!$G$5:$G$15,1)):
INDEX('DS2024'!$H$5:$H$15,MATCH(B12,'DS2024'!$G$5:$G$15,1)+1),
INDEX('DS2024'!$G$5:$G$15,MATCH(B12,'DS2024'!$G$5:$G$15,1)):
INDEX('DS2024'!$G$5:$G$15,MATCH(B12,'DS2024'!$G$5:$G$15,1)+1)),
IF($T$3=Database!$A$5,
_xlfn.FORECAST.LINEAR(
B12,
INDEX('DS2024'!$K$5:$K$15,MATCH(B12,'DS2024'!$J$5:$J$15,1)):
INDEX('DS2024'!$K$5:$K$15,MATCH(B12,'DS2024'!$J$5:$J$15,1)+1),
INDEX('DS2024'!$J$5:$J$15,MATCH(B12,'DS2024'!$J$5:$J$15,1)):
INDEX('DS2024'!$J$5:$J$15,MATCH(B12,'DS2024'!$J$5:$J$15,1)+1)),
IF($T$3=Database!$A$6,
_xlfn.FORECAST.LINEAR(
B12,
INDEX('DS2024'!$N$5:$N$15,MATCH(B12,'DS2024'!$M$5:$M$15,1)):
INDEX('DS2024'!$N$5:$N$15,MATCH(B12,'DS2024'!$M$5:$M$15,1)+1),
INDEX('DS2024'!$M$5:$M$15,MATCH(B12,'DS2024'!$M$5:$M$15,1)):
INDEX('DS2024'!$M$5:$M$15,MATCH(B12,'DS2024'!$M$5:$M$15,1)+1)),
IF($T$3=Database!$A$7,
_xlfn.FORECAST.LINEAR(
B12,
INDEX('DS2024'!$Q$5:$Q$15,MATCH(B12,'DS2024'!$P$5:$P$15,1)):
INDEX('DS2024'!$Q$5:$Q$15,MATCH(B12,'DS2024'!$P$5:$P$15,1)+1),
INDEX('DS2024'!$P$5:$P$15,MATCH(B12,'DS2024'!$P$5:$P$15,1)):
INDEX('DS2024'!$P$5:$P$15,MATCH(B12,'DS2024'!$P$5:$P$15,1)+1)),
IF($T$3=Database!$A$8,
_xlfn.FORECAST.LINEAR(
B12,
INDEX('DS2024'!$T$5:$T$15,MATCH(B12,'DS2024'!$S$5:$S$15,1)):
INDEX('DS2024'!$T$5:$T$15,MATCH(B12,'DS2024'!$S$5:$S$15,1)+1),
INDEX('DS2024'!$S$5:$S$15,MATCH(B12,'DS2024'!$S$5:$S$15,1)):
INDEX('DS2024'!$S$5:$S$15,MATCH(B12,'DS2024'!$S$5:$S$15,1)+1)),
IF($T$3=Database!$A$9,
_xlfn.FORECAST.LINEAR(
B12,
INDEX('DS2024'!$W$5:$W$15,MATCH(B12,'DS2024'!$V$5:$V$15,1)):
INDEX('DS2024'!$W$5:$W$15,MATCH(B12,'DS2024'!$V$5:$V$15,1)+1),
INDEX('DS2024'!$V$5:$V$15,MATCH(B12,'DS2024'!$V$5:$V$15,1)):
INDEX('DS2024'!$V$5:$V$15,MATCH(B12,'DS2024'!$V$5:$V$15,1)+1)),
IF($T$3=Database!$A$10,
_xlfn.FORECAST.LINEAR(
B12,
INDEX('DS2024'!$Z$5:$Z$15,MATCH(B12,'DS2024'!$Y$5:$Y$15,1)):
INDEX('DS2024'!$Z$5:$Z$15,MATCH(B12,'DS2024'!$Y$5:$Y$15,1)+1),
INDEX('DS2024'!$Y$5:$Y$15,MATCH(B12,'DS2024'!$Y$5:$Y$15,1)):
INDEX('DS2024'!$Y$5:$Y$15,MATCH(B12,'DS2024'!$Y$5:$Y$15,1)+1))
)))))))))))))))))))</f>
        <v>0.19516684581392568</v>
      </c>
      <c r="U12" s="50">
        <f>IF($U$3=Database!$A$11,
_xlfn.FORECAST.LINEAR(
D12,
INDEX('DS2024'!$B$20:$B$35,MATCH(D12,'DS2024'!$A$20:$A$35,1)):
INDEX('DS2024'!$B$20:$B$35,MATCH(D12,'DS2024'!$A$20:$A$35,1)+1),
INDEX('DS2024'!$A$20:$A$35,MATCH(D12,'DS2024'!$A$20:$A$35,1)):
INDEX('DS2024'!$A$20:$A$35,MATCH(D12,'DS2024'!$A$20:$A$35,1)+1)),
IF($U$3=Database!$A$12,
_xlfn.FORECAST.LINEAR(
D12,
INDEX('DS2024'!$E$20:$E$35,MATCH(D12,'DS2024'!$D$20:$D$35,1)):
INDEX('DS2024'!$E$20:$E$35,MATCH(D12,'DS2024'!$D$20:$D$35,1)+1),
INDEX('DS2024'!$D$20:$D$35,MATCH(D12,'DS2024'!$D$20:$D$35,1)):
INDEX('DS2024'!$D$20:$D$35,MATCH(D12,'DS2024'!$D$20:$D$35,1)+1)),
IF($U$3=Database!$A$13,
_xlfn.FORECAST.LINEAR(
D12,
INDEX('DS2024'!$H$20:$H$35,MATCH(D12,'DS2024'!$G$20:$G$35,1)):
INDEX('DS2024'!$H$20:$H$35,MATCH(D12,'DS2024'!$G$20:$G$35,1)+1),
INDEX('DS2024'!$G$20:$G$35,MATCH(D12,'DS2024'!$G$20:$G$35,1)):
INDEX('DS2024'!$G$20:$G$35,MATCH(D12,'DS2024'!$G$20:$G$35,1)+1)),
IF($U$3=Database!$A$14,
_xlfn.FORECAST.LINEAR(
D12,
INDEX('DS2024'!$K$20:$K$35,MATCH(D12,'DS2024'!$J$20:$J$35,1)):
INDEX('DS2024'!$K$20:$K$35,MATCH(D12,'DS2024'!$J$20:$J$35,1)+1),
INDEX('DS2024'!$J$20:$J$35,MATCH(D12,'DS2024'!$J$20:$J$35,1)):
INDEX('DS2024'!$J$20:$J$35,MATCH(D12,'DS2024'!$J$20:$J$35,1)+1)),
IF($U$3=Database!$A$15,
_xlfn.FORECAST.LINEAR(
D12,
INDEX('DS2024'!$N$20:$N$35,MATCH(D12,'DS2024'!$M$20:$M$35,1)):
INDEX('DS2024'!$N$20:$N$35,MATCH(D12,'DS2024'!$M$20:$M$35,1)+1),
INDEX('DS2024'!$M$20:$M$35,MATCH(D12,'DS2024'!$M$20:$M$35,1)):
INDEX('DS2024'!$M$20:$M$35,MATCH(D12,'DS2024'!$M$20:$M$35,1)+1)),
IF($U$3=Database!$A$16,
_xlfn.FORECAST.LINEAR(
D12,
INDEX('DS2024'!$Q$20:$Q$35,MATCH(D12,'DS2024'!$P$20:$P$35,1)):
INDEX('DS2024'!$Q$20:$Q$35,MATCH(D12,'DS2024'!$P$20:$P$35,1)+1),
INDEX('DS2024'!$P$20:$P$35,MATCH(D12,'DS2024'!$P$20:$P$35,1)):
INDEX('DS2024'!$P$20:$P$35,MATCH(D12,'DS2024'!$P$20:$P$35,1)+1)),
IF($U$3=Database!$A$17,
_xlfn.FORECAST.LINEAR(
D12,
INDEX('DS2024'!$T$20:$T$35,MATCH(D12,'DS2024'!$S$20:$S$35,1)):
INDEX('DS2024'!$T$20:$T$35,MATCH(D12,'DS2024'!$S$20:$S$35,1)+1),
INDEX('DS2024'!$S$20:$S$35,MATCH(D12,'DS2024'!$S$20:$S$35,1)):
INDEX('DS2024'!$S$20:$S$35,MATCH(D12,'DS2024'!$S$20:$S$35,1)+1)),
IF($U$3=Database!$A$18,
_xlfn.FORECAST.LINEAR(
D12,
INDEX('DS2024'!$W$20:$W$35,MATCH(D12,'DS2024'!$V$20:$V$35,1)):
INDEX('DS2024'!$W$20:$W$35,MATCH(D12,'DS2024'!$V$20:$V$35,1)+1),
INDEX('DS2024'!$V$20:$V$35,MATCH(D12,'DS2024'!$V$20:$V$35,1)):
INDEX('DS2024'!$V$20:$V$35,MATCH(D12,'DS2024'!$V$20:$V$35,1)+1)),
IF($U$3=Database!$A$19,
_xlfn.FORECAST.LINEAR(
D12,
INDEX('DS2024'!$Z$20:$Z$35,MATCH(D12,'DS2024'!$Y$20:$Y$35,1)):
INDEX('DS2024'!$Z$20:$Z$35,MATCH(D12,'DS2024'!$Y$20:$Y$35,1)+1),
INDEX('DS2024'!$Y$20:$Y$35,MATCH(D12,'DS2024'!$Y$20:$Y$35,1)):
INDEX('DS2024'!$Y$20:$Y$35,MATCH(D12,'DS2024'!$Y$20:$Y$35,1)+1)),
IF($U$3=Database!$A$20,
_xlfn.FORECAST.LINEAR(
D12,
INDEX('DS2024'!$AC$20:$AC$35,MATCH(D12,'DS2024'!$AB$20:$AB$35,1)):
INDEX('DS2024'!$AC$20:$AC$35,MATCH(D12,'DS2024'!$AB$20:$AB$35,1)+1),
INDEX('DS2024'!$AB$20:$AB$35,MATCH(D12,'DS2024'!$AB$20:$AB$35,1)):
INDEX('DS2024'!$AB$20:$AB$35,MATCH(D12,'DS2024'!$AB$20:$AB$35,1)+1)),
IF($U$3=Database!$A$2,
_xlfn.FORECAST.LINEAR(
D12,
INDEX('DS2024'!$B$5:$B$15,MATCH(D12,'DS2024'!$A$5:$A$15,1)):
INDEX('DS2024'!$B$5:$B$15,MATCH(D12,'DS2024'!$A$5:$A$15,1)+1),
INDEX('DS2024'!$A$5:$A$15,MATCH(D12,'DS2024'!$A$5:$A$15,1)):
INDEX('DS2024'!$A$5:$A$15,MATCH(D12,'DS2024'!$A$5:$A$15,1)+1)),
IF($U$3=Database!$A$3,
_xlfn.FORECAST.LINEAR(
D12,
INDEX('DS2024'!$E$5:$E$15,MATCH(D12,'DS2024'!$D$5:$D$15,1)):
INDEX('DS2024'!$E$5:$E$15,MATCH(D12,'DS2024'!$D$5:$D$15,1)+1),
INDEX('DS2024'!$D$5:$D$15,MATCH(D12,'DS2024'!$D$5:$D$15,1)):
INDEX('DS2024'!$D$5:$D$15,MATCH(D12,'DS2024'!$D$5:$D$15,1)+1)),
IF($U$3=Database!$A$4,
_xlfn.FORECAST.LINEAR(
D12,
INDEX('DS2024'!$H$5:$H$15,MATCH(D12,'DS2024'!$G$5:$G$15,1)):
INDEX('DS2024'!$H$5:$H$15,MATCH(D12,'DS2024'!$G$5:$G$15,1)+1),
INDEX('DS2024'!$G$5:$G$15,MATCH(D12,'DS2024'!$G$5:$G$15,1)):
INDEX('DS2024'!$G$5:$G$15,MATCH(D12,'DS2024'!$G$5:$G$15,1)+1)),
IF($U$3=Database!$A$5,
_xlfn.FORECAST.LINEAR(
D12,
INDEX('DS2024'!$K$5:$K$15,MATCH(D12,'DS2024'!$J$5:$J$15,1)):
INDEX('DS2024'!$K$5:$K$15,MATCH(D12,'DS2024'!$J$5:$J$15,1)+1),
INDEX('DS2024'!$J$5:$J$15,MATCH(D12,'DS2024'!$J$5:$J$15,1)):
INDEX('DS2024'!$J$5:$J$15,MATCH(D12,'DS2024'!$J$5:$J$15,1)+1)),
IF($U$3=Database!$A$6,
_xlfn.FORECAST.LINEAR(
D12,
INDEX('DS2024'!$N$5:$N$15,MATCH(D12,'DS2024'!$M$5:$M$15,1)):
INDEX('DS2024'!$N$5:$N$15,MATCH(D12,'DS2024'!$M$5:$M$15,1)+1),
INDEX('DS2024'!$M$5:$M$15,MATCH(D12,'DS2024'!$M$5:$M$15,1)):
INDEX('DS2024'!$M$5:$M$15,MATCH(D12,'DS2024'!$M$5:$M$15,1)+1)),
IF($U$3=Database!$A$7,
_xlfn.FORECAST.LINEAR(
D12,
INDEX('DS2024'!$Q$5:$Q$15,MATCH(D12,'DS2024'!$P$5:$P$15,1)):
INDEX('DS2024'!$Q$5:$Q$15,MATCH(D12,'DS2024'!$P$5:$P$15,1)+1),
INDEX('DS2024'!$P$5:$P$15,MATCH(D12,'DS2024'!$P$5:$P$15,1)):
INDEX('DS2024'!$P$5:$P$15,MATCH(D12,'DS2024'!$P$5:$P$15,1)+1)),
IF($U$3=Database!$A$8,
_xlfn.FORECAST.LINEAR(
D12,
INDEX('DS2024'!$T$5:$T$15,MATCH(D12,'DS2024'!$S$5:$S$15,1)):
INDEX('DS2024'!$T$5:$T$15,MATCH(D12,'DS2024'!$S$5:$S$15,1)+1),
INDEX('DS2024'!$S$5:$S$15,MATCH(D12,'DS2024'!$S$5:$S$15,1)):
INDEX('DS2024'!$S$5:$S$15,MATCH(D12,'DS2024'!$S$5:$S$15,1)+1)),
IF($U$3=Database!$A$9,
_xlfn.FORECAST.LINEAR(
D12,
INDEX('DS2024'!$W$5:$W$15,MATCH(D12,'DS2024'!$V$5:$V$15,1)):
INDEX('DS2024'!$W$5:$W$15,MATCH(D12,'DS2024'!$V$5:$V$15,1)+1),
INDEX('DS2024'!$V$5:$V$15,MATCH(D12,'DS2024'!$V$5:$V$15,1)):
INDEX('DS2024'!$V$5:$V$15,MATCH(D12,'DS2024'!$V$5:$V$15,1)+1)),
IF($U$3=Database!$A$10,
_xlfn.FORECAST.LINEAR(
D12,
INDEX('DS2024'!$Z$5:$Z$15,MATCH(D12,'DS2024'!$Y$5:$Y$15,1)):
INDEX('DS2024'!$Z$5:$Z$15,MATCH(D12,'DS2024'!$Y$5:$Y$15,1)+1),
INDEX('DS2024'!$Y$5:$Y$15,MATCH(D12,'DS2024'!$Y$5:$Y$15,1)):
INDEX('DS2024'!$Y$5:$Y$15,MATCH(D12,'DS2024'!$Y$5:$Y$15,1)+1))
)))))))))))))))))))</f>
        <v>0.17152723658051694</v>
      </c>
      <c r="V12" s="50">
        <f>IF($V$3=Database!$A$11,
_xlfn.FORECAST.LINEAR(
F12,
INDEX('DS2024'!$B$20:$B$35,MATCH(F12,'DS2024'!$A$20:$A$35,1)):
INDEX('DS2024'!$B$20:$B$35,MATCH(F12,'DS2024'!$A$20:$A$35,1)+1),
INDEX('DS2024'!$A$20:$A$35,MATCH(F12,'DS2024'!$A$20:$A$35,1)):
INDEX('DS2024'!$A$20:$A$35,MATCH(F12,'DS2024'!$A$20:$A$35,1)+1)),
IF($V$3=Database!$A$12,
_xlfn.FORECAST.LINEAR(
F12,
INDEX('DS2024'!$E$20:$E$35,MATCH(F12,'DS2024'!$D$20:$D$35,1)):
INDEX('DS2024'!$E$20:$E$35,MATCH(F12,'DS2024'!$D$20:$D$35,1)+1),
INDEX('DS2024'!$D$20:$D$35,MATCH(F12,'DS2024'!$D$20:$D$35,1)):
INDEX('DS2024'!$D$20:$D$35,MATCH(F12,'DS2024'!$D$20:$D$35,1)+1)),
IF($V$3=Database!$A$13,
_xlfn.FORECAST.LINEAR(
F12,
INDEX('DS2024'!$H$20:$H$35,MATCH(F12,'DS2024'!$G$20:$G$35,1)):
INDEX('DS2024'!$H$20:$H$35,MATCH(F12,'DS2024'!$G$20:$G$35,1)+1),
INDEX('DS2024'!$G$20:$G$35,MATCH(F12,'DS2024'!$G$20:$G$35,1)):
INDEX('DS2024'!$G$20:$G$35,MATCH(F12,'DS2024'!$G$20:$G$35,1)+1)),
IF($V$3=Database!$A$14,
_xlfn.FORECAST.LINEAR(
F12,
INDEX('DS2024'!$K$20:$K$35,MATCH(F12,'DS2024'!$J$20:$J$35,1)):
INDEX('DS2024'!$K$20:$K$35,MATCH(F12,'DS2024'!$J$20:$J$35,1)+1),
INDEX('DS2024'!$J$20:$J$35,MATCH(F12,'DS2024'!$J$20:$J$35,1)):
INDEX('DS2024'!$J$20:$J$35,MATCH(F12,'DS2024'!$J$20:$J$35,1)+1)),
IF($V$3=Database!$A$15,
_xlfn.FORECAST.LINEAR(
F12,
INDEX('DS2024'!$N$20:$N$35,MATCH(F12,'DS2024'!$M$20:$M$35,1)):
INDEX('DS2024'!$N$20:$N$35,MATCH(F12,'DS2024'!$M$20:$M$35,1)+1),
INDEX('DS2024'!$M$20:$M$35,MATCH(F12,'DS2024'!$M$20:$M$35,1)):
INDEX('DS2024'!$M$20:$M$35,MATCH(F12,'DS2024'!$M$20:$M$35,1)+1)),
IF($V$3=Database!$A$16,
_xlfn.FORECAST.LINEAR(
F12,
INDEX('DS2024'!$Q$20:$Q$35,MATCH(F12,'DS2024'!$P$20:$P$35,1)):
INDEX('DS2024'!$Q$20:$Q$35,MATCH(F12,'DS2024'!$P$20:$P$35,1)+1),
INDEX('DS2024'!$P$20:$P$35,MATCH(F12,'DS2024'!$P$20:$P$35,1)):
INDEX('DS2024'!$P$20:$P$35,MATCH(F12,'DS2024'!$P$20:$P$35,1)+1)),
IF($V$3=Database!$A$17,
_xlfn.FORECAST.LINEAR(
F12,
INDEX('DS2024'!$T$20:$T$35,MATCH(F12,'DS2024'!$S$20:$S$35,1)):
INDEX('DS2024'!$T$20:$T$35,MATCH(F12,'DS2024'!$S$20:$S$35,1)+1),
INDEX('DS2024'!$S$20:$S$35,MATCH(F12,'DS2024'!$S$20:$S$35,1)):
INDEX('DS2024'!$S$20:$S$35,MATCH(F12,'DS2024'!$S$20:$S$35,1)+1)),
IF($V$3=Database!$A$18,
_xlfn.FORECAST.LINEAR(
F12,
INDEX('DS2024'!$W$20:$W$35,MATCH(F12,'DS2024'!$V$20:$V$35,1)):
INDEX('DS2024'!$W$20:$W$35,MATCH(F12,'DS2024'!$V$20:$V$35,1)+1),
INDEX('DS2024'!$V$20:$V$35,MATCH(F12,'DS2024'!$V$20:$V$35,1)):
INDEX('DS2024'!$V$20:$V$35,MATCH(F12,'DS2024'!$V$20:$V$35,1)+1)),
IF($V$3=Database!$A$19,
_xlfn.FORECAST.LINEAR(
F12,
INDEX('DS2024'!$Z$20:$Z$35,MATCH(F12,'DS2024'!$Y$20:$Y$35,1)):
INDEX('DS2024'!$Z$20:$Z$35,MATCH(F12,'DS2024'!$Y$20:$Y$35,1)+1),
INDEX('DS2024'!$Y$20:$Y$35,MATCH(F12,'DS2024'!$Y$20:$Y$35,1)):
INDEX('DS2024'!$Y$20:$Y$35,MATCH(F12,'DS2024'!$Y$20:$Y$35,1)+1)),
IF($V$3=Database!$A$20,
_xlfn.FORECAST.LINEAR(
F12,
INDEX('DS2024'!$AC$20:$AC$35,MATCH(F12,'DS2024'!$AB$20:$AB$35,1)):
INDEX('DS2024'!$AC$20:$AC$35,MATCH(F12,'DS2024'!$AB$20:$AB$35,1)+1),
INDEX('DS2024'!$AB$20:$AB$35,MATCH(F12,'DS2024'!$AB$20:$AB$35,1)):
INDEX('DS2024'!$AB$20:$AB$35,MATCH(F12,'DS2024'!$AB$20:$AB$35,1)+1)),
IF($V$3=Database!$A$2,
_xlfn.FORECAST.LINEAR(
F12,
INDEX('DS2024'!$B$5:$B$15,MATCH(F12,'DS2024'!$A$5:$A$15,1)):
INDEX('DS2024'!$B$5:$B$15,MATCH(F12,'DS2024'!$A$5:$A$15,1)+1),
INDEX('DS2024'!$A$5:$A$15,MATCH(F12,'DS2024'!$A$5:$A$15,1)):
INDEX('DS2024'!$A$5:$A$15,MATCH(F12,'DS2024'!$A$5:$A$15,1)+1)),
IF($V$3=Database!$A$3,
_xlfn.FORECAST.LINEAR(
F12,
INDEX('DS2024'!$E$5:$E$15,MATCH(F12,'DS2024'!$D$5:$D$15,1)):
INDEX('DS2024'!$E$5:$E$15,MATCH(F12,'DS2024'!$D$5:$D$15,1)+1),
INDEX('DS2024'!$D$5:$D$15,MATCH(F12,'DS2024'!$D$5:$D$15,1)):
INDEX('DS2024'!$D$5:$D$15,MATCH(F12,'DS2024'!$D$5:$D$15,1)+1)),
IF($V$3=Database!$A$4,
_xlfn.FORECAST.LINEAR(
F12,
INDEX('DS2024'!$H$5:$H$15,MATCH(F12,'DS2024'!$G$5:$G$15,1)):
INDEX('DS2024'!$H$5:$H$15,MATCH(F12,'DS2024'!$G$5:$G$15,1)+1),
INDEX('DS2024'!$G$5:$G$15,MATCH(F12,'DS2024'!$G$5:$G$15,1)):
INDEX('DS2024'!$G$5:$G$15,MATCH(F12,'DS2024'!$G$5:$G$15,1)+1)),
IF($V$3=Database!$A$5,
_xlfn.FORECAST.LINEAR(
F12,
INDEX('DS2024'!$K$5:$K$15,MATCH(F12,'DS2024'!$J$5:$J$15,1)):
INDEX('DS2024'!$K$5:$K$15,MATCH(F12,'DS2024'!$J$5:$J$15,1)+1),
INDEX('DS2024'!$J$5:$J$15,MATCH(F12,'DS2024'!$J$5:$J$15,1)):
INDEX('DS2024'!$J$5:$J$15,MATCH(F12,'DS2024'!$J$5:$J$15,1)+1)),
IF($V$3=Database!$A$6,
_xlfn.FORECAST.LINEAR(
F12,
INDEX('DS2024'!$N$5:$N$15,MATCH(F12,'DS2024'!$M$5:$M$15,1)):
INDEX('DS2024'!$N$5:$N$15,MATCH(F12,'DS2024'!$M$5:$M$15,1)+1),
INDEX('DS2024'!$M$5:$M$15,MATCH(F12,'DS2024'!$M$5:$M$15,1)):
INDEX('DS2024'!$M$5:$M$15,MATCH(F12,'DS2024'!$M$5:$M$15,1)+1)),
IF($V$3=Database!$A$7,
_xlfn.FORECAST.LINEAR(
F12,
INDEX('DS2024'!$Q$5:$Q$15,MATCH(F12,'DS2024'!$P$5:$P$15,1)):
INDEX('DS2024'!$Q$5:$Q$15,MATCH(F12,'DS2024'!$P$5:$P$15,1)+1),
INDEX('DS2024'!$P$5:$P$15,MATCH(F12,'DS2024'!$P$5:$P$15,1)):
INDEX('DS2024'!$P$5:$P$15,MATCH(F12,'DS2024'!$P$5:$P$15,1)+1)),
IF($V$3=Database!$A$8,
_xlfn.FORECAST.LINEAR(
F12,
INDEX('DS2024'!$T$5:$T$15,MATCH(F12,'DS2024'!$S$5:$S$15,1)):
INDEX('DS2024'!$T$5:$T$15,MATCH(F12,'DS2024'!$S$5:$S$15,1)+1),
INDEX('DS2024'!$S$5:$S$15,MATCH(F12,'DS2024'!$S$5:$S$15,1)):
INDEX('DS2024'!$S$5:$S$15,MATCH(F12,'DS2024'!$S$5:$S$15,1)+1)),
IF($V$3=Database!$A$9,
_xlfn.FORECAST.LINEAR(
F12,
INDEX('DS2024'!$W$5:$W$15,MATCH(F12,'DS2024'!$V$5:$V$15,1)):
INDEX('DS2024'!$W$5:$W$15,MATCH(F12,'DS2024'!$V$5:$V$15,1)+1),
INDEX('DS2024'!$V$5:$V$15,MATCH(F12,'DS2024'!$V$5:$V$15,1)):
INDEX('DS2024'!$V$5:$V$15,MATCH(F12,'DS2024'!$V$5:$V$15,1)+1)),
IF($V$3=Database!$A$10,
_xlfn.FORECAST.LINEAR(
F12,
INDEX('DS2024'!$Z$5:$Z$15,MATCH(F12,'DS2024'!$Y$5:$Y$15,1)):
INDEX('DS2024'!$Z$5:$Z$15,MATCH(F12,'DS2024'!$Y$5:$Y$15,1)+1),
INDEX('DS2024'!$Y$5:$Y$15,MATCH(F12,'DS2024'!$Y$5:$Y$15,1)):
INDEX('DS2024'!$Y$5:$Y$15,MATCH(F12,'DS2024'!$Y$5:$Y$15,1)+1))
)))))))))))))))))))</f>
        <v>0.17439642147117296</v>
      </c>
      <c r="W12" s="50">
        <f>IF($W$3=Database!$A$11,
_xlfn.FORECAST.LINEAR(
H12,
INDEX('DS2024'!$B$20:$B$35,MATCH(H12,'DS2024'!$A$20:$A$35,1)):
INDEX('DS2024'!$B$20:$B$35,MATCH(H12,'DS2024'!$A$20:$A$35,1)+1),
INDEX('DS2024'!$A$20:$A$35,MATCH(H12,'DS2024'!$A$20:$A$35,1)):
INDEX('DS2024'!$A$20:$A$35,MATCH(H12,'DS2024'!$A$20:$A$35,1)+1)),
IF($W$3=Database!$A$12,
_xlfn.FORECAST.LINEAR(
H12,
INDEX('DS2024'!$E$20:$E$35,MATCH(H12,'DS2024'!$D$20:$D$35,1)):
INDEX('DS2024'!$E$20:$E$35,MATCH(H12,'DS2024'!$D$20:$D$35,1)+1),
INDEX('DS2024'!$D$20:$D$35,MATCH(H12,'DS2024'!$D$20:$D$35,1)):
INDEX('DS2024'!$D$20:$D$35,MATCH(H12,'DS2024'!$D$20:$D$35,1)+1)),
IF($W$3=Database!$A$13,
_xlfn.FORECAST.LINEAR(
H12,
INDEX('DS2024'!$H$20:$H$35,MATCH(H12,'DS2024'!$G$20:$G$35,1)):
INDEX('DS2024'!$H$20:$H$35,MATCH(H12,'DS2024'!$G$20:$G$35,1)+1),
INDEX('DS2024'!$G$20:$G$35,MATCH(H12,'DS2024'!$G$20:$G$35,1)):
INDEX('DS2024'!$G$20:$G$35,MATCH(H12,'DS2024'!$G$20:$G$35,1)+1)),
IF($W$3=Database!$A$14,
_xlfn.FORECAST.LINEAR(
H12,
INDEX('DS2024'!$K$20:$K$35,MATCH(H12,'DS2024'!$J$20:$J$35,1)):
INDEX('DS2024'!$K$20:$K$35,MATCH(H12,'DS2024'!$J$20:$J$35,1)+1),
INDEX('DS2024'!$J$20:$J$35,MATCH(H12,'DS2024'!$J$20:$J$35,1)):
INDEX('DS2024'!$J$20:$J$35,MATCH(H12,'DS2024'!$J$20:$J$35,1)+1)),
IF($W$3=Database!$A$15,
_xlfn.FORECAST.LINEAR(
H12,
INDEX('DS2024'!$N$20:$N$35,MATCH(H12,'DS2024'!$M$20:$M$35,1)):
INDEX('DS2024'!$N$20:$N$35,MATCH(H12,'DS2024'!$M$20:$M$35,1)+1),
INDEX('DS2024'!$M$20:$M$35,MATCH(H12,'DS2024'!$M$20:$M$35,1)):
INDEX('DS2024'!$M$20:$M$35,MATCH(H12,'DS2024'!$M$20:$M$35,1)+1)),
IF($W$3=Database!$A$16,
_xlfn.FORECAST.LINEAR(
H12,
INDEX('DS2024'!$Q$20:$Q$35,MATCH(H12,'DS2024'!$P$20:$P$35,1)):
INDEX('DS2024'!$Q$20:$Q$35,MATCH(H12,'DS2024'!$P$20:$P$35,1)+1),
INDEX('DS2024'!$P$20:$P$35,MATCH(H12,'DS2024'!$P$20:$P$35,1)):
INDEX('DS2024'!$P$20:$P$35,MATCH(H12,'DS2024'!$P$20:$P$35,1)+1)),
IF($W$3=Database!$A$17,
_xlfn.FORECAST.LINEAR(
H12,
INDEX('DS2024'!$T$20:$T$35,MATCH(H12,'DS2024'!$S$20:$S$35,1)):
INDEX('DS2024'!$T$20:$T$35,MATCH(H12,'DS2024'!$S$20:$S$35,1)+1),
INDEX('DS2024'!$S$20:$S$35,MATCH(H12,'DS2024'!$S$20:$S$35,1)):
INDEX('DS2024'!$S$20:$S$35,MATCH(H12,'DS2024'!$S$20:$S$35,1)+1)),
IF($W$3=Database!$A$18,
_xlfn.FORECAST.LINEAR(
H12,
INDEX('DS2024'!$W$20:$W$35,MATCH(H12,'DS2024'!$V$20:$V$35,1)):
INDEX('DS2024'!$W$20:$W$35,MATCH(H12,'DS2024'!$V$20:$V$35,1)+1),
INDEX('DS2024'!$V$20:$V$35,MATCH(H12,'DS2024'!$V$20:$V$35,1)):
INDEX('DS2024'!$V$20:$V$35,MATCH(H12,'DS2024'!$V$20:$V$35,1)+1)),
IF($W$3=Database!$A$19,
_xlfn.FORECAST.LINEAR(
H12,
INDEX('DS2024'!$Z$20:$Z$35,MATCH(H12,'DS2024'!$Y$20:$Y$35,1)):
INDEX('DS2024'!$Z$20:$Z$35,MATCH(H12,'DS2024'!$Y$20:$Y$35,1)+1),
INDEX('DS2024'!$Y$20:$Y$35,MATCH(H12,'DS2024'!$Y$20:$Y$35,1)):
INDEX('DS2024'!$Y$20:$Y$35,MATCH(H12,'DS2024'!$Y$20:$Y$35,1)+1)),
IF($W$3=Database!$A$20,
_xlfn.FORECAST.LINEAR(
H12,
INDEX('DS2024'!$AC$20:$AC$35,MATCH(H12,'DS2024'!$AB$20:$AB$35,1)):
INDEX('DS2024'!$AC$20:$AC$35,MATCH(H12,'DS2024'!$AB$20:$AB$35,1)+1),
INDEX('DS2024'!$AB$20:$AB$35,MATCH(H12,'DS2024'!$AB$20:$AB$35,1)):
INDEX('DS2024'!$AB$20:$AB$35,MATCH(H12,'DS2024'!$AB$20:$AB$35,1)+1)),
IF($W$3=Database!$A$2,
_xlfn.FORECAST.LINEAR(
H12,
INDEX('DS2024'!$B$5:$B$15,MATCH(H12,'DS2024'!$A$5:$A$15,1)):
INDEX('DS2024'!$B$5:$B$15,MATCH(H12,'DS2024'!$A$5:$A$15,1)+1),
INDEX('DS2024'!$A$5:$A$15,MATCH(H12,'DS2024'!$A$5:$A$15,1)):
INDEX('DS2024'!$A$5:$A$15,MATCH(H12,'DS2024'!$A$5:$A$15,1)+1)),
IF($W$3=Database!$A$3,
_xlfn.FORECAST.LINEAR(
H12,
INDEX('DS2024'!$E$5:$E$15,MATCH(H12,'DS2024'!$D$5:$D$15,1)):
INDEX('DS2024'!$E$5:$E$15,MATCH(H12,'DS2024'!$D$5:$D$15,1)+1),
INDEX('DS2024'!$D$5:$D$15,MATCH(H12,'DS2024'!$D$5:$D$15,1)):
INDEX('DS2024'!$D$5:$D$15,MATCH(H12,'DS2024'!$D$5:$D$15,1)+1)),
IF($W$3=Database!$A$4,
_xlfn.FORECAST.LINEAR(
H12,
INDEX('DS2024'!$H$5:$H$15,MATCH(H12,'DS2024'!$G$5:$G$15,1)):
INDEX('DS2024'!$H$5:$H$15,MATCH(H12,'DS2024'!$G$5:$G$15,1)+1),
INDEX('DS2024'!$G$5:$G$15,MATCH(H12,'DS2024'!$G$5:$G$15,1)):
INDEX('DS2024'!$G$5:$G$15,MATCH(H12,'DS2024'!$G$5:$G$15,1)+1)),
IF($W$3=Database!$A$5,
_xlfn.FORECAST.LINEAR(
H12,
INDEX('DS2024'!$K$5:$K$15,MATCH(H12,'DS2024'!$J$5:$J$15,1)):
INDEX('DS2024'!$K$5:$K$15,MATCH(H12,'DS2024'!$J$5:$J$15,1)+1),
INDEX('DS2024'!$J$5:$J$15,MATCH(H12,'DS2024'!$J$5:$J$15,1)):
INDEX('DS2024'!$J$5:$J$15,MATCH(H12,'DS2024'!$J$5:$J$15,1)+1)),
IF($W$3=Database!$A$6,
_xlfn.FORECAST.LINEAR(
H12,
INDEX('DS2024'!$N$5:$N$15,MATCH(H12,'DS2024'!$M$5:$M$15,1)):
INDEX('DS2024'!$N$5:$N$15,MATCH(H12,'DS2024'!$M$5:$M$15,1)+1),
INDEX('DS2024'!$M$5:$M$15,MATCH(H12,'DS2024'!$M$5:$M$15,1)):
INDEX('DS2024'!$M$5:$M$15,MATCH(H12,'DS2024'!$M$5:$M$15,1)+1)),
IF($W$3=Database!$A$7,
_xlfn.FORECAST.LINEAR(
H12,
INDEX('DS2024'!$Q$5:$Q$15,MATCH(H12,'DS2024'!$P$5:$P$15,1)):
INDEX('DS2024'!$Q$5:$Q$15,MATCH(H12,'DS2024'!$P$5:$P$15,1)+1),
INDEX('DS2024'!$P$5:$P$15,MATCH(H12,'DS2024'!$P$5:$P$15,1)):
INDEX('DS2024'!$P$5:$P$15,MATCH(H12,'DS2024'!$P$5:$P$15,1)+1)),
IF($W$3=Database!$A$8,
_xlfn.FORECAST.LINEAR(
H12,
INDEX('DS2024'!$T$5:$T$15,MATCH(H12,'DS2024'!$S$5:$S$15,1)):
INDEX('DS2024'!$T$5:$T$15,MATCH(H12,'DS2024'!$S$5:$S$15,1)+1),
INDEX('DS2024'!$S$5:$S$15,MATCH(H12,'DS2024'!$S$5:$S$15,1)):
INDEX('DS2024'!$S$5:$S$15,MATCH(H12,'DS2024'!$S$5:$S$15,1)+1)),
IF($W$3=Database!$A$9,
_xlfn.FORECAST.LINEAR(
H12,
INDEX('DS2024'!$W$5:$W$15,MATCH(H12,'DS2024'!$V$5:$V$15,1)):
INDEX('DS2024'!$W$5:$W$15,MATCH(H12,'DS2024'!$V$5:$V$15,1)+1),
INDEX('DS2024'!$V$5:$V$15,MATCH(H12,'DS2024'!$V$5:$V$15,1)):
INDEX('DS2024'!$V$5:$V$15,MATCH(H12,'DS2024'!$V$5:$V$15,1)+1)),
IF($W$3=Database!$A$10,
_xlfn.FORECAST.LINEAR(
H12,
INDEX('DS2024'!$Z$5:$Z$15,MATCH(H12,'DS2024'!$Y$5:$Y$15,1)):
INDEX('DS2024'!$Z$5:$Z$15,MATCH(H12,'DS2024'!$Y$5:$Y$15,1)+1),
INDEX('DS2024'!$Y$5:$Y$15,MATCH(H12,'DS2024'!$Y$5:$Y$15,1)):
INDEX('DS2024'!$Y$5:$Y$15,MATCH(H12,'DS2024'!$Y$5:$Y$15,1)+1))
)))))))))))))))))))</f>
        <v>0.1951764003344082</v>
      </c>
      <c r="X12" s="50">
        <f>IF($X$3=Database!$A$11,
_xlfn.FORECAST.LINEAR(
J12,
INDEX('DS2024'!$B$20:$B$35,MATCH(J12,'DS2024'!$A$20:$A$35,1)):
INDEX('DS2024'!$B$20:$B$35,MATCH(J12,'DS2024'!$A$20:$A$35,1)+1),
INDEX('DS2024'!$A$20:$A$35,MATCH(J12,'DS2024'!$A$20:$A$35,1)):
INDEX('DS2024'!$A$20:$A$35,MATCH(J12,'DS2024'!$A$20:$A$35,1)+1)),
IF($X$3=Database!$A$12,
_xlfn.FORECAST.LINEAR(
J12,
INDEX('DS2024'!$E$20:$E$35,MATCH(J12,'DS2024'!$D$20:$D$35,1)):
INDEX('DS2024'!$E$20:$E$35,MATCH(J12,'DS2024'!$D$20:$D$35,1)+1),
INDEX('DS2024'!$D$20:$D$35,MATCH(J12,'DS2024'!$D$20:$D$35,1)):
INDEX('DS2024'!$D$20:$D$35,MATCH(J12,'DS2024'!$D$20:$D$35,1)+1)),
IF($X$3=Database!$A$13,
_xlfn.FORECAST.LINEAR(
J12,
INDEX('DS2024'!$H$20:$H$35,MATCH(J12,'DS2024'!$G$20:$G$35,1)):
INDEX('DS2024'!$H$20:$H$35,MATCH(J12,'DS2024'!$G$20:$G$35,1)+1),
INDEX('DS2024'!$G$20:$G$35,MATCH(J12,'DS2024'!$G$20:$G$35,1)):
INDEX('DS2024'!$G$20:$G$35,MATCH(J12,'DS2024'!$G$20:$G$35,1)+1)),
IF($X$3=Database!$A$14,
_xlfn.FORECAST.LINEAR(
J12,
INDEX('DS2024'!$K$20:$K$35,MATCH(J12,'DS2024'!$J$20:$J$35,1)):
INDEX('DS2024'!$K$20:$K$35,MATCH(J12,'DS2024'!$J$20:$J$35,1)+1),
INDEX('DS2024'!$J$20:$J$35,MATCH(J12,'DS2024'!$J$20:$J$35,1)):
INDEX('DS2024'!$J$20:$J$35,MATCH(J12,'DS2024'!$J$20:$J$35,1)+1)),
IF($X$3=Database!$A$15,
_xlfn.FORECAST.LINEAR(
J12,
INDEX('DS2024'!$N$20:$N$35,MATCH(J12,'DS2024'!$M$20:$M$35,1)):
INDEX('DS2024'!$N$20:$N$35,MATCH(J12,'DS2024'!$M$20:$M$35,1)+1),
INDEX('DS2024'!$M$20:$M$35,MATCH(J12,'DS2024'!$M$20:$M$35,1)):
INDEX('DS2024'!$M$20:$M$35,MATCH(J12,'DS2024'!$M$20:$M$35,1)+1)),
IF($X$3=Database!$A$16,
_xlfn.FORECAST.LINEAR(
J12,
INDEX('DS2024'!$Q$20:$Q$35,MATCH(J12,'DS2024'!$P$20:$P$35,1)):
INDEX('DS2024'!$Q$20:$Q$35,MATCH(J12,'DS2024'!$P$20:$P$35,1)+1),
INDEX('DS2024'!$P$20:$P$35,MATCH(J12,'DS2024'!$P$20:$P$35,1)):
INDEX('DS2024'!$P$20:$P$35,MATCH(J12,'DS2024'!$P$20:$P$35,1)+1)),
IF($X$3=Database!$A$17,
_xlfn.FORECAST.LINEAR(
J12,
INDEX('DS2024'!$T$20:$T$35,MATCH(J12,'DS2024'!$S$20:$S$35,1)):
INDEX('DS2024'!$T$20:$T$35,MATCH(J12,'DS2024'!$S$20:$S$35,1)+1),
INDEX('DS2024'!$S$20:$S$35,MATCH(J12,'DS2024'!$S$20:$S$35,1)):
INDEX('DS2024'!$S$20:$S$35,MATCH(J12,'DS2024'!$S$20:$S$35,1)+1)),
IF($X$3=Database!$A$18,
_xlfn.FORECAST.LINEAR(
J12,
INDEX('DS2024'!$W$20:$W$35,MATCH(J12,'DS2024'!$V$20:$V$35,1)):
INDEX('DS2024'!$W$20:$W$35,MATCH(J12,'DS2024'!$V$20:$V$35,1)+1),
INDEX('DS2024'!$V$20:$V$35,MATCH(J12,'DS2024'!$V$20:$V$35,1)):
INDEX('DS2024'!$V$20:$V$35,MATCH(J12,'DS2024'!$V$20:$V$35,1)+1)),
IF($X$3=Database!$A$19,
_xlfn.FORECAST.LINEAR(
J12,
INDEX('DS2024'!$Z$20:$Z$35,MATCH(J12,'DS2024'!$Y$20:$Y$35,1)):
INDEX('DS2024'!$Z$20:$Z$35,MATCH(J12,'DS2024'!$Y$20:$Y$35,1)+1),
INDEX('DS2024'!$Y$20:$Y$35,MATCH(J12,'DS2024'!$Y$20:$Y$35,1)):
INDEX('DS2024'!$Y$20:$Y$35,MATCH(J12,'DS2024'!$Y$20:$Y$35,1)+1)),
IF($X$3=Database!$A$20,
_xlfn.FORECAST.LINEAR(
J12,
INDEX('DS2024'!$AC$20:$AC$35,MATCH(J12,'DS2024'!$AB$20:$AB$35,1)):
INDEX('DS2024'!$AC$20:$AC$35,MATCH(J12,'DS2024'!$AB$20:$AB$35,1)+1),
INDEX('DS2024'!$AB$20:$AB$35,MATCH(J12,'DS2024'!$AB$20:$AB$35,1)):
INDEX('DS2024'!$AB$20:$AB$35,MATCH(J12,'DS2024'!$AB$20:$AB$35,1)+1)),
IF($X$3=Database!$A$2,
_xlfn.FORECAST.LINEAR(
J12,
INDEX('DS2024'!$B$5:$B$15,MATCH(J12,'DS2024'!$A$5:$A$15,1)):
INDEX('DS2024'!$B$5:$B$15,MATCH(J12,'DS2024'!$A$5:$A$15,1)+1),
INDEX('DS2024'!$A$5:$A$15,MATCH(J12,'DS2024'!$A$5:$A$15,1)):
INDEX('DS2024'!$A$5:$A$15,MATCH(J12,'DS2024'!$A$5:$A$15,1)+1)),
IF($X$3=Database!$A$3,
_xlfn.FORECAST.LINEAR(
J12,
INDEX('DS2024'!$E$5:$E$15,MATCH(J12,'DS2024'!$D$5:$D$15,1)):
INDEX('DS2024'!$E$5:$E$15,MATCH(J12,'DS2024'!$D$5:$D$15,1)+1),
INDEX('DS2024'!$D$5:$D$15,MATCH(J12,'DS2024'!$D$5:$D$15,1)):
INDEX('DS2024'!$D$5:$D$15,MATCH(J12,'DS2024'!$D$5:$D$15,1)+1)),
IF($X$3=Database!$A$4,
_xlfn.FORECAST.LINEAR(
J12,
INDEX('DS2024'!$H$5:$H$15,MATCH(J12,'DS2024'!$G$5:$G$15,1)):
INDEX('DS2024'!$H$5:$H$15,MATCH(J12,'DS2024'!$G$5:$G$15,1)+1),
INDEX('DS2024'!$G$5:$G$15,MATCH(J12,'DS2024'!$G$5:$G$15,1)):
INDEX('DS2024'!$G$5:$G$15,MATCH(J12,'DS2024'!$G$5:$G$15,1)+1)),
IF($X$3=Database!$A$5,
_xlfn.FORECAST.LINEAR(
J12,
INDEX('DS2024'!$K$5:$K$15,MATCH(J12,'DS2024'!$J$5:$J$15,1)):
INDEX('DS2024'!$K$5:$K$15,MATCH(J12,'DS2024'!$J$5:$J$15,1)+1),
INDEX('DS2024'!$J$5:$J$15,MATCH(J12,'DS2024'!$J$5:$J$15,1)):
INDEX('DS2024'!$J$5:$J$15,MATCH(J12,'DS2024'!$J$5:$J$15,1)+1)),
IF($X$3=Database!$A$6,
_xlfn.FORECAST.LINEAR(
J12,
INDEX('DS2024'!$N$5:$N$15,MATCH(J12,'DS2024'!$M$5:$M$15,1)):
INDEX('DS2024'!$N$5:$N$15,MATCH(J12,'DS2024'!$M$5:$M$15,1)+1),
INDEX('DS2024'!$M$5:$M$15,MATCH(J12,'DS2024'!$M$5:$M$15,1)):
INDEX('DS2024'!$M$5:$M$15,MATCH(J12,'DS2024'!$M$5:$M$15,1)+1)),
IF($X$3=Database!$A$7,
_xlfn.FORECAST.LINEAR(
J12,
INDEX('DS2024'!$Q$5:$Q$15,MATCH(J12,'DS2024'!$P$5:$P$15,1)):
INDEX('DS2024'!$Q$5:$Q$15,MATCH(J12,'DS2024'!$P$5:$P$15,1)+1),
INDEX('DS2024'!$P$5:$P$15,MATCH(J12,'DS2024'!$P$5:$P$15,1)):
INDEX('DS2024'!$P$5:$P$15,MATCH(J12,'DS2024'!$P$5:$P$15,1)+1)),
IF($X$3=Database!$A$8,
_xlfn.FORECAST.LINEAR(
J12,
INDEX('DS2024'!$T$5:$T$15,MATCH(J12,'DS2024'!$S$5:$S$15,1)):
INDEX('DS2024'!$T$5:$T$15,MATCH(J12,'DS2024'!$S$5:$S$15,1)+1),
INDEX('DS2024'!$S$5:$S$15,MATCH(J12,'DS2024'!$S$5:$S$15,1)):
INDEX('DS2024'!$S$5:$S$15,MATCH(J12,'DS2024'!$S$5:$S$15,1)+1)),
IF($T$3=Database!$A$9,
_xlfn.FORECAST.LINEAR(
J12,
INDEX('DS2024'!$W$5:$W$15,MATCH(J12,'DS2024'!$V$5:$V$15,1)):
INDEX('DS2024'!$W$5:$W$15,MATCH(J12,'DS2024'!$V$5:$V$15,1)+1),
INDEX('DS2024'!$V$5:$V$15,MATCH(J12,'DS2024'!$V$5:$V$15,1)):
INDEX('DS2024'!$V$5:$V$15,MATCH(J12,'DS2024'!$V$5:$V$15,1)+1)),
IF($T$3=Database!$A$10,
_xlfn.FORECAST.LINEAR(
J12,
INDEX('DS2024'!$Z$5:$Z$15,MATCH(J12,'DS2024'!$Y$5:$Y$15,1)):
INDEX('DS2024'!$Z$5:$Z$15,MATCH(J12,'DS2024'!$Y$5:$Y$15,1)+1),
INDEX('DS2024'!$Y$5:$Y$15,MATCH(J12,'DS2024'!$Y$5:$Y$15,1)):
INDEX('DS2024'!$Y$5:$Y$15,MATCH(J12,'DS2024'!$Y$5:$Y$15,1)+1))
)))))))))))))))))))</f>
        <v>0.19677200525498625</v>
      </c>
      <c r="Y12" s="50">
        <f>IF($Y$3=Database!$A$11,
_xlfn.FORECAST.LINEAR(
L12,
INDEX('DS2024'!$B$20:$B$35,MATCH(L12,'DS2024'!$A$20:$A$35,1)):
INDEX('DS2024'!$B$20:$B$35,MATCH(L12,'DS2024'!$A$20:$A$35,1)+1),
INDEX('DS2024'!$A$20:$A$35,MATCH(L12,'DS2024'!$A$20:$A$35,1)):
INDEX('DS2024'!$A$20:$A$35,MATCH(L12,'DS2024'!$A$20:$A$35,1)+1)),
IF($Y$3=Database!$A$12,
_xlfn.FORECAST.LINEAR(
L12,
INDEX('DS2024'!$E$20:$E$35,MATCH(L12,'DS2024'!$D$20:$D$35,1)):
INDEX('DS2024'!$E$20:$E$35,MATCH(L12,'DS2024'!$D$20:$D$35,1)+1),
INDEX('DS2024'!$D$20:$D$35,MATCH(L12,'DS2024'!$D$20:$D$35,1)):
INDEX('DS2024'!$D$20:$D$35,MATCH(L12,'DS2024'!$D$20:$D$35,1)+1)),
IF($Y$3=Database!$A$13,
_xlfn.FORECAST.LINEAR(
L12,
INDEX('DS2024'!$H$20:$H$35,MATCH(L12,'DS2024'!$G$20:$G$35,1)):
INDEX('DS2024'!$H$20:$H$35,MATCH(L12,'DS2024'!$G$20:$G$35,1)+1),
INDEX('DS2024'!$G$20:$G$35,MATCH(L12,'DS2024'!$G$20:$G$35,1)):
INDEX('DS2024'!$G$20:$G$35,MATCH(L12,'DS2024'!$G$20:$G$35,1)+1)),
IF($Y$3=Database!$A$14,
_xlfn.FORECAST.LINEAR(
L12,
INDEX('DS2024'!$K$20:$K$35,MATCH(L12,'DS2024'!$J$20:$J$35,1)):
INDEX('DS2024'!$K$20:$K$35,MATCH(L12,'DS2024'!$J$20:$J$35,1)+1),
INDEX('DS2024'!$J$20:$J$35,MATCH(L12,'DS2024'!$J$20:$J$35,1)):
INDEX('DS2024'!$J$20:$J$35,MATCH(L12,'DS2024'!$J$20:$J$35,1)+1)),
IF($Y$3=Database!$A$15,
_xlfn.FORECAST.LINEAR(
L12,
INDEX('DS2024'!$N$20:$N$35,MATCH(L12,'DS2024'!$M$20:$M$35,1)):
INDEX('DS2024'!$N$20:$N$35,MATCH(L12,'DS2024'!$M$20:$M$35,1)+1),
INDEX('DS2024'!$M$20:$M$35,MATCH(L12,'DS2024'!$M$20:$M$35,1)):
INDEX('DS2024'!$M$20:$M$35,MATCH(L12,'DS2024'!$M$20:$M$35,1)+1)),
IF($Y$3=Database!$A$16,
_xlfn.FORECAST.LINEAR(
L12,
INDEX('DS2024'!$Q$20:$Q$35,MATCH(L12,'DS2024'!$P$20:$P$35,1)):
INDEX('DS2024'!$Q$20:$Q$35,MATCH(L12,'DS2024'!$P$20:$P$35,1)+1),
INDEX('DS2024'!$P$20:$P$35,MATCH(L12,'DS2024'!$P$20:$P$35,1)):
INDEX('DS2024'!$P$20:$P$35,MATCH(L12,'DS2024'!$P$20:$P$35,1)+1)),
IF($Y$3=Database!$A$17,
_xlfn.FORECAST.LINEAR(
L12,
INDEX('DS2024'!$T$20:$T$35,MATCH(L12,'DS2024'!$S$20:$S$35,1)):
INDEX('DS2024'!$T$20:$T$35,MATCH(L12,'DS2024'!$S$20:$S$35,1)+1),
INDEX('DS2024'!$S$20:$S$35,MATCH(L12,'DS2024'!$S$20:$S$35,1)):
INDEX('DS2024'!$S$20:$S$35,MATCH(L12,'DS2024'!$S$20:$S$35,1)+1)),
IF($Y$3=Database!$A$18,
_xlfn.FORECAST.LINEAR(
L12,
INDEX('DS2024'!$W$20:$W$35,MATCH(L12,'DS2024'!$V$20:$V$35,1)):
INDEX('DS2024'!$W$20:$W$35,MATCH(L12,'DS2024'!$V$20:$V$35,1)+1),
INDEX('DS2024'!$V$20:$V$35,MATCH(L12,'DS2024'!$V$20:$V$35,1)):
INDEX('DS2024'!$V$20:$V$35,MATCH(L12,'DS2024'!$V$20:$V$35,1)+1)),
IF($Y$3=Database!$A$19,
_xlfn.FORECAST.LINEAR(
L12,
INDEX('DS2024'!$Z$20:$Z$35,MATCH(L12,'DS2024'!$Y$20:$Y$35,1)):
INDEX('DS2024'!$Z$20:$Z$35,MATCH(L12,'DS2024'!$Y$20:$Y$35,1)+1),
INDEX('DS2024'!$Y$20:$Y$35,MATCH(L12,'DS2024'!$Y$20:$Y$35,1)):
INDEX('DS2024'!$Y$20:$Y$35,MATCH(L12,'DS2024'!$Y$20:$Y$35,1)+1)),
IF($Y$3=Database!$A$20,
_xlfn.FORECAST.LINEAR(
L12,
INDEX('DS2024'!$AC$20:$AC$35,MATCH(L12,'DS2024'!$AB$20:$AB$35,1)):
INDEX('DS2024'!$AC$20:$AC$35,MATCH(L12,'DS2024'!$AB$20:$AB$35,1)+1),
INDEX('DS2024'!$AB$20:$AB$35,MATCH(L12,'DS2024'!$AB$20:$AB$35,1)):
INDEX('DS2024'!$AB$20:$AB$35,MATCH(L12,'DS2024'!$AB$20:$AB$35,1)+1)),
IF($Y$3=Database!$A$2,
_xlfn.FORECAST.LINEAR(
L12,
INDEX('DS2024'!$B$5:$B$15,MATCH(L12,'DS2024'!$A$5:$A$15,1)):
INDEX('DS2024'!$B$5:$B$15,MATCH(L12,'DS2024'!$A$5:$A$15,1)+1),
INDEX('DS2024'!$A$5:$A$15,MATCH(L12,'DS2024'!$A$5:$A$15,1)):
INDEX('DS2024'!$A$5:$A$15,MATCH(L12,'DS2024'!$A$5:$A$15,1)+1)),
IF($Y$3=Database!$A$3,
_xlfn.FORECAST.LINEAR(
L12,
INDEX('DS2024'!$E$5:$E$15,MATCH(L12,'DS2024'!$D$5:$D$15,1)):
INDEX('DS2024'!$E$5:$E$15,MATCH(L12,'DS2024'!$D$5:$D$15,1)+1),
INDEX('DS2024'!$D$5:$D$15,MATCH(L12,'DS2024'!$D$5:$D$15,1)):
INDEX('DS2024'!$D$5:$D$15,MATCH(L12,'DS2024'!$D$5:$D$15,1)+1)),
IF($Y$3=Database!$A$4,
_xlfn.FORECAST.LINEAR(
L12,
INDEX('DS2024'!$H$5:$H$15,MATCH(L12,'DS2024'!$G$5:$G$15,1)):
INDEX('DS2024'!$H$5:$H$15,MATCH(L12,'DS2024'!$G$5:$G$15,1)+1),
INDEX('DS2024'!$G$5:$G$15,MATCH(L12,'DS2024'!$G$5:$G$15,1)):
INDEX('DS2024'!$G$5:$G$15,MATCH(L12,'DS2024'!$G$5:$G$15,1)+1)),
IF($Y$3=Database!$A$5,
_xlfn.FORECAST.LINEAR(
L12,
INDEX('DS2024'!$K$5:$K$15,MATCH(L12,'DS2024'!$J$5:$J$15,1)):
INDEX('DS2024'!$K$5:$K$15,MATCH(L12,'DS2024'!$J$5:$J$15,1)+1),
INDEX('DS2024'!$J$5:$J$15,MATCH(L12,'DS2024'!$J$5:$J$15,1)):
INDEX('DS2024'!$J$5:$J$15,MATCH(L12,'DS2024'!$J$5:$J$15,1)+1)),
IF($Y$3=Database!$A$6,
_xlfn.FORECAST.LINEAR(
L12,
INDEX('DS2024'!$N$5:$N$15,MATCH(L12,'DS2024'!$M$5:$M$15,1)):
INDEX('DS2024'!$N$5:$N$15,MATCH(L12,'DS2024'!$M$5:$M$15,1)+1),
INDEX('DS2024'!$M$5:$M$15,MATCH(L12,'DS2024'!$M$5:$M$15,1)):
INDEX('DS2024'!$M$5:$M$15,MATCH(L12,'DS2024'!$M$5:$M$15,1)+1)),
IF($Y$3=Database!$A$7,
_xlfn.FORECAST.LINEAR(
L12,
INDEX('DS2024'!$Q$5:$Q$15,MATCH(L12,'DS2024'!$P$5:$P$15,1)):
INDEX('DS2024'!$Q$5:$Q$15,MATCH(L12,'DS2024'!$P$5:$P$15,1)+1),
INDEX('DS2024'!$P$5:$P$15,MATCH(L12,'DS2024'!$P$5:$P$15,1)):
INDEX('DS2024'!$P$5:$P$15,MATCH(L12,'DS2024'!$P$5:$P$15,1)+1)),
IF($Y$3=Database!$A$8,
_xlfn.FORECAST.LINEAR(
L12,
INDEX('DS2024'!$T$5:$T$15,MATCH(L12,'DS2024'!$S$5:$S$15,1)):
INDEX('DS2024'!$T$5:$T$15,MATCH(L12,'DS2024'!$S$5:$S$15,1)+1),
INDEX('DS2024'!$S$5:$S$15,MATCH(L12,'DS2024'!$S$5:$S$15,1)):
INDEX('DS2024'!$S$5:$S$15,MATCH(L12,'DS2024'!$S$5:$S$15,1)+1)),
IF($T$3=Database!$A$9,
_xlfn.FORECAST.LINEAR(
L12,
INDEX('DS2024'!$W$5:$W$15,MATCH(L12,'DS2024'!$V$5:$V$15,1)):
INDEX('DS2024'!$W$5:$W$15,MATCH(L12,'DS2024'!$V$5:$V$15,1)+1),
INDEX('DS2024'!$V$5:$V$15,MATCH(L12,'DS2024'!$V$5:$V$15,1)):
INDEX('DS2024'!$V$5:$V$15,MATCH(L12,'DS2024'!$V$5:$V$15,1)+1)),
IF($T$3=Database!$A$10,
_xlfn.FORECAST.LINEAR(
L12,
INDEX('DS2024'!$Z$5:$Z$15,MATCH(L12,'DS2024'!$Y$5:$Y$15,1)):
INDEX('DS2024'!$Z$5:$Z$15,MATCH(L12,'DS2024'!$Y$5:$Y$15,1)+1),
INDEX('DS2024'!$Y$5:$Y$15,MATCH(L12,'DS2024'!$Y$5:$Y$15,1)):
INDEX('DS2024'!$Y$5:$Y$15,MATCH(L12,'DS2024'!$Y$5:$Y$15,1)+1))
)))))))))))))))))))</f>
        <v>0.195064930928779</v>
      </c>
      <c r="Z12" s="50">
        <f>IF($Z$3=Database!$A$11,
_xlfn.FORECAST.LINEAR(
N12,
INDEX('DS2024'!$B$20:$B$35,MATCH(N12,'DS2024'!$A$20:$A$35,1)):
INDEX('DS2024'!$B$20:$B$35,MATCH(N12,'DS2024'!$A$20:$A$35,1)+1),
INDEX('DS2024'!$A$20:$A$35,MATCH(N12,'DS2024'!$A$20:$A$35,1)):
INDEX('DS2024'!$A$20:$A$35,MATCH(N12,'DS2024'!$A$20:$A$35,1)+1)),
IF($Z$3=Database!$A$12,
_xlfn.FORECAST.LINEAR(
N12,
INDEX('DS2024'!$E$20:$E$35,MATCH(N12,'DS2024'!$D$20:$D$35,1)):
INDEX('DS2024'!$E$20:$E$35,MATCH(N12,'DS2024'!$D$20:$D$35,1)+1),
INDEX('DS2024'!$D$20:$D$35,MATCH(N12,'DS2024'!$D$20:$D$35,1)):
INDEX('DS2024'!$D$20:$D$35,MATCH(N12,'DS2024'!$D$20:$D$35,1)+1)),
IF($Z$3=Database!$A$13,
_xlfn.FORECAST.LINEAR(
N12,
INDEX('DS2024'!$H$20:$H$35,MATCH(N12,'DS2024'!$G$20:$G$35,1)):
INDEX('DS2024'!$H$20:$H$35,MATCH(N12,'DS2024'!$G$20:$G$35,1)+1),
INDEX('DS2024'!$G$20:$G$35,MATCH(N12,'DS2024'!$G$20:$G$35,1)):
INDEX('DS2024'!$G$20:$G$35,MATCH(N12,'DS2024'!$G$20:$G$35,1)+1)),
IF($Z$3=Database!$A$14,
_xlfn.FORECAST.LINEAR(
N12,
INDEX('DS2024'!$K$20:$K$35,MATCH(N12,'DS2024'!$J$20:$J$35,1)):
INDEX('DS2024'!$K$20:$K$35,MATCH(N12,'DS2024'!$J$20:$J$35,1)+1),
INDEX('DS2024'!$J$20:$J$35,MATCH(N12,'DS2024'!$J$20:$J$35,1)):
INDEX('DS2024'!$J$20:$J$35,MATCH(N12,'DS2024'!$J$20:$J$35,1)+1)),
IF($Z$3=Database!$A$15,
_xlfn.FORECAST.LINEAR(
N12,
INDEX('DS2024'!$N$20:$N$35,MATCH(N12,'DS2024'!$M$20:$M$35,1)):
INDEX('DS2024'!$N$20:$N$35,MATCH(N12,'DS2024'!$M$20:$M$35,1)+1),
INDEX('DS2024'!$M$20:$M$35,MATCH(N12,'DS2024'!$M$20:$M$35,1)):
INDEX('DS2024'!$M$20:$M$35,MATCH(N12,'DS2024'!$M$20:$M$35,1)+1)),
IF($Z$3=Database!$A$16,
_xlfn.FORECAST.LINEAR(
N12,
INDEX('DS2024'!$Q$20:$Q$35,MATCH(N12,'DS2024'!$P$20:$P$35,1)):
INDEX('DS2024'!$Q$20:$Q$35,MATCH(N12,'DS2024'!$P$20:$P$35,1)+1),
INDEX('DS2024'!$P$20:$P$35,MATCH(N12,'DS2024'!$P$20:$P$35,1)):
INDEX('DS2024'!$P$20:$P$35,MATCH(N12,'DS2024'!$P$20:$P$35,1)+1)),
IF($Z$3=Database!$A$17,
_xlfn.FORECAST.LINEAR(
N12,
INDEX('DS2024'!$T$20:$T$35,MATCH(N12,'DS2024'!$S$20:$S$35,1)):
INDEX('DS2024'!$T$20:$T$35,MATCH(N12,'DS2024'!$S$20:$S$35,1)+1),
INDEX('DS2024'!$S$20:$S$35,MATCH(N12,'DS2024'!$S$20:$S$35,1)):
INDEX('DS2024'!$S$20:$S$35,MATCH(N12,'DS2024'!$S$20:$S$35,1)+1)),
IF($Z$3=Database!$A$18,
_xlfn.FORECAST.LINEAR(
N12,
INDEX('DS2024'!$W$20:$W$35,MATCH(N12,'DS2024'!$V$20:$V$35,1)):
INDEX('DS2024'!$W$20:$W$35,MATCH(N12,'DS2024'!$V$20:$V$35,1)+1),
INDEX('DS2024'!$V$20:$V$35,MATCH(N12,'DS2024'!$V$20:$V$35,1)):
INDEX('DS2024'!$V$20:$V$35,MATCH(N12,'DS2024'!$V$20:$V$35,1)+1)),
IF($Z$3=Database!$A$19,
_xlfn.FORECAST.LINEAR(
N12,
INDEX('DS2024'!$Z$20:$Z$35,MATCH(N12,'DS2024'!$Y$20:$Y$35,1)):
INDEX('DS2024'!$Z$20:$Z$35,MATCH(N12,'DS2024'!$Y$20:$Y$35,1)+1),
INDEX('DS2024'!$Y$20:$Y$35,MATCH(N12,'DS2024'!$Y$20:$Y$35,1)):
INDEX('DS2024'!$Y$20:$Y$35,MATCH(N12,'DS2024'!$Y$20:$Y$35,1)+1)),
IF($Z$3=Database!$A$20,
_xlfn.FORECAST.LINEAR(
N12,
INDEX('DS2024'!$AC$20:$AC$35,MATCH(N12,'DS2024'!$AB$20:$AB$35,1)):
INDEX('DS2024'!$AC$20:$AC$35,MATCH(N12,'DS2024'!$AB$20:$AB$35,1)+1),
INDEX('DS2024'!$AB$20:$AB$35,MATCH(N12,'DS2024'!$AB$20:$AB$35,1)):
INDEX('DS2024'!$AB$20:$AB$35,MATCH(N12,'DS2024'!$AB$20:$AB$35,1)+1)),
IF($Z$3=Database!$A$2,
_xlfn.FORECAST.LINEAR(
N12,
INDEX('DS2024'!$B$5:$B$15,MATCH(N12,'DS2024'!$A$5:$A$15,1)):
INDEX('DS2024'!$B$5:$B$15,MATCH(N12,'DS2024'!$A$5:$A$15,1)+1),
INDEX('DS2024'!$A$5:$A$15,MATCH(N12,'DS2024'!$A$5:$A$15,1)):
INDEX('DS2024'!$A$5:$A$15,MATCH(N12,'DS2024'!$A$5:$A$15,1)+1)),
IF($Z$3=Database!$A$3,
_xlfn.FORECAST.LINEAR(
N12,
INDEX('DS2024'!$E$5:$E$15,MATCH(N12,'DS2024'!$D$5:$D$15,1)):
INDEX('DS2024'!$E$5:$E$15,MATCH(N12,'DS2024'!$D$5:$D$15,1)+1),
INDEX('DS2024'!$D$5:$D$15,MATCH(N12,'DS2024'!$D$5:$D$15,1)):
INDEX('DS2024'!$D$5:$D$15,MATCH(N12,'DS2024'!$D$5:$D$15,1)+1)),
IF($Z$3=Database!$A$4,
_xlfn.FORECAST.LINEAR(
N12,
INDEX('DS2024'!$H$5:$H$15,MATCH(N12,'DS2024'!$G$5:$G$15,1)):
INDEX('DS2024'!$H$5:$H$15,MATCH(N12,'DS2024'!$G$5:$G$15,1)+1),
INDEX('DS2024'!$G$5:$G$15,MATCH(N12,'DS2024'!$G$5:$G$15,1)):
INDEX('DS2024'!$G$5:$G$15,MATCH(N12,'DS2024'!$G$5:$G$15,1)+1)),
IF($Z$3=Database!$A$5,
_xlfn.FORECAST.LINEAR(
N12,
INDEX('DS2024'!$K$5:$K$15,MATCH(N12,'DS2024'!$J$5:$J$15,1)):
INDEX('DS2024'!$K$5:$K$15,MATCH(N12,'DS2024'!$J$5:$J$15,1)+1),
INDEX('DS2024'!$J$5:$J$15,MATCH(N12,'DS2024'!$J$5:$J$15,1)):
INDEX('DS2024'!$J$5:$J$15,MATCH(N12,'DS2024'!$J$5:$J$15,1)+1)),
IF($Z$3=Database!$A$6,
_xlfn.FORECAST.LINEAR(
N12,
INDEX('DS2024'!$N$5:$N$15,MATCH(N12,'DS2024'!$M$5:$M$15,1)):
INDEX('DS2024'!$N$5:$N$15,MATCH(N12,'DS2024'!$M$5:$M$15,1)+1),
INDEX('DS2024'!$M$5:$M$15,MATCH(N12,'DS2024'!$M$5:$M$15,1)):
INDEX('DS2024'!$M$5:$M$15,MATCH(N12,'DS2024'!$M$5:$M$15,1)+1)),
IF($Z$3=Database!$A$7,
_xlfn.FORECAST.LINEAR(
N12,
INDEX('DS2024'!$Q$5:$Q$15,MATCH(N12,'DS2024'!$P$5:$P$15,1)):
INDEX('DS2024'!$Q$5:$Q$15,MATCH(N12,'DS2024'!$P$5:$P$15,1)+1),
INDEX('DS2024'!$P$5:$P$15,MATCH(N12,'DS2024'!$P$5:$P$15,1)):
INDEX('DS2024'!$P$5:$P$15,MATCH(N12,'DS2024'!$P$5:$P$15,1)+1)),
IF($Z$3=Database!$A$8,
_xlfn.FORECAST.LINEAR(
N12,
INDEX('DS2024'!$T$5:$T$15,MATCH(N12,'DS2024'!$S$5:$S$15,1)):
INDEX('DS2024'!$T$5:$T$15,MATCH(N12,'DS2024'!$S$5:$S$15,1)+1),
INDEX('DS2024'!$S$5:$S$15,MATCH(N12,'DS2024'!$S$5:$S$15,1)):
INDEX('DS2024'!$S$5:$S$15,MATCH(N12,'DS2024'!$S$5:$S$15,1)+1)),
IF($Z$3=Database!$A$9,
_xlfn.FORECAST.LINEAR(
N12,
INDEX('DS2024'!$W$5:$W$15,MATCH(N12,'DS2024'!$V$5:$V$15,1)):
INDEX('DS2024'!$W$5:$W$15,MATCH(N12,'DS2024'!$V$5:$V$15,1)+1),
INDEX('DS2024'!$V$5:$V$15,MATCH(N12,'DS2024'!$V$5:$V$15,1)):
INDEX('DS2024'!$V$5:$V$15,MATCH(N12,'DS2024'!$V$5:$V$15,1)+1)),
IF($Z$3=Database!$A$10,
_xlfn.FORECAST.LINEAR(
N12,
INDEX('DS2024'!$Z$5:$Z$15,MATCH(N12,'DS2024'!$Y$5:$Y$15,1)):
INDEX('DS2024'!$Z$5:$Z$15,MATCH(N12,'DS2024'!$Y$5:$Y$15,1)+1),
INDEX('DS2024'!$Y$5:$Y$15,MATCH(N12,'DS2024'!$Y$5:$Y$15,1)):
INDEX('DS2024'!$Y$5:$Y$15,MATCH(N12,'DS2024'!$Y$5:$Y$15,1)+1))
)))))))))))))))))))</f>
        <v>0.19739941876667064</v>
      </c>
      <c r="AA12" s="50">
        <f>IF($AA$3=Database!$A$11,
_xlfn.FORECAST.LINEAR(
P12,
INDEX('DS2024'!$B$20:$B$35,MATCH(P12,'DS2024'!$A$20:$A$35,1)):
INDEX('DS2024'!$B$20:$B$35,MATCH(P12,'DS2024'!$A$20:$A$35,1)+1),
INDEX('DS2024'!$A$20:$A$35,MATCH(P12,'DS2024'!$A$20:$A$35,1)):
INDEX('DS2024'!$A$20:$A$35,MATCH(P12,'DS2024'!$A$20:$A$35,1)+1)),
IF($AA$3=Database!$A$12,
_xlfn.FORECAST.LINEAR(
P12,
INDEX('DS2024'!$E$20:$E$35,MATCH(P12,'DS2024'!$D$20:$D$35,1)):
INDEX('DS2024'!$E$20:$E$35,MATCH(P12,'DS2024'!$D$20:$D$35,1)+1),
INDEX('DS2024'!$D$20:$D$35,MATCH(P12,'DS2024'!$D$20:$D$35,1)):
INDEX('DS2024'!$D$20:$D$35,MATCH(P12,'DS2024'!$D$20:$D$35,1)+1)),
IF($AA$3=Database!$A$13,
_xlfn.FORECAST.LINEAR(
P12,
INDEX('DS2024'!$H$20:$H$35,MATCH(P12,'DS2024'!$G$20:$G$35,1)):
INDEX('DS2024'!$H$20:$H$35,MATCH(P12,'DS2024'!$G$20:$G$35,1)+1),
INDEX('DS2024'!$G$20:$G$35,MATCH(P12,'DS2024'!$G$20:$G$35,1)):
INDEX('DS2024'!$G$20:$G$35,MATCH(P12,'DS2024'!$G$20:$G$35,1)+1)),
IF($AA$3=Database!$A$14,
_xlfn.FORECAST.LINEAR(
P12,
INDEX('DS2024'!$K$20:$K$35,MATCH(P12,'DS2024'!$J$20:$J$35,1)):
INDEX('DS2024'!$K$20:$K$35,MATCH(P12,'DS2024'!$J$20:$J$35,1)+1),
INDEX('DS2024'!$J$20:$J$35,MATCH(P12,'DS2024'!$J$20:$J$35,1)):
INDEX('DS2024'!$J$20:$J$35,MATCH(P12,'DS2024'!$J$20:$J$35,1)+1)),
IF($AA$3=Database!$A$15,
_xlfn.FORECAST.LINEAR(
P12,
INDEX('DS2024'!$N$20:$N$35,MATCH(P12,'DS2024'!$M$20:$M$35,1)):
INDEX('DS2024'!$N$20:$N$35,MATCH(P12,'DS2024'!$M$20:$M$35,1)+1),
INDEX('DS2024'!$M$20:$M$35,MATCH(P12,'DS2024'!$M$20:$M$35,1)):
INDEX('DS2024'!$M$20:$M$35,MATCH(P12,'DS2024'!$M$20:$M$35,1)+1)),
IF($AA$3=Database!$A$16,
_xlfn.FORECAST.LINEAR(
P12,
INDEX('DS2024'!$Q$20:$Q$35,MATCH(P12,'DS2024'!$P$20:$P$35,1)):
INDEX('DS2024'!$Q$20:$Q$35,MATCH(P12,'DS2024'!$P$20:$P$35,1)+1),
INDEX('DS2024'!$P$20:$P$35,MATCH(P12,'DS2024'!$P$20:$P$35,1)):
INDEX('DS2024'!$P$20:$P$35,MATCH(P12,'DS2024'!$P$20:$P$35,1)+1)),
IF($AA$3=Database!$A$17,
_xlfn.FORECAST.LINEAR(
P12,
INDEX('DS2024'!$T$20:$T$35,MATCH(P12,'DS2024'!$S$20:$S$35,1)):
INDEX('DS2024'!$T$20:$T$35,MATCH(P12,'DS2024'!$S$20:$S$35,1)+1),
INDEX('DS2024'!$S$20:$S$35,MATCH(P12,'DS2024'!$S$20:$S$35,1)):
INDEX('DS2024'!$S$20:$S$35,MATCH(P12,'DS2024'!$S$20:$S$35,1)+1)),
IF($AA$3=Database!$A$18,
_xlfn.FORECAST.LINEAR(
P12,
INDEX('DS2024'!$W$20:$W$35,MATCH(P12,'DS2024'!$V$20:$V$35,1)):
INDEX('DS2024'!$W$20:$W$35,MATCH(P12,'DS2024'!$V$20:$V$35,1)+1),
INDEX('DS2024'!$V$20:$V$35,MATCH(P12,'DS2024'!$V$20:$V$35,1)):
INDEX('DS2024'!$V$20:$V$35,MATCH(P12,'DS2024'!$V$20:$V$35,1)+1)),
IF($AA$3=Database!$A$19,
_xlfn.FORECAST.LINEAR(
P12,
INDEX('DS2024'!$Z$20:$Z$35,MATCH(P12,'DS2024'!$Y$20:$Y$35,1)):
INDEX('DS2024'!$Z$20:$Z$35,MATCH(P12,'DS2024'!$Y$20:$Y$35,1)+1),
INDEX('DS2024'!$Y$20:$Y$35,MATCH(P12,'DS2024'!$Y$20:$Y$35,1)):
INDEX('DS2024'!$Y$20:$Y$35,MATCH(P12,'DS2024'!$Y$20:$Y$35,1)+1)),
IF($AA$3=Database!$A$20,
_xlfn.FORECAST.LINEAR(
P12,
INDEX('DS2024'!$AC$20:$AC$35,MATCH(P12,'DS2024'!$AB$20:$AB$35,1)):
INDEX('DS2024'!$AC$20:$AC$35,MATCH(P12,'DS2024'!$AB$20:$AB$35,1)+1),
INDEX('DS2024'!$AB$20:$AB$35,MATCH(P12,'DS2024'!$AB$20:$AB$35,1)):
INDEX('DS2024'!$AB$20:$AB$35,MATCH(P12,'DS2024'!$AB$20:$AB$35,1)+1)),
IF($AA$3=Database!$A$2,
_xlfn.FORECAST.LINEAR(
P12,
INDEX('DS2024'!$B$5:$B$15,MATCH(P12,'DS2024'!$A$5:$A$15,1)):
INDEX('DS2024'!$B$5:$B$15,MATCH(P12,'DS2024'!$A$5:$A$15,1)+1),
INDEX('DS2024'!$A$5:$A$15,MATCH(P12,'DS2024'!$A$5:$A$15,1)):
INDEX('DS2024'!$A$5:$A$15,MATCH(P12,'DS2024'!$A$5:$A$15,1)+1)),
IF($AA$3=Database!$A$3,
_xlfn.FORECAST.LINEAR(
P12,
INDEX('DS2024'!$E$5:$E$15,MATCH(P12,'DS2024'!$D$5:$D$15,1)):
INDEX('DS2024'!$E$5:$E$15,MATCH(P12,'DS2024'!$D$5:$D$15,1)+1),
INDEX('DS2024'!$D$5:$D$15,MATCH(P12,'DS2024'!$D$5:$D$15,1)):
INDEX('DS2024'!$D$5:$D$15,MATCH(P12,'DS2024'!$D$5:$D$15,1)+1)),
IF($AA$3=Database!$A$4,
_xlfn.FORECAST.LINEAR(
P12,
INDEX('DS2024'!$H$5:$H$15,MATCH(P12,'DS2024'!$G$5:$G$15,1)):
INDEX('DS2024'!$H$5:$H$15,MATCH(P12,'DS2024'!$G$5:$G$15,1)+1),
INDEX('DS2024'!$G$5:$G$15,MATCH(P12,'DS2024'!$G$5:$G$15,1)):
INDEX('DS2024'!$G$5:$G$15,MATCH(P12,'DS2024'!$G$5:$G$15,1)+1)),
IF($AA$3=Database!$A$5,
_xlfn.FORECAST.LINEAR(
P12,
INDEX('DS2024'!$K$5:$K$15,MATCH(P12,'DS2024'!$J$5:$J$15,1)):
INDEX('DS2024'!$K$5:$K$15,MATCH(P12,'DS2024'!$J$5:$J$15,1)+1),
INDEX('DS2024'!$J$5:$J$15,MATCH(P12,'DS2024'!$J$5:$J$15,1)):
INDEX('DS2024'!$J$5:$J$15,MATCH(P12,'DS2024'!$J$5:$J$15,1)+1)),
IF($AA$3=Database!$A$6,
_xlfn.FORECAST.LINEAR(
P12,
INDEX('DS2024'!$N$5:$N$15,MATCH(P12,'DS2024'!$M$5:$M$15,1)):
INDEX('DS2024'!$N$5:$N$15,MATCH(P12,'DS2024'!$M$5:$M$15,1)+1),
INDEX('DS2024'!$M$5:$M$15,MATCH(P12,'DS2024'!$M$5:$M$15,1)):
INDEX('DS2024'!$M$5:$M$15,MATCH(P12,'DS2024'!$M$5:$M$15,1)+1)),
IF($AA$3=Database!$A$7,
_xlfn.FORECAST.LINEAR(
P12,
INDEX('DS2024'!$Q$5:$Q$15,MATCH(P12,'DS2024'!$P$5:$P$15,1)):
INDEX('DS2024'!$Q$5:$Q$15,MATCH(P12,'DS2024'!$P$5:$P$15,1)+1),
INDEX('DS2024'!$P$5:$P$15,MATCH(P12,'DS2024'!$P$5:$P$15,1)):
INDEX('DS2024'!$P$5:$P$15,MATCH(P12,'DS2024'!$P$5:$P$15,1)+1)),
IF($AA$3=Database!$A$8,
_xlfn.FORECAST.LINEAR(
P12,
INDEX('DS2024'!$T$5:$T$15,MATCH(P12,'DS2024'!$S$5:$S$15,1)):
INDEX('DS2024'!$T$5:$T$15,MATCH(P12,'DS2024'!$S$5:$S$15,1)+1),
INDEX('DS2024'!$S$5:$S$15,MATCH(P12,'DS2024'!$S$5:$S$15,1)):
INDEX('DS2024'!$S$5:$S$15,MATCH(P12,'DS2024'!$S$5:$S$15,1)+1)),
IF($AA$3=Database!$A$9,
_xlfn.FORECAST.LINEAR(
P12,
INDEX('DS2024'!$W$5:$W$15,MATCH(P12,'DS2024'!$V$5:$V$15,1)):
INDEX('DS2024'!$W$5:$W$15,MATCH(P12,'DS2024'!$V$5:$V$15,1)+1),
INDEX('DS2024'!$V$5:$V$15,MATCH(P12,'DS2024'!$V$5:$V$15,1)):
INDEX('DS2024'!$V$5:$V$15,MATCH(P12,'DS2024'!$V$5:$V$15,1)+1)),
IF($AA$3=Database!$A$10,
_xlfn.FORECAST.LINEAR(
P12,
INDEX('DS2024'!$Z$5:$Z$15,MATCH(P12,'DS2024'!$Y$5:$Y$15,1)):
INDEX('DS2024'!$Z$5:$Z$15,MATCH(P12,'DS2024'!$Y$5:$Y$15,1)+1),
INDEX('DS2024'!$Y$5:$Y$15,MATCH(P12,'DS2024'!$Y$5:$Y$15,1)):
INDEX('DS2024'!$Y$5:$Y$15,MATCH(P12,'DS2024'!$Y$5:$Y$15,1)+1))
)))))))))))))))))))</f>
        <v>0.19710004379155222</v>
      </c>
      <c r="AB12" s="50">
        <f>IF($AB$3=Database!$A$11,
_xlfn.FORECAST.LINEAR(
R12,
INDEX('DS2024'!$B$20:$B$35,MATCH(R12,'DS2024'!$A$20:$A$35,1)):
INDEX('DS2024'!$B$20:$B$35,MATCH(R12,'DS2024'!$A$20:$A$35,1)+1),
INDEX('DS2024'!$A$20:$A$35,MATCH(R12,'DS2024'!$A$20:$A$35,1)):
INDEX('DS2024'!$A$20:$A$35,MATCH(R12,'DS2024'!$A$20:$A$35,1)+1)),
IF($AB$3=Database!$A$12,
_xlfn.FORECAST.LINEAR(
R12,
INDEX('DS2024'!$E$20:$E$35,MATCH(R12,'DS2024'!$D$20:$D$35,1)):
INDEX('DS2024'!$E$20:$E$35,MATCH(R12,'DS2024'!$D$20:$D$35,1)+1),
INDEX('DS2024'!$D$20:$D$35,MATCH(R12,'DS2024'!$D$20:$D$35,1)):
INDEX('DS2024'!$D$20:$D$35,MATCH(R12,'DS2024'!$D$20:$D$35,1)+1)),
IF($AB$3=Database!$A$13,
_xlfn.FORECAST.LINEAR(
R12,
INDEX('DS2024'!$H$20:$H$35,MATCH(R12,'DS2024'!$G$20:$G$35,1)):
INDEX('DS2024'!$H$20:$H$35,MATCH(R12,'DS2024'!$G$20:$G$35,1)+1),
INDEX('DS2024'!$G$20:$G$35,MATCH(R12,'DS2024'!$G$20:$G$35,1)):
INDEX('DS2024'!$G$20:$G$35,MATCH(R12,'DS2024'!$G$20:$G$35,1)+1)),
IF($AB$3=Database!$A$14,
_xlfn.FORECAST.LINEAR(
R12,
INDEX('DS2024'!$K$20:$K$35,MATCH(R12,'DS2024'!$J$20:$J$35,1)):
INDEX('DS2024'!$K$20:$K$35,MATCH(R12,'DS2024'!$J$20:$J$35,1)+1),
INDEX('DS2024'!$J$20:$J$35,MATCH(R12,'DS2024'!$J$20:$J$35,1)):
INDEX('DS2024'!$J$20:$J$35,MATCH(R12,'DS2024'!$J$20:$J$35,1)+1)),
IF($AB$3=Database!$A$15,
_xlfn.FORECAST.LINEAR(
R12,
INDEX('DS2024'!$N$20:$N$35,MATCH(R12,'DS2024'!$M$20:$M$35,1)):
INDEX('DS2024'!$N$20:$N$35,MATCH(R12,'DS2024'!$M$20:$M$35,1)+1),
INDEX('DS2024'!$M$20:$M$35,MATCH(R12,'DS2024'!$M$20:$M$35,1)):
INDEX('DS2024'!$M$20:$M$35,MATCH(R12,'DS2024'!$M$20:$M$35,1)+1)),
IF($AB$3=Database!$A$16,
_xlfn.FORECAST.LINEAR(
R12,
INDEX('DS2024'!$Q$20:$Q$35,MATCH(R12,'DS2024'!$P$20:$P$35,1)):
INDEX('DS2024'!$Q$20:$Q$35,MATCH(R12,'DS2024'!$P$20:$P$35,1)+1),
INDEX('DS2024'!$P$20:$P$35,MATCH(R12,'DS2024'!$P$20:$P$35,1)):
INDEX('DS2024'!$P$20:$P$35,MATCH(R12,'DS2024'!$P$20:$P$35,1)+1)),
IF($AB$3=Database!$A$17,
_xlfn.FORECAST.LINEAR(
R12,
INDEX('DS2024'!$T$20:$T$35,MATCH(R12,'DS2024'!$S$20:$S$35,1)):
INDEX('DS2024'!$T$20:$T$35,MATCH(R12,'DS2024'!$S$20:$S$35,1)+1),
INDEX('DS2024'!$S$20:$S$35,MATCH(R12,'DS2024'!$S$20:$S$35,1)):
INDEX('DS2024'!$S$20:$S$35,MATCH(R12,'DS2024'!$S$20:$S$35,1)+1)),
IF($AB$3=Database!$A$18,
_xlfn.FORECAST.LINEAR(
R12,
INDEX('DS2024'!$W$20:$W$35,MATCH(R12,'DS2024'!$V$20:$V$35,1)):
INDEX('DS2024'!$W$20:$W$35,MATCH(R12,'DS2024'!$V$20:$V$35,1)+1),
INDEX('DS2024'!$V$20:$V$35,MATCH(R12,'DS2024'!$V$20:$V$35,1)):
INDEX('DS2024'!$V$20:$V$35,MATCH(R12,'DS2024'!$V$20:$V$35,1)+1)),
IF($AB$3=Database!$A$19,
_xlfn.FORECAST.LINEAR(
R12,
INDEX('DS2024'!$Z$20:$Z$35,MATCH(R12,'DS2024'!$Y$20:$Y$35,1)):
INDEX('DS2024'!$Z$20:$Z$35,MATCH(R12,'DS2024'!$Y$20:$Y$35,1)+1),
INDEX('DS2024'!$Y$20:$Y$35,MATCH(R12,'DS2024'!$Y$20:$Y$35,1)):
INDEX('DS2024'!$Y$20:$Y$35,MATCH(R12,'DS2024'!$Y$20:$Y$35,1)+1)),
IF($AB$3=Database!$A$20,
_xlfn.FORECAST.LINEAR(
R12,
INDEX('DS2024'!$AC$20:$AC$35,MATCH(R12,'DS2024'!$AB$20:$AB$35,1)):
INDEX('DS2024'!$AC$20:$AC$35,MATCH(R12,'DS2024'!$AB$20:$AB$35,1)+1),
INDEX('DS2024'!$AB$20:$AB$35,MATCH(R12,'DS2024'!$AB$20:$AB$35,1)):
INDEX('DS2024'!$AB$20:$AB$35,MATCH(R12,'DS2024'!$AB$20:$AB$35,1)+1)),
IF($AB$3=Database!$A$2,
_xlfn.FORECAST.LINEAR(
R12,
INDEX('DS2024'!$B$5:$B$15,MATCH(R12,'DS2024'!$A$5:$A$15,1)):
INDEX('DS2024'!$B$5:$B$15,MATCH(R12,'DS2024'!$A$5:$A$15,1)+1),
INDEX('DS2024'!$A$5:$A$15,MATCH(R12,'DS2024'!$A$5:$A$15,1)):
INDEX('DS2024'!$A$5:$A$15,MATCH(R12,'DS2024'!$A$5:$A$15,1)+1)),
IF($AB$3=Database!$A$3,
_xlfn.FORECAST.LINEAR(
R12,
INDEX('DS2024'!$E$5:$E$15,MATCH(R12,'DS2024'!$D$5:$D$15,1)):
INDEX('DS2024'!$E$5:$E$15,MATCH(R12,'DS2024'!$D$5:$D$15,1)+1),
INDEX('DS2024'!$D$5:$D$15,MATCH(R12,'DS2024'!$D$5:$D$15,1)):
INDEX('DS2024'!$D$5:$D$15,MATCH(R12,'DS2024'!$D$5:$D$15,1)+1)),
IF($AB$3=Database!$A$4,
_xlfn.FORECAST.LINEAR(
R12,
INDEX('DS2024'!$H$5:$H$15,MATCH(R12,'DS2024'!$G$5:$G$15,1)):
INDEX('DS2024'!$H$5:$H$15,MATCH(R12,'DS2024'!$G$5:$G$15,1)+1),
INDEX('DS2024'!$G$5:$G$15,MATCH(R12,'DS2024'!$G$5:$G$15,1)):
INDEX('DS2024'!$G$5:$G$15,MATCH(R12,'DS2024'!$G$5:$G$15,1)+1)),
IF($AB$3=Database!$A$5,
_xlfn.FORECAST.LINEAR(
R12,
INDEX('DS2024'!$K$5:$K$15,MATCH(R12,'DS2024'!$J$5:$J$15,1)):
INDEX('DS2024'!$K$5:$K$15,MATCH(R12,'DS2024'!$J$5:$J$15,1)+1),
INDEX('DS2024'!$J$5:$J$15,MATCH(R12,'DS2024'!$J$5:$J$15,1)):
INDEX('DS2024'!$J$5:$J$15,MATCH(R12,'DS2024'!$J$5:$J$15,1)+1)),
IF($AB$3=Database!$A$6,
_xlfn.FORECAST.LINEAR(
R12,
INDEX('DS2024'!$N$5:$N$15,MATCH(R12,'DS2024'!$M$5:$M$15,1)):
INDEX('DS2024'!$N$5:$N$15,MATCH(R12,'DS2024'!$M$5:$M$15,1)+1),
INDEX('DS2024'!$M$5:$M$15,MATCH(R12,'DS2024'!$M$5:$M$15,1)):
INDEX('DS2024'!$M$5:$M$15,MATCH(R12,'DS2024'!$M$5:$M$15,1)+1)),
IF($AB$3=Database!$A$7,
_xlfn.FORECAST.LINEAR(
R12,
INDEX('DS2024'!$Q$5:$Q$15,MATCH(R12,'DS2024'!$P$5:$P$15,1)):
INDEX('DS2024'!$Q$5:$Q$15,MATCH(R12,'DS2024'!$P$5:$P$15,1)+1),
INDEX('DS2024'!$P$5:$P$15,MATCH(R12,'DS2024'!$P$5:$P$15,1)):
INDEX('DS2024'!$P$5:$P$15,MATCH(R12,'DS2024'!$P$5:$P$15,1)+1)),
IF($AB$3=Database!$A$8,
_xlfn.FORECAST.LINEAR(
R12,
INDEX('DS2024'!$T$5:$T$15,MATCH(R12,'DS2024'!$S$5:$S$15,1)):
INDEX('DS2024'!$T$5:$T$15,MATCH(R12,'DS2024'!$S$5:$S$15,1)+1),
INDEX('DS2024'!$S$5:$S$15,MATCH(R12,'DS2024'!$S$5:$S$15,1)):
INDEX('DS2024'!$S$5:$S$15,MATCH(R12,'DS2024'!$S$5:$S$15,1)+1)),
IF($AB$3=Database!$A$9,
_xlfn.FORECAST.LINEAR(
R12,
INDEX('DS2024'!$W$5:$W$15,MATCH(R12,'DS2024'!$V$5:$V$15,1)):
INDEX('DS2024'!$W$5:$W$15,MATCH(R12,'DS2024'!$V$5:$V$15,1)+1),
INDEX('DS2024'!$V$5:$V$15,MATCH(R12,'DS2024'!$V$5:$V$15,1)):
INDEX('DS2024'!$V$5:$V$15,MATCH(R12,'DS2024'!$V$5:$V$15,1)+1)),
IF($AB$3=Database!$A$10,
_xlfn.FORECAST.LINEAR(
R12,
INDEX('DS2024'!$Z$5:$Z$15,MATCH(R12,'DS2024'!$Y$5:$Y$15,1)):
INDEX('DS2024'!$Z$5:$Z$15,MATCH(R12,'DS2024'!$Y$5:$Y$15,1)+1),
INDEX('DS2024'!$Y$5:$Y$15,MATCH(R12,'DS2024'!$Y$5:$Y$15,1)):
INDEX('DS2024'!$Y$5:$Y$15,MATCH(R12,'DS2024'!$Y$5:$Y$15,1)+1))
)))))))))))))))))))</f>
        <v>0.19516047613360404</v>
      </c>
      <c r="AC12" s="82">
        <f t="shared" si="0"/>
        <v>0.52938369598146995</v>
      </c>
      <c r="AD12" s="82">
        <f t="shared" si="1"/>
        <v>0.46824203802456027</v>
      </c>
      <c r="AE12" s="82">
        <f t="shared" si="2"/>
        <v>0.47276898464806827</v>
      </c>
      <c r="AF12" s="82">
        <f t="shared" si="3"/>
        <v>0.52938439459003284</v>
      </c>
      <c r="AG12" s="82">
        <f t="shared" si="4"/>
        <v>0.52950106222004123</v>
      </c>
      <c r="AH12" s="82">
        <f t="shared" si="5"/>
        <v>0.52937624415679874</v>
      </c>
      <c r="AI12" s="82">
        <f t="shared" si="6"/>
        <v>0.52954693751567328</v>
      </c>
      <c r="AJ12" s="83">
        <f t="shared" si="7"/>
        <v>0.52952504778070164</v>
      </c>
      <c r="AK12" s="83">
        <f t="shared" si="8"/>
        <v>0.52938323024242795</v>
      </c>
      <c r="AL12" s="42"/>
      <c r="AM12" s="42"/>
      <c r="AN12" s="42"/>
      <c r="AO12" s="42"/>
      <c r="AP12" s="42"/>
      <c r="AQ12" s="42"/>
      <c r="AR12" s="42"/>
      <c r="AS12" s="42"/>
      <c r="AT12" s="42"/>
      <c r="BD12" s="83" t="e">
        <f>#REF!/10</f>
        <v>#REF!</v>
      </c>
      <c r="BE12" s="83" t="e">
        <f>#REF!/10</f>
        <v>#REF!</v>
      </c>
      <c r="BF12" s="83" t="e">
        <f>#REF!/10</f>
        <v>#REF!</v>
      </c>
      <c r="BG12" s="83" t="e">
        <f>#REF!/10</f>
        <v>#REF!</v>
      </c>
      <c r="BH12" s="83">
        <f t="shared" si="9"/>
        <v>0</v>
      </c>
      <c r="BI12" s="83">
        <f t="shared" si="10"/>
        <v>0</v>
      </c>
      <c r="BJ12" s="83">
        <f t="shared" si="11"/>
        <v>0</v>
      </c>
      <c r="BK12" s="83">
        <f t="shared" si="12"/>
        <v>0</v>
      </c>
      <c r="BL12" s="83">
        <f t="shared" si="13"/>
        <v>0</v>
      </c>
    </row>
    <row r="13" spans="1:65" ht="14.25" customHeight="1">
      <c r="A13" s="31">
        <v>7</v>
      </c>
      <c r="B13" s="42">
        <f>'Evaluasi 60 C'!B13</f>
        <v>64.754999999999995</v>
      </c>
      <c r="C13" s="42">
        <f>'Evaluasi 60 C'!C13</f>
        <v>-0.33368254348172965</v>
      </c>
      <c r="D13" s="42">
        <f>'Evaluasi 60 C'!E13</f>
        <v>65.355000000000004</v>
      </c>
      <c r="E13" s="42">
        <f>'Evaluasi 60 C'!F13</f>
        <v>-0.29705595667870033</v>
      </c>
      <c r="F13" s="42">
        <f>'Evaluasi 60 C'!H13</f>
        <v>64.706000000000003</v>
      </c>
      <c r="G13" s="42">
        <f>'Evaluasi 60 C'!I13</f>
        <v>-0.29869602888086644</v>
      </c>
      <c r="H13" s="42">
        <f>'Evaluasi 60 C'!K13</f>
        <v>64.757000000000005</v>
      </c>
      <c r="I13" s="42">
        <f>'Evaluasi 60 C'!L13</f>
        <v>-0.3336884474230094</v>
      </c>
      <c r="J13" s="42">
        <f>'Evaluasi 60 C'!N13</f>
        <v>63.917000000000002</v>
      </c>
      <c r="K13" s="42">
        <f>'Evaluasi 60 C'!O13</f>
        <v>-0.33120879208552734</v>
      </c>
      <c r="L13" s="42">
        <f>'Evaluasi 60 C'!Q13</f>
        <v>64.430000000000007</v>
      </c>
      <c r="M13" s="42">
        <f>'Evaluasi 60 C'!R13</f>
        <v>-0.33272315302377531</v>
      </c>
      <c r="N13" s="42">
        <f>'Evaluasi 60 C'!T13</f>
        <v>63.628</v>
      </c>
      <c r="O13" s="42">
        <f>'Evaluasi 60 C'!U13</f>
        <v>-0.33035567257060794</v>
      </c>
      <c r="P13" s="42">
        <f>'Evaluasi 60 C'!W13</f>
        <v>63.633000000000003</v>
      </c>
      <c r="Q13" s="42">
        <f>'Evaluasi 60 C'!X13</f>
        <v>-0.3303704324238072</v>
      </c>
      <c r="R13" s="42">
        <f>'Evaluasi 60 C'!Z13</f>
        <v>64.832999999999998</v>
      </c>
      <c r="S13" s="50">
        <f>'Evaluasi 60 C'!AA13</f>
        <v>-0.33391279719163869</v>
      </c>
      <c r="T13" s="50">
        <f>IF($T$3=Database!$A$11,
_xlfn.FORECAST.LINEAR(
B13,
INDEX('DS2024'!$B$20:$B$35,MATCH(B13,'DS2024'!$A$20:$A$35,1)):
INDEX('DS2024'!$B$20:$B$35,MATCH(B13,'DS2024'!$A$20:$A$35,1)+1),
INDEX('DS2024'!$A$20:$A$35,MATCH(B13,'DS2024'!$A$20:$A$35,1)):
INDEX('DS2024'!$A$20:$A$35,MATCH(B13,'DS2024'!$A$20:$A$35,1)+1)),
IF($T$3=Database!$A$12,
_xlfn.FORECAST.LINEAR(
B13,
INDEX('DS2024'!$E$20:$E$35,MATCH(B13,'DS2024'!$D$20:$D$35,1)):
INDEX('DS2024'!$E$20:$E$35,MATCH(B13,'DS2024'!$D$20:$D$35,1)+1),
INDEX('DS2024'!$D$20:$D$35,MATCH(B13,'DS2024'!$D$20:$D$35,1)):
INDEX('DS2024'!$D$20:$D$35,MATCH(B13,'DS2024'!$D$20:$D$35,1)+1)),
IF($T$3=Database!$A$13,
_xlfn.FORECAST.LINEAR(
B13,
INDEX('DS2024'!$H$20:$H$35,MATCH(B13,'DS2024'!$G$20:$G$35,1)):
INDEX('DS2024'!$H$20:$H$35,MATCH(B13,'DS2024'!$G$20:$G$35,1)+1),
INDEX('DS2024'!$G$20:$G$35,MATCH(B13,'DS2024'!$G$20:$G$35,1)):
INDEX('DS2024'!$G$20:$G$35,MATCH(B13,'DS2024'!$G$20:$G$35,1)+1)),
IF($T$3=Database!$A$14,
_xlfn.FORECAST.LINEAR(
B13,
INDEX('DS2024'!$K$20:$K$35,MATCH(B13,'DS2024'!$J$20:$J$35,1)):
INDEX('DS2024'!$K$20:$K$35,MATCH(B13,'DS2024'!$J$20:$J$35,1)+1),
INDEX('DS2024'!$J$20:$J$35,MATCH(B13,'DS2024'!$J$20:$J$35,1)):
INDEX('DS2024'!$J$20:$J$35,MATCH(B13,'DS2024'!$J$20:$J$35,1)+1)),
IF($T$3=Database!$A$15,
_xlfn.FORECAST.LINEAR(
B13,
INDEX('DS2024'!$N$20:$N$35,MATCH(B13,'DS2024'!$M$20:$M$35,1)):
INDEX('DS2024'!$N$20:$N$35,MATCH(B13,'DS2024'!$M$20:$M$35,1)+1),
INDEX('DS2024'!$M$20:$M$35,MATCH(B13,'DS2024'!$M$20:$M$35,1)):
INDEX('DS2024'!$M$20:$M$35,MATCH(B13,'DS2024'!$M$20:$M$35,1)+1)),
IF($T$3=Database!$A$16,
_xlfn.FORECAST.LINEAR(
B13,
INDEX('DS2024'!$Q$20:$Q$35,MATCH(B13,'DS2024'!$P$20:$P$35,1)):
INDEX('DS2024'!$Q$20:$Q$35,MATCH(B13,'DS2024'!$P$20:$P$35,1)+1),
INDEX('DS2024'!$P$20:$P$35,MATCH(B13,'DS2024'!$P$20:$P$35,1)):
INDEX('DS2024'!$P$20:$P$35,MATCH(B13,'DS2024'!$P$20:$P$35,1)+1)),
IF($T$3=Database!$A$17,
_xlfn.FORECAST.LINEAR(
B13,
INDEX('DS2024'!$T$20:$T$35,MATCH(B13,'DS2024'!$S$20:$S$35,1)):
INDEX('DS2024'!$T$20:$T$35,MATCH(B13,'DS2024'!$S$20:$S$35,1)+1),
INDEX('DS2024'!$S$20:$S$35,MATCH(B13,'DS2024'!$S$20:$S$35,1)):
INDEX('DS2024'!$S$20:$S$35,MATCH(B13,'DS2024'!$S$20:$S$35,1)+1)),
IF($T$3=Database!$A$18,
_xlfn.FORECAST.LINEAR(
B13,
INDEX('DS2024'!$W$20:$W$35,MATCH(B13,'DS2024'!$V$20:$V$35,1)):
INDEX('DS2024'!$W$20:$W$35,MATCH(B13,'DS2024'!$V$20:$V$35,1)+1),
INDEX('DS2024'!$V$20:$V$35,MATCH(B13,'DS2024'!$V$20:$V$35,1)):
INDEX('DS2024'!$V$20:$V$35,MATCH(B13,'DS2024'!$V$20:$V$35,1)+1)),
IF($T$3=Database!$A$19,
_xlfn.FORECAST.LINEAR(
B13,
INDEX('DS2024'!$Z$20:$Z$35,MATCH(B13,'DS2024'!$Y$20:$Y$35,1)):
INDEX('DS2024'!$Z$20:$Z$35,MATCH(B13,'DS2024'!$Y$20:$Y$35,1)+1),
INDEX('DS2024'!$Y$20:$Y$35,MATCH(B13,'DS2024'!$Y$20:$Y$35,1)):
INDEX('DS2024'!$Y$20:$Y$35,MATCH(B13,'DS2024'!$Y$20:$Y$35,1)+1)),
IF($T$3=Database!$A$20,
_xlfn.FORECAST.LINEAR(
B13,
INDEX('DS2024'!$AC$20:$AC$35,MATCH(B13,'DS2024'!$AB$20:$AB$35,1)):
INDEX('DS2024'!$AC$20:$AC$35,MATCH(B13,'DS2024'!$AB$20:$AB$35,1)+1),
INDEX('DS2024'!$AB$20:$AB$35,MATCH(B13,'DS2024'!$AB$20:$AB$35,1)):
INDEX('DS2024'!$AB$20:$AB$35,MATCH(B13,'DS2024'!$AB$20:$AB$35,1)+1)),
IF($T$3=Database!$A$2,
_xlfn.FORECAST.LINEAR(
B13,
INDEX('DS2024'!$B$5:$B$15,MATCH(B13,'DS2024'!$A$5:$A$15,1)):
INDEX('DS2024'!$B$5:$B$15,MATCH(B13,'DS2024'!$A$5:$A$15,1)+1),
INDEX('DS2024'!$A$5:$A$15,MATCH(B13,'DS2024'!$A$5:$A$15,1)):
INDEX('DS2024'!$A$5:$A$15,MATCH(B13,'DS2024'!$A$5:$A$15,1)+1)),
IF($T$3=Database!$A$3,
_xlfn.FORECAST.LINEAR(
B13,
INDEX('DS2024'!$E$5:$E$15,MATCH(B13,'DS2024'!$D$5:$D$15,1)):
INDEX('DS2024'!$E$5:$E$15,MATCH(B13,'DS2024'!$D$5:$D$15,1)+1),
INDEX('DS2024'!$D$5:$D$15,MATCH(B13,'DS2024'!$D$5:$D$15,1)):
INDEX('DS2024'!$D$5:$D$15,MATCH(B13,'DS2024'!$D$5:$D$15,1)+1)),
IF($T$3=Database!$A$4,
_xlfn.FORECAST.LINEAR(
B13,
INDEX('DS2024'!$H$5:$H$15,MATCH(B13,'DS2024'!$G$5:$G$15,1)):
INDEX('DS2024'!$H$5:$H$15,MATCH(B13,'DS2024'!$G$5:$G$15,1)+1),
INDEX('DS2024'!$G$5:$G$15,MATCH(B13,'DS2024'!$G$5:$G$15,1)):
INDEX('DS2024'!$G$5:$G$15,MATCH(B13,'DS2024'!$G$5:$G$15,1)+1)),
IF($T$3=Database!$A$5,
_xlfn.FORECAST.LINEAR(
B13,
INDEX('DS2024'!$K$5:$K$15,MATCH(B13,'DS2024'!$J$5:$J$15,1)):
INDEX('DS2024'!$K$5:$K$15,MATCH(B13,'DS2024'!$J$5:$J$15,1)+1),
INDEX('DS2024'!$J$5:$J$15,MATCH(B13,'DS2024'!$J$5:$J$15,1)):
INDEX('DS2024'!$J$5:$J$15,MATCH(B13,'DS2024'!$J$5:$J$15,1)+1)),
IF($T$3=Database!$A$6,
_xlfn.FORECAST.LINEAR(
B13,
INDEX('DS2024'!$N$5:$N$15,MATCH(B13,'DS2024'!$M$5:$M$15,1)):
INDEX('DS2024'!$N$5:$N$15,MATCH(B13,'DS2024'!$M$5:$M$15,1)+1),
INDEX('DS2024'!$M$5:$M$15,MATCH(B13,'DS2024'!$M$5:$M$15,1)):
INDEX('DS2024'!$M$5:$M$15,MATCH(B13,'DS2024'!$M$5:$M$15,1)+1)),
IF($T$3=Database!$A$7,
_xlfn.FORECAST.LINEAR(
B13,
INDEX('DS2024'!$Q$5:$Q$15,MATCH(B13,'DS2024'!$P$5:$P$15,1)):
INDEX('DS2024'!$Q$5:$Q$15,MATCH(B13,'DS2024'!$P$5:$P$15,1)+1),
INDEX('DS2024'!$P$5:$P$15,MATCH(B13,'DS2024'!$P$5:$P$15,1)):
INDEX('DS2024'!$P$5:$P$15,MATCH(B13,'DS2024'!$P$5:$P$15,1)+1)),
IF($T$3=Database!$A$8,
_xlfn.FORECAST.LINEAR(
B13,
INDEX('DS2024'!$T$5:$T$15,MATCH(B13,'DS2024'!$S$5:$S$15,1)):
INDEX('DS2024'!$T$5:$T$15,MATCH(B13,'DS2024'!$S$5:$S$15,1)+1),
INDEX('DS2024'!$S$5:$S$15,MATCH(B13,'DS2024'!$S$5:$S$15,1)):
INDEX('DS2024'!$S$5:$S$15,MATCH(B13,'DS2024'!$S$5:$S$15,1)+1)),
IF($T$3=Database!$A$9,
_xlfn.FORECAST.LINEAR(
B13,
INDEX('DS2024'!$W$5:$W$15,MATCH(B13,'DS2024'!$V$5:$V$15,1)):
INDEX('DS2024'!$W$5:$W$15,MATCH(B13,'DS2024'!$V$5:$V$15,1)+1),
INDEX('DS2024'!$V$5:$V$15,MATCH(B13,'DS2024'!$V$5:$V$15,1)):
INDEX('DS2024'!$V$5:$V$15,MATCH(B13,'DS2024'!$V$5:$V$15,1)+1)),
IF($T$3=Database!$A$10,
_xlfn.FORECAST.LINEAR(
B13,
INDEX('DS2024'!$Z$5:$Z$15,MATCH(B13,'DS2024'!$Y$5:$Y$15,1)):
INDEX('DS2024'!$Z$5:$Z$15,MATCH(B13,'DS2024'!$Y$5:$Y$15,1)+1),
INDEX('DS2024'!$Y$5:$Y$15,MATCH(B13,'DS2024'!$Y$5:$Y$15,1)):
INDEX('DS2024'!$Y$5:$Y$15,MATCH(B13,'DS2024'!$Y$5:$Y$15,1)+1))
)))))))))))))))))))</f>
        <v>0.19574330188303676</v>
      </c>
      <c r="U13" s="50">
        <f>IF($U$3=Database!$A$11,
_xlfn.FORECAST.LINEAR(
D13,
INDEX('DS2024'!$B$20:$B$35,MATCH(D13,'DS2024'!$A$20:$A$35,1)):
INDEX('DS2024'!$B$20:$B$35,MATCH(D13,'DS2024'!$A$20:$A$35,1)+1),
INDEX('DS2024'!$A$20:$A$35,MATCH(D13,'DS2024'!$A$20:$A$35,1)):
INDEX('DS2024'!$A$20:$A$35,MATCH(D13,'DS2024'!$A$20:$A$35,1)+1)),
IF($U$3=Database!$A$12,
_xlfn.FORECAST.LINEAR(
D13,
INDEX('DS2024'!$E$20:$E$35,MATCH(D13,'DS2024'!$D$20:$D$35,1)):
INDEX('DS2024'!$E$20:$E$35,MATCH(D13,'DS2024'!$D$20:$D$35,1)+1),
INDEX('DS2024'!$D$20:$D$35,MATCH(D13,'DS2024'!$D$20:$D$35,1)):
INDEX('DS2024'!$D$20:$D$35,MATCH(D13,'DS2024'!$D$20:$D$35,1)+1)),
IF($U$3=Database!$A$13,
_xlfn.FORECAST.LINEAR(
D13,
INDEX('DS2024'!$H$20:$H$35,MATCH(D13,'DS2024'!$G$20:$G$35,1)):
INDEX('DS2024'!$H$20:$H$35,MATCH(D13,'DS2024'!$G$20:$G$35,1)+1),
INDEX('DS2024'!$G$20:$G$35,MATCH(D13,'DS2024'!$G$20:$G$35,1)):
INDEX('DS2024'!$G$20:$G$35,MATCH(D13,'DS2024'!$G$20:$G$35,1)+1)),
IF($U$3=Database!$A$14,
_xlfn.FORECAST.LINEAR(
D13,
INDEX('DS2024'!$K$20:$K$35,MATCH(D13,'DS2024'!$J$20:$J$35,1)):
INDEX('DS2024'!$K$20:$K$35,MATCH(D13,'DS2024'!$J$20:$J$35,1)+1),
INDEX('DS2024'!$J$20:$J$35,MATCH(D13,'DS2024'!$J$20:$J$35,1)):
INDEX('DS2024'!$J$20:$J$35,MATCH(D13,'DS2024'!$J$20:$J$35,1)+1)),
IF($U$3=Database!$A$15,
_xlfn.FORECAST.LINEAR(
D13,
INDEX('DS2024'!$N$20:$N$35,MATCH(D13,'DS2024'!$M$20:$M$35,1)):
INDEX('DS2024'!$N$20:$N$35,MATCH(D13,'DS2024'!$M$20:$M$35,1)+1),
INDEX('DS2024'!$M$20:$M$35,MATCH(D13,'DS2024'!$M$20:$M$35,1)):
INDEX('DS2024'!$M$20:$M$35,MATCH(D13,'DS2024'!$M$20:$M$35,1)+1)),
IF($U$3=Database!$A$16,
_xlfn.FORECAST.LINEAR(
D13,
INDEX('DS2024'!$Q$20:$Q$35,MATCH(D13,'DS2024'!$P$20:$P$35,1)):
INDEX('DS2024'!$Q$20:$Q$35,MATCH(D13,'DS2024'!$P$20:$P$35,1)+1),
INDEX('DS2024'!$P$20:$P$35,MATCH(D13,'DS2024'!$P$20:$P$35,1)):
INDEX('DS2024'!$P$20:$P$35,MATCH(D13,'DS2024'!$P$20:$P$35,1)+1)),
IF($U$3=Database!$A$17,
_xlfn.FORECAST.LINEAR(
D13,
INDEX('DS2024'!$T$20:$T$35,MATCH(D13,'DS2024'!$S$20:$S$35,1)):
INDEX('DS2024'!$T$20:$T$35,MATCH(D13,'DS2024'!$S$20:$S$35,1)+1),
INDEX('DS2024'!$S$20:$S$35,MATCH(D13,'DS2024'!$S$20:$S$35,1)):
INDEX('DS2024'!$S$20:$S$35,MATCH(D13,'DS2024'!$S$20:$S$35,1)+1)),
IF($U$3=Database!$A$18,
_xlfn.FORECAST.LINEAR(
D13,
INDEX('DS2024'!$W$20:$W$35,MATCH(D13,'DS2024'!$V$20:$V$35,1)):
INDEX('DS2024'!$W$20:$W$35,MATCH(D13,'DS2024'!$V$20:$V$35,1)+1),
INDEX('DS2024'!$V$20:$V$35,MATCH(D13,'DS2024'!$V$20:$V$35,1)):
INDEX('DS2024'!$V$20:$V$35,MATCH(D13,'DS2024'!$V$20:$V$35,1)+1)),
IF($U$3=Database!$A$19,
_xlfn.FORECAST.LINEAR(
D13,
INDEX('DS2024'!$Z$20:$Z$35,MATCH(D13,'DS2024'!$Y$20:$Y$35,1)):
INDEX('DS2024'!$Z$20:$Z$35,MATCH(D13,'DS2024'!$Y$20:$Y$35,1)+1),
INDEX('DS2024'!$Y$20:$Y$35,MATCH(D13,'DS2024'!$Y$20:$Y$35,1)):
INDEX('DS2024'!$Y$20:$Y$35,MATCH(D13,'DS2024'!$Y$20:$Y$35,1)+1)),
IF($U$3=Database!$A$20,
_xlfn.FORECAST.LINEAR(
D13,
INDEX('DS2024'!$AC$20:$AC$35,MATCH(D13,'DS2024'!$AB$20:$AB$35,1)):
INDEX('DS2024'!$AC$20:$AC$35,MATCH(D13,'DS2024'!$AB$20:$AB$35,1)+1),
INDEX('DS2024'!$AB$20:$AB$35,MATCH(D13,'DS2024'!$AB$20:$AB$35,1)):
INDEX('DS2024'!$AB$20:$AB$35,MATCH(D13,'DS2024'!$AB$20:$AB$35,1)+1)),
IF($U$3=Database!$A$2,
_xlfn.FORECAST.LINEAR(
D13,
INDEX('DS2024'!$B$5:$B$15,MATCH(D13,'DS2024'!$A$5:$A$15,1)):
INDEX('DS2024'!$B$5:$B$15,MATCH(D13,'DS2024'!$A$5:$A$15,1)+1),
INDEX('DS2024'!$A$5:$A$15,MATCH(D13,'DS2024'!$A$5:$A$15,1)):
INDEX('DS2024'!$A$5:$A$15,MATCH(D13,'DS2024'!$A$5:$A$15,1)+1)),
IF($U$3=Database!$A$3,
_xlfn.FORECAST.LINEAR(
D13,
INDEX('DS2024'!$E$5:$E$15,MATCH(D13,'DS2024'!$D$5:$D$15,1)):
INDEX('DS2024'!$E$5:$E$15,MATCH(D13,'DS2024'!$D$5:$D$15,1)+1),
INDEX('DS2024'!$D$5:$D$15,MATCH(D13,'DS2024'!$D$5:$D$15,1)):
INDEX('DS2024'!$D$5:$D$15,MATCH(D13,'DS2024'!$D$5:$D$15,1)+1)),
IF($U$3=Database!$A$4,
_xlfn.FORECAST.LINEAR(
D13,
INDEX('DS2024'!$H$5:$H$15,MATCH(D13,'DS2024'!$G$5:$G$15,1)):
INDEX('DS2024'!$H$5:$H$15,MATCH(D13,'DS2024'!$G$5:$G$15,1)+1),
INDEX('DS2024'!$G$5:$G$15,MATCH(D13,'DS2024'!$G$5:$G$15,1)):
INDEX('DS2024'!$G$5:$G$15,MATCH(D13,'DS2024'!$G$5:$G$15,1)+1)),
IF($U$3=Database!$A$5,
_xlfn.FORECAST.LINEAR(
D13,
INDEX('DS2024'!$K$5:$K$15,MATCH(D13,'DS2024'!$J$5:$J$15,1)):
INDEX('DS2024'!$K$5:$K$15,MATCH(D13,'DS2024'!$J$5:$J$15,1)+1),
INDEX('DS2024'!$J$5:$J$15,MATCH(D13,'DS2024'!$J$5:$J$15,1)):
INDEX('DS2024'!$J$5:$J$15,MATCH(D13,'DS2024'!$J$5:$J$15,1)+1)),
IF($U$3=Database!$A$6,
_xlfn.FORECAST.LINEAR(
D13,
INDEX('DS2024'!$N$5:$N$15,MATCH(D13,'DS2024'!$M$5:$M$15,1)):
INDEX('DS2024'!$N$5:$N$15,MATCH(D13,'DS2024'!$M$5:$M$15,1)+1),
INDEX('DS2024'!$M$5:$M$15,MATCH(D13,'DS2024'!$M$5:$M$15,1)):
INDEX('DS2024'!$M$5:$M$15,MATCH(D13,'DS2024'!$M$5:$M$15,1)+1)),
IF($U$3=Database!$A$7,
_xlfn.FORECAST.LINEAR(
D13,
INDEX('DS2024'!$Q$5:$Q$15,MATCH(D13,'DS2024'!$P$5:$P$15,1)):
INDEX('DS2024'!$Q$5:$Q$15,MATCH(D13,'DS2024'!$P$5:$P$15,1)+1),
INDEX('DS2024'!$P$5:$P$15,MATCH(D13,'DS2024'!$P$5:$P$15,1)):
INDEX('DS2024'!$P$5:$P$15,MATCH(D13,'DS2024'!$P$5:$P$15,1)+1)),
IF($U$3=Database!$A$8,
_xlfn.FORECAST.LINEAR(
D13,
INDEX('DS2024'!$T$5:$T$15,MATCH(D13,'DS2024'!$S$5:$S$15,1)):
INDEX('DS2024'!$T$5:$T$15,MATCH(D13,'DS2024'!$S$5:$S$15,1)+1),
INDEX('DS2024'!$S$5:$S$15,MATCH(D13,'DS2024'!$S$5:$S$15,1)):
INDEX('DS2024'!$S$5:$S$15,MATCH(D13,'DS2024'!$S$5:$S$15,1)+1)),
IF($U$3=Database!$A$9,
_xlfn.FORECAST.LINEAR(
D13,
INDEX('DS2024'!$W$5:$W$15,MATCH(D13,'DS2024'!$V$5:$V$15,1)):
INDEX('DS2024'!$W$5:$W$15,MATCH(D13,'DS2024'!$V$5:$V$15,1)+1),
INDEX('DS2024'!$V$5:$V$15,MATCH(D13,'DS2024'!$V$5:$V$15,1)):
INDEX('DS2024'!$V$5:$V$15,MATCH(D13,'DS2024'!$V$5:$V$15,1)+1)),
IF($U$3=Database!$A$10,
_xlfn.FORECAST.LINEAR(
D13,
INDEX('DS2024'!$Z$5:$Z$15,MATCH(D13,'DS2024'!$Y$5:$Y$15,1)):
INDEX('DS2024'!$Z$5:$Z$15,MATCH(D13,'DS2024'!$Y$5:$Y$15,1)+1),
INDEX('DS2024'!$Y$5:$Y$15,MATCH(D13,'DS2024'!$Y$5:$Y$15,1)):
INDEX('DS2024'!$Y$5:$Y$15,MATCH(D13,'DS2024'!$Y$5:$Y$15,1)+1))
)))))))))))))))))))</f>
        <v>0.17211769383697811</v>
      </c>
      <c r="V13" s="50">
        <f>IF($V$3=Database!$A$11,
_xlfn.FORECAST.LINEAR(
F13,
INDEX('DS2024'!$B$20:$B$35,MATCH(F13,'DS2024'!$A$20:$A$35,1)):
INDEX('DS2024'!$B$20:$B$35,MATCH(F13,'DS2024'!$A$20:$A$35,1)+1),
INDEX('DS2024'!$A$20:$A$35,MATCH(F13,'DS2024'!$A$20:$A$35,1)):
INDEX('DS2024'!$A$20:$A$35,MATCH(F13,'DS2024'!$A$20:$A$35,1)+1)),
IF($V$3=Database!$A$12,
_xlfn.FORECAST.LINEAR(
F13,
INDEX('DS2024'!$E$20:$E$35,MATCH(F13,'DS2024'!$D$20:$D$35,1)):
INDEX('DS2024'!$E$20:$E$35,MATCH(F13,'DS2024'!$D$20:$D$35,1)+1),
INDEX('DS2024'!$D$20:$D$35,MATCH(F13,'DS2024'!$D$20:$D$35,1)):
INDEX('DS2024'!$D$20:$D$35,MATCH(F13,'DS2024'!$D$20:$D$35,1)+1)),
IF($V$3=Database!$A$13,
_xlfn.FORECAST.LINEAR(
F13,
INDEX('DS2024'!$H$20:$H$35,MATCH(F13,'DS2024'!$G$20:$G$35,1)):
INDEX('DS2024'!$H$20:$H$35,MATCH(F13,'DS2024'!$G$20:$G$35,1)+1),
INDEX('DS2024'!$G$20:$G$35,MATCH(F13,'DS2024'!$G$20:$G$35,1)):
INDEX('DS2024'!$G$20:$G$35,MATCH(F13,'DS2024'!$G$20:$G$35,1)+1)),
IF($V$3=Database!$A$14,
_xlfn.FORECAST.LINEAR(
F13,
INDEX('DS2024'!$K$20:$K$35,MATCH(F13,'DS2024'!$J$20:$J$35,1)):
INDEX('DS2024'!$K$20:$K$35,MATCH(F13,'DS2024'!$J$20:$J$35,1)+1),
INDEX('DS2024'!$J$20:$J$35,MATCH(F13,'DS2024'!$J$20:$J$35,1)):
INDEX('DS2024'!$J$20:$J$35,MATCH(F13,'DS2024'!$J$20:$J$35,1)+1)),
IF($V$3=Database!$A$15,
_xlfn.FORECAST.LINEAR(
F13,
INDEX('DS2024'!$N$20:$N$35,MATCH(F13,'DS2024'!$M$20:$M$35,1)):
INDEX('DS2024'!$N$20:$N$35,MATCH(F13,'DS2024'!$M$20:$M$35,1)+1),
INDEX('DS2024'!$M$20:$M$35,MATCH(F13,'DS2024'!$M$20:$M$35,1)):
INDEX('DS2024'!$M$20:$M$35,MATCH(F13,'DS2024'!$M$20:$M$35,1)+1)),
IF($V$3=Database!$A$16,
_xlfn.FORECAST.LINEAR(
F13,
INDEX('DS2024'!$Q$20:$Q$35,MATCH(F13,'DS2024'!$P$20:$P$35,1)):
INDEX('DS2024'!$Q$20:$Q$35,MATCH(F13,'DS2024'!$P$20:$P$35,1)+1),
INDEX('DS2024'!$P$20:$P$35,MATCH(F13,'DS2024'!$P$20:$P$35,1)):
INDEX('DS2024'!$P$20:$P$35,MATCH(F13,'DS2024'!$P$20:$P$35,1)+1)),
IF($V$3=Database!$A$17,
_xlfn.FORECAST.LINEAR(
F13,
INDEX('DS2024'!$T$20:$T$35,MATCH(F13,'DS2024'!$S$20:$S$35,1)):
INDEX('DS2024'!$T$20:$T$35,MATCH(F13,'DS2024'!$S$20:$S$35,1)+1),
INDEX('DS2024'!$S$20:$S$35,MATCH(F13,'DS2024'!$S$20:$S$35,1)):
INDEX('DS2024'!$S$20:$S$35,MATCH(F13,'DS2024'!$S$20:$S$35,1)+1)),
IF($V$3=Database!$A$18,
_xlfn.FORECAST.LINEAR(
F13,
INDEX('DS2024'!$W$20:$W$35,MATCH(F13,'DS2024'!$V$20:$V$35,1)):
INDEX('DS2024'!$W$20:$W$35,MATCH(F13,'DS2024'!$V$20:$V$35,1)+1),
INDEX('DS2024'!$V$20:$V$35,MATCH(F13,'DS2024'!$V$20:$V$35,1)):
INDEX('DS2024'!$V$20:$V$35,MATCH(F13,'DS2024'!$V$20:$V$35,1)+1)),
IF($V$3=Database!$A$19,
_xlfn.FORECAST.LINEAR(
F13,
INDEX('DS2024'!$Z$20:$Z$35,MATCH(F13,'DS2024'!$Y$20:$Y$35,1)):
INDEX('DS2024'!$Z$20:$Z$35,MATCH(F13,'DS2024'!$Y$20:$Y$35,1)+1),
INDEX('DS2024'!$Y$20:$Y$35,MATCH(F13,'DS2024'!$Y$20:$Y$35,1)):
INDEX('DS2024'!$Y$20:$Y$35,MATCH(F13,'DS2024'!$Y$20:$Y$35,1)+1)),
IF($V$3=Database!$A$20,
_xlfn.FORECAST.LINEAR(
F13,
INDEX('DS2024'!$AC$20:$AC$35,MATCH(F13,'DS2024'!$AB$20:$AB$35,1)):
INDEX('DS2024'!$AC$20:$AC$35,MATCH(F13,'DS2024'!$AB$20:$AB$35,1)+1),
INDEX('DS2024'!$AB$20:$AB$35,MATCH(F13,'DS2024'!$AB$20:$AB$35,1)):
INDEX('DS2024'!$AB$20:$AB$35,MATCH(F13,'DS2024'!$AB$20:$AB$35,1)+1)),
IF($V$3=Database!$A$2,
_xlfn.FORECAST.LINEAR(
F13,
INDEX('DS2024'!$B$5:$B$15,MATCH(F13,'DS2024'!$A$5:$A$15,1)):
INDEX('DS2024'!$B$5:$B$15,MATCH(F13,'DS2024'!$A$5:$A$15,1)+1),
INDEX('DS2024'!$A$5:$A$15,MATCH(F13,'DS2024'!$A$5:$A$15,1)):
INDEX('DS2024'!$A$5:$A$15,MATCH(F13,'DS2024'!$A$5:$A$15,1)+1)),
IF($V$3=Database!$A$3,
_xlfn.FORECAST.LINEAR(
F13,
INDEX('DS2024'!$E$5:$E$15,MATCH(F13,'DS2024'!$D$5:$D$15,1)):
INDEX('DS2024'!$E$5:$E$15,MATCH(F13,'DS2024'!$D$5:$D$15,1)+1),
INDEX('DS2024'!$D$5:$D$15,MATCH(F13,'DS2024'!$D$5:$D$15,1)):
INDEX('DS2024'!$D$5:$D$15,MATCH(F13,'DS2024'!$D$5:$D$15,1)+1)),
IF($V$3=Database!$A$4,
_xlfn.FORECAST.LINEAR(
F13,
INDEX('DS2024'!$H$5:$H$15,MATCH(F13,'DS2024'!$G$5:$G$15,1)):
INDEX('DS2024'!$H$5:$H$15,MATCH(F13,'DS2024'!$G$5:$G$15,1)+1),
INDEX('DS2024'!$G$5:$G$15,MATCH(F13,'DS2024'!$G$5:$G$15,1)):
INDEX('DS2024'!$G$5:$G$15,MATCH(F13,'DS2024'!$G$5:$G$15,1)+1)),
IF($V$3=Database!$A$5,
_xlfn.FORECAST.LINEAR(
F13,
INDEX('DS2024'!$K$5:$K$15,MATCH(F13,'DS2024'!$J$5:$J$15,1)):
INDEX('DS2024'!$K$5:$K$15,MATCH(F13,'DS2024'!$J$5:$J$15,1)+1),
INDEX('DS2024'!$J$5:$J$15,MATCH(F13,'DS2024'!$J$5:$J$15,1)):
INDEX('DS2024'!$J$5:$J$15,MATCH(F13,'DS2024'!$J$5:$J$15,1)+1)),
IF($V$3=Database!$A$6,
_xlfn.FORECAST.LINEAR(
F13,
INDEX('DS2024'!$N$5:$N$15,MATCH(F13,'DS2024'!$M$5:$M$15,1)):
INDEX('DS2024'!$N$5:$N$15,MATCH(F13,'DS2024'!$M$5:$M$15,1)+1),
INDEX('DS2024'!$M$5:$M$15,MATCH(F13,'DS2024'!$M$5:$M$15,1)):
INDEX('DS2024'!$M$5:$M$15,MATCH(F13,'DS2024'!$M$5:$M$15,1)+1)),
IF($V$3=Database!$A$7,
_xlfn.FORECAST.LINEAR(
F13,
INDEX('DS2024'!$Q$5:$Q$15,MATCH(F13,'DS2024'!$P$5:$P$15,1)):
INDEX('DS2024'!$Q$5:$Q$15,MATCH(F13,'DS2024'!$P$5:$P$15,1)+1),
INDEX('DS2024'!$P$5:$P$15,MATCH(F13,'DS2024'!$P$5:$P$15,1)):
INDEX('DS2024'!$P$5:$P$15,MATCH(F13,'DS2024'!$P$5:$P$15,1)+1)),
IF($V$3=Database!$A$8,
_xlfn.FORECAST.LINEAR(
F13,
INDEX('DS2024'!$T$5:$T$15,MATCH(F13,'DS2024'!$S$5:$S$15,1)):
INDEX('DS2024'!$T$5:$T$15,MATCH(F13,'DS2024'!$S$5:$S$15,1)+1),
INDEX('DS2024'!$S$5:$S$15,MATCH(F13,'DS2024'!$S$5:$S$15,1)):
INDEX('DS2024'!$S$5:$S$15,MATCH(F13,'DS2024'!$S$5:$S$15,1)+1)),
IF($V$3=Database!$A$9,
_xlfn.FORECAST.LINEAR(
F13,
INDEX('DS2024'!$W$5:$W$15,MATCH(F13,'DS2024'!$V$5:$V$15,1)):
INDEX('DS2024'!$W$5:$W$15,MATCH(F13,'DS2024'!$V$5:$V$15,1)+1),
INDEX('DS2024'!$V$5:$V$15,MATCH(F13,'DS2024'!$V$5:$V$15,1)):
INDEX('DS2024'!$V$5:$V$15,MATCH(F13,'DS2024'!$V$5:$V$15,1)+1)),
IF($V$3=Database!$A$10,
_xlfn.FORECAST.LINEAR(
F13,
INDEX('DS2024'!$Z$5:$Z$15,MATCH(F13,'DS2024'!$Y$5:$Y$15,1)):
INDEX('DS2024'!$Z$5:$Z$15,MATCH(F13,'DS2024'!$Y$5:$Y$15,1)+1),
INDEX('DS2024'!$Y$5:$Y$15,MATCH(F13,'DS2024'!$Y$5:$Y$15,1)):
INDEX('DS2024'!$Y$5:$Y$15,MATCH(F13,'DS2024'!$Y$5:$Y$15,1)+1))
)))))))))))))))))))</f>
        <v>0.17495626242544732</v>
      </c>
      <c r="W13" s="50">
        <f>IF($W$3=Database!$A$11,
_xlfn.FORECAST.LINEAR(
H13,
INDEX('DS2024'!$B$20:$B$35,MATCH(H13,'DS2024'!$A$20:$A$35,1)):
INDEX('DS2024'!$B$20:$B$35,MATCH(H13,'DS2024'!$A$20:$A$35,1)+1),
INDEX('DS2024'!$A$20:$A$35,MATCH(H13,'DS2024'!$A$20:$A$35,1)):
INDEX('DS2024'!$A$20:$A$35,MATCH(H13,'DS2024'!$A$20:$A$35,1)+1)),
IF($W$3=Database!$A$12,
_xlfn.FORECAST.LINEAR(
H13,
INDEX('DS2024'!$E$20:$E$35,MATCH(H13,'DS2024'!$D$20:$D$35,1)):
INDEX('DS2024'!$E$20:$E$35,MATCH(H13,'DS2024'!$D$20:$D$35,1)+1),
INDEX('DS2024'!$D$20:$D$35,MATCH(H13,'DS2024'!$D$20:$D$35,1)):
INDEX('DS2024'!$D$20:$D$35,MATCH(H13,'DS2024'!$D$20:$D$35,1)+1)),
IF($W$3=Database!$A$13,
_xlfn.FORECAST.LINEAR(
H13,
INDEX('DS2024'!$H$20:$H$35,MATCH(H13,'DS2024'!$G$20:$G$35,1)):
INDEX('DS2024'!$H$20:$H$35,MATCH(H13,'DS2024'!$G$20:$G$35,1)+1),
INDEX('DS2024'!$G$20:$G$35,MATCH(H13,'DS2024'!$G$20:$G$35,1)):
INDEX('DS2024'!$G$20:$G$35,MATCH(H13,'DS2024'!$G$20:$G$35,1)+1)),
IF($W$3=Database!$A$14,
_xlfn.FORECAST.LINEAR(
H13,
INDEX('DS2024'!$K$20:$K$35,MATCH(H13,'DS2024'!$J$20:$J$35,1)):
INDEX('DS2024'!$K$20:$K$35,MATCH(H13,'DS2024'!$J$20:$J$35,1)+1),
INDEX('DS2024'!$J$20:$J$35,MATCH(H13,'DS2024'!$J$20:$J$35,1)):
INDEX('DS2024'!$J$20:$J$35,MATCH(H13,'DS2024'!$J$20:$J$35,1)+1)),
IF($W$3=Database!$A$15,
_xlfn.FORECAST.LINEAR(
H13,
INDEX('DS2024'!$N$20:$N$35,MATCH(H13,'DS2024'!$M$20:$M$35,1)):
INDEX('DS2024'!$N$20:$N$35,MATCH(H13,'DS2024'!$M$20:$M$35,1)+1),
INDEX('DS2024'!$M$20:$M$35,MATCH(H13,'DS2024'!$M$20:$M$35,1)):
INDEX('DS2024'!$M$20:$M$35,MATCH(H13,'DS2024'!$M$20:$M$35,1)+1)),
IF($W$3=Database!$A$16,
_xlfn.FORECAST.LINEAR(
H13,
INDEX('DS2024'!$Q$20:$Q$35,MATCH(H13,'DS2024'!$P$20:$P$35,1)):
INDEX('DS2024'!$Q$20:$Q$35,MATCH(H13,'DS2024'!$P$20:$P$35,1)+1),
INDEX('DS2024'!$P$20:$P$35,MATCH(H13,'DS2024'!$P$20:$P$35,1)):
INDEX('DS2024'!$P$20:$P$35,MATCH(H13,'DS2024'!$P$20:$P$35,1)+1)),
IF($W$3=Database!$A$17,
_xlfn.FORECAST.LINEAR(
H13,
INDEX('DS2024'!$T$20:$T$35,MATCH(H13,'DS2024'!$S$20:$S$35,1)):
INDEX('DS2024'!$T$20:$T$35,MATCH(H13,'DS2024'!$S$20:$S$35,1)+1),
INDEX('DS2024'!$S$20:$S$35,MATCH(H13,'DS2024'!$S$20:$S$35,1)):
INDEX('DS2024'!$S$20:$S$35,MATCH(H13,'DS2024'!$S$20:$S$35,1)+1)),
IF($W$3=Database!$A$18,
_xlfn.FORECAST.LINEAR(
H13,
INDEX('DS2024'!$W$20:$W$35,MATCH(H13,'DS2024'!$V$20:$V$35,1)):
INDEX('DS2024'!$W$20:$W$35,MATCH(H13,'DS2024'!$V$20:$V$35,1)+1),
INDEX('DS2024'!$V$20:$V$35,MATCH(H13,'DS2024'!$V$20:$V$35,1)):
INDEX('DS2024'!$V$20:$V$35,MATCH(H13,'DS2024'!$V$20:$V$35,1)+1)),
IF($W$3=Database!$A$19,
_xlfn.FORECAST.LINEAR(
H13,
INDEX('DS2024'!$Z$20:$Z$35,MATCH(H13,'DS2024'!$Y$20:$Y$35,1)):
INDEX('DS2024'!$Z$20:$Z$35,MATCH(H13,'DS2024'!$Y$20:$Y$35,1)+1),
INDEX('DS2024'!$Y$20:$Y$35,MATCH(H13,'DS2024'!$Y$20:$Y$35,1)):
INDEX('DS2024'!$Y$20:$Y$35,MATCH(H13,'DS2024'!$Y$20:$Y$35,1)+1)),
IF($W$3=Database!$A$20,
_xlfn.FORECAST.LINEAR(
H13,
INDEX('DS2024'!$AC$20:$AC$35,MATCH(H13,'DS2024'!$AB$20:$AB$35,1)):
INDEX('DS2024'!$AC$20:$AC$35,MATCH(H13,'DS2024'!$AB$20:$AB$35,1)+1),
INDEX('DS2024'!$AB$20:$AB$35,MATCH(H13,'DS2024'!$AB$20:$AB$35,1)):
INDEX('DS2024'!$AB$20:$AB$35,MATCH(H13,'DS2024'!$AB$20:$AB$35,1)+1)),
IF($W$3=Database!$A$2,
_xlfn.FORECAST.LINEAR(
H13,
INDEX('DS2024'!$B$5:$B$15,MATCH(H13,'DS2024'!$A$5:$A$15,1)):
INDEX('DS2024'!$B$5:$B$15,MATCH(H13,'DS2024'!$A$5:$A$15,1)+1),
INDEX('DS2024'!$A$5:$A$15,MATCH(H13,'DS2024'!$A$5:$A$15,1)):
INDEX('DS2024'!$A$5:$A$15,MATCH(H13,'DS2024'!$A$5:$A$15,1)+1)),
IF($W$3=Database!$A$3,
_xlfn.FORECAST.LINEAR(
H13,
INDEX('DS2024'!$E$5:$E$15,MATCH(H13,'DS2024'!$D$5:$D$15,1)):
INDEX('DS2024'!$E$5:$E$15,MATCH(H13,'DS2024'!$D$5:$D$15,1)+1),
INDEX('DS2024'!$D$5:$D$15,MATCH(H13,'DS2024'!$D$5:$D$15,1)):
INDEX('DS2024'!$D$5:$D$15,MATCH(H13,'DS2024'!$D$5:$D$15,1)+1)),
IF($W$3=Database!$A$4,
_xlfn.FORECAST.LINEAR(
H13,
INDEX('DS2024'!$H$5:$H$15,MATCH(H13,'DS2024'!$G$5:$G$15,1)):
INDEX('DS2024'!$H$5:$H$15,MATCH(H13,'DS2024'!$G$5:$G$15,1)+1),
INDEX('DS2024'!$G$5:$G$15,MATCH(H13,'DS2024'!$G$5:$G$15,1)):
INDEX('DS2024'!$G$5:$G$15,MATCH(H13,'DS2024'!$G$5:$G$15,1)+1)),
IF($W$3=Database!$A$5,
_xlfn.FORECAST.LINEAR(
H13,
INDEX('DS2024'!$K$5:$K$15,MATCH(H13,'DS2024'!$J$5:$J$15,1)):
INDEX('DS2024'!$K$5:$K$15,MATCH(H13,'DS2024'!$J$5:$J$15,1)+1),
INDEX('DS2024'!$J$5:$J$15,MATCH(H13,'DS2024'!$J$5:$J$15,1)):
INDEX('DS2024'!$J$5:$J$15,MATCH(H13,'DS2024'!$J$5:$J$15,1)+1)),
IF($W$3=Database!$A$6,
_xlfn.FORECAST.LINEAR(
H13,
INDEX('DS2024'!$N$5:$N$15,MATCH(H13,'DS2024'!$M$5:$M$15,1)):
INDEX('DS2024'!$N$5:$N$15,MATCH(H13,'DS2024'!$M$5:$M$15,1)+1),
INDEX('DS2024'!$M$5:$M$15,MATCH(H13,'DS2024'!$M$5:$M$15,1)):
INDEX('DS2024'!$M$5:$M$15,MATCH(H13,'DS2024'!$M$5:$M$15,1)+1)),
IF($W$3=Database!$A$7,
_xlfn.FORECAST.LINEAR(
H13,
INDEX('DS2024'!$Q$5:$Q$15,MATCH(H13,'DS2024'!$P$5:$P$15,1)):
INDEX('DS2024'!$Q$5:$Q$15,MATCH(H13,'DS2024'!$P$5:$P$15,1)+1),
INDEX('DS2024'!$P$5:$P$15,MATCH(H13,'DS2024'!$P$5:$P$15,1)):
INDEX('DS2024'!$P$5:$P$15,MATCH(H13,'DS2024'!$P$5:$P$15,1)+1)),
IF($W$3=Database!$A$8,
_xlfn.FORECAST.LINEAR(
H13,
INDEX('DS2024'!$T$5:$T$15,MATCH(H13,'DS2024'!$S$5:$S$15,1)):
INDEX('DS2024'!$T$5:$T$15,MATCH(H13,'DS2024'!$S$5:$S$15,1)+1),
INDEX('DS2024'!$S$5:$S$15,MATCH(H13,'DS2024'!$S$5:$S$15,1)):
INDEX('DS2024'!$S$5:$S$15,MATCH(H13,'DS2024'!$S$5:$S$15,1)+1)),
IF($W$3=Database!$A$9,
_xlfn.FORECAST.LINEAR(
H13,
INDEX('DS2024'!$W$5:$W$15,MATCH(H13,'DS2024'!$V$5:$V$15,1)):
INDEX('DS2024'!$W$5:$W$15,MATCH(H13,'DS2024'!$V$5:$V$15,1)+1),
INDEX('DS2024'!$V$5:$V$15,MATCH(H13,'DS2024'!$V$5:$V$15,1)):
INDEX('DS2024'!$V$5:$V$15,MATCH(H13,'DS2024'!$V$5:$V$15,1)+1)),
IF($W$3=Database!$A$10,
_xlfn.FORECAST.LINEAR(
H13,
INDEX('DS2024'!$Z$5:$Z$15,MATCH(H13,'DS2024'!$Y$5:$Y$15,1)):
INDEX('DS2024'!$Z$5:$Z$15,MATCH(H13,'DS2024'!$Y$5:$Y$15,1)+1),
INDEX('DS2024'!$Y$5:$Y$15,MATCH(H13,'DS2024'!$Y$5:$Y$15,1)):
INDEX('DS2024'!$Y$5:$Y$15,MATCH(H13,'DS2024'!$Y$5:$Y$15,1)+1))
)))))))))))))))))))</f>
        <v>0.19573693220271504</v>
      </c>
      <c r="X13" s="50">
        <f>IF($X$3=Database!$A$11,
_xlfn.FORECAST.LINEAR(
J13,
INDEX('DS2024'!$B$20:$B$35,MATCH(J13,'DS2024'!$A$20:$A$35,1)):
INDEX('DS2024'!$B$20:$B$35,MATCH(J13,'DS2024'!$A$20:$A$35,1)+1),
INDEX('DS2024'!$A$20:$A$35,MATCH(J13,'DS2024'!$A$20:$A$35,1)):
INDEX('DS2024'!$A$20:$A$35,MATCH(J13,'DS2024'!$A$20:$A$35,1)+1)),
IF($X$3=Database!$A$12,
_xlfn.FORECAST.LINEAR(
J13,
INDEX('DS2024'!$E$20:$E$35,MATCH(J13,'DS2024'!$D$20:$D$35,1)):
INDEX('DS2024'!$E$20:$E$35,MATCH(J13,'DS2024'!$D$20:$D$35,1)+1),
INDEX('DS2024'!$D$20:$D$35,MATCH(J13,'DS2024'!$D$20:$D$35,1)):
INDEX('DS2024'!$D$20:$D$35,MATCH(J13,'DS2024'!$D$20:$D$35,1)+1)),
IF($X$3=Database!$A$13,
_xlfn.FORECAST.LINEAR(
J13,
INDEX('DS2024'!$H$20:$H$35,MATCH(J13,'DS2024'!$G$20:$G$35,1)):
INDEX('DS2024'!$H$20:$H$35,MATCH(J13,'DS2024'!$G$20:$G$35,1)+1),
INDEX('DS2024'!$G$20:$G$35,MATCH(J13,'DS2024'!$G$20:$G$35,1)):
INDEX('DS2024'!$G$20:$G$35,MATCH(J13,'DS2024'!$G$20:$G$35,1)+1)),
IF($X$3=Database!$A$14,
_xlfn.FORECAST.LINEAR(
J13,
INDEX('DS2024'!$K$20:$K$35,MATCH(J13,'DS2024'!$J$20:$J$35,1)):
INDEX('DS2024'!$K$20:$K$35,MATCH(J13,'DS2024'!$J$20:$J$35,1)+1),
INDEX('DS2024'!$J$20:$J$35,MATCH(J13,'DS2024'!$J$20:$J$35,1)):
INDEX('DS2024'!$J$20:$J$35,MATCH(J13,'DS2024'!$J$20:$J$35,1)+1)),
IF($X$3=Database!$A$15,
_xlfn.FORECAST.LINEAR(
J13,
INDEX('DS2024'!$N$20:$N$35,MATCH(J13,'DS2024'!$M$20:$M$35,1)):
INDEX('DS2024'!$N$20:$N$35,MATCH(J13,'DS2024'!$M$20:$M$35,1)+1),
INDEX('DS2024'!$M$20:$M$35,MATCH(J13,'DS2024'!$M$20:$M$35,1)):
INDEX('DS2024'!$M$20:$M$35,MATCH(J13,'DS2024'!$M$20:$M$35,1)+1)),
IF($X$3=Database!$A$16,
_xlfn.FORECAST.LINEAR(
J13,
INDEX('DS2024'!$Q$20:$Q$35,MATCH(J13,'DS2024'!$P$20:$P$35,1)):
INDEX('DS2024'!$Q$20:$Q$35,MATCH(J13,'DS2024'!$P$20:$P$35,1)+1),
INDEX('DS2024'!$P$20:$P$35,MATCH(J13,'DS2024'!$P$20:$P$35,1)):
INDEX('DS2024'!$P$20:$P$35,MATCH(J13,'DS2024'!$P$20:$P$35,1)+1)),
IF($X$3=Database!$A$17,
_xlfn.FORECAST.LINEAR(
J13,
INDEX('DS2024'!$T$20:$T$35,MATCH(J13,'DS2024'!$S$20:$S$35,1)):
INDEX('DS2024'!$T$20:$T$35,MATCH(J13,'DS2024'!$S$20:$S$35,1)+1),
INDEX('DS2024'!$S$20:$S$35,MATCH(J13,'DS2024'!$S$20:$S$35,1)):
INDEX('DS2024'!$S$20:$S$35,MATCH(J13,'DS2024'!$S$20:$S$35,1)+1)),
IF($X$3=Database!$A$18,
_xlfn.FORECAST.LINEAR(
J13,
INDEX('DS2024'!$W$20:$W$35,MATCH(J13,'DS2024'!$V$20:$V$35,1)):
INDEX('DS2024'!$W$20:$W$35,MATCH(J13,'DS2024'!$V$20:$V$35,1)+1),
INDEX('DS2024'!$V$20:$V$35,MATCH(J13,'DS2024'!$V$20:$V$35,1)):
INDEX('DS2024'!$V$20:$V$35,MATCH(J13,'DS2024'!$V$20:$V$35,1)+1)),
IF($X$3=Database!$A$19,
_xlfn.FORECAST.LINEAR(
J13,
INDEX('DS2024'!$Z$20:$Z$35,MATCH(J13,'DS2024'!$Y$20:$Y$35,1)):
INDEX('DS2024'!$Z$20:$Z$35,MATCH(J13,'DS2024'!$Y$20:$Y$35,1)+1),
INDEX('DS2024'!$Y$20:$Y$35,MATCH(J13,'DS2024'!$Y$20:$Y$35,1)):
INDEX('DS2024'!$Y$20:$Y$35,MATCH(J13,'DS2024'!$Y$20:$Y$35,1)+1)),
IF($X$3=Database!$A$20,
_xlfn.FORECAST.LINEAR(
J13,
INDEX('DS2024'!$AC$20:$AC$35,MATCH(J13,'DS2024'!$AB$20:$AB$35,1)):
INDEX('DS2024'!$AC$20:$AC$35,MATCH(J13,'DS2024'!$AB$20:$AB$35,1)+1),
INDEX('DS2024'!$AB$20:$AB$35,MATCH(J13,'DS2024'!$AB$20:$AB$35,1)):
INDEX('DS2024'!$AB$20:$AB$35,MATCH(J13,'DS2024'!$AB$20:$AB$35,1)+1)),
IF($X$3=Database!$A$2,
_xlfn.FORECAST.LINEAR(
J13,
INDEX('DS2024'!$B$5:$B$15,MATCH(J13,'DS2024'!$A$5:$A$15,1)):
INDEX('DS2024'!$B$5:$B$15,MATCH(J13,'DS2024'!$A$5:$A$15,1)+1),
INDEX('DS2024'!$A$5:$A$15,MATCH(J13,'DS2024'!$A$5:$A$15,1)):
INDEX('DS2024'!$A$5:$A$15,MATCH(J13,'DS2024'!$A$5:$A$15,1)+1)),
IF($X$3=Database!$A$3,
_xlfn.FORECAST.LINEAR(
J13,
INDEX('DS2024'!$E$5:$E$15,MATCH(J13,'DS2024'!$D$5:$D$15,1)):
INDEX('DS2024'!$E$5:$E$15,MATCH(J13,'DS2024'!$D$5:$D$15,1)+1),
INDEX('DS2024'!$D$5:$D$15,MATCH(J13,'DS2024'!$D$5:$D$15,1)):
INDEX('DS2024'!$D$5:$D$15,MATCH(J13,'DS2024'!$D$5:$D$15,1)+1)),
IF($X$3=Database!$A$4,
_xlfn.FORECAST.LINEAR(
J13,
INDEX('DS2024'!$H$5:$H$15,MATCH(J13,'DS2024'!$G$5:$G$15,1)):
INDEX('DS2024'!$H$5:$H$15,MATCH(J13,'DS2024'!$G$5:$G$15,1)+1),
INDEX('DS2024'!$G$5:$G$15,MATCH(J13,'DS2024'!$G$5:$G$15,1)):
INDEX('DS2024'!$G$5:$G$15,MATCH(J13,'DS2024'!$G$5:$G$15,1)+1)),
IF($X$3=Database!$A$5,
_xlfn.FORECAST.LINEAR(
J13,
INDEX('DS2024'!$K$5:$K$15,MATCH(J13,'DS2024'!$J$5:$J$15,1)):
INDEX('DS2024'!$K$5:$K$15,MATCH(J13,'DS2024'!$J$5:$J$15,1)+1),
INDEX('DS2024'!$J$5:$J$15,MATCH(J13,'DS2024'!$J$5:$J$15,1)):
INDEX('DS2024'!$J$5:$J$15,MATCH(J13,'DS2024'!$J$5:$J$15,1)+1)),
IF($X$3=Database!$A$6,
_xlfn.FORECAST.LINEAR(
J13,
INDEX('DS2024'!$N$5:$N$15,MATCH(J13,'DS2024'!$M$5:$M$15,1)):
INDEX('DS2024'!$N$5:$N$15,MATCH(J13,'DS2024'!$M$5:$M$15,1)+1),
INDEX('DS2024'!$M$5:$M$15,MATCH(J13,'DS2024'!$M$5:$M$15,1)):
INDEX('DS2024'!$M$5:$M$15,MATCH(J13,'DS2024'!$M$5:$M$15,1)+1)),
IF($X$3=Database!$A$7,
_xlfn.FORECAST.LINEAR(
J13,
INDEX('DS2024'!$Q$5:$Q$15,MATCH(J13,'DS2024'!$P$5:$P$15,1)):
INDEX('DS2024'!$Q$5:$Q$15,MATCH(J13,'DS2024'!$P$5:$P$15,1)+1),
INDEX('DS2024'!$P$5:$P$15,MATCH(J13,'DS2024'!$P$5:$P$15,1)):
INDEX('DS2024'!$P$5:$P$15,MATCH(J13,'DS2024'!$P$5:$P$15,1)+1)),
IF($X$3=Database!$A$8,
_xlfn.FORECAST.LINEAR(
J13,
INDEX('DS2024'!$T$5:$T$15,MATCH(J13,'DS2024'!$S$5:$S$15,1)):
INDEX('DS2024'!$T$5:$T$15,MATCH(J13,'DS2024'!$S$5:$S$15,1)+1),
INDEX('DS2024'!$S$5:$S$15,MATCH(J13,'DS2024'!$S$5:$S$15,1)):
INDEX('DS2024'!$S$5:$S$15,MATCH(J13,'DS2024'!$S$5:$S$15,1)+1)),
IF($T$3=Database!$A$9,
_xlfn.FORECAST.LINEAR(
J13,
INDEX('DS2024'!$W$5:$W$15,MATCH(J13,'DS2024'!$V$5:$V$15,1)):
INDEX('DS2024'!$W$5:$W$15,MATCH(J13,'DS2024'!$V$5:$V$15,1)+1),
INDEX('DS2024'!$V$5:$V$15,MATCH(J13,'DS2024'!$V$5:$V$15,1)):
INDEX('DS2024'!$V$5:$V$15,MATCH(J13,'DS2024'!$V$5:$V$15,1)+1)),
IF($T$3=Database!$A$10,
_xlfn.FORECAST.LINEAR(
J13,
INDEX('DS2024'!$Z$5:$Z$15,MATCH(J13,'DS2024'!$Y$5:$Y$15,1)):
INDEX('DS2024'!$Z$5:$Z$15,MATCH(J13,'DS2024'!$Y$5:$Y$15,1)+1),
INDEX('DS2024'!$Y$5:$Y$15,MATCH(J13,'DS2024'!$Y$5:$Y$15,1)):
INDEX('DS2024'!$Y$5:$Y$15,MATCH(J13,'DS2024'!$Y$5:$Y$15,1)+1))
)))))))))))))))))))</f>
        <v>0.19841219793781598</v>
      </c>
      <c r="Y13" s="50">
        <f>IF($Y$3=Database!$A$11,
_xlfn.FORECAST.LINEAR(
L13,
INDEX('DS2024'!$B$20:$B$35,MATCH(L13,'DS2024'!$A$20:$A$35,1)):
INDEX('DS2024'!$B$20:$B$35,MATCH(L13,'DS2024'!$A$20:$A$35,1)+1),
INDEX('DS2024'!$A$20:$A$35,MATCH(L13,'DS2024'!$A$20:$A$35,1)):
INDEX('DS2024'!$A$20:$A$35,MATCH(L13,'DS2024'!$A$20:$A$35,1)+1)),
IF($Y$3=Database!$A$12,
_xlfn.FORECAST.LINEAR(
L13,
INDEX('DS2024'!$E$20:$E$35,MATCH(L13,'DS2024'!$D$20:$D$35,1)):
INDEX('DS2024'!$E$20:$E$35,MATCH(L13,'DS2024'!$D$20:$D$35,1)+1),
INDEX('DS2024'!$D$20:$D$35,MATCH(L13,'DS2024'!$D$20:$D$35,1)):
INDEX('DS2024'!$D$20:$D$35,MATCH(L13,'DS2024'!$D$20:$D$35,1)+1)),
IF($Y$3=Database!$A$13,
_xlfn.FORECAST.LINEAR(
L13,
INDEX('DS2024'!$H$20:$H$35,MATCH(L13,'DS2024'!$G$20:$G$35,1)):
INDEX('DS2024'!$H$20:$H$35,MATCH(L13,'DS2024'!$G$20:$G$35,1)+1),
INDEX('DS2024'!$G$20:$G$35,MATCH(L13,'DS2024'!$G$20:$G$35,1)):
INDEX('DS2024'!$G$20:$G$35,MATCH(L13,'DS2024'!$G$20:$G$35,1)+1)),
IF($Y$3=Database!$A$14,
_xlfn.FORECAST.LINEAR(
L13,
INDEX('DS2024'!$K$20:$K$35,MATCH(L13,'DS2024'!$J$20:$J$35,1)):
INDEX('DS2024'!$K$20:$K$35,MATCH(L13,'DS2024'!$J$20:$J$35,1)+1),
INDEX('DS2024'!$J$20:$J$35,MATCH(L13,'DS2024'!$J$20:$J$35,1)):
INDEX('DS2024'!$J$20:$J$35,MATCH(L13,'DS2024'!$J$20:$J$35,1)+1)),
IF($Y$3=Database!$A$15,
_xlfn.FORECAST.LINEAR(
L13,
INDEX('DS2024'!$N$20:$N$35,MATCH(L13,'DS2024'!$M$20:$M$35,1)):
INDEX('DS2024'!$N$20:$N$35,MATCH(L13,'DS2024'!$M$20:$M$35,1)+1),
INDEX('DS2024'!$M$20:$M$35,MATCH(L13,'DS2024'!$M$20:$M$35,1)):
INDEX('DS2024'!$M$20:$M$35,MATCH(L13,'DS2024'!$M$20:$M$35,1)+1)),
IF($Y$3=Database!$A$16,
_xlfn.FORECAST.LINEAR(
L13,
INDEX('DS2024'!$Q$20:$Q$35,MATCH(L13,'DS2024'!$P$20:$P$35,1)):
INDEX('DS2024'!$Q$20:$Q$35,MATCH(L13,'DS2024'!$P$20:$P$35,1)+1),
INDEX('DS2024'!$P$20:$P$35,MATCH(L13,'DS2024'!$P$20:$P$35,1)):
INDEX('DS2024'!$P$20:$P$35,MATCH(L13,'DS2024'!$P$20:$P$35,1)+1)),
IF($Y$3=Database!$A$17,
_xlfn.FORECAST.LINEAR(
L13,
INDEX('DS2024'!$T$20:$T$35,MATCH(L13,'DS2024'!$S$20:$S$35,1)):
INDEX('DS2024'!$T$20:$T$35,MATCH(L13,'DS2024'!$S$20:$S$35,1)+1),
INDEX('DS2024'!$S$20:$S$35,MATCH(L13,'DS2024'!$S$20:$S$35,1)):
INDEX('DS2024'!$S$20:$S$35,MATCH(L13,'DS2024'!$S$20:$S$35,1)+1)),
IF($Y$3=Database!$A$18,
_xlfn.FORECAST.LINEAR(
L13,
INDEX('DS2024'!$W$20:$W$35,MATCH(L13,'DS2024'!$V$20:$V$35,1)):
INDEX('DS2024'!$W$20:$W$35,MATCH(L13,'DS2024'!$V$20:$V$35,1)+1),
INDEX('DS2024'!$V$20:$V$35,MATCH(L13,'DS2024'!$V$20:$V$35,1)):
INDEX('DS2024'!$V$20:$V$35,MATCH(L13,'DS2024'!$V$20:$V$35,1)+1)),
IF($Y$3=Database!$A$19,
_xlfn.FORECAST.LINEAR(
L13,
INDEX('DS2024'!$Z$20:$Z$35,MATCH(L13,'DS2024'!$Y$20:$Y$35,1)):
INDEX('DS2024'!$Z$20:$Z$35,MATCH(L13,'DS2024'!$Y$20:$Y$35,1)+1),
INDEX('DS2024'!$Y$20:$Y$35,MATCH(L13,'DS2024'!$Y$20:$Y$35,1)):
INDEX('DS2024'!$Y$20:$Y$35,MATCH(L13,'DS2024'!$Y$20:$Y$35,1)+1)),
IF($Y$3=Database!$A$20,
_xlfn.FORECAST.LINEAR(
L13,
INDEX('DS2024'!$AC$20:$AC$35,MATCH(L13,'DS2024'!$AB$20:$AB$35,1)):
INDEX('DS2024'!$AC$20:$AC$35,MATCH(L13,'DS2024'!$AB$20:$AB$35,1)+1),
INDEX('DS2024'!$AB$20:$AB$35,MATCH(L13,'DS2024'!$AB$20:$AB$35,1)):
INDEX('DS2024'!$AB$20:$AB$35,MATCH(L13,'DS2024'!$AB$20:$AB$35,1)+1)),
IF($Y$3=Database!$A$2,
_xlfn.FORECAST.LINEAR(
L13,
INDEX('DS2024'!$B$5:$B$15,MATCH(L13,'DS2024'!$A$5:$A$15,1)):
INDEX('DS2024'!$B$5:$B$15,MATCH(L13,'DS2024'!$A$5:$A$15,1)+1),
INDEX('DS2024'!$A$5:$A$15,MATCH(L13,'DS2024'!$A$5:$A$15,1)):
INDEX('DS2024'!$A$5:$A$15,MATCH(L13,'DS2024'!$A$5:$A$15,1)+1)),
IF($Y$3=Database!$A$3,
_xlfn.FORECAST.LINEAR(
L13,
INDEX('DS2024'!$E$5:$E$15,MATCH(L13,'DS2024'!$D$5:$D$15,1)):
INDEX('DS2024'!$E$5:$E$15,MATCH(L13,'DS2024'!$D$5:$D$15,1)+1),
INDEX('DS2024'!$D$5:$D$15,MATCH(L13,'DS2024'!$D$5:$D$15,1)):
INDEX('DS2024'!$D$5:$D$15,MATCH(L13,'DS2024'!$D$5:$D$15,1)+1)),
IF($Y$3=Database!$A$4,
_xlfn.FORECAST.LINEAR(
L13,
INDEX('DS2024'!$H$5:$H$15,MATCH(L13,'DS2024'!$G$5:$G$15,1)):
INDEX('DS2024'!$H$5:$H$15,MATCH(L13,'DS2024'!$G$5:$G$15,1)+1),
INDEX('DS2024'!$G$5:$G$15,MATCH(L13,'DS2024'!$G$5:$G$15,1)):
INDEX('DS2024'!$G$5:$G$15,MATCH(L13,'DS2024'!$G$5:$G$15,1)+1)),
IF($Y$3=Database!$A$5,
_xlfn.FORECAST.LINEAR(
L13,
INDEX('DS2024'!$K$5:$K$15,MATCH(L13,'DS2024'!$J$5:$J$15,1)):
INDEX('DS2024'!$K$5:$K$15,MATCH(L13,'DS2024'!$J$5:$J$15,1)+1),
INDEX('DS2024'!$J$5:$J$15,MATCH(L13,'DS2024'!$J$5:$J$15,1)):
INDEX('DS2024'!$J$5:$J$15,MATCH(L13,'DS2024'!$J$5:$J$15,1)+1)),
IF($Y$3=Database!$A$6,
_xlfn.FORECAST.LINEAR(
L13,
INDEX('DS2024'!$N$5:$N$15,MATCH(L13,'DS2024'!$M$5:$M$15,1)):
INDEX('DS2024'!$N$5:$N$15,MATCH(L13,'DS2024'!$M$5:$M$15,1)+1),
INDEX('DS2024'!$M$5:$M$15,MATCH(L13,'DS2024'!$M$5:$M$15,1)):
INDEX('DS2024'!$M$5:$M$15,MATCH(L13,'DS2024'!$M$5:$M$15,1)+1)),
IF($Y$3=Database!$A$7,
_xlfn.FORECAST.LINEAR(
L13,
INDEX('DS2024'!$Q$5:$Q$15,MATCH(L13,'DS2024'!$P$5:$P$15,1)):
INDEX('DS2024'!$Q$5:$Q$15,MATCH(L13,'DS2024'!$P$5:$P$15,1)+1),
INDEX('DS2024'!$P$5:$P$15,MATCH(L13,'DS2024'!$P$5:$P$15,1)):
INDEX('DS2024'!$P$5:$P$15,MATCH(L13,'DS2024'!$P$5:$P$15,1)+1)),
IF($Y$3=Database!$A$8,
_xlfn.FORECAST.LINEAR(
L13,
INDEX('DS2024'!$T$5:$T$15,MATCH(L13,'DS2024'!$S$5:$S$15,1)):
INDEX('DS2024'!$T$5:$T$15,MATCH(L13,'DS2024'!$S$5:$S$15,1)+1),
INDEX('DS2024'!$S$5:$S$15,MATCH(L13,'DS2024'!$S$5:$S$15,1)):
INDEX('DS2024'!$S$5:$S$15,MATCH(L13,'DS2024'!$S$5:$S$15,1)+1)),
IF($T$3=Database!$A$9,
_xlfn.FORECAST.LINEAR(
L13,
INDEX('DS2024'!$W$5:$W$15,MATCH(L13,'DS2024'!$V$5:$V$15,1)):
INDEX('DS2024'!$W$5:$W$15,MATCH(L13,'DS2024'!$V$5:$V$15,1)+1),
INDEX('DS2024'!$V$5:$V$15,MATCH(L13,'DS2024'!$V$5:$V$15,1)):
INDEX('DS2024'!$V$5:$V$15,MATCH(L13,'DS2024'!$V$5:$V$15,1)+1)),
IF($T$3=Database!$A$10,
_xlfn.FORECAST.LINEAR(
L13,
INDEX('DS2024'!$Z$5:$Z$15,MATCH(L13,'DS2024'!$Y$5:$Y$15,1)):
INDEX('DS2024'!$Z$5:$Z$15,MATCH(L13,'DS2024'!$Y$5:$Y$15,1)+1),
INDEX('DS2024'!$Y$5:$Y$15,MATCH(L13,'DS2024'!$Y$5:$Y$15,1)):
INDEX('DS2024'!$Y$5:$Y$15,MATCH(L13,'DS2024'!$Y$5:$Y$15,1)+1))
)))))))))))))))))))</f>
        <v>0.19677837493530789</v>
      </c>
      <c r="Z13" s="50">
        <f>IF($Z$3=Database!$A$11,
_xlfn.FORECAST.LINEAR(
N13,
INDEX('DS2024'!$B$20:$B$35,MATCH(N13,'DS2024'!$A$20:$A$35,1)):
INDEX('DS2024'!$B$20:$B$35,MATCH(N13,'DS2024'!$A$20:$A$35,1)+1),
INDEX('DS2024'!$A$20:$A$35,MATCH(N13,'DS2024'!$A$20:$A$35,1)):
INDEX('DS2024'!$A$20:$A$35,MATCH(N13,'DS2024'!$A$20:$A$35,1)+1)),
IF($Z$3=Database!$A$12,
_xlfn.FORECAST.LINEAR(
N13,
INDEX('DS2024'!$E$20:$E$35,MATCH(N13,'DS2024'!$D$20:$D$35,1)):
INDEX('DS2024'!$E$20:$E$35,MATCH(N13,'DS2024'!$D$20:$D$35,1)+1),
INDEX('DS2024'!$D$20:$D$35,MATCH(N13,'DS2024'!$D$20:$D$35,1)):
INDEX('DS2024'!$D$20:$D$35,MATCH(N13,'DS2024'!$D$20:$D$35,1)+1)),
IF($Z$3=Database!$A$13,
_xlfn.FORECAST.LINEAR(
N13,
INDEX('DS2024'!$H$20:$H$35,MATCH(N13,'DS2024'!$G$20:$G$35,1)):
INDEX('DS2024'!$H$20:$H$35,MATCH(N13,'DS2024'!$G$20:$G$35,1)+1),
INDEX('DS2024'!$G$20:$G$35,MATCH(N13,'DS2024'!$G$20:$G$35,1)):
INDEX('DS2024'!$G$20:$G$35,MATCH(N13,'DS2024'!$G$20:$G$35,1)+1)),
IF($Z$3=Database!$A$14,
_xlfn.FORECAST.LINEAR(
N13,
INDEX('DS2024'!$K$20:$K$35,MATCH(N13,'DS2024'!$J$20:$J$35,1)):
INDEX('DS2024'!$K$20:$K$35,MATCH(N13,'DS2024'!$J$20:$J$35,1)+1),
INDEX('DS2024'!$J$20:$J$35,MATCH(N13,'DS2024'!$J$20:$J$35,1)):
INDEX('DS2024'!$J$20:$J$35,MATCH(N13,'DS2024'!$J$20:$J$35,1)+1)),
IF($Z$3=Database!$A$15,
_xlfn.FORECAST.LINEAR(
N13,
INDEX('DS2024'!$N$20:$N$35,MATCH(N13,'DS2024'!$M$20:$M$35,1)):
INDEX('DS2024'!$N$20:$N$35,MATCH(N13,'DS2024'!$M$20:$M$35,1)+1),
INDEX('DS2024'!$M$20:$M$35,MATCH(N13,'DS2024'!$M$20:$M$35,1)):
INDEX('DS2024'!$M$20:$M$35,MATCH(N13,'DS2024'!$M$20:$M$35,1)+1)),
IF($Z$3=Database!$A$16,
_xlfn.FORECAST.LINEAR(
N13,
INDEX('DS2024'!$Q$20:$Q$35,MATCH(N13,'DS2024'!$P$20:$P$35,1)):
INDEX('DS2024'!$Q$20:$Q$35,MATCH(N13,'DS2024'!$P$20:$P$35,1)+1),
INDEX('DS2024'!$P$20:$P$35,MATCH(N13,'DS2024'!$P$20:$P$35,1)):
INDEX('DS2024'!$P$20:$P$35,MATCH(N13,'DS2024'!$P$20:$P$35,1)+1)),
IF($Z$3=Database!$A$17,
_xlfn.FORECAST.LINEAR(
N13,
INDEX('DS2024'!$T$20:$T$35,MATCH(N13,'DS2024'!$S$20:$S$35,1)):
INDEX('DS2024'!$T$20:$T$35,MATCH(N13,'DS2024'!$S$20:$S$35,1)+1),
INDEX('DS2024'!$S$20:$S$35,MATCH(N13,'DS2024'!$S$20:$S$35,1)):
INDEX('DS2024'!$S$20:$S$35,MATCH(N13,'DS2024'!$S$20:$S$35,1)+1)),
IF($Z$3=Database!$A$18,
_xlfn.FORECAST.LINEAR(
N13,
INDEX('DS2024'!$W$20:$W$35,MATCH(N13,'DS2024'!$V$20:$V$35,1)):
INDEX('DS2024'!$W$20:$W$35,MATCH(N13,'DS2024'!$V$20:$V$35,1)+1),
INDEX('DS2024'!$V$20:$V$35,MATCH(N13,'DS2024'!$V$20:$V$35,1)):
INDEX('DS2024'!$V$20:$V$35,MATCH(N13,'DS2024'!$V$20:$V$35,1)+1)),
IF($Z$3=Database!$A$19,
_xlfn.FORECAST.LINEAR(
N13,
INDEX('DS2024'!$Z$20:$Z$35,MATCH(N13,'DS2024'!$Y$20:$Y$35,1)):
INDEX('DS2024'!$Z$20:$Z$35,MATCH(N13,'DS2024'!$Y$20:$Y$35,1)+1),
INDEX('DS2024'!$Y$20:$Y$35,MATCH(N13,'DS2024'!$Y$20:$Y$35,1)):
INDEX('DS2024'!$Y$20:$Y$35,MATCH(N13,'DS2024'!$Y$20:$Y$35,1)+1)),
IF($Z$3=Database!$A$20,
_xlfn.FORECAST.LINEAR(
N13,
INDEX('DS2024'!$AC$20:$AC$35,MATCH(N13,'DS2024'!$AB$20:$AB$35,1)):
INDEX('DS2024'!$AC$20:$AC$35,MATCH(N13,'DS2024'!$AB$20:$AB$35,1)+1),
INDEX('DS2024'!$AB$20:$AB$35,MATCH(N13,'DS2024'!$AB$20:$AB$35,1)):
INDEX('DS2024'!$AB$20:$AB$35,MATCH(N13,'DS2024'!$AB$20:$AB$35,1)+1)),
IF($Z$3=Database!$A$2,
_xlfn.FORECAST.LINEAR(
N13,
INDEX('DS2024'!$B$5:$B$15,MATCH(N13,'DS2024'!$A$5:$A$15,1)):
INDEX('DS2024'!$B$5:$B$15,MATCH(N13,'DS2024'!$A$5:$A$15,1)+1),
INDEX('DS2024'!$A$5:$A$15,MATCH(N13,'DS2024'!$A$5:$A$15,1)):
INDEX('DS2024'!$A$5:$A$15,MATCH(N13,'DS2024'!$A$5:$A$15,1)+1)),
IF($Z$3=Database!$A$3,
_xlfn.FORECAST.LINEAR(
N13,
INDEX('DS2024'!$E$5:$E$15,MATCH(N13,'DS2024'!$D$5:$D$15,1)):
INDEX('DS2024'!$E$5:$E$15,MATCH(N13,'DS2024'!$D$5:$D$15,1)+1),
INDEX('DS2024'!$D$5:$D$15,MATCH(N13,'DS2024'!$D$5:$D$15,1)):
INDEX('DS2024'!$D$5:$D$15,MATCH(N13,'DS2024'!$D$5:$D$15,1)+1)),
IF($Z$3=Database!$A$4,
_xlfn.FORECAST.LINEAR(
N13,
INDEX('DS2024'!$H$5:$H$15,MATCH(N13,'DS2024'!$G$5:$G$15,1)):
INDEX('DS2024'!$H$5:$H$15,MATCH(N13,'DS2024'!$G$5:$G$15,1)+1),
INDEX('DS2024'!$G$5:$G$15,MATCH(N13,'DS2024'!$G$5:$G$15,1)):
INDEX('DS2024'!$G$5:$G$15,MATCH(N13,'DS2024'!$G$5:$G$15,1)+1)),
IF($Z$3=Database!$A$5,
_xlfn.FORECAST.LINEAR(
N13,
INDEX('DS2024'!$K$5:$K$15,MATCH(N13,'DS2024'!$J$5:$J$15,1)):
INDEX('DS2024'!$K$5:$K$15,MATCH(N13,'DS2024'!$J$5:$J$15,1)+1),
INDEX('DS2024'!$J$5:$J$15,MATCH(N13,'DS2024'!$J$5:$J$15,1)):
INDEX('DS2024'!$J$5:$J$15,MATCH(N13,'DS2024'!$J$5:$J$15,1)+1)),
IF($Z$3=Database!$A$6,
_xlfn.FORECAST.LINEAR(
N13,
INDEX('DS2024'!$N$5:$N$15,MATCH(N13,'DS2024'!$M$5:$M$15,1)):
INDEX('DS2024'!$N$5:$N$15,MATCH(N13,'DS2024'!$M$5:$M$15,1)+1),
INDEX('DS2024'!$M$5:$M$15,MATCH(N13,'DS2024'!$M$5:$M$15,1)):
INDEX('DS2024'!$M$5:$M$15,MATCH(N13,'DS2024'!$M$5:$M$15,1)+1)),
IF($Z$3=Database!$A$7,
_xlfn.FORECAST.LINEAR(
N13,
INDEX('DS2024'!$Q$5:$Q$15,MATCH(N13,'DS2024'!$P$5:$P$15,1)):
INDEX('DS2024'!$Q$5:$Q$15,MATCH(N13,'DS2024'!$P$5:$P$15,1)+1),
INDEX('DS2024'!$P$5:$P$15,MATCH(N13,'DS2024'!$P$5:$P$15,1)):
INDEX('DS2024'!$P$5:$P$15,MATCH(N13,'DS2024'!$P$5:$P$15,1)+1)),
IF($Z$3=Database!$A$8,
_xlfn.FORECAST.LINEAR(
N13,
INDEX('DS2024'!$T$5:$T$15,MATCH(N13,'DS2024'!$S$5:$S$15,1)):
INDEX('DS2024'!$T$5:$T$15,MATCH(N13,'DS2024'!$S$5:$S$15,1)+1),
INDEX('DS2024'!$S$5:$S$15,MATCH(N13,'DS2024'!$S$5:$S$15,1)):
INDEX('DS2024'!$S$5:$S$15,MATCH(N13,'DS2024'!$S$5:$S$15,1)+1)),
IF($Z$3=Database!$A$9,
_xlfn.FORECAST.LINEAR(
N13,
INDEX('DS2024'!$W$5:$W$15,MATCH(N13,'DS2024'!$V$5:$V$15,1)):
INDEX('DS2024'!$W$5:$W$15,MATCH(N13,'DS2024'!$V$5:$V$15,1)+1),
INDEX('DS2024'!$V$5:$V$15,MATCH(N13,'DS2024'!$V$5:$V$15,1)):
INDEX('DS2024'!$V$5:$V$15,MATCH(N13,'DS2024'!$V$5:$V$15,1)+1)),
IF($Z$3=Database!$A$10,
_xlfn.FORECAST.LINEAR(
N13,
INDEX('DS2024'!$Z$5:$Z$15,MATCH(N13,'DS2024'!$Y$5:$Y$15,1)):
INDEX('DS2024'!$Z$5:$Z$15,MATCH(N13,'DS2024'!$Y$5:$Y$15,1)+1),
INDEX('DS2024'!$Y$5:$Y$15,MATCH(N13,'DS2024'!$Y$5:$Y$15,1)):
INDEX('DS2024'!$Y$5:$Y$15,MATCH(N13,'DS2024'!$Y$5:$Y$15,1)+1))
)))))))))))))))))))</f>
        <v>0.19933261674429714</v>
      </c>
      <c r="AA13" s="50">
        <f>IF($AA$3=Database!$A$11,
_xlfn.FORECAST.LINEAR(
P13,
INDEX('DS2024'!$B$20:$B$35,MATCH(P13,'DS2024'!$A$20:$A$35,1)):
INDEX('DS2024'!$B$20:$B$35,MATCH(P13,'DS2024'!$A$20:$A$35,1)+1),
INDEX('DS2024'!$A$20:$A$35,MATCH(P13,'DS2024'!$A$20:$A$35,1)):
INDEX('DS2024'!$A$20:$A$35,MATCH(P13,'DS2024'!$A$20:$A$35,1)+1)),
IF($AA$3=Database!$A$12,
_xlfn.FORECAST.LINEAR(
P13,
INDEX('DS2024'!$E$20:$E$35,MATCH(P13,'DS2024'!$D$20:$D$35,1)):
INDEX('DS2024'!$E$20:$E$35,MATCH(P13,'DS2024'!$D$20:$D$35,1)+1),
INDEX('DS2024'!$D$20:$D$35,MATCH(P13,'DS2024'!$D$20:$D$35,1)):
INDEX('DS2024'!$D$20:$D$35,MATCH(P13,'DS2024'!$D$20:$D$35,1)+1)),
IF($AA$3=Database!$A$13,
_xlfn.FORECAST.LINEAR(
P13,
INDEX('DS2024'!$H$20:$H$35,MATCH(P13,'DS2024'!$G$20:$G$35,1)):
INDEX('DS2024'!$H$20:$H$35,MATCH(P13,'DS2024'!$G$20:$G$35,1)+1),
INDEX('DS2024'!$G$20:$G$35,MATCH(P13,'DS2024'!$G$20:$G$35,1)):
INDEX('DS2024'!$G$20:$G$35,MATCH(P13,'DS2024'!$G$20:$G$35,1)+1)),
IF($AA$3=Database!$A$14,
_xlfn.FORECAST.LINEAR(
P13,
INDEX('DS2024'!$K$20:$K$35,MATCH(P13,'DS2024'!$J$20:$J$35,1)):
INDEX('DS2024'!$K$20:$K$35,MATCH(P13,'DS2024'!$J$20:$J$35,1)+1),
INDEX('DS2024'!$J$20:$J$35,MATCH(P13,'DS2024'!$J$20:$J$35,1)):
INDEX('DS2024'!$J$20:$J$35,MATCH(P13,'DS2024'!$J$20:$J$35,1)+1)),
IF($AA$3=Database!$A$15,
_xlfn.FORECAST.LINEAR(
P13,
INDEX('DS2024'!$N$20:$N$35,MATCH(P13,'DS2024'!$M$20:$M$35,1)):
INDEX('DS2024'!$N$20:$N$35,MATCH(P13,'DS2024'!$M$20:$M$35,1)+1),
INDEX('DS2024'!$M$20:$M$35,MATCH(P13,'DS2024'!$M$20:$M$35,1)):
INDEX('DS2024'!$M$20:$M$35,MATCH(P13,'DS2024'!$M$20:$M$35,1)+1)),
IF($AA$3=Database!$A$16,
_xlfn.FORECAST.LINEAR(
P13,
INDEX('DS2024'!$Q$20:$Q$35,MATCH(P13,'DS2024'!$P$20:$P$35,1)):
INDEX('DS2024'!$Q$20:$Q$35,MATCH(P13,'DS2024'!$P$20:$P$35,1)+1),
INDEX('DS2024'!$P$20:$P$35,MATCH(P13,'DS2024'!$P$20:$P$35,1)):
INDEX('DS2024'!$P$20:$P$35,MATCH(P13,'DS2024'!$P$20:$P$35,1)+1)),
IF($AA$3=Database!$A$17,
_xlfn.FORECAST.LINEAR(
P13,
INDEX('DS2024'!$T$20:$T$35,MATCH(P13,'DS2024'!$S$20:$S$35,1)):
INDEX('DS2024'!$T$20:$T$35,MATCH(P13,'DS2024'!$S$20:$S$35,1)+1),
INDEX('DS2024'!$S$20:$S$35,MATCH(P13,'DS2024'!$S$20:$S$35,1)):
INDEX('DS2024'!$S$20:$S$35,MATCH(P13,'DS2024'!$S$20:$S$35,1)+1)),
IF($AA$3=Database!$A$18,
_xlfn.FORECAST.LINEAR(
P13,
INDEX('DS2024'!$W$20:$W$35,MATCH(P13,'DS2024'!$V$20:$V$35,1)):
INDEX('DS2024'!$W$20:$W$35,MATCH(P13,'DS2024'!$V$20:$V$35,1)+1),
INDEX('DS2024'!$V$20:$V$35,MATCH(P13,'DS2024'!$V$20:$V$35,1)):
INDEX('DS2024'!$V$20:$V$35,MATCH(P13,'DS2024'!$V$20:$V$35,1)+1)),
IF($AA$3=Database!$A$19,
_xlfn.FORECAST.LINEAR(
P13,
INDEX('DS2024'!$Z$20:$Z$35,MATCH(P13,'DS2024'!$Y$20:$Y$35,1)):
INDEX('DS2024'!$Z$20:$Z$35,MATCH(P13,'DS2024'!$Y$20:$Y$35,1)+1),
INDEX('DS2024'!$Y$20:$Y$35,MATCH(P13,'DS2024'!$Y$20:$Y$35,1)):
INDEX('DS2024'!$Y$20:$Y$35,MATCH(P13,'DS2024'!$Y$20:$Y$35,1)+1)),
IF($AA$3=Database!$A$20,
_xlfn.FORECAST.LINEAR(
P13,
INDEX('DS2024'!$AC$20:$AC$35,MATCH(P13,'DS2024'!$AB$20:$AB$35,1)):
INDEX('DS2024'!$AC$20:$AC$35,MATCH(P13,'DS2024'!$AB$20:$AB$35,1)+1),
INDEX('DS2024'!$AB$20:$AB$35,MATCH(P13,'DS2024'!$AB$20:$AB$35,1)):
INDEX('DS2024'!$AB$20:$AB$35,MATCH(P13,'DS2024'!$AB$20:$AB$35,1)+1)),
IF($AA$3=Database!$A$2,
_xlfn.FORECAST.LINEAR(
P13,
INDEX('DS2024'!$B$5:$B$15,MATCH(P13,'DS2024'!$A$5:$A$15,1)):
INDEX('DS2024'!$B$5:$B$15,MATCH(P13,'DS2024'!$A$5:$A$15,1)+1),
INDEX('DS2024'!$A$5:$A$15,MATCH(P13,'DS2024'!$A$5:$A$15,1)):
INDEX('DS2024'!$A$5:$A$15,MATCH(P13,'DS2024'!$A$5:$A$15,1)+1)),
IF($AA$3=Database!$A$3,
_xlfn.FORECAST.LINEAR(
P13,
INDEX('DS2024'!$E$5:$E$15,MATCH(P13,'DS2024'!$D$5:$D$15,1)):
INDEX('DS2024'!$E$5:$E$15,MATCH(P13,'DS2024'!$D$5:$D$15,1)+1),
INDEX('DS2024'!$D$5:$D$15,MATCH(P13,'DS2024'!$D$5:$D$15,1)):
INDEX('DS2024'!$D$5:$D$15,MATCH(P13,'DS2024'!$D$5:$D$15,1)+1)),
IF($AA$3=Database!$A$4,
_xlfn.FORECAST.LINEAR(
P13,
INDEX('DS2024'!$H$5:$H$15,MATCH(P13,'DS2024'!$G$5:$G$15,1)):
INDEX('DS2024'!$H$5:$H$15,MATCH(P13,'DS2024'!$G$5:$G$15,1)+1),
INDEX('DS2024'!$G$5:$G$15,MATCH(P13,'DS2024'!$G$5:$G$15,1)):
INDEX('DS2024'!$G$5:$G$15,MATCH(P13,'DS2024'!$G$5:$G$15,1)+1)),
IF($AA$3=Database!$A$5,
_xlfn.FORECAST.LINEAR(
P13,
INDEX('DS2024'!$K$5:$K$15,MATCH(P13,'DS2024'!$J$5:$J$15,1)):
INDEX('DS2024'!$K$5:$K$15,MATCH(P13,'DS2024'!$J$5:$J$15,1)+1),
INDEX('DS2024'!$J$5:$J$15,MATCH(P13,'DS2024'!$J$5:$J$15,1)):
INDEX('DS2024'!$J$5:$J$15,MATCH(P13,'DS2024'!$J$5:$J$15,1)+1)),
IF($AA$3=Database!$A$6,
_xlfn.FORECAST.LINEAR(
P13,
INDEX('DS2024'!$N$5:$N$15,MATCH(P13,'DS2024'!$M$5:$M$15,1)):
INDEX('DS2024'!$N$5:$N$15,MATCH(P13,'DS2024'!$M$5:$M$15,1)+1),
INDEX('DS2024'!$M$5:$M$15,MATCH(P13,'DS2024'!$M$5:$M$15,1)):
INDEX('DS2024'!$M$5:$M$15,MATCH(P13,'DS2024'!$M$5:$M$15,1)+1)),
IF($AA$3=Database!$A$7,
_xlfn.FORECAST.LINEAR(
P13,
INDEX('DS2024'!$Q$5:$Q$15,MATCH(P13,'DS2024'!$P$5:$P$15,1)):
INDEX('DS2024'!$Q$5:$Q$15,MATCH(P13,'DS2024'!$P$5:$P$15,1)+1),
INDEX('DS2024'!$P$5:$P$15,MATCH(P13,'DS2024'!$P$5:$P$15,1)):
INDEX('DS2024'!$P$5:$P$15,MATCH(P13,'DS2024'!$P$5:$P$15,1)+1)),
IF($AA$3=Database!$A$8,
_xlfn.FORECAST.LINEAR(
P13,
INDEX('DS2024'!$T$5:$T$15,MATCH(P13,'DS2024'!$S$5:$S$15,1)):
INDEX('DS2024'!$T$5:$T$15,MATCH(P13,'DS2024'!$S$5:$S$15,1)+1),
INDEX('DS2024'!$S$5:$S$15,MATCH(P13,'DS2024'!$S$5:$S$15,1)):
INDEX('DS2024'!$S$5:$S$15,MATCH(P13,'DS2024'!$S$5:$S$15,1)+1)),
IF($AA$3=Database!$A$9,
_xlfn.FORECAST.LINEAR(
P13,
INDEX('DS2024'!$W$5:$W$15,MATCH(P13,'DS2024'!$V$5:$V$15,1)):
INDEX('DS2024'!$W$5:$W$15,MATCH(P13,'DS2024'!$V$5:$V$15,1)+1),
INDEX('DS2024'!$V$5:$V$15,MATCH(P13,'DS2024'!$V$5:$V$15,1)):
INDEX('DS2024'!$V$5:$V$15,MATCH(P13,'DS2024'!$V$5:$V$15,1)+1)),
IF($AA$3=Database!$A$10,
_xlfn.FORECAST.LINEAR(
P13,
INDEX('DS2024'!$Z$5:$Z$15,MATCH(P13,'DS2024'!$Y$5:$Y$15,1)):
INDEX('DS2024'!$Z$5:$Z$15,MATCH(P13,'DS2024'!$Y$5:$Y$15,1)+1),
INDEX('DS2024'!$Y$5:$Y$15,MATCH(P13,'DS2024'!$Y$5:$Y$15,1)):
INDEX('DS2024'!$Y$5:$Y$15,MATCH(P13,'DS2024'!$Y$5:$Y$15,1)+1))
)))))))))))))))))))</f>
        <v>0.19931669254349296</v>
      </c>
      <c r="AB13" s="50">
        <f>IF($AB$3=Database!$A$11,
_xlfn.FORECAST.LINEAR(
R13,
INDEX('DS2024'!$B$20:$B$35,MATCH(R13,'DS2024'!$A$20:$A$35,1)):
INDEX('DS2024'!$B$20:$B$35,MATCH(R13,'DS2024'!$A$20:$A$35,1)+1),
INDEX('DS2024'!$A$20:$A$35,MATCH(R13,'DS2024'!$A$20:$A$35,1)):
INDEX('DS2024'!$A$20:$A$35,MATCH(R13,'DS2024'!$A$20:$A$35,1)+1)),
IF($AB$3=Database!$A$12,
_xlfn.FORECAST.LINEAR(
R13,
INDEX('DS2024'!$E$20:$E$35,MATCH(R13,'DS2024'!$D$20:$D$35,1)):
INDEX('DS2024'!$E$20:$E$35,MATCH(R13,'DS2024'!$D$20:$D$35,1)+1),
INDEX('DS2024'!$D$20:$D$35,MATCH(R13,'DS2024'!$D$20:$D$35,1)):
INDEX('DS2024'!$D$20:$D$35,MATCH(R13,'DS2024'!$D$20:$D$35,1)+1)),
IF($AB$3=Database!$A$13,
_xlfn.FORECAST.LINEAR(
R13,
INDEX('DS2024'!$H$20:$H$35,MATCH(R13,'DS2024'!$G$20:$G$35,1)):
INDEX('DS2024'!$H$20:$H$35,MATCH(R13,'DS2024'!$G$20:$G$35,1)+1),
INDEX('DS2024'!$G$20:$G$35,MATCH(R13,'DS2024'!$G$20:$G$35,1)):
INDEX('DS2024'!$G$20:$G$35,MATCH(R13,'DS2024'!$G$20:$G$35,1)+1)),
IF($AB$3=Database!$A$14,
_xlfn.FORECAST.LINEAR(
R13,
INDEX('DS2024'!$K$20:$K$35,MATCH(R13,'DS2024'!$J$20:$J$35,1)):
INDEX('DS2024'!$K$20:$K$35,MATCH(R13,'DS2024'!$J$20:$J$35,1)+1),
INDEX('DS2024'!$J$20:$J$35,MATCH(R13,'DS2024'!$J$20:$J$35,1)):
INDEX('DS2024'!$J$20:$J$35,MATCH(R13,'DS2024'!$J$20:$J$35,1)+1)),
IF($AB$3=Database!$A$15,
_xlfn.FORECAST.LINEAR(
R13,
INDEX('DS2024'!$N$20:$N$35,MATCH(R13,'DS2024'!$M$20:$M$35,1)):
INDEX('DS2024'!$N$20:$N$35,MATCH(R13,'DS2024'!$M$20:$M$35,1)+1),
INDEX('DS2024'!$M$20:$M$35,MATCH(R13,'DS2024'!$M$20:$M$35,1)):
INDEX('DS2024'!$M$20:$M$35,MATCH(R13,'DS2024'!$M$20:$M$35,1)+1)),
IF($AB$3=Database!$A$16,
_xlfn.FORECAST.LINEAR(
R13,
INDEX('DS2024'!$Q$20:$Q$35,MATCH(R13,'DS2024'!$P$20:$P$35,1)):
INDEX('DS2024'!$Q$20:$Q$35,MATCH(R13,'DS2024'!$P$20:$P$35,1)+1),
INDEX('DS2024'!$P$20:$P$35,MATCH(R13,'DS2024'!$P$20:$P$35,1)):
INDEX('DS2024'!$P$20:$P$35,MATCH(R13,'DS2024'!$P$20:$P$35,1)+1)),
IF($AB$3=Database!$A$17,
_xlfn.FORECAST.LINEAR(
R13,
INDEX('DS2024'!$T$20:$T$35,MATCH(R13,'DS2024'!$S$20:$S$35,1)):
INDEX('DS2024'!$T$20:$T$35,MATCH(R13,'DS2024'!$S$20:$S$35,1)+1),
INDEX('DS2024'!$S$20:$S$35,MATCH(R13,'DS2024'!$S$20:$S$35,1)):
INDEX('DS2024'!$S$20:$S$35,MATCH(R13,'DS2024'!$S$20:$S$35,1)+1)),
IF($AB$3=Database!$A$18,
_xlfn.FORECAST.LINEAR(
R13,
INDEX('DS2024'!$W$20:$W$35,MATCH(R13,'DS2024'!$V$20:$V$35,1)):
INDEX('DS2024'!$W$20:$W$35,MATCH(R13,'DS2024'!$V$20:$V$35,1)+1),
INDEX('DS2024'!$V$20:$V$35,MATCH(R13,'DS2024'!$V$20:$V$35,1)):
INDEX('DS2024'!$V$20:$V$35,MATCH(R13,'DS2024'!$V$20:$V$35,1)+1)),
IF($AB$3=Database!$A$19,
_xlfn.FORECAST.LINEAR(
R13,
INDEX('DS2024'!$Z$20:$Z$35,MATCH(R13,'DS2024'!$Y$20:$Y$35,1)):
INDEX('DS2024'!$Z$20:$Z$35,MATCH(R13,'DS2024'!$Y$20:$Y$35,1)+1),
INDEX('DS2024'!$Y$20:$Y$35,MATCH(R13,'DS2024'!$Y$20:$Y$35,1)):
INDEX('DS2024'!$Y$20:$Y$35,MATCH(R13,'DS2024'!$Y$20:$Y$35,1)+1)),
IF($AB$3=Database!$A$20,
_xlfn.FORECAST.LINEAR(
R13,
INDEX('DS2024'!$AC$20:$AC$35,MATCH(R13,'DS2024'!$AB$20:$AB$35,1)):
INDEX('DS2024'!$AC$20:$AC$35,MATCH(R13,'DS2024'!$AB$20:$AB$35,1)+1),
INDEX('DS2024'!$AB$20:$AB$35,MATCH(R13,'DS2024'!$AB$20:$AB$35,1)):
INDEX('DS2024'!$AB$20:$AB$35,MATCH(R13,'DS2024'!$AB$20:$AB$35,1)+1)),
IF($AB$3=Database!$A$2,
_xlfn.FORECAST.LINEAR(
R13,
INDEX('DS2024'!$B$5:$B$15,MATCH(R13,'DS2024'!$A$5:$A$15,1)):
INDEX('DS2024'!$B$5:$B$15,MATCH(R13,'DS2024'!$A$5:$A$15,1)+1),
INDEX('DS2024'!$A$5:$A$15,MATCH(R13,'DS2024'!$A$5:$A$15,1)):
INDEX('DS2024'!$A$5:$A$15,MATCH(R13,'DS2024'!$A$5:$A$15,1)+1)),
IF($AB$3=Database!$A$3,
_xlfn.FORECAST.LINEAR(
R13,
INDEX('DS2024'!$E$5:$E$15,MATCH(R13,'DS2024'!$D$5:$D$15,1)):
INDEX('DS2024'!$E$5:$E$15,MATCH(R13,'DS2024'!$D$5:$D$15,1)+1),
INDEX('DS2024'!$D$5:$D$15,MATCH(R13,'DS2024'!$D$5:$D$15,1)):
INDEX('DS2024'!$D$5:$D$15,MATCH(R13,'DS2024'!$D$5:$D$15,1)+1)),
IF($AB$3=Database!$A$4,
_xlfn.FORECAST.LINEAR(
R13,
INDEX('DS2024'!$H$5:$H$15,MATCH(R13,'DS2024'!$G$5:$G$15,1)):
INDEX('DS2024'!$H$5:$H$15,MATCH(R13,'DS2024'!$G$5:$G$15,1)+1),
INDEX('DS2024'!$G$5:$G$15,MATCH(R13,'DS2024'!$G$5:$G$15,1)):
INDEX('DS2024'!$G$5:$G$15,MATCH(R13,'DS2024'!$G$5:$G$15,1)+1)),
IF($AB$3=Database!$A$5,
_xlfn.FORECAST.LINEAR(
R13,
INDEX('DS2024'!$K$5:$K$15,MATCH(R13,'DS2024'!$J$5:$J$15,1)):
INDEX('DS2024'!$K$5:$K$15,MATCH(R13,'DS2024'!$J$5:$J$15,1)+1),
INDEX('DS2024'!$J$5:$J$15,MATCH(R13,'DS2024'!$J$5:$J$15,1)):
INDEX('DS2024'!$J$5:$J$15,MATCH(R13,'DS2024'!$J$5:$J$15,1)+1)),
IF($AB$3=Database!$A$6,
_xlfn.FORECAST.LINEAR(
R13,
INDEX('DS2024'!$N$5:$N$15,MATCH(R13,'DS2024'!$M$5:$M$15,1)):
INDEX('DS2024'!$N$5:$N$15,MATCH(R13,'DS2024'!$M$5:$M$15,1)+1),
INDEX('DS2024'!$M$5:$M$15,MATCH(R13,'DS2024'!$M$5:$M$15,1)):
INDEX('DS2024'!$M$5:$M$15,MATCH(R13,'DS2024'!$M$5:$M$15,1)+1)),
IF($AB$3=Database!$A$7,
_xlfn.FORECAST.LINEAR(
R13,
INDEX('DS2024'!$Q$5:$Q$15,MATCH(R13,'DS2024'!$P$5:$P$15,1)):
INDEX('DS2024'!$Q$5:$Q$15,MATCH(R13,'DS2024'!$P$5:$P$15,1)+1),
INDEX('DS2024'!$P$5:$P$15,MATCH(R13,'DS2024'!$P$5:$P$15,1)):
INDEX('DS2024'!$P$5:$P$15,MATCH(R13,'DS2024'!$P$5:$P$15,1)+1)),
IF($AB$3=Database!$A$8,
_xlfn.FORECAST.LINEAR(
R13,
INDEX('DS2024'!$T$5:$T$15,MATCH(R13,'DS2024'!$S$5:$S$15,1)):
INDEX('DS2024'!$T$5:$T$15,MATCH(R13,'DS2024'!$S$5:$S$15,1)+1),
INDEX('DS2024'!$S$5:$S$15,MATCH(R13,'DS2024'!$S$5:$S$15,1)):
INDEX('DS2024'!$S$5:$S$15,MATCH(R13,'DS2024'!$S$5:$S$15,1)+1)),
IF($AB$3=Database!$A$9,
_xlfn.FORECAST.LINEAR(
R13,
INDEX('DS2024'!$W$5:$W$15,MATCH(R13,'DS2024'!$V$5:$V$15,1)):
INDEX('DS2024'!$W$5:$W$15,MATCH(R13,'DS2024'!$V$5:$V$15,1)+1),
INDEX('DS2024'!$V$5:$V$15,MATCH(R13,'DS2024'!$V$5:$V$15,1)):
INDEX('DS2024'!$V$5:$V$15,MATCH(R13,'DS2024'!$V$5:$V$15,1)+1)),
IF($AB$3=Database!$A$10,
_xlfn.FORECAST.LINEAR(
R13,
INDEX('DS2024'!$Z$5:$Z$15,MATCH(R13,'DS2024'!$Y$5:$Y$15,1)):
INDEX('DS2024'!$Z$5:$Z$15,MATCH(R13,'DS2024'!$Y$5:$Y$15,1)+1),
INDEX('DS2024'!$Y$5:$Y$15,MATCH(R13,'DS2024'!$Y$5:$Y$15,1)):
INDEX('DS2024'!$Y$5:$Y$15,MATCH(R13,'DS2024'!$Y$5:$Y$15,1)+1))
)))))))))))))))))))</f>
        <v>0.19549488435049167</v>
      </c>
      <c r="AC13" s="82">
        <f t="shared" si="0"/>
        <v>0.52942584536476645</v>
      </c>
      <c r="AD13" s="82">
        <f t="shared" si="1"/>
        <v>0.46917365051567844</v>
      </c>
      <c r="AE13" s="82">
        <f t="shared" si="2"/>
        <v>0.47365229130631376</v>
      </c>
      <c r="AF13" s="82">
        <f t="shared" si="3"/>
        <v>0.52942537962572445</v>
      </c>
      <c r="AG13" s="82">
        <f t="shared" si="4"/>
        <v>0.52962099002334329</v>
      </c>
      <c r="AH13" s="82">
        <f t="shared" si="5"/>
        <v>0.52950152795908323</v>
      </c>
      <c r="AI13" s="82">
        <f t="shared" si="6"/>
        <v>0.52968828931490508</v>
      </c>
      <c r="AJ13" s="83">
        <f t="shared" si="7"/>
        <v>0.52968712496730019</v>
      </c>
      <c r="AK13" s="83">
        <f t="shared" si="8"/>
        <v>0.52940768154213036</v>
      </c>
      <c r="AL13" s="42"/>
      <c r="AM13" s="42"/>
      <c r="AN13" s="42"/>
      <c r="AO13" s="42"/>
      <c r="AP13" s="42"/>
      <c r="AQ13" s="42"/>
      <c r="AR13" s="42"/>
      <c r="AS13" s="42"/>
      <c r="AT13" s="42"/>
      <c r="BD13" s="83" t="e">
        <f>#REF!/10</f>
        <v>#REF!</v>
      </c>
      <c r="BE13" s="83" t="e">
        <f>#REF!/10</f>
        <v>#REF!</v>
      </c>
      <c r="BF13" s="83" t="e">
        <f>#REF!/10</f>
        <v>#REF!</v>
      </c>
      <c r="BG13" s="83" t="e">
        <f>#REF!/10</f>
        <v>#REF!</v>
      </c>
      <c r="BH13" s="83">
        <f t="shared" si="9"/>
        <v>0</v>
      </c>
      <c r="BI13" s="83">
        <f t="shared" si="10"/>
        <v>0</v>
      </c>
      <c r="BJ13" s="83">
        <f t="shared" si="11"/>
        <v>0</v>
      </c>
      <c r="BK13" s="83">
        <f t="shared" si="12"/>
        <v>0</v>
      </c>
      <c r="BL13" s="83">
        <f t="shared" si="13"/>
        <v>0</v>
      </c>
    </row>
    <row r="14" spans="1:65" ht="14.25" customHeight="1">
      <c r="A14" s="31">
        <v>8</v>
      </c>
      <c r="B14" s="42">
        <f>'Evaluasi 60 C'!B14</f>
        <v>65.198999999999998</v>
      </c>
      <c r="C14" s="42">
        <f>'Evaluasi 60 C'!C14</f>
        <v>-0.3349932184458273</v>
      </c>
      <c r="D14" s="42">
        <f>'Evaluasi 60 C'!E14</f>
        <v>65.799000000000007</v>
      </c>
      <c r="E14" s="42">
        <f>'Evaluasi 60 C'!F14</f>
        <v>-0.29593393501805054</v>
      </c>
      <c r="F14" s="42">
        <f>'Evaluasi 60 C'!H14</f>
        <v>65.061999999999998</v>
      </c>
      <c r="G14" s="42">
        <f>'Evaluasi 60 C'!I14</f>
        <v>-0.29779638989169677</v>
      </c>
      <c r="H14" s="42">
        <f>'Evaluasi 60 C'!K14</f>
        <v>65.134</v>
      </c>
      <c r="I14" s="42">
        <f>'Evaluasi 60 C'!L14</f>
        <v>-0.33480134035423642</v>
      </c>
      <c r="J14" s="42">
        <f>'Evaluasi 60 C'!N14</f>
        <v>65.430999999999997</v>
      </c>
      <c r="K14" s="42">
        <f>'Evaluasi 60 C'!O14</f>
        <v>-0.33567807563427471</v>
      </c>
      <c r="L14" s="42">
        <f>'Evaluasi 60 C'!Q14</f>
        <v>66.447000000000003</v>
      </c>
      <c r="M14" s="42">
        <f>'Evaluasi 60 C'!R14</f>
        <v>-0.33867727780437207</v>
      </c>
      <c r="N14" s="42">
        <f>'Evaluasi 60 C'!T14</f>
        <v>64.790000000000006</v>
      </c>
      <c r="O14" s="42">
        <f>'Evaluasi 60 C'!U14</f>
        <v>-0.33378586245412478</v>
      </c>
      <c r="P14" s="42">
        <f>'Evaluasi 60 C'!W14</f>
        <v>65.247</v>
      </c>
      <c r="Q14" s="42">
        <f>'Evaluasi 60 C'!X14</f>
        <v>-0.33513491303654053</v>
      </c>
      <c r="R14" s="42">
        <f>'Evaluasi 60 C'!Z14</f>
        <v>65.137</v>
      </c>
      <c r="S14" s="50">
        <f>'Evaluasi 60 C'!AA14</f>
        <v>-0.33481019626615605</v>
      </c>
      <c r="T14" s="50">
        <f>IF($T$3=Database!$A$11,
_xlfn.FORECAST.LINEAR(
B14,
INDEX('DS2024'!$B$20:$B$35,MATCH(B14,'DS2024'!$A$20:$A$35,1)):
INDEX('DS2024'!$B$20:$B$35,MATCH(B14,'DS2024'!$A$20:$A$35,1)+1),
INDEX('DS2024'!$A$20:$A$35,MATCH(B14,'DS2024'!$A$20:$A$35,1)):
INDEX('DS2024'!$A$20:$A$35,MATCH(B14,'DS2024'!$A$20:$A$35,1)+1)),
IF($T$3=Database!$A$12,
_xlfn.FORECAST.LINEAR(
B14,
INDEX('DS2024'!$E$20:$E$35,MATCH(B14,'DS2024'!$D$20:$D$35,1)):
INDEX('DS2024'!$E$20:$E$35,MATCH(B14,'DS2024'!$D$20:$D$35,1)+1),
INDEX('DS2024'!$D$20:$D$35,MATCH(B14,'DS2024'!$D$20:$D$35,1)):
INDEX('DS2024'!$D$20:$D$35,MATCH(B14,'DS2024'!$D$20:$D$35,1)+1)),
IF($T$3=Database!$A$13,
_xlfn.FORECAST.LINEAR(
B14,
INDEX('DS2024'!$H$20:$H$35,MATCH(B14,'DS2024'!$G$20:$G$35,1)):
INDEX('DS2024'!$H$20:$H$35,MATCH(B14,'DS2024'!$G$20:$G$35,1)+1),
INDEX('DS2024'!$G$20:$G$35,MATCH(B14,'DS2024'!$G$20:$G$35,1)):
INDEX('DS2024'!$G$20:$G$35,MATCH(B14,'DS2024'!$G$20:$G$35,1)+1)),
IF($T$3=Database!$A$14,
_xlfn.FORECAST.LINEAR(
B14,
INDEX('DS2024'!$K$20:$K$35,MATCH(B14,'DS2024'!$J$20:$J$35,1)):
INDEX('DS2024'!$K$20:$K$35,MATCH(B14,'DS2024'!$J$20:$J$35,1)+1),
INDEX('DS2024'!$J$20:$J$35,MATCH(B14,'DS2024'!$J$20:$J$35,1)):
INDEX('DS2024'!$J$20:$J$35,MATCH(B14,'DS2024'!$J$20:$J$35,1)+1)),
IF($T$3=Database!$A$15,
_xlfn.FORECAST.LINEAR(
B14,
INDEX('DS2024'!$N$20:$N$35,MATCH(B14,'DS2024'!$M$20:$M$35,1)):
INDEX('DS2024'!$N$20:$N$35,MATCH(B14,'DS2024'!$M$20:$M$35,1)+1),
INDEX('DS2024'!$M$20:$M$35,MATCH(B14,'DS2024'!$M$20:$M$35,1)):
INDEX('DS2024'!$M$20:$M$35,MATCH(B14,'DS2024'!$M$20:$M$35,1)+1)),
IF($T$3=Database!$A$16,
_xlfn.FORECAST.LINEAR(
B14,
INDEX('DS2024'!$Q$20:$Q$35,MATCH(B14,'DS2024'!$P$20:$P$35,1)):
INDEX('DS2024'!$Q$20:$Q$35,MATCH(B14,'DS2024'!$P$20:$P$35,1)+1),
INDEX('DS2024'!$P$20:$P$35,MATCH(B14,'DS2024'!$P$20:$P$35,1)):
INDEX('DS2024'!$P$20:$P$35,MATCH(B14,'DS2024'!$P$20:$P$35,1)+1)),
IF($T$3=Database!$A$17,
_xlfn.FORECAST.LINEAR(
B14,
INDEX('DS2024'!$T$20:$T$35,MATCH(B14,'DS2024'!$S$20:$S$35,1)):
INDEX('DS2024'!$T$20:$T$35,MATCH(B14,'DS2024'!$S$20:$S$35,1)+1),
INDEX('DS2024'!$S$20:$S$35,MATCH(B14,'DS2024'!$S$20:$S$35,1)):
INDEX('DS2024'!$S$20:$S$35,MATCH(B14,'DS2024'!$S$20:$S$35,1)+1)),
IF($T$3=Database!$A$18,
_xlfn.FORECAST.LINEAR(
B14,
INDEX('DS2024'!$W$20:$W$35,MATCH(B14,'DS2024'!$V$20:$V$35,1)):
INDEX('DS2024'!$W$20:$W$35,MATCH(B14,'DS2024'!$V$20:$V$35,1)+1),
INDEX('DS2024'!$V$20:$V$35,MATCH(B14,'DS2024'!$V$20:$V$35,1)):
INDEX('DS2024'!$V$20:$V$35,MATCH(B14,'DS2024'!$V$20:$V$35,1)+1)),
IF($T$3=Database!$A$19,
_xlfn.FORECAST.LINEAR(
B14,
INDEX('DS2024'!$Z$20:$Z$35,MATCH(B14,'DS2024'!$Y$20:$Y$35,1)):
INDEX('DS2024'!$Z$20:$Z$35,MATCH(B14,'DS2024'!$Y$20:$Y$35,1)+1),
INDEX('DS2024'!$Y$20:$Y$35,MATCH(B14,'DS2024'!$Y$20:$Y$35,1)):
INDEX('DS2024'!$Y$20:$Y$35,MATCH(B14,'DS2024'!$Y$20:$Y$35,1)+1)),
IF($T$3=Database!$A$20,
_xlfn.FORECAST.LINEAR(
B14,
INDEX('DS2024'!$AC$20:$AC$35,MATCH(B14,'DS2024'!$AB$20:$AB$35,1)):
INDEX('DS2024'!$AC$20:$AC$35,MATCH(B14,'DS2024'!$AB$20:$AB$35,1)+1),
INDEX('DS2024'!$AB$20:$AB$35,MATCH(B14,'DS2024'!$AB$20:$AB$35,1)):
INDEX('DS2024'!$AB$20:$AB$35,MATCH(B14,'DS2024'!$AB$20:$AB$35,1)+1)),
IF($T$3=Database!$A$2,
_xlfn.FORECAST.LINEAR(
B14,
INDEX('DS2024'!$B$5:$B$15,MATCH(B14,'DS2024'!$A$5:$A$15,1)):
INDEX('DS2024'!$B$5:$B$15,MATCH(B14,'DS2024'!$A$5:$A$15,1)+1),
INDEX('DS2024'!$A$5:$A$15,MATCH(B14,'DS2024'!$A$5:$A$15,1)):
INDEX('DS2024'!$A$5:$A$15,MATCH(B14,'DS2024'!$A$5:$A$15,1)+1)),
IF($T$3=Database!$A$3,
_xlfn.FORECAST.LINEAR(
B14,
INDEX('DS2024'!$E$5:$E$15,MATCH(B14,'DS2024'!$D$5:$D$15,1)):
INDEX('DS2024'!$E$5:$E$15,MATCH(B14,'DS2024'!$D$5:$D$15,1)+1),
INDEX('DS2024'!$D$5:$D$15,MATCH(B14,'DS2024'!$D$5:$D$15,1)):
INDEX('DS2024'!$D$5:$D$15,MATCH(B14,'DS2024'!$D$5:$D$15,1)+1)),
IF($T$3=Database!$A$4,
_xlfn.FORECAST.LINEAR(
B14,
INDEX('DS2024'!$H$5:$H$15,MATCH(B14,'DS2024'!$G$5:$G$15,1)):
INDEX('DS2024'!$H$5:$H$15,MATCH(B14,'DS2024'!$G$5:$G$15,1)+1),
INDEX('DS2024'!$G$5:$G$15,MATCH(B14,'DS2024'!$G$5:$G$15,1)):
INDEX('DS2024'!$G$5:$G$15,MATCH(B14,'DS2024'!$G$5:$G$15,1)+1)),
IF($T$3=Database!$A$5,
_xlfn.FORECAST.LINEAR(
B14,
INDEX('DS2024'!$K$5:$K$15,MATCH(B14,'DS2024'!$J$5:$J$15,1)):
INDEX('DS2024'!$K$5:$K$15,MATCH(B14,'DS2024'!$J$5:$J$15,1)+1),
INDEX('DS2024'!$J$5:$J$15,MATCH(B14,'DS2024'!$J$5:$J$15,1)):
INDEX('DS2024'!$J$5:$J$15,MATCH(B14,'DS2024'!$J$5:$J$15,1)+1)),
IF($T$3=Database!$A$6,
_xlfn.FORECAST.LINEAR(
B14,
INDEX('DS2024'!$N$5:$N$15,MATCH(B14,'DS2024'!$M$5:$M$15,1)):
INDEX('DS2024'!$N$5:$N$15,MATCH(B14,'DS2024'!$M$5:$M$15,1)+1),
INDEX('DS2024'!$M$5:$M$15,MATCH(B14,'DS2024'!$M$5:$M$15,1)):
INDEX('DS2024'!$M$5:$M$15,MATCH(B14,'DS2024'!$M$5:$M$15,1)+1)),
IF($T$3=Database!$A$7,
_xlfn.FORECAST.LINEAR(
B14,
INDEX('DS2024'!$Q$5:$Q$15,MATCH(B14,'DS2024'!$P$5:$P$15,1)):
INDEX('DS2024'!$Q$5:$Q$15,MATCH(B14,'DS2024'!$P$5:$P$15,1)+1),
INDEX('DS2024'!$P$5:$P$15,MATCH(B14,'DS2024'!$P$5:$P$15,1)):
INDEX('DS2024'!$P$5:$P$15,MATCH(B14,'DS2024'!$P$5:$P$15,1)+1)),
IF($T$3=Database!$A$8,
_xlfn.FORECAST.LINEAR(
B14,
INDEX('DS2024'!$T$5:$T$15,MATCH(B14,'DS2024'!$S$5:$S$15,1)):
INDEX('DS2024'!$T$5:$T$15,MATCH(B14,'DS2024'!$S$5:$S$15,1)+1),
INDEX('DS2024'!$S$5:$S$15,MATCH(B14,'DS2024'!$S$5:$S$15,1)):
INDEX('DS2024'!$S$5:$S$15,MATCH(B14,'DS2024'!$S$5:$S$15,1)+1)),
IF($T$3=Database!$A$9,
_xlfn.FORECAST.LINEAR(
B14,
INDEX('DS2024'!$W$5:$W$15,MATCH(B14,'DS2024'!$V$5:$V$15,1)):
INDEX('DS2024'!$W$5:$W$15,MATCH(B14,'DS2024'!$V$5:$V$15,1)+1),
INDEX('DS2024'!$V$5:$V$15,MATCH(B14,'DS2024'!$V$5:$V$15,1)):
INDEX('DS2024'!$V$5:$V$15,MATCH(B14,'DS2024'!$V$5:$V$15,1)+1)),
IF($T$3=Database!$A$10,
_xlfn.FORECAST.LINEAR(
B14,
INDEX('DS2024'!$Z$5:$Z$15,MATCH(B14,'DS2024'!$Y$5:$Y$15,1)):
INDEX('DS2024'!$Z$5:$Z$15,MATCH(B14,'DS2024'!$Y$5:$Y$15,1)+1),
INDEX('DS2024'!$Y$5:$Y$15,MATCH(B14,'DS2024'!$Y$5:$Y$15,1)):
INDEX('DS2024'!$Y$5:$Y$15,MATCH(B14,'DS2024'!$Y$5:$Y$15,1)+1))
)))))))))))))))))))</f>
        <v>0.19432923285162626</v>
      </c>
      <c r="U14" s="50">
        <f>IF($U$3=Database!$A$11,
_xlfn.FORECAST.LINEAR(
D14,
INDEX('DS2024'!$B$20:$B$35,MATCH(D14,'DS2024'!$A$20:$A$35,1)):
INDEX('DS2024'!$B$20:$B$35,MATCH(D14,'DS2024'!$A$20:$A$35,1)+1),
INDEX('DS2024'!$A$20:$A$35,MATCH(D14,'DS2024'!$A$20:$A$35,1)):
INDEX('DS2024'!$A$20:$A$35,MATCH(D14,'DS2024'!$A$20:$A$35,1)+1)),
IF($U$3=Database!$A$12,
_xlfn.FORECAST.LINEAR(
D14,
INDEX('DS2024'!$E$20:$E$35,MATCH(D14,'DS2024'!$D$20:$D$35,1)):
INDEX('DS2024'!$E$20:$E$35,MATCH(D14,'DS2024'!$D$20:$D$35,1)+1),
INDEX('DS2024'!$D$20:$D$35,MATCH(D14,'DS2024'!$D$20:$D$35,1)):
INDEX('DS2024'!$D$20:$D$35,MATCH(D14,'DS2024'!$D$20:$D$35,1)+1)),
IF($U$3=Database!$A$13,
_xlfn.FORECAST.LINEAR(
D14,
INDEX('DS2024'!$H$20:$H$35,MATCH(D14,'DS2024'!$G$20:$G$35,1)):
INDEX('DS2024'!$H$20:$H$35,MATCH(D14,'DS2024'!$G$20:$G$35,1)+1),
INDEX('DS2024'!$G$20:$G$35,MATCH(D14,'DS2024'!$G$20:$G$35,1)):
INDEX('DS2024'!$G$20:$G$35,MATCH(D14,'DS2024'!$G$20:$G$35,1)+1)),
IF($U$3=Database!$A$14,
_xlfn.FORECAST.LINEAR(
D14,
INDEX('DS2024'!$K$20:$K$35,MATCH(D14,'DS2024'!$J$20:$J$35,1)):
INDEX('DS2024'!$K$20:$K$35,MATCH(D14,'DS2024'!$J$20:$J$35,1)+1),
INDEX('DS2024'!$J$20:$J$35,MATCH(D14,'DS2024'!$J$20:$J$35,1)):
INDEX('DS2024'!$J$20:$J$35,MATCH(D14,'DS2024'!$J$20:$J$35,1)+1)),
IF($U$3=Database!$A$15,
_xlfn.FORECAST.LINEAR(
D14,
INDEX('DS2024'!$N$20:$N$35,MATCH(D14,'DS2024'!$M$20:$M$35,1)):
INDEX('DS2024'!$N$20:$N$35,MATCH(D14,'DS2024'!$M$20:$M$35,1)+1),
INDEX('DS2024'!$M$20:$M$35,MATCH(D14,'DS2024'!$M$20:$M$35,1)):
INDEX('DS2024'!$M$20:$M$35,MATCH(D14,'DS2024'!$M$20:$M$35,1)+1)),
IF($U$3=Database!$A$16,
_xlfn.FORECAST.LINEAR(
D14,
INDEX('DS2024'!$Q$20:$Q$35,MATCH(D14,'DS2024'!$P$20:$P$35,1)):
INDEX('DS2024'!$Q$20:$Q$35,MATCH(D14,'DS2024'!$P$20:$P$35,1)+1),
INDEX('DS2024'!$P$20:$P$35,MATCH(D14,'DS2024'!$P$20:$P$35,1)):
INDEX('DS2024'!$P$20:$P$35,MATCH(D14,'DS2024'!$P$20:$P$35,1)+1)),
IF($U$3=Database!$A$17,
_xlfn.FORECAST.LINEAR(
D14,
INDEX('DS2024'!$T$20:$T$35,MATCH(D14,'DS2024'!$S$20:$S$35,1)):
INDEX('DS2024'!$T$20:$T$35,MATCH(D14,'DS2024'!$S$20:$S$35,1)+1),
INDEX('DS2024'!$S$20:$S$35,MATCH(D14,'DS2024'!$S$20:$S$35,1)):
INDEX('DS2024'!$S$20:$S$35,MATCH(D14,'DS2024'!$S$20:$S$35,1)+1)),
IF($U$3=Database!$A$18,
_xlfn.FORECAST.LINEAR(
D14,
INDEX('DS2024'!$W$20:$W$35,MATCH(D14,'DS2024'!$V$20:$V$35,1)):
INDEX('DS2024'!$W$20:$W$35,MATCH(D14,'DS2024'!$V$20:$V$35,1)+1),
INDEX('DS2024'!$V$20:$V$35,MATCH(D14,'DS2024'!$V$20:$V$35,1)):
INDEX('DS2024'!$V$20:$V$35,MATCH(D14,'DS2024'!$V$20:$V$35,1)+1)),
IF($U$3=Database!$A$19,
_xlfn.FORECAST.LINEAR(
D14,
INDEX('DS2024'!$Z$20:$Z$35,MATCH(D14,'DS2024'!$Y$20:$Y$35,1)):
INDEX('DS2024'!$Z$20:$Z$35,MATCH(D14,'DS2024'!$Y$20:$Y$35,1)+1),
INDEX('DS2024'!$Y$20:$Y$35,MATCH(D14,'DS2024'!$Y$20:$Y$35,1)):
INDEX('DS2024'!$Y$20:$Y$35,MATCH(D14,'DS2024'!$Y$20:$Y$35,1)+1)),
IF($U$3=Database!$A$20,
_xlfn.FORECAST.LINEAR(
D14,
INDEX('DS2024'!$AC$20:$AC$35,MATCH(D14,'DS2024'!$AB$20:$AB$35,1)):
INDEX('DS2024'!$AC$20:$AC$35,MATCH(D14,'DS2024'!$AB$20:$AB$35,1)+1),
INDEX('DS2024'!$AB$20:$AB$35,MATCH(D14,'DS2024'!$AB$20:$AB$35,1)):
INDEX('DS2024'!$AB$20:$AB$35,MATCH(D14,'DS2024'!$AB$20:$AB$35,1)+1)),
IF($U$3=Database!$A$2,
_xlfn.FORECAST.LINEAR(
D14,
INDEX('DS2024'!$B$5:$B$15,MATCH(D14,'DS2024'!$A$5:$A$15,1)):
INDEX('DS2024'!$B$5:$B$15,MATCH(D14,'DS2024'!$A$5:$A$15,1)+1),
INDEX('DS2024'!$A$5:$A$15,MATCH(D14,'DS2024'!$A$5:$A$15,1)):
INDEX('DS2024'!$A$5:$A$15,MATCH(D14,'DS2024'!$A$5:$A$15,1)+1)),
IF($U$3=Database!$A$3,
_xlfn.FORECAST.LINEAR(
D14,
INDEX('DS2024'!$E$5:$E$15,MATCH(D14,'DS2024'!$D$5:$D$15,1)):
INDEX('DS2024'!$E$5:$E$15,MATCH(D14,'DS2024'!$D$5:$D$15,1)+1),
INDEX('DS2024'!$D$5:$D$15,MATCH(D14,'DS2024'!$D$5:$D$15,1)):
INDEX('DS2024'!$D$5:$D$15,MATCH(D14,'DS2024'!$D$5:$D$15,1)+1)),
IF($U$3=Database!$A$4,
_xlfn.FORECAST.LINEAR(
D14,
INDEX('DS2024'!$H$5:$H$15,MATCH(D14,'DS2024'!$G$5:$G$15,1)):
INDEX('DS2024'!$H$5:$H$15,MATCH(D14,'DS2024'!$G$5:$G$15,1)+1),
INDEX('DS2024'!$G$5:$G$15,MATCH(D14,'DS2024'!$G$5:$G$15,1)):
INDEX('DS2024'!$G$5:$G$15,MATCH(D14,'DS2024'!$G$5:$G$15,1)+1)),
IF($U$3=Database!$A$5,
_xlfn.FORECAST.LINEAR(
D14,
INDEX('DS2024'!$K$5:$K$15,MATCH(D14,'DS2024'!$J$5:$J$15,1)):
INDEX('DS2024'!$K$5:$K$15,MATCH(D14,'DS2024'!$J$5:$J$15,1)+1),
INDEX('DS2024'!$J$5:$J$15,MATCH(D14,'DS2024'!$J$5:$J$15,1)):
INDEX('DS2024'!$J$5:$J$15,MATCH(D14,'DS2024'!$J$5:$J$15,1)+1)),
IF($U$3=Database!$A$6,
_xlfn.FORECAST.LINEAR(
D14,
INDEX('DS2024'!$N$5:$N$15,MATCH(D14,'DS2024'!$M$5:$M$15,1)):
INDEX('DS2024'!$N$5:$N$15,MATCH(D14,'DS2024'!$M$5:$M$15,1)+1),
INDEX('DS2024'!$M$5:$M$15,MATCH(D14,'DS2024'!$M$5:$M$15,1)):
INDEX('DS2024'!$M$5:$M$15,MATCH(D14,'DS2024'!$M$5:$M$15,1)+1)),
IF($U$3=Database!$A$7,
_xlfn.FORECAST.LINEAR(
D14,
INDEX('DS2024'!$Q$5:$Q$15,MATCH(D14,'DS2024'!$P$5:$P$15,1)):
INDEX('DS2024'!$Q$5:$Q$15,MATCH(D14,'DS2024'!$P$5:$P$15,1)+1),
INDEX('DS2024'!$P$5:$P$15,MATCH(D14,'DS2024'!$P$5:$P$15,1)):
INDEX('DS2024'!$P$5:$P$15,MATCH(D14,'DS2024'!$P$5:$P$15,1)+1)),
IF($U$3=Database!$A$8,
_xlfn.FORECAST.LINEAR(
D14,
INDEX('DS2024'!$T$5:$T$15,MATCH(D14,'DS2024'!$S$5:$S$15,1)):
INDEX('DS2024'!$T$5:$T$15,MATCH(D14,'DS2024'!$S$5:$S$15,1)+1),
INDEX('DS2024'!$S$5:$S$15,MATCH(D14,'DS2024'!$S$5:$S$15,1)):
INDEX('DS2024'!$S$5:$S$15,MATCH(D14,'DS2024'!$S$5:$S$15,1)+1)),
IF($U$3=Database!$A$9,
_xlfn.FORECAST.LINEAR(
D14,
INDEX('DS2024'!$W$5:$W$15,MATCH(D14,'DS2024'!$V$5:$V$15,1)):
INDEX('DS2024'!$W$5:$W$15,MATCH(D14,'DS2024'!$V$5:$V$15,1)+1),
INDEX('DS2024'!$V$5:$V$15,MATCH(D14,'DS2024'!$V$5:$V$15,1)):
INDEX('DS2024'!$V$5:$V$15,MATCH(D14,'DS2024'!$V$5:$V$15,1)+1)),
IF($U$3=Database!$A$10,
_xlfn.FORECAST.LINEAR(
D14,
INDEX('DS2024'!$Z$5:$Z$15,MATCH(D14,'DS2024'!$Y$5:$Y$15,1)):
INDEX('DS2024'!$Z$5:$Z$15,MATCH(D14,'DS2024'!$Y$5:$Y$15,1)+1),
INDEX('DS2024'!$Y$5:$Y$15,MATCH(D14,'DS2024'!$Y$5:$Y$15,1)):
INDEX('DS2024'!$Y$5:$Y$15,MATCH(D14,'DS2024'!$Y$5:$Y$15,1)+1))
)))))))))))))))))))</f>
        <v>0.17017574552683895</v>
      </c>
      <c r="V14" s="50">
        <f>IF($V$3=Database!$A$11,
_xlfn.FORECAST.LINEAR(
F14,
INDEX('DS2024'!$B$20:$B$35,MATCH(F14,'DS2024'!$A$20:$A$35,1)):
INDEX('DS2024'!$B$20:$B$35,MATCH(F14,'DS2024'!$A$20:$A$35,1)+1),
INDEX('DS2024'!$A$20:$A$35,MATCH(F14,'DS2024'!$A$20:$A$35,1)):
INDEX('DS2024'!$A$20:$A$35,MATCH(F14,'DS2024'!$A$20:$A$35,1)+1)),
IF($V$3=Database!$A$12,
_xlfn.FORECAST.LINEAR(
F14,
INDEX('DS2024'!$E$20:$E$35,MATCH(F14,'DS2024'!$D$20:$D$35,1)):
INDEX('DS2024'!$E$20:$E$35,MATCH(F14,'DS2024'!$D$20:$D$35,1)+1),
INDEX('DS2024'!$D$20:$D$35,MATCH(F14,'DS2024'!$D$20:$D$35,1)):
INDEX('DS2024'!$D$20:$D$35,MATCH(F14,'DS2024'!$D$20:$D$35,1)+1)),
IF($V$3=Database!$A$13,
_xlfn.FORECAST.LINEAR(
F14,
INDEX('DS2024'!$H$20:$H$35,MATCH(F14,'DS2024'!$G$20:$G$35,1)):
INDEX('DS2024'!$H$20:$H$35,MATCH(F14,'DS2024'!$G$20:$G$35,1)+1),
INDEX('DS2024'!$G$20:$G$35,MATCH(F14,'DS2024'!$G$20:$G$35,1)):
INDEX('DS2024'!$G$20:$G$35,MATCH(F14,'DS2024'!$G$20:$G$35,1)+1)),
IF($V$3=Database!$A$14,
_xlfn.FORECAST.LINEAR(
F14,
INDEX('DS2024'!$K$20:$K$35,MATCH(F14,'DS2024'!$J$20:$J$35,1)):
INDEX('DS2024'!$K$20:$K$35,MATCH(F14,'DS2024'!$J$20:$J$35,1)+1),
INDEX('DS2024'!$J$20:$J$35,MATCH(F14,'DS2024'!$J$20:$J$35,1)):
INDEX('DS2024'!$J$20:$J$35,MATCH(F14,'DS2024'!$J$20:$J$35,1)+1)),
IF($V$3=Database!$A$15,
_xlfn.FORECAST.LINEAR(
F14,
INDEX('DS2024'!$N$20:$N$35,MATCH(F14,'DS2024'!$M$20:$M$35,1)):
INDEX('DS2024'!$N$20:$N$35,MATCH(F14,'DS2024'!$M$20:$M$35,1)+1),
INDEX('DS2024'!$M$20:$M$35,MATCH(F14,'DS2024'!$M$20:$M$35,1)):
INDEX('DS2024'!$M$20:$M$35,MATCH(F14,'DS2024'!$M$20:$M$35,1)+1)),
IF($V$3=Database!$A$16,
_xlfn.FORECAST.LINEAR(
F14,
INDEX('DS2024'!$Q$20:$Q$35,MATCH(F14,'DS2024'!$P$20:$P$35,1)):
INDEX('DS2024'!$Q$20:$Q$35,MATCH(F14,'DS2024'!$P$20:$P$35,1)+1),
INDEX('DS2024'!$P$20:$P$35,MATCH(F14,'DS2024'!$P$20:$P$35,1)):
INDEX('DS2024'!$P$20:$P$35,MATCH(F14,'DS2024'!$P$20:$P$35,1)+1)),
IF($V$3=Database!$A$17,
_xlfn.FORECAST.LINEAR(
F14,
INDEX('DS2024'!$T$20:$T$35,MATCH(F14,'DS2024'!$S$20:$S$35,1)):
INDEX('DS2024'!$T$20:$T$35,MATCH(F14,'DS2024'!$S$20:$S$35,1)+1),
INDEX('DS2024'!$S$20:$S$35,MATCH(F14,'DS2024'!$S$20:$S$35,1)):
INDEX('DS2024'!$S$20:$S$35,MATCH(F14,'DS2024'!$S$20:$S$35,1)+1)),
IF($V$3=Database!$A$18,
_xlfn.FORECAST.LINEAR(
F14,
INDEX('DS2024'!$W$20:$W$35,MATCH(F14,'DS2024'!$V$20:$V$35,1)):
INDEX('DS2024'!$W$20:$W$35,MATCH(F14,'DS2024'!$V$20:$V$35,1)+1),
INDEX('DS2024'!$V$20:$V$35,MATCH(F14,'DS2024'!$V$20:$V$35,1)):
INDEX('DS2024'!$V$20:$V$35,MATCH(F14,'DS2024'!$V$20:$V$35,1)+1)),
IF($V$3=Database!$A$19,
_xlfn.FORECAST.LINEAR(
F14,
INDEX('DS2024'!$Z$20:$Z$35,MATCH(F14,'DS2024'!$Y$20:$Y$35,1)):
INDEX('DS2024'!$Z$20:$Z$35,MATCH(F14,'DS2024'!$Y$20:$Y$35,1)+1),
INDEX('DS2024'!$Y$20:$Y$35,MATCH(F14,'DS2024'!$Y$20:$Y$35,1)):
INDEX('DS2024'!$Y$20:$Y$35,MATCH(F14,'DS2024'!$Y$20:$Y$35,1)+1)),
IF($V$3=Database!$A$20,
_xlfn.FORECAST.LINEAR(
F14,
INDEX('DS2024'!$AC$20:$AC$35,MATCH(F14,'DS2024'!$AB$20:$AB$35,1)):
INDEX('DS2024'!$AC$20:$AC$35,MATCH(F14,'DS2024'!$AB$20:$AB$35,1)+1),
INDEX('DS2024'!$AB$20:$AB$35,MATCH(F14,'DS2024'!$AB$20:$AB$35,1)):
INDEX('DS2024'!$AB$20:$AB$35,MATCH(F14,'DS2024'!$AB$20:$AB$35,1)+1)),
IF($V$3=Database!$A$2,
_xlfn.FORECAST.LINEAR(
F14,
INDEX('DS2024'!$B$5:$B$15,MATCH(F14,'DS2024'!$A$5:$A$15,1)):
INDEX('DS2024'!$B$5:$B$15,MATCH(F14,'DS2024'!$A$5:$A$15,1)+1),
INDEX('DS2024'!$A$5:$A$15,MATCH(F14,'DS2024'!$A$5:$A$15,1)):
INDEX('DS2024'!$A$5:$A$15,MATCH(F14,'DS2024'!$A$5:$A$15,1)+1)),
IF($V$3=Database!$A$3,
_xlfn.FORECAST.LINEAR(
F14,
INDEX('DS2024'!$E$5:$E$15,MATCH(F14,'DS2024'!$D$5:$D$15,1)):
INDEX('DS2024'!$E$5:$E$15,MATCH(F14,'DS2024'!$D$5:$D$15,1)+1),
INDEX('DS2024'!$D$5:$D$15,MATCH(F14,'DS2024'!$D$5:$D$15,1)):
INDEX('DS2024'!$D$5:$D$15,MATCH(F14,'DS2024'!$D$5:$D$15,1)+1)),
IF($V$3=Database!$A$4,
_xlfn.FORECAST.LINEAR(
F14,
INDEX('DS2024'!$H$5:$H$15,MATCH(F14,'DS2024'!$G$5:$G$15,1)):
INDEX('DS2024'!$H$5:$H$15,MATCH(F14,'DS2024'!$G$5:$G$15,1)+1),
INDEX('DS2024'!$G$5:$G$15,MATCH(F14,'DS2024'!$G$5:$G$15,1)):
INDEX('DS2024'!$G$5:$G$15,MATCH(F14,'DS2024'!$G$5:$G$15,1)+1)),
IF($V$3=Database!$A$5,
_xlfn.FORECAST.LINEAR(
F14,
INDEX('DS2024'!$K$5:$K$15,MATCH(F14,'DS2024'!$J$5:$J$15,1)):
INDEX('DS2024'!$K$5:$K$15,MATCH(F14,'DS2024'!$J$5:$J$15,1)+1),
INDEX('DS2024'!$J$5:$J$15,MATCH(F14,'DS2024'!$J$5:$J$15,1)):
INDEX('DS2024'!$J$5:$J$15,MATCH(F14,'DS2024'!$J$5:$J$15,1)+1)),
IF($V$3=Database!$A$6,
_xlfn.FORECAST.LINEAR(
F14,
INDEX('DS2024'!$N$5:$N$15,MATCH(F14,'DS2024'!$M$5:$M$15,1)):
INDEX('DS2024'!$N$5:$N$15,MATCH(F14,'DS2024'!$M$5:$M$15,1)+1),
INDEX('DS2024'!$M$5:$M$15,MATCH(F14,'DS2024'!$M$5:$M$15,1)):
INDEX('DS2024'!$M$5:$M$15,MATCH(F14,'DS2024'!$M$5:$M$15,1)+1)),
IF($V$3=Database!$A$7,
_xlfn.FORECAST.LINEAR(
F14,
INDEX('DS2024'!$Q$5:$Q$15,MATCH(F14,'DS2024'!$P$5:$P$15,1)):
INDEX('DS2024'!$Q$5:$Q$15,MATCH(F14,'DS2024'!$P$5:$P$15,1)+1),
INDEX('DS2024'!$P$5:$P$15,MATCH(F14,'DS2024'!$P$5:$P$15,1)):
INDEX('DS2024'!$P$5:$P$15,MATCH(F14,'DS2024'!$P$5:$P$15,1)+1)),
IF($V$3=Database!$A$8,
_xlfn.FORECAST.LINEAR(
F14,
INDEX('DS2024'!$T$5:$T$15,MATCH(F14,'DS2024'!$S$5:$S$15,1)):
INDEX('DS2024'!$T$5:$T$15,MATCH(F14,'DS2024'!$S$5:$S$15,1)+1),
INDEX('DS2024'!$S$5:$S$15,MATCH(F14,'DS2024'!$S$5:$S$15,1)):
INDEX('DS2024'!$S$5:$S$15,MATCH(F14,'DS2024'!$S$5:$S$15,1)+1)),
IF($V$3=Database!$A$9,
_xlfn.FORECAST.LINEAR(
F14,
INDEX('DS2024'!$W$5:$W$15,MATCH(F14,'DS2024'!$V$5:$V$15,1)):
INDEX('DS2024'!$W$5:$W$15,MATCH(F14,'DS2024'!$V$5:$V$15,1)+1),
INDEX('DS2024'!$V$5:$V$15,MATCH(F14,'DS2024'!$V$5:$V$15,1)):
INDEX('DS2024'!$V$5:$V$15,MATCH(F14,'DS2024'!$V$5:$V$15,1)+1)),
IF($V$3=Database!$A$10,
_xlfn.FORECAST.LINEAR(
F14,
INDEX('DS2024'!$Z$5:$Z$15,MATCH(F14,'DS2024'!$Y$5:$Y$15,1)):
INDEX('DS2024'!$Z$5:$Z$15,MATCH(F14,'DS2024'!$Y$5:$Y$15,1)+1),
INDEX('DS2024'!$Y$5:$Y$15,MATCH(F14,'DS2024'!$Y$5:$Y$15,1)):
INDEX('DS2024'!$Y$5:$Y$15,MATCH(F14,'DS2024'!$Y$5:$Y$15,1)+1))
)))))))))))))))))))</f>
        <v>0.17339920477137177</v>
      </c>
      <c r="W14" s="50">
        <f>IF($W$3=Database!$A$11,
_xlfn.FORECAST.LINEAR(
H14,
INDEX('DS2024'!$B$20:$B$35,MATCH(H14,'DS2024'!$A$20:$A$35,1)):
INDEX('DS2024'!$B$20:$B$35,MATCH(H14,'DS2024'!$A$20:$A$35,1)+1),
INDEX('DS2024'!$A$20:$A$35,MATCH(H14,'DS2024'!$A$20:$A$35,1)):
INDEX('DS2024'!$A$20:$A$35,MATCH(H14,'DS2024'!$A$20:$A$35,1)+1)),
IF($W$3=Database!$A$12,
_xlfn.FORECAST.LINEAR(
H14,
INDEX('DS2024'!$E$20:$E$35,MATCH(H14,'DS2024'!$D$20:$D$35,1)):
INDEX('DS2024'!$E$20:$E$35,MATCH(H14,'DS2024'!$D$20:$D$35,1)+1),
INDEX('DS2024'!$D$20:$D$35,MATCH(H14,'DS2024'!$D$20:$D$35,1)):
INDEX('DS2024'!$D$20:$D$35,MATCH(H14,'DS2024'!$D$20:$D$35,1)+1)),
IF($W$3=Database!$A$13,
_xlfn.FORECAST.LINEAR(
H14,
INDEX('DS2024'!$H$20:$H$35,MATCH(H14,'DS2024'!$G$20:$G$35,1)):
INDEX('DS2024'!$H$20:$H$35,MATCH(H14,'DS2024'!$G$20:$G$35,1)+1),
INDEX('DS2024'!$G$20:$G$35,MATCH(H14,'DS2024'!$G$20:$G$35,1)):
INDEX('DS2024'!$G$20:$G$35,MATCH(H14,'DS2024'!$G$20:$G$35,1)+1)),
IF($W$3=Database!$A$14,
_xlfn.FORECAST.LINEAR(
H14,
INDEX('DS2024'!$K$20:$K$35,MATCH(H14,'DS2024'!$J$20:$J$35,1)):
INDEX('DS2024'!$K$20:$K$35,MATCH(H14,'DS2024'!$J$20:$J$35,1)+1),
INDEX('DS2024'!$J$20:$J$35,MATCH(H14,'DS2024'!$J$20:$J$35,1)):
INDEX('DS2024'!$J$20:$J$35,MATCH(H14,'DS2024'!$J$20:$J$35,1)+1)),
IF($W$3=Database!$A$15,
_xlfn.FORECAST.LINEAR(
H14,
INDEX('DS2024'!$N$20:$N$35,MATCH(H14,'DS2024'!$M$20:$M$35,1)):
INDEX('DS2024'!$N$20:$N$35,MATCH(H14,'DS2024'!$M$20:$M$35,1)+1),
INDEX('DS2024'!$M$20:$M$35,MATCH(H14,'DS2024'!$M$20:$M$35,1)):
INDEX('DS2024'!$M$20:$M$35,MATCH(H14,'DS2024'!$M$20:$M$35,1)+1)),
IF($W$3=Database!$A$16,
_xlfn.FORECAST.LINEAR(
H14,
INDEX('DS2024'!$Q$20:$Q$35,MATCH(H14,'DS2024'!$P$20:$P$35,1)):
INDEX('DS2024'!$Q$20:$Q$35,MATCH(H14,'DS2024'!$P$20:$P$35,1)+1),
INDEX('DS2024'!$P$20:$P$35,MATCH(H14,'DS2024'!$P$20:$P$35,1)):
INDEX('DS2024'!$P$20:$P$35,MATCH(H14,'DS2024'!$P$20:$P$35,1)+1)),
IF($W$3=Database!$A$17,
_xlfn.FORECAST.LINEAR(
H14,
INDEX('DS2024'!$T$20:$T$35,MATCH(H14,'DS2024'!$S$20:$S$35,1)):
INDEX('DS2024'!$T$20:$T$35,MATCH(H14,'DS2024'!$S$20:$S$35,1)+1),
INDEX('DS2024'!$S$20:$S$35,MATCH(H14,'DS2024'!$S$20:$S$35,1)):
INDEX('DS2024'!$S$20:$S$35,MATCH(H14,'DS2024'!$S$20:$S$35,1)+1)),
IF($W$3=Database!$A$18,
_xlfn.FORECAST.LINEAR(
H14,
INDEX('DS2024'!$W$20:$W$35,MATCH(H14,'DS2024'!$V$20:$V$35,1)):
INDEX('DS2024'!$W$20:$W$35,MATCH(H14,'DS2024'!$V$20:$V$35,1)+1),
INDEX('DS2024'!$V$20:$V$35,MATCH(H14,'DS2024'!$V$20:$V$35,1)):
INDEX('DS2024'!$V$20:$V$35,MATCH(H14,'DS2024'!$V$20:$V$35,1)+1)),
IF($W$3=Database!$A$19,
_xlfn.FORECAST.LINEAR(
H14,
INDEX('DS2024'!$Z$20:$Z$35,MATCH(H14,'DS2024'!$Y$20:$Y$35,1)):
INDEX('DS2024'!$Z$20:$Z$35,MATCH(H14,'DS2024'!$Y$20:$Y$35,1)+1),
INDEX('DS2024'!$Y$20:$Y$35,MATCH(H14,'DS2024'!$Y$20:$Y$35,1)):
INDEX('DS2024'!$Y$20:$Y$35,MATCH(H14,'DS2024'!$Y$20:$Y$35,1)+1)),
IF($W$3=Database!$A$20,
_xlfn.FORECAST.LINEAR(
H14,
INDEX('DS2024'!$AC$20:$AC$35,MATCH(H14,'DS2024'!$AB$20:$AB$35,1)):
INDEX('DS2024'!$AC$20:$AC$35,MATCH(H14,'DS2024'!$AB$20:$AB$35,1)+1),
INDEX('DS2024'!$AB$20:$AB$35,MATCH(H14,'DS2024'!$AB$20:$AB$35,1)):
INDEX('DS2024'!$AB$20:$AB$35,MATCH(H14,'DS2024'!$AB$20:$AB$35,1)+1)),
IF($W$3=Database!$A$2,
_xlfn.FORECAST.LINEAR(
H14,
INDEX('DS2024'!$B$5:$B$15,MATCH(H14,'DS2024'!$A$5:$A$15,1)):
INDEX('DS2024'!$B$5:$B$15,MATCH(H14,'DS2024'!$A$5:$A$15,1)+1),
INDEX('DS2024'!$A$5:$A$15,MATCH(H14,'DS2024'!$A$5:$A$15,1)):
INDEX('DS2024'!$A$5:$A$15,MATCH(H14,'DS2024'!$A$5:$A$15,1)+1)),
IF($W$3=Database!$A$3,
_xlfn.FORECAST.LINEAR(
H14,
INDEX('DS2024'!$E$5:$E$15,MATCH(H14,'DS2024'!$D$5:$D$15,1)):
INDEX('DS2024'!$E$5:$E$15,MATCH(H14,'DS2024'!$D$5:$D$15,1)+1),
INDEX('DS2024'!$D$5:$D$15,MATCH(H14,'DS2024'!$D$5:$D$15,1)):
INDEX('DS2024'!$D$5:$D$15,MATCH(H14,'DS2024'!$D$5:$D$15,1)+1)),
IF($W$3=Database!$A$4,
_xlfn.FORECAST.LINEAR(
H14,
INDEX('DS2024'!$H$5:$H$15,MATCH(H14,'DS2024'!$G$5:$G$15,1)):
INDEX('DS2024'!$H$5:$H$15,MATCH(H14,'DS2024'!$G$5:$G$15,1)+1),
INDEX('DS2024'!$G$5:$G$15,MATCH(H14,'DS2024'!$G$5:$G$15,1)):
INDEX('DS2024'!$G$5:$G$15,MATCH(H14,'DS2024'!$G$5:$G$15,1)+1)),
IF($W$3=Database!$A$5,
_xlfn.FORECAST.LINEAR(
H14,
INDEX('DS2024'!$K$5:$K$15,MATCH(H14,'DS2024'!$J$5:$J$15,1)):
INDEX('DS2024'!$K$5:$K$15,MATCH(H14,'DS2024'!$J$5:$J$15,1)+1),
INDEX('DS2024'!$J$5:$J$15,MATCH(H14,'DS2024'!$J$5:$J$15,1)):
INDEX('DS2024'!$J$5:$J$15,MATCH(H14,'DS2024'!$J$5:$J$15,1)+1)),
IF($W$3=Database!$A$6,
_xlfn.FORECAST.LINEAR(
H14,
INDEX('DS2024'!$N$5:$N$15,MATCH(H14,'DS2024'!$M$5:$M$15,1)):
INDEX('DS2024'!$N$5:$N$15,MATCH(H14,'DS2024'!$M$5:$M$15,1)+1),
INDEX('DS2024'!$M$5:$M$15,MATCH(H14,'DS2024'!$M$5:$M$15,1)):
INDEX('DS2024'!$M$5:$M$15,MATCH(H14,'DS2024'!$M$5:$M$15,1)+1)),
IF($W$3=Database!$A$7,
_xlfn.FORECAST.LINEAR(
H14,
INDEX('DS2024'!$Q$5:$Q$15,MATCH(H14,'DS2024'!$P$5:$P$15,1)):
INDEX('DS2024'!$Q$5:$Q$15,MATCH(H14,'DS2024'!$P$5:$P$15,1)+1),
INDEX('DS2024'!$P$5:$P$15,MATCH(H14,'DS2024'!$P$5:$P$15,1)):
INDEX('DS2024'!$P$5:$P$15,MATCH(H14,'DS2024'!$P$5:$P$15,1)+1)),
IF($W$3=Database!$A$8,
_xlfn.FORECAST.LINEAR(
H14,
INDEX('DS2024'!$T$5:$T$15,MATCH(H14,'DS2024'!$S$5:$S$15,1)):
INDEX('DS2024'!$T$5:$T$15,MATCH(H14,'DS2024'!$S$5:$S$15,1)+1),
INDEX('DS2024'!$S$5:$S$15,MATCH(H14,'DS2024'!$S$5:$S$15,1)):
INDEX('DS2024'!$S$5:$S$15,MATCH(H14,'DS2024'!$S$5:$S$15,1)+1)),
IF($W$3=Database!$A$9,
_xlfn.FORECAST.LINEAR(
H14,
INDEX('DS2024'!$W$5:$W$15,MATCH(H14,'DS2024'!$V$5:$V$15,1)):
INDEX('DS2024'!$W$5:$W$15,MATCH(H14,'DS2024'!$V$5:$V$15,1)+1),
INDEX('DS2024'!$V$5:$V$15,MATCH(H14,'DS2024'!$V$5:$V$15,1)):
INDEX('DS2024'!$V$5:$V$15,MATCH(H14,'DS2024'!$V$5:$V$15,1)+1)),
IF($W$3=Database!$A$10,
_xlfn.FORECAST.LINEAR(
H14,
INDEX('DS2024'!$Z$5:$Z$15,MATCH(H14,'DS2024'!$Y$5:$Y$15,1)):
INDEX('DS2024'!$Z$5:$Z$15,MATCH(H14,'DS2024'!$Y$5:$Y$15,1)+1),
INDEX('DS2024'!$Y$5:$Y$15,MATCH(H14,'DS2024'!$Y$5:$Y$15,1)):
INDEX('DS2024'!$Y$5:$Y$15,MATCH(H14,'DS2024'!$Y$5:$Y$15,1)+1))
)))))))))))))))))))</f>
        <v>0.19453624746208048</v>
      </c>
      <c r="X14" s="50">
        <f>IF($X$3=Database!$A$11,
_xlfn.FORECAST.LINEAR(
J14,
INDEX('DS2024'!$B$20:$B$35,MATCH(J14,'DS2024'!$A$20:$A$35,1)):
INDEX('DS2024'!$B$20:$B$35,MATCH(J14,'DS2024'!$A$20:$A$35,1)+1),
INDEX('DS2024'!$A$20:$A$35,MATCH(J14,'DS2024'!$A$20:$A$35,1)):
INDEX('DS2024'!$A$20:$A$35,MATCH(J14,'DS2024'!$A$20:$A$35,1)+1)),
IF($X$3=Database!$A$12,
_xlfn.FORECAST.LINEAR(
J14,
INDEX('DS2024'!$E$20:$E$35,MATCH(J14,'DS2024'!$D$20:$D$35,1)):
INDEX('DS2024'!$E$20:$E$35,MATCH(J14,'DS2024'!$D$20:$D$35,1)+1),
INDEX('DS2024'!$D$20:$D$35,MATCH(J14,'DS2024'!$D$20:$D$35,1)):
INDEX('DS2024'!$D$20:$D$35,MATCH(J14,'DS2024'!$D$20:$D$35,1)+1)),
IF($X$3=Database!$A$13,
_xlfn.FORECAST.LINEAR(
J14,
INDEX('DS2024'!$H$20:$H$35,MATCH(J14,'DS2024'!$G$20:$G$35,1)):
INDEX('DS2024'!$H$20:$H$35,MATCH(J14,'DS2024'!$G$20:$G$35,1)+1),
INDEX('DS2024'!$G$20:$G$35,MATCH(J14,'DS2024'!$G$20:$G$35,1)):
INDEX('DS2024'!$G$20:$G$35,MATCH(J14,'DS2024'!$G$20:$G$35,1)+1)),
IF($X$3=Database!$A$14,
_xlfn.FORECAST.LINEAR(
J14,
INDEX('DS2024'!$K$20:$K$35,MATCH(J14,'DS2024'!$J$20:$J$35,1)):
INDEX('DS2024'!$K$20:$K$35,MATCH(J14,'DS2024'!$J$20:$J$35,1)+1),
INDEX('DS2024'!$J$20:$J$35,MATCH(J14,'DS2024'!$J$20:$J$35,1)):
INDEX('DS2024'!$J$20:$J$35,MATCH(J14,'DS2024'!$J$20:$J$35,1)+1)),
IF($X$3=Database!$A$15,
_xlfn.FORECAST.LINEAR(
J14,
INDEX('DS2024'!$N$20:$N$35,MATCH(J14,'DS2024'!$M$20:$M$35,1)):
INDEX('DS2024'!$N$20:$N$35,MATCH(J14,'DS2024'!$M$20:$M$35,1)+1),
INDEX('DS2024'!$M$20:$M$35,MATCH(J14,'DS2024'!$M$20:$M$35,1)):
INDEX('DS2024'!$M$20:$M$35,MATCH(J14,'DS2024'!$M$20:$M$35,1)+1)),
IF($X$3=Database!$A$16,
_xlfn.FORECAST.LINEAR(
J14,
INDEX('DS2024'!$Q$20:$Q$35,MATCH(J14,'DS2024'!$P$20:$P$35,1)):
INDEX('DS2024'!$Q$20:$Q$35,MATCH(J14,'DS2024'!$P$20:$P$35,1)+1),
INDEX('DS2024'!$P$20:$P$35,MATCH(J14,'DS2024'!$P$20:$P$35,1)):
INDEX('DS2024'!$P$20:$P$35,MATCH(J14,'DS2024'!$P$20:$P$35,1)+1)),
IF($X$3=Database!$A$17,
_xlfn.FORECAST.LINEAR(
J14,
INDEX('DS2024'!$T$20:$T$35,MATCH(J14,'DS2024'!$S$20:$S$35,1)):
INDEX('DS2024'!$T$20:$T$35,MATCH(J14,'DS2024'!$S$20:$S$35,1)+1),
INDEX('DS2024'!$S$20:$S$35,MATCH(J14,'DS2024'!$S$20:$S$35,1)):
INDEX('DS2024'!$S$20:$S$35,MATCH(J14,'DS2024'!$S$20:$S$35,1)+1)),
IF($X$3=Database!$A$18,
_xlfn.FORECAST.LINEAR(
J14,
INDEX('DS2024'!$W$20:$W$35,MATCH(J14,'DS2024'!$V$20:$V$35,1)):
INDEX('DS2024'!$W$20:$W$35,MATCH(J14,'DS2024'!$V$20:$V$35,1)+1),
INDEX('DS2024'!$V$20:$V$35,MATCH(J14,'DS2024'!$V$20:$V$35,1)):
INDEX('DS2024'!$V$20:$V$35,MATCH(J14,'DS2024'!$V$20:$V$35,1)+1)),
IF($X$3=Database!$A$19,
_xlfn.FORECAST.LINEAR(
J14,
INDEX('DS2024'!$Z$20:$Z$35,MATCH(J14,'DS2024'!$Y$20:$Y$35,1)):
INDEX('DS2024'!$Z$20:$Z$35,MATCH(J14,'DS2024'!$Y$20:$Y$35,1)+1),
INDEX('DS2024'!$Y$20:$Y$35,MATCH(J14,'DS2024'!$Y$20:$Y$35,1)):
INDEX('DS2024'!$Y$20:$Y$35,MATCH(J14,'DS2024'!$Y$20:$Y$35,1)+1)),
IF($X$3=Database!$A$20,
_xlfn.FORECAST.LINEAR(
J14,
INDEX('DS2024'!$AC$20:$AC$35,MATCH(J14,'DS2024'!$AB$20:$AB$35,1)):
INDEX('DS2024'!$AC$20:$AC$35,MATCH(J14,'DS2024'!$AB$20:$AB$35,1)+1),
INDEX('DS2024'!$AB$20:$AB$35,MATCH(J14,'DS2024'!$AB$20:$AB$35,1)):
INDEX('DS2024'!$AB$20:$AB$35,MATCH(J14,'DS2024'!$AB$20:$AB$35,1)+1)),
IF($X$3=Database!$A$2,
_xlfn.FORECAST.LINEAR(
J14,
INDEX('DS2024'!$B$5:$B$15,MATCH(J14,'DS2024'!$A$5:$A$15,1)):
INDEX('DS2024'!$B$5:$B$15,MATCH(J14,'DS2024'!$A$5:$A$15,1)+1),
INDEX('DS2024'!$A$5:$A$15,MATCH(J14,'DS2024'!$A$5:$A$15,1)):
INDEX('DS2024'!$A$5:$A$15,MATCH(J14,'DS2024'!$A$5:$A$15,1)+1)),
IF($X$3=Database!$A$3,
_xlfn.FORECAST.LINEAR(
J14,
INDEX('DS2024'!$E$5:$E$15,MATCH(J14,'DS2024'!$D$5:$D$15,1)):
INDEX('DS2024'!$E$5:$E$15,MATCH(J14,'DS2024'!$D$5:$D$15,1)+1),
INDEX('DS2024'!$D$5:$D$15,MATCH(J14,'DS2024'!$D$5:$D$15,1)):
INDEX('DS2024'!$D$5:$D$15,MATCH(J14,'DS2024'!$D$5:$D$15,1)+1)),
IF($X$3=Database!$A$4,
_xlfn.FORECAST.LINEAR(
J14,
INDEX('DS2024'!$H$5:$H$15,MATCH(J14,'DS2024'!$G$5:$G$15,1)):
INDEX('DS2024'!$H$5:$H$15,MATCH(J14,'DS2024'!$G$5:$G$15,1)+1),
INDEX('DS2024'!$G$5:$G$15,MATCH(J14,'DS2024'!$G$5:$G$15,1)):
INDEX('DS2024'!$G$5:$G$15,MATCH(J14,'DS2024'!$G$5:$G$15,1)+1)),
IF($X$3=Database!$A$5,
_xlfn.FORECAST.LINEAR(
J14,
INDEX('DS2024'!$K$5:$K$15,MATCH(J14,'DS2024'!$J$5:$J$15,1)):
INDEX('DS2024'!$K$5:$K$15,MATCH(J14,'DS2024'!$J$5:$J$15,1)+1),
INDEX('DS2024'!$J$5:$J$15,MATCH(J14,'DS2024'!$J$5:$J$15,1)):
INDEX('DS2024'!$J$5:$J$15,MATCH(J14,'DS2024'!$J$5:$J$15,1)+1)),
IF($X$3=Database!$A$6,
_xlfn.FORECAST.LINEAR(
J14,
INDEX('DS2024'!$N$5:$N$15,MATCH(J14,'DS2024'!$M$5:$M$15,1)):
INDEX('DS2024'!$N$5:$N$15,MATCH(J14,'DS2024'!$M$5:$M$15,1)+1),
INDEX('DS2024'!$M$5:$M$15,MATCH(J14,'DS2024'!$M$5:$M$15,1)):
INDEX('DS2024'!$M$5:$M$15,MATCH(J14,'DS2024'!$M$5:$M$15,1)+1)),
IF($X$3=Database!$A$7,
_xlfn.FORECAST.LINEAR(
J14,
INDEX('DS2024'!$Q$5:$Q$15,MATCH(J14,'DS2024'!$P$5:$P$15,1)):
INDEX('DS2024'!$Q$5:$Q$15,MATCH(J14,'DS2024'!$P$5:$P$15,1)+1),
INDEX('DS2024'!$P$5:$P$15,MATCH(J14,'DS2024'!$P$5:$P$15,1)):
INDEX('DS2024'!$P$5:$P$15,MATCH(J14,'DS2024'!$P$5:$P$15,1)+1)),
IF($X$3=Database!$A$8,
_xlfn.FORECAST.LINEAR(
J14,
INDEX('DS2024'!$T$5:$T$15,MATCH(J14,'DS2024'!$S$5:$S$15,1)):
INDEX('DS2024'!$T$5:$T$15,MATCH(J14,'DS2024'!$S$5:$S$15,1)+1),
INDEX('DS2024'!$S$5:$S$15,MATCH(J14,'DS2024'!$S$5:$S$15,1)):
INDEX('DS2024'!$S$5:$S$15,MATCH(J14,'DS2024'!$S$5:$S$15,1)+1)),
IF($T$3=Database!$A$9,
_xlfn.FORECAST.LINEAR(
J14,
INDEX('DS2024'!$W$5:$W$15,MATCH(J14,'DS2024'!$V$5:$V$15,1)):
INDEX('DS2024'!$W$5:$W$15,MATCH(J14,'DS2024'!$V$5:$V$15,1)+1),
INDEX('DS2024'!$V$5:$V$15,MATCH(J14,'DS2024'!$V$5:$V$15,1)):
INDEX('DS2024'!$V$5:$V$15,MATCH(J14,'DS2024'!$V$5:$V$15,1)+1)),
IF($T$3=Database!$A$10,
_xlfn.FORECAST.LINEAR(
J14,
INDEX('DS2024'!$Z$5:$Z$15,MATCH(J14,'DS2024'!$Y$5:$Y$15,1)):
INDEX('DS2024'!$Z$5:$Z$15,MATCH(J14,'DS2024'!$Y$5:$Y$15,1)+1),
INDEX('DS2024'!$Y$5:$Y$15,MATCH(J14,'DS2024'!$Y$5:$Y$15,1)):
INDEX('DS2024'!$Y$5:$Y$15,MATCH(J14,'DS2024'!$Y$5:$Y$15,1)+1))
)))))))))))))))))))</f>
        <v>0.19359034993431268</v>
      </c>
      <c r="Y14" s="50">
        <f>IF($Y$3=Database!$A$11,
_xlfn.FORECAST.LINEAR(
L14,
INDEX('DS2024'!$B$20:$B$35,MATCH(L14,'DS2024'!$A$20:$A$35,1)):
INDEX('DS2024'!$B$20:$B$35,MATCH(L14,'DS2024'!$A$20:$A$35,1)+1),
INDEX('DS2024'!$A$20:$A$35,MATCH(L14,'DS2024'!$A$20:$A$35,1)):
INDEX('DS2024'!$A$20:$A$35,MATCH(L14,'DS2024'!$A$20:$A$35,1)+1)),
IF($Y$3=Database!$A$12,
_xlfn.FORECAST.LINEAR(
L14,
INDEX('DS2024'!$E$20:$E$35,MATCH(L14,'DS2024'!$D$20:$D$35,1)):
INDEX('DS2024'!$E$20:$E$35,MATCH(L14,'DS2024'!$D$20:$D$35,1)+1),
INDEX('DS2024'!$D$20:$D$35,MATCH(L14,'DS2024'!$D$20:$D$35,1)):
INDEX('DS2024'!$D$20:$D$35,MATCH(L14,'DS2024'!$D$20:$D$35,1)+1)),
IF($Y$3=Database!$A$13,
_xlfn.FORECAST.LINEAR(
L14,
INDEX('DS2024'!$H$20:$H$35,MATCH(L14,'DS2024'!$G$20:$G$35,1)):
INDEX('DS2024'!$H$20:$H$35,MATCH(L14,'DS2024'!$G$20:$G$35,1)+1),
INDEX('DS2024'!$G$20:$G$35,MATCH(L14,'DS2024'!$G$20:$G$35,1)):
INDEX('DS2024'!$G$20:$G$35,MATCH(L14,'DS2024'!$G$20:$G$35,1)+1)),
IF($Y$3=Database!$A$14,
_xlfn.FORECAST.LINEAR(
L14,
INDEX('DS2024'!$K$20:$K$35,MATCH(L14,'DS2024'!$J$20:$J$35,1)):
INDEX('DS2024'!$K$20:$K$35,MATCH(L14,'DS2024'!$J$20:$J$35,1)+1),
INDEX('DS2024'!$J$20:$J$35,MATCH(L14,'DS2024'!$J$20:$J$35,1)):
INDEX('DS2024'!$J$20:$J$35,MATCH(L14,'DS2024'!$J$20:$J$35,1)+1)),
IF($Y$3=Database!$A$15,
_xlfn.FORECAST.LINEAR(
L14,
INDEX('DS2024'!$N$20:$N$35,MATCH(L14,'DS2024'!$M$20:$M$35,1)):
INDEX('DS2024'!$N$20:$N$35,MATCH(L14,'DS2024'!$M$20:$M$35,1)+1),
INDEX('DS2024'!$M$20:$M$35,MATCH(L14,'DS2024'!$M$20:$M$35,1)):
INDEX('DS2024'!$M$20:$M$35,MATCH(L14,'DS2024'!$M$20:$M$35,1)+1)),
IF($Y$3=Database!$A$16,
_xlfn.FORECAST.LINEAR(
L14,
INDEX('DS2024'!$Q$20:$Q$35,MATCH(L14,'DS2024'!$P$20:$P$35,1)):
INDEX('DS2024'!$Q$20:$Q$35,MATCH(L14,'DS2024'!$P$20:$P$35,1)+1),
INDEX('DS2024'!$P$20:$P$35,MATCH(L14,'DS2024'!$P$20:$P$35,1)):
INDEX('DS2024'!$P$20:$P$35,MATCH(L14,'DS2024'!$P$20:$P$35,1)+1)),
IF($Y$3=Database!$A$17,
_xlfn.FORECAST.LINEAR(
L14,
INDEX('DS2024'!$T$20:$T$35,MATCH(L14,'DS2024'!$S$20:$S$35,1)):
INDEX('DS2024'!$T$20:$T$35,MATCH(L14,'DS2024'!$S$20:$S$35,1)+1),
INDEX('DS2024'!$S$20:$S$35,MATCH(L14,'DS2024'!$S$20:$S$35,1)):
INDEX('DS2024'!$S$20:$S$35,MATCH(L14,'DS2024'!$S$20:$S$35,1)+1)),
IF($Y$3=Database!$A$18,
_xlfn.FORECAST.LINEAR(
L14,
INDEX('DS2024'!$W$20:$W$35,MATCH(L14,'DS2024'!$V$20:$V$35,1)):
INDEX('DS2024'!$W$20:$W$35,MATCH(L14,'DS2024'!$V$20:$V$35,1)+1),
INDEX('DS2024'!$V$20:$V$35,MATCH(L14,'DS2024'!$V$20:$V$35,1)):
INDEX('DS2024'!$V$20:$V$35,MATCH(L14,'DS2024'!$V$20:$V$35,1)+1)),
IF($Y$3=Database!$A$19,
_xlfn.FORECAST.LINEAR(
L14,
INDEX('DS2024'!$Z$20:$Z$35,MATCH(L14,'DS2024'!$Y$20:$Y$35,1)):
INDEX('DS2024'!$Z$20:$Z$35,MATCH(L14,'DS2024'!$Y$20:$Y$35,1)+1),
INDEX('DS2024'!$Y$20:$Y$35,MATCH(L14,'DS2024'!$Y$20:$Y$35,1)):
INDEX('DS2024'!$Y$20:$Y$35,MATCH(L14,'DS2024'!$Y$20:$Y$35,1)+1)),
IF($Y$3=Database!$A$20,
_xlfn.FORECAST.LINEAR(
L14,
INDEX('DS2024'!$AC$20:$AC$35,MATCH(L14,'DS2024'!$AB$20:$AB$35,1)):
INDEX('DS2024'!$AC$20:$AC$35,MATCH(L14,'DS2024'!$AB$20:$AB$35,1)+1),
INDEX('DS2024'!$AB$20:$AB$35,MATCH(L14,'DS2024'!$AB$20:$AB$35,1)):
INDEX('DS2024'!$AB$20:$AB$35,MATCH(L14,'DS2024'!$AB$20:$AB$35,1)+1)),
IF($Y$3=Database!$A$2,
_xlfn.FORECAST.LINEAR(
L14,
INDEX('DS2024'!$B$5:$B$15,MATCH(L14,'DS2024'!$A$5:$A$15,1)):
INDEX('DS2024'!$B$5:$B$15,MATCH(L14,'DS2024'!$A$5:$A$15,1)+1),
INDEX('DS2024'!$A$5:$A$15,MATCH(L14,'DS2024'!$A$5:$A$15,1)):
INDEX('DS2024'!$A$5:$A$15,MATCH(L14,'DS2024'!$A$5:$A$15,1)+1)),
IF($Y$3=Database!$A$3,
_xlfn.FORECAST.LINEAR(
L14,
INDEX('DS2024'!$E$5:$E$15,MATCH(L14,'DS2024'!$D$5:$D$15,1)):
INDEX('DS2024'!$E$5:$E$15,MATCH(L14,'DS2024'!$D$5:$D$15,1)+1),
INDEX('DS2024'!$D$5:$D$15,MATCH(L14,'DS2024'!$D$5:$D$15,1)):
INDEX('DS2024'!$D$5:$D$15,MATCH(L14,'DS2024'!$D$5:$D$15,1)+1)),
IF($Y$3=Database!$A$4,
_xlfn.FORECAST.LINEAR(
L14,
INDEX('DS2024'!$H$5:$H$15,MATCH(L14,'DS2024'!$G$5:$G$15,1)):
INDEX('DS2024'!$H$5:$H$15,MATCH(L14,'DS2024'!$G$5:$G$15,1)+1),
INDEX('DS2024'!$G$5:$G$15,MATCH(L14,'DS2024'!$G$5:$G$15,1)):
INDEX('DS2024'!$G$5:$G$15,MATCH(L14,'DS2024'!$G$5:$G$15,1)+1)),
IF($Y$3=Database!$A$5,
_xlfn.FORECAST.LINEAR(
L14,
INDEX('DS2024'!$K$5:$K$15,MATCH(L14,'DS2024'!$J$5:$J$15,1)):
INDEX('DS2024'!$K$5:$K$15,MATCH(L14,'DS2024'!$J$5:$J$15,1)+1),
INDEX('DS2024'!$J$5:$J$15,MATCH(L14,'DS2024'!$J$5:$J$15,1)):
INDEX('DS2024'!$J$5:$J$15,MATCH(L14,'DS2024'!$J$5:$J$15,1)+1)),
IF($Y$3=Database!$A$6,
_xlfn.FORECAST.LINEAR(
L14,
INDEX('DS2024'!$N$5:$N$15,MATCH(L14,'DS2024'!$M$5:$M$15,1)):
INDEX('DS2024'!$N$5:$N$15,MATCH(L14,'DS2024'!$M$5:$M$15,1)+1),
INDEX('DS2024'!$M$5:$M$15,MATCH(L14,'DS2024'!$M$5:$M$15,1)):
INDEX('DS2024'!$M$5:$M$15,MATCH(L14,'DS2024'!$M$5:$M$15,1)+1)),
IF($Y$3=Database!$A$7,
_xlfn.FORECAST.LINEAR(
L14,
INDEX('DS2024'!$Q$5:$Q$15,MATCH(L14,'DS2024'!$P$5:$P$15,1)):
INDEX('DS2024'!$Q$5:$Q$15,MATCH(L14,'DS2024'!$P$5:$P$15,1)+1),
INDEX('DS2024'!$P$5:$P$15,MATCH(L14,'DS2024'!$P$5:$P$15,1)):
INDEX('DS2024'!$P$5:$P$15,MATCH(L14,'DS2024'!$P$5:$P$15,1)+1)),
IF($Y$3=Database!$A$8,
_xlfn.FORECAST.LINEAR(
L14,
INDEX('DS2024'!$T$5:$T$15,MATCH(L14,'DS2024'!$S$5:$S$15,1)):
INDEX('DS2024'!$T$5:$T$15,MATCH(L14,'DS2024'!$S$5:$S$15,1)+1),
INDEX('DS2024'!$S$5:$S$15,MATCH(L14,'DS2024'!$S$5:$S$15,1)):
INDEX('DS2024'!$S$5:$S$15,MATCH(L14,'DS2024'!$S$5:$S$15,1)+1)),
IF($T$3=Database!$A$9,
_xlfn.FORECAST.LINEAR(
L14,
INDEX('DS2024'!$W$5:$W$15,MATCH(L14,'DS2024'!$V$5:$V$15,1)):
INDEX('DS2024'!$W$5:$W$15,MATCH(L14,'DS2024'!$V$5:$V$15,1)+1),
INDEX('DS2024'!$V$5:$V$15,MATCH(L14,'DS2024'!$V$5:$V$15,1)):
INDEX('DS2024'!$V$5:$V$15,MATCH(L14,'DS2024'!$V$5:$V$15,1)+1)),
IF($T$3=Database!$A$10,
_xlfn.FORECAST.LINEAR(
L14,
INDEX('DS2024'!$Z$5:$Z$15,MATCH(L14,'DS2024'!$Y$5:$Y$15,1)):
INDEX('DS2024'!$Z$5:$Z$15,MATCH(L14,'DS2024'!$Y$5:$Y$15,1)+1),
INDEX('DS2024'!$Y$5:$Y$15,MATCH(L14,'DS2024'!$Y$5:$Y$15,1)):
INDEX('DS2024'!$Y$5:$Y$15,MATCH(L14,'DS2024'!$Y$5:$Y$15,1)+1))
)))))))))))))))))))</f>
        <v>0.19035455233090487</v>
      </c>
      <c r="Z14" s="50">
        <f>IF($Z$3=Database!$A$11,
_xlfn.FORECAST.LINEAR(
N14,
INDEX('DS2024'!$B$20:$B$35,MATCH(N14,'DS2024'!$A$20:$A$35,1)):
INDEX('DS2024'!$B$20:$B$35,MATCH(N14,'DS2024'!$A$20:$A$35,1)+1),
INDEX('DS2024'!$A$20:$A$35,MATCH(N14,'DS2024'!$A$20:$A$35,1)):
INDEX('DS2024'!$A$20:$A$35,MATCH(N14,'DS2024'!$A$20:$A$35,1)+1)),
IF($Z$3=Database!$A$12,
_xlfn.FORECAST.LINEAR(
N14,
INDEX('DS2024'!$E$20:$E$35,MATCH(N14,'DS2024'!$D$20:$D$35,1)):
INDEX('DS2024'!$E$20:$E$35,MATCH(N14,'DS2024'!$D$20:$D$35,1)+1),
INDEX('DS2024'!$D$20:$D$35,MATCH(N14,'DS2024'!$D$20:$D$35,1)):
INDEX('DS2024'!$D$20:$D$35,MATCH(N14,'DS2024'!$D$20:$D$35,1)+1)),
IF($Z$3=Database!$A$13,
_xlfn.FORECAST.LINEAR(
N14,
INDEX('DS2024'!$H$20:$H$35,MATCH(N14,'DS2024'!$G$20:$G$35,1)):
INDEX('DS2024'!$H$20:$H$35,MATCH(N14,'DS2024'!$G$20:$G$35,1)+1),
INDEX('DS2024'!$G$20:$G$35,MATCH(N14,'DS2024'!$G$20:$G$35,1)):
INDEX('DS2024'!$G$20:$G$35,MATCH(N14,'DS2024'!$G$20:$G$35,1)+1)),
IF($Z$3=Database!$A$14,
_xlfn.FORECAST.LINEAR(
N14,
INDEX('DS2024'!$K$20:$K$35,MATCH(N14,'DS2024'!$J$20:$J$35,1)):
INDEX('DS2024'!$K$20:$K$35,MATCH(N14,'DS2024'!$J$20:$J$35,1)+1),
INDEX('DS2024'!$J$20:$J$35,MATCH(N14,'DS2024'!$J$20:$J$35,1)):
INDEX('DS2024'!$J$20:$J$35,MATCH(N14,'DS2024'!$J$20:$J$35,1)+1)),
IF($Z$3=Database!$A$15,
_xlfn.FORECAST.LINEAR(
N14,
INDEX('DS2024'!$N$20:$N$35,MATCH(N14,'DS2024'!$M$20:$M$35,1)):
INDEX('DS2024'!$N$20:$N$35,MATCH(N14,'DS2024'!$M$20:$M$35,1)+1),
INDEX('DS2024'!$M$20:$M$35,MATCH(N14,'DS2024'!$M$20:$M$35,1)):
INDEX('DS2024'!$M$20:$M$35,MATCH(N14,'DS2024'!$M$20:$M$35,1)+1)),
IF($Z$3=Database!$A$16,
_xlfn.FORECAST.LINEAR(
N14,
INDEX('DS2024'!$Q$20:$Q$35,MATCH(N14,'DS2024'!$P$20:$P$35,1)):
INDEX('DS2024'!$Q$20:$Q$35,MATCH(N14,'DS2024'!$P$20:$P$35,1)+1),
INDEX('DS2024'!$P$20:$P$35,MATCH(N14,'DS2024'!$P$20:$P$35,1)):
INDEX('DS2024'!$P$20:$P$35,MATCH(N14,'DS2024'!$P$20:$P$35,1)+1)),
IF($Z$3=Database!$A$17,
_xlfn.FORECAST.LINEAR(
N14,
INDEX('DS2024'!$T$20:$T$35,MATCH(N14,'DS2024'!$S$20:$S$35,1)):
INDEX('DS2024'!$T$20:$T$35,MATCH(N14,'DS2024'!$S$20:$S$35,1)+1),
INDEX('DS2024'!$S$20:$S$35,MATCH(N14,'DS2024'!$S$20:$S$35,1)):
INDEX('DS2024'!$S$20:$S$35,MATCH(N14,'DS2024'!$S$20:$S$35,1)+1)),
IF($Z$3=Database!$A$18,
_xlfn.FORECAST.LINEAR(
N14,
INDEX('DS2024'!$W$20:$W$35,MATCH(N14,'DS2024'!$V$20:$V$35,1)):
INDEX('DS2024'!$W$20:$W$35,MATCH(N14,'DS2024'!$V$20:$V$35,1)+1),
INDEX('DS2024'!$V$20:$V$35,MATCH(N14,'DS2024'!$V$20:$V$35,1)):
INDEX('DS2024'!$V$20:$V$35,MATCH(N14,'DS2024'!$V$20:$V$35,1)+1)),
IF($Z$3=Database!$A$19,
_xlfn.FORECAST.LINEAR(
N14,
INDEX('DS2024'!$Z$20:$Z$35,MATCH(N14,'DS2024'!$Y$20:$Y$35,1)):
INDEX('DS2024'!$Z$20:$Z$35,MATCH(N14,'DS2024'!$Y$20:$Y$35,1)+1),
INDEX('DS2024'!$Y$20:$Y$35,MATCH(N14,'DS2024'!$Y$20:$Y$35,1)):
INDEX('DS2024'!$Y$20:$Y$35,MATCH(N14,'DS2024'!$Y$20:$Y$35,1)+1)),
IF($Z$3=Database!$A$20,
_xlfn.FORECAST.LINEAR(
N14,
INDEX('DS2024'!$AC$20:$AC$35,MATCH(N14,'DS2024'!$AB$20:$AB$35,1)):
INDEX('DS2024'!$AC$20:$AC$35,MATCH(N14,'DS2024'!$AB$20:$AB$35,1)+1),
INDEX('DS2024'!$AB$20:$AB$35,MATCH(N14,'DS2024'!$AB$20:$AB$35,1)):
INDEX('DS2024'!$AB$20:$AB$35,MATCH(N14,'DS2024'!$AB$20:$AB$35,1)+1)),
IF($Z$3=Database!$A$2,
_xlfn.FORECAST.LINEAR(
N14,
INDEX('DS2024'!$B$5:$B$15,MATCH(N14,'DS2024'!$A$5:$A$15,1)):
INDEX('DS2024'!$B$5:$B$15,MATCH(N14,'DS2024'!$A$5:$A$15,1)+1),
INDEX('DS2024'!$A$5:$A$15,MATCH(N14,'DS2024'!$A$5:$A$15,1)):
INDEX('DS2024'!$A$5:$A$15,MATCH(N14,'DS2024'!$A$5:$A$15,1)+1)),
IF($Z$3=Database!$A$3,
_xlfn.FORECAST.LINEAR(
N14,
INDEX('DS2024'!$E$5:$E$15,MATCH(N14,'DS2024'!$D$5:$D$15,1)):
INDEX('DS2024'!$E$5:$E$15,MATCH(N14,'DS2024'!$D$5:$D$15,1)+1),
INDEX('DS2024'!$D$5:$D$15,MATCH(N14,'DS2024'!$D$5:$D$15,1)):
INDEX('DS2024'!$D$5:$D$15,MATCH(N14,'DS2024'!$D$5:$D$15,1)+1)),
IF($Z$3=Database!$A$4,
_xlfn.FORECAST.LINEAR(
N14,
INDEX('DS2024'!$H$5:$H$15,MATCH(N14,'DS2024'!$G$5:$G$15,1)):
INDEX('DS2024'!$H$5:$H$15,MATCH(N14,'DS2024'!$G$5:$G$15,1)+1),
INDEX('DS2024'!$G$5:$G$15,MATCH(N14,'DS2024'!$G$5:$G$15,1)):
INDEX('DS2024'!$G$5:$G$15,MATCH(N14,'DS2024'!$G$5:$G$15,1)+1)),
IF($Z$3=Database!$A$5,
_xlfn.FORECAST.LINEAR(
N14,
INDEX('DS2024'!$K$5:$K$15,MATCH(N14,'DS2024'!$J$5:$J$15,1)):
INDEX('DS2024'!$K$5:$K$15,MATCH(N14,'DS2024'!$J$5:$J$15,1)+1),
INDEX('DS2024'!$J$5:$J$15,MATCH(N14,'DS2024'!$J$5:$J$15,1)):
INDEX('DS2024'!$J$5:$J$15,MATCH(N14,'DS2024'!$J$5:$J$15,1)+1)),
IF($Z$3=Database!$A$6,
_xlfn.FORECAST.LINEAR(
N14,
INDEX('DS2024'!$N$5:$N$15,MATCH(N14,'DS2024'!$M$5:$M$15,1)):
INDEX('DS2024'!$N$5:$N$15,MATCH(N14,'DS2024'!$M$5:$M$15,1)+1),
INDEX('DS2024'!$M$5:$M$15,MATCH(N14,'DS2024'!$M$5:$M$15,1)):
INDEX('DS2024'!$M$5:$M$15,MATCH(N14,'DS2024'!$M$5:$M$15,1)+1)),
IF($Z$3=Database!$A$7,
_xlfn.FORECAST.LINEAR(
N14,
INDEX('DS2024'!$Q$5:$Q$15,MATCH(N14,'DS2024'!$P$5:$P$15,1)):
INDEX('DS2024'!$Q$5:$Q$15,MATCH(N14,'DS2024'!$P$5:$P$15,1)+1),
INDEX('DS2024'!$P$5:$P$15,MATCH(N14,'DS2024'!$P$5:$P$15,1)):
INDEX('DS2024'!$P$5:$P$15,MATCH(N14,'DS2024'!$P$5:$P$15,1)+1)),
IF($Z$3=Database!$A$8,
_xlfn.FORECAST.LINEAR(
N14,
INDEX('DS2024'!$T$5:$T$15,MATCH(N14,'DS2024'!$S$5:$S$15,1)):
INDEX('DS2024'!$T$5:$T$15,MATCH(N14,'DS2024'!$S$5:$S$15,1)+1),
INDEX('DS2024'!$S$5:$S$15,MATCH(N14,'DS2024'!$S$5:$S$15,1)):
INDEX('DS2024'!$S$5:$S$15,MATCH(N14,'DS2024'!$S$5:$S$15,1)+1)),
IF($Z$3=Database!$A$9,
_xlfn.FORECAST.LINEAR(
N14,
INDEX('DS2024'!$W$5:$W$15,MATCH(N14,'DS2024'!$V$5:$V$15,1)):
INDEX('DS2024'!$W$5:$W$15,MATCH(N14,'DS2024'!$V$5:$V$15,1)+1),
INDEX('DS2024'!$V$5:$V$15,MATCH(N14,'DS2024'!$V$5:$V$15,1)):
INDEX('DS2024'!$V$5:$V$15,MATCH(N14,'DS2024'!$V$5:$V$15,1)+1)),
IF($Z$3=Database!$A$10,
_xlfn.FORECAST.LINEAR(
N14,
INDEX('DS2024'!$Z$5:$Z$15,MATCH(N14,'DS2024'!$Y$5:$Y$15,1)):
INDEX('DS2024'!$Z$5:$Z$15,MATCH(N14,'DS2024'!$Y$5:$Y$15,1)+1),
INDEX('DS2024'!$Y$5:$Y$15,MATCH(N14,'DS2024'!$Y$5:$Y$15,1)):
INDEX('DS2024'!$Y$5:$Y$15,MATCH(N14,'DS2024'!$Y$5:$Y$15,1)+1))
)))))))))))))))))))</f>
        <v>0.19563183247740751</v>
      </c>
      <c r="AA14" s="50">
        <f>IF($AA$3=Database!$A$11,
_xlfn.FORECAST.LINEAR(
P14,
INDEX('DS2024'!$B$20:$B$35,MATCH(P14,'DS2024'!$A$20:$A$35,1)):
INDEX('DS2024'!$B$20:$B$35,MATCH(P14,'DS2024'!$A$20:$A$35,1)+1),
INDEX('DS2024'!$A$20:$A$35,MATCH(P14,'DS2024'!$A$20:$A$35,1)):
INDEX('DS2024'!$A$20:$A$35,MATCH(P14,'DS2024'!$A$20:$A$35,1)+1)),
IF($AA$3=Database!$A$12,
_xlfn.FORECAST.LINEAR(
P14,
INDEX('DS2024'!$E$20:$E$35,MATCH(P14,'DS2024'!$D$20:$D$35,1)):
INDEX('DS2024'!$E$20:$E$35,MATCH(P14,'DS2024'!$D$20:$D$35,1)+1),
INDEX('DS2024'!$D$20:$D$35,MATCH(P14,'DS2024'!$D$20:$D$35,1)):
INDEX('DS2024'!$D$20:$D$35,MATCH(P14,'DS2024'!$D$20:$D$35,1)+1)),
IF($AA$3=Database!$A$13,
_xlfn.FORECAST.LINEAR(
P14,
INDEX('DS2024'!$H$20:$H$35,MATCH(P14,'DS2024'!$G$20:$G$35,1)):
INDEX('DS2024'!$H$20:$H$35,MATCH(P14,'DS2024'!$G$20:$G$35,1)+1),
INDEX('DS2024'!$G$20:$G$35,MATCH(P14,'DS2024'!$G$20:$G$35,1)):
INDEX('DS2024'!$G$20:$G$35,MATCH(P14,'DS2024'!$G$20:$G$35,1)+1)),
IF($AA$3=Database!$A$14,
_xlfn.FORECAST.LINEAR(
P14,
INDEX('DS2024'!$K$20:$K$35,MATCH(P14,'DS2024'!$J$20:$J$35,1)):
INDEX('DS2024'!$K$20:$K$35,MATCH(P14,'DS2024'!$J$20:$J$35,1)+1),
INDEX('DS2024'!$J$20:$J$35,MATCH(P14,'DS2024'!$J$20:$J$35,1)):
INDEX('DS2024'!$J$20:$J$35,MATCH(P14,'DS2024'!$J$20:$J$35,1)+1)),
IF($AA$3=Database!$A$15,
_xlfn.FORECAST.LINEAR(
P14,
INDEX('DS2024'!$N$20:$N$35,MATCH(P14,'DS2024'!$M$20:$M$35,1)):
INDEX('DS2024'!$N$20:$N$35,MATCH(P14,'DS2024'!$M$20:$M$35,1)+1),
INDEX('DS2024'!$M$20:$M$35,MATCH(P14,'DS2024'!$M$20:$M$35,1)):
INDEX('DS2024'!$M$20:$M$35,MATCH(P14,'DS2024'!$M$20:$M$35,1)+1)),
IF($AA$3=Database!$A$16,
_xlfn.FORECAST.LINEAR(
P14,
INDEX('DS2024'!$Q$20:$Q$35,MATCH(P14,'DS2024'!$P$20:$P$35,1)):
INDEX('DS2024'!$Q$20:$Q$35,MATCH(P14,'DS2024'!$P$20:$P$35,1)+1),
INDEX('DS2024'!$P$20:$P$35,MATCH(P14,'DS2024'!$P$20:$P$35,1)):
INDEX('DS2024'!$P$20:$P$35,MATCH(P14,'DS2024'!$P$20:$P$35,1)+1)),
IF($AA$3=Database!$A$17,
_xlfn.FORECAST.LINEAR(
P14,
INDEX('DS2024'!$T$20:$T$35,MATCH(P14,'DS2024'!$S$20:$S$35,1)):
INDEX('DS2024'!$T$20:$T$35,MATCH(P14,'DS2024'!$S$20:$S$35,1)+1),
INDEX('DS2024'!$S$20:$S$35,MATCH(P14,'DS2024'!$S$20:$S$35,1)):
INDEX('DS2024'!$S$20:$S$35,MATCH(P14,'DS2024'!$S$20:$S$35,1)+1)),
IF($AA$3=Database!$A$18,
_xlfn.FORECAST.LINEAR(
P14,
INDEX('DS2024'!$W$20:$W$35,MATCH(P14,'DS2024'!$V$20:$V$35,1)):
INDEX('DS2024'!$W$20:$W$35,MATCH(P14,'DS2024'!$V$20:$V$35,1)+1),
INDEX('DS2024'!$V$20:$V$35,MATCH(P14,'DS2024'!$V$20:$V$35,1)):
INDEX('DS2024'!$V$20:$V$35,MATCH(P14,'DS2024'!$V$20:$V$35,1)+1)),
IF($AA$3=Database!$A$19,
_xlfn.FORECAST.LINEAR(
P14,
INDEX('DS2024'!$Z$20:$Z$35,MATCH(P14,'DS2024'!$Y$20:$Y$35,1)):
INDEX('DS2024'!$Z$20:$Z$35,MATCH(P14,'DS2024'!$Y$20:$Y$35,1)+1),
INDEX('DS2024'!$Y$20:$Y$35,MATCH(P14,'DS2024'!$Y$20:$Y$35,1)):
INDEX('DS2024'!$Y$20:$Y$35,MATCH(P14,'DS2024'!$Y$20:$Y$35,1)+1)),
IF($AA$3=Database!$A$20,
_xlfn.FORECAST.LINEAR(
P14,
INDEX('DS2024'!$AC$20:$AC$35,MATCH(P14,'DS2024'!$AB$20:$AB$35,1)):
INDEX('DS2024'!$AC$20:$AC$35,MATCH(P14,'DS2024'!$AB$20:$AB$35,1)+1),
INDEX('DS2024'!$AB$20:$AB$35,MATCH(P14,'DS2024'!$AB$20:$AB$35,1)):
INDEX('DS2024'!$AB$20:$AB$35,MATCH(P14,'DS2024'!$AB$20:$AB$35,1)+1)),
IF($AA$3=Database!$A$2,
_xlfn.FORECAST.LINEAR(
P14,
INDEX('DS2024'!$B$5:$B$15,MATCH(P14,'DS2024'!$A$5:$A$15,1)):
INDEX('DS2024'!$B$5:$B$15,MATCH(P14,'DS2024'!$A$5:$A$15,1)+1),
INDEX('DS2024'!$A$5:$A$15,MATCH(P14,'DS2024'!$A$5:$A$15,1)):
INDEX('DS2024'!$A$5:$A$15,MATCH(P14,'DS2024'!$A$5:$A$15,1)+1)),
IF($AA$3=Database!$A$3,
_xlfn.FORECAST.LINEAR(
P14,
INDEX('DS2024'!$E$5:$E$15,MATCH(P14,'DS2024'!$D$5:$D$15,1)):
INDEX('DS2024'!$E$5:$E$15,MATCH(P14,'DS2024'!$D$5:$D$15,1)+1),
INDEX('DS2024'!$D$5:$D$15,MATCH(P14,'DS2024'!$D$5:$D$15,1)):
INDEX('DS2024'!$D$5:$D$15,MATCH(P14,'DS2024'!$D$5:$D$15,1)+1)),
IF($AA$3=Database!$A$4,
_xlfn.FORECAST.LINEAR(
P14,
INDEX('DS2024'!$H$5:$H$15,MATCH(P14,'DS2024'!$G$5:$G$15,1)):
INDEX('DS2024'!$H$5:$H$15,MATCH(P14,'DS2024'!$G$5:$G$15,1)+1),
INDEX('DS2024'!$G$5:$G$15,MATCH(P14,'DS2024'!$G$5:$G$15,1)):
INDEX('DS2024'!$G$5:$G$15,MATCH(P14,'DS2024'!$G$5:$G$15,1)+1)),
IF($AA$3=Database!$A$5,
_xlfn.FORECAST.LINEAR(
P14,
INDEX('DS2024'!$K$5:$K$15,MATCH(P14,'DS2024'!$J$5:$J$15,1)):
INDEX('DS2024'!$K$5:$K$15,MATCH(P14,'DS2024'!$J$5:$J$15,1)+1),
INDEX('DS2024'!$J$5:$J$15,MATCH(P14,'DS2024'!$J$5:$J$15,1)):
INDEX('DS2024'!$J$5:$J$15,MATCH(P14,'DS2024'!$J$5:$J$15,1)+1)),
IF($AA$3=Database!$A$6,
_xlfn.FORECAST.LINEAR(
P14,
INDEX('DS2024'!$N$5:$N$15,MATCH(P14,'DS2024'!$M$5:$M$15,1)):
INDEX('DS2024'!$N$5:$N$15,MATCH(P14,'DS2024'!$M$5:$M$15,1)+1),
INDEX('DS2024'!$M$5:$M$15,MATCH(P14,'DS2024'!$M$5:$M$15,1)):
INDEX('DS2024'!$M$5:$M$15,MATCH(P14,'DS2024'!$M$5:$M$15,1)+1)),
IF($AA$3=Database!$A$7,
_xlfn.FORECAST.LINEAR(
P14,
INDEX('DS2024'!$Q$5:$Q$15,MATCH(P14,'DS2024'!$P$5:$P$15,1)):
INDEX('DS2024'!$Q$5:$Q$15,MATCH(P14,'DS2024'!$P$5:$P$15,1)+1),
INDEX('DS2024'!$P$5:$P$15,MATCH(P14,'DS2024'!$P$5:$P$15,1)):
INDEX('DS2024'!$P$5:$P$15,MATCH(P14,'DS2024'!$P$5:$P$15,1)+1)),
IF($AA$3=Database!$A$8,
_xlfn.FORECAST.LINEAR(
P14,
INDEX('DS2024'!$T$5:$T$15,MATCH(P14,'DS2024'!$S$5:$S$15,1)):
INDEX('DS2024'!$T$5:$T$15,MATCH(P14,'DS2024'!$S$5:$S$15,1)+1),
INDEX('DS2024'!$S$5:$S$15,MATCH(P14,'DS2024'!$S$5:$S$15,1)):
INDEX('DS2024'!$S$5:$S$15,MATCH(P14,'DS2024'!$S$5:$S$15,1)+1)),
IF($AA$3=Database!$A$9,
_xlfn.FORECAST.LINEAR(
P14,
INDEX('DS2024'!$W$5:$W$15,MATCH(P14,'DS2024'!$V$5:$V$15,1)):
INDEX('DS2024'!$W$5:$W$15,MATCH(P14,'DS2024'!$V$5:$V$15,1)+1),
INDEX('DS2024'!$V$5:$V$15,MATCH(P14,'DS2024'!$V$5:$V$15,1)):
INDEX('DS2024'!$V$5:$V$15,MATCH(P14,'DS2024'!$V$5:$V$15,1)+1)),
IF($AA$3=Database!$A$10,
_xlfn.FORECAST.LINEAR(
P14,
INDEX('DS2024'!$Z$5:$Z$15,MATCH(P14,'DS2024'!$Y$5:$Y$15,1)):
INDEX('DS2024'!$Z$5:$Z$15,MATCH(P14,'DS2024'!$Y$5:$Y$15,1)+1),
INDEX('DS2024'!$Y$5:$Y$15,MATCH(P14,'DS2024'!$Y$5:$Y$15,1)):
INDEX('DS2024'!$Y$5:$Y$15,MATCH(P14,'DS2024'!$Y$5:$Y$15,1)+1))
)))))))))))))))))))</f>
        <v>0.19417636052390619</v>
      </c>
      <c r="AB14" s="50">
        <f>IF($AB$3=Database!$A$11,
_xlfn.FORECAST.LINEAR(
R14,
INDEX('DS2024'!$B$20:$B$35,MATCH(R14,'DS2024'!$A$20:$A$35,1)):
INDEX('DS2024'!$B$20:$B$35,MATCH(R14,'DS2024'!$A$20:$A$35,1)+1),
INDEX('DS2024'!$A$20:$A$35,MATCH(R14,'DS2024'!$A$20:$A$35,1)):
INDEX('DS2024'!$A$20:$A$35,MATCH(R14,'DS2024'!$A$20:$A$35,1)+1)),
IF($AB$3=Database!$A$12,
_xlfn.FORECAST.LINEAR(
R14,
INDEX('DS2024'!$E$20:$E$35,MATCH(R14,'DS2024'!$D$20:$D$35,1)):
INDEX('DS2024'!$E$20:$E$35,MATCH(R14,'DS2024'!$D$20:$D$35,1)+1),
INDEX('DS2024'!$D$20:$D$35,MATCH(R14,'DS2024'!$D$20:$D$35,1)):
INDEX('DS2024'!$D$20:$D$35,MATCH(R14,'DS2024'!$D$20:$D$35,1)+1)),
IF($AB$3=Database!$A$13,
_xlfn.FORECAST.LINEAR(
R14,
INDEX('DS2024'!$H$20:$H$35,MATCH(R14,'DS2024'!$G$20:$G$35,1)):
INDEX('DS2024'!$H$20:$H$35,MATCH(R14,'DS2024'!$G$20:$G$35,1)+1),
INDEX('DS2024'!$G$20:$G$35,MATCH(R14,'DS2024'!$G$20:$G$35,1)):
INDEX('DS2024'!$G$20:$G$35,MATCH(R14,'DS2024'!$G$20:$G$35,1)+1)),
IF($AB$3=Database!$A$14,
_xlfn.FORECAST.LINEAR(
R14,
INDEX('DS2024'!$K$20:$K$35,MATCH(R14,'DS2024'!$J$20:$J$35,1)):
INDEX('DS2024'!$K$20:$K$35,MATCH(R14,'DS2024'!$J$20:$J$35,1)+1),
INDEX('DS2024'!$J$20:$J$35,MATCH(R14,'DS2024'!$J$20:$J$35,1)):
INDEX('DS2024'!$J$20:$J$35,MATCH(R14,'DS2024'!$J$20:$J$35,1)+1)),
IF($AB$3=Database!$A$15,
_xlfn.FORECAST.LINEAR(
R14,
INDEX('DS2024'!$N$20:$N$35,MATCH(R14,'DS2024'!$M$20:$M$35,1)):
INDEX('DS2024'!$N$20:$N$35,MATCH(R14,'DS2024'!$M$20:$M$35,1)+1),
INDEX('DS2024'!$M$20:$M$35,MATCH(R14,'DS2024'!$M$20:$M$35,1)):
INDEX('DS2024'!$M$20:$M$35,MATCH(R14,'DS2024'!$M$20:$M$35,1)+1)),
IF($AB$3=Database!$A$16,
_xlfn.FORECAST.LINEAR(
R14,
INDEX('DS2024'!$Q$20:$Q$35,MATCH(R14,'DS2024'!$P$20:$P$35,1)):
INDEX('DS2024'!$Q$20:$Q$35,MATCH(R14,'DS2024'!$P$20:$P$35,1)+1),
INDEX('DS2024'!$P$20:$P$35,MATCH(R14,'DS2024'!$P$20:$P$35,1)):
INDEX('DS2024'!$P$20:$P$35,MATCH(R14,'DS2024'!$P$20:$P$35,1)+1)),
IF($AB$3=Database!$A$17,
_xlfn.FORECAST.LINEAR(
R14,
INDEX('DS2024'!$T$20:$T$35,MATCH(R14,'DS2024'!$S$20:$S$35,1)):
INDEX('DS2024'!$T$20:$T$35,MATCH(R14,'DS2024'!$S$20:$S$35,1)+1),
INDEX('DS2024'!$S$20:$S$35,MATCH(R14,'DS2024'!$S$20:$S$35,1)):
INDEX('DS2024'!$S$20:$S$35,MATCH(R14,'DS2024'!$S$20:$S$35,1)+1)),
IF($AB$3=Database!$A$18,
_xlfn.FORECAST.LINEAR(
R14,
INDEX('DS2024'!$W$20:$W$35,MATCH(R14,'DS2024'!$V$20:$V$35,1)):
INDEX('DS2024'!$W$20:$W$35,MATCH(R14,'DS2024'!$V$20:$V$35,1)+1),
INDEX('DS2024'!$V$20:$V$35,MATCH(R14,'DS2024'!$V$20:$V$35,1)):
INDEX('DS2024'!$V$20:$V$35,MATCH(R14,'DS2024'!$V$20:$V$35,1)+1)),
IF($AB$3=Database!$A$19,
_xlfn.FORECAST.LINEAR(
R14,
INDEX('DS2024'!$Z$20:$Z$35,MATCH(R14,'DS2024'!$Y$20:$Y$35,1)):
INDEX('DS2024'!$Z$20:$Z$35,MATCH(R14,'DS2024'!$Y$20:$Y$35,1)+1),
INDEX('DS2024'!$Y$20:$Y$35,MATCH(R14,'DS2024'!$Y$20:$Y$35,1)):
INDEX('DS2024'!$Y$20:$Y$35,MATCH(R14,'DS2024'!$Y$20:$Y$35,1)+1)),
IF($AB$3=Database!$A$20,
_xlfn.FORECAST.LINEAR(
R14,
INDEX('DS2024'!$AC$20:$AC$35,MATCH(R14,'DS2024'!$AB$20:$AB$35,1)):
INDEX('DS2024'!$AC$20:$AC$35,MATCH(R14,'DS2024'!$AB$20:$AB$35,1)+1),
INDEX('DS2024'!$AB$20:$AB$35,MATCH(R14,'DS2024'!$AB$20:$AB$35,1)):
INDEX('DS2024'!$AB$20:$AB$35,MATCH(R14,'DS2024'!$AB$20:$AB$35,1)+1)),
IF($AB$3=Database!$A$2,
_xlfn.FORECAST.LINEAR(
R14,
INDEX('DS2024'!$B$5:$B$15,MATCH(R14,'DS2024'!$A$5:$A$15,1)):
INDEX('DS2024'!$B$5:$B$15,MATCH(R14,'DS2024'!$A$5:$A$15,1)+1),
INDEX('DS2024'!$A$5:$A$15,MATCH(R14,'DS2024'!$A$5:$A$15,1)):
INDEX('DS2024'!$A$5:$A$15,MATCH(R14,'DS2024'!$A$5:$A$15,1)+1)),
IF($AB$3=Database!$A$3,
_xlfn.FORECAST.LINEAR(
R14,
INDEX('DS2024'!$E$5:$E$15,MATCH(R14,'DS2024'!$D$5:$D$15,1)):
INDEX('DS2024'!$E$5:$E$15,MATCH(R14,'DS2024'!$D$5:$D$15,1)+1),
INDEX('DS2024'!$D$5:$D$15,MATCH(R14,'DS2024'!$D$5:$D$15,1)):
INDEX('DS2024'!$D$5:$D$15,MATCH(R14,'DS2024'!$D$5:$D$15,1)+1)),
IF($AB$3=Database!$A$4,
_xlfn.FORECAST.LINEAR(
R14,
INDEX('DS2024'!$H$5:$H$15,MATCH(R14,'DS2024'!$G$5:$G$15,1)):
INDEX('DS2024'!$H$5:$H$15,MATCH(R14,'DS2024'!$G$5:$G$15,1)+1),
INDEX('DS2024'!$G$5:$G$15,MATCH(R14,'DS2024'!$G$5:$G$15,1)):
INDEX('DS2024'!$G$5:$G$15,MATCH(R14,'DS2024'!$G$5:$G$15,1)+1)),
IF($AB$3=Database!$A$5,
_xlfn.FORECAST.LINEAR(
R14,
INDEX('DS2024'!$K$5:$K$15,MATCH(R14,'DS2024'!$J$5:$J$15,1)):
INDEX('DS2024'!$K$5:$K$15,MATCH(R14,'DS2024'!$J$5:$J$15,1)+1),
INDEX('DS2024'!$J$5:$J$15,MATCH(R14,'DS2024'!$J$5:$J$15,1)):
INDEX('DS2024'!$J$5:$J$15,MATCH(R14,'DS2024'!$J$5:$J$15,1)+1)),
IF($AB$3=Database!$A$6,
_xlfn.FORECAST.LINEAR(
R14,
INDEX('DS2024'!$N$5:$N$15,MATCH(R14,'DS2024'!$M$5:$M$15,1)):
INDEX('DS2024'!$N$5:$N$15,MATCH(R14,'DS2024'!$M$5:$M$15,1)+1),
INDEX('DS2024'!$M$5:$M$15,MATCH(R14,'DS2024'!$M$5:$M$15,1)):
INDEX('DS2024'!$M$5:$M$15,MATCH(R14,'DS2024'!$M$5:$M$15,1)+1)),
IF($AB$3=Database!$A$7,
_xlfn.FORECAST.LINEAR(
R14,
INDEX('DS2024'!$Q$5:$Q$15,MATCH(R14,'DS2024'!$P$5:$P$15,1)):
INDEX('DS2024'!$Q$5:$Q$15,MATCH(R14,'DS2024'!$P$5:$P$15,1)+1),
INDEX('DS2024'!$P$5:$P$15,MATCH(R14,'DS2024'!$P$5:$P$15,1)):
INDEX('DS2024'!$P$5:$P$15,MATCH(R14,'DS2024'!$P$5:$P$15,1)+1)),
IF($AB$3=Database!$A$8,
_xlfn.FORECAST.LINEAR(
R14,
INDEX('DS2024'!$T$5:$T$15,MATCH(R14,'DS2024'!$S$5:$S$15,1)):
INDEX('DS2024'!$T$5:$T$15,MATCH(R14,'DS2024'!$S$5:$S$15,1)+1),
INDEX('DS2024'!$S$5:$S$15,MATCH(R14,'DS2024'!$S$5:$S$15,1)):
INDEX('DS2024'!$S$5:$S$15,MATCH(R14,'DS2024'!$S$5:$S$15,1)+1)),
IF($AB$3=Database!$A$9,
_xlfn.FORECAST.LINEAR(
R14,
INDEX('DS2024'!$W$5:$W$15,MATCH(R14,'DS2024'!$V$5:$V$15,1)):
INDEX('DS2024'!$W$5:$W$15,MATCH(R14,'DS2024'!$V$5:$V$15,1)+1),
INDEX('DS2024'!$V$5:$V$15,MATCH(R14,'DS2024'!$V$5:$V$15,1)):
INDEX('DS2024'!$V$5:$V$15,MATCH(R14,'DS2024'!$V$5:$V$15,1)+1)),
IF($AB$3=Database!$A$10,
_xlfn.FORECAST.LINEAR(
R14,
INDEX('DS2024'!$Z$5:$Z$15,MATCH(R14,'DS2024'!$Y$5:$Y$15,1)):
INDEX('DS2024'!$Z$5:$Z$15,MATCH(R14,'DS2024'!$Y$5:$Y$15,1)+1),
INDEX('DS2024'!$Y$5:$Y$15,MATCH(R14,'DS2024'!$Y$5:$Y$15,1)):
INDEX('DS2024'!$Y$5:$Y$15,MATCH(R14,'DS2024'!$Y$5:$Y$15,1)+1))
)))))))))))))))))))</f>
        <v>0.194526692941598</v>
      </c>
      <c r="AC14" s="82">
        <f t="shared" si="0"/>
        <v>0.52932245129745359</v>
      </c>
      <c r="AD14" s="82">
        <f t="shared" si="1"/>
        <v>0.46610968054488949</v>
      </c>
      <c r="AE14" s="82">
        <f t="shared" si="2"/>
        <v>0.47119559466306854</v>
      </c>
      <c r="AF14" s="82">
        <f t="shared" si="3"/>
        <v>0.5293375878163169</v>
      </c>
      <c r="AG14" s="82">
        <f t="shared" si="4"/>
        <v>0.52926842556858733</v>
      </c>
      <c r="AH14" s="82">
        <f t="shared" si="5"/>
        <v>0.52903183013527699</v>
      </c>
      <c r="AI14" s="82">
        <f t="shared" si="6"/>
        <v>0.52941769493153235</v>
      </c>
      <c r="AJ14" s="83">
        <f t="shared" si="7"/>
        <v>0.52931127356044672</v>
      </c>
      <c r="AK14" s="83">
        <f t="shared" si="8"/>
        <v>0.52933688920775401</v>
      </c>
      <c r="AL14" s="42"/>
      <c r="AM14" s="42"/>
      <c r="AN14" s="42"/>
      <c r="AO14" s="42"/>
      <c r="AP14" s="42"/>
      <c r="AQ14" s="42"/>
      <c r="AR14" s="42"/>
      <c r="AS14" s="42"/>
      <c r="AT14" s="42"/>
      <c r="BD14" s="83" t="e">
        <f>#REF!/10</f>
        <v>#REF!</v>
      </c>
      <c r="BE14" s="83" t="e">
        <f>#REF!/10</f>
        <v>#REF!</v>
      </c>
      <c r="BF14" s="83" t="e">
        <f>#REF!/10</f>
        <v>#REF!</v>
      </c>
      <c r="BG14" s="83" t="e">
        <f>#REF!/10</f>
        <v>#REF!</v>
      </c>
      <c r="BH14" s="83">
        <f t="shared" si="9"/>
        <v>0</v>
      </c>
      <c r="BI14" s="83">
        <f t="shared" si="10"/>
        <v>0</v>
      </c>
      <c r="BJ14" s="83">
        <f t="shared" si="11"/>
        <v>0</v>
      </c>
      <c r="BK14" s="83">
        <f t="shared" si="12"/>
        <v>0</v>
      </c>
      <c r="BL14" s="83">
        <f t="shared" si="13"/>
        <v>0</v>
      </c>
    </row>
    <row r="15" spans="1:65" ht="14.25" customHeight="1">
      <c r="A15" s="31">
        <v>9</v>
      </c>
      <c r="B15" s="42">
        <f>'Evaluasi 60 C'!B15</f>
        <v>65.245000000000005</v>
      </c>
      <c r="C15" s="42">
        <f>'Evaluasi 60 C'!C15</f>
        <v>-0.33512900909526089</v>
      </c>
      <c r="D15" s="42">
        <f>'Evaluasi 60 C'!E15</f>
        <v>65.813999999999993</v>
      </c>
      <c r="E15" s="42">
        <f>'Evaluasi 60 C'!F15</f>
        <v>-0.29589602888086641</v>
      </c>
      <c r="F15" s="42">
        <f>'Evaluasi 60 C'!H15</f>
        <v>65.201999999999998</v>
      </c>
      <c r="G15" s="42">
        <f>'Evaluasi 60 C'!I15</f>
        <v>-0.29744259927797834</v>
      </c>
      <c r="H15" s="42">
        <f>'Evaluasi 60 C'!K15</f>
        <v>65.248000000000005</v>
      </c>
      <c r="I15" s="42">
        <f>'Evaluasi 60 C'!L15</f>
        <v>-0.33513786500718046</v>
      </c>
      <c r="J15" s="42">
        <f>'Evaluasi 60 C'!N15</f>
        <v>65.066000000000003</v>
      </c>
      <c r="K15" s="42">
        <f>'Evaluasi 60 C'!O15</f>
        <v>-0.33460060635072597</v>
      </c>
      <c r="L15" s="42">
        <f>'Evaluasi 60 C'!Q15</f>
        <v>65.739999999999995</v>
      </c>
      <c r="M15" s="42">
        <f>'Evaluasi 60 C'!R15</f>
        <v>-0.33659023456199133</v>
      </c>
      <c r="N15" s="42">
        <f>'Evaluasi 60 C'!T15</f>
        <v>64.834999999999994</v>
      </c>
      <c r="O15" s="42">
        <f>'Evaluasi 60 C'!U15</f>
        <v>-0.33391870113291838</v>
      </c>
      <c r="P15" s="42">
        <f>'Evaluasi 60 C'!W15</f>
        <v>65.003</v>
      </c>
      <c r="Q15" s="42">
        <f>'Evaluasi 60 C'!X15</f>
        <v>-0.33441463220041479</v>
      </c>
      <c r="R15" s="42">
        <f>'Evaluasi 60 C'!Z15</f>
        <v>65.224000000000004</v>
      </c>
      <c r="S15" s="50">
        <f>'Evaluasi 60 C'!AA15</f>
        <v>-0.33506701771182379</v>
      </c>
      <c r="T15" s="50">
        <f>IF($T$3=Database!$A$11,
_xlfn.FORECAST.LINEAR(
B15,
INDEX('DS2024'!$B$20:$B$35,MATCH(B15,'DS2024'!$A$20:$A$35,1)):
INDEX('DS2024'!$B$20:$B$35,MATCH(B15,'DS2024'!$A$20:$A$35,1)+1),
INDEX('DS2024'!$A$20:$A$35,MATCH(B15,'DS2024'!$A$20:$A$35,1)):
INDEX('DS2024'!$A$20:$A$35,MATCH(B15,'DS2024'!$A$20:$A$35,1)+1)),
IF($T$3=Database!$A$12,
_xlfn.FORECAST.LINEAR(
B15,
INDEX('DS2024'!$E$20:$E$35,MATCH(B15,'DS2024'!$D$20:$D$35,1)):
INDEX('DS2024'!$E$20:$E$35,MATCH(B15,'DS2024'!$D$20:$D$35,1)+1),
INDEX('DS2024'!$D$20:$D$35,MATCH(B15,'DS2024'!$D$20:$D$35,1)):
INDEX('DS2024'!$D$20:$D$35,MATCH(B15,'DS2024'!$D$20:$D$35,1)+1)),
IF($T$3=Database!$A$13,
_xlfn.FORECAST.LINEAR(
B15,
INDEX('DS2024'!$H$20:$H$35,MATCH(B15,'DS2024'!$G$20:$G$35,1)):
INDEX('DS2024'!$H$20:$H$35,MATCH(B15,'DS2024'!$G$20:$G$35,1)+1),
INDEX('DS2024'!$G$20:$G$35,MATCH(B15,'DS2024'!$G$20:$G$35,1)):
INDEX('DS2024'!$G$20:$G$35,MATCH(B15,'DS2024'!$G$20:$G$35,1)+1)),
IF($T$3=Database!$A$14,
_xlfn.FORECAST.LINEAR(
B15,
INDEX('DS2024'!$K$20:$K$35,MATCH(B15,'DS2024'!$J$20:$J$35,1)):
INDEX('DS2024'!$K$20:$K$35,MATCH(B15,'DS2024'!$J$20:$J$35,1)+1),
INDEX('DS2024'!$J$20:$J$35,MATCH(B15,'DS2024'!$J$20:$J$35,1)):
INDEX('DS2024'!$J$20:$J$35,MATCH(B15,'DS2024'!$J$20:$J$35,1)+1)),
IF($T$3=Database!$A$15,
_xlfn.FORECAST.LINEAR(
B15,
INDEX('DS2024'!$N$20:$N$35,MATCH(B15,'DS2024'!$M$20:$M$35,1)):
INDEX('DS2024'!$N$20:$N$35,MATCH(B15,'DS2024'!$M$20:$M$35,1)+1),
INDEX('DS2024'!$M$20:$M$35,MATCH(B15,'DS2024'!$M$20:$M$35,1)):
INDEX('DS2024'!$M$20:$M$35,MATCH(B15,'DS2024'!$M$20:$M$35,1)+1)),
IF($T$3=Database!$A$16,
_xlfn.FORECAST.LINEAR(
B15,
INDEX('DS2024'!$Q$20:$Q$35,MATCH(B15,'DS2024'!$P$20:$P$35,1)):
INDEX('DS2024'!$Q$20:$Q$35,MATCH(B15,'DS2024'!$P$20:$P$35,1)+1),
INDEX('DS2024'!$P$20:$P$35,MATCH(B15,'DS2024'!$P$20:$P$35,1)):
INDEX('DS2024'!$P$20:$P$35,MATCH(B15,'DS2024'!$P$20:$P$35,1)+1)),
IF($T$3=Database!$A$17,
_xlfn.FORECAST.LINEAR(
B15,
INDEX('DS2024'!$T$20:$T$35,MATCH(B15,'DS2024'!$S$20:$S$35,1)):
INDEX('DS2024'!$T$20:$T$35,MATCH(B15,'DS2024'!$S$20:$S$35,1)+1),
INDEX('DS2024'!$S$20:$S$35,MATCH(B15,'DS2024'!$S$20:$S$35,1)):
INDEX('DS2024'!$S$20:$S$35,MATCH(B15,'DS2024'!$S$20:$S$35,1)+1)),
IF($T$3=Database!$A$18,
_xlfn.FORECAST.LINEAR(
B15,
INDEX('DS2024'!$W$20:$W$35,MATCH(B15,'DS2024'!$V$20:$V$35,1)):
INDEX('DS2024'!$W$20:$W$35,MATCH(B15,'DS2024'!$V$20:$V$35,1)+1),
INDEX('DS2024'!$V$20:$V$35,MATCH(B15,'DS2024'!$V$20:$V$35,1)):
INDEX('DS2024'!$V$20:$V$35,MATCH(B15,'DS2024'!$V$20:$V$35,1)+1)),
IF($T$3=Database!$A$19,
_xlfn.FORECAST.LINEAR(
B15,
INDEX('DS2024'!$Z$20:$Z$35,MATCH(B15,'DS2024'!$Y$20:$Y$35,1)):
INDEX('DS2024'!$Z$20:$Z$35,MATCH(B15,'DS2024'!$Y$20:$Y$35,1)+1),
INDEX('DS2024'!$Y$20:$Y$35,MATCH(B15,'DS2024'!$Y$20:$Y$35,1)):
INDEX('DS2024'!$Y$20:$Y$35,MATCH(B15,'DS2024'!$Y$20:$Y$35,1)+1)),
IF($T$3=Database!$A$20,
_xlfn.FORECAST.LINEAR(
B15,
INDEX('DS2024'!$AC$20:$AC$35,MATCH(B15,'DS2024'!$AB$20:$AB$35,1)):
INDEX('DS2024'!$AC$20:$AC$35,MATCH(B15,'DS2024'!$AB$20:$AB$35,1)+1),
INDEX('DS2024'!$AB$20:$AB$35,MATCH(B15,'DS2024'!$AB$20:$AB$35,1)):
INDEX('DS2024'!$AB$20:$AB$35,MATCH(B15,'DS2024'!$AB$20:$AB$35,1)+1)),
IF($T$3=Database!$A$2,
_xlfn.FORECAST.LINEAR(
B15,
INDEX('DS2024'!$B$5:$B$15,MATCH(B15,'DS2024'!$A$5:$A$15,1)):
INDEX('DS2024'!$B$5:$B$15,MATCH(B15,'DS2024'!$A$5:$A$15,1)+1),
INDEX('DS2024'!$A$5:$A$15,MATCH(B15,'DS2024'!$A$5:$A$15,1)):
INDEX('DS2024'!$A$5:$A$15,MATCH(B15,'DS2024'!$A$5:$A$15,1)+1)),
IF($T$3=Database!$A$3,
_xlfn.FORECAST.LINEAR(
B15,
INDEX('DS2024'!$E$5:$E$15,MATCH(B15,'DS2024'!$D$5:$D$15,1)):
INDEX('DS2024'!$E$5:$E$15,MATCH(B15,'DS2024'!$D$5:$D$15,1)+1),
INDEX('DS2024'!$D$5:$D$15,MATCH(B15,'DS2024'!$D$5:$D$15,1)):
INDEX('DS2024'!$D$5:$D$15,MATCH(B15,'DS2024'!$D$5:$D$15,1)+1)),
IF($T$3=Database!$A$4,
_xlfn.FORECAST.LINEAR(
B15,
INDEX('DS2024'!$H$5:$H$15,MATCH(B15,'DS2024'!$G$5:$G$15,1)):
INDEX('DS2024'!$H$5:$H$15,MATCH(B15,'DS2024'!$G$5:$G$15,1)+1),
INDEX('DS2024'!$G$5:$G$15,MATCH(B15,'DS2024'!$G$5:$G$15,1)):
INDEX('DS2024'!$G$5:$G$15,MATCH(B15,'DS2024'!$G$5:$G$15,1)+1)),
IF($T$3=Database!$A$5,
_xlfn.FORECAST.LINEAR(
B15,
INDEX('DS2024'!$K$5:$K$15,MATCH(B15,'DS2024'!$J$5:$J$15,1)):
INDEX('DS2024'!$K$5:$K$15,MATCH(B15,'DS2024'!$J$5:$J$15,1)+1),
INDEX('DS2024'!$J$5:$J$15,MATCH(B15,'DS2024'!$J$5:$J$15,1)):
INDEX('DS2024'!$J$5:$J$15,MATCH(B15,'DS2024'!$J$5:$J$15,1)+1)),
IF($T$3=Database!$A$6,
_xlfn.FORECAST.LINEAR(
B15,
INDEX('DS2024'!$N$5:$N$15,MATCH(B15,'DS2024'!$M$5:$M$15,1)):
INDEX('DS2024'!$N$5:$N$15,MATCH(B15,'DS2024'!$M$5:$M$15,1)+1),
INDEX('DS2024'!$M$5:$M$15,MATCH(B15,'DS2024'!$M$5:$M$15,1)):
INDEX('DS2024'!$M$5:$M$15,MATCH(B15,'DS2024'!$M$5:$M$15,1)+1)),
IF($T$3=Database!$A$7,
_xlfn.FORECAST.LINEAR(
B15,
INDEX('DS2024'!$Q$5:$Q$15,MATCH(B15,'DS2024'!$P$5:$P$15,1)):
INDEX('DS2024'!$Q$5:$Q$15,MATCH(B15,'DS2024'!$P$5:$P$15,1)+1),
INDEX('DS2024'!$P$5:$P$15,MATCH(B15,'DS2024'!$P$5:$P$15,1)):
INDEX('DS2024'!$P$5:$P$15,MATCH(B15,'DS2024'!$P$5:$P$15,1)+1)),
IF($T$3=Database!$A$8,
_xlfn.FORECAST.LINEAR(
B15,
INDEX('DS2024'!$T$5:$T$15,MATCH(B15,'DS2024'!$S$5:$S$15,1)):
INDEX('DS2024'!$T$5:$T$15,MATCH(B15,'DS2024'!$S$5:$S$15,1)+1),
INDEX('DS2024'!$S$5:$S$15,MATCH(B15,'DS2024'!$S$5:$S$15,1)):
INDEX('DS2024'!$S$5:$S$15,MATCH(B15,'DS2024'!$S$5:$S$15,1)+1)),
IF($T$3=Database!$A$9,
_xlfn.FORECAST.LINEAR(
B15,
INDEX('DS2024'!$W$5:$W$15,MATCH(B15,'DS2024'!$V$5:$V$15,1)):
INDEX('DS2024'!$W$5:$W$15,MATCH(B15,'DS2024'!$V$5:$V$15,1)+1),
INDEX('DS2024'!$V$5:$V$15,MATCH(B15,'DS2024'!$V$5:$V$15,1)):
INDEX('DS2024'!$V$5:$V$15,MATCH(B15,'DS2024'!$V$5:$V$15,1)+1)),
IF($T$3=Database!$A$10,
_xlfn.FORECAST.LINEAR(
B15,
INDEX('DS2024'!$Z$5:$Z$15,MATCH(B15,'DS2024'!$Y$5:$Y$15,1)):
INDEX('DS2024'!$Z$5:$Z$15,MATCH(B15,'DS2024'!$Y$5:$Y$15,1)+1),
INDEX('DS2024'!$Y$5:$Y$15,MATCH(B15,'DS2024'!$Y$5:$Y$15,1)):
INDEX('DS2024'!$Y$5:$Y$15,MATCH(B15,'DS2024'!$Y$5:$Y$15,1)+1))
)))))))))))))))))))</f>
        <v>0.19418273020422785</v>
      </c>
      <c r="U15" s="50">
        <f>IF($U$3=Database!$A$11,
_xlfn.FORECAST.LINEAR(
D15,
INDEX('DS2024'!$B$20:$B$35,MATCH(D15,'DS2024'!$A$20:$A$35,1)):
INDEX('DS2024'!$B$20:$B$35,MATCH(D15,'DS2024'!$A$20:$A$35,1)+1),
INDEX('DS2024'!$A$20:$A$35,MATCH(D15,'DS2024'!$A$20:$A$35,1)):
INDEX('DS2024'!$A$20:$A$35,MATCH(D15,'DS2024'!$A$20:$A$35,1)+1)),
IF($U$3=Database!$A$12,
_xlfn.FORECAST.LINEAR(
D15,
INDEX('DS2024'!$E$20:$E$35,MATCH(D15,'DS2024'!$D$20:$D$35,1)):
INDEX('DS2024'!$E$20:$E$35,MATCH(D15,'DS2024'!$D$20:$D$35,1)+1),
INDEX('DS2024'!$D$20:$D$35,MATCH(D15,'DS2024'!$D$20:$D$35,1)):
INDEX('DS2024'!$D$20:$D$35,MATCH(D15,'DS2024'!$D$20:$D$35,1)+1)),
IF($U$3=Database!$A$13,
_xlfn.FORECAST.LINEAR(
D15,
INDEX('DS2024'!$H$20:$H$35,MATCH(D15,'DS2024'!$G$20:$G$35,1)):
INDEX('DS2024'!$H$20:$H$35,MATCH(D15,'DS2024'!$G$20:$G$35,1)+1),
INDEX('DS2024'!$G$20:$G$35,MATCH(D15,'DS2024'!$G$20:$G$35,1)):
INDEX('DS2024'!$G$20:$G$35,MATCH(D15,'DS2024'!$G$20:$G$35,1)+1)),
IF($U$3=Database!$A$14,
_xlfn.FORECAST.LINEAR(
D15,
INDEX('DS2024'!$K$20:$K$35,MATCH(D15,'DS2024'!$J$20:$J$35,1)):
INDEX('DS2024'!$K$20:$K$35,MATCH(D15,'DS2024'!$J$20:$J$35,1)+1),
INDEX('DS2024'!$J$20:$J$35,MATCH(D15,'DS2024'!$J$20:$J$35,1)):
INDEX('DS2024'!$J$20:$J$35,MATCH(D15,'DS2024'!$J$20:$J$35,1)+1)),
IF($U$3=Database!$A$15,
_xlfn.FORECAST.LINEAR(
D15,
INDEX('DS2024'!$N$20:$N$35,MATCH(D15,'DS2024'!$M$20:$M$35,1)):
INDEX('DS2024'!$N$20:$N$35,MATCH(D15,'DS2024'!$M$20:$M$35,1)+1),
INDEX('DS2024'!$M$20:$M$35,MATCH(D15,'DS2024'!$M$20:$M$35,1)):
INDEX('DS2024'!$M$20:$M$35,MATCH(D15,'DS2024'!$M$20:$M$35,1)+1)),
IF($U$3=Database!$A$16,
_xlfn.FORECAST.LINEAR(
D15,
INDEX('DS2024'!$Q$20:$Q$35,MATCH(D15,'DS2024'!$P$20:$P$35,1)):
INDEX('DS2024'!$Q$20:$Q$35,MATCH(D15,'DS2024'!$P$20:$P$35,1)+1),
INDEX('DS2024'!$P$20:$P$35,MATCH(D15,'DS2024'!$P$20:$P$35,1)):
INDEX('DS2024'!$P$20:$P$35,MATCH(D15,'DS2024'!$P$20:$P$35,1)+1)),
IF($U$3=Database!$A$17,
_xlfn.FORECAST.LINEAR(
D15,
INDEX('DS2024'!$T$20:$T$35,MATCH(D15,'DS2024'!$S$20:$S$35,1)):
INDEX('DS2024'!$T$20:$T$35,MATCH(D15,'DS2024'!$S$20:$S$35,1)+1),
INDEX('DS2024'!$S$20:$S$35,MATCH(D15,'DS2024'!$S$20:$S$35,1)):
INDEX('DS2024'!$S$20:$S$35,MATCH(D15,'DS2024'!$S$20:$S$35,1)+1)),
IF($U$3=Database!$A$18,
_xlfn.FORECAST.LINEAR(
D15,
INDEX('DS2024'!$W$20:$W$35,MATCH(D15,'DS2024'!$V$20:$V$35,1)):
INDEX('DS2024'!$W$20:$W$35,MATCH(D15,'DS2024'!$V$20:$V$35,1)+1),
INDEX('DS2024'!$V$20:$V$35,MATCH(D15,'DS2024'!$V$20:$V$35,1)):
INDEX('DS2024'!$V$20:$V$35,MATCH(D15,'DS2024'!$V$20:$V$35,1)+1)),
IF($U$3=Database!$A$19,
_xlfn.FORECAST.LINEAR(
D15,
INDEX('DS2024'!$Z$20:$Z$35,MATCH(D15,'DS2024'!$Y$20:$Y$35,1)):
INDEX('DS2024'!$Z$20:$Z$35,MATCH(D15,'DS2024'!$Y$20:$Y$35,1)+1),
INDEX('DS2024'!$Y$20:$Y$35,MATCH(D15,'DS2024'!$Y$20:$Y$35,1)):
INDEX('DS2024'!$Y$20:$Y$35,MATCH(D15,'DS2024'!$Y$20:$Y$35,1)+1)),
IF($U$3=Database!$A$20,
_xlfn.FORECAST.LINEAR(
D15,
INDEX('DS2024'!$AC$20:$AC$35,MATCH(D15,'DS2024'!$AB$20:$AB$35,1)):
INDEX('DS2024'!$AC$20:$AC$35,MATCH(D15,'DS2024'!$AB$20:$AB$35,1)+1),
INDEX('DS2024'!$AB$20:$AB$35,MATCH(D15,'DS2024'!$AB$20:$AB$35,1)):
INDEX('DS2024'!$AB$20:$AB$35,MATCH(D15,'DS2024'!$AB$20:$AB$35,1)+1)),
IF($U$3=Database!$A$2,
_xlfn.FORECAST.LINEAR(
D15,
INDEX('DS2024'!$B$5:$B$15,MATCH(D15,'DS2024'!$A$5:$A$15,1)):
INDEX('DS2024'!$B$5:$B$15,MATCH(D15,'DS2024'!$A$5:$A$15,1)+1),
INDEX('DS2024'!$A$5:$A$15,MATCH(D15,'DS2024'!$A$5:$A$15,1)):
INDEX('DS2024'!$A$5:$A$15,MATCH(D15,'DS2024'!$A$5:$A$15,1)+1)),
IF($U$3=Database!$A$3,
_xlfn.FORECAST.LINEAR(
D15,
INDEX('DS2024'!$E$5:$E$15,MATCH(D15,'DS2024'!$D$5:$D$15,1)):
INDEX('DS2024'!$E$5:$E$15,MATCH(D15,'DS2024'!$D$5:$D$15,1)+1),
INDEX('DS2024'!$D$5:$D$15,MATCH(D15,'DS2024'!$D$5:$D$15,1)):
INDEX('DS2024'!$D$5:$D$15,MATCH(D15,'DS2024'!$D$5:$D$15,1)+1)),
IF($U$3=Database!$A$4,
_xlfn.FORECAST.LINEAR(
D15,
INDEX('DS2024'!$H$5:$H$15,MATCH(D15,'DS2024'!$G$5:$G$15,1)):
INDEX('DS2024'!$H$5:$H$15,MATCH(D15,'DS2024'!$G$5:$G$15,1)+1),
INDEX('DS2024'!$G$5:$G$15,MATCH(D15,'DS2024'!$G$5:$G$15,1)):
INDEX('DS2024'!$G$5:$G$15,MATCH(D15,'DS2024'!$G$5:$G$15,1)+1)),
IF($U$3=Database!$A$5,
_xlfn.FORECAST.LINEAR(
D15,
INDEX('DS2024'!$K$5:$K$15,MATCH(D15,'DS2024'!$J$5:$J$15,1)):
INDEX('DS2024'!$K$5:$K$15,MATCH(D15,'DS2024'!$J$5:$J$15,1)+1),
INDEX('DS2024'!$J$5:$J$15,MATCH(D15,'DS2024'!$J$5:$J$15,1)):
INDEX('DS2024'!$J$5:$J$15,MATCH(D15,'DS2024'!$J$5:$J$15,1)+1)),
IF($U$3=Database!$A$6,
_xlfn.FORECAST.LINEAR(
D15,
INDEX('DS2024'!$N$5:$N$15,MATCH(D15,'DS2024'!$M$5:$M$15,1)):
INDEX('DS2024'!$N$5:$N$15,MATCH(D15,'DS2024'!$M$5:$M$15,1)+1),
INDEX('DS2024'!$M$5:$M$15,MATCH(D15,'DS2024'!$M$5:$M$15,1)):
INDEX('DS2024'!$M$5:$M$15,MATCH(D15,'DS2024'!$M$5:$M$15,1)+1)),
IF($U$3=Database!$A$7,
_xlfn.FORECAST.LINEAR(
D15,
INDEX('DS2024'!$Q$5:$Q$15,MATCH(D15,'DS2024'!$P$5:$P$15,1)):
INDEX('DS2024'!$Q$5:$Q$15,MATCH(D15,'DS2024'!$P$5:$P$15,1)+1),
INDEX('DS2024'!$P$5:$P$15,MATCH(D15,'DS2024'!$P$5:$P$15,1)):
INDEX('DS2024'!$P$5:$P$15,MATCH(D15,'DS2024'!$P$5:$P$15,1)+1)),
IF($U$3=Database!$A$8,
_xlfn.FORECAST.LINEAR(
D15,
INDEX('DS2024'!$T$5:$T$15,MATCH(D15,'DS2024'!$S$5:$S$15,1)):
INDEX('DS2024'!$T$5:$T$15,MATCH(D15,'DS2024'!$S$5:$S$15,1)+1),
INDEX('DS2024'!$S$5:$S$15,MATCH(D15,'DS2024'!$S$5:$S$15,1)):
INDEX('DS2024'!$S$5:$S$15,MATCH(D15,'DS2024'!$S$5:$S$15,1)+1)),
IF($U$3=Database!$A$9,
_xlfn.FORECAST.LINEAR(
D15,
INDEX('DS2024'!$W$5:$W$15,MATCH(D15,'DS2024'!$V$5:$V$15,1)):
INDEX('DS2024'!$W$5:$W$15,MATCH(D15,'DS2024'!$V$5:$V$15,1)+1),
INDEX('DS2024'!$V$5:$V$15,MATCH(D15,'DS2024'!$V$5:$V$15,1)):
INDEX('DS2024'!$V$5:$V$15,MATCH(D15,'DS2024'!$V$5:$V$15,1)+1)),
IF($U$3=Database!$A$10,
_xlfn.FORECAST.LINEAR(
D15,
INDEX('DS2024'!$Z$5:$Z$15,MATCH(D15,'DS2024'!$Y$5:$Y$15,1)):
INDEX('DS2024'!$Z$5:$Z$15,MATCH(D15,'DS2024'!$Y$5:$Y$15,1)+1),
INDEX('DS2024'!$Y$5:$Y$15,MATCH(D15,'DS2024'!$Y$5:$Y$15,1)):
INDEX('DS2024'!$Y$5:$Y$15,MATCH(D15,'DS2024'!$Y$5:$Y$15,1)+1))
)))))))))))))))))))</f>
        <v>0.17011013916501</v>
      </c>
      <c r="V15" s="50">
        <f>IF($V$3=Database!$A$11,
_xlfn.FORECAST.LINEAR(
F15,
INDEX('DS2024'!$B$20:$B$35,MATCH(F15,'DS2024'!$A$20:$A$35,1)):
INDEX('DS2024'!$B$20:$B$35,MATCH(F15,'DS2024'!$A$20:$A$35,1)+1),
INDEX('DS2024'!$A$20:$A$35,MATCH(F15,'DS2024'!$A$20:$A$35,1)):
INDEX('DS2024'!$A$20:$A$35,MATCH(F15,'DS2024'!$A$20:$A$35,1)+1)),
IF($V$3=Database!$A$12,
_xlfn.FORECAST.LINEAR(
F15,
INDEX('DS2024'!$E$20:$E$35,MATCH(F15,'DS2024'!$D$20:$D$35,1)):
INDEX('DS2024'!$E$20:$E$35,MATCH(F15,'DS2024'!$D$20:$D$35,1)+1),
INDEX('DS2024'!$D$20:$D$35,MATCH(F15,'DS2024'!$D$20:$D$35,1)):
INDEX('DS2024'!$D$20:$D$35,MATCH(F15,'DS2024'!$D$20:$D$35,1)+1)),
IF($V$3=Database!$A$13,
_xlfn.FORECAST.LINEAR(
F15,
INDEX('DS2024'!$H$20:$H$35,MATCH(F15,'DS2024'!$G$20:$G$35,1)):
INDEX('DS2024'!$H$20:$H$35,MATCH(F15,'DS2024'!$G$20:$G$35,1)+1),
INDEX('DS2024'!$G$20:$G$35,MATCH(F15,'DS2024'!$G$20:$G$35,1)):
INDEX('DS2024'!$G$20:$G$35,MATCH(F15,'DS2024'!$G$20:$G$35,1)+1)),
IF($V$3=Database!$A$14,
_xlfn.FORECAST.LINEAR(
F15,
INDEX('DS2024'!$K$20:$K$35,MATCH(F15,'DS2024'!$J$20:$J$35,1)):
INDEX('DS2024'!$K$20:$K$35,MATCH(F15,'DS2024'!$J$20:$J$35,1)+1),
INDEX('DS2024'!$J$20:$J$35,MATCH(F15,'DS2024'!$J$20:$J$35,1)):
INDEX('DS2024'!$J$20:$J$35,MATCH(F15,'DS2024'!$J$20:$J$35,1)+1)),
IF($V$3=Database!$A$15,
_xlfn.FORECAST.LINEAR(
F15,
INDEX('DS2024'!$N$20:$N$35,MATCH(F15,'DS2024'!$M$20:$M$35,1)):
INDEX('DS2024'!$N$20:$N$35,MATCH(F15,'DS2024'!$M$20:$M$35,1)+1),
INDEX('DS2024'!$M$20:$M$35,MATCH(F15,'DS2024'!$M$20:$M$35,1)):
INDEX('DS2024'!$M$20:$M$35,MATCH(F15,'DS2024'!$M$20:$M$35,1)+1)),
IF($V$3=Database!$A$16,
_xlfn.FORECAST.LINEAR(
F15,
INDEX('DS2024'!$Q$20:$Q$35,MATCH(F15,'DS2024'!$P$20:$P$35,1)):
INDEX('DS2024'!$Q$20:$Q$35,MATCH(F15,'DS2024'!$P$20:$P$35,1)+1),
INDEX('DS2024'!$P$20:$P$35,MATCH(F15,'DS2024'!$P$20:$P$35,1)):
INDEX('DS2024'!$P$20:$P$35,MATCH(F15,'DS2024'!$P$20:$P$35,1)+1)),
IF($V$3=Database!$A$17,
_xlfn.FORECAST.LINEAR(
F15,
INDEX('DS2024'!$T$20:$T$35,MATCH(F15,'DS2024'!$S$20:$S$35,1)):
INDEX('DS2024'!$T$20:$T$35,MATCH(F15,'DS2024'!$S$20:$S$35,1)+1),
INDEX('DS2024'!$S$20:$S$35,MATCH(F15,'DS2024'!$S$20:$S$35,1)):
INDEX('DS2024'!$S$20:$S$35,MATCH(F15,'DS2024'!$S$20:$S$35,1)+1)),
IF($V$3=Database!$A$18,
_xlfn.FORECAST.LINEAR(
F15,
INDEX('DS2024'!$W$20:$W$35,MATCH(F15,'DS2024'!$V$20:$V$35,1)):
INDEX('DS2024'!$W$20:$W$35,MATCH(F15,'DS2024'!$V$20:$V$35,1)+1),
INDEX('DS2024'!$V$20:$V$35,MATCH(F15,'DS2024'!$V$20:$V$35,1)):
INDEX('DS2024'!$V$20:$V$35,MATCH(F15,'DS2024'!$V$20:$V$35,1)+1)),
IF($V$3=Database!$A$19,
_xlfn.FORECAST.LINEAR(
F15,
INDEX('DS2024'!$Z$20:$Z$35,MATCH(F15,'DS2024'!$Y$20:$Y$35,1)):
INDEX('DS2024'!$Z$20:$Z$35,MATCH(F15,'DS2024'!$Y$20:$Y$35,1)+1),
INDEX('DS2024'!$Y$20:$Y$35,MATCH(F15,'DS2024'!$Y$20:$Y$35,1)):
INDEX('DS2024'!$Y$20:$Y$35,MATCH(F15,'DS2024'!$Y$20:$Y$35,1)+1)),
IF($V$3=Database!$A$20,
_xlfn.FORECAST.LINEAR(
F15,
INDEX('DS2024'!$AC$20:$AC$35,MATCH(F15,'DS2024'!$AB$20:$AB$35,1)):
INDEX('DS2024'!$AC$20:$AC$35,MATCH(F15,'DS2024'!$AB$20:$AB$35,1)+1),
INDEX('DS2024'!$AB$20:$AB$35,MATCH(F15,'DS2024'!$AB$20:$AB$35,1)):
INDEX('DS2024'!$AB$20:$AB$35,MATCH(F15,'DS2024'!$AB$20:$AB$35,1)+1)),
IF($V$3=Database!$A$2,
_xlfn.FORECAST.LINEAR(
F15,
INDEX('DS2024'!$B$5:$B$15,MATCH(F15,'DS2024'!$A$5:$A$15,1)):
INDEX('DS2024'!$B$5:$B$15,MATCH(F15,'DS2024'!$A$5:$A$15,1)+1),
INDEX('DS2024'!$A$5:$A$15,MATCH(F15,'DS2024'!$A$5:$A$15,1)):
INDEX('DS2024'!$A$5:$A$15,MATCH(F15,'DS2024'!$A$5:$A$15,1)+1)),
IF($V$3=Database!$A$3,
_xlfn.FORECAST.LINEAR(
F15,
INDEX('DS2024'!$E$5:$E$15,MATCH(F15,'DS2024'!$D$5:$D$15,1)):
INDEX('DS2024'!$E$5:$E$15,MATCH(F15,'DS2024'!$D$5:$D$15,1)+1),
INDEX('DS2024'!$D$5:$D$15,MATCH(F15,'DS2024'!$D$5:$D$15,1)):
INDEX('DS2024'!$D$5:$D$15,MATCH(F15,'DS2024'!$D$5:$D$15,1)+1)),
IF($V$3=Database!$A$4,
_xlfn.FORECAST.LINEAR(
F15,
INDEX('DS2024'!$H$5:$H$15,MATCH(F15,'DS2024'!$G$5:$G$15,1)):
INDEX('DS2024'!$H$5:$H$15,MATCH(F15,'DS2024'!$G$5:$G$15,1)+1),
INDEX('DS2024'!$G$5:$G$15,MATCH(F15,'DS2024'!$G$5:$G$15,1)):
INDEX('DS2024'!$G$5:$G$15,MATCH(F15,'DS2024'!$G$5:$G$15,1)+1)),
IF($V$3=Database!$A$5,
_xlfn.FORECAST.LINEAR(
F15,
INDEX('DS2024'!$K$5:$K$15,MATCH(F15,'DS2024'!$J$5:$J$15,1)):
INDEX('DS2024'!$K$5:$K$15,MATCH(F15,'DS2024'!$J$5:$J$15,1)+1),
INDEX('DS2024'!$J$5:$J$15,MATCH(F15,'DS2024'!$J$5:$J$15,1)):
INDEX('DS2024'!$J$5:$J$15,MATCH(F15,'DS2024'!$J$5:$J$15,1)+1)),
IF($V$3=Database!$A$6,
_xlfn.FORECAST.LINEAR(
F15,
INDEX('DS2024'!$N$5:$N$15,MATCH(F15,'DS2024'!$M$5:$M$15,1)):
INDEX('DS2024'!$N$5:$N$15,MATCH(F15,'DS2024'!$M$5:$M$15,1)+1),
INDEX('DS2024'!$M$5:$M$15,MATCH(F15,'DS2024'!$M$5:$M$15,1)):
INDEX('DS2024'!$M$5:$M$15,MATCH(F15,'DS2024'!$M$5:$M$15,1)+1)),
IF($V$3=Database!$A$7,
_xlfn.FORECAST.LINEAR(
F15,
INDEX('DS2024'!$Q$5:$Q$15,MATCH(F15,'DS2024'!$P$5:$P$15,1)):
INDEX('DS2024'!$Q$5:$Q$15,MATCH(F15,'DS2024'!$P$5:$P$15,1)+1),
INDEX('DS2024'!$P$5:$P$15,MATCH(F15,'DS2024'!$P$5:$P$15,1)):
INDEX('DS2024'!$P$5:$P$15,MATCH(F15,'DS2024'!$P$5:$P$15,1)+1)),
IF($V$3=Database!$A$8,
_xlfn.FORECAST.LINEAR(
F15,
INDEX('DS2024'!$T$5:$T$15,MATCH(F15,'DS2024'!$S$5:$S$15,1)):
INDEX('DS2024'!$T$5:$T$15,MATCH(F15,'DS2024'!$S$5:$S$15,1)+1),
INDEX('DS2024'!$S$5:$S$15,MATCH(F15,'DS2024'!$S$5:$S$15,1)):
INDEX('DS2024'!$S$5:$S$15,MATCH(F15,'DS2024'!$S$5:$S$15,1)+1)),
IF($V$3=Database!$A$9,
_xlfn.FORECAST.LINEAR(
F15,
INDEX('DS2024'!$W$5:$W$15,MATCH(F15,'DS2024'!$V$5:$V$15,1)):
INDEX('DS2024'!$W$5:$W$15,MATCH(F15,'DS2024'!$V$5:$V$15,1)+1),
INDEX('DS2024'!$V$5:$V$15,MATCH(F15,'DS2024'!$V$5:$V$15,1)):
INDEX('DS2024'!$V$5:$V$15,MATCH(F15,'DS2024'!$V$5:$V$15,1)+1)),
IF($V$3=Database!$A$10,
_xlfn.FORECAST.LINEAR(
F15,
INDEX('DS2024'!$Z$5:$Z$15,MATCH(F15,'DS2024'!$Y$5:$Y$15,1)):
INDEX('DS2024'!$Z$5:$Z$15,MATCH(F15,'DS2024'!$Y$5:$Y$15,1)+1),
INDEX('DS2024'!$Y$5:$Y$15,MATCH(F15,'DS2024'!$Y$5:$Y$15,1)):
INDEX('DS2024'!$Y$5:$Y$15,MATCH(F15,'DS2024'!$Y$5:$Y$15,1)+1))
)))))))))))))))))))</f>
        <v>0.17278687872763421</v>
      </c>
      <c r="W15" s="50">
        <f>IF($W$3=Database!$A$11,
_xlfn.FORECAST.LINEAR(
H15,
INDEX('DS2024'!$B$20:$B$35,MATCH(H15,'DS2024'!$A$20:$A$35,1)):
INDEX('DS2024'!$B$20:$B$35,MATCH(H15,'DS2024'!$A$20:$A$35,1)+1),
INDEX('DS2024'!$A$20:$A$35,MATCH(H15,'DS2024'!$A$20:$A$35,1)):
INDEX('DS2024'!$A$20:$A$35,MATCH(H15,'DS2024'!$A$20:$A$35,1)+1)),
IF($W$3=Database!$A$12,
_xlfn.FORECAST.LINEAR(
H15,
INDEX('DS2024'!$E$20:$E$35,MATCH(H15,'DS2024'!$D$20:$D$35,1)):
INDEX('DS2024'!$E$20:$E$35,MATCH(H15,'DS2024'!$D$20:$D$35,1)+1),
INDEX('DS2024'!$D$20:$D$35,MATCH(H15,'DS2024'!$D$20:$D$35,1)):
INDEX('DS2024'!$D$20:$D$35,MATCH(H15,'DS2024'!$D$20:$D$35,1)+1)),
IF($W$3=Database!$A$13,
_xlfn.FORECAST.LINEAR(
H15,
INDEX('DS2024'!$H$20:$H$35,MATCH(H15,'DS2024'!$G$20:$G$35,1)):
INDEX('DS2024'!$H$20:$H$35,MATCH(H15,'DS2024'!$G$20:$G$35,1)+1),
INDEX('DS2024'!$G$20:$G$35,MATCH(H15,'DS2024'!$G$20:$G$35,1)):
INDEX('DS2024'!$G$20:$G$35,MATCH(H15,'DS2024'!$G$20:$G$35,1)+1)),
IF($W$3=Database!$A$14,
_xlfn.FORECAST.LINEAR(
H15,
INDEX('DS2024'!$K$20:$K$35,MATCH(H15,'DS2024'!$J$20:$J$35,1)):
INDEX('DS2024'!$K$20:$K$35,MATCH(H15,'DS2024'!$J$20:$J$35,1)+1),
INDEX('DS2024'!$J$20:$J$35,MATCH(H15,'DS2024'!$J$20:$J$35,1)):
INDEX('DS2024'!$J$20:$J$35,MATCH(H15,'DS2024'!$J$20:$J$35,1)+1)),
IF($W$3=Database!$A$15,
_xlfn.FORECAST.LINEAR(
H15,
INDEX('DS2024'!$N$20:$N$35,MATCH(H15,'DS2024'!$M$20:$M$35,1)):
INDEX('DS2024'!$N$20:$N$35,MATCH(H15,'DS2024'!$M$20:$M$35,1)+1),
INDEX('DS2024'!$M$20:$M$35,MATCH(H15,'DS2024'!$M$20:$M$35,1)):
INDEX('DS2024'!$M$20:$M$35,MATCH(H15,'DS2024'!$M$20:$M$35,1)+1)),
IF($W$3=Database!$A$16,
_xlfn.FORECAST.LINEAR(
H15,
INDEX('DS2024'!$Q$20:$Q$35,MATCH(H15,'DS2024'!$P$20:$P$35,1)):
INDEX('DS2024'!$Q$20:$Q$35,MATCH(H15,'DS2024'!$P$20:$P$35,1)+1),
INDEX('DS2024'!$P$20:$P$35,MATCH(H15,'DS2024'!$P$20:$P$35,1)):
INDEX('DS2024'!$P$20:$P$35,MATCH(H15,'DS2024'!$P$20:$P$35,1)+1)),
IF($W$3=Database!$A$17,
_xlfn.FORECAST.LINEAR(
H15,
INDEX('DS2024'!$T$20:$T$35,MATCH(H15,'DS2024'!$S$20:$S$35,1)):
INDEX('DS2024'!$T$20:$T$35,MATCH(H15,'DS2024'!$S$20:$S$35,1)+1),
INDEX('DS2024'!$S$20:$S$35,MATCH(H15,'DS2024'!$S$20:$S$35,1)):
INDEX('DS2024'!$S$20:$S$35,MATCH(H15,'DS2024'!$S$20:$S$35,1)+1)),
IF($W$3=Database!$A$18,
_xlfn.FORECAST.LINEAR(
H15,
INDEX('DS2024'!$W$20:$W$35,MATCH(H15,'DS2024'!$V$20:$V$35,1)):
INDEX('DS2024'!$W$20:$W$35,MATCH(H15,'DS2024'!$V$20:$V$35,1)+1),
INDEX('DS2024'!$V$20:$V$35,MATCH(H15,'DS2024'!$V$20:$V$35,1)):
INDEX('DS2024'!$V$20:$V$35,MATCH(H15,'DS2024'!$V$20:$V$35,1)+1)),
IF($W$3=Database!$A$19,
_xlfn.FORECAST.LINEAR(
H15,
INDEX('DS2024'!$Z$20:$Z$35,MATCH(H15,'DS2024'!$Y$20:$Y$35,1)):
INDEX('DS2024'!$Z$20:$Z$35,MATCH(H15,'DS2024'!$Y$20:$Y$35,1)+1),
INDEX('DS2024'!$Y$20:$Y$35,MATCH(H15,'DS2024'!$Y$20:$Y$35,1)):
INDEX('DS2024'!$Y$20:$Y$35,MATCH(H15,'DS2024'!$Y$20:$Y$35,1)+1)),
IF($W$3=Database!$A$20,
_xlfn.FORECAST.LINEAR(
H15,
INDEX('DS2024'!$AC$20:$AC$35,MATCH(H15,'DS2024'!$AB$20:$AB$35,1)):
INDEX('DS2024'!$AC$20:$AC$35,MATCH(H15,'DS2024'!$AB$20:$AB$35,1)+1),
INDEX('DS2024'!$AB$20:$AB$35,MATCH(H15,'DS2024'!$AB$20:$AB$35,1)):
INDEX('DS2024'!$AB$20:$AB$35,MATCH(H15,'DS2024'!$AB$20:$AB$35,1)+1)),
IF($W$3=Database!$A$2,
_xlfn.FORECAST.LINEAR(
H15,
INDEX('DS2024'!$B$5:$B$15,MATCH(H15,'DS2024'!$A$5:$A$15,1)):
INDEX('DS2024'!$B$5:$B$15,MATCH(H15,'DS2024'!$A$5:$A$15,1)+1),
INDEX('DS2024'!$A$5:$A$15,MATCH(H15,'DS2024'!$A$5:$A$15,1)):
INDEX('DS2024'!$A$5:$A$15,MATCH(H15,'DS2024'!$A$5:$A$15,1)+1)),
IF($W$3=Database!$A$3,
_xlfn.FORECAST.LINEAR(
H15,
INDEX('DS2024'!$E$5:$E$15,MATCH(H15,'DS2024'!$D$5:$D$15,1)):
INDEX('DS2024'!$E$5:$E$15,MATCH(H15,'DS2024'!$D$5:$D$15,1)+1),
INDEX('DS2024'!$D$5:$D$15,MATCH(H15,'DS2024'!$D$5:$D$15,1)):
INDEX('DS2024'!$D$5:$D$15,MATCH(H15,'DS2024'!$D$5:$D$15,1)+1)),
IF($W$3=Database!$A$4,
_xlfn.FORECAST.LINEAR(
H15,
INDEX('DS2024'!$H$5:$H$15,MATCH(H15,'DS2024'!$G$5:$G$15,1)):
INDEX('DS2024'!$H$5:$H$15,MATCH(H15,'DS2024'!$G$5:$G$15,1)+1),
INDEX('DS2024'!$G$5:$G$15,MATCH(H15,'DS2024'!$G$5:$G$15,1)):
INDEX('DS2024'!$G$5:$G$15,MATCH(H15,'DS2024'!$G$5:$G$15,1)+1)),
IF($W$3=Database!$A$5,
_xlfn.FORECAST.LINEAR(
H15,
INDEX('DS2024'!$K$5:$K$15,MATCH(H15,'DS2024'!$J$5:$J$15,1)):
INDEX('DS2024'!$K$5:$K$15,MATCH(H15,'DS2024'!$J$5:$J$15,1)+1),
INDEX('DS2024'!$J$5:$J$15,MATCH(H15,'DS2024'!$J$5:$J$15,1)):
INDEX('DS2024'!$J$5:$J$15,MATCH(H15,'DS2024'!$J$5:$J$15,1)+1)),
IF($W$3=Database!$A$6,
_xlfn.FORECAST.LINEAR(
H15,
INDEX('DS2024'!$N$5:$N$15,MATCH(H15,'DS2024'!$M$5:$M$15,1)):
INDEX('DS2024'!$N$5:$N$15,MATCH(H15,'DS2024'!$M$5:$M$15,1)+1),
INDEX('DS2024'!$M$5:$M$15,MATCH(H15,'DS2024'!$M$5:$M$15,1)):
INDEX('DS2024'!$M$5:$M$15,MATCH(H15,'DS2024'!$M$5:$M$15,1)+1)),
IF($W$3=Database!$A$7,
_xlfn.FORECAST.LINEAR(
H15,
INDEX('DS2024'!$Q$5:$Q$15,MATCH(H15,'DS2024'!$P$5:$P$15,1)):
INDEX('DS2024'!$Q$5:$Q$15,MATCH(H15,'DS2024'!$P$5:$P$15,1)+1),
INDEX('DS2024'!$P$5:$P$15,MATCH(H15,'DS2024'!$P$5:$P$15,1)):
INDEX('DS2024'!$P$5:$P$15,MATCH(H15,'DS2024'!$P$5:$P$15,1)+1)),
IF($W$3=Database!$A$8,
_xlfn.FORECAST.LINEAR(
H15,
INDEX('DS2024'!$T$5:$T$15,MATCH(H15,'DS2024'!$S$5:$S$15,1)):
INDEX('DS2024'!$T$5:$T$15,MATCH(H15,'DS2024'!$S$5:$S$15,1)+1),
INDEX('DS2024'!$S$5:$S$15,MATCH(H15,'DS2024'!$S$5:$S$15,1)):
INDEX('DS2024'!$S$5:$S$15,MATCH(H15,'DS2024'!$S$5:$S$15,1)+1)),
IF($W$3=Database!$A$9,
_xlfn.FORECAST.LINEAR(
H15,
INDEX('DS2024'!$W$5:$W$15,MATCH(H15,'DS2024'!$V$5:$V$15,1)):
INDEX('DS2024'!$W$5:$W$15,MATCH(H15,'DS2024'!$V$5:$V$15,1)+1),
INDEX('DS2024'!$V$5:$V$15,MATCH(H15,'DS2024'!$V$5:$V$15,1)):
INDEX('DS2024'!$V$5:$V$15,MATCH(H15,'DS2024'!$V$5:$V$15,1)+1)),
IF($W$3=Database!$A$10,
_xlfn.FORECAST.LINEAR(
H15,
INDEX('DS2024'!$Z$5:$Z$15,MATCH(H15,'DS2024'!$Y$5:$Y$15,1)):
INDEX('DS2024'!$Z$5:$Z$15,MATCH(H15,'DS2024'!$Y$5:$Y$15,1)+1),
INDEX('DS2024'!$Y$5:$Y$15,MATCH(H15,'DS2024'!$Y$5:$Y$15,1)):
INDEX('DS2024'!$Y$5:$Y$15,MATCH(H15,'DS2024'!$Y$5:$Y$15,1)+1))
)))))))))))))))))))</f>
        <v>0.19417317568374534</v>
      </c>
      <c r="X15" s="50">
        <f>IF($X$3=Database!$A$11,
_xlfn.FORECAST.LINEAR(
J15,
INDEX('DS2024'!$B$20:$B$35,MATCH(J15,'DS2024'!$A$20:$A$35,1)):
INDEX('DS2024'!$B$20:$B$35,MATCH(J15,'DS2024'!$A$20:$A$35,1)+1),
INDEX('DS2024'!$A$20:$A$35,MATCH(J15,'DS2024'!$A$20:$A$35,1)):
INDEX('DS2024'!$A$20:$A$35,MATCH(J15,'DS2024'!$A$20:$A$35,1)+1)),
IF($X$3=Database!$A$12,
_xlfn.FORECAST.LINEAR(
J15,
INDEX('DS2024'!$E$20:$E$35,MATCH(J15,'DS2024'!$D$20:$D$35,1)):
INDEX('DS2024'!$E$20:$E$35,MATCH(J15,'DS2024'!$D$20:$D$35,1)+1),
INDEX('DS2024'!$D$20:$D$35,MATCH(J15,'DS2024'!$D$20:$D$35,1)):
INDEX('DS2024'!$D$20:$D$35,MATCH(J15,'DS2024'!$D$20:$D$35,1)+1)),
IF($X$3=Database!$A$13,
_xlfn.FORECAST.LINEAR(
J15,
INDEX('DS2024'!$H$20:$H$35,MATCH(J15,'DS2024'!$G$20:$G$35,1)):
INDEX('DS2024'!$H$20:$H$35,MATCH(J15,'DS2024'!$G$20:$G$35,1)+1),
INDEX('DS2024'!$G$20:$G$35,MATCH(J15,'DS2024'!$G$20:$G$35,1)):
INDEX('DS2024'!$G$20:$G$35,MATCH(J15,'DS2024'!$G$20:$G$35,1)+1)),
IF($X$3=Database!$A$14,
_xlfn.FORECAST.LINEAR(
J15,
INDEX('DS2024'!$K$20:$K$35,MATCH(J15,'DS2024'!$J$20:$J$35,1)):
INDEX('DS2024'!$K$20:$K$35,MATCH(J15,'DS2024'!$J$20:$J$35,1)+1),
INDEX('DS2024'!$J$20:$J$35,MATCH(J15,'DS2024'!$J$20:$J$35,1)):
INDEX('DS2024'!$J$20:$J$35,MATCH(J15,'DS2024'!$J$20:$J$35,1)+1)),
IF($X$3=Database!$A$15,
_xlfn.FORECAST.LINEAR(
J15,
INDEX('DS2024'!$N$20:$N$35,MATCH(J15,'DS2024'!$M$20:$M$35,1)):
INDEX('DS2024'!$N$20:$N$35,MATCH(J15,'DS2024'!$M$20:$M$35,1)+1),
INDEX('DS2024'!$M$20:$M$35,MATCH(J15,'DS2024'!$M$20:$M$35,1)):
INDEX('DS2024'!$M$20:$M$35,MATCH(J15,'DS2024'!$M$20:$M$35,1)+1)),
IF($X$3=Database!$A$16,
_xlfn.FORECAST.LINEAR(
J15,
INDEX('DS2024'!$Q$20:$Q$35,MATCH(J15,'DS2024'!$P$20:$P$35,1)):
INDEX('DS2024'!$Q$20:$Q$35,MATCH(J15,'DS2024'!$P$20:$P$35,1)+1),
INDEX('DS2024'!$P$20:$P$35,MATCH(J15,'DS2024'!$P$20:$P$35,1)):
INDEX('DS2024'!$P$20:$P$35,MATCH(J15,'DS2024'!$P$20:$P$35,1)+1)),
IF($X$3=Database!$A$17,
_xlfn.FORECAST.LINEAR(
J15,
INDEX('DS2024'!$T$20:$T$35,MATCH(J15,'DS2024'!$S$20:$S$35,1)):
INDEX('DS2024'!$T$20:$T$35,MATCH(J15,'DS2024'!$S$20:$S$35,1)+1),
INDEX('DS2024'!$S$20:$S$35,MATCH(J15,'DS2024'!$S$20:$S$35,1)):
INDEX('DS2024'!$S$20:$S$35,MATCH(J15,'DS2024'!$S$20:$S$35,1)+1)),
IF($X$3=Database!$A$18,
_xlfn.FORECAST.LINEAR(
J15,
INDEX('DS2024'!$W$20:$W$35,MATCH(J15,'DS2024'!$V$20:$V$35,1)):
INDEX('DS2024'!$W$20:$W$35,MATCH(J15,'DS2024'!$V$20:$V$35,1)+1),
INDEX('DS2024'!$V$20:$V$35,MATCH(J15,'DS2024'!$V$20:$V$35,1)):
INDEX('DS2024'!$V$20:$V$35,MATCH(J15,'DS2024'!$V$20:$V$35,1)+1)),
IF($X$3=Database!$A$19,
_xlfn.FORECAST.LINEAR(
J15,
INDEX('DS2024'!$Z$20:$Z$35,MATCH(J15,'DS2024'!$Y$20:$Y$35,1)):
INDEX('DS2024'!$Z$20:$Z$35,MATCH(J15,'DS2024'!$Y$20:$Y$35,1)+1),
INDEX('DS2024'!$Y$20:$Y$35,MATCH(J15,'DS2024'!$Y$20:$Y$35,1)):
INDEX('DS2024'!$Y$20:$Y$35,MATCH(J15,'DS2024'!$Y$20:$Y$35,1)+1)),
IF($X$3=Database!$A$20,
_xlfn.FORECAST.LINEAR(
J15,
INDEX('DS2024'!$AC$20:$AC$35,MATCH(J15,'DS2024'!$AB$20:$AB$35,1)):
INDEX('DS2024'!$AC$20:$AC$35,MATCH(J15,'DS2024'!$AB$20:$AB$35,1)+1),
INDEX('DS2024'!$AB$20:$AB$35,MATCH(J15,'DS2024'!$AB$20:$AB$35,1)):
INDEX('DS2024'!$AB$20:$AB$35,MATCH(J15,'DS2024'!$AB$20:$AB$35,1)+1)),
IF($X$3=Database!$A$2,
_xlfn.FORECAST.LINEAR(
J15,
INDEX('DS2024'!$B$5:$B$15,MATCH(J15,'DS2024'!$A$5:$A$15,1)):
INDEX('DS2024'!$B$5:$B$15,MATCH(J15,'DS2024'!$A$5:$A$15,1)+1),
INDEX('DS2024'!$A$5:$A$15,MATCH(J15,'DS2024'!$A$5:$A$15,1)):
INDEX('DS2024'!$A$5:$A$15,MATCH(J15,'DS2024'!$A$5:$A$15,1)+1)),
IF($X$3=Database!$A$3,
_xlfn.FORECAST.LINEAR(
J15,
INDEX('DS2024'!$E$5:$E$15,MATCH(J15,'DS2024'!$D$5:$D$15,1)):
INDEX('DS2024'!$E$5:$E$15,MATCH(J15,'DS2024'!$D$5:$D$15,1)+1),
INDEX('DS2024'!$D$5:$D$15,MATCH(J15,'DS2024'!$D$5:$D$15,1)):
INDEX('DS2024'!$D$5:$D$15,MATCH(J15,'DS2024'!$D$5:$D$15,1)+1)),
IF($X$3=Database!$A$4,
_xlfn.FORECAST.LINEAR(
J15,
INDEX('DS2024'!$H$5:$H$15,MATCH(J15,'DS2024'!$G$5:$G$15,1)):
INDEX('DS2024'!$H$5:$H$15,MATCH(J15,'DS2024'!$G$5:$G$15,1)+1),
INDEX('DS2024'!$G$5:$G$15,MATCH(J15,'DS2024'!$G$5:$G$15,1)):
INDEX('DS2024'!$G$5:$G$15,MATCH(J15,'DS2024'!$G$5:$G$15,1)+1)),
IF($X$3=Database!$A$5,
_xlfn.FORECAST.LINEAR(
J15,
INDEX('DS2024'!$K$5:$K$15,MATCH(J15,'DS2024'!$J$5:$J$15,1)):
INDEX('DS2024'!$K$5:$K$15,MATCH(J15,'DS2024'!$J$5:$J$15,1)+1),
INDEX('DS2024'!$J$5:$J$15,MATCH(J15,'DS2024'!$J$5:$J$15,1)):
INDEX('DS2024'!$J$5:$J$15,MATCH(J15,'DS2024'!$J$5:$J$15,1)+1)),
IF($X$3=Database!$A$6,
_xlfn.FORECAST.LINEAR(
J15,
INDEX('DS2024'!$N$5:$N$15,MATCH(J15,'DS2024'!$M$5:$M$15,1)):
INDEX('DS2024'!$N$5:$N$15,MATCH(J15,'DS2024'!$M$5:$M$15,1)+1),
INDEX('DS2024'!$M$5:$M$15,MATCH(J15,'DS2024'!$M$5:$M$15,1)):
INDEX('DS2024'!$M$5:$M$15,MATCH(J15,'DS2024'!$M$5:$M$15,1)+1)),
IF($X$3=Database!$A$7,
_xlfn.FORECAST.LINEAR(
J15,
INDEX('DS2024'!$Q$5:$Q$15,MATCH(J15,'DS2024'!$P$5:$P$15,1)):
INDEX('DS2024'!$Q$5:$Q$15,MATCH(J15,'DS2024'!$P$5:$P$15,1)+1),
INDEX('DS2024'!$P$5:$P$15,MATCH(J15,'DS2024'!$P$5:$P$15,1)):
INDEX('DS2024'!$P$5:$P$15,MATCH(J15,'DS2024'!$P$5:$P$15,1)+1)),
IF($X$3=Database!$A$8,
_xlfn.FORECAST.LINEAR(
J15,
INDEX('DS2024'!$T$5:$T$15,MATCH(J15,'DS2024'!$S$5:$S$15,1)):
INDEX('DS2024'!$T$5:$T$15,MATCH(J15,'DS2024'!$S$5:$S$15,1)+1),
INDEX('DS2024'!$S$5:$S$15,MATCH(J15,'DS2024'!$S$5:$S$15,1)):
INDEX('DS2024'!$S$5:$S$15,MATCH(J15,'DS2024'!$S$5:$S$15,1)+1)),
IF($T$3=Database!$A$9,
_xlfn.FORECAST.LINEAR(
J15,
INDEX('DS2024'!$W$5:$W$15,MATCH(J15,'DS2024'!$V$5:$V$15,1)):
INDEX('DS2024'!$W$5:$W$15,MATCH(J15,'DS2024'!$V$5:$V$15,1)+1),
INDEX('DS2024'!$V$5:$V$15,MATCH(J15,'DS2024'!$V$5:$V$15,1)):
INDEX('DS2024'!$V$5:$V$15,MATCH(J15,'DS2024'!$V$5:$V$15,1)+1)),
IF($T$3=Database!$A$10,
_xlfn.FORECAST.LINEAR(
J15,
INDEX('DS2024'!$Z$5:$Z$15,MATCH(J15,'DS2024'!$Y$5:$Y$15,1)):
INDEX('DS2024'!$Z$5:$Z$15,MATCH(J15,'DS2024'!$Y$5:$Y$15,1)+1),
INDEX('DS2024'!$Y$5:$Y$15,MATCH(J15,'DS2024'!$Y$5:$Y$15,1)):
INDEX('DS2024'!$Y$5:$Y$15,MATCH(J15,'DS2024'!$Y$5:$Y$15,1)+1))
)))))))))))))))))))</f>
        <v>0.19475281659301721</v>
      </c>
      <c r="Y15" s="50">
        <f>IF($Y$3=Database!$A$11,
_xlfn.FORECAST.LINEAR(
L15,
INDEX('DS2024'!$B$20:$B$35,MATCH(L15,'DS2024'!$A$20:$A$35,1)):
INDEX('DS2024'!$B$20:$B$35,MATCH(L15,'DS2024'!$A$20:$A$35,1)+1),
INDEX('DS2024'!$A$20:$A$35,MATCH(L15,'DS2024'!$A$20:$A$35,1)):
INDEX('DS2024'!$A$20:$A$35,MATCH(L15,'DS2024'!$A$20:$A$35,1)+1)),
IF($Y$3=Database!$A$12,
_xlfn.FORECAST.LINEAR(
L15,
INDEX('DS2024'!$E$20:$E$35,MATCH(L15,'DS2024'!$D$20:$D$35,1)):
INDEX('DS2024'!$E$20:$E$35,MATCH(L15,'DS2024'!$D$20:$D$35,1)+1),
INDEX('DS2024'!$D$20:$D$35,MATCH(L15,'DS2024'!$D$20:$D$35,1)):
INDEX('DS2024'!$D$20:$D$35,MATCH(L15,'DS2024'!$D$20:$D$35,1)+1)),
IF($Y$3=Database!$A$13,
_xlfn.FORECAST.LINEAR(
L15,
INDEX('DS2024'!$H$20:$H$35,MATCH(L15,'DS2024'!$G$20:$G$35,1)):
INDEX('DS2024'!$H$20:$H$35,MATCH(L15,'DS2024'!$G$20:$G$35,1)+1),
INDEX('DS2024'!$G$20:$G$35,MATCH(L15,'DS2024'!$G$20:$G$35,1)):
INDEX('DS2024'!$G$20:$G$35,MATCH(L15,'DS2024'!$G$20:$G$35,1)+1)),
IF($Y$3=Database!$A$14,
_xlfn.FORECAST.LINEAR(
L15,
INDEX('DS2024'!$K$20:$K$35,MATCH(L15,'DS2024'!$J$20:$J$35,1)):
INDEX('DS2024'!$K$20:$K$35,MATCH(L15,'DS2024'!$J$20:$J$35,1)+1),
INDEX('DS2024'!$J$20:$J$35,MATCH(L15,'DS2024'!$J$20:$J$35,1)):
INDEX('DS2024'!$J$20:$J$35,MATCH(L15,'DS2024'!$J$20:$J$35,1)+1)),
IF($Y$3=Database!$A$15,
_xlfn.FORECAST.LINEAR(
L15,
INDEX('DS2024'!$N$20:$N$35,MATCH(L15,'DS2024'!$M$20:$M$35,1)):
INDEX('DS2024'!$N$20:$N$35,MATCH(L15,'DS2024'!$M$20:$M$35,1)+1),
INDEX('DS2024'!$M$20:$M$35,MATCH(L15,'DS2024'!$M$20:$M$35,1)):
INDEX('DS2024'!$M$20:$M$35,MATCH(L15,'DS2024'!$M$20:$M$35,1)+1)),
IF($Y$3=Database!$A$16,
_xlfn.FORECAST.LINEAR(
L15,
INDEX('DS2024'!$Q$20:$Q$35,MATCH(L15,'DS2024'!$P$20:$P$35,1)):
INDEX('DS2024'!$Q$20:$Q$35,MATCH(L15,'DS2024'!$P$20:$P$35,1)+1),
INDEX('DS2024'!$P$20:$P$35,MATCH(L15,'DS2024'!$P$20:$P$35,1)):
INDEX('DS2024'!$P$20:$P$35,MATCH(L15,'DS2024'!$P$20:$P$35,1)+1)),
IF($Y$3=Database!$A$17,
_xlfn.FORECAST.LINEAR(
L15,
INDEX('DS2024'!$T$20:$T$35,MATCH(L15,'DS2024'!$S$20:$S$35,1)):
INDEX('DS2024'!$T$20:$T$35,MATCH(L15,'DS2024'!$S$20:$S$35,1)+1),
INDEX('DS2024'!$S$20:$S$35,MATCH(L15,'DS2024'!$S$20:$S$35,1)):
INDEX('DS2024'!$S$20:$S$35,MATCH(L15,'DS2024'!$S$20:$S$35,1)+1)),
IF($Y$3=Database!$A$18,
_xlfn.FORECAST.LINEAR(
L15,
INDEX('DS2024'!$W$20:$W$35,MATCH(L15,'DS2024'!$V$20:$V$35,1)):
INDEX('DS2024'!$W$20:$W$35,MATCH(L15,'DS2024'!$V$20:$V$35,1)+1),
INDEX('DS2024'!$V$20:$V$35,MATCH(L15,'DS2024'!$V$20:$V$35,1)):
INDEX('DS2024'!$V$20:$V$35,MATCH(L15,'DS2024'!$V$20:$V$35,1)+1)),
IF($Y$3=Database!$A$19,
_xlfn.FORECAST.LINEAR(
L15,
INDEX('DS2024'!$Z$20:$Z$35,MATCH(L15,'DS2024'!$Y$20:$Y$35,1)):
INDEX('DS2024'!$Z$20:$Z$35,MATCH(L15,'DS2024'!$Y$20:$Y$35,1)+1),
INDEX('DS2024'!$Y$20:$Y$35,MATCH(L15,'DS2024'!$Y$20:$Y$35,1)):
INDEX('DS2024'!$Y$20:$Y$35,MATCH(L15,'DS2024'!$Y$20:$Y$35,1)+1)),
IF($Y$3=Database!$A$20,
_xlfn.FORECAST.LINEAR(
L15,
INDEX('DS2024'!$AC$20:$AC$35,MATCH(L15,'DS2024'!$AB$20:$AB$35,1)):
INDEX('DS2024'!$AC$20:$AC$35,MATCH(L15,'DS2024'!$AB$20:$AB$35,1)+1),
INDEX('DS2024'!$AB$20:$AB$35,MATCH(L15,'DS2024'!$AB$20:$AB$35,1)):
INDEX('DS2024'!$AB$20:$AB$35,MATCH(L15,'DS2024'!$AB$20:$AB$35,1)+1)),
IF($Y$3=Database!$A$2,
_xlfn.FORECAST.LINEAR(
L15,
INDEX('DS2024'!$B$5:$B$15,MATCH(L15,'DS2024'!$A$5:$A$15,1)):
INDEX('DS2024'!$B$5:$B$15,MATCH(L15,'DS2024'!$A$5:$A$15,1)+1),
INDEX('DS2024'!$A$5:$A$15,MATCH(L15,'DS2024'!$A$5:$A$15,1)):
INDEX('DS2024'!$A$5:$A$15,MATCH(L15,'DS2024'!$A$5:$A$15,1)+1)),
IF($Y$3=Database!$A$3,
_xlfn.FORECAST.LINEAR(
L15,
INDEX('DS2024'!$E$5:$E$15,MATCH(L15,'DS2024'!$D$5:$D$15,1)):
INDEX('DS2024'!$E$5:$E$15,MATCH(L15,'DS2024'!$D$5:$D$15,1)+1),
INDEX('DS2024'!$D$5:$D$15,MATCH(L15,'DS2024'!$D$5:$D$15,1)):
INDEX('DS2024'!$D$5:$D$15,MATCH(L15,'DS2024'!$D$5:$D$15,1)+1)),
IF($Y$3=Database!$A$4,
_xlfn.FORECAST.LINEAR(
L15,
INDEX('DS2024'!$H$5:$H$15,MATCH(L15,'DS2024'!$G$5:$G$15,1)):
INDEX('DS2024'!$H$5:$H$15,MATCH(L15,'DS2024'!$G$5:$G$15,1)+1),
INDEX('DS2024'!$G$5:$G$15,MATCH(L15,'DS2024'!$G$5:$G$15,1)):
INDEX('DS2024'!$G$5:$G$15,MATCH(L15,'DS2024'!$G$5:$G$15,1)+1)),
IF($Y$3=Database!$A$5,
_xlfn.FORECAST.LINEAR(
L15,
INDEX('DS2024'!$K$5:$K$15,MATCH(L15,'DS2024'!$J$5:$J$15,1)):
INDEX('DS2024'!$K$5:$K$15,MATCH(L15,'DS2024'!$J$5:$J$15,1)+1),
INDEX('DS2024'!$J$5:$J$15,MATCH(L15,'DS2024'!$J$5:$J$15,1)):
INDEX('DS2024'!$J$5:$J$15,MATCH(L15,'DS2024'!$J$5:$J$15,1)+1)),
IF($Y$3=Database!$A$6,
_xlfn.FORECAST.LINEAR(
L15,
INDEX('DS2024'!$N$5:$N$15,MATCH(L15,'DS2024'!$M$5:$M$15,1)):
INDEX('DS2024'!$N$5:$N$15,MATCH(L15,'DS2024'!$M$5:$M$15,1)+1),
INDEX('DS2024'!$M$5:$M$15,MATCH(L15,'DS2024'!$M$5:$M$15,1)):
INDEX('DS2024'!$M$5:$M$15,MATCH(L15,'DS2024'!$M$5:$M$15,1)+1)),
IF($Y$3=Database!$A$7,
_xlfn.FORECAST.LINEAR(
L15,
INDEX('DS2024'!$Q$5:$Q$15,MATCH(L15,'DS2024'!$P$5:$P$15,1)):
INDEX('DS2024'!$Q$5:$Q$15,MATCH(L15,'DS2024'!$P$5:$P$15,1)+1),
INDEX('DS2024'!$P$5:$P$15,MATCH(L15,'DS2024'!$P$5:$P$15,1)):
INDEX('DS2024'!$P$5:$P$15,MATCH(L15,'DS2024'!$P$5:$P$15,1)+1)),
IF($Y$3=Database!$A$8,
_xlfn.FORECAST.LINEAR(
L15,
INDEX('DS2024'!$T$5:$T$15,MATCH(L15,'DS2024'!$S$5:$S$15,1)):
INDEX('DS2024'!$T$5:$T$15,MATCH(L15,'DS2024'!$S$5:$S$15,1)+1),
INDEX('DS2024'!$S$5:$S$15,MATCH(L15,'DS2024'!$S$5:$S$15,1)):
INDEX('DS2024'!$S$5:$S$15,MATCH(L15,'DS2024'!$S$5:$S$15,1)+1)),
IF($T$3=Database!$A$9,
_xlfn.FORECAST.LINEAR(
L15,
INDEX('DS2024'!$W$5:$W$15,MATCH(L15,'DS2024'!$V$5:$V$15,1)):
INDEX('DS2024'!$W$5:$W$15,MATCH(L15,'DS2024'!$V$5:$V$15,1)+1),
INDEX('DS2024'!$V$5:$V$15,MATCH(L15,'DS2024'!$V$5:$V$15,1)):
INDEX('DS2024'!$V$5:$V$15,MATCH(L15,'DS2024'!$V$5:$V$15,1)+1)),
IF($T$3=Database!$A$10,
_xlfn.FORECAST.LINEAR(
L15,
INDEX('DS2024'!$Z$5:$Z$15,MATCH(L15,'DS2024'!$Y$5:$Y$15,1)):
INDEX('DS2024'!$Z$5:$Z$15,MATCH(L15,'DS2024'!$Y$5:$Y$15,1)+1),
INDEX('DS2024'!$Y$5:$Y$15,MATCH(L15,'DS2024'!$Y$5:$Y$15,1)):
INDEX('DS2024'!$Y$5:$Y$15,MATCH(L15,'DS2024'!$Y$5:$Y$15,1)+1))
)))))))))))))))))))</f>
        <v>0.19260623432461485</v>
      </c>
      <c r="Z15" s="50">
        <f>IF($Z$3=Database!$A$11,
_xlfn.FORECAST.LINEAR(
N15,
INDEX('DS2024'!$B$20:$B$35,MATCH(N15,'DS2024'!$A$20:$A$35,1)):
INDEX('DS2024'!$B$20:$B$35,MATCH(N15,'DS2024'!$A$20:$A$35,1)+1),
INDEX('DS2024'!$A$20:$A$35,MATCH(N15,'DS2024'!$A$20:$A$35,1)):
INDEX('DS2024'!$A$20:$A$35,MATCH(N15,'DS2024'!$A$20:$A$35,1)+1)),
IF($Z$3=Database!$A$12,
_xlfn.FORECAST.LINEAR(
N15,
INDEX('DS2024'!$E$20:$E$35,MATCH(N15,'DS2024'!$D$20:$D$35,1)):
INDEX('DS2024'!$E$20:$E$35,MATCH(N15,'DS2024'!$D$20:$D$35,1)+1),
INDEX('DS2024'!$D$20:$D$35,MATCH(N15,'DS2024'!$D$20:$D$35,1)):
INDEX('DS2024'!$D$20:$D$35,MATCH(N15,'DS2024'!$D$20:$D$35,1)+1)),
IF($Z$3=Database!$A$13,
_xlfn.FORECAST.LINEAR(
N15,
INDEX('DS2024'!$H$20:$H$35,MATCH(N15,'DS2024'!$G$20:$G$35,1)):
INDEX('DS2024'!$H$20:$H$35,MATCH(N15,'DS2024'!$G$20:$G$35,1)+1),
INDEX('DS2024'!$G$20:$G$35,MATCH(N15,'DS2024'!$G$20:$G$35,1)):
INDEX('DS2024'!$G$20:$G$35,MATCH(N15,'DS2024'!$G$20:$G$35,1)+1)),
IF($Z$3=Database!$A$14,
_xlfn.FORECAST.LINEAR(
N15,
INDEX('DS2024'!$K$20:$K$35,MATCH(N15,'DS2024'!$J$20:$J$35,1)):
INDEX('DS2024'!$K$20:$K$35,MATCH(N15,'DS2024'!$J$20:$J$35,1)+1),
INDEX('DS2024'!$J$20:$J$35,MATCH(N15,'DS2024'!$J$20:$J$35,1)):
INDEX('DS2024'!$J$20:$J$35,MATCH(N15,'DS2024'!$J$20:$J$35,1)+1)),
IF($Z$3=Database!$A$15,
_xlfn.FORECAST.LINEAR(
N15,
INDEX('DS2024'!$N$20:$N$35,MATCH(N15,'DS2024'!$M$20:$M$35,1)):
INDEX('DS2024'!$N$20:$N$35,MATCH(N15,'DS2024'!$M$20:$M$35,1)+1),
INDEX('DS2024'!$M$20:$M$35,MATCH(N15,'DS2024'!$M$20:$M$35,1)):
INDEX('DS2024'!$M$20:$M$35,MATCH(N15,'DS2024'!$M$20:$M$35,1)+1)),
IF($Z$3=Database!$A$16,
_xlfn.FORECAST.LINEAR(
N15,
INDEX('DS2024'!$Q$20:$Q$35,MATCH(N15,'DS2024'!$P$20:$P$35,1)):
INDEX('DS2024'!$Q$20:$Q$35,MATCH(N15,'DS2024'!$P$20:$P$35,1)+1),
INDEX('DS2024'!$P$20:$P$35,MATCH(N15,'DS2024'!$P$20:$P$35,1)):
INDEX('DS2024'!$P$20:$P$35,MATCH(N15,'DS2024'!$P$20:$P$35,1)+1)),
IF($Z$3=Database!$A$17,
_xlfn.FORECAST.LINEAR(
N15,
INDEX('DS2024'!$T$20:$T$35,MATCH(N15,'DS2024'!$S$20:$S$35,1)):
INDEX('DS2024'!$T$20:$T$35,MATCH(N15,'DS2024'!$S$20:$S$35,1)+1),
INDEX('DS2024'!$S$20:$S$35,MATCH(N15,'DS2024'!$S$20:$S$35,1)):
INDEX('DS2024'!$S$20:$S$35,MATCH(N15,'DS2024'!$S$20:$S$35,1)+1)),
IF($Z$3=Database!$A$18,
_xlfn.FORECAST.LINEAR(
N15,
INDEX('DS2024'!$W$20:$W$35,MATCH(N15,'DS2024'!$V$20:$V$35,1)):
INDEX('DS2024'!$W$20:$W$35,MATCH(N15,'DS2024'!$V$20:$V$35,1)+1),
INDEX('DS2024'!$V$20:$V$35,MATCH(N15,'DS2024'!$V$20:$V$35,1)):
INDEX('DS2024'!$V$20:$V$35,MATCH(N15,'DS2024'!$V$20:$V$35,1)+1)),
IF($Z$3=Database!$A$19,
_xlfn.FORECAST.LINEAR(
N15,
INDEX('DS2024'!$Z$20:$Z$35,MATCH(N15,'DS2024'!$Y$20:$Y$35,1)):
INDEX('DS2024'!$Z$20:$Z$35,MATCH(N15,'DS2024'!$Y$20:$Y$35,1)+1),
INDEX('DS2024'!$Y$20:$Y$35,MATCH(N15,'DS2024'!$Y$20:$Y$35,1)):
INDEX('DS2024'!$Y$20:$Y$35,MATCH(N15,'DS2024'!$Y$20:$Y$35,1)+1)),
IF($Z$3=Database!$A$20,
_xlfn.FORECAST.LINEAR(
N15,
INDEX('DS2024'!$AC$20:$AC$35,MATCH(N15,'DS2024'!$AB$20:$AB$35,1)):
INDEX('DS2024'!$AC$20:$AC$35,MATCH(N15,'DS2024'!$AB$20:$AB$35,1)+1),
INDEX('DS2024'!$AB$20:$AB$35,MATCH(N15,'DS2024'!$AB$20:$AB$35,1)):
INDEX('DS2024'!$AB$20:$AB$35,MATCH(N15,'DS2024'!$AB$20:$AB$35,1)+1)),
IF($Z$3=Database!$A$2,
_xlfn.FORECAST.LINEAR(
N15,
INDEX('DS2024'!$B$5:$B$15,MATCH(N15,'DS2024'!$A$5:$A$15,1)):
INDEX('DS2024'!$B$5:$B$15,MATCH(N15,'DS2024'!$A$5:$A$15,1)+1),
INDEX('DS2024'!$A$5:$A$15,MATCH(N15,'DS2024'!$A$5:$A$15,1)):
INDEX('DS2024'!$A$5:$A$15,MATCH(N15,'DS2024'!$A$5:$A$15,1)+1)),
IF($Z$3=Database!$A$3,
_xlfn.FORECAST.LINEAR(
N15,
INDEX('DS2024'!$E$5:$E$15,MATCH(N15,'DS2024'!$D$5:$D$15,1)):
INDEX('DS2024'!$E$5:$E$15,MATCH(N15,'DS2024'!$D$5:$D$15,1)+1),
INDEX('DS2024'!$D$5:$D$15,MATCH(N15,'DS2024'!$D$5:$D$15,1)):
INDEX('DS2024'!$D$5:$D$15,MATCH(N15,'DS2024'!$D$5:$D$15,1)+1)),
IF($Z$3=Database!$A$4,
_xlfn.FORECAST.LINEAR(
N15,
INDEX('DS2024'!$H$5:$H$15,MATCH(N15,'DS2024'!$G$5:$G$15,1)):
INDEX('DS2024'!$H$5:$H$15,MATCH(N15,'DS2024'!$G$5:$G$15,1)+1),
INDEX('DS2024'!$G$5:$G$15,MATCH(N15,'DS2024'!$G$5:$G$15,1)):
INDEX('DS2024'!$G$5:$G$15,MATCH(N15,'DS2024'!$G$5:$G$15,1)+1)),
IF($Z$3=Database!$A$5,
_xlfn.FORECAST.LINEAR(
N15,
INDEX('DS2024'!$K$5:$K$15,MATCH(N15,'DS2024'!$J$5:$J$15,1)):
INDEX('DS2024'!$K$5:$K$15,MATCH(N15,'DS2024'!$J$5:$J$15,1)+1),
INDEX('DS2024'!$J$5:$J$15,MATCH(N15,'DS2024'!$J$5:$J$15,1)):
INDEX('DS2024'!$J$5:$J$15,MATCH(N15,'DS2024'!$J$5:$J$15,1)+1)),
IF($Z$3=Database!$A$6,
_xlfn.FORECAST.LINEAR(
N15,
INDEX('DS2024'!$N$5:$N$15,MATCH(N15,'DS2024'!$M$5:$M$15,1)):
INDEX('DS2024'!$N$5:$N$15,MATCH(N15,'DS2024'!$M$5:$M$15,1)+1),
INDEX('DS2024'!$M$5:$M$15,MATCH(N15,'DS2024'!$M$5:$M$15,1)):
INDEX('DS2024'!$M$5:$M$15,MATCH(N15,'DS2024'!$M$5:$M$15,1)+1)),
IF($Z$3=Database!$A$7,
_xlfn.FORECAST.LINEAR(
N15,
INDEX('DS2024'!$Q$5:$Q$15,MATCH(N15,'DS2024'!$P$5:$P$15,1)):
INDEX('DS2024'!$Q$5:$Q$15,MATCH(N15,'DS2024'!$P$5:$P$15,1)+1),
INDEX('DS2024'!$P$5:$P$15,MATCH(N15,'DS2024'!$P$5:$P$15,1)):
INDEX('DS2024'!$P$5:$P$15,MATCH(N15,'DS2024'!$P$5:$P$15,1)+1)),
IF($Z$3=Database!$A$8,
_xlfn.FORECAST.LINEAR(
N15,
INDEX('DS2024'!$T$5:$T$15,MATCH(N15,'DS2024'!$S$5:$S$15,1)):
INDEX('DS2024'!$T$5:$T$15,MATCH(N15,'DS2024'!$S$5:$S$15,1)+1),
INDEX('DS2024'!$S$5:$S$15,MATCH(N15,'DS2024'!$S$5:$S$15,1)):
INDEX('DS2024'!$S$5:$S$15,MATCH(N15,'DS2024'!$S$5:$S$15,1)+1)),
IF($Z$3=Database!$A$9,
_xlfn.FORECAST.LINEAR(
N15,
INDEX('DS2024'!$W$5:$W$15,MATCH(N15,'DS2024'!$V$5:$V$15,1)):
INDEX('DS2024'!$W$5:$W$15,MATCH(N15,'DS2024'!$V$5:$V$15,1)+1),
INDEX('DS2024'!$V$5:$V$15,MATCH(N15,'DS2024'!$V$5:$V$15,1)):
INDEX('DS2024'!$V$5:$V$15,MATCH(N15,'DS2024'!$V$5:$V$15,1)+1)),
IF($Z$3=Database!$A$10,
_xlfn.FORECAST.LINEAR(
N15,
INDEX('DS2024'!$Z$5:$Z$15,MATCH(N15,'DS2024'!$Y$5:$Y$15,1)):
INDEX('DS2024'!$Z$5:$Z$15,MATCH(N15,'DS2024'!$Y$5:$Y$15,1)+1),
INDEX('DS2024'!$Y$5:$Y$15,MATCH(N15,'DS2024'!$Y$5:$Y$15,1)):
INDEX('DS2024'!$Y$5:$Y$15,MATCH(N15,'DS2024'!$Y$5:$Y$15,1)+1))
)))))))))))))))))))</f>
        <v>0.19548851467017</v>
      </c>
      <c r="AA15" s="50">
        <f>IF($AA$3=Database!$A$11,
_xlfn.FORECAST.LINEAR(
P15,
INDEX('DS2024'!$B$20:$B$35,MATCH(P15,'DS2024'!$A$20:$A$35,1)):
INDEX('DS2024'!$B$20:$B$35,MATCH(P15,'DS2024'!$A$20:$A$35,1)+1),
INDEX('DS2024'!$A$20:$A$35,MATCH(P15,'DS2024'!$A$20:$A$35,1)):
INDEX('DS2024'!$A$20:$A$35,MATCH(P15,'DS2024'!$A$20:$A$35,1)+1)),
IF($AA$3=Database!$A$12,
_xlfn.FORECAST.LINEAR(
P15,
INDEX('DS2024'!$E$20:$E$35,MATCH(P15,'DS2024'!$D$20:$D$35,1)):
INDEX('DS2024'!$E$20:$E$35,MATCH(P15,'DS2024'!$D$20:$D$35,1)+1),
INDEX('DS2024'!$D$20:$D$35,MATCH(P15,'DS2024'!$D$20:$D$35,1)):
INDEX('DS2024'!$D$20:$D$35,MATCH(P15,'DS2024'!$D$20:$D$35,1)+1)),
IF($AA$3=Database!$A$13,
_xlfn.FORECAST.LINEAR(
P15,
INDEX('DS2024'!$H$20:$H$35,MATCH(P15,'DS2024'!$G$20:$G$35,1)):
INDEX('DS2024'!$H$20:$H$35,MATCH(P15,'DS2024'!$G$20:$G$35,1)+1),
INDEX('DS2024'!$G$20:$G$35,MATCH(P15,'DS2024'!$G$20:$G$35,1)):
INDEX('DS2024'!$G$20:$G$35,MATCH(P15,'DS2024'!$G$20:$G$35,1)+1)),
IF($AA$3=Database!$A$14,
_xlfn.FORECAST.LINEAR(
P15,
INDEX('DS2024'!$K$20:$K$35,MATCH(P15,'DS2024'!$J$20:$J$35,1)):
INDEX('DS2024'!$K$20:$K$35,MATCH(P15,'DS2024'!$J$20:$J$35,1)+1),
INDEX('DS2024'!$J$20:$J$35,MATCH(P15,'DS2024'!$J$20:$J$35,1)):
INDEX('DS2024'!$J$20:$J$35,MATCH(P15,'DS2024'!$J$20:$J$35,1)+1)),
IF($AA$3=Database!$A$15,
_xlfn.FORECAST.LINEAR(
P15,
INDEX('DS2024'!$N$20:$N$35,MATCH(P15,'DS2024'!$M$20:$M$35,1)):
INDEX('DS2024'!$N$20:$N$35,MATCH(P15,'DS2024'!$M$20:$M$35,1)+1),
INDEX('DS2024'!$M$20:$M$35,MATCH(P15,'DS2024'!$M$20:$M$35,1)):
INDEX('DS2024'!$M$20:$M$35,MATCH(P15,'DS2024'!$M$20:$M$35,1)+1)),
IF($AA$3=Database!$A$16,
_xlfn.FORECAST.LINEAR(
P15,
INDEX('DS2024'!$Q$20:$Q$35,MATCH(P15,'DS2024'!$P$20:$P$35,1)):
INDEX('DS2024'!$Q$20:$Q$35,MATCH(P15,'DS2024'!$P$20:$P$35,1)+1),
INDEX('DS2024'!$P$20:$P$35,MATCH(P15,'DS2024'!$P$20:$P$35,1)):
INDEX('DS2024'!$P$20:$P$35,MATCH(P15,'DS2024'!$P$20:$P$35,1)+1)),
IF($AA$3=Database!$A$17,
_xlfn.FORECAST.LINEAR(
P15,
INDEX('DS2024'!$T$20:$T$35,MATCH(P15,'DS2024'!$S$20:$S$35,1)):
INDEX('DS2024'!$T$20:$T$35,MATCH(P15,'DS2024'!$S$20:$S$35,1)+1),
INDEX('DS2024'!$S$20:$S$35,MATCH(P15,'DS2024'!$S$20:$S$35,1)):
INDEX('DS2024'!$S$20:$S$35,MATCH(P15,'DS2024'!$S$20:$S$35,1)+1)),
IF($AA$3=Database!$A$18,
_xlfn.FORECAST.LINEAR(
P15,
INDEX('DS2024'!$W$20:$W$35,MATCH(P15,'DS2024'!$V$20:$V$35,1)):
INDEX('DS2024'!$W$20:$W$35,MATCH(P15,'DS2024'!$V$20:$V$35,1)+1),
INDEX('DS2024'!$V$20:$V$35,MATCH(P15,'DS2024'!$V$20:$V$35,1)):
INDEX('DS2024'!$V$20:$V$35,MATCH(P15,'DS2024'!$V$20:$V$35,1)+1)),
IF($AA$3=Database!$A$19,
_xlfn.FORECAST.LINEAR(
P15,
INDEX('DS2024'!$Z$20:$Z$35,MATCH(P15,'DS2024'!$Y$20:$Y$35,1)):
INDEX('DS2024'!$Z$20:$Z$35,MATCH(P15,'DS2024'!$Y$20:$Y$35,1)+1),
INDEX('DS2024'!$Y$20:$Y$35,MATCH(P15,'DS2024'!$Y$20:$Y$35,1)):
INDEX('DS2024'!$Y$20:$Y$35,MATCH(P15,'DS2024'!$Y$20:$Y$35,1)+1)),
IF($AA$3=Database!$A$20,
_xlfn.FORECAST.LINEAR(
P15,
INDEX('DS2024'!$AC$20:$AC$35,MATCH(P15,'DS2024'!$AB$20:$AB$35,1)):
INDEX('DS2024'!$AC$20:$AC$35,MATCH(P15,'DS2024'!$AB$20:$AB$35,1)+1),
INDEX('DS2024'!$AB$20:$AB$35,MATCH(P15,'DS2024'!$AB$20:$AB$35,1)):
INDEX('DS2024'!$AB$20:$AB$35,MATCH(P15,'DS2024'!$AB$20:$AB$35,1)+1)),
IF($AA$3=Database!$A$2,
_xlfn.FORECAST.LINEAR(
P15,
INDEX('DS2024'!$B$5:$B$15,MATCH(P15,'DS2024'!$A$5:$A$15,1)):
INDEX('DS2024'!$B$5:$B$15,MATCH(P15,'DS2024'!$A$5:$A$15,1)+1),
INDEX('DS2024'!$A$5:$A$15,MATCH(P15,'DS2024'!$A$5:$A$15,1)):
INDEX('DS2024'!$A$5:$A$15,MATCH(P15,'DS2024'!$A$5:$A$15,1)+1)),
IF($AA$3=Database!$A$3,
_xlfn.FORECAST.LINEAR(
P15,
INDEX('DS2024'!$E$5:$E$15,MATCH(P15,'DS2024'!$D$5:$D$15,1)):
INDEX('DS2024'!$E$5:$E$15,MATCH(P15,'DS2024'!$D$5:$D$15,1)+1),
INDEX('DS2024'!$D$5:$D$15,MATCH(P15,'DS2024'!$D$5:$D$15,1)):
INDEX('DS2024'!$D$5:$D$15,MATCH(P15,'DS2024'!$D$5:$D$15,1)+1)),
IF($AA$3=Database!$A$4,
_xlfn.FORECAST.LINEAR(
P15,
INDEX('DS2024'!$H$5:$H$15,MATCH(P15,'DS2024'!$G$5:$G$15,1)):
INDEX('DS2024'!$H$5:$H$15,MATCH(P15,'DS2024'!$G$5:$G$15,1)+1),
INDEX('DS2024'!$G$5:$G$15,MATCH(P15,'DS2024'!$G$5:$G$15,1)):
INDEX('DS2024'!$G$5:$G$15,MATCH(P15,'DS2024'!$G$5:$G$15,1)+1)),
IF($AA$3=Database!$A$5,
_xlfn.FORECAST.LINEAR(
P15,
INDEX('DS2024'!$K$5:$K$15,MATCH(P15,'DS2024'!$J$5:$J$15,1)):
INDEX('DS2024'!$K$5:$K$15,MATCH(P15,'DS2024'!$J$5:$J$15,1)+1),
INDEX('DS2024'!$J$5:$J$15,MATCH(P15,'DS2024'!$J$5:$J$15,1)):
INDEX('DS2024'!$J$5:$J$15,MATCH(P15,'DS2024'!$J$5:$J$15,1)+1)),
IF($AA$3=Database!$A$6,
_xlfn.FORECAST.LINEAR(
P15,
INDEX('DS2024'!$N$5:$N$15,MATCH(P15,'DS2024'!$M$5:$M$15,1)):
INDEX('DS2024'!$N$5:$N$15,MATCH(P15,'DS2024'!$M$5:$M$15,1)+1),
INDEX('DS2024'!$M$5:$M$15,MATCH(P15,'DS2024'!$M$5:$M$15,1)):
INDEX('DS2024'!$M$5:$M$15,MATCH(P15,'DS2024'!$M$5:$M$15,1)+1)),
IF($AA$3=Database!$A$7,
_xlfn.FORECAST.LINEAR(
P15,
INDEX('DS2024'!$Q$5:$Q$15,MATCH(P15,'DS2024'!$P$5:$P$15,1)):
INDEX('DS2024'!$Q$5:$Q$15,MATCH(P15,'DS2024'!$P$5:$P$15,1)+1),
INDEX('DS2024'!$P$5:$P$15,MATCH(P15,'DS2024'!$P$5:$P$15,1)):
INDEX('DS2024'!$P$5:$P$15,MATCH(P15,'DS2024'!$P$5:$P$15,1)+1)),
IF($AA$3=Database!$A$8,
_xlfn.FORECAST.LINEAR(
P15,
INDEX('DS2024'!$T$5:$T$15,MATCH(P15,'DS2024'!$S$5:$S$15,1)):
INDEX('DS2024'!$T$5:$T$15,MATCH(P15,'DS2024'!$S$5:$S$15,1)+1),
INDEX('DS2024'!$S$5:$S$15,MATCH(P15,'DS2024'!$S$5:$S$15,1)):
INDEX('DS2024'!$S$5:$S$15,MATCH(P15,'DS2024'!$S$5:$S$15,1)+1)),
IF($AA$3=Database!$A$9,
_xlfn.FORECAST.LINEAR(
P15,
INDEX('DS2024'!$W$5:$W$15,MATCH(P15,'DS2024'!$V$5:$V$15,1)):
INDEX('DS2024'!$W$5:$W$15,MATCH(P15,'DS2024'!$V$5:$V$15,1)+1),
INDEX('DS2024'!$V$5:$V$15,MATCH(P15,'DS2024'!$V$5:$V$15,1)):
INDEX('DS2024'!$V$5:$V$15,MATCH(P15,'DS2024'!$V$5:$V$15,1)+1)),
IF($AA$3=Database!$A$10,
_xlfn.FORECAST.LINEAR(
P15,
INDEX('DS2024'!$Z$5:$Z$15,MATCH(P15,'DS2024'!$Y$5:$Y$15,1)):
INDEX('DS2024'!$Z$5:$Z$15,MATCH(P15,'DS2024'!$Y$5:$Y$15,1)+1),
INDEX('DS2024'!$Y$5:$Y$15,MATCH(P15,'DS2024'!$Y$5:$Y$15,1)):
INDEX('DS2024'!$Y$5:$Y$15,MATCH(P15,'DS2024'!$Y$5:$Y$15,1)+1))
)))))))))))))))))))</f>
        <v>0.1949534615231498</v>
      </c>
      <c r="AB15" s="50">
        <f>IF($AB$3=Database!$A$11,
_xlfn.FORECAST.LINEAR(
R15,
INDEX('DS2024'!$B$20:$B$35,MATCH(R15,'DS2024'!$A$20:$A$35,1)):
INDEX('DS2024'!$B$20:$B$35,MATCH(R15,'DS2024'!$A$20:$A$35,1)+1),
INDEX('DS2024'!$A$20:$A$35,MATCH(R15,'DS2024'!$A$20:$A$35,1)):
INDEX('DS2024'!$A$20:$A$35,MATCH(R15,'DS2024'!$A$20:$A$35,1)+1)),
IF($AB$3=Database!$A$12,
_xlfn.FORECAST.LINEAR(
R15,
INDEX('DS2024'!$E$20:$E$35,MATCH(R15,'DS2024'!$D$20:$D$35,1)):
INDEX('DS2024'!$E$20:$E$35,MATCH(R15,'DS2024'!$D$20:$D$35,1)+1),
INDEX('DS2024'!$D$20:$D$35,MATCH(R15,'DS2024'!$D$20:$D$35,1)):
INDEX('DS2024'!$D$20:$D$35,MATCH(R15,'DS2024'!$D$20:$D$35,1)+1)),
IF($AB$3=Database!$A$13,
_xlfn.FORECAST.LINEAR(
R15,
INDEX('DS2024'!$H$20:$H$35,MATCH(R15,'DS2024'!$G$20:$G$35,1)):
INDEX('DS2024'!$H$20:$H$35,MATCH(R15,'DS2024'!$G$20:$G$35,1)+1),
INDEX('DS2024'!$G$20:$G$35,MATCH(R15,'DS2024'!$G$20:$G$35,1)):
INDEX('DS2024'!$G$20:$G$35,MATCH(R15,'DS2024'!$G$20:$G$35,1)+1)),
IF($AB$3=Database!$A$14,
_xlfn.FORECAST.LINEAR(
R15,
INDEX('DS2024'!$K$20:$K$35,MATCH(R15,'DS2024'!$J$20:$J$35,1)):
INDEX('DS2024'!$K$20:$K$35,MATCH(R15,'DS2024'!$J$20:$J$35,1)+1),
INDEX('DS2024'!$J$20:$J$35,MATCH(R15,'DS2024'!$J$20:$J$35,1)):
INDEX('DS2024'!$J$20:$J$35,MATCH(R15,'DS2024'!$J$20:$J$35,1)+1)),
IF($AB$3=Database!$A$15,
_xlfn.FORECAST.LINEAR(
R15,
INDEX('DS2024'!$N$20:$N$35,MATCH(R15,'DS2024'!$M$20:$M$35,1)):
INDEX('DS2024'!$N$20:$N$35,MATCH(R15,'DS2024'!$M$20:$M$35,1)+1),
INDEX('DS2024'!$M$20:$M$35,MATCH(R15,'DS2024'!$M$20:$M$35,1)):
INDEX('DS2024'!$M$20:$M$35,MATCH(R15,'DS2024'!$M$20:$M$35,1)+1)),
IF($AB$3=Database!$A$16,
_xlfn.FORECAST.LINEAR(
R15,
INDEX('DS2024'!$Q$20:$Q$35,MATCH(R15,'DS2024'!$P$20:$P$35,1)):
INDEX('DS2024'!$Q$20:$Q$35,MATCH(R15,'DS2024'!$P$20:$P$35,1)+1),
INDEX('DS2024'!$P$20:$P$35,MATCH(R15,'DS2024'!$P$20:$P$35,1)):
INDEX('DS2024'!$P$20:$P$35,MATCH(R15,'DS2024'!$P$20:$P$35,1)+1)),
IF($AB$3=Database!$A$17,
_xlfn.FORECAST.LINEAR(
R15,
INDEX('DS2024'!$T$20:$T$35,MATCH(R15,'DS2024'!$S$20:$S$35,1)):
INDEX('DS2024'!$T$20:$T$35,MATCH(R15,'DS2024'!$S$20:$S$35,1)+1),
INDEX('DS2024'!$S$20:$S$35,MATCH(R15,'DS2024'!$S$20:$S$35,1)):
INDEX('DS2024'!$S$20:$S$35,MATCH(R15,'DS2024'!$S$20:$S$35,1)+1)),
IF($AB$3=Database!$A$18,
_xlfn.FORECAST.LINEAR(
R15,
INDEX('DS2024'!$W$20:$W$35,MATCH(R15,'DS2024'!$V$20:$V$35,1)):
INDEX('DS2024'!$W$20:$W$35,MATCH(R15,'DS2024'!$V$20:$V$35,1)+1),
INDEX('DS2024'!$V$20:$V$35,MATCH(R15,'DS2024'!$V$20:$V$35,1)):
INDEX('DS2024'!$V$20:$V$35,MATCH(R15,'DS2024'!$V$20:$V$35,1)+1)),
IF($AB$3=Database!$A$19,
_xlfn.FORECAST.LINEAR(
R15,
INDEX('DS2024'!$Z$20:$Z$35,MATCH(R15,'DS2024'!$Y$20:$Y$35,1)):
INDEX('DS2024'!$Z$20:$Z$35,MATCH(R15,'DS2024'!$Y$20:$Y$35,1)+1),
INDEX('DS2024'!$Y$20:$Y$35,MATCH(R15,'DS2024'!$Y$20:$Y$35,1)):
INDEX('DS2024'!$Y$20:$Y$35,MATCH(R15,'DS2024'!$Y$20:$Y$35,1)+1)),
IF($AB$3=Database!$A$20,
_xlfn.FORECAST.LINEAR(
R15,
INDEX('DS2024'!$AC$20:$AC$35,MATCH(R15,'DS2024'!$AB$20:$AB$35,1)):
INDEX('DS2024'!$AC$20:$AC$35,MATCH(R15,'DS2024'!$AB$20:$AB$35,1)+1),
INDEX('DS2024'!$AB$20:$AB$35,MATCH(R15,'DS2024'!$AB$20:$AB$35,1)):
INDEX('DS2024'!$AB$20:$AB$35,MATCH(R15,'DS2024'!$AB$20:$AB$35,1)+1)),
IF($AB$3=Database!$A$2,
_xlfn.FORECAST.LINEAR(
R15,
INDEX('DS2024'!$B$5:$B$15,MATCH(R15,'DS2024'!$A$5:$A$15,1)):
INDEX('DS2024'!$B$5:$B$15,MATCH(R15,'DS2024'!$A$5:$A$15,1)+1),
INDEX('DS2024'!$A$5:$A$15,MATCH(R15,'DS2024'!$A$5:$A$15,1)):
INDEX('DS2024'!$A$5:$A$15,MATCH(R15,'DS2024'!$A$5:$A$15,1)+1)),
IF($AB$3=Database!$A$3,
_xlfn.FORECAST.LINEAR(
R15,
INDEX('DS2024'!$E$5:$E$15,MATCH(R15,'DS2024'!$D$5:$D$15,1)):
INDEX('DS2024'!$E$5:$E$15,MATCH(R15,'DS2024'!$D$5:$D$15,1)+1),
INDEX('DS2024'!$D$5:$D$15,MATCH(R15,'DS2024'!$D$5:$D$15,1)):
INDEX('DS2024'!$D$5:$D$15,MATCH(R15,'DS2024'!$D$5:$D$15,1)+1)),
IF($AB$3=Database!$A$4,
_xlfn.FORECAST.LINEAR(
R15,
INDEX('DS2024'!$H$5:$H$15,MATCH(R15,'DS2024'!$G$5:$G$15,1)):
INDEX('DS2024'!$H$5:$H$15,MATCH(R15,'DS2024'!$G$5:$G$15,1)+1),
INDEX('DS2024'!$G$5:$G$15,MATCH(R15,'DS2024'!$G$5:$G$15,1)):
INDEX('DS2024'!$G$5:$G$15,MATCH(R15,'DS2024'!$G$5:$G$15,1)+1)),
IF($AB$3=Database!$A$5,
_xlfn.FORECAST.LINEAR(
R15,
INDEX('DS2024'!$K$5:$K$15,MATCH(R15,'DS2024'!$J$5:$J$15,1)):
INDEX('DS2024'!$K$5:$K$15,MATCH(R15,'DS2024'!$J$5:$J$15,1)+1),
INDEX('DS2024'!$J$5:$J$15,MATCH(R15,'DS2024'!$J$5:$J$15,1)):
INDEX('DS2024'!$J$5:$J$15,MATCH(R15,'DS2024'!$J$5:$J$15,1)+1)),
IF($AB$3=Database!$A$6,
_xlfn.FORECAST.LINEAR(
R15,
INDEX('DS2024'!$N$5:$N$15,MATCH(R15,'DS2024'!$M$5:$M$15,1)):
INDEX('DS2024'!$N$5:$N$15,MATCH(R15,'DS2024'!$M$5:$M$15,1)+1),
INDEX('DS2024'!$M$5:$M$15,MATCH(R15,'DS2024'!$M$5:$M$15,1)):
INDEX('DS2024'!$M$5:$M$15,MATCH(R15,'DS2024'!$M$5:$M$15,1)+1)),
IF($AB$3=Database!$A$7,
_xlfn.FORECAST.LINEAR(
R15,
INDEX('DS2024'!$Q$5:$Q$15,MATCH(R15,'DS2024'!$P$5:$P$15,1)):
INDEX('DS2024'!$Q$5:$Q$15,MATCH(R15,'DS2024'!$P$5:$P$15,1)+1),
INDEX('DS2024'!$P$5:$P$15,MATCH(R15,'DS2024'!$P$5:$P$15,1)):
INDEX('DS2024'!$P$5:$P$15,MATCH(R15,'DS2024'!$P$5:$P$15,1)+1)),
IF($AB$3=Database!$A$8,
_xlfn.FORECAST.LINEAR(
R15,
INDEX('DS2024'!$T$5:$T$15,MATCH(R15,'DS2024'!$S$5:$S$15,1)):
INDEX('DS2024'!$T$5:$T$15,MATCH(R15,'DS2024'!$S$5:$S$15,1)+1),
INDEX('DS2024'!$S$5:$S$15,MATCH(R15,'DS2024'!$S$5:$S$15,1)):
INDEX('DS2024'!$S$5:$S$15,MATCH(R15,'DS2024'!$S$5:$S$15,1)+1)),
IF($AB$3=Database!$A$9,
_xlfn.FORECAST.LINEAR(
R15,
INDEX('DS2024'!$W$5:$W$15,MATCH(R15,'DS2024'!$V$5:$V$15,1)):
INDEX('DS2024'!$W$5:$W$15,MATCH(R15,'DS2024'!$V$5:$V$15,1)+1),
INDEX('DS2024'!$V$5:$V$15,MATCH(R15,'DS2024'!$V$5:$V$15,1)):
INDEX('DS2024'!$V$5:$V$15,MATCH(R15,'DS2024'!$V$5:$V$15,1)+1)),
IF($AB$3=Database!$A$10,
_xlfn.FORECAST.LINEAR(
R15,
INDEX('DS2024'!$Z$5:$Z$15,MATCH(R15,'DS2024'!$Y$5:$Y$15,1)):
INDEX('DS2024'!$Z$5:$Z$15,MATCH(R15,'DS2024'!$Y$5:$Y$15,1)+1),
INDEX('DS2024'!$Y$5:$Y$15,MATCH(R15,'DS2024'!$Y$5:$Y$15,1)):
INDEX('DS2024'!$Y$5:$Y$15,MATCH(R15,'DS2024'!$Y$5:$Y$15,1)+1))
)))))))))))))))))))</f>
        <v>0.19424961184760539</v>
      </c>
      <c r="AC15" s="82">
        <f t="shared" si="0"/>
        <v>0.52931173929948871</v>
      </c>
      <c r="AD15" s="82">
        <f t="shared" si="1"/>
        <v>0.46600616804587641</v>
      </c>
      <c r="AE15" s="82">
        <f t="shared" si="2"/>
        <v>0.47022947800561254</v>
      </c>
      <c r="AF15" s="82">
        <f t="shared" si="3"/>
        <v>0.52931104069092583</v>
      </c>
      <c r="AG15" s="82">
        <f t="shared" si="4"/>
        <v>0.52935342294374321</v>
      </c>
      <c r="AH15" s="82">
        <f t="shared" si="5"/>
        <v>0.52919646888660621</v>
      </c>
      <c r="AI15" s="82">
        <f t="shared" si="6"/>
        <v>0.52940721580308836</v>
      </c>
      <c r="AJ15" s="83">
        <f t="shared" si="7"/>
        <v>0.52936809372356453</v>
      </c>
      <c r="AK15" s="83">
        <f t="shared" si="8"/>
        <v>0.52931662955942915</v>
      </c>
      <c r="AL15" s="42"/>
      <c r="AM15" s="42"/>
      <c r="AN15" s="42"/>
      <c r="AO15" s="42"/>
      <c r="AP15" s="42"/>
      <c r="AQ15" s="42"/>
      <c r="AR15" s="42"/>
      <c r="AS15" s="42"/>
      <c r="AT15" s="42"/>
      <c r="BD15" s="83" t="e">
        <f>#REF!/10</f>
        <v>#REF!</v>
      </c>
      <c r="BE15" s="83" t="e">
        <f>#REF!/10</f>
        <v>#REF!</v>
      </c>
      <c r="BF15" s="83" t="e">
        <f>#REF!/10</f>
        <v>#REF!</v>
      </c>
      <c r="BG15" s="83" t="e">
        <f>#REF!/10</f>
        <v>#REF!</v>
      </c>
      <c r="BH15" s="83">
        <f t="shared" si="9"/>
        <v>0</v>
      </c>
      <c r="BI15" s="83">
        <f t="shared" si="10"/>
        <v>0</v>
      </c>
      <c r="BJ15" s="83">
        <f t="shared" si="11"/>
        <v>0</v>
      </c>
      <c r="BK15" s="83">
        <f t="shared" si="12"/>
        <v>0</v>
      </c>
      <c r="BL15" s="83">
        <f t="shared" si="13"/>
        <v>0</v>
      </c>
    </row>
    <row r="16" spans="1:65" ht="14.25" customHeight="1">
      <c r="A16" s="31">
        <v>10</v>
      </c>
      <c r="B16" s="42">
        <f>'Evaluasi 60 C'!B16</f>
        <v>65.105000000000004</v>
      </c>
      <c r="C16" s="42">
        <f>'Evaluasi 60 C'!C16</f>
        <v>-0.33471573320568049</v>
      </c>
      <c r="D16" s="42">
        <f>'Evaluasi 60 C'!E16</f>
        <v>65.656000000000006</v>
      </c>
      <c r="E16" s="42">
        <f>'Evaluasi 60 C'!F16</f>
        <v>-0.2962953068592058</v>
      </c>
      <c r="F16" s="42">
        <f>'Evaluasi 60 C'!H16</f>
        <v>64.966999999999999</v>
      </c>
      <c r="G16" s="42">
        <f>'Evaluasi 60 C'!I16</f>
        <v>-0.29803646209386281</v>
      </c>
      <c r="H16" s="42">
        <f>'Evaluasi 60 C'!K16</f>
        <v>65.096000000000004</v>
      </c>
      <c r="I16" s="42">
        <f>'Evaluasi 60 C'!L16</f>
        <v>-0.33468916546992178</v>
      </c>
      <c r="J16" s="42">
        <f>'Evaluasi 60 C'!N16</f>
        <v>64.332999999999998</v>
      </c>
      <c r="K16" s="42">
        <f>'Evaluasi 60 C'!O16</f>
        <v>-0.33243681187170893</v>
      </c>
      <c r="L16" s="42">
        <f>'Evaluasi 60 C'!Q16</f>
        <v>64.847999999999999</v>
      </c>
      <c r="M16" s="42">
        <f>'Evaluasi 60 C'!R16</f>
        <v>-0.33395707675123659</v>
      </c>
      <c r="N16" s="42">
        <f>'Evaluasi 60 C'!T16</f>
        <v>64.155000000000001</v>
      </c>
      <c r="O16" s="42">
        <f>'Evaluasi 60 C'!U16</f>
        <v>-0.33191136109781394</v>
      </c>
      <c r="P16" s="42">
        <f>'Evaluasi 60 C'!W16</f>
        <v>64.191999999999993</v>
      </c>
      <c r="Q16" s="42">
        <f>'Evaluasi 60 C'!X16</f>
        <v>-0.33202058401148871</v>
      </c>
      <c r="R16" s="42">
        <f>'Evaluasi 60 C'!Z16</f>
        <v>65.158000000000001</v>
      </c>
      <c r="S16" s="50">
        <f>'Evaluasi 60 C'!AA16</f>
        <v>-0.33487218764959303</v>
      </c>
      <c r="T16" s="50">
        <f>IF($T$3=Database!$A$11,
_xlfn.FORECAST.LINEAR(
B16,
INDEX('DS2024'!$B$20:$B$35,MATCH(B16,'DS2024'!$A$20:$A$35,1)):
INDEX('DS2024'!$B$20:$B$35,MATCH(B16,'DS2024'!$A$20:$A$35,1)+1),
INDEX('DS2024'!$A$20:$A$35,MATCH(B16,'DS2024'!$A$20:$A$35,1)):
INDEX('DS2024'!$A$20:$A$35,MATCH(B16,'DS2024'!$A$20:$A$35,1)+1)),
IF($T$3=Database!$A$12,
_xlfn.FORECAST.LINEAR(
B16,
INDEX('DS2024'!$E$20:$E$35,MATCH(B16,'DS2024'!$D$20:$D$35,1)):
INDEX('DS2024'!$E$20:$E$35,MATCH(B16,'DS2024'!$D$20:$D$35,1)+1),
INDEX('DS2024'!$D$20:$D$35,MATCH(B16,'DS2024'!$D$20:$D$35,1)):
INDEX('DS2024'!$D$20:$D$35,MATCH(B16,'DS2024'!$D$20:$D$35,1)+1)),
IF($T$3=Database!$A$13,
_xlfn.FORECAST.LINEAR(
B16,
INDEX('DS2024'!$H$20:$H$35,MATCH(B16,'DS2024'!$G$20:$G$35,1)):
INDEX('DS2024'!$H$20:$H$35,MATCH(B16,'DS2024'!$G$20:$G$35,1)+1),
INDEX('DS2024'!$G$20:$G$35,MATCH(B16,'DS2024'!$G$20:$G$35,1)):
INDEX('DS2024'!$G$20:$G$35,MATCH(B16,'DS2024'!$G$20:$G$35,1)+1)),
IF($T$3=Database!$A$14,
_xlfn.FORECAST.LINEAR(
B16,
INDEX('DS2024'!$K$20:$K$35,MATCH(B16,'DS2024'!$J$20:$J$35,1)):
INDEX('DS2024'!$K$20:$K$35,MATCH(B16,'DS2024'!$J$20:$J$35,1)+1),
INDEX('DS2024'!$J$20:$J$35,MATCH(B16,'DS2024'!$J$20:$J$35,1)):
INDEX('DS2024'!$J$20:$J$35,MATCH(B16,'DS2024'!$J$20:$J$35,1)+1)),
IF($T$3=Database!$A$15,
_xlfn.FORECAST.LINEAR(
B16,
INDEX('DS2024'!$N$20:$N$35,MATCH(B16,'DS2024'!$M$20:$M$35,1)):
INDEX('DS2024'!$N$20:$N$35,MATCH(B16,'DS2024'!$M$20:$M$35,1)+1),
INDEX('DS2024'!$M$20:$M$35,MATCH(B16,'DS2024'!$M$20:$M$35,1)):
INDEX('DS2024'!$M$20:$M$35,MATCH(B16,'DS2024'!$M$20:$M$35,1)+1)),
IF($T$3=Database!$A$16,
_xlfn.FORECAST.LINEAR(
B16,
INDEX('DS2024'!$Q$20:$Q$35,MATCH(B16,'DS2024'!$P$20:$P$35,1)):
INDEX('DS2024'!$Q$20:$Q$35,MATCH(B16,'DS2024'!$P$20:$P$35,1)+1),
INDEX('DS2024'!$P$20:$P$35,MATCH(B16,'DS2024'!$P$20:$P$35,1)):
INDEX('DS2024'!$P$20:$P$35,MATCH(B16,'DS2024'!$P$20:$P$35,1)+1)),
IF($T$3=Database!$A$17,
_xlfn.FORECAST.LINEAR(
B16,
INDEX('DS2024'!$T$20:$T$35,MATCH(B16,'DS2024'!$S$20:$S$35,1)):
INDEX('DS2024'!$T$20:$T$35,MATCH(B16,'DS2024'!$S$20:$S$35,1)+1),
INDEX('DS2024'!$S$20:$S$35,MATCH(B16,'DS2024'!$S$20:$S$35,1)):
INDEX('DS2024'!$S$20:$S$35,MATCH(B16,'DS2024'!$S$20:$S$35,1)+1)),
IF($T$3=Database!$A$18,
_xlfn.FORECAST.LINEAR(
B16,
INDEX('DS2024'!$W$20:$W$35,MATCH(B16,'DS2024'!$V$20:$V$35,1)):
INDEX('DS2024'!$W$20:$W$35,MATCH(B16,'DS2024'!$V$20:$V$35,1)+1),
INDEX('DS2024'!$V$20:$V$35,MATCH(B16,'DS2024'!$V$20:$V$35,1)):
INDEX('DS2024'!$V$20:$V$35,MATCH(B16,'DS2024'!$V$20:$V$35,1)+1)),
IF($T$3=Database!$A$19,
_xlfn.FORECAST.LINEAR(
B16,
INDEX('DS2024'!$Z$20:$Z$35,MATCH(B16,'DS2024'!$Y$20:$Y$35,1)):
INDEX('DS2024'!$Z$20:$Z$35,MATCH(B16,'DS2024'!$Y$20:$Y$35,1)+1),
INDEX('DS2024'!$Y$20:$Y$35,MATCH(B16,'DS2024'!$Y$20:$Y$35,1)):
INDEX('DS2024'!$Y$20:$Y$35,MATCH(B16,'DS2024'!$Y$20:$Y$35,1)+1)),
IF($T$3=Database!$A$20,
_xlfn.FORECAST.LINEAR(
B16,
INDEX('DS2024'!$AC$20:$AC$35,MATCH(B16,'DS2024'!$AB$20:$AB$35,1)):
INDEX('DS2024'!$AC$20:$AC$35,MATCH(B16,'DS2024'!$AB$20:$AB$35,1)+1),
INDEX('DS2024'!$AB$20:$AB$35,MATCH(B16,'DS2024'!$AB$20:$AB$35,1)):
INDEX('DS2024'!$AB$20:$AB$35,MATCH(B16,'DS2024'!$AB$20:$AB$35,1)+1)),
IF($T$3=Database!$A$2,
_xlfn.FORECAST.LINEAR(
B16,
INDEX('DS2024'!$B$5:$B$15,MATCH(B16,'DS2024'!$A$5:$A$15,1)):
INDEX('DS2024'!$B$5:$B$15,MATCH(B16,'DS2024'!$A$5:$A$15,1)+1),
INDEX('DS2024'!$A$5:$A$15,MATCH(B16,'DS2024'!$A$5:$A$15,1)):
INDEX('DS2024'!$A$5:$A$15,MATCH(B16,'DS2024'!$A$5:$A$15,1)+1)),
IF($T$3=Database!$A$3,
_xlfn.FORECAST.LINEAR(
B16,
INDEX('DS2024'!$E$5:$E$15,MATCH(B16,'DS2024'!$D$5:$D$15,1)):
INDEX('DS2024'!$E$5:$E$15,MATCH(B16,'DS2024'!$D$5:$D$15,1)+1),
INDEX('DS2024'!$D$5:$D$15,MATCH(B16,'DS2024'!$D$5:$D$15,1)):
INDEX('DS2024'!$D$5:$D$15,MATCH(B16,'DS2024'!$D$5:$D$15,1)+1)),
IF($T$3=Database!$A$4,
_xlfn.FORECAST.LINEAR(
B16,
INDEX('DS2024'!$H$5:$H$15,MATCH(B16,'DS2024'!$G$5:$G$15,1)):
INDEX('DS2024'!$H$5:$H$15,MATCH(B16,'DS2024'!$G$5:$G$15,1)+1),
INDEX('DS2024'!$G$5:$G$15,MATCH(B16,'DS2024'!$G$5:$G$15,1)):
INDEX('DS2024'!$G$5:$G$15,MATCH(B16,'DS2024'!$G$5:$G$15,1)+1)),
IF($T$3=Database!$A$5,
_xlfn.FORECAST.LINEAR(
B16,
INDEX('DS2024'!$K$5:$K$15,MATCH(B16,'DS2024'!$J$5:$J$15,1)):
INDEX('DS2024'!$K$5:$K$15,MATCH(B16,'DS2024'!$J$5:$J$15,1)+1),
INDEX('DS2024'!$J$5:$J$15,MATCH(B16,'DS2024'!$J$5:$J$15,1)):
INDEX('DS2024'!$J$5:$J$15,MATCH(B16,'DS2024'!$J$5:$J$15,1)+1)),
IF($T$3=Database!$A$6,
_xlfn.FORECAST.LINEAR(
B16,
INDEX('DS2024'!$N$5:$N$15,MATCH(B16,'DS2024'!$M$5:$M$15,1)):
INDEX('DS2024'!$N$5:$N$15,MATCH(B16,'DS2024'!$M$5:$M$15,1)+1),
INDEX('DS2024'!$M$5:$M$15,MATCH(B16,'DS2024'!$M$5:$M$15,1)):
INDEX('DS2024'!$M$5:$M$15,MATCH(B16,'DS2024'!$M$5:$M$15,1)+1)),
IF($T$3=Database!$A$7,
_xlfn.FORECAST.LINEAR(
B16,
INDEX('DS2024'!$Q$5:$Q$15,MATCH(B16,'DS2024'!$P$5:$P$15,1)):
INDEX('DS2024'!$Q$5:$Q$15,MATCH(B16,'DS2024'!$P$5:$P$15,1)+1),
INDEX('DS2024'!$P$5:$P$15,MATCH(B16,'DS2024'!$P$5:$P$15,1)):
INDEX('DS2024'!$P$5:$P$15,MATCH(B16,'DS2024'!$P$5:$P$15,1)+1)),
IF($T$3=Database!$A$8,
_xlfn.FORECAST.LINEAR(
B16,
INDEX('DS2024'!$T$5:$T$15,MATCH(B16,'DS2024'!$S$5:$S$15,1)):
INDEX('DS2024'!$T$5:$T$15,MATCH(B16,'DS2024'!$S$5:$S$15,1)+1),
INDEX('DS2024'!$S$5:$S$15,MATCH(B16,'DS2024'!$S$5:$S$15,1)):
INDEX('DS2024'!$S$5:$S$15,MATCH(B16,'DS2024'!$S$5:$S$15,1)+1)),
IF($T$3=Database!$A$9,
_xlfn.FORECAST.LINEAR(
B16,
INDEX('DS2024'!$W$5:$W$15,MATCH(B16,'DS2024'!$V$5:$V$15,1)):
INDEX('DS2024'!$W$5:$W$15,MATCH(B16,'DS2024'!$V$5:$V$15,1)+1),
INDEX('DS2024'!$V$5:$V$15,MATCH(B16,'DS2024'!$V$5:$V$15,1)):
INDEX('DS2024'!$V$5:$V$15,MATCH(B16,'DS2024'!$V$5:$V$15,1)+1)),
IF($T$3=Database!$A$10,
_xlfn.FORECAST.LINEAR(
B16,
INDEX('DS2024'!$Z$5:$Z$15,MATCH(B16,'DS2024'!$Y$5:$Y$15,1)):
INDEX('DS2024'!$Z$5:$Z$15,MATCH(B16,'DS2024'!$Y$5:$Y$15,1)+1),
INDEX('DS2024'!$Y$5:$Y$15,MATCH(B16,'DS2024'!$Y$5:$Y$15,1)):
INDEX('DS2024'!$Y$5:$Y$15,MATCH(B16,'DS2024'!$Y$5:$Y$15,1)+1))
)))))))))))))))))))</f>
        <v>0.19462860782674468</v>
      </c>
      <c r="U16" s="50">
        <f>IF($U$3=Database!$A$11,
_xlfn.FORECAST.LINEAR(
D16,
INDEX('DS2024'!$B$20:$B$35,MATCH(D16,'DS2024'!$A$20:$A$35,1)):
INDEX('DS2024'!$B$20:$B$35,MATCH(D16,'DS2024'!$A$20:$A$35,1)+1),
INDEX('DS2024'!$A$20:$A$35,MATCH(D16,'DS2024'!$A$20:$A$35,1)):
INDEX('DS2024'!$A$20:$A$35,MATCH(D16,'DS2024'!$A$20:$A$35,1)+1)),
IF($U$3=Database!$A$12,
_xlfn.FORECAST.LINEAR(
D16,
INDEX('DS2024'!$E$20:$E$35,MATCH(D16,'DS2024'!$D$20:$D$35,1)):
INDEX('DS2024'!$E$20:$E$35,MATCH(D16,'DS2024'!$D$20:$D$35,1)+1),
INDEX('DS2024'!$D$20:$D$35,MATCH(D16,'DS2024'!$D$20:$D$35,1)):
INDEX('DS2024'!$D$20:$D$35,MATCH(D16,'DS2024'!$D$20:$D$35,1)+1)),
IF($U$3=Database!$A$13,
_xlfn.FORECAST.LINEAR(
D16,
INDEX('DS2024'!$H$20:$H$35,MATCH(D16,'DS2024'!$G$20:$G$35,1)):
INDEX('DS2024'!$H$20:$H$35,MATCH(D16,'DS2024'!$G$20:$G$35,1)+1),
INDEX('DS2024'!$G$20:$G$35,MATCH(D16,'DS2024'!$G$20:$G$35,1)):
INDEX('DS2024'!$G$20:$G$35,MATCH(D16,'DS2024'!$G$20:$G$35,1)+1)),
IF($U$3=Database!$A$14,
_xlfn.FORECAST.LINEAR(
D16,
INDEX('DS2024'!$K$20:$K$35,MATCH(D16,'DS2024'!$J$20:$J$35,1)):
INDEX('DS2024'!$K$20:$K$35,MATCH(D16,'DS2024'!$J$20:$J$35,1)+1),
INDEX('DS2024'!$J$20:$J$35,MATCH(D16,'DS2024'!$J$20:$J$35,1)):
INDEX('DS2024'!$J$20:$J$35,MATCH(D16,'DS2024'!$J$20:$J$35,1)+1)),
IF($U$3=Database!$A$15,
_xlfn.FORECAST.LINEAR(
D16,
INDEX('DS2024'!$N$20:$N$35,MATCH(D16,'DS2024'!$M$20:$M$35,1)):
INDEX('DS2024'!$N$20:$N$35,MATCH(D16,'DS2024'!$M$20:$M$35,1)+1),
INDEX('DS2024'!$M$20:$M$35,MATCH(D16,'DS2024'!$M$20:$M$35,1)):
INDEX('DS2024'!$M$20:$M$35,MATCH(D16,'DS2024'!$M$20:$M$35,1)+1)),
IF($U$3=Database!$A$16,
_xlfn.FORECAST.LINEAR(
D16,
INDEX('DS2024'!$Q$20:$Q$35,MATCH(D16,'DS2024'!$P$20:$P$35,1)):
INDEX('DS2024'!$Q$20:$Q$35,MATCH(D16,'DS2024'!$P$20:$P$35,1)+1),
INDEX('DS2024'!$P$20:$P$35,MATCH(D16,'DS2024'!$P$20:$P$35,1)):
INDEX('DS2024'!$P$20:$P$35,MATCH(D16,'DS2024'!$P$20:$P$35,1)+1)),
IF($U$3=Database!$A$17,
_xlfn.FORECAST.LINEAR(
D16,
INDEX('DS2024'!$T$20:$T$35,MATCH(D16,'DS2024'!$S$20:$S$35,1)):
INDEX('DS2024'!$T$20:$T$35,MATCH(D16,'DS2024'!$S$20:$S$35,1)+1),
INDEX('DS2024'!$S$20:$S$35,MATCH(D16,'DS2024'!$S$20:$S$35,1)):
INDEX('DS2024'!$S$20:$S$35,MATCH(D16,'DS2024'!$S$20:$S$35,1)+1)),
IF($U$3=Database!$A$18,
_xlfn.FORECAST.LINEAR(
D16,
INDEX('DS2024'!$W$20:$W$35,MATCH(D16,'DS2024'!$V$20:$V$35,1)):
INDEX('DS2024'!$W$20:$W$35,MATCH(D16,'DS2024'!$V$20:$V$35,1)+1),
INDEX('DS2024'!$V$20:$V$35,MATCH(D16,'DS2024'!$V$20:$V$35,1)):
INDEX('DS2024'!$V$20:$V$35,MATCH(D16,'DS2024'!$V$20:$V$35,1)+1)),
IF($U$3=Database!$A$19,
_xlfn.FORECAST.LINEAR(
D16,
INDEX('DS2024'!$Z$20:$Z$35,MATCH(D16,'DS2024'!$Y$20:$Y$35,1)):
INDEX('DS2024'!$Z$20:$Z$35,MATCH(D16,'DS2024'!$Y$20:$Y$35,1)+1),
INDEX('DS2024'!$Y$20:$Y$35,MATCH(D16,'DS2024'!$Y$20:$Y$35,1)):
INDEX('DS2024'!$Y$20:$Y$35,MATCH(D16,'DS2024'!$Y$20:$Y$35,1)+1)),
IF($U$3=Database!$A$20,
_xlfn.FORECAST.LINEAR(
D16,
INDEX('DS2024'!$AC$20:$AC$35,MATCH(D16,'DS2024'!$AB$20:$AB$35,1)):
INDEX('DS2024'!$AC$20:$AC$35,MATCH(D16,'DS2024'!$AB$20:$AB$35,1)+1),
INDEX('DS2024'!$AB$20:$AB$35,MATCH(D16,'DS2024'!$AB$20:$AB$35,1)):
INDEX('DS2024'!$AB$20:$AB$35,MATCH(D16,'DS2024'!$AB$20:$AB$35,1)+1)),
IF($U$3=Database!$A$2,
_xlfn.FORECAST.LINEAR(
D16,
INDEX('DS2024'!$B$5:$B$15,MATCH(D16,'DS2024'!$A$5:$A$15,1)):
INDEX('DS2024'!$B$5:$B$15,MATCH(D16,'DS2024'!$A$5:$A$15,1)+1),
INDEX('DS2024'!$A$5:$A$15,MATCH(D16,'DS2024'!$A$5:$A$15,1)):
INDEX('DS2024'!$A$5:$A$15,MATCH(D16,'DS2024'!$A$5:$A$15,1)+1)),
IF($U$3=Database!$A$3,
_xlfn.FORECAST.LINEAR(
D16,
INDEX('DS2024'!$E$5:$E$15,MATCH(D16,'DS2024'!$D$5:$D$15,1)):
INDEX('DS2024'!$E$5:$E$15,MATCH(D16,'DS2024'!$D$5:$D$15,1)+1),
INDEX('DS2024'!$D$5:$D$15,MATCH(D16,'DS2024'!$D$5:$D$15,1)):
INDEX('DS2024'!$D$5:$D$15,MATCH(D16,'DS2024'!$D$5:$D$15,1)+1)),
IF($U$3=Database!$A$4,
_xlfn.FORECAST.LINEAR(
D16,
INDEX('DS2024'!$H$5:$H$15,MATCH(D16,'DS2024'!$G$5:$G$15,1)):
INDEX('DS2024'!$H$5:$H$15,MATCH(D16,'DS2024'!$G$5:$G$15,1)+1),
INDEX('DS2024'!$G$5:$G$15,MATCH(D16,'DS2024'!$G$5:$G$15,1)):
INDEX('DS2024'!$G$5:$G$15,MATCH(D16,'DS2024'!$G$5:$G$15,1)+1)),
IF($U$3=Database!$A$5,
_xlfn.FORECAST.LINEAR(
D16,
INDEX('DS2024'!$K$5:$K$15,MATCH(D16,'DS2024'!$J$5:$J$15,1)):
INDEX('DS2024'!$K$5:$K$15,MATCH(D16,'DS2024'!$J$5:$J$15,1)+1),
INDEX('DS2024'!$J$5:$J$15,MATCH(D16,'DS2024'!$J$5:$J$15,1)):
INDEX('DS2024'!$J$5:$J$15,MATCH(D16,'DS2024'!$J$5:$J$15,1)+1)),
IF($U$3=Database!$A$6,
_xlfn.FORECAST.LINEAR(
D16,
INDEX('DS2024'!$N$5:$N$15,MATCH(D16,'DS2024'!$M$5:$M$15,1)):
INDEX('DS2024'!$N$5:$N$15,MATCH(D16,'DS2024'!$M$5:$M$15,1)+1),
INDEX('DS2024'!$M$5:$M$15,MATCH(D16,'DS2024'!$M$5:$M$15,1)):
INDEX('DS2024'!$M$5:$M$15,MATCH(D16,'DS2024'!$M$5:$M$15,1)+1)),
IF($U$3=Database!$A$7,
_xlfn.FORECAST.LINEAR(
D16,
INDEX('DS2024'!$Q$5:$Q$15,MATCH(D16,'DS2024'!$P$5:$P$15,1)):
INDEX('DS2024'!$Q$5:$Q$15,MATCH(D16,'DS2024'!$P$5:$P$15,1)+1),
INDEX('DS2024'!$P$5:$P$15,MATCH(D16,'DS2024'!$P$5:$P$15,1)):
INDEX('DS2024'!$P$5:$P$15,MATCH(D16,'DS2024'!$P$5:$P$15,1)+1)),
IF($U$3=Database!$A$8,
_xlfn.FORECAST.LINEAR(
D16,
INDEX('DS2024'!$T$5:$T$15,MATCH(D16,'DS2024'!$S$5:$S$15,1)):
INDEX('DS2024'!$T$5:$T$15,MATCH(D16,'DS2024'!$S$5:$S$15,1)+1),
INDEX('DS2024'!$S$5:$S$15,MATCH(D16,'DS2024'!$S$5:$S$15,1)):
INDEX('DS2024'!$S$5:$S$15,MATCH(D16,'DS2024'!$S$5:$S$15,1)+1)),
IF($U$3=Database!$A$9,
_xlfn.FORECAST.LINEAR(
D16,
INDEX('DS2024'!$W$5:$W$15,MATCH(D16,'DS2024'!$V$5:$V$15,1)):
INDEX('DS2024'!$W$5:$W$15,MATCH(D16,'DS2024'!$V$5:$V$15,1)+1),
INDEX('DS2024'!$V$5:$V$15,MATCH(D16,'DS2024'!$V$5:$V$15,1)):
INDEX('DS2024'!$V$5:$V$15,MATCH(D16,'DS2024'!$V$5:$V$15,1)+1)),
IF($U$3=Database!$A$10,
_xlfn.FORECAST.LINEAR(
D16,
INDEX('DS2024'!$Z$5:$Z$15,MATCH(D16,'DS2024'!$Y$5:$Y$15,1)):
INDEX('DS2024'!$Z$5:$Z$15,MATCH(D16,'DS2024'!$Y$5:$Y$15,1)+1),
INDEX('DS2024'!$Y$5:$Y$15,MATCH(D16,'DS2024'!$Y$5:$Y$15,1)):
INDEX('DS2024'!$Y$5:$Y$15,MATCH(D16,'DS2024'!$Y$5:$Y$15,1)+1))
)))))))))))))))))))</f>
        <v>0.17080119284294232</v>
      </c>
      <c r="V16" s="50">
        <f>IF($V$3=Database!$A$11,
_xlfn.FORECAST.LINEAR(
F16,
INDEX('DS2024'!$B$20:$B$35,MATCH(F16,'DS2024'!$A$20:$A$35,1)):
INDEX('DS2024'!$B$20:$B$35,MATCH(F16,'DS2024'!$A$20:$A$35,1)+1),
INDEX('DS2024'!$A$20:$A$35,MATCH(F16,'DS2024'!$A$20:$A$35,1)):
INDEX('DS2024'!$A$20:$A$35,MATCH(F16,'DS2024'!$A$20:$A$35,1)+1)),
IF($V$3=Database!$A$12,
_xlfn.FORECAST.LINEAR(
F16,
INDEX('DS2024'!$E$20:$E$35,MATCH(F16,'DS2024'!$D$20:$D$35,1)):
INDEX('DS2024'!$E$20:$E$35,MATCH(F16,'DS2024'!$D$20:$D$35,1)+1),
INDEX('DS2024'!$D$20:$D$35,MATCH(F16,'DS2024'!$D$20:$D$35,1)):
INDEX('DS2024'!$D$20:$D$35,MATCH(F16,'DS2024'!$D$20:$D$35,1)+1)),
IF($V$3=Database!$A$13,
_xlfn.FORECAST.LINEAR(
F16,
INDEX('DS2024'!$H$20:$H$35,MATCH(F16,'DS2024'!$G$20:$G$35,1)):
INDEX('DS2024'!$H$20:$H$35,MATCH(F16,'DS2024'!$G$20:$G$35,1)+1),
INDEX('DS2024'!$G$20:$G$35,MATCH(F16,'DS2024'!$G$20:$G$35,1)):
INDEX('DS2024'!$G$20:$G$35,MATCH(F16,'DS2024'!$G$20:$G$35,1)+1)),
IF($V$3=Database!$A$14,
_xlfn.FORECAST.LINEAR(
F16,
INDEX('DS2024'!$K$20:$K$35,MATCH(F16,'DS2024'!$J$20:$J$35,1)):
INDEX('DS2024'!$K$20:$K$35,MATCH(F16,'DS2024'!$J$20:$J$35,1)+1),
INDEX('DS2024'!$J$20:$J$35,MATCH(F16,'DS2024'!$J$20:$J$35,1)):
INDEX('DS2024'!$J$20:$J$35,MATCH(F16,'DS2024'!$J$20:$J$35,1)+1)),
IF($V$3=Database!$A$15,
_xlfn.FORECAST.LINEAR(
F16,
INDEX('DS2024'!$N$20:$N$35,MATCH(F16,'DS2024'!$M$20:$M$35,1)):
INDEX('DS2024'!$N$20:$N$35,MATCH(F16,'DS2024'!$M$20:$M$35,1)+1),
INDEX('DS2024'!$M$20:$M$35,MATCH(F16,'DS2024'!$M$20:$M$35,1)):
INDEX('DS2024'!$M$20:$M$35,MATCH(F16,'DS2024'!$M$20:$M$35,1)+1)),
IF($V$3=Database!$A$16,
_xlfn.FORECAST.LINEAR(
F16,
INDEX('DS2024'!$Q$20:$Q$35,MATCH(F16,'DS2024'!$P$20:$P$35,1)):
INDEX('DS2024'!$Q$20:$Q$35,MATCH(F16,'DS2024'!$P$20:$P$35,1)+1),
INDEX('DS2024'!$P$20:$P$35,MATCH(F16,'DS2024'!$P$20:$P$35,1)):
INDEX('DS2024'!$P$20:$P$35,MATCH(F16,'DS2024'!$P$20:$P$35,1)+1)),
IF($V$3=Database!$A$17,
_xlfn.FORECAST.LINEAR(
F16,
INDEX('DS2024'!$T$20:$T$35,MATCH(F16,'DS2024'!$S$20:$S$35,1)):
INDEX('DS2024'!$T$20:$T$35,MATCH(F16,'DS2024'!$S$20:$S$35,1)+1),
INDEX('DS2024'!$S$20:$S$35,MATCH(F16,'DS2024'!$S$20:$S$35,1)):
INDEX('DS2024'!$S$20:$S$35,MATCH(F16,'DS2024'!$S$20:$S$35,1)+1)),
IF($V$3=Database!$A$18,
_xlfn.FORECAST.LINEAR(
F16,
INDEX('DS2024'!$W$20:$W$35,MATCH(F16,'DS2024'!$V$20:$V$35,1)):
INDEX('DS2024'!$W$20:$W$35,MATCH(F16,'DS2024'!$V$20:$V$35,1)+1),
INDEX('DS2024'!$V$20:$V$35,MATCH(F16,'DS2024'!$V$20:$V$35,1)):
INDEX('DS2024'!$V$20:$V$35,MATCH(F16,'DS2024'!$V$20:$V$35,1)+1)),
IF($V$3=Database!$A$19,
_xlfn.FORECAST.LINEAR(
F16,
INDEX('DS2024'!$Z$20:$Z$35,MATCH(F16,'DS2024'!$Y$20:$Y$35,1)):
INDEX('DS2024'!$Z$20:$Z$35,MATCH(F16,'DS2024'!$Y$20:$Y$35,1)+1),
INDEX('DS2024'!$Y$20:$Y$35,MATCH(F16,'DS2024'!$Y$20:$Y$35,1)):
INDEX('DS2024'!$Y$20:$Y$35,MATCH(F16,'DS2024'!$Y$20:$Y$35,1)+1)),
IF($V$3=Database!$A$20,
_xlfn.FORECAST.LINEAR(
F16,
INDEX('DS2024'!$AC$20:$AC$35,MATCH(F16,'DS2024'!$AB$20:$AB$35,1)):
INDEX('DS2024'!$AC$20:$AC$35,MATCH(F16,'DS2024'!$AB$20:$AB$35,1)+1),
INDEX('DS2024'!$AB$20:$AB$35,MATCH(F16,'DS2024'!$AB$20:$AB$35,1)):
INDEX('DS2024'!$AB$20:$AB$35,MATCH(F16,'DS2024'!$AB$20:$AB$35,1)+1)),
IF($V$3=Database!$A$2,
_xlfn.FORECAST.LINEAR(
F16,
INDEX('DS2024'!$B$5:$B$15,MATCH(F16,'DS2024'!$A$5:$A$15,1)):
INDEX('DS2024'!$B$5:$B$15,MATCH(F16,'DS2024'!$A$5:$A$15,1)+1),
INDEX('DS2024'!$A$5:$A$15,MATCH(F16,'DS2024'!$A$5:$A$15,1)):
INDEX('DS2024'!$A$5:$A$15,MATCH(F16,'DS2024'!$A$5:$A$15,1)+1)),
IF($V$3=Database!$A$3,
_xlfn.FORECAST.LINEAR(
F16,
INDEX('DS2024'!$E$5:$E$15,MATCH(F16,'DS2024'!$D$5:$D$15,1)):
INDEX('DS2024'!$E$5:$E$15,MATCH(F16,'DS2024'!$D$5:$D$15,1)+1),
INDEX('DS2024'!$D$5:$D$15,MATCH(F16,'DS2024'!$D$5:$D$15,1)):
INDEX('DS2024'!$D$5:$D$15,MATCH(F16,'DS2024'!$D$5:$D$15,1)+1)),
IF($V$3=Database!$A$4,
_xlfn.FORECAST.LINEAR(
F16,
INDEX('DS2024'!$H$5:$H$15,MATCH(F16,'DS2024'!$G$5:$G$15,1)):
INDEX('DS2024'!$H$5:$H$15,MATCH(F16,'DS2024'!$G$5:$G$15,1)+1),
INDEX('DS2024'!$G$5:$G$15,MATCH(F16,'DS2024'!$G$5:$G$15,1)):
INDEX('DS2024'!$G$5:$G$15,MATCH(F16,'DS2024'!$G$5:$G$15,1)+1)),
IF($V$3=Database!$A$5,
_xlfn.FORECAST.LINEAR(
F16,
INDEX('DS2024'!$K$5:$K$15,MATCH(F16,'DS2024'!$J$5:$J$15,1)):
INDEX('DS2024'!$K$5:$K$15,MATCH(F16,'DS2024'!$J$5:$J$15,1)+1),
INDEX('DS2024'!$J$5:$J$15,MATCH(F16,'DS2024'!$J$5:$J$15,1)):
INDEX('DS2024'!$J$5:$J$15,MATCH(F16,'DS2024'!$J$5:$J$15,1)+1)),
IF($V$3=Database!$A$6,
_xlfn.FORECAST.LINEAR(
F16,
INDEX('DS2024'!$N$5:$N$15,MATCH(F16,'DS2024'!$M$5:$M$15,1)):
INDEX('DS2024'!$N$5:$N$15,MATCH(F16,'DS2024'!$M$5:$M$15,1)+1),
INDEX('DS2024'!$M$5:$M$15,MATCH(F16,'DS2024'!$M$5:$M$15,1)):
INDEX('DS2024'!$M$5:$M$15,MATCH(F16,'DS2024'!$M$5:$M$15,1)+1)),
IF($V$3=Database!$A$7,
_xlfn.FORECAST.LINEAR(
F16,
INDEX('DS2024'!$Q$5:$Q$15,MATCH(F16,'DS2024'!$P$5:$P$15,1)):
INDEX('DS2024'!$Q$5:$Q$15,MATCH(F16,'DS2024'!$P$5:$P$15,1)+1),
INDEX('DS2024'!$P$5:$P$15,MATCH(F16,'DS2024'!$P$5:$P$15,1)):
INDEX('DS2024'!$P$5:$P$15,MATCH(F16,'DS2024'!$P$5:$P$15,1)+1)),
IF($V$3=Database!$A$8,
_xlfn.FORECAST.LINEAR(
F16,
INDEX('DS2024'!$T$5:$T$15,MATCH(F16,'DS2024'!$S$5:$S$15,1)):
INDEX('DS2024'!$T$5:$T$15,MATCH(F16,'DS2024'!$S$5:$S$15,1)+1),
INDEX('DS2024'!$S$5:$S$15,MATCH(F16,'DS2024'!$S$5:$S$15,1)):
INDEX('DS2024'!$S$5:$S$15,MATCH(F16,'DS2024'!$S$5:$S$15,1)+1)),
IF($V$3=Database!$A$9,
_xlfn.FORECAST.LINEAR(
F16,
INDEX('DS2024'!$W$5:$W$15,MATCH(F16,'DS2024'!$V$5:$V$15,1)):
INDEX('DS2024'!$W$5:$W$15,MATCH(F16,'DS2024'!$V$5:$V$15,1)+1),
INDEX('DS2024'!$V$5:$V$15,MATCH(F16,'DS2024'!$V$5:$V$15,1)):
INDEX('DS2024'!$V$5:$V$15,MATCH(F16,'DS2024'!$V$5:$V$15,1)+1)),
IF($V$3=Database!$A$10,
_xlfn.FORECAST.LINEAR(
F16,
INDEX('DS2024'!$Z$5:$Z$15,MATCH(F16,'DS2024'!$Y$5:$Y$15,1)):
INDEX('DS2024'!$Z$5:$Z$15,MATCH(F16,'DS2024'!$Y$5:$Y$15,1)+1),
INDEX('DS2024'!$Y$5:$Y$15,MATCH(F16,'DS2024'!$Y$5:$Y$15,1)):
INDEX('DS2024'!$Y$5:$Y$15,MATCH(F16,'DS2024'!$Y$5:$Y$15,1)+1))
)))))))))))))))))))</f>
        <v>0.17381471172962226</v>
      </c>
      <c r="W16" s="50">
        <f>IF($W$3=Database!$A$11,
_xlfn.FORECAST.LINEAR(
H16,
INDEX('DS2024'!$B$20:$B$35,MATCH(H16,'DS2024'!$A$20:$A$35,1)):
INDEX('DS2024'!$B$20:$B$35,MATCH(H16,'DS2024'!$A$20:$A$35,1)+1),
INDEX('DS2024'!$A$20:$A$35,MATCH(H16,'DS2024'!$A$20:$A$35,1)):
INDEX('DS2024'!$A$20:$A$35,MATCH(H16,'DS2024'!$A$20:$A$35,1)+1)),
IF($W$3=Database!$A$12,
_xlfn.FORECAST.LINEAR(
H16,
INDEX('DS2024'!$E$20:$E$35,MATCH(H16,'DS2024'!$D$20:$D$35,1)):
INDEX('DS2024'!$E$20:$E$35,MATCH(H16,'DS2024'!$D$20:$D$35,1)+1),
INDEX('DS2024'!$D$20:$D$35,MATCH(H16,'DS2024'!$D$20:$D$35,1)):
INDEX('DS2024'!$D$20:$D$35,MATCH(H16,'DS2024'!$D$20:$D$35,1)+1)),
IF($W$3=Database!$A$13,
_xlfn.FORECAST.LINEAR(
H16,
INDEX('DS2024'!$H$20:$H$35,MATCH(H16,'DS2024'!$G$20:$G$35,1)):
INDEX('DS2024'!$H$20:$H$35,MATCH(H16,'DS2024'!$G$20:$G$35,1)+1),
INDEX('DS2024'!$G$20:$G$35,MATCH(H16,'DS2024'!$G$20:$G$35,1)):
INDEX('DS2024'!$G$20:$G$35,MATCH(H16,'DS2024'!$G$20:$G$35,1)+1)),
IF($W$3=Database!$A$14,
_xlfn.FORECAST.LINEAR(
H16,
INDEX('DS2024'!$K$20:$K$35,MATCH(H16,'DS2024'!$J$20:$J$35,1)):
INDEX('DS2024'!$K$20:$K$35,MATCH(H16,'DS2024'!$J$20:$J$35,1)+1),
INDEX('DS2024'!$J$20:$J$35,MATCH(H16,'DS2024'!$J$20:$J$35,1)):
INDEX('DS2024'!$J$20:$J$35,MATCH(H16,'DS2024'!$J$20:$J$35,1)+1)),
IF($W$3=Database!$A$15,
_xlfn.FORECAST.LINEAR(
H16,
INDEX('DS2024'!$N$20:$N$35,MATCH(H16,'DS2024'!$M$20:$M$35,1)):
INDEX('DS2024'!$N$20:$N$35,MATCH(H16,'DS2024'!$M$20:$M$35,1)+1),
INDEX('DS2024'!$M$20:$M$35,MATCH(H16,'DS2024'!$M$20:$M$35,1)):
INDEX('DS2024'!$M$20:$M$35,MATCH(H16,'DS2024'!$M$20:$M$35,1)+1)),
IF($W$3=Database!$A$16,
_xlfn.FORECAST.LINEAR(
H16,
INDEX('DS2024'!$Q$20:$Q$35,MATCH(H16,'DS2024'!$P$20:$P$35,1)):
INDEX('DS2024'!$Q$20:$Q$35,MATCH(H16,'DS2024'!$P$20:$P$35,1)+1),
INDEX('DS2024'!$P$20:$P$35,MATCH(H16,'DS2024'!$P$20:$P$35,1)):
INDEX('DS2024'!$P$20:$P$35,MATCH(H16,'DS2024'!$P$20:$P$35,1)+1)),
IF($W$3=Database!$A$17,
_xlfn.FORECAST.LINEAR(
H16,
INDEX('DS2024'!$T$20:$T$35,MATCH(H16,'DS2024'!$S$20:$S$35,1)):
INDEX('DS2024'!$T$20:$T$35,MATCH(H16,'DS2024'!$S$20:$S$35,1)+1),
INDEX('DS2024'!$S$20:$S$35,MATCH(H16,'DS2024'!$S$20:$S$35,1)):
INDEX('DS2024'!$S$20:$S$35,MATCH(H16,'DS2024'!$S$20:$S$35,1)+1)),
IF($W$3=Database!$A$18,
_xlfn.FORECAST.LINEAR(
H16,
INDEX('DS2024'!$W$20:$W$35,MATCH(H16,'DS2024'!$V$20:$V$35,1)):
INDEX('DS2024'!$W$20:$W$35,MATCH(H16,'DS2024'!$V$20:$V$35,1)+1),
INDEX('DS2024'!$V$20:$V$35,MATCH(H16,'DS2024'!$V$20:$V$35,1)):
INDEX('DS2024'!$V$20:$V$35,MATCH(H16,'DS2024'!$V$20:$V$35,1)+1)),
IF($W$3=Database!$A$19,
_xlfn.FORECAST.LINEAR(
H16,
INDEX('DS2024'!$Z$20:$Z$35,MATCH(H16,'DS2024'!$Y$20:$Y$35,1)):
INDEX('DS2024'!$Z$20:$Z$35,MATCH(H16,'DS2024'!$Y$20:$Y$35,1)+1),
INDEX('DS2024'!$Y$20:$Y$35,MATCH(H16,'DS2024'!$Y$20:$Y$35,1)):
INDEX('DS2024'!$Y$20:$Y$35,MATCH(H16,'DS2024'!$Y$20:$Y$35,1)+1)),
IF($W$3=Database!$A$20,
_xlfn.FORECAST.LINEAR(
H16,
INDEX('DS2024'!$AC$20:$AC$35,MATCH(H16,'DS2024'!$AB$20:$AB$35,1)):
INDEX('DS2024'!$AC$20:$AC$35,MATCH(H16,'DS2024'!$AB$20:$AB$35,1)+1),
INDEX('DS2024'!$AB$20:$AB$35,MATCH(H16,'DS2024'!$AB$20:$AB$35,1)):
INDEX('DS2024'!$AB$20:$AB$35,MATCH(H16,'DS2024'!$AB$20:$AB$35,1)+1)),
IF($W$3=Database!$A$2,
_xlfn.FORECAST.LINEAR(
H16,
INDEX('DS2024'!$B$5:$B$15,MATCH(H16,'DS2024'!$A$5:$A$15,1)):
INDEX('DS2024'!$B$5:$B$15,MATCH(H16,'DS2024'!$A$5:$A$15,1)+1),
INDEX('DS2024'!$A$5:$A$15,MATCH(H16,'DS2024'!$A$5:$A$15,1)):
INDEX('DS2024'!$A$5:$A$15,MATCH(H16,'DS2024'!$A$5:$A$15,1)+1)),
IF($W$3=Database!$A$3,
_xlfn.FORECAST.LINEAR(
H16,
INDEX('DS2024'!$E$5:$E$15,MATCH(H16,'DS2024'!$D$5:$D$15,1)):
INDEX('DS2024'!$E$5:$E$15,MATCH(H16,'DS2024'!$D$5:$D$15,1)+1),
INDEX('DS2024'!$D$5:$D$15,MATCH(H16,'DS2024'!$D$5:$D$15,1)):
INDEX('DS2024'!$D$5:$D$15,MATCH(H16,'DS2024'!$D$5:$D$15,1)+1)),
IF($W$3=Database!$A$4,
_xlfn.FORECAST.LINEAR(
H16,
INDEX('DS2024'!$H$5:$H$15,MATCH(H16,'DS2024'!$G$5:$G$15,1)):
INDEX('DS2024'!$H$5:$H$15,MATCH(H16,'DS2024'!$G$5:$G$15,1)+1),
INDEX('DS2024'!$G$5:$G$15,MATCH(H16,'DS2024'!$G$5:$G$15,1)):
INDEX('DS2024'!$G$5:$G$15,MATCH(H16,'DS2024'!$G$5:$G$15,1)+1)),
IF($W$3=Database!$A$5,
_xlfn.FORECAST.LINEAR(
H16,
INDEX('DS2024'!$K$5:$K$15,MATCH(H16,'DS2024'!$J$5:$J$15,1)):
INDEX('DS2024'!$K$5:$K$15,MATCH(H16,'DS2024'!$J$5:$J$15,1)+1),
INDEX('DS2024'!$J$5:$J$15,MATCH(H16,'DS2024'!$J$5:$J$15,1)):
INDEX('DS2024'!$J$5:$J$15,MATCH(H16,'DS2024'!$J$5:$J$15,1)+1)),
IF($W$3=Database!$A$6,
_xlfn.FORECAST.LINEAR(
H16,
INDEX('DS2024'!$N$5:$N$15,MATCH(H16,'DS2024'!$M$5:$M$15,1)):
INDEX('DS2024'!$N$5:$N$15,MATCH(H16,'DS2024'!$M$5:$M$15,1)+1),
INDEX('DS2024'!$M$5:$M$15,MATCH(H16,'DS2024'!$M$5:$M$15,1)):
INDEX('DS2024'!$M$5:$M$15,MATCH(H16,'DS2024'!$M$5:$M$15,1)+1)),
IF($W$3=Database!$A$7,
_xlfn.FORECAST.LINEAR(
H16,
INDEX('DS2024'!$Q$5:$Q$15,MATCH(H16,'DS2024'!$P$5:$P$15,1)):
INDEX('DS2024'!$Q$5:$Q$15,MATCH(H16,'DS2024'!$P$5:$P$15,1)+1),
INDEX('DS2024'!$P$5:$P$15,MATCH(H16,'DS2024'!$P$5:$P$15,1)):
INDEX('DS2024'!$P$5:$P$15,MATCH(H16,'DS2024'!$P$5:$P$15,1)+1)),
IF($W$3=Database!$A$8,
_xlfn.FORECAST.LINEAR(
H16,
INDEX('DS2024'!$T$5:$T$15,MATCH(H16,'DS2024'!$S$5:$S$15,1)):
INDEX('DS2024'!$T$5:$T$15,MATCH(H16,'DS2024'!$S$5:$S$15,1)+1),
INDEX('DS2024'!$S$5:$S$15,MATCH(H16,'DS2024'!$S$5:$S$15,1)):
INDEX('DS2024'!$S$5:$S$15,MATCH(H16,'DS2024'!$S$5:$S$15,1)+1)),
IF($W$3=Database!$A$9,
_xlfn.FORECAST.LINEAR(
H16,
INDEX('DS2024'!$W$5:$W$15,MATCH(H16,'DS2024'!$V$5:$V$15,1)):
INDEX('DS2024'!$W$5:$W$15,MATCH(H16,'DS2024'!$V$5:$V$15,1)+1),
INDEX('DS2024'!$V$5:$V$15,MATCH(H16,'DS2024'!$V$5:$V$15,1)):
INDEX('DS2024'!$V$5:$V$15,MATCH(H16,'DS2024'!$V$5:$V$15,1)+1)),
IF($W$3=Database!$A$10,
_xlfn.FORECAST.LINEAR(
H16,
INDEX('DS2024'!$Z$5:$Z$15,MATCH(H16,'DS2024'!$Y$5:$Y$15,1)):
INDEX('DS2024'!$Z$5:$Z$15,MATCH(H16,'DS2024'!$Y$5:$Y$15,1)+1),
INDEX('DS2024'!$Y$5:$Y$15,MATCH(H16,'DS2024'!$Y$5:$Y$15,1)):
INDEX('DS2024'!$Y$5:$Y$15,MATCH(H16,'DS2024'!$Y$5:$Y$15,1)+1))
)))))))))))))))))))</f>
        <v>0.19465727138819219</v>
      </c>
      <c r="X16" s="50">
        <f>IF($X$3=Database!$A$11,
_xlfn.FORECAST.LINEAR(
J16,
INDEX('DS2024'!$B$20:$B$35,MATCH(J16,'DS2024'!$A$20:$A$35,1)):
INDEX('DS2024'!$B$20:$B$35,MATCH(J16,'DS2024'!$A$20:$A$35,1)+1),
INDEX('DS2024'!$A$20:$A$35,MATCH(J16,'DS2024'!$A$20:$A$35,1)):
INDEX('DS2024'!$A$20:$A$35,MATCH(J16,'DS2024'!$A$20:$A$35,1)+1)),
IF($X$3=Database!$A$12,
_xlfn.FORECAST.LINEAR(
J16,
INDEX('DS2024'!$E$20:$E$35,MATCH(J16,'DS2024'!$D$20:$D$35,1)):
INDEX('DS2024'!$E$20:$E$35,MATCH(J16,'DS2024'!$D$20:$D$35,1)+1),
INDEX('DS2024'!$D$20:$D$35,MATCH(J16,'DS2024'!$D$20:$D$35,1)):
INDEX('DS2024'!$D$20:$D$35,MATCH(J16,'DS2024'!$D$20:$D$35,1)+1)),
IF($X$3=Database!$A$13,
_xlfn.FORECAST.LINEAR(
J16,
INDEX('DS2024'!$H$20:$H$35,MATCH(J16,'DS2024'!$G$20:$G$35,1)):
INDEX('DS2024'!$H$20:$H$35,MATCH(J16,'DS2024'!$G$20:$G$35,1)+1),
INDEX('DS2024'!$G$20:$G$35,MATCH(J16,'DS2024'!$G$20:$G$35,1)):
INDEX('DS2024'!$G$20:$G$35,MATCH(J16,'DS2024'!$G$20:$G$35,1)+1)),
IF($X$3=Database!$A$14,
_xlfn.FORECAST.LINEAR(
J16,
INDEX('DS2024'!$K$20:$K$35,MATCH(J16,'DS2024'!$J$20:$J$35,1)):
INDEX('DS2024'!$K$20:$K$35,MATCH(J16,'DS2024'!$J$20:$J$35,1)+1),
INDEX('DS2024'!$J$20:$J$35,MATCH(J16,'DS2024'!$J$20:$J$35,1)):
INDEX('DS2024'!$J$20:$J$35,MATCH(J16,'DS2024'!$J$20:$J$35,1)+1)),
IF($X$3=Database!$A$15,
_xlfn.FORECAST.LINEAR(
J16,
INDEX('DS2024'!$N$20:$N$35,MATCH(J16,'DS2024'!$M$20:$M$35,1)):
INDEX('DS2024'!$N$20:$N$35,MATCH(J16,'DS2024'!$M$20:$M$35,1)+1),
INDEX('DS2024'!$M$20:$M$35,MATCH(J16,'DS2024'!$M$20:$M$35,1)):
INDEX('DS2024'!$M$20:$M$35,MATCH(J16,'DS2024'!$M$20:$M$35,1)+1)),
IF($X$3=Database!$A$16,
_xlfn.FORECAST.LINEAR(
J16,
INDEX('DS2024'!$Q$20:$Q$35,MATCH(J16,'DS2024'!$P$20:$P$35,1)):
INDEX('DS2024'!$Q$20:$Q$35,MATCH(J16,'DS2024'!$P$20:$P$35,1)+1),
INDEX('DS2024'!$P$20:$P$35,MATCH(J16,'DS2024'!$P$20:$P$35,1)):
INDEX('DS2024'!$P$20:$P$35,MATCH(J16,'DS2024'!$P$20:$P$35,1)+1)),
IF($X$3=Database!$A$17,
_xlfn.FORECAST.LINEAR(
J16,
INDEX('DS2024'!$T$20:$T$35,MATCH(J16,'DS2024'!$S$20:$S$35,1)):
INDEX('DS2024'!$T$20:$T$35,MATCH(J16,'DS2024'!$S$20:$S$35,1)+1),
INDEX('DS2024'!$S$20:$S$35,MATCH(J16,'DS2024'!$S$20:$S$35,1)):
INDEX('DS2024'!$S$20:$S$35,MATCH(J16,'DS2024'!$S$20:$S$35,1)+1)),
IF($X$3=Database!$A$18,
_xlfn.FORECAST.LINEAR(
J16,
INDEX('DS2024'!$W$20:$W$35,MATCH(J16,'DS2024'!$V$20:$V$35,1)):
INDEX('DS2024'!$W$20:$W$35,MATCH(J16,'DS2024'!$V$20:$V$35,1)+1),
INDEX('DS2024'!$V$20:$V$35,MATCH(J16,'DS2024'!$V$20:$V$35,1)):
INDEX('DS2024'!$V$20:$V$35,MATCH(J16,'DS2024'!$V$20:$V$35,1)+1)),
IF($X$3=Database!$A$19,
_xlfn.FORECAST.LINEAR(
J16,
INDEX('DS2024'!$Z$20:$Z$35,MATCH(J16,'DS2024'!$Y$20:$Y$35,1)):
INDEX('DS2024'!$Z$20:$Z$35,MATCH(J16,'DS2024'!$Y$20:$Y$35,1)+1),
INDEX('DS2024'!$Y$20:$Y$35,MATCH(J16,'DS2024'!$Y$20:$Y$35,1)):
INDEX('DS2024'!$Y$20:$Y$35,MATCH(J16,'DS2024'!$Y$20:$Y$35,1)+1)),
IF($X$3=Database!$A$20,
_xlfn.FORECAST.LINEAR(
J16,
INDEX('DS2024'!$AC$20:$AC$35,MATCH(J16,'DS2024'!$AB$20:$AB$35,1)):
INDEX('DS2024'!$AC$20:$AC$35,MATCH(J16,'DS2024'!$AB$20:$AB$35,1)+1),
INDEX('DS2024'!$AB$20:$AB$35,MATCH(J16,'DS2024'!$AB$20:$AB$35,1)):
INDEX('DS2024'!$AB$20:$AB$35,MATCH(J16,'DS2024'!$AB$20:$AB$35,1)+1)),
IF($X$3=Database!$A$2,
_xlfn.FORECAST.LINEAR(
J16,
INDEX('DS2024'!$B$5:$B$15,MATCH(J16,'DS2024'!$A$5:$A$15,1)):
INDEX('DS2024'!$B$5:$B$15,MATCH(J16,'DS2024'!$A$5:$A$15,1)+1),
INDEX('DS2024'!$A$5:$A$15,MATCH(J16,'DS2024'!$A$5:$A$15,1)):
INDEX('DS2024'!$A$5:$A$15,MATCH(J16,'DS2024'!$A$5:$A$15,1)+1)),
IF($X$3=Database!$A$3,
_xlfn.FORECAST.LINEAR(
J16,
INDEX('DS2024'!$E$5:$E$15,MATCH(J16,'DS2024'!$D$5:$D$15,1)):
INDEX('DS2024'!$E$5:$E$15,MATCH(J16,'DS2024'!$D$5:$D$15,1)+1),
INDEX('DS2024'!$D$5:$D$15,MATCH(J16,'DS2024'!$D$5:$D$15,1)):
INDEX('DS2024'!$D$5:$D$15,MATCH(J16,'DS2024'!$D$5:$D$15,1)+1)),
IF($X$3=Database!$A$4,
_xlfn.FORECAST.LINEAR(
J16,
INDEX('DS2024'!$H$5:$H$15,MATCH(J16,'DS2024'!$G$5:$G$15,1)):
INDEX('DS2024'!$H$5:$H$15,MATCH(J16,'DS2024'!$G$5:$G$15,1)+1),
INDEX('DS2024'!$G$5:$G$15,MATCH(J16,'DS2024'!$G$5:$G$15,1)):
INDEX('DS2024'!$G$5:$G$15,MATCH(J16,'DS2024'!$G$5:$G$15,1)+1)),
IF($X$3=Database!$A$5,
_xlfn.FORECAST.LINEAR(
J16,
INDEX('DS2024'!$K$5:$K$15,MATCH(J16,'DS2024'!$J$5:$J$15,1)):
INDEX('DS2024'!$K$5:$K$15,MATCH(J16,'DS2024'!$J$5:$J$15,1)+1),
INDEX('DS2024'!$J$5:$J$15,MATCH(J16,'DS2024'!$J$5:$J$15,1)):
INDEX('DS2024'!$J$5:$J$15,MATCH(J16,'DS2024'!$J$5:$J$15,1)+1)),
IF($X$3=Database!$A$6,
_xlfn.FORECAST.LINEAR(
J16,
INDEX('DS2024'!$N$5:$N$15,MATCH(J16,'DS2024'!$M$5:$M$15,1)):
INDEX('DS2024'!$N$5:$N$15,MATCH(J16,'DS2024'!$M$5:$M$15,1)+1),
INDEX('DS2024'!$M$5:$M$15,MATCH(J16,'DS2024'!$M$5:$M$15,1)):
INDEX('DS2024'!$M$5:$M$15,MATCH(J16,'DS2024'!$M$5:$M$15,1)+1)),
IF($X$3=Database!$A$7,
_xlfn.FORECAST.LINEAR(
J16,
INDEX('DS2024'!$Q$5:$Q$15,MATCH(J16,'DS2024'!$P$5:$P$15,1)):
INDEX('DS2024'!$Q$5:$Q$15,MATCH(J16,'DS2024'!$P$5:$P$15,1)+1),
INDEX('DS2024'!$P$5:$P$15,MATCH(J16,'DS2024'!$P$5:$P$15,1)):
INDEX('DS2024'!$P$5:$P$15,MATCH(J16,'DS2024'!$P$5:$P$15,1)+1)),
IF($X$3=Database!$A$8,
_xlfn.FORECAST.LINEAR(
J16,
INDEX('DS2024'!$T$5:$T$15,MATCH(J16,'DS2024'!$S$5:$S$15,1)):
INDEX('DS2024'!$T$5:$T$15,MATCH(J16,'DS2024'!$S$5:$S$15,1)+1),
INDEX('DS2024'!$S$5:$S$15,MATCH(J16,'DS2024'!$S$5:$S$15,1)):
INDEX('DS2024'!$S$5:$S$15,MATCH(J16,'DS2024'!$S$5:$S$15,1)+1)),
IF($T$3=Database!$A$9,
_xlfn.FORECAST.LINEAR(
J16,
INDEX('DS2024'!$W$5:$W$15,MATCH(J16,'DS2024'!$V$5:$V$15,1)):
INDEX('DS2024'!$W$5:$W$15,MATCH(J16,'DS2024'!$V$5:$V$15,1)+1),
INDEX('DS2024'!$V$5:$V$15,MATCH(J16,'DS2024'!$V$5:$V$15,1)):
INDEX('DS2024'!$V$5:$V$15,MATCH(J16,'DS2024'!$V$5:$V$15,1)+1)),
IF($T$3=Database!$A$10,
_xlfn.FORECAST.LINEAR(
J16,
INDEX('DS2024'!$Z$5:$Z$15,MATCH(J16,'DS2024'!$Y$5:$Y$15,1)):
INDEX('DS2024'!$Z$5:$Z$15,MATCH(J16,'DS2024'!$Y$5:$Y$15,1)+1),
INDEX('DS2024'!$Y$5:$Y$15,MATCH(J16,'DS2024'!$Y$5:$Y$15,1)):
INDEX('DS2024'!$Y$5:$Y$15,MATCH(J16,'DS2024'!$Y$5:$Y$15,1)+1))
)))))))))))))))))))</f>
        <v>0.19708730443090888</v>
      </c>
      <c r="Y16" s="50">
        <f>IF($Y$3=Database!$A$11,
_xlfn.FORECAST.LINEAR(
L16,
INDEX('DS2024'!$B$20:$B$35,MATCH(L16,'DS2024'!$A$20:$A$35,1)):
INDEX('DS2024'!$B$20:$B$35,MATCH(L16,'DS2024'!$A$20:$A$35,1)+1),
INDEX('DS2024'!$A$20:$A$35,MATCH(L16,'DS2024'!$A$20:$A$35,1)):
INDEX('DS2024'!$A$20:$A$35,MATCH(L16,'DS2024'!$A$20:$A$35,1)+1)),
IF($Y$3=Database!$A$12,
_xlfn.FORECAST.LINEAR(
L16,
INDEX('DS2024'!$E$20:$E$35,MATCH(L16,'DS2024'!$D$20:$D$35,1)):
INDEX('DS2024'!$E$20:$E$35,MATCH(L16,'DS2024'!$D$20:$D$35,1)+1),
INDEX('DS2024'!$D$20:$D$35,MATCH(L16,'DS2024'!$D$20:$D$35,1)):
INDEX('DS2024'!$D$20:$D$35,MATCH(L16,'DS2024'!$D$20:$D$35,1)+1)),
IF($Y$3=Database!$A$13,
_xlfn.FORECAST.LINEAR(
L16,
INDEX('DS2024'!$H$20:$H$35,MATCH(L16,'DS2024'!$G$20:$G$35,1)):
INDEX('DS2024'!$H$20:$H$35,MATCH(L16,'DS2024'!$G$20:$G$35,1)+1),
INDEX('DS2024'!$G$20:$G$35,MATCH(L16,'DS2024'!$G$20:$G$35,1)):
INDEX('DS2024'!$G$20:$G$35,MATCH(L16,'DS2024'!$G$20:$G$35,1)+1)),
IF($Y$3=Database!$A$14,
_xlfn.FORECAST.LINEAR(
L16,
INDEX('DS2024'!$K$20:$K$35,MATCH(L16,'DS2024'!$J$20:$J$35,1)):
INDEX('DS2024'!$K$20:$K$35,MATCH(L16,'DS2024'!$J$20:$J$35,1)+1),
INDEX('DS2024'!$J$20:$J$35,MATCH(L16,'DS2024'!$J$20:$J$35,1)):
INDEX('DS2024'!$J$20:$J$35,MATCH(L16,'DS2024'!$J$20:$J$35,1)+1)),
IF($Y$3=Database!$A$15,
_xlfn.FORECAST.LINEAR(
L16,
INDEX('DS2024'!$N$20:$N$35,MATCH(L16,'DS2024'!$M$20:$M$35,1)):
INDEX('DS2024'!$N$20:$N$35,MATCH(L16,'DS2024'!$M$20:$M$35,1)+1),
INDEX('DS2024'!$M$20:$M$35,MATCH(L16,'DS2024'!$M$20:$M$35,1)):
INDEX('DS2024'!$M$20:$M$35,MATCH(L16,'DS2024'!$M$20:$M$35,1)+1)),
IF($Y$3=Database!$A$16,
_xlfn.FORECAST.LINEAR(
L16,
INDEX('DS2024'!$Q$20:$Q$35,MATCH(L16,'DS2024'!$P$20:$P$35,1)):
INDEX('DS2024'!$Q$20:$Q$35,MATCH(L16,'DS2024'!$P$20:$P$35,1)+1),
INDEX('DS2024'!$P$20:$P$35,MATCH(L16,'DS2024'!$P$20:$P$35,1)):
INDEX('DS2024'!$P$20:$P$35,MATCH(L16,'DS2024'!$P$20:$P$35,1)+1)),
IF($Y$3=Database!$A$17,
_xlfn.FORECAST.LINEAR(
L16,
INDEX('DS2024'!$T$20:$T$35,MATCH(L16,'DS2024'!$S$20:$S$35,1)):
INDEX('DS2024'!$T$20:$T$35,MATCH(L16,'DS2024'!$S$20:$S$35,1)+1),
INDEX('DS2024'!$S$20:$S$35,MATCH(L16,'DS2024'!$S$20:$S$35,1)):
INDEX('DS2024'!$S$20:$S$35,MATCH(L16,'DS2024'!$S$20:$S$35,1)+1)),
IF($Y$3=Database!$A$18,
_xlfn.FORECAST.LINEAR(
L16,
INDEX('DS2024'!$W$20:$W$35,MATCH(L16,'DS2024'!$V$20:$V$35,1)):
INDEX('DS2024'!$W$20:$W$35,MATCH(L16,'DS2024'!$V$20:$V$35,1)+1),
INDEX('DS2024'!$V$20:$V$35,MATCH(L16,'DS2024'!$V$20:$V$35,1)):
INDEX('DS2024'!$V$20:$V$35,MATCH(L16,'DS2024'!$V$20:$V$35,1)+1)),
IF($Y$3=Database!$A$19,
_xlfn.FORECAST.LINEAR(
L16,
INDEX('DS2024'!$Z$20:$Z$35,MATCH(L16,'DS2024'!$Y$20:$Y$35,1)):
INDEX('DS2024'!$Z$20:$Z$35,MATCH(L16,'DS2024'!$Y$20:$Y$35,1)+1),
INDEX('DS2024'!$Y$20:$Y$35,MATCH(L16,'DS2024'!$Y$20:$Y$35,1)):
INDEX('DS2024'!$Y$20:$Y$35,MATCH(L16,'DS2024'!$Y$20:$Y$35,1)+1)),
IF($Y$3=Database!$A$20,
_xlfn.FORECAST.LINEAR(
L16,
INDEX('DS2024'!$AC$20:$AC$35,MATCH(L16,'DS2024'!$AB$20:$AB$35,1)):
INDEX('DS2024'!$AC$20:$AC$35,MATCH(L16,'DS2024'!$AB$20:$AB$35,1)+1),
INDEX('DS2024'!$AB$20:$AB$35,MATCH(L16,'DS2024'!$AB$20:$AB$35,1)):
INDEX('DS2024'!$AB$20:$AB$35,MATCH(L16,'DS2024'!$AB$20:$AB$35,1)+1)),
IF($Y$3=Database!$A$2,
_xlfn.FORECAST.LINEAR(
L16,
INDEX('DS2024'!$B$5:$B$15,MATCH(L16,'DS2024'!$A$5:$A$15,1)):
INDEX('DS2024'!$B$5:$B$15,MATCH(L16,'DS2024'!$A$5:$A$15,1)+1),
INDEX('DS2024'!$A$5:$A$15,MATCH(L16,'DS2024'!$A$5:$A$15,1)):
INDEX('DS2024'!$A$5:$A$15,MATCH(L16,'DS2024'!$A$5:$A$15,1)+1)),
IF($Y$3=Database!$A$3,
_xlfn.FORECAST.LINEAR(
L16,
INDEX('DS2024'!$E$5:$E$15,MATCH(L16,'DS2024'!$D$5:$D$15,1)):
INDEX('DS2024'!$E$5:$E$15,MATCH(L16,'DS2024'!$D$5:$D$15,1)+1),
INDEX('DS2024'!$D$5:$D$15,MATCH(L16,'DS2024'!$D$5:$D$15,1)):
INDEX('DS2024'!$D$5:$D$15,MATCH(L16,'DS2024'!$D$5:$D$15,1)+1)),
IF($Y$3=Database!$A$4,
_xlfn.FORECAST.LINEAR(
L16,
INDEX('DS2024'!$H$5:$H$15,MATCH(L16,'DS2024'!$G$5:$G$15,1)):
INDEX('DS2024'!$H$5:$H$15,MATCH(L16,'DS2024'!$G$5:$G$15,1)+1),
INDEX('DS2024'!$G$5:$G$15,MATCH(L16,'DS2024'!$G$5:$G$15,1)):
INDEX('DS2024'!$G$5:$G$15,MATCH(L16,'DS2024'!$G$5:$G$15,1)+1)),
IF($Y$3=Database!$A$5,
_xlfn.FORECAST.LINEAR(
L16,
INDEX('DS2024'!$K$5:$K$15,MATCH(L16,'DS2024'!$J$5:$J$15,1)):
INDEX('DS2024'!$K$5:$K$15,MATCH(L16,'DS2024'!$J$5:$J$15,1)+1),
INDEX('DS2024'!$J$5:$J$15,MATCH(L16,'DS2024'!$J$5:$J$15,1)):
INDEX('DS2024'!$J$5:$J$15,MATCH(L16,'DS2024'!$J$5:$J$15,1)+1)),
IF($Y$3=Database!$A$6,
_xlfn.FORECAST.LINEAR(
L16,
INDEX('DS2024'!$N$5:$N$15,MATCH(L16,'DS2024'!$M$5:$M$15,1)):
INDEX('DS2024'!$N$5:$N$15,MATCH(L16,'DS2024'!$M$5:$M$15,1)+1),
INDEX('DS2024'!$M$5:$M$15,MATCH(L16,'DS2024'!$M$5:$M$15,1)):
INDEX('DS2024'!$M$5:$M$15,MATCH(L16,'DS2024'!$M$5:$M$15,1)+1)),
IF($Y$3=Database!$A$7,
_xlfn.FORECAST.LINEAR(
L16,
INDEX('DS2024'!$Q$5:$Q$15,MATCH(L16,'DS2024'!$P$5:$P$15,1)):
INDEX('DS2024'!$Q$5:$Q$15,MATCH(L16,'DS2024'!$P$5:$P$15,1)+1),
INDEX('DS2024'!$P$5:$P$15,MATCH(L16,'DS2024'!$P$5:$P$15,1)):
INDEX('DS2024'!$P$5:$P$15,MATCH(L16,'DS2024'!$P$5:$P$15,1)+1)),
IF($Y$3=Database!$A$8,
_xlfn.FORECAST.LINEAR(
L16,
INDEX('DS2024'!$T$5:$T$15,MATCH(L16,'DS2024'!$S$5:$S$15,1)):
INDEX('DS2024'!$T$5:$T$15,MATCH(L16,'DS2024'!$S$5:$S$15,1)+1),
INDEX('DS2024'!$S$5:$S$15,MATCH(L16,'DS2024'!$S$5:$S$15,1)):
INDEX('DS2024'!$S$5:$S$15,MATCH(L16,'DS2024'!$S$5:$S$15,1)+1)),
IF($T$3=Database!$A$9,
_xlfn.FORECAST.LINEAR(
L16,
INDEX('DS2024'!$W$5:$W$15,MATCH(L16,'DS2024'!$V$5:$V$15,1)):
INDEX('DS2024'!$W$5:$W$15,MATCH(L16,'DS2024'!$V$5:$V$15,1)+1),
INDEX('DS2024'!$V$5:$V$15,MATCH(L16,'DS2024'!$V$5:$V$15,1)):
INDEX('DS2024'!$V$5:$V$15,MATCH(L16,'DS2024'!$V$5:$V$15,1)+1)),
IF($T$3=Database!$A$10,
_xlfn.FORECAST.LINEAR(
L16,
INDEX('DS2024'!$Z$5:$Z$15,MATCH(L16,'DS2024'!$Y$5:$Y$15,1)):
INDEX('DS2024'!$Z$5:$Z$15,MATCH(L16,'DS2024'!$Y$5:$Y$15,1)+1),
INDEX('DS2024'!$Y$5:$Y$15,MATCH(L16,'DS2024'!$Y$5:$Y$15,1)):
INDEX('DS2024'!$Y$5:$Y$15,MATCH(L16,'DS2024'!$Y$5:$Y$15,1)+1))
)))))))))))))))))))</f>
        <v>0.19544711174807913</v>
      </c>
      <c r="Z16" s="50">
        <f>IF($Z$3=Database!$A$11,
_xlfn.FORECAST.LINEAR(
N16,
INDEX('DS2024'!$B$20:$B$35,MATCH(N16,'DS2024'!$A$20:$A$35,1)):
INDEX('DS2024'!$B$20:$B$35,MATCH(N16,'DS2024'!$A$20:$A$35,1)+1),
INDEX('DS2024'!$A$20:$A$35,MATCH(N16,'DS2024'!$A$20:$A$35,1)):
INDEX('DS2024'!$A$20:$A$35,MATCH(N16,'DS2024'!$A$20:$A$35,1)+1)),
IF($Z$3=Database!$A$12,
_xlfn.FORECAST.LINEAR(
N16,
INDEX('DS2024'!$E$20:$E$35,MATCH(N16,'DS2024'!$D$20:$D$35,1)):
INDEX('DS2024'!$E$20:$E$35,MATCH(N16,'DS2024'!$D$20:$D$35,1)+1),
INDEX('DS2024'!$D$20:$D$35,MATCH(N16,'DS2024'!$D$20:$D$35,1)):
INDEX('DS2024'!$D$20:$D$35,MATCH(N16,'DS2024'!$D$20:$D$35,1)+1)),
IF($Z$3=Database!$A$13,
_xlfn.FORECAST.LINEAR(
N16,
INDEX('DS2024'!$H$20:$H$35,MATCH(N16,'DS2024'!$G$20:$G$35,1)):
INDEX('DS2024'!$H$20:$H$35,MATCH(N16,'DS2024'!$G$20:$G$35,1)+1),
INDEX('DS2024'!$G$20:$G$35,MATCH(N16,'DS2024'!$G$20:$G$35,1)):
INDEX('DS2024'!$G$20:$G$35,MATCH(N16,'DS2024'!$G$20:$G$35,1)+1)),
IF($Z$3=Database!$A$14,
_xlfn.FORECAST.LINEAR(
N16,
INDEX('DS2024'!$K$20:$K$35,MATCH(N16,'DS2024'!$J$20:$J$35,1)):
INDEX('DS2024'!$K$20:$K$35,MATCH(N16,'DS2024'!$J$20:$J$35,1)+1),
INDEX('DS2024'!$J$20:$J$35,MATCH(N16,'DS2024'!$J$20:$J$35,1)):
INDEX('DS2024'!$J$20:$J$35,MATCH(N16,'DS2024'!$J$20:$J$35,1)+1)),
IF($Z$3=Database!$A$15,
_xlfn.FORECAST.LINEAR(
N16,
INDEX('DS2024'!$N$20:$N$35,MATCH(N16,'DS2024'!$M$20:$M$35,1)):
INDEX('DS2024'!$N$20:$N$35,MATCH(N16,'DS2024'!$M$20:$M$35,1)+1),
INDEX('DS2024'!$M$20:$M$35,MATCH(N16,'DS2024'!$M$20:$M$35,1)):
INDEX('DS2024'!$M$20:$M$35,MATCH(N16,'DS2024'!$M$20:$M$35,1)+1)),
IF($Z$3=Database!$A$16,
_xlfn.FORECAST.LINEAR(
N16,
INDEX('DS2024'!$Q$20:$Q$35,MATCH(N16,'DS2024'!$P$20:$P$35,1)):
INDEX('DS2024'!$Q$20:$Q$35,MATCH(N16,'DS2024'!$P$20:$P$35,1)+1),
INDEX('DS2024'!$P$20:$P$35,MATCH(N16,'DS2024'!$P$20:$P$35,1)):
INDEX('DS2024'!$P$20:$P$35,MATCH(N16,'DS2024'!$P$20:$P$35,1)+1)),
IF($Z$3=Database!$A$17,
_xlfn.FORECAST.LINEAR(
N16,
INDEX('DS2024'!$T$20:$T$35,MATCH(N16,'DS2024'!$S$20:$S$35,1)):
INDEX('DS2024'!$T$20:$T$35,MATCH(N16,'DS2024'!$S$20:$S$35,1)+1),
INDEX('DS2024'!$S$20:$S$35,MATCH(N16,'DS2024'!$S$20:$S$35,1)):
INDEX('DS2024'!$S$20:$S$35,MATCH(N16,'DS2024'!$S$20:$S$35,1)+1)),
IF($Z$3=Database!$A$18,
_xlfn.FORECAST.LINEAR(
N16,
INDEX('DS2024'!$W$20:$W$35,MATCH(N16,'DS2024'!$V$20:$V$35,1)):
INDEX('DS2024'!$W$20:$W$35,MATCH(N16,'DS2024'!$V$20:$V$35,1)+1),
INDEX('DS2024'!$V$20:$V$35,MATCH(N16,'DS2024'!$V$20:$V$35,1)):
INDEX('DS2024'!$V$20:$V$35,MATCH(N16,'DS2024'!$V$20:$V$35,1)+1)),
IF($Z$3=Database!$A$19,
_xlfn.FORECAST.LINEAR(
N16,
INDEX('DS2024'!$Z$20:$Z$35,MATCH(N16,'DS2024'!$Y$20:$Y$35,1)):
INDEX('DS2024'!$Z$20:$Z$35,MATCH(N16,'DS2024'!$Y$20:$Y$35,1)+1),
INDEX('DS2024'!$Y$20:$Y$35,MATCH(N16,'DS2024'!$Y$20:$Y$35,1)):
INDEX('DS2024'!$Y$20:$Y$35,MATCH(N16,'DS2024'!$Y$20:$Y$35,1)+1)),
IF($Z$3=Database!$A$20,
_xlfn.FORECAST.LINEAR(
N16,
INDEX('DS2024'!$AC$20:$AC$35,MATCH(N16,'DS2024'!$AB$20:$AB$35,1)):
INDEX('DS2024'!$AC$20:$AC$35,MATCH(N16,'DS2024'!$AB$20:$AB$35,1)+1),
INDEX('DS2024'!$AB$20:$AB$35,MATCH(N16,'DS2024'!$AB$20:$AB$35,1)):
INDEX('DS2024'!$AB$20:$AB$35,MATCH(N16,'DS2024'!$AB$20:$AB$35,1)+1)),
IF($Z$3=Database!$A$2,
_xlfn.FORECAST.LINEAR(
N16,
INDEX('DS2024'!$B$5:$B$15,MATCH(N16,'DS2024'!$A$5:$A$15,1)):
INDEX('DS2024'!$B$5:$B$15,MATCH(N16,'DS2024'!$A$5:$A$15,1)+1),
INDEX('DS2024'!$A$5:$A$15,MATCH(N16,'DS2024'!$A$5:$A$15,1)):
INDEX('DS2024'!$A$5:$A$15,MATCH(N16,'DS2024'!$A$5:$A$15,1)+1)),
IF($Z$3=Database!$A$3,
_xlfn.FORECAST.LINEAR(
N16,
INDEX('DS2024'!$E$5:$E$15,MATCH(N16,'DS2024'!$D$5:$D$15,1)):
INDEX('DS2024'!$E$5:$E$15,MATCH(N16,'DS2024'!$D$5:$D$15,1)+1),
INDEX('DS2024'!$D$5:$D$15,MATCH(N16,'DS2024'!$D$5:$D$15,1)):
INDEX('DS2024'!$D$5:$D$15,MATCH(N16,'DS2024'!$D$5:$D$15,1)+1)),
IF($Z$3=Database!$A$4,
_xlfn.FORECAST.LINEAR(
N16,
INDEX('DS2024'!$H$5:$H$15,MATCH(N16,'DS2024'!$G$5:$G$15,1)):
INDEX('DS2024'!$H$5:$H$15,MATCH(N16,'DS2024'!$G$5:$G$15,1)+1),
INDEX('DS2024'!$G$5:$G$15,MATCH(N16,'DS2024'!$G$5:$G$15,1)):
INDEX('DS2024'!$G$5:$G$15,MATCH(N16,'DS2024'!$G$5:$G$15,1)+1)),
IF($Z$3=Database!$A$5,
_xlfn.FORECAST.LINEAR(
N16,
INDEX('DS2024'!$K$5:$K$15,MATCH(N16,'DS2024'!$J$5:$J$15,1)):
INDEX('DS2024'!$K$5:$K$15,MATCH(N16,'DS2024'!$J$5:$J$15,1)+1),
INDEX('DS2024'!$J$5:$J$15,MATCH(N16,'DS2024'!$J$5:$J$15,1)):
INDEX('DS2024'!$J$5:$J$15,MATCH(N16,'DS2024'!$J$5:$J$15,1)+1)),
IF($Z$3=Database!$A$6,
_xlfn.FORECAST.LINEAR(
N16,
INDEX('DS2024'!$N$5:$N$15,MATCH(N16,'DS2024'!$M$5:$M$15,1)):
INDEX('DS2024'!$N$5:$N$15,MATCH(N16,'DS2024'!$M$5:$M$15,1)+1),
INDEX('DS2024'!$M$5:$M$15,MATCH(N16,'DS2024'!$M$5:$M$15,1)):
INDEX('DS2024'!$M$5:$M$15,MATCH(N16,'DS2024'!$M$5:$M$15,1)+1)),
IF($Z$3=Database!$A$7,
_xlfn.FORECAST.LINEAR(
N16,
INDEX('DS2024'!$Q$5:$Q$15,MATCH(N16,'DS2024'!$P$5:$P$15,1)):
INDEX('DS2024'!$Q$5:$Q$15,MATCH(N16,'DS2024'!$P$5:$P$15,1)+1),
INDEX('DS2024'!$P$5:$P$15,MATCH(N16,'DS2024'!$P$5:$P$15,1)):
INDEX('DS2024'!$P$5:$P$15,MATCH(N16,'DS2024'!$P$5:$P$15,1)+1)),
IF($Z$3=Database!$A$8,
_xlfn.FORECAST.LINEAR(
N16,
INDEX('DS2024'!$T$5:$T$15,MATCH(N16,'DS2024'!$S$5:$S$15,1)):
INDEX('DS2024'!$T$5:$T$15,MATCH(N16,'DS2024'!$S$5:$S$15,1)+1),
INDEX('DS2024'!$S$5:$S$15,MATCH(N16,'DS2024'!$S$5:$S$15,1)):
INDEX('DS2024'!$S$5:$S$15,MATCH(N16,'DS2024'!$S$5:$S$15,1)+1)),
IF($Z$3=Database!$A$9,
_xlfn.FORECAST.LINEAR(
N16,
INDEX('DS2024'!$W$5:$W$15,MATCH(N16,'DS2024'!$V$5:$V$15,1)):
INDEX('DS2024'!$W$5:$W$15,MATCH(N16,'DS2024'!$V$5:$V$15,1)+1),
INDEX('DS2024'!$V$5:$V$15,MATCH(N16,'DS2024'!$V$5:$V$15,1)):
INDEX('DS2024'!$V$5:$V$15,MATCH(N16,'DS2024'!$V$5:$V$15,1)+1)),
IF($Z$3=Database!$A$10,
_xlfn.FORECAST.LINEAR(
N16,
INDEX('DS2024'!$Z$5:$Z$15,MATCH(N16,'DS2024'!$Y$5:$Y$15,1)):
INDEX('DS2024'!$Z$5:$Z$15,MATCH(N16,'DS2024'!$Y$5:$Y$15,1)+1),
INDEX('DS2024'!$Y$5:$Y$15,MATCH(N16,'DS2024'!$Y$5:$Y$15,1)):
INDEX('DS2024'!$Y$5:$Y$15,MATCH(N16,'DS2024'!$Y$5:$Y$15,1)+1))
)))))))))))))))))))</f>
        <v>0.1976542059795374</v>
      </c>
      <c r="AA16" s="50">
        <f>IF($AA$3=Database!$A$11,
_xlfn.FORECAST.LINEAR(
P16,
INDEX('DS2024'!$B$20:$B$35,MATCH(P16,'DS2024'!$A$20:$A$35,1)):
INDEX('DS2024'!$B$20:$B$35,MATCH(P16,'DS2024'!$A$20:$A$35,1)+1),
INDEX('DS2024'!$A$20:$A$35,MATCH(P16,'DS2024'!$A$20:$A$35,1)):
INDEX('DS2024'!$A$20:$A$35,MATCH(P16,'DS2024'!$A$20:$A$35,1)+1)),
IF($AA$3=Database!$A$12,
_xlfn.FORECAST.LINEAR(
P16,
INDEX('DS2024'!$E$20:$E$35,MATCH(P16,'DS2024'!$D$20:$D$35,1)):
INDEX('DS2024'!$E$20:$E$35,MATCH(P16,'DS2024'!$D$20:$D$35,1)+1),
INDEX('DS2024'!$D$20:$D$35,MATCH(P16,'DS2024'!$D$20:$D$35,1)):
INDEX('DS2024'!$D$20:$D$35,MATCH(P16,'DS2024'!$D$20:$D$35,1)+1)),
IF($AA$3=Database!$A$13,
_xlfn.FORECAST.LINEAR(
P16,
INDEX('DS2024'!$H$20:$H$35,MATCH(P16,'DS2024'!$G$20:$G$35,1)):
INDEX('DS2024'!$H$20:$H$35,MATCH(P16,'DS2024'!$G$20:$G$35,1)+1),
INDEX('DS2024'!$G$20:$G$35,MATCH(P16,'DS2024'!$G$20:$G$35,1)):
INDEX('DS2024'!$G$20:$G$35,MATCH(P16,'DS2024'!$G$20:$G$35,1)+1)),
IF($AA$3=Database!$A$14,
_xlfn.FORECAST.LINEAR(
P16,
INDEX('DS2024'!$K$20:$K$35,MATCH(P16,'DS2024'!$J$20:$J$35,1)):
INDEX('DS2024'!$K$20:$K$35,MATCH(P16,'DS2024'!$J$20:$J$35,1)+1),
INDEX('DS2024'!$J$20:$J$35,MATCH(P16,'DS2024'!$J$20:$J$35,1)):
INDEX('DS2024'!$J$20:$J$35,MATCH(P16,'DS2024'!$J$20:$J$35,1)+1)),
IF($AA$3=Database!$A$15,
_xlfn.FORECAST.LINEAR(
P16,
INDEX('DS2024'!$N$20:$N$35,MATCH(P16,'DS2024'!$M$20:$M$35,1)):
INDEX('DS2024'!$N$20:$N$35,MATCH(P16,'DS2024'!$M$20:$M$35,1)+1),
INDEX('DS2024'!$M$20:$M$35,MATCH(P16,'DS2024'!$M$20:$M$35,1)):
INDEX('DS2024'!$M$20:$M$35,MATCH(P16,'DS2024'!$M$20:$M$35,1)+1)),
IF($AA$3=Database!$A$16,
_xlfn.FORECAST.LINEAR(
P16,
INDEX('DS2024'!$Q$20:$Q$35,MATCH(P16,'DS2024'!$P$20:$P$35,1)):
INDEX('DS2024'!$Q$20:$Q$35,MATCH(P16,'DS2024'!$P$20:$P$35,1)+1),
INDEX('DS2024'!$P$20:$P$35,MATCH(P16,'DS2024'!$P$20:$P$35,1)):
INDEX('DS2024'!$P$20:$P$35,MATCH(P16,'DS2024'!$P$20:$P$35,1)+1)),
IF($AA$3=Database!$A$17,
_xlfn.FORECAST.LINEAR(
P16,
INDEX('DS2024'!$T$20:$T$35,MATCH(P16,'DS2024'!$S$20:$S$35,1)):
INDEX('DS2024'!$T$20:$T$35,MATCH(P16,'DS2024'!$S$20:$S$35,1)+1),
INDEX('DS2024'!$S$20:$S$35,MATCH(P16,'DS2024'!$S$20:$S$35,1)):
INDEX('DS2024'!$S$20:$S$35,MATCH(P16,'DS2024'!$S$20:$S$35,1)+1)),
IF($AA$3=Database!$A$18,
_xlfn.FORECAST.LINEAR(
P16,
INDEX('DS2024'!$W$20:$W$35,MATCH(P16,'DS2024'!$V$20:$V$35,1)):
INDEX('DS2024'!$W$20:$W$35,MATCH(P16,'DS2024'!$V$20:$V$35,1)+1),
INDEX('DS2024'!$V$20:$V$35,MATCH(P16,'DS2024'!$V$20:$V$35,1)):
INDEX('DS2024'!$V$20:$V$35,MATCH(P16,'DS2024'!$V$20:$V$35,1)+1)),
IF($AA$3=Database!$A$19,
_xlfn.FORECAST.LINEAR(
P16,
INDEX('DS2024'!$Z$20:$Z$35,MATCH(P16,'DS2024'!$Y$20:$Y$35,1)):
INDEX('DS2024'!$Z$20:$Z$35,MATCH(P16,'DS2024'!$Y$20:$Y$35,1)+1),
INDEX('DS2024'!$Y$20:$Y$35,MATCH(P16,'DS2024'!$Y$20:$Y$35,1)):
INDEX('DS2024'!$Y$20:$Y$35,MATCH(P16,'DS2024'!$Y$20:$Y$35,1)+1)),
IF($AA$3=Database!$A$20,
_xlfn.FORECAST.LINEAR(
P16,
INDEX('DS2024'!$AC$20:$AC$35,MATCH(P16,'DS2024'!$AB$20:$AB$35,1)):
INDEX('DS2024'!$AC$20:$AC$35,MATCH(P16,'DS2024'!$AB$20:$AB$35,1)+1),
INDEX('DS2024'!$AB$20:$AB$35,MATCH(P16,'DS2024'!$AB$20:$AB$35,1)):
INDEX('DS2024'!$AB$20:$AB$35,MATCH(P16,'DS2024'!$AB$20:$AB$35,1)+1)),
IF($AA$3=Database!$A$2,
_xlfn.FORECAST.LINEAR(
P16,
INDEX('DS2024'!$B$5:$B$15,MATCH(P16,'DS2024'!$A$5:$A$15,1)):
INDEX('DS2024'!$B$5:$B$15,MATCH(P16,'DS2024'!$A$5:$A$15,1)+1),
INDEX('DS2024'!$A$5:$A$15,MATCH(P16,'DS2024'!$A$5:$A$15,1)):
INDEX('DS2024'!$A$5:$A$15,MATCH(P16,'DS2024'!$A$5:$A$15,1)+1)),
IF($AA$3=Database!$A$3,
_xlfn.FORECAST.LINEAR(
P16,
INDEX('DS2024'!$E$5:$E$15,MATCH(P16,'DS2024'!$D$5:$D$15,1)):
INDEX('DS2024'!$E$5:$E$15,MATCH(P16,'DS2024'!$D$5:$D$15,1)+1),
INDEX('DS2024'!$D$5:$D$15,MATCH(P16,'DS2024'!$D$5:$D$15,1)):
INDEX('DS2024'!$D$5:$D$15,MATCH(P16,'DS2024'!$D$5:$D$15,1)+1)),
IF($AA$3=Database!$A$4,
_xlfn.FORECAST.LINEAR(
P16,
INDEX('DS2024'!$H$5:$H$15,MATCH(P16,'DS2024'!$G$5:$G$15,1)):
INDEX('DS2024'!$H$5:$H$15,MATCH(P16,'DS2024'!$G$5:$G$15,1)+1),
INDEX('DS2024'!$G$5:$G$15,MATCH(P16,'DS2024'!$G$5:$G$15,1)):
INDEX('DS2024'!$G$5:$G$15,MATCH(P16,'DS2024'!$G$5:$G$15,1)+1)),
IF($AA$3=Database!$A$5,
_xlfn.FORECAST.LINEAR(
P16,
INDEX('DS2024'!$K$5:$K$15,MATCH(P16,'DS2024'!$J$5:$J$15,1)):
INDEX('DS2024'!$K$5:$K$15,MATCH(P16,'DS2024'!$J$5:$J$15,1)+1),
INDEX('DS2024'!$J$5:$J$15,MATCH(P16,'DS2024'!$J$5:$J$15,1)):
INDEX('DS2024'!$J$5:$J$15,MATCH(P16,'DS2024'!$J$5:$J$15,1)+1)),
IF($AA$3=Database!$A$6,
_xlfn.FORECAST.LINEAR(
P16,
INDEX('DS2024'!$N$5:$N$15,MATCH(P16,'DS2024'!$M$5:$M$15,1)):
INDEX('DS2024'!$N$5:$N$15,MATCH(P16,'DS2024'!$M$5:$M$15,1)+1),
INDEX('DS2024'!$M$5:$M$15,MATCH(P16,'DS2024'!$M$5:$M$15,1)):
INDEX('DS2024'!$M$5:$M$15,MATCH(P16,'DS2024'!$M$5:$M$15,1)+1)),
IF($AA$3=Database!$A$7,
_xlfn.FORECAST.LINEAR(
P16,
INDEX('DS2024'!$Q$5:$Q$15,MATCH(P16,'DS2024'!$P$5:$P$15,1)):
INDEX('DS2024'!$Q$5:$Q$15,MATCH(P16,'DS2024'!$P$5:$P$15,1)+1),
INDEX('DS2024'!$P$5:$P$15,MATCH(P16,'DS2024'!$P$5:$P$15,1)):
INDEX('DS2024'!$P$5:$P$15,MATCH(P16,'DS2024'!$P$5:$P$15,1)+1)),
IF($AA$3=Database!$A$8,
_xlfn.FORECAST.LINEAR(
P16,
INDEX('DS2024'!$T$5:$T$15,MATCH(P16,'DS2024'!$S$5:$S$15,1)):
INDEX('DS2024'!$T$5:$T$15,MATCH(P16,'DS2024'!$S$5:$S$15,1)+1),
INDEX('DS2024'!$S$5:$S$15,MATCH(P16,'DS2024'!$S$5:$S$15,1)):
INDEX('DS2024'!$S$5:$S$15,MATCH(P16,'DS2024'!$S$5:$S$15,1)+1)),
IF($AA$3=Database!$A$9,
_xlfn.FORECAST.LINEAR(
P16,
INDEX('DS2024'!$W$5:$W$15,MATCH(P16,'DS2024'!$V$5:$V$15,1)):
INDEX('DS2024'!$W$5:$W$15,MATCH(P16,'DS2024'!$V$5:$V$15,1)+1),
INDEX('DS2024'!$V$5:$V$15,MATCH(P16,'DS2024'!$V$5:$V$15,1)):
INDEX('DS2024'!$V$5:$V$15,MATCH(P16,'DS2024'!$V$5:$V$15,1)+1)),
IF($AA$3=Database!$A$10,
_xlfn.FORECAST.LINEAR(
P16,
INDEX('DS2024'!$Z$5:$Z$15,MATCH(P16,'DS2024'!$Y$5:$Y$15,1)):
INDEX('DS2024'!$Z$5:$Z$15,MATCH(P16,'DS2024'!$Y$5:$Y$15,1)+1),
INDEX('DS2024'!$Y$5:$Y$15,MATCH(P16,'DS2024'!$Y$5:$Y$15,1)):
INDEX('DS2024'!$Y$5:$Y$15,MATCH(P16,'DS2024'!$Y$5:$Y$15,1)+1))
)))))))))))))))))))</f>
        <v>0.19753636689358656</v>
      </c>
      <c r="AB16" s="50">
        <f>IF($AB$3=Database!$A$11,
_xlfn.FORECAST.LINEAR(
R16,
INDEX('DS2024'!$B$20:$B$35,MATCH(R16,'DS2024'!$A$20:$A$35,1)):
INDEX('DS2024'!$B$20:$B$35,MATCH(R16,'DS2024'!$A$20:$A$35,1)+1),
INDEX('DS2024'!$A$20:$A$35,MATCH(R16,'DS2024'!$A$20:$A$35,1)):
INDEX('DS2024'!$A$20:$A$35,MATCH(R16,'DS2024'!$A$20:$A$35,1)+1)),
IF($AB$3=Database!$A$12,
_xlfn.FORECAST.LINEAR(
R16,
INDEX('DS2024'!$E$20:$E$35,MATCH(R16,'DS2024'!$D$20:$D$35,1)):
INDEX('DS2024'!$E$20:$E$35,MATCH(R16,'DS2024'!$D$20:$D$35,1)+1),
INDEX('DS2024'!$D$20:$D$35,MATCH(R16,'DS2024'!$D$20:$D$35,1)):
INDEX('DS2024'!$D$20:$D$35,MATCH(R16,'DS2024'!$D$20:$D$35,1)+1)),
IF($AB$3=Database!$A$13,
_xlfn.FORECAST.LINEAR(
R16,
INDEX('DS2024'!$H$20:$H$35,MATCH(R16,'DS2024'!$G$20:$G$35,1)):
INDEX('DS2024'!$H$20:$H$35,MATCH(R16,'DS2024'!$G$20:$G$35,1)+1),
INDEX('DS2024'!$G$20:$G$35,MATCH(R16,'DS2024'!$G$20:$G$35,1)):
INDEX('DS2024'!$G$20:$G$35,MATCH(R16,'DS2024'!$G$20:$G$35,1)+1)),
IF($AB$3=Database!$A$14,
_xlfn.FORECAST.LINEAR(
R16,
INDEX('DS2024'!$K$20:$K$35,MATCH(R16,'DS2024'!$J$20:$J$35,1)):
INDEX('DS2024'!$K$20:$K$35,MATCH(R16,'DS2024'!$J$20:$J$35,1)+1),
INDEX('DS2024'!$J$20:$J$35,MATCH(R16,'DS2024'!$J$20:$J$35,1)):
INDEX('DS2024'!$J$20:$J$35,MATCH(R16,'DS2024'!$J$20:$J$35,1)+1)),
IF($AB$3=Database!$A$15,
_xlfn.FORECAST.LINEAR(
R16,
INDEX('DS2024'!$N$20:$N$35,MATCH(R16,'DS2024'!$M$20:$M$35,1)):
INDEX('DS2024'!$N$20:$N$35,MATCH(R16,'DS2024'!$M$20:$M$35,1)+1),
INDEX('DS2024'!$M$20:$M$35,MATCH(R16,'DS2024'!$M$20:$M$35,1)):
INDEX('DS2024'!$M$20:$M$35,MATCH(R16,'DS2024'!$M$20:$M$35,1)+1)),
IF($AB$3=Database!$A$16,
_xlfn.FORECAST.LINEAR(
R16,
INDEX('DS2024'!$Q$20:$Q$35,MATCH(R16,'DS2024'!$P$20:$P$35,1)):
INDEX('DS2024'!$Q$20:$Q$35,MATCH(R16,'DS2024'!$P$20:$P$35,1)+1),
INDEX('DS2024'!$P$20:$P$35,MATCH(R16,'DS2024'!$P$20:$P$35,1)):
INDEX('DS2024'!$P$20:$P$35,MATCH(R16,'DS2024'!$P$20:$P$35,1)+1)),
IF($AB$3=Database!$A$17,
_xlfn.FORECAST.LINEAR(
R16,
INDEX('DS2024'!$T$20:$T$35,MATCH(R16,'DS2024'!$S$20:$S$35,1)):
INDEX('DS2024'!$T$20:$T$35,MATCH(R16,'DS2024'!$S$20:$S$35,1)+1),
INDEX('DS2024'!$S$20:$S$35,MATCH(R16,'DS2024'!$S$20:$S$35,1)):
INDEX('DS2024'!$S$20:$S$35,MATCH(R16,'DS2024'!$S$20:$S$35,1)+1)),
IF($AB$3=Database!$A$18,
_xlfn.FORECAST.LINEAR(
R16,
INDEX('DS2024'!$W$20:$W$35,MATCH(R16,'DS2024'!$V$20:$V$35,1)):
INDEX('DS2024'!$W$20:$W$35,MATCH(R16,'DS2024'!$V$20:$V$35,1)+1),
INDEX('DS2024'!$V$20:$V$35,MATCH(R16,'DS2024'!$V$20:$V$35,1)):
INDEX('DS2024'!$V$20:$V$35,MATCH(R16,'DS2024'!$V$20:$V$35,1)+1)),
IF($AB$3=Database!$A$19,
_xlfn.FORECAST.LINEAR(
R16,
INDEX('DS2024'!$Z$20:$Z$35,MATCH(R16,'DS2024'!$Y$20:$Y$35,1)):
INDEX('DS2024'!$Z$20:$Z$35,MATCH(R16,'DS2024'!$Y$20:$Y$35,1)+1),
INDEX('DS2024'!$Y$20:$Y$35,MATCH(R16,'DS2024'!$Y$20:$Y$35,1)):
INDEX('DS2024'!$Y$20:$Y$35,MATCH(R16,'DS2024'!$Y$20:$Y$35,1)+1)),
IF($AB$3=Database!$A$20,
_xlfn.FORECAST.LINEAR(
R16,
INDEX('DS2024'!$AC$20:$AC$35,MATCH(R16,'DS2024'!$AB$20:$AB$35,1)):
INDEX('DS2024'!$AC$20:$AC$35,MATCH(R16,'DS2024'!$AB$20:$AB$35,1)+1),
INDEX('DS2024'!$AB$20:$AB$35,MATCH(R16,'DS2024'!$AB$20:$AB$35,1)):
INDEX('DS2024'!$AB$20:$AB$35,MATCH(R16,'DS2024'!$AB$20:$AB$35,1)+1)),
IF($AB$3=Database!$A$2,
_xlfn.FORECAST.LINEAR(
R16,
INDEX('DS2024'!$B$5:$B$15,MATCH(R16,'DS2024'!$A$5:$A$15,1)):
INDEX('DS2024'!$B$5:$B$15,MATCH(R16,'DS2024'!$A$5:$A$15,1)+1),
INDEX('DS2024'!$A$5:$A$15,MATCH(R16,'DS2024'!$A$5:$A$15,1)):
INDEX('DS2024'!$A$5:$A$15,MATCH(R16,'DS2024'!$A$5:$A$15,1)+1)),
IF($AB$3=Database!$A$3,
_xlfn.FORECAST.LINEAR(
R16,
INDEX('DS2024'!$E$5:$E$15,MATCH(R16,'DS2024'!$D$5:$D$15,1)):
INDEX('DS2024'!$E$5:$E$15,MATCH(R16,'DS2024'!$D$5:$D$15,1)+1),
INDEX('DS2024'!$D$5:$D$15,MATCH(R16,'DS2024'!$D$5:$D$15,1)):
INDEX('DS2024'!$D$5:$D$15,MATCH(R16,'DS2024'!$D$5:$D$15,1)+1)),
IF($AB$3=Database!$A$4,
_xlfn.FORECAST.LINEAR(
R16,
INDEX('DS2024'!$H$5:$H$15,MATCH(R16,'DS2024'!$G$5:$G$15,1)):
INDEX('DS2024'!$H$5:$H$15,MATCH(R16,'DS2024'!$G$5:$G$15,1)+1),
INDEX('DS2024'!$G$5:$G$15,MATCH(R16,'DS2024'!$G$5:$G$15,1)):
INDEX('DS2024'!$G$5:$G$15,MATCH(R16,'DS2024'!$G$5:$G$15,1)+1)),
IF($AB$3=Database!$A$5,
_xlfn.FORECAST.LINEAR(
R16,
INDEX('DS2024'!$K$5:$K$15,MATCH(R16,'DS2024'!$J$5:$J$15,1)):
INDEX('DS2024'!$K$5:$K$15,MATCH(R16,'DS2024'!$J$5:$J$15,1)+1),
INDEX('DS2024'!$J$5:$J$15,MATCH(R16,'DS2024'!$J$5:$J$15,1)):
INDEX('DS2024'!$J$5:$J$15,MATCH(R16,'DS2024'!$J$5:$J$15,1)+1)),
IF($AB$3=Database!$A$6,
_xlfn.FORECAST.LINEAR(
R16,
INDEX('DS2024'!$N$5:$N$15,MATCH(R16,'DS2024'!$M$5:$M$15,1)):
INDEX('DS2024'!$N$5:$N$15,MATCH(R16,'DS2024'!$M$5:$M$15,1)+1),
INDEX('DS2024'!$M$5:$M$15,MATCH(R16,'DS2024'!$M$5:$M$15,1)):
INDEX('DS2024'!$M$5:$M$15,MATCH(R16,'DS2024'!$M$5:$M$15,1)+1)),
IF($AB$3=Database!$A$7,
_xlfn.FORECAST.LINEAR(
R16,
INDEX('DS2024'!$Q$5:$Q$15,MATCH(R16,'DS2024'!$P$5:$P$15,1)):
INDEX('DS2024'!$Q$5:$Q$15,MATCH(R16,'DS2024'!$P$5:$P$15,1)+1),
INDEX('DS2024'!$P$5:$P$15,MATCH(R16,'DS2024'!$P$5:$P$15,1)):
INDEX('DS2024'!$P$5:$P$15,MATCH(R16,'DS2024'!$P$5:$P$15,1)+1)),
IF($AB$3=Database!$A$8,
_xlfn.FORECAST.LINEAR(
R16,
INDEX('DS2024'!$T$5:$T$15,MATCH(R16,'DS2024'!$S$5:$S$15,1)):
INDEX('DS2024'!$T$5:$T$15,MATCH(R16,'DS2024'!$S$5:$S$15,1)+1),
INDEX('DS2024'!$S$5:$S$15,MATCH(R16,'DS2024'!$S$5:$S$15,1)):
INDEX('DS2024'!$S$5:$S$15,MATCH(R16,'DS2024'!$S$5:$S$15,1)+1)),
IF($AB$3=Database!$A$9,
_xlfn.FORECAST.LINEAR(
R16,
INDEX('DS2024'!$W$5:$W$15,MATCH(R16,'DS2024'!$V$5:$V$15,1)):
INDEX('DS2024'!$W$5:$W$15,MATCH(R16,'DS2024'!$V$5:$V$15,1)+1),
INDEX('DS2024'!$V$5:$V$15,MATCH(R16,'DS2024'!$V$5:$V$15,1)):
INDEX('DS2024'!$V$5:$V$15,MATCH(R16,'DS2024'!$V$5:$V$15,1)+1)),
IF($AB$3=Database!$A$10,
_xlfn.FORECAST.LINEAR(
R16,
INDEX('DS2024'!$Z$5:$Z$15,MATCH(R16,'DS2024'!$Y$5:$Y$15,1)):
INDEX('DS2024'!$Z$5:$Z$15,MATCH(R16,'DS2024'!$Y$5:$Y$15,1)+1),
INDEX('DS2024'!$Y$5:$Y$15,MATCH(R16,'DS2024'!$Y$5:$Y$15,1)):
INDEX('DS2024'!$Y$5:$Y$15,MATCH(R16,'DS2024'!$Y$5:$Y$15,1)+1))
)))))))))))))))))))</f>
        <v>0.19445981129822046</v>
      </c>
      <c r="AC16" s="82">
        <f t="shared" si="0"/>
        <v>0.52934434103242523</v>
      </c>
      <c r="AD16" s="82">
        <f t="shared" si="1"/>
        <v>0.46709649970214812</v>
      </c>
      <c r="AE16" s="82">
        <f t="shared" si="2"/>
        <v>0.47185117382348507</v>
      </c>
      <c r="AF16" s="82">
        <f t="shared" si="3"/>
        <v>0.529346436858114</v>
      </c>
      <c r="AG16" s="82">
        <f t="shared" si="4"/>
        <v>0.52952411630261786</v>
      </c>
      <c r="AH16" s="82">
        <f t="shared" si="5"/>
        <v>0.5294041884993157</v>
      </c>
      <c r="AI16" s="82">
        <f t="shared" si="6"/>
        <v>0.52956556707735136</v>
      </c>
      <c r="AJ16" s="83">
        <f t="shared" si="7"/>
        <v>0.52955695090507526</v>
      </c>
      <c r="AK16" s="83">
        <f t="shared" si="8"/>
        <v>0.52933199894781346</v>
      </c>
      <c r="AL16" s="42"/>
      <c r="AM16" s="42"/>
      <c r="AN16" s="42"/>
      <c r="AO16" s="42"/>
      <c r="AP16" s="42"/>
      <c r="AQ16" s="42"/>
      <c r="AR16" s="42"/>
      <c r="AS16" s="42"/>
      <c r="AT16" s="42"/>
      <c r="BD16" s="83" t="e">
        <f>#REF!/10</f>
        <v>#REF!</v>
      </c>
      <c r="BE16" s="83" t="e">
        <f>#REF!/10</f>
        <v>#REF!</v>
      </c>
      <c r="BF16" s="83" t="e">
        <f>#REF!/10</f>
        <v>#REF!</v>
      </c>
      <c r="BG16" s="83" t="e">
        <f>#REF!/10</f>
        <v>#REF!</v>
      </c>
      <c r="BH16" s="83">
        <f t="shared" si="9"/>
        <v>0</v>
      </c>
      <c r="BI16" s="83">
        <f t="shared" si="10"/>
        <v>0</v>
      </c>
      <c r="BJ16" s="83">
        <f t="shared" si="11"/>
        <v>0</v>
      </c>
      <c r="BK16" s="83">
        <f t="shared" si="12"/>
        <v>0</v>
      </c>
      <c r="BL16" s="83">
        <f t="shared" si="13"/>
        <v>0</v>
      </c>
    </row>
    <row r="17" spans="1:64" ht="14.25" customHeight="1">
      <c r="A17" s="31">
        <v>11</v>
      </c>
      <c r="B17" s="42">
        <f>'Evaluasi 60 C'!B17</f>
        <v>65.138000000000005</v>
      </c>
      <c r="C17" s="42">
        <f>'Evaluasi 60 C'!C17</f>
        <v>-0.33481314823679587</v>
      </c>
      <c r="D17" s="42">
        <f>'Evaluasi 60 C'!E17</f>
        <v>65.763000000000005</v>
      </c>
      <c r="E17" s="42">
        <f>'Evaluasi 60 C'!F17</f>
        <v>-0.2960249097472924</v>
      </c>
      <c r="F17" s="42">
        <f>'Evaluasi 60 C'!H17</f>
        <v>65.001000000000005</v>
      </c>
      <c r="G17" s="42">
        <f>'Evaluasi 60 C'!I17</f>
        <v>-0.29795054151624545</v>
      </c>
      <c r="H17" s="42">
        <f>'Evaluasi 60 C'!K17</f>
        <v>65.055999999999997</v>
      </c>
      <c r="I17" s="42">
        <f>'Evaluasi 60 C'!L17</f>
        <v>-0.33457108664432739</v>
      </c>
      <c r="J17" s="42">
        <f>'Evaluasi 60 C'!N17</f>
        <v>64.748000000000005</v>
      </c>
      <c r="K17" s="42">
        <f>'Evaluasi 60 C'!O17</f>
        <v>-0.33366187968725064</v>
      </c>
      <c r="L17" s="42">
        <f>'Evaluasi 60 C'!Q17</f>
        <v>65.658000000000001</v>
      </c>
      <c r="M17" s="42">
        <f>'Evaluasi 60 C'!R17</f>
        <v>-0.33634817296952285</v>
      </c>
      <c r="N17" s="42">
        <f>'Evaluasi 60 C'!T17</f>
        <v>64.105000000000004</v>
      </c>
      <c r="O17" s="42">
        <f>'Evaluasi 60 C'!U17</f>
        <v>-0.33176376256582096</v>
      </c>
      <c r="P17" s="42">
        <f>'Evaluasi 60 C'!W17</f>
        <v>64.569000000000003</v>
      </c>
      <c r="Q17" s="42">
        <f>'Evaluasi 60 C'!X17</f>
        <v>-0.33313347694271578</v>
      </c>
      <c r="R17" s="42">
        <f>'Evaluasi 60 C'!Z17</f>
        <v>65.159000000000006</v>
      </c>
      <c r="S17" s="50">
        <f>'Evaluasi 60 C'!AA17</f>
        <v>-0.33487513962023296</v>
      </c>
      <c r="T17" s="50">
        <f>IF($T$3=Database!$A$11,
_xlfn.FORECAST.LINEAR(
B17,
INDEX('DS2024'!$B$20:$B$35,MATCH(B17,'DS2024'!$A$20:$A$35,1)):
INDEX('DS2024'!$B$20:$B$35,MATCH(B17,'DS2024'!$A$20:$A$35,1)+1),
INDEX('DS2024'!$A$20:$A$35,MATCH(B17,'DS2024'!$A$20:$A$35,1)):
INDEX('DS2024'!$A$20:$A$35,MATCH(B17,'DS2024'!$A$20:$A$35,1)+1)),
IF($T$3=Database!$A$12,
_xlfn.FORECAST.LINEAR(
B17,
INDEX('DS2024'!$E$20:$E$35,MATCH(B17,'DS2024'!$D$20:$D$35,1)):
INDEX('DS2024'!$E$20:$E$35,MATCH(B17,'DS2024'!$D$20:$D$35,1)+1),
INDEX('DS2024'!$D$20:$D$35,MATCH(B17,'DS2024'!$D$20:$D$35,1)):
INDEX('DS2024'!$D$20:$D$35,MATCH(B17,'DS2024'!$D$20:$D$35,1)+1)),
IF($T$3=Database!$A$13,
_xlfn.FORECAST.LINEAR(
B17,
INDEX('DS2024'!$H$20:$H$35,MATCH(B17,'DS2024'!$G$20:$G$35,1)):
INDEX('DS2024'!$H$20:$H$35,MATCH(B17,'DS2024'!$G$20:$G$35,1)+1),
INDEX('DS2024'!$G$20:$G$35,MATCH(B17,'DS2024'!$G$20:$G$35,1)):
INDEX('DS2024'!$G$20:$G$35,MATCH(B17,'DS2024'!$G$20:$G$35,1)+1)),
IF($T$3=Database!$A$14,
_xlfn.FORECAST.LINEAR(
B17,
INDEX('DS2024'!$K$20:$K$35,MATCH(B17,'DS2024'!$J$20:$J$35,1)):
INDEX('DS2024'!$K$20:$K$35,MATCH(B17,'DS2024'!$J$20:$J$35,1)+1),
INDEX('DS2024'!$J$20:$J$35,MATCH(B17,'DS2024'!$J$20:$J$35,1)):
INDEX('DS2024'!$J$20:$J$35,MATCH(B17,'DS2024'!$J$20:$J$35,1)+1)),
IF($T$3=Database!$A$15,
_xlfn.FORECAST.LINEAR(
B17,
INDEX('DS2024'!$N$20:$N$35,MATCH(B17,'DS2024'!$M$20:$M$35,1)):
INDEX('DS2024'!$N$20:$N$35,MATCH(B17,'DS2024'!$M$20:$M$35,1)+1),
INDEX('DS2024'!$M$20:$M$35,MATCH(B17,'DS2024'!$M$20:$M$35,1)):
INDEX('DS2024'!$M$20:$M$35,MATCH(B17,'DS2024'!$M$20:$M$35,1)+1)),
IF($T$3=Database!$A$16,
_xlfn.FORECAST.LINEAR(
B17,
INDEX('DS2024'!$Q$20:$Q$35,MATCH(B17,'DS2024'!$P$20:$P$35,1)):
INDEX('DS2024'!$Q$20:$Q$35,MATCH(B17,'DS2024'!$P$20:$P$35,1)+1),
INDEX('DS2024'!$P$20:$P$35,MATCH(B17,'DS2024'!$P$20:$P$35,1)):
INDEX('DS2024'!$P$20:$P$35,MATCH(B17,'DS2024'!$P$20:$P$35,1)+1)),
IF($T$3=Database!$A$17,
_xlfn.FORECAST.LINEAR(
B17,
INDEX('DS2024'!$T$20:$T$35,MATCH(B17,'DS2024'!$S$20:$S$35,1)):
INDEX('DS2024'!$T$20:$T$35,MATCH(B17,'DS2024'!$S$20:$S$35,1)+1),
INDEX('DS2024'!$S$20:$S$35,MATCH(B17,'DS2024'!$S$20:$S$35,1)):
INDEX('DS2024'!$S$20:$S$35,MATCH(B17,'DS2024'!$S$20:$S$35,1)+1)),
IF($T$3=Database!$A$18,
_xlfn.FORECAST.LINEAR(
B17,
INDEX('DS2024'!$W$20:$W$35,MATCH(B17,'DS2024'!$V$20:$V$35,1)):
INDEX('DS2024'!$W$20:$W$35,MATCH(B17,'DS2024'!$V$20:$V$35,1)+1),
INDEX('DS2024'!$V$20:$V$35,MATCH(B17,'DS2024'!$V$20:$V$35,1)):
INDEX('DS2024'!$V$20:$V$35,MATCH(B17,'DS2024'!$V$20:$V$35,1)+1)),
IF($T$3=Database!$A$19,
_xlfn.FORECAST.LINEAR(
B17,
INDEX('DS2024'!$Z$20:$Z$35,MATCH(B17,'DS2024'!$Y$20:$Y$35,1)):
INDEX('DS2024'!$Z$20:$Z$35,MATCH(B17,'DS2024'!$Y$20:$Y$35,1)+1),
INDEX('DS2024'!$Y$20:$Y$35,MATCH(B17,'DS2024'!$Y$20:$Y$35,1)):
INDEX('DS2024'!$Y$20:$Y$35,MATCH(B17,'DS2024'!$Y$20:$Y$35,1)+1)),
IF($T$3=Database!$A$20,
_xlfn.FORECAST.LINEAR(
B17,
INDEX('DS2024'!$AC$20:$AC$35,MATCH(B17,'DS2024'!$AB$20:$AB$35,1)):
INDEX('DS2024'!$AC$20:$AC$35,MATCH(B17,'DS2024'!$AB$20:$AB$35,1)+1),
INDEX('DS2024'!$AB$20:$AB$35,MATCH(B17,'DS2024'!$AB$20:$AB$35,1)):
INDEX('DS2024'!$AB$20:$AB$35,MATCH(B17,'DS2024'!$AB$20:$AB$35,1)+1)),
IF($T$3=Database!$A$2,
_xlfn.FORECAST.LINEAR(
B17,
INDEX('DS2024'!$B$5:$B$15,MATCH(B17,'DS2024'!$A$5:$A$15,1)):
INDEX('DS2024'!$B$5:$B$15,MATCH(B17,'DS2024'!$A$5:$A$15,1)+1),
INDEX('DS2024'!$A$5:$A$15,MATCH(B17,'DS2024'!$A$5:$A$15,1)):
INDEX('DS2024'!$A$5:$A$15,MATCH(B17,'DS2024'!$A$5:$A$15,1)+1)),
IF($T$3=Database!$A$3,
_xlfn.FORECAST.LINEAR(
B17,
INDEX('DS2024'!$E$5:$E$15,MATCH(B17,'DS2024'!$D$5:$D$15,1)):
INDEX('DS2024'!$E$5:$E$15,MATCH(B17,'DS2024'!$D$5:$D$15,1)+1),
INDEX('DS2024'!$D$5:$D$15,MATCH(B17,'DS2024'!$D$5:$D$15,1)):
INDEX('DS2024'!$D$5:$D$15,MATCH(B17,'DS2024'!$D$5:$D$15,1)+1)),
IF($T$3=Database!$A$4,
_xlfn.FORECAST.LINEAR(
B17,
INDEX('DS2024'!$H$5:$H$15,MATCH(B17,'DS2024'!$G$5:$G$15,1)):
INDEX('DS2024'!$H$5:$H$15,MATCH(B17,'DS2024'!$G$5:$G$15,1)+1),
INDEX('DS2024'!$G$5:$G$15,MATCH(B17,'DS2024'!$G$5:$G$15,1)):
INDEX('DS2024'!$G$5:$G$15,MATCH(B17,'DS2024'!$G$5:$G$15,1)+1)),
IF($T$3=Database!$A$5,
_xlfn.FORECAST.LINEAR(
B17,
INDEX('DS2024'!$K$5:$K$15,MATCH(B17,'DS2024'!$J$5:$J$15,1)):
INDEX('DS2024'!$K$5:$K$15,MATCH(B17,'DS2024'!$J$5:$J$15,1)+1),
INDEX('DS2024'!$J$5:$J$15,MATCH(B17,'DS2024'!$J$5:$J$15,1)):
INDEX('DS2024'!$J$5:$J$15,MATCH(B17,'DS2024'!$J$5:$J$15,1)+1)),
IF($T$3=Database!$A$6,
_xlfn.FORECAST.LINEAR(
B17,
INDEX('DS2024'!$N$5:$N$15,MATCH(B17,'DS2024'!$M$5:$M$15,1)):
INDEX('DS2024'!$N$5:$N$15,MATCH(B17,'DS2024'!$M$5:$M$15,1)+1),
INDEX('DS2024'!$M$5:$M$15,MATCH(B17,'DS2024'!$M$5:$M$15,1)):
INDEX('DS2024'!$M$5:$M$15,MATCH(B17,'DS2024'!$M$5:$M$15,1)+1)),
IF($T$3=Database!$A$7,
_xlfn.FORECAST.LINEAR(
B17,
INDEX('DS2024'!$Q$5:$Q$15,MATCH(B17,'DS2024'!$P$5:$P$15,1)):
INDEX('DS2024'!$Q$5:$Q$15,MATCH(B17,'DS2024'!$P$5:$P$15,1)+1),
INDEX('DS2024'!$P$5:$P$15,MATCH(B17,'DS2024'!$P$5:$P$15,1)):
INDEX('DS2024'!$P$5:$P$15,MATCH(B17,'DS2024'!$P$5:$P$15,1)+1)),
IF($T$3=Database!$A$8,
_xlfn.FORECAST.LINEAR(
B17,
INDEX('DS2024'!$T$5:$T$15,MATCH(B17,'DS2024'!$S$5:$S$15,1)):
INDEX('DS2024'!$T$5:$T$15,MATCH(B17,'DS2024'!$S$5:$S$15,1)+1),
INDEX('DS2024'!$S$5:$S$15,MATCH(B17,'DS2024'!$S$5:$S$15,1)):
INDEX('DS2024'!$S$5:$S$15,MATCH(B17,'DS2024'!$S$5:$S$15,1)+1)),
IF($T$3=Database!$A$9,
_xlfn.FORECAST.LINEAR(
B17,
INDEX('DS2024'!$W$5:$W$15,MATCH(B17,'DS2024'!$V$5:$V$15,1)):
INDEX('DS2024'!$W$5:$W$15,MATCH(B17,'DS2024'!$V$5:$V$15,1)+1),
INDEX('DS2024'!$V$5:$V$15,MATCH(B17,'DS2024'!$V$5:$V$15,1)):
INDEX('DS2024'!$V$5:$V$15,MATCH(B17,'DS2024'!$V$5:$V$15,1)+1)),
IF($T$3=Database!$A$10,
_xlfn.FORECAST.LINEAR(
B17,
INDEX('DS2024'!$Z$5:$Z$15,MATCH(B17,'DS2024'!$Y$5:$Y$15,1)):
INDEX('DS2024'!$Z$5:$Z$15,MATCH(B17,'DS2024'!$Y$5:$Y$15,1)+1),
INDEX('DS2024'!$Y$5:$Y$15,MATCH(B17,'DS2024'!$Y$5:$Y$15,1)):
INDEX('DS2024'!$Y$5:$Y$15,MATCH(B17,'DS2024'!$Y$5:$Y$15,1)+1))
)))))))))))))))))))</f>
        <v>0.19452350810143715</v>
      </c>
      <c r="U17" s="50">
        <f>IF($U$3=Database!$A$11,
_xlfn.FORECAST.LINEAR(
D17,
INDEX('DS2024'!$B$20:$B$35,MATCH(D17,'DS2024'!$A$20:$A$35,1)):
INDEX('DS2024'!$B$20:$B$35,MATCH(D17,'DS2024'!$A$20:$A$35,1)+1),
INDEX('DS2024'!$A$20:$A$35,MATCH(D17,'DS2024'!$A$20:$A$35,1)):
INDEX('DS2024'!$A$20:$A$35,MATCH(D17,'DS2024'!$A$20:$A$35,1)+1)),
IF($U$3=Database!$A$12,
_xlfn.FORECAST.LINEAR(
D17,
INDEX('DS2024'!$E$20:$E$35,MATCH(D17,'DS2024'!$D$20:$D$35,1)):
INDEX('DS2024'!$E$20:$E$35,MATCH(D17,'DS2024'!$D$20:$D$35,1)+1),
INDEX('DS2024'!$D$20:$D$35,MATCH(D17,'DS2024'!$D$20:$D$35,1)):
INDEX('DS2024'!$D$20:$D$35,MATCH(D17,'DS2024'!$D$20:$D$35,1)+1)),
IF($U$3=Database!$A$13,
_xlfn.FORECAST.LINEAR(
D17,
INDEX('DS2024'!$H$20:$H$35,MATCH(D17,'DS2024'!$G$20:$G$35,1)):
INDEX('DS2024'!$H$20:$H$35,MATCH(D17,'DS2024'!$G$20:$G$35,1)+1),
INDEX('DS2024'!$G$20:$G$35,MATCH(D17,'DS2024'!$G$20:$G$35,1)):
INDEX('DS2024'!$G$20:$G$35,MATCH(D17,'DS2024'!$G$20:$G$35,1)+1)),
IF($U$3=Database!$A$14,
_xlfn.FORECAST.LINEAR(
D17,
INDEX('DS2024'!$K$20:$K$35,MATCH(D17,'DS2024'!$J$20:$J$35,1)):
INDEX('DS2024'!$K$20:$K$35,MATCH(D17,'DS2024'!$J$20:$J$35,1)+1),
INDEX('DS2024'!$J$20:$J$35,MATCH(D17,'DS2024'!$J$20:$J$35,1)):
INDEX('DS2024'!$J$20:$J$35,MATCH(D17,'DS2024'!$J$20:$J$35,1)+1)),
IF($U$3=Database!$A$15,
_xlfn.FORECAST.LINEAR(
D17,
INDEX('DS2024'!$N$20:$N$35,MATCH(D17,'DS2024'!$M$20:$M$35,1)):
INDEX('DS2024'!$N$20:$N$35,MATCH(D17,'DS2024'!$M$20:$M$35,1)+1),
INDEX('DS2024'!$M$20:$M$35,MATCH(D17,'DS2024'!$M$20:$M$35,1)):
INDEX('DS2024'!$M$20:$M$35,MATCH(D17,'DS2024'!$M$20:$M$35,1)+1)),
IF($U$3=Database!$A$16,
_xlfn.FORECAST.LINEAR(
D17,
INDEX('DS2024'!$Q$20:$Q$35,MATCH(D17,'DS2024'!$P$20:$P$35,1)):
INDEX('DS2024'!$Q$20:$Q$35,MATCH(D17,'DS2024'!$P$20:$P$35,1)+1),
INDEX('DS2024'!$P$20:$P$35,MATCH(D17,'DS2024'!$P$20:$P$35,1)):
INDEX('DS2024'!$P$20:$P$35,MATCH(D17,'DS2024'!$P$20:$P$35,1)+1)),
IF($U$3=Database!$A$17,
_xlfn.FORECAST.LINEAR(
D17,
INDEX('DS2024'!$T$20:$T$35,MATCH(D17,'DS2024'!$S$20:$S$35,1)):
INDEX('DS2024'!$T$20:$T$35,MATCH(D17,'DS2024'!$S$20:$S$35,1)+1),
INDEX('DS2024'!$S$20:$S$35,MATCH(D17,'DS2024'!$S$20:$S$35,1)):
INDEX('DS2024'!$S$20:$S$35,MATCH(D17,'DS2024'!$S$20:$S$35,1)+1)),
IF($U$3=Database!$A$18,
_xlfn.FORECAST.LINEAR(
D17,
INDEX('DS2024'!$W$20:$W$35,MATCH(D17,'DS2024'!$V$20:$V$35,1)):
INDEX('DS2024'!$W$20:$W$35,MATCH(D17,'DS2024'!$V$20:$V$35,1)+1),
INDEX('DS2024'!$V$20:$V$35,MATCH(D17,'DS2024'!$V$20:$V$35,1)):
INDEX('DS2024'!$V$20:$V$35,MATCH(D17,'DS2024'!$V$20:$V$35,1)+1)),
IF($U$3=Database!$A$19,
_xlfn.FORECAST.LINEAR(
D17,
INDEX('DS2024'!$Z$20:$Z$35,MATCH(D17,'DS2024'!$Y$20:$Y$35,1)):
INDEX('DS2024'!$Z$20:$Z$35,MATCH(D17,'DS2024'!$Y$20:$Y$35,1)+1),
INDEX('DS2024'!$Y$20:$Y$35,MATCH(D17,'DS2024'!$Y$20:$Y$35,1)):
INDEX('DS2024'!$Y$20:$Y$35,MATCH(D17,'DS2024'!$Y$20:$Y$35,1)+1)),
IF($U$3=Database!$A$20,
_xlfn.FORECAST.LINEAR(
D17,
INDEX('DS2024'!$AC$20:$AC$35,MATCH(D17,'DS2024'!$AB$20:$AB$35,1)):
INDEX('DS2024'!$AC$20:$AC$35,MATCH(D17,'DS2024'!$AB$20:$AB$35,1)+1),
INDEX('DS2024'!$AB$20:$AB$35,MATCH(D17,'DS2024'!$AB$20:$AB$35,1)):
INDEX('DS2024'!$AB$20:$AB$35,MATCH(D17,'DS2024'!$AB$20:$AB$35,1)+1)),
IF($U$3=Database!$A$2,
_xlfn.FORECAST.LINEAR(
D17,
INDEX('DS2024'!$B$5:$B$15,MATCH(D17,'DS2024'!$A$5:$A$15,1)):
INDEX('DS2024'!$B$5:$B$15,MATCH(D17,'DS2024'!$A$5:$A$15,1)+1),
INDEX('DS2024'!$A$5:$A$15,MATCH(D17,'DS2024'!$A$5:$A$15,1)):
INDEX('DS2024'!$A$5:$A$15,MATCH(D17,'DS2024'!$A$5:$A$15,1)+1)),
IF($U$3=Database!$A$3,
_xlfn.FORECAST.LINEAR(
D17,
INDEX('DS2024'!$E$5:$E$15,MATCH(D17,'DS2024'!$D$5:$D$15,1)):
INDEX('DS2024'!$E$5:$E$15,MATCH(D17,'DS2024'!$D$5:$D$15,1)+1),
INDEX('DS2024'!$D$5:$D$15,MATCH(D17,'DS2024'!$D$5:$D$15,1)):
INDEX('DS2024'!$D$5:$D$15,MATCH(D17,'DS2024'!$D$5:$D$15,1)+1)),
IF($U$3=Database!$A$4,
_xlfn.FORECAST.LINEAR(
D17,
INDEX('DS2024'!$H$5:$H$15,MATCH(D17,'DS2024'!$G$5:$G$15,1)):
INDEX('DS2024'!$H$5:$H$15,MATCH(D17,'DS2024'!$G$5:$G$15,1)+1),
INDEX('DS2024'!$G$5:$G$15,MATCH(D17,'DS2024'!$G$5:$G$15,1)):
INDEX('DS2024'!$G$5:$G$15,MATCH(D17,'DS2024'!$G$5:$G$15,1)+1)),
IF($U$3=Database!$A$5,
_xlfn.FORECAST.LINEAR(
D17,
INDEX('DS2024'!$K$5:$K$15,MATCH(D17,'DS2024'!$J$5:$J$15,1)):
INDEX('DS2024'!$K$5:$K$15,MATCH(D17,'DS2024'!$J$5:$J$15,1)+1),
INDEX('DS2024'!$J$5:$J$15,MATCH(D17,'DS2024'!$J$5:$J$15,1)):
INDEX('DS2024'!$J$5:$J$15,MATCH(D17,'DS2024'!$J$5:$J$15,1)+1)),
IF($U$3=Database!$A$6,
_xlfn.FORECAST.LINEAR(
D17,
INDEX('DS2024'!$N$5:$N$15,MATCH(D17,'DS2024'!$M$5:$M$15,1)):
INDEX('DS2024'!$N$5:$N$15,MATCH(D17,'DS2024'!$M$5:$M$15,1)+1),
INDEX('DS2024'!$M$5:$M$15,MATCH(D17,'DS2024'!$M$5:$M$15,1)):
INDEX('DS2024'!$M$5:$M$15,MATCH(D17,'DS2024'!$M$5:$M$15,1)+1)),
IF($U$3=Database!$A$7,
_xlfn.FORECAST.LINEAR(
D17,
INDEX('DS2024'!$Q$5:$Q$15,MATCH(D17,'DS2024'!$P$5:$P$15,1)):
INDEX('DS2024'!$Q$5:$Q$15,MATCH(D17,'DS2024'!$P$5:$P$15,1)+1),
INDEX('DS2024'!$P$5:$P$15,MATCH(D17,'DS2024'!$P$5:$P$15,1)):
INDEX('DS2024'!$P$5:$P$15,MATCH(D17,'DS2024'!$P$5:$P$15,1)+1)),
IF($U$3=Database!$A$8,
_xlfn.FORECAST.LINEAR(
D17,
INDEX('DS2024'!$T$5:$T$15,MATCH(D17,'DS2024'!$S$5:$S$15,1)):
INDEX('DS2024'!$T$5:$T$15,MATCH(D17,'DS2024'!$S$5:$S$15,1)+1),
INDEX('DS2024'!$S$5:$S$15,MATCH(D17,'DS2024'!$S$5:$S$15,1)):
INDEX('DS2024'!$S$5:$S$15,MATCH(D17,'DS2024'!$S$5:$S$15,1)+1)),
IF($U$3=Database!$A$9,
_xlfn.FORECAST.LINEAR(
D17,
INDEX('DS2024'!$W$5:$W$15,MATCH(D17,'DS2024'!$V$5:$V$15,1)):
INDEX('DS2024'!$W$5:$W$15,MATCH(D17,'DS2024'!$V$5:$V$15,1)+1),
INDEX('DS2024'!$V$5:$V$15,MATCH(D17,'DS2024'!$V$5:$V$15,1)):
INDEX('DS2024'!$V$5:$V$15,MATCH(D17,'DS2024'!$V$5:$V$15,1)+1)),
IF($U$3=Database!$A$10,
_xlfn.FORECAST.LINEAR(
D17,
INDEX('DS2024'!$Z$5:$Z$15,MATCH(D17,'DS2024'!$Y$5:$Y$15,1)):
INDEX('DS2024'!$Z$5:$Z$15,MATCH(D17,'DS2024'!$Y$5:$Y$15,1)+1),
INDEX('DS2024'!$Y$5:$Y$15,MATCH(D17,'DS2024'!$Y$5:$Y$15,1)):
INDEX('DS2024'!$Y$5:$Y$15,MATCH(D17,'DS2024'!$Y$5:$Y$15,1)+1))
)))))))))))))))))))</f>
        <v>0.17033320079522862</v>
      </c>
      <c r="V17" s="50">
        <f>IF($V$3=Database!$A$11,
_xlfn.FORECAST.LINEAR(
F17,
INDEX('DS2024'!$B$20:$B$35,MATCH(F17,'DS2024'!$A$20:$A$35,1)):
INDEX('DS2024'!$B$20:$B$35,MATCH(F17,'DS2024'!$A$20:$A$35,1)+1),
INDEX('DS2024'!$A$20:$A$35,MATCH(F17,'DS2024'!$A$20:$A$35,1)):
INDEX('DS2024'!$A$20:$A$35,MATCH(F17,'DS2024'!$A$20:$A$35,1)+1)),
IF($V$3=Database!$A$12,
_xlfn.FORECAST.LINEAR(
F17,
INDEX('DS2024'!$E$20:$E$35,MATCH(F17,'DS2024'!$D$20:$D$35,1)):
INDEX('DS2024'!$E$20:$E$35,MATCH(F17,'DS2024'!$D$20:$D$35,1)+1),
INDEX('DS2024'!$D$20:$D$35,MATCH(F17,'DS2024'!$D$20:$D$35,1)):
INDEX('DS2024'!$D$20:$D$35,MATCH(F17,'DS2024'!$D$20:$D$35,1)+1)),
IF($V$3=Database!$A$13,
_xlfn.FORECAST.LINEAR(
F17,
INDEX('DS2024'!$H$20:$H$35,MATCH(F17,'DS2024'!$G$20:$G$35,1)):
INDEX('DS2024'!$H$20:$H$35,MATCH(F17,'DS2024'!$G$20:$G$35,1)+1),
INDEX('DS2024'!$G$20:$G$35,MATCH(F17,'DS2024'!$G$20:$G$35,1)):
INDEX('DS2024'!$G$20:$G$35,MATCH(F17,'DS2024'!$G$20:$G$35,1)+1)),
IF($V$3=Database!$A$14,
_xlfn.FORECAST.LINEAR(
F17,
INDEX('DS2024'!$K$20:$K$35,MATCH(F17,'DS2024'!$J$20:$J$35,1)):
INDEX('DS2024'!$K$20:$K$35,MATCH(F17,'DS2024'!$J$20:$J$35,1)+1),
INDEX('DS2024'!$J$20:$J$35,MATCH(F17,'DS2024'!$J$20:$J$35,1)):
INDEX('DS2024'!$J$20:$J$35,MATCH(F17,'DS2024'!$J$20:$J$35,1)+1)),
IF($V$3=Database!$A$15,
_xlfn.FORECAST.LINEAR(
F17,
INDEX('DS2024'!$N$20:$N$35,MATCH(F17,'DS2024'!$M$20:$M$35,1)):
INDEX('DS2024'!$N$20:$N$35,MATCH(F17,'DS2024'!$M$20:$M$35,1)+1),
INDEX('DS2024'!$M$20:$M$35,MATCH(F17,'DS2024'!$M$20:$M$35,1)):
INDEX('DS2024'!$M$20:$M$35,MATCH(F17,'DS2024'!$M$20:$M$35,1)+1)),
IF($V$3=Database!$A$16,
_xlfn.FORECAST.LINEAR(
F17,
INDEX('DS2024'!$Q$20:$Q$35,MATCH(F17,'DS2024'!$P$20:$P$35,1)):
INDEX('DS2024'!$Q$20:$Q$35,MATCH(F17,'DS2024'!$P$20:$P$35,1)+1),
INDEX('DS2024'!$P$20:$P$35,MATCH(F17,'DS2024'!$P$20:$P$35,1)):
INDEX('DS2024'!$P$20:$P$35,MATCH(F17,'DS2024'!$P$20:$P$35,1)+1)),
IF($V$3=Database!$A$17,
_xlfn.FORECAST.LINEAR(
F17,
INDEX('DS2024'!$T$20:$T$35,MATCH(F17,'DS2024'!$S$20:$S$35,1)):
INDEX('DS2024'!$T$20:$T$35,MATCH(F17,'DS2024'!$S$20:$S$35,1)+1),
INDEX('DS2024'!$S$20:$S$35,MATCH(F17,'DS2024'!$S$20:$S$35,1)):
INDEX('DS2024'!$S$20:$S$35,MATCH(F17,'DS2024'!$S$20:$S$35,1)+1)),
IF($V$3=Database!$A$18,
_xlfn.FORECAST.LINEAR(
F17,
INDEX('DS2024'!$W$20:$W$35,MATCH(F17,'DS2024'!$V$20:$V$35,1)):
INDEX('DS2024'!$W$20:$W$35,MATCH(F17,'DS2024'!$V$20:$V$35,1)+1),
INDEX('DS2024'!$V$20:$V$35,MATCH(F17,'DS2024'!$V$20:$V$35,1)):
INDEX('DS2024'!$V$20:$V$35,MATCH(F17,'DS2024'!$V$20:$V$35,1)+1)),
IF($V$3=Database!$A$19,
_xlfn.FORECAST.LINEAR(
F17,
INDEX('DS2024'!$Z$20:$Z$35,MATCH(F17,'DS2024'!$Y$20:$Y$35,1)):
INDEX('DS2024'!$Z$20:$Z$35,MATCH(F17,'DS2024'!$Y$20:$Y$35,1)+1),
INDEX('DS2024'!$Y$20:$Y$35,MATCH(F17,'DS2024'!$Y$20:$Y$35,1)):
INDEX('DS2024'!$Y$20:$Y$35,MATCH(F17,'DS2024'!$Y$20:$Y$35,1)+1)),
IF($V$3=Database!$A$20,
_xlfn.FORECAST.LINEAR(
F17,
INDEX('DS2024'!$AC$20:$AC$35,MATCH(F17,'DS2024'!$AB$20:$AB$35,1)):
INDEX('DS2024'!$AC$20:$AC$35,MATCH(F17,'DS2024'!$AB$20:$AB$35,1)+1),
INDEX('DS2024'!$AB$20:$AB$35,MATCH(F17,'DS2024'!$AB$20:$AB$35,1)):
INDEX('DS2024'!$AB$20:$AB$35,MATCH(F17,'DS2024'!$AB$20:$AB$35,1)+1)),
IF($V$3=Database!$A$2,
_xlfn.FORECAST.LINEAR(
F17,
INDEX('DS2024'!$B$5:$B$15,MATCH(F17,'DS2024'!$A$5:$A$15,1)):
INDEX('DS2024'!$B$5:$B$15,MATCH(F17,'DS2024'!$A$5:$A$15,1)+1),
INDEX('DS2024'!$A$5:$A$15,MATCH(F17,'DS2024'!$A$5:$A$15,1)):
INDEX('DS2024'!$A$5:$A$15,MATCH(F17,'DS2024'!$A$5:$A$15,1)+1)),
IF($V$3=Database!$A$3,
_xlfn.FORECAST.LINEAR(
F17,
INDEX('DS2024'!$E$5:$E$15,MATCH(F17,'DS2024'!$D$5:$D$15,1)):
INDEX('DS2024'!$E$5:$E$15,MATCH(F17,'DS2024'!$D$5:$D$15,1)+1),
INDEX('DS2024'!$D$5:$D$15,MATCH(F17,'DS2024'!$D$5:$D$15,1)):
INDEX('DS2024'!$D$5:$D$15,MATCH(F17,'DS2024'!$D$5:$D$15,1)+1)),
IF($V$3=Database!$A$4,
_xlfn.FORECAST.LINEAR(
F17,
INDEX('DS2024'!$H$5:$H$15,MATCH(F17,'DS2024'!$G$5:$G$15,1)):
INDEX('DS2024'!$H$5:$H$15,MATCH(F17,'DS2024'!$G$5:$G$15,1)+1),
INDEX('DS2024'!$G$5:$G$15,MATCH(F17,'DS2024'!$G$5:$G$15,1)):
INDEX('DS2024'!$G$5:$G$15,MATCH(F17,'DS2024'!$G$5:$G$15,1)+1)),
IF($V$3=Database!$A$5,
_xlfn.FORECAST.LINEAR(
F17,
INDEX('DS2024'!$K$5:$K$15,MATCH(F17,'DS2024'!$J$5:$J$15,1)):
INDEX('DS2024'!$K$5:$K$15,MATCH(F17,'DS2024'!$J$5:$J$15,1)+1),
INDEX('DS2024'!$J$5:$J$15,MATCH(F17,'DS2024'!$J$5:$J$15,1)):
INDEX('DS2024'!$J$5:$J$15,MATCH(F17,'DS2024'!$J$5:$J$15,1)+1)),
IF($V$3=Database!$A$6,
_xlfn.FORECAST.LINEAR(
F17,
INDEX('DS2024'!$N$5:$N$15,MATCH(F17,'DS2024'!$M$5:$M$15,1)):
INDEX('DS2024'!$N$5:$N$15,MATCH(F17,'DS2024'!$M$5:$M$15,1)+1),
INDEX('DS2024'!$M$5:$M$15,MATCH(F17,'DS2024'!$M$5:$M$15,1)):
INDEX('DS2024'!$M$5:$M$15,MATCH(F17,'DS2024'!$M$5:$M$15,1)+1)),
IF($V$3=Database!$A$7,
_xlfn.FORECAST.LINEAR(
F17,
INDEX('DS2024'!$Q$5:$Q$15,MATCH(F17,'DS2024'!$P$5:$P$15,1)):
INDEX('DS2024'!$Q$5:$Q$15,MATCH(F17,'DS2024'!$P$5:$P$15,1)+1),
INDEX('DS2024'!$P$5:$P$15,MATCH(F17,'DS2024'!$P$5:$P$15,1)):
INDEX('DS2024'!$P$5:$P$15,MATCH(F17,'DS2024'!$P$5:$P$15,1)+1)),
IF($V$3=Database!$A$8,
_xlfn.FORECAST.LINEAR(
F17,
INDEX('DS2024'!$T$5:$T$15,MATCH(F17,'DS2024'!$S$5:$S$15,1)):
INDEX('DS2024'!$T$5:$T$15,MATCH(F17,'DS2024'!$S$5:$S$15,1)+1),
INDEX('DS2024'!$S$5:$S$15,MATCH(F17,'DS2024'!$S$5:$S$15,1)):
INDEX('DS2024'!$S$5:$S$15,MATCH(F17,'DS2024'!$S$5:$S$15,1)+1)),
IF($V$3=Database!$A$9,
_xlfn.FORECAST.LINEAR(
F17,
INDEX('DS2024'!$W$5:$W$15,MATCH(F17,'DS2024'!$V$5:$V$15,1)):
INDEX('DS2024'!$W$5:$W$15,MATCH(F17,'DS2024'!$V$5:$V$15,1)+1),
INDEX('DS2024'!$V$5:$V$15,MATCH(F17,'DS2024'!$V$5:$V$15,1)):
INDEX('DS2024'!$V$5:$V$15,MATCH(F17,'DS2024'!$V$5:$V$15,1)+1)),
IF($V$3=Database!$A$10,
_xlfn.FORECAST.LINEAR(
F17,
INDEX('DS2024'!$Z$5:$Z$15,MATCH(F17,'DS2024'!$Y$5:$Y$15,1)):
INDEX('DS2024'!$Z$5:$Z$15,MATCH(F17,'DS2024'!$Y$5:$Y$15,1)+1),
INDEX('DS2024'!$Y$5:$Y$15,MATCH(F17,'DS2024'!$Y$5:$Y$15,1)):
INDEX('DS2024'!$Y$5:$Y$15,MATCH(F17,'DS2024'!$Y$5:$Y$15,1)+1))
)))))))))))))))))))</f>
        <v>0.17366600397614312</v>
      </c>
      <c r="W17" s="50">
        <f>IF($W$3=Database!$A$11,
_xlfn.FORECAST.LINEAR(
H17,
INDEX('DS2024'!$B$20:$B$35,MATCH(H17,'DS2024'!$A$20:$A$35,1)):
INDEX('DS2024'!$B$20:$B$35,MATCH(H17,'DS2024'!$A$20:$A$35,1)+1),
INDEX('DS2024'!$A$20:$A$35,MATCH(H17,'DS2024'!$A$20:$A$35,1)):
INDEX('DS2024'!$A$20:$A$35,MATCH(H17,'DS2024'!$A$20:$A$35,1)+1)),
IF($W$3=Database!$A$12,
_xlfn.FORECAST.LINEAR(
H17,
INDEX('DS2024'!$E$20:$E$35,MATCH(H17,'DS2024'!$D$20:$D$35,1)):
INDEX('DS2024'!$E$20:$E$35,MATCH(H17,'DS2024'!$D$20:$D$35,1)+1),
INDEX('DS2024'!$D$20:$D$35,MATCH(H17,'DS2024'!$D$20:$D$35,1)):
INDEX('DS2024'!$D$20:$D$35,MATCH(H17,'DS2024'!$D$20:$D$35,1)+1)),
IF($W$3=Database!$A$13,
_xlfn.FORECAST.LINEAR(
H17,
INDEX('DS2024'!$H$20:$H$35,MATCH(H17,'DS2024'!$G$20:$G$35,1)):
INDEX('DS2024'!$H$20:$H$35,MATCH(H17,'DS2024'!$G$20:$G$35,1)+1),
INDEX('DS2024'!$G$20:$G$35,MATCH(H17,'DS2024'!$G$20:$G$35,1)):
INDEX('DS2024'!$G$20:$G$35,MATCH(H17,'DS2024'!$G$20:$G$35,1)+1)),
IF($W$3=Database!$A$14,
_xlfn.FORECAST.LINEAR(
H17,
INDEX('DS2024'!$K$20:$K$35,MATCH(H17,'DS2024'!$J$20:$J$35,1)):
INDEX('DS2024'!$K$20:$K$35,MATCH(H17,'DS2024'!$J$20:$J$35,1)+1),
INDEX('DS2024'!$J$20:$J$35,MATCH(H17,'DS2024'!$J$20:$J$35,1)):
INDEX('DS2024'!$J$20:$J$35,MATCH(H17,'DS2024'!$J$20:$J$35,1)+1)),
IF($W$3=Database!$A$15,
_xlfn.FORECAST.LINEAR(
H17,
INDEX('DS2024'!$N$20:$N$35,MATCH(H17,'DS2024'!$M$20:$M$35,1)):
INDEX('DS2024'!$N$20:$N$35,MATCH(H17,'DS2024'!$M$20:$M$35,1)+1),
INDEX('DS2024'!$M$20:$M$35,MATCH(H17,'DS2024'!$M$20:$M$35,1)):
INDEX('DS2024'!$M$20:$M$35,MATCH(H17,'DS2024'!$M$20:$M$35,1)+1)),
IF($W$3=Database!$A$16,
_xlfn.FORECAST.LINEAR(
H17,
INDEX('DS2024'!$Q$20:$Q$35,MATCH(H17,'DS2024'!$P$20:$P$35,1)):
INDEX('DS2024'!$Q$20:$Q$35,MATCH(H17,'DS2024'!$P$20:$P$35,1)+1),
INDEX('DS2024'!$P$20:$P$35,MATCH(H17,'DS2024'!$P$20:$P$35,1)):
INDEX('DS2024'!$P$20:$P$35,MATCH(H17,'DS2024'!$P$20:$P$35,1)+1)),
IF($W$3=Database!$A$17,
_xlfn.FORECAST.LINEAR(
H17,
INDEX('DS2024'!$T$20:$T$35,MATCH(H17,'DS2024'!$S$20:$S$35,1)):
INDEX('DS2024'!$T$20:$T$35,MATCH(H17,'DS2024'!$S$20:$S$35,1)+1),
INDEX('DS2024'!$S$20:$S$35,MATCH(H17,'DS2024'!$S$20:$S$35,1)):
INDEX('DS2024'!$S$20:$S$35,MATCH(H17,'DS2024'!$S$20:$S$35,1)+1)),
IF($W$3=Database!$A$18,
_xlfn.FORECAST.LINEAR(
H17,
INDEX('DS2024'!$W$20:$W$35,MATCH(H17,'DS2024'!$V$20:$V$35,1)):
INDEX('DS2024'!$W$20:$W$35,MATCH(H17,'DS2024'!$V$20:$V$35,1)+1),
INDEX('DS2024'!$V$20:$V$35,MATCH(H17,'DS2024'!$V$20:$V$35,1)):
INDEX('DS2024'!$V$20:$V$35,MATCH(H17,'DS2024'!$V$20:$V$35,1)+1)),
IF($W$3=Database!$A$19,
_xlfn.FORECAST.LINEAR(
H17,
INDEX('DS2024'!$Z$20:$Z$35,MATCH(H17,'DS2024'!$Y$20:$Y$35,1)):
INDEX('DS2024'!$Z$20:$Z$35,MATCH(H17,'DS2024'!$Y$20:$Y$35,1)+1),
INDEX('DS2024'!$Y$20:$Y$35,MATCH(H17,'DS2024'!$Y$20:$Y$35,1)):
INDEX('DS2024'!$Y$20:$Y$35,MATCH(H17,'DS2024'!$Y$20:$Y$35,1)+1)),
IF($W$3=Database!$A$20,
_xlfn.FORECAST.LINEAR(
H17,
INDEX('DS2024'!$AC$20:$AC$35,MATCH(H17,'DS2024'!$AB$20:$AB$35,1)):
INDEX('DS2024'!$AC$20:$AC$35,MATCH(H17,'DS2024'!$AB$20:$AB$35,1)+1),
INDEX('DS2024'!$AB$20:$AB$35,MATCH(H17,'DS2024'!$AB$20:$AB$35,1)):
INDEX('DS2024'!$AB$20:$AB$35,MATCH(H17,'DS2024'!$AB$20:$AB$35,1)+1)),
IF($W$3=Database!$A$2,
_xlfn.FORECAST.LINEAR(
H17,
INDEX('DS2024'!$B$5:$B$15,MATCH(H17,'DS2024'!$A$5:$A$15,1)):
INDEX('DS2024'!$B$5:$B$15,MATCH(H17,'DS2024'!$A$5:$A$15,1)+1),
INDEX('DS2024'!$A$5:$A$15,MATCH(H17,'DS2024'!$A$5:$A$15,1)):
INDEX('DS2024'!$A$5:$A$15,MATCH(H17,'DS2024'!$A$5:$A$15,1)+1)),
IF($W$3=Database!$A$3,
_xlfn.FORECAST.LINEAR(
H17,
INDEX('DS2024'!$E$5:$E$15,MATCH(H17,'DS2024'!$D$5:$D$15,1)):
INDEX('DS2024'!$E$5:$E$15,MATCH(H17,'DS2024'!$D$5:$D$15,1)+1),
INDEX('DS2024'!$D$5:$D$15,MATCH(H17,'DS2024'!$D$5:$D$15,1)):
INDEX('DS2024'!$D$5:$D$15,MATCH(H17,'DS2024'!$D$5:$D$15,1)+1)),
IF($W$3=Database!$A$4,
_xlfn.FORECAST.LINEAR(
H17,
INDEX('DS2024'!$H$5:$H$15,MATCH(H17,'DS2024'!$G$5:$G$15,1)):
INDEX('DS2024'!$H$5:$H$15,MATCH(H17,'DS2024'!$G$5:$G$15,1)+1),
INDEX('DS2024'!$G$5:$G$15,MATCH(H17,'DS2024'!$G$5:$G$15,1)):
INDEX('DS2024'!$G$5:$G$15,MATCH(H17,'DS2024'!$G$5:$G$15,1)+1)),
IF($W$3=Database!$A$5,
_xlfn.FORECAST.LINEAR(
H17,
INDEX('DS2024'!$K$5:$K$15,MATCH(H17,'DS2024'!$J$5:$J$15,1)):
INDEX('DS2024'!$K$5:$K$15,MATCH(H17,'DS2024'!$J$5:$J$15,1)+1),
INDEX('DS2024'!$J$5:$J$15,MATCH(H17,'DS2024'!$J$5:$J$15,1)):
INDEX('DS2024'!$J$5:$J$15,MATCH(H17,'DS2024'!$J$5:$J$15,1)+1)),
IF($W$3=Database!$A$6,
_xlfn.FORECAST.LINEAR(
H17,
INDEX('DS2024'!$N$5:$N$15,MATCH(H17,'DS2024'!$M$5:$M$15,1)):
INDEX('DS2024'!$N$5:$N$15,MATCH(H17,'DS2024'!$M$5:$M$15,1)+1),
INDEX('DS2024'!$M$5:$M$15,MATCH(H17,'DS2024'!$M$5:$M$15,1)):
INDEX('DS2024'!$M$5:$M$15,MATCH(H17,'DS2024'!$M$5:$M$15,1)+1)),
IF($W$3=Database!$A$7,
_xlfn.FORECAST.LINEAR(
H17,
INDEX('DS2024'!$Q$5:$Q$15,MATCH(H17,'DS2024'!$P$5:$P$15,1)):
INDEX('DS2024'!$Q$5:$Q$15,MATCH(H17,'DS2024'!$P$5:$P$15,1)+1),
INDEX('DS2024'!$P$5:$P$15,MATCH(H17,'DS2024'!$P$5:$P$15,1)):
INDEX('DS2024'!$P$5:$P$15,MATCH(H17,'DS2024'!$P$5:$P$15,1)+1)),
IF($W$3=Database!$A$8,
_xlfn.FORECAST.LINEAR(
H17,
INDEX('DS2024'!$T$5:$T$15,MATCH(H17,'DS2024'!$S$5:$S$15,1)):
INDEX('DS2024'!$T$5:$T$15,MATCH(H17,'DS2024'!$S$5:$S$15,1)+1),
INDEX('DS2024'!$S$5:$S$15,MATCH(H17,'DS2024'!$S$5:$S$15,1)):
INDEX('DS2024'!$S$5:$S$15,MATCH(H17,'DS2024'!$S$5:$S$15,1)+1)),
IF($W$3=Database!$A$9,
_xlfn.FORECAST.LINEAR(
H17,
INDEX('DS2024'!$W$5:$W$15,MATCH(H17,'DS2024'!$V$5:$V$15,1)):
INDEX('DS2024'!$W$5:$W$15,MATCH(H17,'DS2024'!$V$5:$V$15,1)+1),
INDEX('DS2024'!$V$5:$V$15,MATCH(H17,'DS2024'!$V$5:$V$15,1)):
INDEX('DS2024'!$V$5:$V$15,MATCH(H17,'DS2024'!$V$5:$V$15,1)+1)),
IF($W$3=Database!$A$10,
_xlfn.FORECAST.LINEAR(
H17,
INDEX('DS2024'!$Z$5:$Z$15,MATCH(H17,'DS2024'!$Y$5:$Y$15,1)):
INDEX('DS2024'!$Z$5:$Z$15,MATCH(H17,'DS2024'!$Y$5:$Y$15,1)+1),
INDEX('DS2024'!$Y$5:$Y$15,MATCH(H17,'DS2024'!$Y$5:$Y$15,1)):
INDEX('DS2024'!$Y$5:$Y$15,MATCH(H17,'DS2024'!$Y$5:$Y$15,1)+1))
)))))))))))))))))))</f>
        <v>0.19478466499462557</v>
      </c>
      <c r="X17" s="50">
        <f>IF($X$3=Database!$A$11,
_xlfn.FORECAST.LINEAR(
J17,
INDEX('DS2024'!$B$20:$B$35,MATCH(J17,'DS2024'!$A$20:$A$35,1)):
INDEX('DS2024'!$B$20:$B$35,MATCH(J17,'DS2024'!$A$20:$A$35,1)+1),
INDEX('DS2024'!$A$20:$A$35,MATCH(J17,'DS2024'!$A$20:$A$35,1)):
INDEX('DS2024'!$A$20:$A$35,MATCH(J17,'DS2024'!$A$20:$A$35,1)+1)),
IF($X$3=Database!$A$12,
_xlfn.FORECAST.LINEAR(
J17,
INDEX('DS2024'!$E$20:$E$35,MATCH(J17,'DS2024'!$D$20:$D$35,1)):
INDEX('DS2024'!$E$20:$E$35,MATCH(J17,'DS2024'!$D$20:$D$35,1)+1),
INDEX('DS2024'!$D$20:$D$35,MATCH(J17,'DS2024'!$D$20:$D$35,1)):
INDEX('DS2024'!$D$20:$D$35,MATCH(J17,'DS2024'!$D$20:$D$35,1)+1)),
IF($X$3=Database!$A$13,
_xlfn.FORECAST.LINEAR(
J17,
INDEX('DS2024'!$H$20:$H$35,MATCH(J17,'DS2024'!$G$20:$G$35,1)):
INDEX('DS2024'!$H$20:$H$35,MATCH(J17,'DS2024'!$G$20:$G$35,1)+1),
INDEX('DS2024'!$G$20:$G$35,MATCH(J17,'DS2024'!$G$20:$G$35,1)):
INDEX('DS2024'!$G$20:$G$35,MATCH(J17,'DS2024'!$G$20:$G$35,1)+1)),
IF($X$3=Database!$A$14,
_xlfn.FORECAST.LINEAR(
J17,
INDEX('DS2024'!$K$20:$K$35,MATCH(J17,'DS2024'!$J$20:$J$35,1)):
INDEX('DS2024'!$K$20:$K$35,MATCH(J17,'DS2024'!$J$20:$J$35,1)+1),
INDEX('DS2024'!$J$20:$J$35,MATCH(J17,'DS2024'!$J$20:$J$35,1)):
INDEX('DS2024'!$J$20:$J$35,MATCH(J17,'DS2024'!$J$20:$J$35,1)+1)),
IF($X$3=Database!$A$15,
_xlfn.FORECAST.LINEAR(
J17,
INDEX('DS2024'!$N$20:$N$35,MATCH(J17,'DS2024'!$M$20:$M$35,1)):
INDEX('DS2024'!$N$20:$N$35,MATCH(J17,'DS2024'!$M$20:$M$35,1)+1),
INDEX('DS2024'!$M$20:$M$35,MATCH(J17,'DS2024'!$M$20:$M$35,1)):
INDEX('DS2024'!$M$20:$M$35,MATCH(J17,'DS2024'!$M$20:$M$35,1)+1)),
IF($X$3=Database!$A$16,
_xlfn.FORECAST.LINEAR(
J17,
INDEX('DS2024'!$Q$20:$Q$35,MATCH(J17,'DS2024'!$P$20:$P$35,1)):
INDEX('DS2024'!$Q$20:$Q$35,MATCH(J17,'DS2024'!$P$20:$P$35,1)+1),
INDEX('DS2024'!$P$20:$P$35,MATCH(J17,'DS2024'!$P$20:$P$35,1)):
INDEX('DS2024'!$P$20:$P$35,MATCH(J17,'DS2024'!$P$20:$P$35,1)+1)),
IF($X$3=Database!$A$17,
_xlfn.FORECAST.LINEAR(
J17,
INDEX('DS2024'!$T$20:$T$35,MATCH(J17,'DS2024'!$S$20:$S$35,1)):
INDEX('DS2024'!$T$20:$T$35,MATCH(J17,'DS2024'!$S$20:$S$35,1)+1),
INDEX('DS2024'!$S$20:$S$35,MATCH(J17,'DS2024'!$S$20:$S$35,1)):
INDEX('DS2024'!$S$20:$S$35,MATCH(J17,'DS2024'!$S$20:$S$35,1)+1)),
IF($X$3=Database!$A$18,
_xlfn.FORECAST.LINEAR(
J17,
INDEX('DS2024'!$W$20:$W$35,MATCH(J17,'DS2024'!$V$20:$V$35,1)):
INDEX('DS2024'!$W$20:$W$35,MATCH(J17,'DS2024'!$V$20:$V$35,1)+1),
INDEX('DS2024'!$V$20:$V$35,MATCH(J17,'DS2024'!$V$20:$V$35,1)):
INDEX('DS2024'!$V$20:$V$35,MATCH(J17,'DS2024'!$V$20:$V$35,1)+1)),
IF($X$3=Database!$A$19,
_xlfn.FORECAST.LINEAR(
J17,
INDEX('DS2024'!$Z$20:$Z$35,MATCH(J17,'DS2024'!$Y$20:$Y$35,1)):
INDEX('DS2024'!$Z$20:$Z$35,MATCH(J17,'DS2024'!$Y$20:$Y$35,1)+1),
INDEX('DS2024'!$Y$20:$Y$35,MATCH(J17,'DS2024'!$Y$20:$Y$35,1)):
INDEX('DS2024'!$Y$20:$Y$35,MATCH(J17,'DS2024'!$Y$20:$Y$35,1)+1)),
IF($X$3=Database!$A$20,
_xlfn.FORECAST.LINEAR(
J17,
INDEX('DS2024'!$AC$20:$AC$35,MATCH(J17,'DS2024'!$AB$20:$AB$35,1)):
INDEX('DS2024'!$AC$20:$AC$35,MATCH(J17,'DS2024'!$AB$20:$AB$35,1)+1),
INDEX('DS2024'!$AB$20:$AB$35,MATCH(J17,'DS2024'!$AB$20:$AB$35,1)):
INDEX('DS2024'!$AB$20:$AB$35,MATCH(J17,'DS2024'!$AB$20:$AB$35,1)+1)),
IF($X$3=Database!$A$2,
_xlfn.FORECAST.LINEAR(
J17,
INDEX('DS2024'!$B$5:$B$15,MATCH(J17,'DS2024'!$A$5:$A$15,1)):
INDEX('DS2024'!$B$5:$B$15,MATCH(J17,'DS2024'!$A$5:$A$15,1)+1),
INDEX('DS2024'!$A$5:$A$15,MATCH(J17,'DS2024'!$A$5:$A$15,1)):
INDEX('DS2024'!$A$5:$A$15,MATCH(J17,'DS2024'!$A$5:$A$15,1)+1)),
IF($X$3=Database!$A$3,
_xlfn.FORECAST.LINEAR(
J17,
INDEX('DS2024'!$E$5:$E$15,MATCH(J17,'DS2024'!$D$5:$D$15,1)):
INDEX('DS2024'!$E$5:$E$15,MATCH(J17,'DS2024'!$D$5:$D$15,1)+1),
INDEX('DS2024'!$D$5:$D$15,MATCH(J17,'DS2024'!$D$5:$D$15,1)):
INDEX('DS2024'!$D$5:$D$15,MATCH(J17,'DS2024'!$D$5:$D$15,1)+1)),
IF($X$3=Database!$A$4,
_xlfn.FORECAST.LINEAR(
J17,
INDEX('DS2024'!$H$5:$H$15,MATCH(J17,'DS2024'!$G$5:$G$15,1)):
INDEX('DS2024'!$H$5:$H$15,MATCH(J17,'DS2024'!$G$5:$G$15,1)+1),
INDEX('DS2024'!$G$5:$G$15,MATCH(J17,'DS2024'!$G$5:$G$15,1)):
INDEX('DS2024'!$G$5:$G$15,MATCH(J17,'DS2024'!$G$5:$G$15,1)+1)),
IF($X$3=Database!$A$5,
_xlfn.FORECAST.LINEAR(
J17,
INDEX('DS2024'!$K$5:$K$15,MATCH(J17,'DS2024'!$J$5:$J$15,1)):
INDEX('DS2024'!$K$5:$K$15,MATCH(J17,'DS2024'!$J$5:$J$15,1)+1),
INDEX('DS2024'!$J$5:$J$15,MATCH(J17,'DS2024'!$J$5:$J$15,1)):
INDEX('DS2024'!$J$5:$J$15,MATCH(J17,'DS2024'!$J$5:$J$15,1)+1)),
IF($X$3=Database!$A$6,
_xlfn.FORECAST.LINEAR(
J17,
INDEX('DS2024'!$N$5:$N$15,MATCH(J17,'DS2024'!$M$5:$M$15,1)):
INDEX('DS2024'!$N$5:$N$15,MATCH(J17,'DS2024'!$M$5:$M$15,1)+1),
INDEX('DS2024'!$M$5:$M$15,MATCH(J17,'DS2024'!$M$5:$M$15,1)):
INDEX('DS2024'!$M$5:$M$15,MATCH(J17,'DS2024'!$M$5:$M$15,1)+1)),
IF($X$3=Database!$A$7,
_xlfn.FORECAST.LINEAR(
J17,
INDEX('DS2024'!$Q$5:$Q$15,MATCH(J17,'DS2024'!$P$5:$P$15,1)):
INDEX('DS2024'!$Q$5:$Q$15,MATCH(J17,'DS2024'!$P$5:$P$15,1)+1),
INDEX('DS2024'!$P$5:$P$15,MATCH(J17,'DS2024'!$P$5:$P$15,1)):
INDEX('DS2024'!$P$5:$P$15,MATCH(J17,'DS2024'!$P$5:$P$15,1)+1)),
IF($X$3=Database!$A$8,
_xlfn.FORECAST.LINEAR(
J17,
INDEX('DS2024'!$T$5:$T$15,MATCH(J17,'DS2024'!$S$5:$S$15,1)):
INDEX('DS2024'!$T$5:$T$15,MATCH(J17,'DS2024'!$S$5:$S$15,1)+1),
INDEX('DS2024'!$S$5:$S$15,MATCH(J17,'DS2024'!$S$5:$S$15,1)):
INDEX('DS2024'!$S$5:$S$15,MATCH(J17,'DS2024'!$S$5:$S$15,1)+1)),
IF($T$3=Database!$A$9,
_xlfn.FORECAST.LINEAR(
J17,
INDEX('DS2024'!$W$5:$W$15,MATCH(J17,'DS2024'!$V$5:$V$15,1)):
INDEX('DS2024'!$W$5:$W$15,MATCH(J17,'DS2024'!$V$5:$V$15,1)+1),
INDEX('DS2024'!$V$5:$V$15,MATCH(J17,'DS2024'!$V$5:$V$15,1)):
INDEX('DS2024'!$V$5:$V$15,MATCH(J17,'DS2024'!$V$5:$V$15,1)+1)),
IF($T$3=Database!$A$10,
_xlfn.FORECAST.LINEAR(
J17,
INDEX('DS2024'!$Z$5:$Z$15,MATCH(J17,'DS2024'!$Y$5:$Y$15,1)):
INDEX('DS2024'!$Z$5:$Z$15,MATCH(J17,'DS2024'!$Y$5:$Y$15,1)+1),
INDEX('DS2024'!$Y$5:$Y$15,MATCH(J17,'DS2024'!$Y$5:$Y$15,1)):
INDEX('DS2024'!$Y$5:$Y$15,MATCH(J17,'DS2024'!$Y$5:$Y$15,1)+1))
)))))))))))))))))))</f>
        <v>0.19576559576416255</v>
      </c>
      <c r="Y17" s="50">
        <f>IF($Y$3=Database!$A$11,
_xlfn.FORECAST.LINEAR(
L17,
INDEX('DS2024'!$B$20:$B$35,MATCH(L17,'DS2024'!$A$20:$A$35,1)):
INDEX('DS2024'!$B$20:$B$35,MATCH(L17,'DS2024'!$A$20:$A$35,1)+1),
INDEX('DS2024'!$A$20:$A$35,MATCH(L17,'DS2024'!$A$20:$A$35,1)):
INDEX('DS2024'!$A$20:$A$35,MATCH(L17,'DS2024'!$A$20:$A$35,1)+1)),
IF($Y$3=Database!$A$12,
_xlfn.FORECAST.LINEAR(
L17,
INDEX('DS2024'!$E$20:$E$35,MATCH(L17,'DS2024'!$D$20:$D$35,1)):
INDEX('DS2024'!$E$20:$E$35,MATCH(L17,'DS2024'!$D$20:$D$35,1)+1),
INDEX('DS2024'!$D$20:$D$35,MATCH(L17,'DS2024'!$D$20:$D$35,1)):
INDEX('DS2024'!$D$20:$D$35,MATCH(L17,'DS2024'!$D$20:$D$35,1)+1)),
IF($Y$3=Database!$A$13,
_xlfn.FORECAST.LINEAR(
L17,
INDEX('DS2024'!$H$20:$H$35,MATCH(L17,'DS2024'!$G$20:$G$35,1)):
INDEX('DS2024'!$H$20:$H$35,MATCH(L17,'DS2024'!$G$20:$G$35,1)+1),
INDEX('DS2024'!$G$20:$G$35,MATCH(L17,'DS2024'!$G$20:$G$35,1)):
INDEX('DS2024'!$G$20:$G$35,MATCH(L17,'DS2024'!$G$20:$G$35,1)+1)),
IF($Y$3=Database!$A$14,
_xlfn.FORECAST.LINEAR(
L17,
INDEX('DS2024'!$K$20:$K$35,MATCH(L17,'DS2024'!$J$20:$J$35,1)):
INDEX('DS2024'!$K$20:$K$35,MATCH(L17,'DS2024'!$J$20:$J$35,1)+1),
INDEX('DS2024'!$J$20:$J$35,MATCH(L17,'DS2024'!$J$20:$J$35,1)):
INDEX('DS2024'!$J$20:$J$35,MATCH(L17,'DS2024'!$J$20:$J$35,1)+1)),
IF($Y$3=Database!$A$15,
_xlfn.FORECAST.LINEAR(
L17,
INDEX('DS2024'!$N$20:$N$35,MATCH(L17,'DS2024'!$M$20:$M$35,1)):
INDEX('DS2024'!$N$20:$N$35,MATCH(L17,'DS2024'!$M$20:$M$35,1)+1),
INDEX('DS2024'!$M$20:$M$35,MATCH(L17,'DS2024'!$M$20:$M$35,1)):
INDEX('DS2024'!$M$20:$M$35,MATCH(L17,'DS2024'!$M$20:$M$35,1)+1)),
IF($Y$3=Database!$A$16,
_xlfn.FORECAST.LINEAR(
L17,
INDEX('DS2024'!$Q$20:$Q$35,MATCH(L17,'DS2024'!$P$20:$P$35,1)):
INDEX('DS2024'!$Q$20:$Q$35,MATCH(L17,'DS2024'!$P$20:$P$35,1)+1),
INDEX('DS2024'!$P$20:$P$35,MATCH(L17,'DS2024'!$P$20:$P$35,1)):
INDEX('DS2024'!$P$20:$P$35,MATCH(L17,'DS2024'!$P$20:$P$35,1)+1)),
IF($Y$3=Database!$A$17,
_xlfn.FORECAST.LINEAR(
L17,
INDEX('DS2024'!$T$20:$T$35,MATCH(L17,'DS2024'!$S$20:$S$35,1)):
INDEX('DS2024'!$T$20:$T$35,MATCH(L17,'DS2024'!$S$20:$S$35,1)+1),
INDEX('DS2024'!$S$20:$S$35,MATCH(L17,'DS2024'!$S$20:$S$35,1)):
INDEX('DS2024'!$S$20:$S$35,MATCH(L17,'DS2024'!$S$20:$S$35,1)+1)),
IF($Y$3=Database!$A$18,
_xlfn.FORECAST.LINEAR(
L17,
INDEX('DS2024'!$W$20:$W$35,MATCH(L17,'DS2024'!$V$20:$V$35,1)):
INDEX('DS2024'!$W$20:$W$35,MATCH(L17,'DS2024'!$V$20:$V$35,1)+1),
INDEX('DS2024'!$V$20:$V$35,MATCH(L17,'DS2024'!$V$20:$V$35,1)):
INDEX('DS2024'!$V$20:$V$35,MATCH(L17,'DS2024'!$V$20:$V$35,1)+1)),
IF($Y$3=Database!$A$19,
_xlfn.FORECAST.LINEAR(
L17,
INDEX('DS2024'!$Z$20:$Z$35,MATCH(L17,'DS2024'!$Y$20:$Y$35,1)):
INDEX('DS2024'!$Z$20:$Z$35,MATCH(L17,'DS2024'!$Y$20:$Y$35,1)+1),
INDEX('DS2024'!$Y$20:$Y$35,MATCH(L17,'DS2024'!$Y$20:$Y$35,1)):
INDEX('DS2024'!$Y$20:$Y$35,MATCH(L17,'DS2024'!$Y$20:$Y$35,1)+1)),
IF($Y$3=Database!$A$20,
_xlfn.FORECAST.LINEAR(
L17,
INDEX('DS2024'!$AC$20:$AC$35,MATCH(L17,'DS2024'!$AB$20:$AB$35,1)):
INDEX('DS2024'!$AC$20:$AC$35,MATCH(L17,'DS2024'!$AB$20:$AB$35,1)+1),
INDEX('DS2024'!$AB$20:$AB$35,MATCH(L17,'DS2024'!$AB$20:$AB$35,1)):
INDEX('DS2024'!$AB$20:$AB$35,MATCH(L17,'DS2024'!$AB$20:$AB$35,1)+1)),
IF($Y$3=Database!$A$2,
_xlfn.FORECAST.LINEAR(
L17,
INDEX('DS2024'!$B$5:$B$15,MATCH(L17,'DS2024'!$A$5:$A$15,1)):
INDEX('DS2024'!$B$5:$B$15,MATCH(L17,'DS2024'!$A$5:$A$15,1)+1),
INDEX('DS2024'!$A$5:$A$15,MATCH(L17,'DS2024'!$A$5:$A$15,1)):
INDEX('DS2024'!$A$5:$A$15,MATCH(L17,'DS2024'!$A$5:$A$15,1)+1)),
IF($Y$3=Database!$A$3,
_xlfn.FORECAST.LINEAR(
L17,
INDEX('DS2024'!$E$5:$E$15,MATCH(L17,'DS2024'!$D$5:$D$15,1)):
INDEX('DS2024'!$E$5:$E$15,MATCH(L17,'DS2024'!$D$5:$D$15,1)+1),
INDEX('DS2024'!$D$5:$D$15,MATCH(L17,'DS2024'!$D$5:$D$15,1)):
INDEX('DS2024'!$D$5:$D$15,MATCH(L17,'DS2024'!$D$5:$D$15,1)+1)),
IF($Y$3=Database!$A$4,
_xlfn.FORECAST.LINEAR(
L17,
INDEX('DS2024'!$H$5:$H$15,MATCH(L17,'DS2024'!$G$5:$G$15,1)):
INDEX('DS2024'!$H$5:$H$15,MATCH(L17,'DS2024'!$G$5:$G$15,1)+1),
INDEX('DS2024'!$G$5:$G$15,MATCH(L17,'DS2024'!$G$5:$G$15,1)):
INDEX('DS2024'!$G$5:$G$15,MATCH(L17,'DS2024'!$G$5:$G$15,1)+1)),
IF($Y$3=Database!$A$5,
_xlfn.FORECAST.LINEAR(
L17,
INDEX('DS2024'!$K$5:$K$15,MATCH(L17,'DS2024'!$J$5:$J$15,1)):
INDEX('DS2024'!$K$5:$K$15,MATCH(L17,'DS2024'!$J$5:$J$15,1)+1),
INDEX('DS2024'!$J$5:$J$15,MATCH(L17,'DS2024'!$J$5:$J$15,1)):
INDEX('DS2024'!$J$5:$J$15,MATCH(L17,'DS2024'!$J$5:$J$15,1)+1)),
IF($Y$3=Database!$A$6,
_xlfn.FORECAST.LINEAR(
L17,
INDEX('DS2024'!$N$5:$N$15,MATCH(L17,'DS2024'!$M$5:$M$15,1)):
INDEX('DS2024'!$N$5:$N$15,MATCH(L17,'DS2024'!$M$5:$M$15,1)+1),
INDEX('DS2024'!$M$5:$M$15,MATCH(L17,'DS2024'!$M$5:$M$15,1)):
INDEX('DS2024'!$M$5:$M$15,MATCH(L17,'DS2024'!$M$5:$M$15,1)+1)),
IF($Y$3=Database!$A$7,
_xlfn.FORECAST.LINEAR(
L17,
INDEX('DS2024'!$Q$5:$Q$15,MATCH(L17,'DS2024'!$P$5:$P$15,1)):
INDEX('DS2024'!$Q$5:$Q$15,MATCH(L17,'DS2024'!$P$5:$P$15,1)+1),
INDEX('DS2024'!$P$5:$P$15,MATCH(L17,'DS2024'!$P$5:$P$15,1)):
INDEX('DS2024'!$P$5:$P$15,MATCH(L17,'DS2024'!$P$5:$P$15,1)+1)),
IF($Y$3=Database!$A$8,
_xlfn.FORECAST.LINEAR(
L17,
INDEX('DS2024'!$T$5:$T$15,MATCH(L17,'DS2024'!$S$5:$S$15,1)):
INDEX('DS2024'!$T$5:$T$15,MATCH(L17,'DS2024'!$S$5:$S$15,1)+1),
INDEX('DS2024'!$S$5:$S$15,MATCH(L17,'DS2024'!$S$5:$S$15,1)):
INDEX('DS2024'!$S$5:$S$15,MATCH(L17,'DS2024'!$S$5:$S$15,1)+1)),
IF($T$3=Database!$A$9,
_xlfn.FORECAST.LINEAR(
L17,
INDEX('DS2024'!$W$5:$W$15,MATCH(L17,'DS2024'!$V$5:$V$15,1)):
INDEX('DS2024'!$W$5:$W$15,MATCH(L17,'DS2024'!$V$5:$V$15,1)+1),
INDEX('DS2024'!$V$5:$V$15,MATCH(L17,'DS2024'!$V$5:$V$15,1)):
INDEX('DS2024'!$V$5:$V$15,MATCH(L17,'DS2024'!$V$5:$V$15,1)+1)),
IF($T$3=Database!$A$10,
_xlfn.FORECAST.LINEAR(
L17,
INDEX('DS2024'!$Z$5:$Z$15,MATCH(L17,'DS2024'!$Y$5:$Y$15,1)):
INDEX('DS2024'!$Z$5:$Z$15,MATCH(L17,'DS2024'!$Y$5:$Y$15,1)+1),
INDEX('DS2024'!$Y$5:$Y$15,MATCH(L17,'DS2024'!$Y$5:$Y$15,1)):
INDEX('DS2024'!$Y$5:$Y$15,MATCH(L17,'DS2024'!$Y$5:$Y$15,1)+1))
)))))))))))))))))))</f>
        <v>0.19286739121780325</v>
      </c>
      <c r="Z17" s="50">
        <f>IF($Z$3=Database!$A$11,
_xlfn.FORECAST.LINEAR(
N17,
INDEX('DS2024'!$B$20:$B$35,MATCH(N17,'DS2024'!$A$20:$A$35,1)):
INDEX('DS2024'!$B$20:$B$35,MATCH(N17,'DS2024'!$A$20:$A$35,1)+1),
INDEX('DS2024'!$A$20:$A$35,MATCH(N17,'DS2024'!$A$20:$A$35,1)):
INDEX('DS2024'!$A$20:$A$35,MATCH(N17,'DS2024'!$A$20:$A$35,1)+1)),
IF($Z$3=Database!$A$12,
_xlfn.FORECAST.LINEAR(
N17,
INDEX('DS2024'!$E$20:$E$35,MATCH(N17,'DS2024'!$D$20:$D$35,1)):
INDEX('DS2024'!$E$20:$E$35,MATCH(N17,'DS2024'!$D$20:$D$35,1)+1),
INDEX('DS2024'!$D$20:$D$35,MATCH(N17,'DS2024'!$D$20:$D$35,1)):
INDEX('DS2024'!$D$20:$D$35,MATCH(N17,'DS2024'!$D$20:$D$35,1)+1)),
IF($Z$3=Database!$A$13,
_xlfn.FORECAST.LINEAR(
N17,
INDEX('DS2024'!$H$20:$H$35,MATCH(N17,'DS2024'!$G$20:$G$35,1)):
INDEX('DS2024'!$H$20:$H$35,MATCH(N17,'DS2024'!$G$20:$G$35,1)+1),
INDEX('DS2024'!$G$20:$G$35,MATCH(N17,'DS2024'!$G$20:$G$35,1)):
INDEX('DS2024'!$G$20:$G$35,MATCH(N17,'DS2024'!$G$20:$G$35,1)+1)),
IF($Z$3=Database!$A$14,
_xlfn.FORECAST.LINEAR(
N17,
INDEX('DS2024'!$K$20:$K$35,MATCH(N17,'DS2024'!$J$20:$J$35,1)):
INDEX('DS2024'!$K$20:$K$35,MATCH(N17,'DS2024'!$J$20:$J$35,1)+1),
INDEX('DS2024'!$J$20:$J$35,MATCH(N17,'DS2024'!$J$20:$J$35,1)):
INDEX('DS2024'!$J$20:$J$35,MATCH(N17,'DS2024'!$J$20:$J$35,1)+1)),
IF($Z$3=Database!$A$15,
_xlfn.FORECAST.LINEAR(
N17,
INDEX('DS2024'!$N$20:$N$35,MATCH(N17,'DS2024'!$M$20:$M$35,1)):
INDEX('DS2024'!$N$20:$N$35,MATCH(N17,'DS2024'!$M$20:$M$35,1)+1),
INDEX('DS2024'!$M$20:$M$35,MATCH(N17,'DS2024'!$M$20:$M$35,1)):
INDEX('DS2024'!$M$20:$M$35,MATCH(N17,'DS2024'!$M$20:$M$35,1)+1)),
IF($Z$3=Database!$A$16,
_xlfn.FORECAST.LINEAR(
N17,
INDEX('DS2024'!$Q$20:$Q$35,MATCH(N17,'DS2024'!$P$20:$P$35,1)):
INDEX('DS2024'!$Q$20:$Q$35,MATCH(N17,'DS2024'!$P$20:$P$35,1)+1),
INDEX('DS2024'!$P$20:$P$35,MATCH(N17,'DS2024'!$P$20:$P$35,1)):
INDEX('DS2024'!$P$20:$P$35,MATCH(N17,'DS2024'!$P$20:$P$35,1)+1)),
IF($Z$3=Database!$A$17,
_xlfn.FORECAST.LINEAR(
N17,
INDEX('DS2024'!$T$20:$T$35,MATCH(N17,'DS2024'!$S$20:$S$35,1)):
INDEX('DS2024'!$T$20:$T$35,MATCH(N17,'DS2024'!$S$20:$S$35,1)+1),
INDEX('DS2024'!$S$20:$S$35,MATCH(N17,'DS2024'!$S$20:$S$35,1)):
INDEX('DS2024'!$S$20:$S$35,MATCH(N17,'DS2024'!$S$20:$S$35,1)+1)),
IF($Z$3=Database!$A$18,
_xlfn.FORECAST.LINEAR(
N17,
INDEX('DS2024'!$W$20:$W$35,MATCH(N17,'DS2024'!$V$20:$V$35,1)):
INDEX('DS2024'!$W$20:$W$35,MATCH(N17,'DS2024'!$V$20:$V$35,1)+1),
INDEX('DS2024'!$V$20:$V$35,MATCH(N17,'DS2024'!$V$20:$V$35,1)):
INDEX('DS2024'!$V$20:$V$35,MATCH(N17,'DS2024'!$V$20:$V$35,1)+1)),
IF($Z$3=Database!$A$19,
_xlfn.FORECAST.LINEAR(
N17,
INDEX('DS2024'!$Z$20:$Z$35,MATCH(N17,'DS2024'!$Y$20:$Y$35,1)):
INDEX('DS2024'!$Z$20:$Z$35,MATCH(N17,'DS2024'!$Y$20:$Y$35,1)+1),
INDEX('DS2024'!$Y$20:$Y$35,MATCH(N17,'DS2024'!$Y$20:$Y$35,1)):
INDEX('DS2024'!$Y$20:$Y$35,MATCH(N17,'DS2024'!$Y$20:$Y$35,1)+1)),
IF($Z$3=Database!$A$20,
_xlfn.FORECAST.LINEAR(
N17,
INDEX('DS2024'!$AC$20:$AC$35,MATCH(N17,'DS2024'!$AB$20:$AB$35,1)):
INDEX('DS2024'!$AC$20:$AC$35,MATCH(N17,'DS2024'!$AB$20:$AB$35,1)+1),
INDEX('DS2024'!$AB$20:$AB$35,MATCH(N17,'DS2024'!$AB$20:$AB$35,1)):
INDEX('DS2024'!$AB$20:$AB$35,MATCH(N17,'DS2024'!$AB$20:$AB$35,1)+1)),
IF($Z$3=Database!$A$2,
_xlfn.FORECAST.LINEAR(
N17,
INDEX('DS2024'!$B$5:$B$15,MATCH(N17,'DS2024'!$A$5:$A$15,1)):
INDEX('DS2024'!$B$5:$B$15,MATCH(N17,'DS2024'!$A$5:$A$15,1)+1),
INDEX('DS2024'!$A$5:$A$15,MATCH(N17,'DS2024'!$A$5:$A$15,1)):
INDEX('DS2024'!$A$5:$A$15,MATCH(N17,'DS2024'!$A$5:$A$15,1)+1)),
IF($Z$3=Database!$A$3,
_xlfn.FORECAST.LINEAR(
N17,
INDEX('DS2024'!$E$5:$E$15,MATCH(N17,'DS2024'!$D$5:$D$15,1)):
INDEX('DS2024'!$E$5:$E$15,MATCH(N17,'DS2024'!$D$5:$D$15,1)+1),
INDEX('DS2024'!$D$5:$D$15,MATCH(N17,'DS2024'!$D$5:$D$15,1)):
INDEX('DS2024'!$D$5:$D$15,MATCH(N17,'DS2024'!$D$5:$D$15,1)+1)),
IF($Z$3=Database!$A$4,
_xlfn.FORECAST.LINEAR(
N17,
INDEX('DS2024'!$H$5:$H$15,MATCH(N17,'DS2024'!$G$5:$G$15,1)):
INDEX('DS2024'!$H$5:$H$15,MATCH(N17,'DS2024'!$G$5:$G$15,1)+1),
INDEX('DS2024'!$G$5:$G$15,MATCH(N17,'DS2024'!$G$5:$G$15,1)):
INDEX('DS2024'!$G$5:$G$15,MATCH(N17,'DS2024'!$G$5:$G$15,1)+1)),
IF($Z$3=Database!$A$5,
_xlfn.FORECAST.LINEAR(
N17,
INDEX('DS2024'!$K$5:$K$15,MATCH(N17,'DS2024'!$J$5:$J$15,1)):
INDEX('DS2024'!$K$5:$K$15,MATCH(N17,'DS2024'!$J$5:$J$15,1)+1),
INDEX('DS2024'!$J$5:$J$15,MATCH(N17,'DS2024'!$J$5:$J$15,1)):
INDEX('DS2024'!$J$5:$J$15,MATCH(N17,'DS2024'!$J$5:$J$15,1)+1)),
IF($Z$3=Database!$A$6,
_xlfn.FORECAST.LINEAR(
N17,
INDEX('DS2024'!$N$5:$N$15,MATCH(N17,'DS2024'!$M$5:$M$15,1)):
INDEX('DS2024'!$N$5:$N$15,MATCH(N17,'DS2024'!$M$5:$M$15,1)+1),
INDEX('DS2024'!$M$5:$M$15,MATCH(N17,'DS2024'!$M$5:$M$15,1)):
INDEX('DS2024'!$M$5:$M$15,MATCH(N17,'DS2024'!$M$5:$M$15,1)+1)),
IF($Z$3=Database!$A$7,
_xlfn.FORECAST.LINEAR(
N17,
INDEX('DS2024'!$Q$5:$Q$15,MATCH(N17,'DS2024'!$P$5:$P$15,1)):
INDEX('DS2024'!$Q$5:$Q$15,MATCH(N17,'DS2024'!$P$5:$P$15,1)+1),
INDEX('DS2024'!$P$5:$P$15,MATCH(N17,'DS2024'!$P$5:$P$15,1)):
INDEX('DS2024'!$P$5:$P$15,MATCH(N17,'DS2024'!$P$5:$P$15,1)+1)),
IF($Z$3=Database!$A$8,
_xlfn.FORECAST.LINEAR(
N17,
INDEX('DS2024'!$T$5:$T$15,MATCH(N17,'DS2024'!$S$5:$S$15,1)):
INDEX('DS2024'!$T$5:$T$15,MATCH(N17,'DS2024'!$S$5:$S$15,1)+1),
INDEX('DS2024'!$S$5:$S$15,MATCH(N17,'DS2024'!$S$5:$S$15,1)):
INDEX('DS2024'!$S$5:$S$15,MATCH(N17,'DS2024'!$S$5:$S$15,1)+1)),
IF($Z$3=Database!$A$9,
_xlfn.FORECAST.LINEAR(
N17,
INDEX('DS2024'!$W$5:$W$15,MATCH(N17,'DS2024'!$V$5:$V$15,1)):
INDEX('DS2024'!$W$5:$W$15,MATCH(N17,'DS2024'!$V$5:$V$15,1)+1),
INDEX('DS2024'!$V$5:$V$15,MATCH(N17,'DS2024'!$V$5:$V$15,1)):
INDEX('DS2024'!$V$5:$V$15,MATCH(N17,'DS2024'!$V$5:$V$15,1)+1)),
IF($Z$3=Database!$A$10,
_xlfn.FORECAST.LINEAR(
N17,
INDEX('DS2024'!$Z$5:$Z$15,MATCH(N17,'DS2024'!$Y$5:$Y$15,1)):
INDEX('DS2024'!$Z$5:$Z$15,MATCH(N17,'DS2024'!$Y$5:$Y$15,1)+1),
INDEX('DS2024'!$Y$5:$Y$15,MATCH(N17,'DS2024'!$Y$5:$Y$15,1)):
INDEX('DS2024'!$Y$5:$Y$15,MATCH(N17,'DS2024'!$Y$5:$Y$15,1)+1))
)))))))))))))))))))</f>
        <v>0.19781344798757911</v>
      </c>
      <c r="AA17" s="50">
        <f>IF($AA$3=Database!$A$11,
_xlfn.FORECAST.LINEAR(
P17,
INDEX('DS2024'!$B$20:$B$35,MATCH(P17,'DS2024'!$A$20:$A$35,1)):
INDEX('DS2024'!$B$20:$B$35,MATCH(P17,'DS2024'!$A$20:$A$35,1)+1),
INDEX('DS2024'!$A$20:$A$35,MATCH(P17,'DS2024'!$A$20:$A$35,1)):
INDEX('DS2024'!$A$20:$A$35,MATCH(P17,'DS2024'!$A$20:$A$35,1)+1)),
IF($AA$3=Database!$A$12,
_xlfn.FORECAST.LINEAR(
P17,
INDEX('DS2024'!$E$20:$E$35,MATCH(P17,'DS2024'!$D$20:$D$35,1)):
INDEX('DS2024'!$E$20:$E$35,MATCH(P17,'DS2024'!$D$20:$D$35,1)+1),
INDEX('DS2024'!$D$20:$D$35,MATCH(P17,'DS2024'!$D$20:$D$35,1)):
INDEX('DS2024'!$D$20:$D$35,MATCH(P17,'DS2024'!$D$20:$D$35,1)+1)),
IF($AA$3=Database!$A$13,
_xlfn.FORECAST.LINEAR(
P17,
INDEX('DS2024'!$H$20:$H$35,MATCH(P17,'DS2024'!$G$20:$G$35,1)):
INDEX('DS2024'!$H$20:$H$35,MATCH(P17,'DS2024'!$G$20:$G$35,1)+1),
INDEX('DS2024'!$G$20:$G$35,MATCH(P17,'DS2024'!$G$20:$G$35,1)):
INDEX('DS2024'!$G$20:$G$35,MATCH(P17,'DS2024'!$G$20:$G$35,1)+1)),
IF($AA$3=Database!$A$14,
_xlfn.FORECAST.LINEAR(
P17,
INDEX('DS2024'!$K$20:$K$35,MATCH(P17,'DS2024'!$J$20:$J$35,1)):
INDEX('DS2024'!$K$20:$K$35,MATCH(P17,'DS2024'!$J$20:$J$35,1)+1),
INDEX('DS2024'!$J$20:$J$35,MATCH(P17,'DS2024'!$J$20:$J$35,1)):
INDEX('DS2024'!$J$20:$J$35,MATCH(P17,'DS2024'!$J$20:$J$35,1)+1)),
IF($AA$3=Database!$A$15,
_xlfn.FORECAST.LINEAR(
P17,
INDEX('DS2024'!$N$20:$N$35,MATCH(P17,'DS2024'!$M$20:$M$35,1)):
INDEX('DS2024'!$N$20:$N$35,MATCH(P17,'DS2024'!$M$20:$M$35,1)+1),
INDEX('DS2024'!$M$20:$M$35,MATCH(P17,'DS2024'!$M$20:$M$35,1)):
INDEX('DS2024'!$M$20:$M$35,MATCH(P17,'DS2024'!$M$20:$M$35,1)+1)),
IF($AA$3=Database!$A$16,
_xlfn.FORECAST.LINEAR(
P17,
INDEX('DS2024'!$Q$20:$Q$35,MATCH(P17,'DS2024'!$P$20:$P$35,1)):
INDEX('DS2024'!$Q$20:$Q$35,MATCH(P17,'DS2024'!$P$20:$P$35,1)+1),
INDEX('DS2024'!$P$20:$P$35,MATCH(P17,'DS2024'!$P$20:$P$35,1)):
INDEX('DS2024'!$P$20:$P$35,MATCH(P17,'DS2024'!$P$20:$P$35,1)+1)),
IF($AA$3=Database!$A$17,
_xlfn.FORECAST.LINEAR(
P17,
INDEX('DS2024'!$T$20:$T$35,MATCH(P17,'DS2024'!$S$20:$S$35,1)):
INDEX('DS2024'!$T$20:$T$35,MATCH(P17,'DS2024'!$S$20:$S$35,1)+1),
INDEX('DS2024'!$S$20:$S$35,MATCH(P17,'DS2024'!$S$20:$S$35,1)):
INDEX('DS2024'!$S$20:$S$35,MATCH(P17,'DS2024'!$S$20:$S$35,1)+1)),
IF($AA$3=Database!$A$18,
_xlfn.FORECAST.LINEAR(
P17,
INDEX('DS2024'!$W$20:$W$35,MATCH(P17,'DS2024'!$V$20:$V$35,1)):
INDEX('DS2024'!$W$20:$W$35,MATCH(P17,'DS2024'!$V$20:$V$35,1)+1),
INDEX('DS2024'!$V$20:$V$35,MATCH(P17,'DS2024'!$V$20:$V$35,1)):
INDEX('DS2024'!$V$20:$V$35,MATCH(P17,'DS2024'!$V$20:$V$35,1)+1)),
IF($AA$3=Database!$A$19,
_xlfn.FORECAST.LINEAR(
P17,
INDEX('DS2024'!$Z$20:$Z$35,MATCH(P17,'DS2024'!$Y$20:$Y$35,1)):
INDEX('DS2024'!$Z$20:$Z$35,MATCH(P17,'DS2024'!$Y$20:$Y$35,1)+1),
INDEX('DS2024'!$Y$20:$Y$35,MATCH(P17,'DS2024'!$Y$20:$Y$35,1)):
INDEX('DS2024'!$Y$20:$Y$35,MATCH(P17,'DS2024'!$Y$20:$Y$35,1)+1)),
IF($AA$3=Database!$A$20,
_xlfn.FORECAST.LINEAR(
P17,
INDEX('DS2024'!$AC$20:$AC$35,MATCH(P17,'DS2024'!$AB$20:$AB$35,1)):
INDEX('DS2024'!$AC$20:$AC$35,MATCH(P17,'DS2024'!$AB$20:$AB$35,1)+1),
INDEX('DS2024'!$AB$20:$AB$35,MATCH(P17,'DS2024'!$AB$20:$AB$35,1)):
INDEX('DS2024'!$AB$20:$AB$35,MATCH(P17,'DS2024'!$AB$20:$AB$35,1)+1)),
IF($AA$3=Database!$A$2,
_xlfn.FORECAST.LINEAR(
P17,
INDEX('DS2024'!$B$5:$B$15,MATCH(P17,'DS2024'!$A$5:$A$15,1)):
INDEX('DS2024'!$B$5:$B$15,MATCH(P17,'DS2024'!$A$5:$A$15,1)+1),
INDEX('DS2024'!$A$5:$A$15,MATCH(P17,'DS2024'!$A$5:$A$15,1)):
INDEX('DS2024'!$A$5:$A$15,MATCH(P17,'DS2024'!$A$5:$A$15,1)+1)),
IF($AA$3=Database!$A$3,
_xlfn.FORECAST.LINEAR(
P17,
INDEX('DS2024'!$E$5:$E$15,MATCH(P17,'DS2024'!$D$5:$D$15,1)):
INDEX('DS2024'!$E$5:$E$15,MATCH(P17,'DS2024'!$D$5:$D$15,1)+1),
INDEX('DS2024'!$D$5:$D$15,MATCH(P17,'DS2024'!$D$5:$D$15,1)):
INDEX('DS2024'!$D$5:$D$15,MATCH(P17,'DS2024'!$D$5:$D$15,1)+1)),
IF($AA$3=Database!$A$4,
_xlfn.FORECAST.LINEAR(
P17,
INDEX('DS2024'!$H$5:$H$15,MATCH(P17,'DS2024'!$G$5:$G$15,1)):
INDEX('DS2024'!$H$5:$H$15,MATCH(P17,'DS2024'!$G$5:$G$15,1)+1),
INDEX('DS2024'!$G$5:$G$15,MATCH(P17,'DS2024'!$G$5:$G$15,1)):
INDEX('DS2024'!$G$5:$G$15,MATCH(P17,'DS2024'!$G$5:$G$15,1)+1)),
IF($AA$3=Database!$A$5,
_xlfn.FORECAST.LINEAR(
P17,
INDEX('DS2024'!$K$5:$K$15,MATCH(P17,'DS2024'!$J$5:$J$15,1)):
INDEX('DS2024'!$K$5:$K$15,MATCH(P17,'DS2024'!$J$5:$J$15,1)+1),
INDEX('DS2024'!$J$5:$J$15,MATCH(P17,'DS2024'!$J$5:$J$15,1)):
INDEX('DS2024'!$J$5:$J$15,MATCH(P17,'DS2024'!$J$5:$J$15,1)+1)),
IF($AA$3=Database!$A$6,
_xlfn.FORECAST.LINEAR(
P17,
INDEX('DS2024'!$N$5:$N$15,MATCH(P17,'DS2024'!$M$5:$M$15,1)):
INDEX('DS2024'!$N$5:$N$15,MATCH(P17,'DS2024'!$M$5:$M$15,1)+1),
INDEX('DS2024'!$M$5:$M$15,MATCH(P17,'DS2024'!$M$5:$M$15,1)):
INDEX('DS2024'!$M$5:$M$15,MATCH(P17,'DS2024'!$M$5:$M$15,1)+1)),
IF($AA$3=Database!$A$7,
_xlfn.FORECAST.LINEAR(
P17,
INDEX('DS2024'!$Q$5:$Q$15,MATCH(P17,'DS2024'!$P$5:$P$15,1)):
INDEX('DS2024'!$Q$5:$Q$15,MATCH(P17,'DS2024'!$P$5:$P$15,1)+1),
INDEX('DS2024'!$P$5:$P$15,MATCH(P17,'DS2024'!$P$5:$P$15,1)):
INDEX('DS2024'!$P$5:$P$15,MATCH(P17,'DS2024'!$P$5:$P$15,1)+1)),
IF($AA$3=Database!$A$8,
_xlfn.FORECAST.LINEAR(
P17,
INDEX('DS2024'!$T$5:$T$15,MATCH(P17,'DS2024'!$S$5:$S$15,1)):
INDEX('DS2024'!$T$5:$T$15,MATCH(P17,'DS2024'!$S$5:$S$15,1)+1),
INDEX('DS2024'!$S$5:$S$15,MATCH(P17,'DS2024'!$S$5:$S$15,1)):
INDEX('DS2024'!$S$5:$S$15,MATCH(P17,'DS2024'!$S$5:$S$15,1)+1)),
IF($AA$3=Database!$A$9,
_xlfn.FORECAST.LINEAR(
P17,
INDEX('DS2024'!$W$5:$W$15,MATCH(P17,'DS2024'!$V$5:$V$15,1)):
INDEX('DS2024'!$W$5:$W$15,MATCH(P17,'DS2024'!$V$5:$V$15,1)+1),
INDEX('DS2024'!$V$5:$V$15,MATCH(P17,'DS2024'!$V$5:$V$15,1)):
INDEX('DS2024'!$V$5:$V$15,MATCH(P17,'DS2024'!$V$5:$V$15,1)+1)),
IF($AA$3=Database!$A$10,
_xlfn.FORECAST.LINEAR(
P17,
INDEX('DS2024'!$Z$5:$Z$15,MATCH(P17,'DS2024'!$Y$5:$Y$15,1)):
INDEX('DS2024'!$Z$5:$Z$15,MATCH(P17,'DS2024'!$Y$5:$Y$15,1)+1),
INDEX('DS2024'!$Y$5:$Y$15,MATCH(P17,'DS2024'!$Y$5:$Y$15,1)):
INDEX('DS2024'!$Y$5:$Y$15,MATCH(P17,'DS2024'!$Y$5:$Y$15,1)+1))
)))))))))))))))))))</f>
        <v>0.19633568215295194</v>
      </c>
      <c r="AB17" s="50">
        <f>IF($AB$3=Database!$A$11,
_xlfn.FORECAST.LINEAR(
R17,
INDEX('DS2024'!$B$20:$B$35,MATCH(R17,'DS2024'!$A$20:$A$35,1)):
INDEX('DS2024'!$B$20:$B$35,MATCH(R17,'DS2024'!$A$20:$A$35,1)+1),
INDEX('DS2024'!$A$20:$A$35,MATCH(R17,'DS2024'!$A$20:$A$35,1)):
INDEX('DS2024'!$A$20:$A$35,MATCH(R17,'DS2024'!$A$20:$A$35,1)+1)),
IF($AB$3=Database!$A$12,
_xlfn.FORECAST.LINEAR(
R17,
INDEX('DS2024'!$E$20:$E$35,MATCH(R17,'DS2024'!$D$20:$D$35,1)):
INDEX('DS2024'!$E$20:$E$35,MATCH(R17,'DS2024'!$D$20:$D$35,1)+1),
INDEX('DS2024'!$D$20:$D$35,MATCH(R17,'DS2024'!$D$20:$D$35,1)):
INDEX('DS2024'!$D$20:$D$35,MATCH(R17,'DS2024'!$D$20:$D$35,1)+1)),
IF($AB$3=Database!$A$13,
_xlfn.FORECAST.LINEAR(
R17,
INDEX('DS2024'!$H$20:$H$35,MATCH(R17,'DS2024'!$G$20:$G$35,1)):
INDEX('DS2024'!$H$20:$H$35,MATCH(R17,'DS2024'!$G$20:$G$35,1)+1),
INDEX('DS2024'!$G$20:$G$35,MATCH(R17,'DS2024'!$G$20:$G$35,1)):
INDEX('DS2024'!$G$20:$G$35,MATCH(R17,'DS2024'!$G$20:$G$35,1)+1)),
IF($AB$3=Database!$A$14,
_xlfn.FORECAST.LINEAR(
R17,
INDEX('DS2024'!$K$20:$K$35,MATCH(R17,'DS2024'!$J$20:$J$35,1)):
INDEX('DS2024'!$K$20:$K$35,MATCH(R17,'DS2024'!$J$20:$J$35,1)+1),
INDEX('DS2024'!$J$20:$J$35,MATCH(R17,'DS2024'!$J$20:$J$35,1)):
INDEX('DS2024'!$J$20:$J$35,MATCH(R17,'DS2024'!$J$20:$J$35,1)+1)),
IF($AB$3=Database!$A$15,
_xlfn.FORECAST.LINEAR(
R17,
INDEX('DS2024'!$N$20:$N$35,MATCH(R17,'DS2024'!$M$20:$M$35,1)):
INDEX('DS2024'!$N$20:$N$35,MATCH(R17,'DS2024'!$M$20:$M$35,1)+1),
INDEX('DS2024'!$M$20:$M$35,MATCH(R17,'DS2024'!$M$20:$M$35,1)):
INDEX('DS2024'!$M$20:$M$35,MATCH(R17,'DS2024'!$M$20:$M$35,1)+1)),
IF($AB$3=Database!$A$16,
_xlfn.FORECAST.LINEAR(
R17,
INDEX('DS2024'!$Q$20:$Q$35,MATCH(R17,'DS2024'!$P$20:$P$35,1)):
INDEX('DS2024'!$Q$20:$Q$35,MATCH(R17,'DS2024'!$P$20:$P$35,1)+1),
INDEX('DS2024'!$P$20:$P$35,MATCH(R17,'DS2024'!$P$20:$P$35,1)):
INDEX('DS2024'!$P$20:$P$35,MATCH(R17,'DS2024'!$P$20:$P$35,1)+1)),
IF($AB$3=Database!$A$17,
_xlfn.FORECAST.LINEAR(
R17,
INDEX('DS2024'!$T$20:$T$35,MATCH(R17,'DS2024'!$S$20:$S$35,1)):
INDEX('DS2024'!$T$20:$T$35,MATCH(R17,'DS2024'!$S$20:$S$35,1)+1),
INDEX('DS2024'!$S$20:$S$35,MATCH(R17,'DS2024'!$S$20:$S$35,1)):
INDEX('DS2024'!$S$20:$S$35,MATCH(R17,'DS2024'!$S$20:$S$35,1)+1)),
IF($AB$3=Database!$A$18,
_xlfn.FORECAST.LINEAR(
R17,
INDEX('DS2024'!$W$20:$W$35,MATCH(R17,'DS2024'!$V$20:$V$35,1)):
INDEX('DS2024'!$W$20:$W$35,MATCH(R17,'DS2024'!$V$20:$V$35,1)+1),
INDEX('DS2024'!$V$20:$V$35,MATCH(R17,'DS2024'!$V$20:$V$35,1)):
INDEX('DS2024'!$V$20:$V$35,MATCH(R17,'DS2024'!$V$20:$V$35,1)+1)),
IF($AB$3=Database!$A$19,
_xlfn.FORECAST.LINEAR(
R17,
INDEX('DS2024'!$Z$20:$Z$35,MATCH(R17,'DS2024'!$Y$20:$Y$35,1)):
INDEX('DS2024'!$Z$20:$Z$35,MATCH(R17,'DS2024'!$Y$20:$Y$35,1)+1),
INDEX('DS2024'!$Y$20:$Y$35,MATCH(R17,'DS2024'!$Y$20:$Y$35,1)):
INDEX('DS2024'!$Y$20:$Y$35,MATCH(R17,'DS2024'!$Y$20:$Y$35,1)+1)),
IF($AB$3=Database!$A$20,
_xlfn.FORECAST.LINEAR(
R17,
INDEX('DS2024'!$AC$20:$AC$35,MATCH(R17,'DS2024'!$AB$20:$AB$35,1)):
INDEX('DS2024'!$AC$20:$AC$35,MATCH(R17,'DS2024'!$AB$20:$AB$35,1)+1),
INDEX('DS2024'!$AB$20:$AB$35,MATCH(R17,'DS2024'!$AB$20:$AB$35,1)):
INDEX('DS2024'!$AB$20:$AB$35,MATCH(R17,'DS2024'!$AB$20:$AB$35,1)+1)),
IF($AB$3=Database!$A$2,
_xlfn.FORECAST.LINEAR(
R17,
INDEX('DS2024'!$B$5:$B$15,MATCH(R17,'DS2024'!$A$5:$A$15,1)):
INDEX('DS2024'!$B$5:$B$15,MATCH(R17,'DS2024'!$A$5:$A$15,1)+1),
INDEX('DS2024'!$A$5:$A$15,MATCH(R17,'DS2024'!$A$5:$A$15,1)):
INDEX('DS2024'!$A$5:$A$15,MATCH(R17,'DS2024'!$A$5:$A$15,1)+1)),
IF($AB$3=Database!$A$3,
_xlfn.FORECAST.LINEAR(
R17,
INDEX('DS2024'!$E$5:$E$15,MATCH(R17,'DS2024'!$D$5:$D$15,1)):
INDEX('DS2024'!$E$5:$E$15,MATCH(R17,'DS2024'!$D$5:$D$15,1)+1),
INDEX('DS2024'!$D$5:$D$15,MATCH(R17,'DS2024'!$D$5:$D$15,1)):
INDEX('DS2024'!$D$5:$D$15,MATCH(R17,'DS2024'!$D$5:$D$15,1)+1)),
IF($AB$3=Database!$A$4,
_xlfn.FORECAST.LINEAR(
R17,
INDEX('DS2024'!$H$5:$H$15,MATCH(R17,'DS2024'!$G$5:$G$15,1)):
INDEX('DS2024'!$H$5:$H$15,MATCH(R17,'DS2024'!$G$5:$G$15,1)+1),
INDEX('DS2024'!$G$5:$G$15,MATCH(R17,'DS2024'!$G$5:$G$15,1)):
INDEX('DS2024'!$G$5:$G$15,MATCH(R17,'DS2024'!$G$5:$G$15,1)+1)),
IF($AB$3=Database!$A$5,
_xlfn.FORECAST.LINEAR(
R17,
INDEX('DS2024'!$K$5:$K$15,MATCH(R17,'DS2024'!$J$5:$J$15,1)):
INDEX('DS2024'!$K$5:$K$15,MATCH(R17,'DS2024'!$J$5:$J$15,1)+1),
INDEX('DS2024'!$J$5:$J$15,MATCH(R17,'DS2024'!$J$5:$J$15,1)):
INDEX('DS2024'!$J$5:$J$15,MATCH(R17,'DS2024'!$J$5:$J$15,1)+1)),
IF($AB$3=Database!$A$6,
_xlfn.FORECAST.LINEAR(
R17,
INDEX('DS2024'!$N$5:$N$15,MATCH(R17,'DS2024'!$M$5:$M$15,1)):
INDEX('DS2024'!$N$5:$N$15,MATCH(R17,'DS2024'!$M$5:$M$15,1)+1),
INDEX('DS2024'!$M$5:$M$15,MATCH(R17,'DS2024'!$M$5:$M$15,1)):
INDEX('DS2024'!$M$5:$M$15,MATCH(R17,'DS2024'!$M$5:$M$15,1)+1)),
IF($AB$3=Database!$A$7,
_xlfn.FORECAST.LINEAR(
R17,
INDEX('DS2024'!$Q$5:$Q$15,MATCH(R17,'DS2024'!$P$5:$P$15,1)):
INDEX('DS2024'!$Q$5:$Q$15,MATCH(R17,'DS2024'!$P$5:$P$15,1)+1),
INDEX('DS2024'!$P$5:$P$15,MATCH(R17,'DS2024'!$P$5:$P$15,1)):
INDEX('DS2024'!$P$5:$P$15,MATCH(R17,'DS2024'!$P$5:$P$15,1)+1)),
IF($AB$3=Database!$A$8,
_xlfn.FORECAST.LINEAR(
R17,
INDEX('DS2024'!$T$5:$T$15,MATCH(R17,'DS2024'!$S$5:$S$15,1)):
INDEX('DS2024'!$T$5:$T$15,MATCH(R17,'DS2024'!$S$5:$S$15,1)+1),
INDEX('DS2024'!$S$5:$S$15,MATCH(R17,'DS2024'!$S$5:$S$15,1)):
INDEX('DS2024'!$S$5:$S$15,MATCH(R17,'DS2024'!$S$5:$S$15,1)+1)),
IF($AB$3=Database!$A$9,
_xlfn.FORECAST.LINEAR(
R17,
INDEX('DS2024'!$W$5:$W$15,MATCH(R17,'DS2024'!$V$5:$V$15,1)):
INDEX('DS2024'!$W$5:$W$15,MATCH(R17,'DS2024'!$V$5:$V$15,1)+1),
INDEX('DS2024'!$V$5:$V$15,MATCH(R17,'DS2024'!$V$5:$V$15,1)):
INDEX('DS2024'!$V$5:$V$15,MATCH(R17,'DS2024'!$V$5:$V$15,1)+1)),
IF($AB$3=Database!$A$10,
_xlfn.FORECAST.LINEAR(
R17,
INDEX('DS2024'!$Z$5:$Z$15,MATCH(R17,'DS2024'!$Y$5:$Y$15,1)):
INDEX('DS2024'!$Z$5:$Z$15,MATCH(R17,'DS2024'!$Y$5:$Y$15,1)+1),
INDEX('DS2024'!$Y$5:$Y$15,MATCH(R17,'DS2024'!$Y$5:$Y$15,1)):
INDEX('DS2024'!$Y$5:$Y$15,MATCH(R17,'DS2024'!$Y$5:$Y$15,1)+1))
)))))))))))))))))))</f>
        <v>0.19445662645805961</v>
      </c>
      <c r="AC17" s="82">
        <f t="shared" si="0"/>
        <v>0.52933665633823301</v>
      </c>
      <c r="AD17" s="82">
        <f t="shared" si="1"/>
        <v>0.46635811054252102</v>
      </c>
      <c r="AE17" s="82">
        <f t="shared" si="2"/>
        <v>0.47161654549238857</v>
      </c>
      <c r="AF17" s="82">
        <f t="shared" si="3"/>
        <v>0.52935575163895299</v>
      </c>
      <c r="AG17" s="82">
        <f t="shared" si="4"/>
        <v>0.52942747545141322</v>
      </c>
      <c r="AH17" s="82">
        <f t="shared" si="5"/>
        <v>0.52921556418732607</v>
      </c>
      <c r="AI17" s="82">
        <f t="shared" si="6"/>
        <v>0.52957721055340001</v>
      </c>
      <c r="AJ17" s="83">
        <f t="shared" si="7"/>
        <v>0.52946915909566772</v>
      </c>
      <c r="AK17" s="83">
        <f t="shared" si="8"/>
        <v>0.52933176607829258</v>
      </c>
      <c r="AL17" s="42"/>
      <c r="AM17" s="42"/>
      <c r="AN17" s="42"/>
      <c r="AO17" s="42"/>
      <c r="AP17" s="42"/>
      <c r="AQ17" s="42"/>
      <c r="AR17" s="42"/>
      <c r="AS17" s="42"/>
      <c r="AT17" s="42"/>
      <c r="BD17" s="83" t="e">
        <f>#REF!/10</f>
        <v>#REF!</v>
      </c>
      <c r="BE17" s="83" t="e">
        <f>#REF!/10</f>
        <v>#REF!</v>
      </c>
      <c r="BF17" s="83" t="e">
        <f>#REF!/10</f>
        <v>#REF!</v>
      </c>
      <c r="BG17" s="83" t="e">
        <f>#REF!/10</f>
        <v>#REF!</v>
      </c>
      <c r="BH17" s="83">
        <f t="shared" si="9"/>
        <v>0</v>
      </c>
      <c r="BI17" s="83">
        <f t="shared" si="10"/>
        <v>0</v>
      </c>
      <c r="BJ17" s="83">
        <f t="shared" si="11"/>
        <v>0</v>
      </c>
      <c r="BK17" s="83">
        <f t="shared" si="12"/>
        <v>0</v>
      </c>
      <c r="BL17" s="83">
        <f t="shared" si="13"/>
        <v>0</v>
      </c>
    </row>
    <row r="18" spans="1:64" ht="14.25" customHeight="1">
      <c r="A18" s="31">
        <v>12</v>
      </c>
      <c r="B18" s="42">
        <f>'Evaluasi 60 C'!B18</f>
        <v>65.531999999999996</v>
      </c>
      <c r="C18" s="42">
        <f>'Evaluasi 60 C'!C18</f>
        <v>-0.33597622466890054</v>
      </c>
      <c r="D18" s="42">
        <f>'Evaluasi 60 C'!E18</f>
        <v>66.100999999999999</v>
      </c>
      <c r="E18" s="42">
        <f>'Evaluasi 60 C'!F18</f>
        <v>-0.29517075812274368</v>
      </c>
      <c r="F18" s="42">
        <f>'Evaluasi 60 C'!H18</f>
        <v>65.391000000000005</v>
      </c>
      <c r="G18" s="42">
        <f>'Evaluasi 60 C'!I18</f>
        <v>-0.29696498194945847</v>
      </c>
      <c r="H18" s="42">
        <f>'Evaluasi 60 C'!K18</f>
        <v>65.504999999999995</v>
      </c>
      <c r="I18" s="42">
        <f>'Evaluasi 60 C'!L18</f>
        <v>-0.3358965214616243</v>
      </c>
      <c r="J18" s="42">
        <f>'Evaluasi 60 C'!N18</f>
        <v>65.691000000000003</v>
      </c>
      <c r="K18" s="42">
        <f>'Evaluasi 60 C'!O18</f>
        <v>-0.33644558800063823</v>
      </c>
      <c r="L18" s="42">
        <f>'Evaluasi 60 C'!Q18</f>
        <v>66.683000000000007</v>
      </c>
      <c r="M18" s="42">
        <f>'Evaluasi 60 C'!R18</f>
        <v>-0.33937394287537892</v>
      </c>
      <c r="N18" s="42">
        <f>'Evaluasi 60 C'!T18</f>
        <v>65.197999999999993</v>
      </c>
      <c r="O18" s="42">
        <f>'Evaluasi 60 C'!U18</f>
        <v>-0.33499026647518743</v>
      </c>
      <c r="P18" s="42">
        <f>'Evaluasi 60 C'!W18</f>
        <v>65.52</v>
      </c>
      <c r="Q18" s="42">
        <f>'Evaluasi 60 C'!X18</f>
        <v>-0.3359408010212222</v>
      </c>
      <c r="R18" s="42">
        <f>'Evaluasi 60 C'!Z18</f>
        <v>65.456000000000003</v>
      </c>
      <c r="S18" s="50">
        <f>'Evaluasi 60 C'!AA18</f>
        <v>-0.33575187490027125</v>
      </c>
      <c r="T18" s="50">
        <f>IF($T$3=Database!$A$11,
_xlfn.FORECAST.LINEAR(
B18,
INDEX('DS2024'!$B$20:$B$35,MATCH(B18,'DS2024'!$A$20:$A$35,1)):
INDEX('DS2024'!$B$20:$B$35,MATCH(B18,'DS2024'!$A$20:$A$35,1)+1),
INDEX('DS2024'!$A$20:$A$35,MATCH(B18,'DS2024'!$A$20:$A$35,1)):
INDEX('DS2024'!$A$20:$A$35,MATCH(B18,'DS2024'!$A$20:$A$35,1)+1)),
IF($T$3=Database!$A$12,
_xlfn.FORECAST.LINEAR(
B18,
INDEX('DS2024'!$E$20:$E$35,MATCH(B18,'DS2024'!$D$20:$D$35,1)):
INDEX('DS2024'!$E$20:$E$35,MATCH(B18,'DS2024'!$D$20:$D$35,1)+1),
INDEX('DS2024'!$D$20:$D$35,MATCH(B18,'DS2024'!$D$20:$D$35,1)):
INDEX('DS2024'!$D$20:$D$35,MATCH(B18,'DS2024'!$D$20:$D$35,1)+1)),
IF($T$3=Database!$A$13,
_xlfn.FORECAST.LINEAR(
B18,
INDEX('DS2024'!$H$20:$H$35,MATCH(B18,'DS2024'!$G$20:$G$35,1)):
INDEX('DS2024'!$H$20:$H$35,MATCH(B18,'DS2024'!$G$20:$G$35,1)+1),
INDEX('DS2024'!$G$20:$G$35,MATCH(B18,'DS2024'!$G$20:$G$35,1)):
INDEX('DS2024'!$G$20:$G$35,MATCH(B18,'DS2024'!$G$20:$G$35,1)+1)),
IF($T$3=Database!$A$14,
_xlfn.FORECAST.LINEAR(
B18,
INDEX('DS2024'!$K$20:$K$35,MATCH(B18,'DS2024'!$J$20:$J$35,1)):
INDEX('DS2024'!$K$20:$K$35,MATCH(B18,'DS2024'!$J$20:$J$35,1)+1),
INDEX('DS2024'!$J$20:$J$35,MATCH(B18,'DS2024'!$J$20:$J$35,1)):
INDEX('DS2024'!$J$20:$J$35,MATCH(B18,'DS2024'!$J$20:$J$35,1)+1)),
IF($T$3=Database!$A$15,
_xlfn.FORECAST.LINEAR(
B18,
INDEX('DS2024'!$N$20:$N$35,MATCH(B18,'DS2024'!$M$20:$M$35,1)):
INDEX('DS2024'!$N$20:$N$35,MATCH(B18,'DS2024'!$M$20:$M$35,1)+1),
INDEX('DS2024'!$M$20:$M$35,MATCH(B18,'DS2024'!$M$20:$M$35,1)):
INDEX('DS2024'!$M$20:$M$35,MATCH(B18,'DS2024'!$M$20:$M$35,1)+1)),
IF($T$3=Database!$A$16,
_xlfn.FORECAST.LINEAR(
B18,
INDEX('DS2024'!$Q$20:$Q$35,MATCH(B18,'DS2024'!$P$20:$P$35,1)):
INDEX('DS2024'!$Q$20:$Q$35,MATCH(B18,'DS2024'!$P$20:$P$35,1)+1),
INDEX('DS2024'!$P$20:$P$35,MATCH(B18,'DS2024'!$P$20:$P$35,1)):
INDEX('DS2024'!$P$20:$P$35,MATCH(B18,'DS2024'!$P$20:$P$35,1)+1)),
IF($T$3=Database!$A$17,
_xlfn.FORECAST.LINEAR(
B18,
INDEX('DS2024'!$T$20:$T$35,MATCH(B18,'DS2024'!$S$20:$S$35,1)):
INDEX('DS2024'!$T$20:$T$35,MATCH(B18,'DS2024'!$S$20:$S$35,1)+1),
INDEX('DS2024'!$S$20:$S$35,MATCH(B18,'DS2024'!$S$20:$S$35,1)):
INDEX('DS2024'!$S$20:$S$35,MATCH(B18,'DS2024'!$S$20:$S$35,1)+1)),
IF($T$3=Database!$A$18,
_xlfn.FORECAST.LINEAR(
B18,
INDEX('DS2024'!$W$20:$W$35,MATCH(B18,'DS2024'!$V$20:$V$35,1)):
INDEX('DS2024'!$W$20:$W$35,MATCH(B18,'DS2024'!$V$20:$V$35,1)+1),
INDEX('DS2024'!$V$20:$V$35,MATCH(B18,'DS2024'!$V$20:$V$35,1)):
INDEX('DS2024'!$V$20:$V$35,MATCH(B18,'DS2024'!$V$20:$V$35,1)+1)),
IF($T$3=Database!$A$19,
_xlfn.FORECAST.LINEAR(
B18,
INDEX('DS2024'!$Z$20:$Z$35,MATCH(B18,'DS2024'!$Y$20:$Y$35,1)):
INDEX('DS2024'!$Z$20:$Z$35,MATCH(B18,'DS2024'!$Y$20:$Y$35,1)+1),
INDEX('DS2024'!$Y$20:$Y$35,MATCH(B18,'DS2024'!$Y$20:$Y$35,1)):
INDEX('DS2024'!$Y$20:$Y$35,MATCH(B18,'DS2024'!$Y$20:$Y$35,1)+1)),
IF($T$3=Database!$A$20,
_xlfn.FORECAST.LINEAR(
B18,
INDEX('DS2024'!$AC$20:$AC$35,MATCH(B18,'DS2024'!$AB$20:$AB$35,1)):
INDEX('DS2024'!$AC$20:$AC$35,MATCH(B18,'DS2024'!$AB$20:$AB$35,1)+1),
INDEX('DS2024'!$AB$20:$AB$35,MATCH(B18,'DS2024'!$AB$20:$AB$35,1)):
INDEX('DS2024'!$AB$20:$AB$35,MATCH(B18,'DS2024'!$AB$20:$AB$35,1)+1)),
IF($T$3=Database!$A$2,
_xlfn.FORECAST.LINEAR(
B18,
INDEX('DS2024'!$B$5:$B$15,MATCH(B18,'DS2024'!$A$5:$A$15,1)):
INDEX('DS2024'!$B$5:$B$15,MATCH(B18,'DS2024'!$A$5:$A$15,1)+1),
INDEX('DS2024'!$A$5:$A$15,MATCH(B18,'DS2024'!$A$5:$A$15,1)):
INDEX('DS2024'!$A$5:$A$15,MATCH(B18,'DS2024'!$A$5:$A$15,1)+1)),
IF($T$3=Database!$A$3,
_xlfn.FORECAST.LINEAR(
B18,
INDEX('DS2024'!$E$5:$E$15,MATCH(B18,'DS2024'!$D$5:$D$15,1)):
INDEX('DS2024'!$E$5:$E$15,MATCH(B18,'DS2024'!$D$5:$D$15,1)+1),
INDEX('DS2024'!$D$5:$D$15,MATCH(B18,'DS2024'!$D$5:$D$15,1)):
INDEX('DS2024'!$D$5:$D$15,MATCH(B18,'DS2024'!$D$5:$D$15,1)+1)),
IF($T$3=Database!$A$4,
_xlfn.FORECAST.LINEAR(
B18,
INDEX('DS2024'!$H$5:$H$15,MATCH(B18,'DS2024'!$G$5:$G$15,1)):
INDEX('DS2024'!$H$5:$H$15,MATCH(B18,'DS2024'!$G$5:$G$15,1)+1),
INDEX('DS2024'!$G$5:$G$15,MATCH(B18,'DS2024'!$G$5:$G$15,1)):
INDEX('DS2024'!$G$5:$G$15,MATCH(B18,'DS2024'!$G$5:$G$15,1)+1)),
IF($T$3=Database!$A$5,
_xlfn.FORECAST.LINEAR(
B18,
INDEX('DS2024'!$K$5:$K$15,MATCH(B18,'DS2024'!$J$5:$J$15,1)):
INDEX('DS2024'!$K$5:$K$15,MATCH(B18,'DS2024'!$J$5:$J$15,1)+1),
INDEX('DS2024'!$J$5:$J$15,MATCH(B18,'DS2024'!$J$5:$J$15,1)):
INDEX('DS2024'!$J$5:$J$15,MATCH(B18,'DS2024'!$J$5:$J$15,1)+1)),
IF($T$3=Database!$A$6,
_xlfn.FORECAST.LINEAR(
B18,
INDEX('DS2024'!$N$5:$N$15,MATCH(B18,'DS2024'!$M$5:$M$15,1)):
INDEX('DS2024'!$N$5:$N$15,MATCH(B18,'DS2024'!$M$5:$M$15,1)+1),
INDEX('DS2024'!$M$5:$M$15,MATCH(B18,'DS2024'!$M$5:$M$15,1)):
INDEX('DS2024'!$M$5:$M$15,MATCH(B18,'DS2024'!$M$5:$M$15,1)+1)),
IF($T$3=Database!$A$7,
_xlfn.FORECAST.LINEAR(
B18,
INDEX('DS2024'!$Q$5:$Q$15,MATCH(B18,'DS2024'!$P$5:$P$15,1)):
INDEX('DS2024'!$Q$5:$Q$15,MATCH(B18,'DS2024'!$P$5:$P$15,1)+1),
INDEX('DS2024'!$P$5:$P$15,MATCH(B18,'DS2024'!$P$5:$P$15,1)):
INDEX('DS2024'!$P$5:$P$15,MATCH(B18,'DS2024'!$P$5:$P$15,1)+1)),
IF($T$3=Database!$A$8,
_xlfn.FORECAST.LINEAR(
B18,
INDEX('DS2024'!$T$5:$T$15,MATCH(B18,'DS2024'!$S$5:$S$15,1)):
INDEX('DS2024'!$T$5:$T$15,MATCH(B18,'DS2024'!$S$5:$S$15,1)+1),
INDEX('DS2024'!$S$5:$S$15,MATCH(B18,'DS2024'!$S$5:$S$15,1)):
INDEX('DS2024'!$S$5:$S$15,MATCH(B18,'DS2024'!$S$5:$S$15,1)+1)),
IF($T$3=Database!$A$9,
_xlfn.FORECAST.LINEAR(
B18,
INDEX('DS2024'!$W$5:$W$15,MATCH(B18,'DS2024'!$V$5:$V$15,1)):
INDEX('DS2024'!$W$5:$W$15,MATCH(B18,'DS2024'!$V$5:$V$15,1)+1),
INDEX('DS2024'!$V$5:$V$15,MATCH(B18,'DS2024'!$V$5:$V$15,1)):
INDEX('DS2024'!$V$5:$V$15,MATCH(B18,'DS2024'!$V$5:$V$15,1)+1)),
IF($T$3=Database!$A$10,
_xlfn.FORECAST.LINEAR(
B18,
INDEX('DS2024'!$Z$5:$Z$15,MATCH(B18,'DS2024'!$Y$5:$Y$15,1)):
INDEX('DS2024'!$Z$5:$Z$15,MATCH(B18,'DS2024'!$Y$5:$Y$15,1)+1),
INDEX('DS2024'!$Y$5:$Y$15,MATCH(B18,'DS2024'!$Y$5:$Y$15,1)):
INDEX('DS2024'!$Y$5:$Y$15,MATCH(B18,'DS2024'!$Y$5:$Y$15,1)+1))
)))))))))))))))))))</f>
        <v>0.19326868107806841</v>
      </c>
      <c r="U18" s="50">
        <f>IF($U$3=Database!$A$11,
_xlfn.FORECAST.LINEAR(
D18,
INDEX('DS2024'!$B$20:$B$35,MATCH(D18,'DS2024'!$A$20:$A$35,1)):
INDEX('DS2024'!$B$20:$B$35,MATCH(D18,'DS2024'!$A$20:$A$35,1)+1),
INDEX('DS2024'!$A$20:$A$35,MATCH(D18,'DS2024'!$A$20:$A$35,1)):
INDEX('DS2024'!$A$20:$A$35,MATCH(D18,'DS2024'!$A$20:$A$35,1)+1)),
IF($U$3=Database!$A$12,
_xlfn.FORECAST.LINEAR(
D18,
INDEX('DS2024'!$E$20:$E$35,MATCH(D18,'DS2024'!$D$20:$D$35,1)):
INDEX('DS2024'!$E$20:$E$35,MATCH(D18,'DS2024'!$D$20:$D$35,1)+1),
INDEX('DS2024'!$D$20:$D$35,MATCH(D18,'DS2024'!$D$20:$D$35,1)):
INDEX('DS2024'!$D$20:$D$35,MATCH(D18,'DS2024'!$D$20:$D$35,1)+1)),
IF($U$3=Database!$A$13,
_xlfn.FORECAST.LINEAR(
D18,
INDEX('DS2024'!$H$20:$H$35,MATCH(D18,'DS2024'!$G$20:$G$35,1)):
INDEX('DS2024'!$H$20:$H$35,MATCH(D18,'DS2024'!$G$20:$G$35,1)+1),
INDEX('DS2024'!$G$20:$G$35,MATCH(D18,'DS2024'!$G$20:$G$35,1)):
INDEX('DS2024'!$G$20:$G$35,MATCH(D18,'DS2024'!$G$20:$G$35,1)+1)),
IF($U$3=Database!$A$14,
_xlfn.FORECAST.LINEAR(
D18,
INDEX('DS2024'!$K$20:$K$35,MATCH(D18,'DS2024'!$J$20:$J$35,1)):
INDEX('DS2024'!$K$20:$K$35,MATCH(D18,'DS2024'!$J$20:$J$35,1)+1),
INDEX('DS2024'!$J$20:$J$35,MATCH(D18,'DS2024'!$J$20:$J$35,1)):
INDEX('DS2024'!$J$20:$J$35,MATCH(D18,'DS2024'!$J$20:$J$35,1)+1)),
IF($U$3=Database!$A$15,
_xlfn.FORECAST.LINEAR(
D18,
INDEX('DS2024'!$N$20:$N$35,MATCH(D18,'DS2024'!$M$20:$M$35,1)):
INDEX('DS2024'!$N$20:$N$35,MATCH(D18,'DS2024'!$M$20:$M$35,1)+1),
INDEX('DS2024'!$M$20:$M$35,MATCH(D18,'DS2024'!$M$20:$M$35,1)):
INDEX('DS2024'!$M$20:$M$35,MATCH(D18,'DS2024'!$M$20:$M$35,1)+1)),
IF($U$3=Database!$A$16,
_xlfn.FORECAST.LINEAR(
D18,
INDEX('DS2024'!$Q$20:$Q$35,MATCH(D18,'DS2024'!$P$20:$P$35,1)):
INDEX('DS2024'!$Q$20:$Q$35,MATCH(D18,'DS2024'!$P$20:$P$35,1)+1),
INDEX('DS2024'!$P$20:$P$35,MATCH(D18,'DS2024'!$P$20:$P$35,1)):
INDEX('DS2024'!$P$20:$P$35,MATCH(D18,'DS2024'!$P$20:$P$35,1)+1)),
IF($U$3=Database!$A$17,
_xlfn.FORECAST.LINEAR(
D18,
INDEX('DS2024'!$T$20:$T$35,MATCH(D18,'DS2024'!$S$20:$S$35,1)):
INDEX('DS2024'!$T$20:$T$35,MATCH(D18,'DS2024'!$S$20:$S$35,1)+1),
INDEX('DS2024'!$S$20:$S$35,MATCH(D18,'DS2024'!$S$20:$S$35,1)):
INDEX('DS2024'!$S$20:$S$35,MATCH(D18,'DS2024'!$S$20:$S$35,1)+1)),
IF($U$3=Database!$A$18,
_xlfn.FORECAST.LINEAR(
D18,
INDEX('DS2024'!$W$20:$W$35,MATCH(D18,'DS2024'!$V$20:$V$35,1)):
INDEX('DS2024'!$W$20:$W$35,MATCH(D18,'DS2024'!$V$20:$V$35,1)+1),
INDEX('DS2024'!$V$20:$V$35,MATCH(D18,'DS2024'!$V$20:$V$35,1)):
INDEX('DS2024'!$V$20:$V$35,MATCH(D18,'DS2024'!$V$20:$V$35,1)+1)),
IF($U$3=Database!$A$19,
_xlfn.FORECAST.LINEAR(
D18,
INDEX('DS2024'!$Z$20:$Z$35,MATCH(D18,'DS2024'!$Y$20:$Y$35,1)):
INDEX('DS2024'!$Z$20:$Z$35,MATCH(D18,'DS2024'!$Y$20:$Y$35,1)+1),
INDEX('DS2024'!$Y$20:$Y$35,MATCH(D18,'DS2024'!$Y$20:$Y$35,1)):
INDEX('DS2024'!$Y$20:$Y$35,MATCH(D18,'DS2024'!$Y$20:$Y$35,1)+1)),
IF($U$3=Database!$A$20,
_xlfn.FORECAST.LINEAR(
D18,
INDEX('DS2024'!$AC$20:$AC$35,MATCH(D18,'DS2024'!$AB$20:$AB$35,1)):
INDEX('DS2024'!$AC$20:$AC$35,MATCH(D18,'DS2024'!$AB$20:$AB$35,1)+1),
INDEX('DS2024'!$AB$20:$AB$35,MATCH(D18,'DS2024'!$AB$20:$AB$35,1)):
INDEX('DS2024'!$AB$20:$AB$35,MATCH(D18,'DS2024'!$AB$20:$AB$35,1)+1)),
IF($U$3=Database!$A$2,
_xlfn.FORECAST.LINEAR(
D18,
INDEX('DS2024'!$B$5:$B$15,MATCH(D18,'DS2024'!$A$5:$A$15,1)):
INDEX('DS2024'!$B$5:$B$15,MATCH(D18,'DS2024'!$A$5:$A$15,1)+1),
INDEX('DS2024'!$A$5:$A$15,MATCH(D18,'DS2024'!$A$5:$A$15,1)):
INDEX('DS2024'!$A$5:$A$15,MATCH(D18,'DS2024'!$A$5:$A$15,1)+1)),
IF($U$3=Database!$A$3,
_xlfn.FORECAST.LINEAR(
D18,
INDEX('DS2024'!$E$5:$E$15,MATCH(D18,'DS2024'!$D$5:$D$15,1)):
INDEX('DS2024'!$E$5:$E$15,MATCH(D18,'DS2024'!$D$5:$D$15,1)+1),
INDEX('DS2024'!$D$5:$D$15,MATCH(D18,'DS2024'!$D$5:$D$15,1)):
INDEX('DS2024'!$D$5:$D$15,MATCH(D18,'DS2024'!$D$5:$D$15,1)+1)),
IF($U$3=Database!$A$4,
_xlfn.FORECAST.LINEAR(
D18,
INDEX('DS2024'!$H$5:$H$15,MATCH(D18,'DS2024'!$G$5:$G$15,1)):
INDEX('DS2024'!$H$5:$H$15,MATCH(D18,'DS2024'!$G$5:$G$15,1)+1),
INDEX('DS2024'!$G$5:$G$15,MATCH(D18,'DS2024'!$G$5:$G$15,1)):
INDEX('DS2024'!$G$5:$G$15,MATCH(D18,'DS2024'!$G$5:$G$15,1)+1)),
IF($U$3=Database!$A$5,
_xlfn.FORECAST.LINEAR(
D18,
INDEX('DS2024'!$K$5:$K$15,MATCH(D18,'DS2024'!$J$5:$J$15,1)):
INDEX('DS2024'!$K$5:$K$15,MATCH(D18,'DS2024'!$J$5:$J$15,1)+1),
INDEX('DS2024'!$J$5:$J$15,MATCH(D18,'DS2024'!$J$5:$J$15,1)):
INDEX('DS2024'!$J$5:$J$15,MATCH(D18,'DS2024'!$J$5:$J$15,1)+1)),
IF($U$3=Database!$A$6,
_xlfn.FORECAST.LINEAR(
D18,
INDEX('DS2024'!$N$5:$N$15,MATCH(D18,'DS2024'!$M$5:$M$15,1)):
INDEX('DS2024'!$N$5:$N$15,MATCH(D18,'DS2024'!$M$5:$M$15,1)+1),
INDEX('DS2024'!$M$5:$M$15,MATCH(D18,'DS2024'!$M$5:$M$15,1)):
INDEX('DS2024'!$M$5:$M$15,MATCH(D18,'DS2024'!$M$5:$M$15,1)+1)),
IF($U$3=Database!$A$7,
_xlfn.FORECAST.LINEAR(
D18,
INDEX('DS2024'!$Q$5:$Q$15,MATCH(D18,'DS2024'!$P$5:$P$15,1)):
INDEX('DS2024'!$Q$5:$Q$15,MATCH(D18,'DS2024'!$P$5:$P$15,1)+1),
INDEX('DS2024'!$P$5:$P$15,MATCH(D18,'DS2024'!$P$5:$P$15,1)):
INDEX('DS2024'!$P$5:$P$15,MATCH(D18,'DS2024'!$P$5:$P$15,1)+1)),
IF($U$3=Database!$A$8,
_xlfn.FORECAST.LINEAR(
D18,
INDEX('DS2024'!$T$5:$T$15,MATCH(D18,'DS2024'!$S$5:$S$15,1)):
INDEX('DS2024'!$T$5:$T$15,MATCH(D18,'DS2024'!$S$5:$S$15,1)+1),
INDEX('DS2024'!$S$5:$S$15,MATCH(D18,'DS2024'!$S$5:$S$15,1)):
INDEX('DS2024'!$S$5:$S$15,MATCH(D18,'DS2024'!$S$5:$S$15,1)+1)),
IF($U$3=Database!$A$9,
_xlfn.FORECAST.LINEAR(
D18,
INDEX('DS2024'!$W$5:$W$15,MATCH(D18,'DS2024'!$V$5:$V$15,1)):
INDEX('DS2024'!$W$5:$W$15,MATCH(D18,'DS2024'!$V$5:$V$15,1)+1),
INDEX('DS2024'!$V$5:$V$15,MATCH(D18,'DS2024'!$V$5:$V$15,1)):
INDEX('DS2024'!$V$5:$V$15,MATCH(D18,'DS2024'!$V$5:$V$15,1)+1)),
IF($U$3=Database!$A$10,
_xlfn.FORECAST.LINEAR(
D18,
INDEX('DS2024'!$Z$5:$Z$15,MATCH(D18,'DS2024'!$Y$5:$Y$15,1)):
INDEX('DS2024'!$Z$5:$Z$15,MATCH(D18,'DS2024'!$Y$5:$Y$15,1)+1),
INDEX('DS2024'!$Y$5:$Y$15,MATCH(D18,'DS2024'!$Y$5:$Y$15,1)):
INDEX('DS2024'!$Y$5:$Y$15,MATCH(D18,'DS2024'!$Y$5:$Y$15,1)+1))
)))))))))))))))))))</f>
        <v>0.16885487077534794</v>
      </c>
      <c r="V18" s="50">
        <f>IF($V$3=Database!$A$11,
_xlfn.FORECAST.LINEAR(
F18,
INDEX('DS2024'!$B$20:$B$35,MATCH(F18,'DS2024'!$A$20:$A$35,1)):
INDEX('DS2024'!$B$20:$B$35,MATCH(F18,'DS2024'!$A$20:$A$35,1)+1),
INDEX('DS2024'!$A$20:$A$35,MATCH(F18,'DS2024'!$A$20:$A$35,1)):
INDEX('DS2024'!$A$20:$A$35,MATCH(F18,'DS2024'!$A$20:$A$35,1)+1)),
IF($V$3=Database!$A$12,
_xlfn.FORECAST.LINEAR(
F18,
INDEX('DS2024'!$E$20:$E$35,MATCH(F18,'DS2024'!$D$20:$D$35,1)):
INDEX('DS2024'!$E$20:$E$35,MATCH(F18,'DS2024'!$D$20:$D$35,1)+1),
INDEX('DS2024'!$D$20:$D$35,MATCH(F18,'DS2024'!$D$20:$D$35,1)):
INDEX('DS2024'!$D$20:$D$35,MATCH(F18,'DS2024'!$D$20:$D$35,1)+1)),
IF($V$3=Database!$A$13,
_xlfn.FORECAST.LINEAR(
F18,
INDEX('DS2024'!$H$20:$H$35,MATCH(F18,'DS2024'!$G$20:$G$35,1)):
INDEX('DS2024'!$H$20:$H$35,MATCH(F18,'DS2024'!$G$20:$G$35,1)+1),
INDEX('DS2024'!$G$20:$G$35,MATCH(F18,'DS2024'!$G$20:$G$35,1)):
INDEX('DS2024'!$G$20:$G$35,MATCH(F18,'DS2024'!$G$20:$G$35,1)+1)),
IF($V$3=Database!$A$14,
_xlfn.FORECAST.LINEAR(
F18,
INDEX('DS2024'!$K$20:$K$35,MATCH(F18,'DS2024'!$J$20:$J$35,1)):
INDEX('DS2024'!$K$20:$K$35,MATCH(F18,'DS2024'!$J$20:$J$35,1)+1),
INDEX('DS2024'!$J$20:$J$35,MATCH(F18,'DS2024'!$J$20:$J$35,1)):
INDEX('DS2024'!$J$20:$J$35,MATCH(F18,'DS2024'!$J$20:$J$35,1)+1)),
IF($V$3=Database!$A$15,
_xlfn.FORECAST.LINEAR(
F18,
INDEX('DS2024'!$N$20:$N$35,MATCH(F18,'DS2024'!$M$20:$M$35,1)):
INDEX('DS2024'!$N$20:$N$35,MATCH(F18,'DS2024'!$M$20:$M$35,1)+1),
INDEX('DS2024'!$M$20:$M$35,MATCH(F18,'DS2024'!$M$20:$M$35,1)):
INDEX('DS2024'!$M$20:$M$35,MATCH(F18,'DS2024'!$M$20:$M$35,1)+1)),
IF($V$3=Database!$A$16,
_xlfn.FORECAST.LINEAR(
F18,
INDEX('DS2024'!$Q$20:$Q$35,MATCH(F18,'DS2024'!$P$20:$P$35,1)):
INDEX('DS2024'!$Q$20:$Q$35,MATCH(F18,'DS2024'!$P$20:$P$35,1)+1),
INDEX('DS2024'!$P$20:$P$35,MATCH(F18,'DS2024'!$P$20:$P$35,1)):
INDEX('DS2024'!$P$20:$P$35,MATCH(F18,'DS2024'!$P$20:$P$35,1)+1)),
IF($V$3=Database!$A$17,
_xlfn.FORECAST.LINEAR(
F18,
INDEX('DS2024'!$T$20:$T$35,MATCH(F18,'DS2024'!$S$20:$S$35,1)):
INDEX('DS2024'!$T$20:$T$35,MATCH(F18,'DS2024'!$S$20:$S$35,1)+1),
INDEX('DS2024'!$S$20:$S$35,MATCH(F18,'DS2024'!$S$20:$S$35,1)):
INDEX('DS2024'!$S$20:$S$35,MATCH(F18,'DS2024'!$S$20:$S$35,1)+1)),
IF($V$3=Database!$A$18,
_xlfn.FORECAST.LINEAR(
F18,
INDEX('DS2024'!$W$20:$W$35,MATCH(F18,'DS2024'!$V$20:$V$35,1)):
INDEX('DS2024'!$W$20:$W$35,MATCH(F18,'DS2024'!$V$20:$V$35,1)+1),
INDEX('DS2024'!$V$20:$V$35,MATCH(F18,'DS2024'!$V$20:$V$35,1)):
INDEX('DS2024'!$V$20:$V$35,MATCH(F18,'DS2024'!$V$20:$V$35,1)+1)),
IF($V$3=Database!$A$19,
_xlfn.FORECAST.LINEAR(
F18,
INDEX('DS2024'!$Z$20:$Z$35,MATCH(F18,'DS2024'!$Y$20:$Y$35,1)):
INDEX('DS2024'!$Z$20:$Z$35,MATCH(F18,'DS2024'!$Y$20:$Y$35,1)+1),
INDEX('DS2024'!$Y$20:$Y$35,MATCH(F18,'DS2024'!$Y$20:$Y$35,1)):
INDEX('DS2024'!$Y$20:$Y$35,MATCH(F18,'DS2024'!$Y$20:$Y$35,1)+1)),
IF($V$3=Database!$A$20,
_xlfn.FORECAST.LINEAR(
F18,
INDEX('DS2024'!$AC$20:$AC$35,MATCH(F18,'DS2024'!$AB$20:$AB$35,1)):
INDEX('DS2024'!$AC$20:$AC$35,MATCH(F18,'DS2024'!$AB$20:$AB$35,1)+1),
INDEX('DS2024'!$AB$20:$AB$35,MATCH(F18,'DS2024'!$AB$20:$AB$35,1)):
INDEX('DS2024'!$AB$20:$AB$35,MATCH(F18,'DS2024'!$AB$20:$AB$35,1)+1)),
IF($V$3=Database!$A$2,
_xlfn.FORECAST.LINEAR(
F18,
INDEX('DS2024'!$B$5:$B$15,MATCH(F18,'DS2024'!$A$5:$A$15,1)):
INDEX('DS2024'!$B$5:$B$15,MATCH(F18,'DS2024'!$A$5:$A$15,1)+1),
INDEX('DS2024'!$A$5:$A$15,MATCH(F18,'DS2024'!$A$5:$A$15,1)):
INDEX('DS2024'!$A$5:$A$15,MATCH(F18,'DS2024'!$A$5:$A$15,1)+1)),
IF($V$3=Database!$A$3,
_xlfn.FORECAST.LINEAR(
F18,
INDEX('DS2024'!$E$5:$E$15,MATCH(F18,'DS2024'!$D$5:$D$15,1)):
INDEX('DS2024'!$E$5:$E$15,MATCH(F18,'DS2024'!$D$5:$D$15,1)+1),
INDEX('DS2024'!$D$5:$D$15,MATCH(F18,'DS2024'!$D$5:$D$15,1)):
INDEX('DS2024'!$D$5:$D$15,MATCH(F18,'DS2024'!$D$5:$D$15,1)+1)),
IF($V$3=Database!$A$4,
_xlfn.FORECAST.LINEAR(
F18,
INDEX('DS2024'!$H$5:$H$15,MATCH(F18,'DS2024'!$G$5:$G$15,1)):
INDEX('DS2024'!$H$5:$H$15,MATCH(F18,'DS2024'!$G$5:$G$15,1)+1),
INDEX('DS2024'!$G$5:$G$15,MATCH(F18,'DS2024'!$G$5:$G$15,1)):
INDEX('DS2024'!$G$5:$G$15,MATCH(F18,'DS2024'!$G$5:$G$15,1)+1)),
IF($V$3=Database!$A$5,
_xlfn.FORECAST.LINEAR(
F18,
INDEX('DS2024'!$K$5:$K$15,MATCH(F18,'DS2024'!$J$5:$J$15,1)):
INDEX('DS2024'!$K$5:$K$15,MATCH(F18,'DS2024'!$J$5:$J$15,1)+1),
INDEX('DS2024'!$J$5:$J$15,MATCH(F18,'DS2024'!$J$5:$J$15,1)):
INDEX('DS2024'!$J$5:$J$15,MATCH(F18,'DS2024'!$J$5:$J$15,1)+1)),
IF($V$3=Database!$A$6,
_xlfn.FORECAST.LINEAR(
F18,
INDEX('DS2024'!$N$5:$N$15,MATCH(F18,'DS2024'!$M$5:$M$15,1)):
INDEX('DS2024'!$N$5:$N$15,MATCH(F18,'DS2024'!$M$5:$M$15,1)+1),
INDEX('DS2024'!$M$5:$M$15,MATCH(F18,'DS2024'!$M$5:$M$15,1)):
INDEX('DS2024'!$M$5:$M$15,MATCH(F18,'DS2024'!$M$5:$M$15,1)+1)),
IF($V$3=Database!$A$7,
_xlfn.FORECAST.LINEAR(
F18,
INDEX('DS2024'!$Q$5:$Q$15,MATCH(F18,'DS2024'!$P$5:$P$15,1)):
INDEX('DS2024'!$Q$5:$Q$15,MATCH(F18,'DS2024'!$P$5:$P$15,1)+1),
INDEX('DS2024'!$P$5:$P$15,MATCH(F18,'DS2024'!$P$5:$P$15,1)):
INDEX('DS2024'!$P$5:$P$15,MATCH(F18,'DS2024'!$P$5:$P$15,1)+1)),
IF($V$3=Database!$A$8,
_xlfn.FORECAST.LINEAR(
F18,
INDEX('DS2024'!$T$5:$T$15,MATCH(F18,'DS2024'!$S$5:$S$15,1)):
INDEX('DS2024'!$T$5:$T$15,MATCH(F18,'DS2024'!$S$5:$S$15,1)+1),
INDEX('DS2024'!$S$5:$S$15,MATCH(F18,'DS2024'!$S$5:$S$15,1)):
INDEX('DS2024'!$S$5:$S$15,MATCH(F18,'DS2024'!$S$5:$S$15,1)+1)),
IF($V$3=Database!$A$9,
_xlfn.FORECAST.LINEAR(
F18,
INDEX('DS2024'!$W$5:$W$15,MATCH(F18,'DS2024'!$V$5:$V$15,1)):
INDEX('DS2024'!$W$5:$W$15,MATCH(F18,'DS2024'!$V$5:$V$15,1)+1),
INDEX('DS2024'!$V$5:$V$15,MATCH(F18,'DS2024'!$V$5:$V$15,1)):
INDEX('DS2024'!$V$5:$V$15,MATCH(F18,'DS2024'!$V$5:$V$15,1)+1)),
IF($V$3=Database!$A$10,
_xlfn.FORECAST.LINEAR(
F18,
INDEX('DS2024'!$Z$5:$Z$15,MATCH(F18,'DS2024'!$Y$5:$Y$15,1)):
INDEX('DS2024'!$Z$5:$Z$15,MATCH(F18,'DS2024'!$Y$5:$Y$15,1)+1),
INDEX('DS2024'!$Y$5:$Y$15,MATCH(F18,'DS2024'!$Y$5:$Y$15,1)):
INDEX('DS2024'!$Y$5:$Y$15,MATCH(F18,'DS2024'!$Y$5:$Y$15,1)+1))
)))))))))))))))))))</f>
        <v>0.17196023856858844</v>
      </c>
      <c r="W18" s="50">
        <f>IF($W$3=Database!$A$11,
_xlfn.FORECAST.LINEAR(
H18,
INDEX('DS2024'!$B$20:$B$35,MATCH(H18,'DS2024'!$A$20:$A$35,1)):
INDEX('DS2024'!$B$20:$B$35,MATCH(H18,'DS2024'!$A$20:$A$35,1)+1),
INDEX('DS2024'!$A$20:$A$35,MATCH(H18,'DS2024'!$A$20:$A$35,1)):
INDEX('DS2024'!$A$20:$A$35,MATCH(H18,'DS2024'!$A$20:$A$35,1)+1)),
IF($W$3=Database!$A$12,
_xlfn.FORECAST.LINEAR(
H18,
INDEX('DS2024'!$E$20:$E$35,MATCH(H18,'DS2024'!$D$20:$D$35,1)):
INDEX('DS2024'!$E$20:$E$35,MATCH(H18,'DS2024'!$D$20:$D$35,1)+1),
INDEX('DS2024'!$D$20:$D$35,MATCH(H18,'DS2024'!$D$20:$D$35,1)):
INDEX('DS2024'!$D$20:$D$35,MATCH(H18,'DS2024'!$D$20:$D$35,1)+1)),
IF($W$3=Database!$A$13,
_xlfn.FORECAST.LINEAR(
H18,
INDEX('DS2024'!$H$20:$H$35,MATCH(H18,'DS2024'!$G$20:$G$35,1)):
INDEX('DS2024'!$H$20:$H$35,MATCH(H18,'DS2024'!$G$20:$G$35,1)+1),
INDEX('DS2024'!$G$20:$G$35,MATCH(H18,'DS2024'!$G$20:$G$35,1)):
INDEX('DS2024'!$G$20:$G$35,MATCH(H18,'DS2024'!$G$20:$G$35,1)+1)),
IF($W$3=Database!$A$14,
_xlfn.FORECAST.LINEAR(
H18,
INDEX('DS2024'!$K$20:$K$35,MATCH(H18,'DS2024'!$J$20:$J$35,1)):
INDEX('DS2024'!$K$20:$K$35,MATCH(H18,'DS2024'!$J$20:$J$35,1)+1),
INDEX('DS2024'!$J$20:$J$35,MATCH(H18,'DS2024'!$J$20:$J$35,1)):
INDEX('DS2024'!$J$20:$J$35,MATCH(H18,'DS2024'!$J$20:$J$35,1)+1)),
IF($W$3=Database!$A$15,
_xlfn.FORECAST.LINEAR(
H18,
INDEX('DS2024'!$N$20:$N$35,MATCH(H18,'DS2024'!$M$20:$M$35,1)):
INDEX('DS2024'!$N$20:$N$35,MATCH(H18,'DS2024'!$M$20:$M$35,1)+1),
INDEX('DS2024'!$M$20:$M$35,MATCH(H18,'DS2024'!$M$20:$M$35,1)):
INDEX('DS2024'!$M$20:$M$35,MATCH(H18,'DS2024'!$M$20:$M$35,1)+1)),
IF($W$3=Database!$A$16,
_xlfn.FORECAST.LINEAR(
H18,
INDEX('DS2024'!$Q$20:$Q$35,MATCH(H18,'DS2024'!$P$20:$P$35,1)):
INDEX('DS2024'!$Q$20:$Q$35,MATCH(H18,'DS2024'!$P$20:$P$35,1)+1),
INDEX('DS2024'!$P$20:$P$35,MATCH(H18,'DS2024'!$P$20:$P$35,1)):
INDEX('DS2024'!$P$20:$P$35,MATCH(H18,'DS2024'!$P$20:$P$35,1)+1)),
IF($W$3=Database!$A$17,
_xlfn.FORECAST.LINEAR(
H18,
INDEX('DS2024'!$T$20:$T$35,MATCH(H18,'DS2024'!$S$20:$S$35,1)):
INDEX('DS2024'!$T$20:$T$35,MATCH(H18,'DS2024'!$S$20:$S$35,1)+1),
INDEX('DS2024'!$S$20:$S$35,MATCH(H18,'DS2024'!$S$20:$S$35,1)):
INDEX('DS2024'!$S$20:$S$35,MATCH(H18,'DS2024'!$S$20:$S$35,1)+1)),
IF($W$3=Database!$A$18,
_xlfn.FORECAST.LINEAR(
H18,
INDEX('DS2024'!$W$20:$W$35,MATCH(H18,'DS2024'!$V$20:$V$35,1)):
INDEX('DS2024'!$W$20:$W$35,MATCH(H18,'DS2024'!$V$20:$V$35,1)+1),
INDEX('DS2024'!$V$20:$V$35,MATCH(H18,'DS2024'!$V$20:$V$35,1)):
INDEX('DS2024'!$V$20:$V$35,MATCH(H18,'DS2024'!$V$20:$V$35,1)+1)),
IF($W$3=Database!$A$19,
_xlfn.FORECAST.LINEAR(
H18,
INDEX('DS2024'!$Z$20:$Z$35,MATCH(H18,'DS2024'!$Y$20:$Y$35,1)):
INDEX('DS2024'!$Z$20:$Z$35,MATCH(H18,'DS2024'!$Y$20:$Y$35,1)+1),
INDEX('DS2024'!$Y$20:$Y$35,MATCH(H18,'DS2024'!$Y$20:$Y$35,1)):
INDEX('DS2024'!$Y$20:$Y$35,MATCH(H18,'DS2024'!$Y$20:$Y$35,1)+1)),
IF($W$3=Database!$A$20,
_xlfn.FORECAST.LINEAR(
H18,
INDEX('DS2024'!$AC$20:$AC$35,MATCH(H18,'DS2024'!$AB$20:$AB$35,1)):
INDEX('DS2024'!$AC$20:$AC$35,MATCH(H18,'DS2024'!$AB$20:$AB$35,1)+1),
INDEX('DS2024'!$AB$20:$AB$35,MATCH(H18,'DS2024'!$AB$20:$AB$35,1)):
INDEX('DS2024'!$AB$20:$AB$35,MATCH(H18,'DS2024'!$AB$20:$AB$35,1)+1)),
IF($W$3=Database!$A$2,
_xlfn.FORECAST.LINEAR(
H18,
INDEX('DS2024'!$B$5:$B$15,MATCH(H18,'DS2024'!$A$5:$A$15,1)):
INDEX('DS2024'!$B$5:$B$15,MATCH(H18,'DS2024'!$A$5:$A$15,1)+1),
INDEX('DS2024'!$A$5:$A$15,MATCH(H18,'DS2024'!$A$5:$A$15,1)):
INDEX('DS2024'!$A$5:$A$15,MATCH(H18,'DS2024'!$A$5:$A$15,1)+1)),
IF($W$3=Database!$A$3,
_xlfn.FORECAST.LINEAR(
H18,
INDEX('DS2024'!$E$5:$E$15,MATCH(H18,'DS2024'!$D$5:$D$15,1)):
INDEX('DS2024'!$E$5:$E$15,MATCH(H18,'DS2024'!$D$5:$D$15,1)+1),
INDEX('DS2024'!$D$5:$D$15,MATCH(H18,'DS2024'!$D$5:$D$15,1)):
INDEX('DS2024'!$D$5:$D$15,MATCH(H18,'DS2024'!$D$5:$D$15,1)+1)),
IF($W$3=Database!$A$4,
_xlfn.FORECAST.LINEAR(
H18,
INDEX('DS2024'!$H$5:$H$15,MATCH(H18,'DS2024'!$G$5:$G$15,1)):
INDEX('DS2024'!$H$5:$H$15,MATCH(H18,'DS2024'!$G$5:$G$15,1)+1),
INDEX('DS2024'!$G$5:$G$15,MATCH(H18,'DS2024'!$G$5:$G$15,1)):
INDEX('DS2024'!$G$5:$G$15,MATCH(H18,'DS2024'!$G$5:$G$15,1)+1)),
IF($W$3=Database!$A$5,
_xlfn.FORECAST.LINEAR(
H18,
INDEX('DS2024'!$K$5:$K$15,MATCH(H18,'DS2024'!$J$5:$J$15,1)):
INDEX('DS2024'!$K$5:$K$15,MATCH(H18,'DS2024'!$J$5:$J$15,1)+1),
INDEX('DS2024'!$J$5:$J$15,MATCH(H18,'DS2024'!$J$5:$J$15,1)):
INDEX('DS2024'!$J$5:$J$15,MATCH(H18,'DS2024'!$J$5:$J$15,1)+1)),
IF($W$3=Database!$A$6,
_xlfn.FORECAST.LINEAR(
H18,
INDEX('DS2024'!$N$5:$N$15,MATCH(H18,'DS2024'!$M$5:$M$15,1)):
INDEX('DS2024'!$N$5:$N$15,MATCH(H18,'DS2024'!$M$5:$M$15,1)+1),
INDEX('DS2024'!$M$5:$M$15,MATCH(H18,'DS2024'!$M$5:$M$15,1)):
INDEX('DS2024'!$M$5:$M$15,MATCH(H18,'DS2024'!$M$5:$M$15,1)+1)),
IF($W$3=Database!$A$7,
_xlfn.FORECAST.LINEAR(
H18,
INDEX('DS2024'!$Q$5:$Q$15,MATCH(H18,'DS2024'!$P$5:$P$15,1)):
INDEX('DS2024'!$Q$5:$Q$15,MATCH(H18,'DS2024'!$P$5:$P$15,1)+1),
INDEX('DS2024'!$P$5:$P$15,MATCH(H18,'DS2024'!$P$5:$P$15,1)):
INDEX('DS2024'!$P$5:$P$15,MATCH(H18,'DS2024'!$P$5:$P$15,1)+1)),
IF($W$3=Database!$A$8,
_xlfn.FORECAST.LINEAR(
H18,
INDEX('DS2024'!$T$5:$T$15,MATCH(H18,'DS2024'!$S$5:$S$15,1)):
INDEX('DS2024'!$T$5:$T$15,MATCH(H18,'DS2024'!$S$5:$S$15,1)+1),
INDEX('DS2024'!$S$5:$S$15,MATCH(H18,'DS2024'!$S$5:$S$15,1)):
INDEX('DS2024'!$S$5:$S$15,MATCH(H18,'DS2024'!$S$5:$S$15,1)+1)),
IF($W$3=Database!$A$9,
_xlfn.FORECAST.LINEAR(
H18,
INDEX('DS2024'!$W$5:$W$15,MATCH(H18,'DS2024'!$V$5:$V$15,1)):
INDEX('DS2024'!$W$5:$W$15,MATCH(H18,'DS2024'!$V$5:$V$15,1)+1),
INDEX('DS2024'!$V$5:$V$15,MATCH(H18,'DS2024'!$V$5:$V$15,1)):
INDEX('DS2024'!$V$5:$V$15,MATCH(H18,'DS2024'!$V$5:$V$15,1)+1)),
IF($W$3=Database!$A$10,
_xlfn.FORECAST.LINEAR(
H18,
INDEX('DS2024'!$Z$5:$Z$15,MATCH(H18,'DS2024'!$Y$5:$Y$15,1)):
INDEX('DS2024'!$Z$5:$Z$15,MATCH(H18,'DS2024'!$Y$5:$Y$15,1)+1),
INDEX('DS2024'!$Y$5:$Y$15,MATCH(H18,'DS2024'!$Y$5:$Y$15,1)):
INDEX('DS2024'!$Y$5:$Y$15,MATCH(H18,'DS2024'!$Y$5:$Y$15,1)+1))
)))))))))))))))))))</f>
        <v>0.19335467176241092</v>
      </c>
      <c r="X18" s="50">
        <f>IF($X$3=Database!$A$11,
_xlfn.FORECAST.LINEAR(
J18,
INDEX('DS2024'!$B$20:$B$35,MATCH(J18,'DS2024'!$A$20:$A$35,1)):
INDEX('DS2024'!$B$20:$B$35,MATCH(J18,'DS2024'!$A$20:$A$35,1)+1),
INDEX('DS2024'!$A$20:$A$35,MATCH(J18,'DS2024'!$A$20:$A$35,1)):
INDEX('DS2024'!$A$20:$A$35,MATCH(J18,'DS2024'!$A$20:$A$35,1)+1)),
IF($X$3=Database!$A$12,
_xlfn.FORECAST.LINEAR(
J18,
INDEX('DS2024'!$E$20:$E$35,MATCH(J18,'DS2024'!$D$20:$D$35,1)):
INDEX('DS2024'!$E$20:$E$35,MATCH(J18,'DS2024'!$D$20:$D$35,1)+1),
INDEX('DS2024'!$D$20:$D$35,MATCH(J18,'DS2024'!$D$20:$D$35,1)):
INDEX('DS2024'!$D$20:$D$35,MATCH(J18,'DS2024'!$D$20:$D$35,1)+1)),
IF($X$3=Database!$A$13,
_xlfn.FORECAST.LINEAR(
J18,
INDEX('DS2024'!$H$20:$H$35,MATCH(J18,'DS2024'!$G$20:$G$35,1)):
INDEX('DS2024'!$H$20:$H$35,MATCH(J18,'DS2024'!$G$20:$G$35,1)+1),
INDEX('DS2024'!$G$20:$G$35,MATCH(J18,'DS2024'!$G$20:$G$35,1)):
INDEX('DS2024'!$G$20:$G$35,MATCH(J18,'DS2024'!$G$20:$G$35,1)+1)),
IF($X$3=Database!$A$14,
_xlfn.FORECAST.LINEAR(
J18,
INDEX('DS2024'!$K$20:$K$35,MATCH(J18,'DS2024'!$J$20:$J$35,1)):
INDEX('DS2024'!$K$20:$K$35,MATCH(J18,'DS2024'!$J$20:$J$35,1)+1),
INDEX('DS2024'!$J$20:$J$35,MATCH(J18,'DS2024'!$J$20:$J$35,1)):
INDEX('DS2024'!$J$20:$J$35,MATCH(J18,'DS2024'!$J$20:$J$35,1)+1)),
IF($X$3=Database!$A$15,
_xlfn.FORECAST.LINEAR(
J18,
INDEX('DS2024'!$N$20:$N$35,MATCH(J18,'DS2024'!$M$20:$M$35,1)):
INDEX('DS2024'!$N$20:$N$35,MATCH(J18,'DS2024'!$M$20:$M$35,1)+1),
INDEX('DS2024'!$M$20:$M$35,MATCH(J18,'DS2024'!$M$20:$M$35,1)):
INDEX('DS2024'!$M$20:$M$35,MATCH(J18,'DS2024'!$M$20:$M$35,1)+1)),
IF($X$3=Database!$A$16,
_xlfn.FORECAST.LINEAR(
J18,
INDEX('DS2024'!$Q$20:$Q$35,MATCH(J18,'DS2024'!$P$20:$P$35,1)):
INDEX('DS2024'!$Q$20:$Q$35,MATCH(J18,'DS2024'!$P$20:$P$35,1)+1),
INDEX('DS2024'!$P$20:$P$35,MATCH(J18,'DS2024'!$P$20:$P$35,1)):
INDEX('DS2024'!$P$20:$P$35,MATCH(J18,'DS2024'!$P$20:$P$35,1)+1)),
IF($X$3=Database!$A$17,
_xlfn.FORECAST.LINEAR(
J18,
INDEX('DS2024'!$T$20:$T$35,MATCH(J18,'DS2024'!$S$20:$S$35,1)):
INDEX('DS2024'!$T$20:$T$35,MATCH(J18,'DS2024'!$S$20:$S$35,1)+1),
INDEX('DS2024'!$S$20:$S$35,MATCH(J18,'DS2024'!$S$20:$S$35,1)):
INDEX('DS2024'!$S$20:$S$35,MATCH(J18,'DS2024'!$S$20:$S$35,1)+1)),
IF($X$3=Database!$A$18,
_xlfn.FORECAST.LINEAR(
J18,
INDEX('DS2024'!$W$20:$W$35,MATCH(J18,'DS2024'!$V$20:$V$35,1)):
INDEX('DS2024'!$W$20:$W$35,MATCH(J18,'DS2024'!$V$20:$V$35,1)+1),
INDEX('DS2024'!$V$20:$V$35,MATCH(J18,'DS2024'!$V$20:$V$35,1)):
INDEX('DS2024'!$V$20:$V$35,MATCH(J18,'DS2024'!$V$20:$V$35,1)+1)),
IF($X$3=Database!$A$19,
_xlfn.FORECAST.LINEAR(
J18,
INDEX('DS2024'!$Z$20:$Z$35,MATCH(J18,'DS2024'!$Y$20:$Y$35,1)):
INDEX('DS2024'!$Z$20:$Z$35,MATCH(J18,'DS2024'!$Y$20:$Y$35,1)+1),
INDEX('DS2024'!$Y$20:$Y$35,MATCH(J18,'DS2024'!$Y$20:$Y$35,1)):
INDEX('DS2024'!$Y$20:$Y$35,MATCH(J18,'DS2024'!$Y$20:$Y$35,1)+1)),
IF($X$3=Database!$A$20,
_xlfn.FORECAST.LINEAR(
J18,
INDEX('DS2024'!$AC$20:$AC$35,MATCH(J18,'DS2024'!$AB$20:$AB$35,1)):
INDEX('DS2024'!$AC$20:$AC$35,MATCH(J18,'DS2024'!$AB$20:$AB$35,1)+1),
INDEX('DS2024'!$AB$20:$AB$35,MATCH(J18,'DS2024'!$AB$20:$AB$35,1)):
INDEX('DS2024'!$AB$20:$AB$35,MATCH(J18,'DS2024'!$AB$20:$AB$35,1)+1)),
IF($X$3=Database!$A$2,
_xlfn.FORECAST.LINEAR(
J18,
INDEX('DS2024'!$B$5:$B$15,MATCH(J18,'DS2024'!$A$5:$A$15,1)):
INDEX('DS2024'!$B$5:$B$15,MATCH(J18,'DS2024'!$A$5:$A$15,1)+1),
INDEX('DS2024'!$A$5:$A$15,MATCH(J18,'DS2024'!$A$5:$A$15,1)):
INDEX('DS2024'!$A$5:$A$15,MATCH(J18,'DS2024'!$A$5:$A$15,1)+1)),
IF($X$3=Database!$A$3,
_xlfn.FORECAST.LINEAR(
J18,
INDEX('DS2024'!$E$5:$E$15,MATCH(J18,'DS2024'!$D$5:$D$15,1)):
INDEX('DS2024'!$E$5:$E$15,MATCH(J18,'DS2024'!$D$5:$D$15,1)+1),
INDEX('DS2024'!$D$5:$D$15,MATCH(J18,'DS2024'!$D$5:$D$15,1)):
INDEX('DS2024'!$D$5:$D$15,MATCH(J18,'DS2024'!$D$5:$D$15,1)+1)),
IF($X$3=Database!$A$4,
_xlfn.FORECAST.LINEAR(
J18,
INDEX('DS2024'!$H$5:$H$15,MATCH(J18,'DS2024'!$G$5:$G$15,1)):
INDEX('DS2024'!$H$5:$H$15,MATCH(J18,'DS2024'!$G$5:$G$15,1)+1),
INDEX('DS2024'!$G$5:$G$15,MATCH(J18,'DS2024'!$G$5:$G$15,1)):
INDEX('DS2024'!$G$5:$G$15,MATCH(J18,'DS2024'!$G$5:$G$15,1)+1)),
IF($X$3=Database!$A$5,
_xlfn.FORECAST.LINEAR(
J18,
INDEX('DS2024'!$K$5:$K$15,MATCH(J18,'DS2024'!$J$5:$J$15,1)):
INDEX('DS2024'!$K$5:$K$15,MATCH(J18,'DS2024'!$J$5:$J$15,1)+1),
INDEX('DS2024'!$J$5:$J$15,MATCH(J18,'DS2024'!$J$5:$J$15,1)):
INDEX('DS2024'!$J$5:$J$15,MATCH(J18,'DS2024'!$J$5:$J$15,1)+1)),
IF($X$3=Database!$A$6,
_xlfn.FORECAST.LINEAR(
J18,
INDEX('DS2024'!$N$5:$N$15,MATCH(J18,'DS2024'!$M$5:$M$15,1)):
INDEX('DS2024'!$N$5:$N$15,MATCH(J18,'DS2024'!$M$5:$M$15,1)+1),
INDEX('DS2024'!$M$5:$M$15,MATCH(J18,'DS2024'!$M$5:$M$15,1)):
INDEX('DS2024'!$M$5:$M$15,MATCH(J18,'DS2024'!$M$5:$M$15,1)+1)),
IF($X$3=Database!$A$7,
_xlfn.FORECAST.LINEAR(
J18,
INDEX('DS2024'!$Q$5:$Q$15,MATCH(J18,'DS2024'!$P$5:$P$15,1)):
INDEX('DS2024'!$Q$5:$Q$15,MATCH(J18,'DS2024'!$P$5:$P$15,1)+1),
INDEX('DS2024'!$P$5:$P$15,MATCH(J18,'DS2024'!$P$5:$P$15,1)):
INDEX('DS2024'!$P$5:$P$15,MATCH(J18,'DS2024'!$P$5:$P$15,1)+1)),
IF($X$3=Database!$A$8,
_xlfn.FORECAST.LINEAR(
J18,
INDEX('DS2024'!$T$5:$T$15,MATCH(J18,'DS2024'!$S$5:$S$15,1)):
INDEX('DS2024'!$T$5:$T$15,MATCH(J18,'DS2024'!$S$5:$S$15,1)+1),
INDEX('DS2024'!$S$5:$S$15,MATCH(J18,'DS2024'!$S$5:$S$15,1)):
INDEX('DS2024'!$S$5:$S$15,MATCH(J18,'DS2024'!$S$5:$S$15,1)+1)),
IF($T$3=Database!$A$9,
_xlfn.FORECAST.LINEAR(
J18,
INDEX('DS2024'!$W$5:$W$15,MATCH(J18,'DS2024'!$V$5:$V$15,1)):
INDEX('DS2024'!$W$5:$W$15,MATCH(J18,'DS2024'!$V$5:$V$15,1)+1),
INDEX('DS2024'!$V$5:$V$15,MATCH(J18,'DS2024'!$V$5:$V$15,1)):
INDEX('DS2024'!$V$5:$V$15,MATCH(J18,'DS2024'!$V$5:$V$15,1)+1)),
IF($T$3=Database!$A$10,
_xlfn.FORECAST.LINEAR(
J18,
INDEX('DS2024'!$Z$5:$Z$15,MATCH(J18,'DS2024'!$Y$5:$Y$15,1)):
INDEX('DS2024'!$Z$5:$Z$15,MATCH(J18,'DS2024'!$Y$5:$Y$15,1)+1),
INDEX('DS2024'!$Y$5:$Y$15,MATCH(J18,'DS2024'!$Y$5:$Y$15,1)):
INDEX('DS2024'!$Y$5:$Y$15,MATCH(J18,'DS2024'!$Y$5:$Y$15,1)+1))
)))))))))))))))))))</f>
        <v>0.19276229149249571</v>
      </c>
      <c r="Y18" s="50">
        <f>IF($Y$3=Database!$A$11,
_xlfn.FORECAST.LINEAR(
L18,
INDEX('DS2024'!$B$20:$B$35,MATCH(L18,'DS2024'!$A$20:$A$35,1)):
INDEX('DS2024'!$B$20:$B$35,MATCH(L18,'DS2024'!$A$20:$A$35,1)+1),
INDEX('DS2024'!$A$20:$A$35,MATCH(L18,'DS2024'!$A$20:$A$35,1)):
INDEX('DS2024'!$A$20:$A$35,MATCH(L18,'DS2024'!$A$20:$A$35,1)+1)),
IF($Y$3=Database!$A$12,
_xlfn.FORECAST.LINEAR(
L18,
INDEX('DS2024'!$E$20:$E$35,MATCH(L18,'DS2024'!$D$20:$D$35,1)):
INDEX('DS2024'!$E$20:$E$35,MATCH(L18,'DS2024'!$D$20:$D$35,1)+1),
INDEX('DS2024'!$D$20:$D$35,MATCH(L18,'DS2024'!$D$20:$D$35,1)):
INDEX('DS2024'!$D$20:$D$35,MATCH(L18,'DS2024'!$D$20:$D$35,1)+1)),
IF($Y$3=Database!$A$13,
_xlfn.FORECAST.LINEAR(
L18,
INDEX('DS2024'!$H$20:$H$35,MATCH(L18,'DS2024'!$G$20:$G$35,1)):
INDEX('DS2024'!$H$20:$H$35,MATCH(L18,'DS2024'!$G$20:$G$35,1)+1),
INDEX('DS2024'!$G$20:$G$35,MATCH(L18,'DS2024'!$G$20:$G$35,1)):
INDEX('DS2024'!$G$20:$G$35,MATCH(L18,'DS2024'!$G$20:$G$35,1)+1)),
IF($Y$3=Database!$A$14,
_xlfn.FORECAST.LINEAR(
L18,
INDEX('DS2024'!$K$20:$K$35,MATCH(L18,'DS2024'!$J$20:$J$35,1)):
INDEX('DS2024'!$K$20:$K$35,MATCH(L18,'DS2024'!$J$20:$J$35,1)+1),
INDEX('DS2024'!$J$20:$J$35,MATCH(L18,'DS2024'!$J$20:$J$35,1)):
INDEX('DS2024'!$J$20:$J$35,MATCH(L18,'DS2024'!$J$20:$J$35,1)+1)),
IF($Y$3=Database!$A$15,
_xlfn.FORECAST.LINEAR(
L18,
INDEX('DS2024'!$N$20:$N$35,MATCH(L18,'DS2024'!$M$20:$M$35,1)):
INDEX('DS2024'!$N$20:$N$35,MATCH(L18,'DS2024'!$M$20:$M$35,1)+1),
INDEX('DS2024'!$M$20:$M$35,MATCH(L18,'DS2024'!$M$20:$M$35,1)):
INDEX('DS2024'!$M$20:$M$35,MATCH(L18,'DS2024'!$M$20:$M$35,1)+1)),
IF($Y$3=Database!$A$16,
_xlfn.FORECAST.LINEAR(
L18,
INDEX('DS2024'!$Q$20:$Q$35,MATCH(L18,'DS2024'!$P$20:$P$35,1)):
INDEX('DS2024'!$Q$20:$Q$35,MATCH(L18,'DS2024'!$P$20:$P$35,1)+1),
INDEX('DS2024'!$P$20:$P$35,MATCH(L18,'DS2024'!$P$20:$P$35,1)):
INDEX('DS2024'!$P$20:$P$35,MATCH(L18,'DS2024'!$P$20:$P$35,1)+1)),
IF($Y$3=Database!$A$17,
_xlfn.FORECAST.LINEAR(
L18,
INDEX('DS2024'!$T$20:$T$35,MATCH(L18,'DS2024'!$S$20:$S$35,1)):
INDEX('DS2024'!$T$20:$T$35,MATCH(L18,'DS2024'!$S$20:$S$35,1)+1),
INDEX('DS2024'!$S$20:$S$35,MATCH(L18,'DS2024'!$S$20:$S$35,1)):
INDEX('DS2024'!$S$20:$S$35,MATCH(L18,'DS2024'!$S$20:$S$35,1)+1)),
IF($Y$3=Database!$A$18,
_xlfn.FORECAST.LINEAR(
L18,
INDEX('DS2024'!$W$20:$W$35,MATCH(L18,'DS2024'!$V$20:$V$35,1)):
INDEX('DS2024'!$W$20:$W$35,MATCH(L18,'DS2024'!$V$20:$V$35,1)+1),
INDEX('DS2024'!$V$20:$V$35,MATCH(L18,'DS2024'!$V$20:$V$35,1)):
INDEX('DS2024'!$V$20:$V$35,MATCH(L18,'DS2024'!$V$20:$V$35,1)+1)),
IF($Y$3=Database!$A$19,
_xlfn.FORECAST.LINEAR(
L18,
INDEX('DS2024'!$Z$20:$Z$35,MATCH(L18,'DS2024'!$Y$20:$Y$35,1)):
INDEX('DS2024'!$Z$20:$Z$35,MATCH(L18,'DS2024'!$Y$20:$Y$35,1)+1),
INDEX('DS2024'!$Y$20:$Y$35,MATCH(L18,'DS2024'!$Y$20:$Y$35,1)):
INDEX('DS2024'!$Y$20:$Y$35,MATCH(L18,'DS2024'!$Y$20:$Y$35,1)+1)),
IF($Y$3=Database!$A$20,
_xlfn.FORECAST.LINEAR(
L18,
INDEX('DS2024'!$AC$20:$AC$35,MATCH(L18,'DS2024'!$AB$20:$AB$35,1)):
INDEX('DS2024'!$AC$20:$AC$35,MATCH(L18,'DS2024'!$AB$20:$AB$35,1)+1),
INDEX('DS2024'!$AB$20:$AB$35,MATCH(L18,'DS2024'!$AB$20:$AB$35,1)):
INDEX('DS2024'!$AB$20:$AB$35,MATCH(L18,'DS2024'!$AB$20:$AB$35,1)+1)),
IF($Y$3=Database!$A$2,
_xlfn.FORECAST.LINEAR(
L18,
INDEX('DS2024'!$B$5:$B$15,MATCH(L18,'DS2024'!$A$5:$A$15,1)):
INDEX('DS2024'!$B$5:$B$15,MATCH(L18,'DS2024'!$A$5:$A$15,1)+1),
INDEX('DS2024'!$A$5:$A$15,MATCH(L18,'DS2024'!$A$5:$A$15,1)):
INDEX('DS2024'!$A$5:$A$15,MATCH(L18,'DS2024'!$A$5:$A$15,1)+1)),
IF($Y$3=Database!$A$3,
_xlfn.FORECAST.LINEAR(
L18,
INDEX('DS2024'!$E$5:$E$15,MATCH(L18,'DS2024'!$D$5:$D$15,1)):
INDEX('DS2024'!$E$5:$E$15,MATCH(L18,'DS2024'!$D$5:$D$15,1)+1),
INDEX('DS2024'!$D$5:$D$15,MATCH(L18,'DS2024'!$D$5:$D$15,1)):
INDEX('DS2024'!$D$5:$D$15,MATCH(L18,'DS2024'!$D$5:$D$15,1)+1)),
IF($Y$3=Database!$A$4,
_xlfn.FORECAST.LINEAR(
L18,
INDEX('DS2024'!$H$5:$H$15,MATCH(L18,'DS2024'!$G$5:$G$15,1)):
INDEX('DS2024'!$H$5:$H$15,MATCH(L18,'DS2024'!$G$5:$G$15,1)+1),
INDEX('DS2024'!$G$5:$G$15,MATCH(L18,'DS2024'!$G$5:$G$15,1)):
INDEX('DS2024'!$G$5:$G$15,MATCH(L18,'DS2024'!$G$5:$G$15,1)+1)),
IF($Y$3=Database!$A$5,
_xlfn.FORECAST.LINEAR(
L18,
INDEX('DS2024'!$K$5:$K$15,MATCH(L18,'DS2024'!$J$5:$J$15,1)):
INDEX('DS2024'!$K$5:$K$15,MATCH(L18,'DS2024'!$J$5:$J$15,1)+1),
INDEX('DS2024'!$J$5:$J$15,MATCH(L18,'DS2024'!$J$5:$J$15,1)):
INDEX('DS2024'!$J$5:$J$15,MATCH(L18,'DS2024'!$J$5:$J$15,1)+1)),
IF($Y$3=Database!$A$6,
_xlfn.FORECAST.LINEAR(
L18,
INDEX('DS2024'!$N$5:$N$15,MATCH(L18,'DS2024'!$M$5:$M$15,1)):
INDEX('DS2024'!$N$5:$N$15,MATCH(L18,'DS2024'!$M$5:$M$15,1)+1),
INDEX('DS2024'!$M$5:$M$15,MATCH(L18,'DS2024'!$M$5:$M$15,1)):
INDEX('DS2024'!$M$5:$M$15,MATCH(L18,'DS2024'!$M$5:$M$15,1)+1)),
IF($Y$3=Database!$A$7,
_xlfn.FORECAST.LINEAR(
L18,
INDEX('DS2024'!$Q$5:$Q$15,MATCH(L18,'DS2024'!$P$5:$P$15,1)):
INDEX('DS2024'!$Q$5:$Q$15,MATCH(L18,'DS2024'!$P$5:$P$15,1)+1),
INDEX('DS2024'!$P$5:$P$15,MATCH(L18,'DS2024'!$P$5:$P$15,1)):
INDEX('DS2024'!$P$5:$P$15,MATCH(L18,'DS2024'!$P$5:$P$15,1)+1)),
IF($Y$3=Database!$A$8,
_xlfn.FORECAST.LINEAR(
L18,
INDEX('DS2024'!$T$5:$T$15,MATCH(L18,'DS2024'!$S$5:$S$15,1)):
INDEX('DS2024'!$T$5:$T$15,MATCH(L18,'DS2024'!$S$5:$S$15,1)+1),
INDEX('DS2024'!$S$5:$S$15,MATCH(L18,'DS2024'!$S$5:$S$15,1)):
INDEX('DS2024'!$S$5:$S$15,MATCH(L18,'DS2024'!$S$5:$S$15,1)+1)),
IF($T$3=Database!$A$9,
_xlfn.FORECAST.LINEAR(
L18,
INDEX('DS2024'!$W$5:$W$15,MATCH(L18,'DS2024'!$V$5:$V$15,1)):
INDEX('DS2024'!$W$5:$W$15,MATCH(L18,'DS2024'!$V$5:$V$15,1)+1),
INDEX('DS2024'!$V$5:$V$15,MATCH(L18,'DS2024'!$V$5:$V$15,1)):
INDEX('DS2024'!$V$5:$V$15,MATCH(L18,'DS2024'!$V$5:$V$15,1)+1)),
IF($T$3=Database!$A$10,
_xlfn.FORECAST.LINEAR(
L18,
INDEX('DS2024'!$Z$5:$Z$15,MATCH(L18,'DS2024'!$Y$5:$Y$15,1)):
INDEX('DS2024'!$Z$5:$Z$15,MATCH(L18,'DS2024'!$Y$5:$Y$15,1)+1),
INDEX('DS2024'!$Y$5:$Y$15,MATCH(L18,'DS2024'!$Y$5:$Y$15,1)):
INDEX('DS2024'!$Y$5:$Y$15,MATCH(L18,'DS2024'!$Y$5:$Y$15,1)+1))
)))))))))))))))))))</f>
        <v>0.18960293005294793</v>
      </c>
      <c r="Z18" s="50">
        <f>IF($Z$3=Database!$A$11,
_xlfn.FORECAST.LINEAR(
N18,
INDEX('DS2024'!$B$20:$B$35,MATCH(N18,'DS2024'!$A$20:$A$35,1)):
INDEX('DS2024'!$B$20:$B$35,MATCH(N18,'DS2024'!$A$20:$A$35,1)+1),
INDEX('DS2024'!$A$20:$A$35,MATCH(N18,'DS2024'!$A$20:$A$35,1)):
INDEX('DS2024'!$A$20:$A$35,MATCH(N18,'DS2024'!$A$20:$A$35,1)+1)),
IF($Z$3=Database!$A$12,
_xlfn.FORECAST.LINEAR(
N18,
INDEX('DS2024'!$E$20:$E$35,MATCH(N18,'DS2024'!$D$20:$D$35,1)):
INDEX('DS2024'!$E$20:$E$35,MATCH(N18,'DS2024'!$D$20:$D$35,1)+1),
INDEX('DS2024'!$D$20:$D$35,MATCH(N18,'DS2024'!$D$20:$D$35,1)):
INDEX('DS2024'!$D$20:$D$35,MATCH(N18,'DS2024'!$D$20:$D$35,1)+1)),
IF($Z$3=Database!$A$13,
_xlfn.FORECAST.LINEAR(
N18,
INDEX('DS2024'!$H$20:$H$35,MATCH(N18,'DS2024'!$G$20:$G$35,1)):
INDEX('DS2024'!$H$20:$H$35,MATCH(N18,'DS2024'!$G$20:$G$35,1)+1),
INDEX('DS2024'!$G$20:$G$35,MATCH(N18,'DS2024'!$G$20:$G$35,1)):
INDEX('DS2024'!$G$20:$G$35,MATCH(N18,'DS2024'!$G$20:$G$35,1)+1)),
IF($Z$3=Database!$A$14,
_xlfn.FORECAST.LINEAR(
N18,
INDEX('DS2024'!$K$20:$K$35,MATCH(N18,'DS2024'!$J$20:$J$35,1)):
INDEX('DS2024'!$K$20:$K$35,MATCH(N18,'DS2024'!$J$20:$J$35,1)+1),
INDEX('DS2024'!$J$20:$J$35,MATCH(N18,'DS2024'!$J$20:$J$35,1)):
INDEX('DS2024'!$J$20:$J$35,MATCH(N18,'DS2024'!$J$20:$J$35,1)+1)),
IF($Z$3=Database!$A$15,
_xlfn.FORECAST.LINEAR(
N18,
INDEX('DS2024'!$N$20:$N$35,MATCH(N18,'DS2024'!$M$20:$M$35,1)):
INDEX('DS2024'!$N$20:$N$35,MATCH(N18,'DS2024'!$M$20:$M$35,1)+1),
INDEX('DS2024'!$M$20:$M$35,MATCH(N18,'DS2024'!$M$20:$M$35,1)):
INDEX('DS2024'!$M$20:$M$35,MATCH(N18,'DS2024'!$M$20:$M$35,1)+1)),
IF($Z$3=Database!$A$16,
_xlfn.FORECAST.LINEAR(
N18,
INDEX('DS2024'!$Q$20:$Q$35,MATCH(N18,'DS2024'!$P$20:$P$35,1)):
INDEX('DS2024'!$Q$20:$Q$35,MATCH(N18,'DS2024'!$P$20:$P$35,1)+1),
INDEX('DS2024'!$P$20:$P$35,MATCH(N18,'DS2024'!$P$20:$P$35,1)):
INDEX('DS2024'!$P$20:$P$35,MATCH(N18,'DS2024'!$P$20:$P$35,1)+1)),
IF($Z$3=Database!$A$17,
_xlfn.FORECAST.LINEAR(
N18,
INDEX('DS2024'!$T$20:$T$35,MATCH(N18,'DS2024'!$S$20:$S$35,1)):
INDEX('DS2024'!$T$20:$T$35,MATCH(N18,'DS2024'!$S$20:$S$35,1)+1),
INDEX('DS2024'!$S$20:$S$35,MATCH(N18,'DS2024'!$S$20:$S$35,1)):
INDEX('DS2024'!$S$20:$S$35,MATCH(N18,'DS2024'!$S$20:$S$35,1)+1)),
IF($Z$3=Database!$A$18,
_xlfn.FORECAST.LINEAR(
N18,
INDEX('DS2024'!$W$20:$W$35,MATCH(N18,'DS2024'!$V$20:$V$35,1)):
INDEX('DS2024'!$W$20:$W$35,MATCH(N18,'DS2024'!$V$20:$V$35,1)+1),
INDEX('DS2024'!$V$20:$V$35,MATCH(N18,'DS2024'!$V$20:$V$35,1)):
INDEX('DS2024'!$V$20:$V$35,MATCH(N18,'DS2024'!$V$20:$V$35,1)+1)),
IF($Z$3=Database!$A$19,
_xlfn.FORECAST.LINEAR(
N18,
INDEX('DS2024'!$Z$20:$Z$35,MATCH(N18,'DS2024'!$Y$20:$Y$35,1)):
INDEX('DS2024'!$Z$20:$Z$35,MATCH(N18,'DS2024'!$Y$20:$Y$35,1)+1),
INDEX('DS2024'!$Y$20:$Y$35,MATCH(N18,'DS2024'!$Y$20:$Y$35,1)):
INDEX('DS2024'!$Y$20:$Y$35,MATCH(N18,'DS2024'!$Y$20:$Y$35,1)+1)),
IF($Z$3=Database!$A$20,
_xlfn.FORECAST.LINEAR(
N18,
INDEX('DS2024'!$AC$20:$AC$35,MATCH(N18,'DS2024'!$AB$20:$AB$35,1)):
INDEX('DS2024'!$AC$20:$AC$35,MATCH(N18,'DS2024'!$AB$20:$AB$35,1)+1),
INDEX('DS2024'!$AB$20:$AB$35,MATCH(N18,'DS2024'!$AB$20:$AB$35,1)):
INDEX('DS2024'!$AB$20:$AB$35,MATCH(N18,'DS2024'!$AB$20:$AB$35,1)+1)),
IF($Z$3=Database!$A$2,
_xlfn.FORECAST.LINEAR(
N18,
INDEX('DS2024'!$B$5:$B$15,MATCH(N18,'DS2024'!$A$5:$A$15,1)):
INDEX('DS2024'!$B$5:$B$15,MATCH(N18,'DS2024'!$A$5:$A$15,1)+1),
INDEX('DS2024'!$A$5:$A$15,MATCH(N18,'DS2024'!$A$5:$A$15,1)):
INDEX('DS2024'!$A$5:$A$15,MATCH(N18,'DS2024'!$A$5:$A$15,1)+1)),
IF($Z$3=Database!$A$3,
_xlfn.FORECAST.LINEAR(
N18,
INDEX('DS2024'!$E$5:$E$15,MATCH(N18,'DS2024'!$D$5:$D$15,1)):
INDEX('DS2024'!$E$5:$E$15,MATCH(N18,'DS2024'!$D$5:$D$15,1)+1),
INDEX('DS2024'!$D$5:$D$15,MATCH(N18,'DS2024'!$D$5:$D$15,1)):
INDEX('DS2024'!$D$5:$D$15,MATCH(N18,'DS2024'!$D$5:$D$15,1)+1)),
IF($Z$3=Database!$A$4,
_xlfn.FORECAST.LINEAR(
N18,
INDEX('DS2024'!$H$5:$H$15,MATCH(N18,'DS2024'!$G$5:$G$15,1)):
INDEX('DS2024'!$H$5:$H$15,MATCH(N18,'DS2024'!$G$5:$G$15,1)+1),
INDEX('DS2024'!$G$5:$G$15,MATCH(N18,'DS2024'!$G$5:$G$15,1)):
INDEX('DS2024'!$G$5:$G$15,MATCH(N18,'DS2024'!$G$5:$G$15,1)+1)),
IF($Z$3=Database!$A$5,
_xlfn.FORECAST.LINEAR(
N18,
INDEX('DS2024'!$K$5:$K$15,MATCH(N18,'DS2024'!$J$5:$J$15,1)):
INDEX('DS2024'!$K$5:$K$15,MATCH(N18,'DS2024'!$J$5:$J$15,1)+1),
INDEX('DS2024'!$J$5:$J$15,MATCH(N18,'DS2024'!$J$5:$J$15,1)):
INDEX('DS2024'!$J$5:$J$15,MATCH(N18,'DS2024'!$J$5:$J$15,1)+1)),
IF($Z$3=Database!$A$6,
_xlfn.FORECAST.LINEAR(
N18,
INDEX('DS2024'!$N$5:$N$15,MATCH(N18,'DS2024'!$M$5:$M$15,1)):
INDEX('DS2024'!$N$5:$N$15,MATCH(N18,'DS2024'!$M$5:$M$15,1)+1),
INDEX('DS2024'!$M$5:$M$15,MATCH(N18,'DS2024'!$M$5:$M$15,1)):
INDEX('DS2024'!$M$5:$M$15,MATCH(N18,'DS2024'!$M$5:$M$15,1)+1)),
IF($Z$3=Database!$A$7,
_xlfn.FORECAST.LINEAR(
N18,
INDEX('DS2024'!$Q$5:$Q$15,MATCH(N18,'DS2024'!$P$5:$P$15,1)):
INDEX('DS2024'!$Q$5:$Q$15,MATCH(N18,'DS2024'!$P$5:$P$15,1)+1),
INDEX('DS2024'!$P$5:$P$15,MATCH(N18,'DS2024'!$P$5:$P$15,1)):
INDEX('DS2024'!$P$5:$P$15,MATCH(N18,'DS2024'!$P$5:$P$15,1)+1)),
IF($Z$3=Database!$A$8,
_xlfn.FORECAST.LINEAR(
N18,
INDEX('DS2024'!$T$5:$T$15,MATCH(N18,'DS2024'!$S$5:$S$15,1)):
INDEX('DS2024'!$T$5:$T$15,MATCH(N18,'DS2024'!$S$5:$S$15,1)+1),
INDEX('DS2024'!$S$5:$S$15,MATCH(N18,'DS2024'!$S$5:$S$15,1)):
INDEX('DS2024'!$S$5:$S$15,MATCH(N18,'DS2024'!$S$5:$S$15,1)+1)),
IF($Z$3=Database!$A$9,
_xlfn.FORECAST.LINEAR(
N18,
INDEX('DS2024'!$W$5:$W$15,MATCH(N18,'DS2024'!$V$5:$V$15,1)):
INDEX('DS2024'!$W$5:$W$15,MATCH(N18,'DS2024'!$V$5:$V$15,1)+1),
INDEX('DS2024'!$V$5:$V$15,MATCH(N18,'DS2024'!$V$5:$V$15,1)):
INDEX('DS2024'!$V$5:$V$15,MATCH(N18,'DS2024'!$V$5:$V$15,1)+1)),
IF($Z$3=Database!$A$10,
_xlfn.FORECAST.LINEAR(
N18,
INDEX('DS2024'!$Z$5:$Z$15,MATCH(N18,'DS2024'!$Y$5:$Y$15,1)):
INDEX('DS2024'!$Z$5:$Z$15,MATCH(N18,'DS2024'!$Y$5:$Y$15,1)+1),
INDEX('DS2024'!$Y$5:$Y$15,MATCH(N18,'DS2024'!$Y$5:$Y$15,1)):
INDEX('DS2024'!$Y$5:$Y$15,MATCH(N18,'DS2024'!$Y$5:$Y$15,1)+1))
)))))))))))))))))))</f>
        <v>0.19433241769178711</v>
      </c>
      <c r="AA18" s="50">
        <f>IF($AA$3=Database!$A$11,
_xlfn.FORECAST.LINEAR(
P18,
INDEX('DS2024'!$B$20:$B$35,MATCH(P18,'DS2024'!$A$20:$A$35,1)):
INDEX('DS2024'!$B$20:$B$35,MATCH(P18,'DS2024'!$A$20:$A$35,1)+1),
INDEX('DS2024'!$A$20:$A$35,MATCH(P18,'DS2024'!$A$20:$A$35,1)):
INDEX('DS2024'!$A$20:$A$35,MATCH(P18,'DS2024'!$A$20:$A$35,1)+1)),
IF($AA$3=Database!$A$12,
_xlfn.FORECAST.LINEAR(
P18,
INDEX('DS2024'!$E$20:$E$35,MATCH(P18,'DS2024'!$D$20:$D$35,1)):
INDEX('DS2024'!$E$20:$E$35,MATCH(P18,'DS2024'!$D$20:$D$35,1)+1),
INDEX('DS2024'!$D$20:$D$35,MATCH(P18,'DS2024'!$D$20:$D$35,1)):
INDEX('DS2024'!$D$20:$D$35,MATCH(P18,'DS2024'!$D$20:$D$35,1)+1)),
IF($AA$3=Database!$A$13,
_xlfn.FORECAST.LINEAR(
P18,
INDEX('DS2024'!$H$20:$H$35,MATCH(P18,'DS2024'!$G$20:$G$35,1)):
INDEX('DS2024'!$H$20:$H$35,MATCH(P18,'DS2024'!$G$20:$G$35,1)+1),
INDEX('DS2024'!$G$20:$G$35,MATCH(P18,'DS2024'!$G$20:$G$35,1)):
INDEX('DS2024'!$G$20:$G$35,MATCH(P18,'DS2024'!$G$20:$G$35,1)+1)),
IF($AA$3=Database!$A$14,
_xlfn.FORECAST.LINEAR(
P18,
INDEX('DS2024'!$K$20:$K$35,MATCH(P18,'DS2024'!$J$20:$J$35,1)):
INDEX('DS2024'!$K$20:$K$35,MATCH(P18,'DS2024'!$J$20:$J$35,1)+1),
INDEX('DS2024'!$J$20:$J$35,MATCH(P18,'DS2024'!$J$20:$J$35,1)):
INDEX('DS2024'!$J$20:$J$35,MATCH(P18,'DS2024'!$J$20:$J$35,1)+1)),
IF($AA$3=Database!$A$15,
_xlfn.FORECAST.LINEAR(
P18,
INDEX('DS2024'!$N$20:$N$35,MATCH(P18,'DS2024'!$M$20:$M$35,1)):
INDEX('DS2024'!$N$20:$N$35,MATCH(P18,'DS2024'!$M$20:$M$35,1)+1),
INDEX('DS2024'!$M$20:$M$35,MATCH(P18,'DS2024'!$M$20:$M$35,1)):
INDEX('DS2024'!$M$20:$M$35,MATCH(P18,'DS2024'!$M$20:$M$35,1)+1)),
IF($AA$3=Database!$A$16,
_xlfn.FORECAST.LINEAR(
P18,
INDEX('DS2024'!$Q$20:$Q$35,MATCH(P18,'DS2024'!$P$20:$P$35,1)):
INDEX('DS2024'!$Q$20:$Q$35,MATCH(P18,'DS2024'!$P$20:$P$35,1)+1),
INDEX('DS2024'!$P$20:$P$35,MATCH(P18,'DS2024'!$P$20:$P$35,1)):
INDEX('DS2024'!$P$20:$P$35,MATCH(P18,'DS2024'!$P$20:$P$35,1)+1)),
IF($AA$3=Database!$A$17,
_xlfn.FORECAST.LINEAR(
P18,
INDEX('DS2024'!$T$20:$T$35,MATCH(P18,'DS2024'!$S$20:$S$35,1)):
INDEX('DS2024'!$T$20:$T$35,MATCH(P18,'DS2024'!$S$20:$S$35,1)+1),
INDEX('DS2024'!$S$20:$S$35,MATCH(P18,'DS2024'!$S$20:$S$35,1)):
INDEX('DS2024'!$S$20:$S$35,MATCH(P18,'DS2024'!$S$20:$S$35,1)+1)),
IF($AA$3=Database!$A$18,
_xlfn.FORECAST.LINEAR(
P18,
INDEX('DS2024'!$W$20:$W$35,MATCH(P18,'DS2024'!$V$20:$V$35,1)):
INDEX('DS2024'!$W$20:$W$35,MATCH(P18,'DS2024'!$V$20:$V$35,1)+1),
INDEX('DS2024'!$V$20:$V$35,MATCH(P18,'DS2024'!$V$20:$V$35,1)):
INDEX('DS2024'!$V$20:$V$35,MATCH(P18,'DS2024'!$V$20:$V$35,1)+1)),
IF($AA$3=Database!$A$19,
_xlfn.FORECAST.LINEAR(
P18,
INDEX('DS2024'!$Z$20:$Z$35,MATCH(P18,'DS2024'!$Y$20:$Y$35,1)):
INDEX('DS2024'!$Z$20:$Z$35,MATCH(P18,'DS2024'!$Y$20:$Y$35,1)+1),
INDEX('DS2024'!$Y$20:$Y$35,MATCH(P18,'DS2024'!$Y$20:$Y$35,1)):
INDEX('DS2024'!$Y$20:$Y$35,MATCH(P18,'DS2024'!$Y$20:$Y$35,1)+1)),
IF($AA$3=Database!$A$20,
_xlfn.FORECAST.LINEAR(
P18,
INDEX('DS2024'!$AC$20:$AC$35,MATCH(P18,'DS2024'!$AB$20:$AB$35,1)):
INDEX('DS2024'!$AC$20:$AC$35,MATCH(P18,'DS2024'!$AB$20:$AB$35,1)+1),
INDEX('DS2024'!$AB$20:$AB$35,MATCH(P18,'DS2024'!$AB$20:$AB$35,1)):
INDEX('DS2024'!$AB$20:$AB$35,MATCH(P18,'DS2024'!$AB$20:$AB$35,1)+1)),
IF($AA$3=Database!$A$2,
_xlfn.FORECAST.LINEAR(
P18,
INDEX('DS2024'!$B$5:$B$15,MATCH(P18,'DS2024'!$A$5:$A$15,1)):
INDEX('DS2024'!$B$5:$B$15,MATCH(P18,'DS2024'!$A$5:$A$15,1)+1),
INDEX('DS2024'!$A$5:$A$15,MATCH(P18,'DS2024'!$A$5:$A$15,1)):
INDEX('DS2024'!$A$5:$A$15,MATCH(P18,'DS2024'!$A$5:$A$15,1)+1)),
IF($AA$3=Database!$A$3,
_xlfn.FORECAST.LINEAR(
P18,
INDEX('DS2024'!$E$5:$E$15,MATCH(P18,'DS2024'!$D$5:$D$15,1)):
INDEX('DS2024'!$E$5:$E$15,MATCH(P18,'DS2024'!$D$5:$D$15,1)+1),
INDEX('DS2024'!$D$5:$D$15,MATCH(P18,'DS2024'!$D$5:$D$15,1)):
INDEX('DS2024'!$D$5:$D$15,MATCH(P18,'DS2024'!$D$5:$D$15,1)+1)),
IF($AA$3=Database!$A$4,
_xlfn.FORECAST.LINEAR(
P18,
INDEX('DS2024'!$H$5:$H$15,MATCH(P18,'DS2024'!$G$5:$G$15,1)):
INDEX('DS2024'!$H$5:$H$15,MATCH(P18,'DS2024'!$G$5:$G$15,1)+1),
INDEX('DS2024'!$G$5:$G$15,MATCH(P18,'DS2024'!$G$5:$G$15,1)):
INDEX('DS2024'!$G$5:$G$15,MATCH(P18,'DS2024'!$G$5:$G$15,1)+1)),
IF($AA$3=Database!$A$5,
_xlfn.FORECAST.LINEAR(
P18,
INDEX('DS2024'!$K$5:$K$15,MATCH(P18,'DS2024'!$J$5:$J$15,1)):
INDEX('DS2024'!$K$5:$K$15,MATCH(P18,'DS2024'!$J$5:$J$15,1)+1),
INDEX('DS2024'!$J$5:$J$15,MATCH(P18,'DS2024'!$J$5:$J$15,1)):
INDEX('DS2024'!$J$5:$J$15,MATCH(P18,'DS2024'!$J$5:$J$15,1)+1)),
IF($AA$3=Database!$A$6,
_xlfn.FORECAST.LINEAR(
P18,
INDEX('DS2024'!$N$5:$N$15,MATCH(P18,'DS2024'!$M$5:$M$15,1)):
INDEX('DS2024'!$N$5:$N$15,MATCH(P18,'DS2024'!$M$5:$M$15,1)+1),
INDEX('DS2024'!$M$5:$M$15,MATCH(P18,'DS2024'!$M$5:$M$15,1)):
INDEX('DS2024'!$M$5:$M$15,MATCH(P18,'DS2024'!$M$5:$M$15,1)+1)),
IF($AA$3=Database!$A$7,
_xlfn.FORECAST.LINEAR(
P18,
INDEX('DS2024'!$Q$5:$Q$15,MATCH(P18,'DS2024'!$P$5:$P$15,1)):
INDEX('DS2024'!$Q$5:$Q$15,MATCH(P18,'DS2024'!$P$5:$P$15,1)+1),
INDEX('DS2024'!$P$5:$P$15,MATCH(P18,'DS2024'!$P$5:$P$15,1)):
INDEX('DS2024'!$P$5:$P$15,MATCH(P18,'DS2024'!$P$5:$P$15,1)+1)),
IF($AA$3=Database!$A$8,
_xlfn.FORECAST.LINEAR(
P18,
INDEX('DS2024'!$T$5:$T$15,MATCH(P18,'DS2024'!$S$5:$S$15,1)):
INDEX('DS2024'!$T$5:$T$15,MATCH(P18,'DS2024'!$S$5:$S$15,1)+1),
INDEX('DS2024'!$S$5:$S$15,MATCH(P18,'DS2024'!$S$5:$S$15,1)):
INDEX('DS2024'!$S$5:$S$15,MATCH(P18,'DS2024'!$S$5:$S$15,1)+1)),
IF($AA$3=Database!$A$9,
_xlfn.FORECAST.LINEAR(
P18,
INDEX('DS2024'!$W$5:$W$15,MATCH(P18,'DS2024'!$V$5:$V$15,1)):
INDEX('DS2024'!$W$5:$W$15,MATCH(P18,'DS2024'!$V$5:$V$15,1)+1),
INDEX('DS2024'!$V$5:$V$15,MATCH(P18,'DS2024'!$V$5:$V$15,1)):
INDEX('DS2024'!$V$5:$V$15,MATCH(P18,'DS2024'!$V$5:$V$15,1)+1)),
IF($AA$3=Database!$A$10,
_xlfn.FORECAST.LINEAR(
P18,
INDEX('DS2024'!$Z$5:$Z$15,MATCH(P18,'DS2024'!$Y$5:$Y$15,1)):
INDEX('DS2024'!$Z$5:$Z$15,MATCH(P18,'DS2024'!$Y$5:$Y$15,1)+1),
INDEX('DS2024'!$Y$5:$Y$15,MATCH(P18,'DS2024'!$Y$5:$Y$15,1)):
INDEX('DS2024'!$Y$5:$Y$15,MATCH(P18,'DS2024'!$Y$5:$Y$15,1)+1))
)))))))))))))))))))</f>
        <v>0.19330689915999841</v>
      </c>
      <c r="AB18" s="50">
        <f>IF($AB$3=Database!$A$11,
_xlfn.FORECAST.LINEAR(
R18,
INDEX('DS2024'!$B$20:$B$35,MATCH(R18,'DS2024'!$A$20:$A$35,1)):
INDEX('DS2024'!$B$20:$B$35,MATCH(R18,'DS2024'!$A$20:$A$35,1)+1),
INDEX('DS2024'!$A$20:$A$35,MATCH(R18,'DS2024'!$A$20:$A$35,1)):
INDEX('DS2024'!$A$20:$A$35,MATCH(R18,'DS2024'!$A$20:$A$35,1)+1)),
IF($AB$3=Database!$A$12,
_xlfn.FORECAST.LINEAR(
R18,
INDEX('DS2024'!$E$20:$E$35,MATCH(R18,'DS2024'!$D$20:$D$35,1)):
INDEX('DS2024'!$E$20:$E$35,MATCH(R18,'DS2024'!$D$20:$D$35,1)+1),
INDEX('DS2024'!$D$20:$D$35,MATCH(R18,'DS2024'!$D$20:$D$35,1)):
INDEX('DS2024'!$D$20:$D$35,MATCH(R18,'DS2024'!$D$20:$D$35,1)+1)),
IF($AB$3=Database!$A$13,
_xlfn.FORECAST.LINEAR(
R18,
INDEX('DS2024'!$H$20:$H$35,MATCH(R18,'DS2024'!$G$20:$G$35,1)):
INDEX('DS2024'!$H$20:$H$35,MATCH(R18,'DS2024'!$G$20:$G$35,1)+1),
INDEX('DS2024'!$G$20:$G$35,MATCH(R18,'DS2024'!$G$20:$G$35,1)):
INDEX('DS2024'!$G$20:$G$35,MATCH(R18,'DS2024'!$G$20:$G$35,1)+1)),
IF($AB$3=Database!$A$14,
_xlfn.FORECAST.LINEAR(
R18,
INDEX('DS2024'!$K$20:$K$35,MATCH(R18,'DS2024'!$J$20:$J$35,1)):
INDEX('DS2024'!$K$20:$K$35,MATCH(R18,'DS2024'!$J$20:$J$35,1)+1),
INDEX('DS2024'!$J$20:$J$35,MATCH(R18,'DS2024'!$J$20:$J$35,1)):
INDEX('DS2024'!$J$20:$J$35,MATCH(R18,'DS2024'!$J$20:$J$35,1)+1)),
IF($AB$3=Database!$A$15,
_xlfn.FORECAST.LINEAR(
R18,
INDEX('DS2024'!$N$20:$N$35,MATCH(R18,'DS2024'!$M$20:$M$35,1)):
INDEX('DS2024'!$N$20:$N$35,MATCH(R18,'DS2024'!$M$20:$M$35,1)+1),
INDEX('DS2024'!$M$20:$M$35,MATCH(R18,'DS2024'!$M$20:$M$35,1)):
INDEX('DS2024'!$M$20:$M$35,MATCH(R18,'DS2024'!$M$20:$M$35,1)+1)),
IF($AB$3=Database!$A$16,
_xlfn.FORECAST.LINEAR(
R18,
INDEX('DS2024'!$Q$20:$Q$35,MATCH(R18,'DS2024'!$P$20:$P$35,1)):
INDEX('DS2024'!$Q$20:$Q$35,MATCH(R18,'DS2024'!$P$20:$P$35,1)+1),
INDEX('DS2024'!$P$20:$P$35,MATCH(R18,'DS2024'!$P$20:$P$35,1)):
INDEX('DS2024'!$P$20:$P$35,MATCH(R18,'DS2024'!$P$20:$P$35,1)+1)),
IF($AB$3=Database!$A$17,
_xlfn.FORECAST.LINEAR(
R18,
INDEX('DS2024'!$T$20:$T$35,MATCH(R18,'DS2024'!$S$20:$S$35,1)):
INDEX('DS2024'!$T$20:$T$35,MATCH(R18,'DS2024'!$S$20:$S$35,1)+1),
INDEX('DS2024'!$S$20:$S$35,MATCH(R18,'DS2024'!$S$20:$S$35,1)):
INDEX('DS2024'!$S$20:$S$35,MATCH(R18,'DS2024'!$S$20:$S$35,1)+1)),
IF($AB$3=Database!$A$18,
_xlfn.FORECAST.LINEAR(
R18,
INDEX('DS2024'!$W$20:$W$35,MATCH(R18,'DS2024'!$V$20:$V$35,1)):
INDEX('DS2024'!$W$20:$W$35,MATCH(R18,'DS2024'!$V$20:$V$35,1)+1),
INDEX('DS2024'!$V$20:$V$35,MATCH(R18,'DS2024'!$V$20:$V$35,1)):
INDEX('DS2024'!$V$20:$V$35,MATCH(R18,'DS2024'!$V$20:$V$35,1)+1)),
IF($AB$3=Database!$A$19,
_xlfn.FORECAST.LINEAR(
R18,
INDEX('DS2024'!$Z$20:$Z$35,MATCH(R18,'DS2024'!$Y$20:$Y$35,1)):
INDEX('DS2024'!$Z$20:$Z$35,MATCH(R18,'DS2024'!$Y$20:$Y$35,1)+1),
INDEX('DS2024'!$Y$20:$Y$35,MATCH(R18,'DS2024'!$Y$20:$Y$35,1)):
INDEX('DS2024'!$Y$20:$Y$35,MATCH(R18,'DS2024'!$Y$20:$Y$35,1)+1)),
IF($AB$3=Database!$A$20,
_xlfn.FORECAST.LINEAR(
R18,
INDEX('DS2024'!$AC$20:$AC$35,MATCH(R18,'DS2024'!$AB$20:$AB$35,1)):
INDEX('DS2024'!$AC$20:$AC$35,MATCH(R18,'DS2024'!$AB$20:$AB$35,1)+1),
INDEX('DS2024'!$AB$20:$AB$35,MATCH(R18,'DS2024'!$AB$20:$AB$35,1)):
INDEX('DS2024'!$AB$20:$AB$35,MATCH(R18,'DS2024'!$AB$20:$AB$35,1)+1)),
IF($AB$3=Database!$A$2,
_xlfn.FORECAST.LINEAR(
R18,
INDEX('DS2024'!$B$5:$B$15,MATCH(R18,'DS2024'!$A$5:$A$15,1)):
INDEX('DS2024'!$B$5:$B$15,MATCH(R18,'DS2024'!$A$5:$A$15,1)+1),
INDEX('DS2024'!$A$5:$A$15,MATCH(R18,'DS2024'!$A$5:$A$15,1)):
INDEX('DS2024'!$A$5:$A$15,MATCH(R18,'DS2024'!$A$5:$A$15,1)+1)),
IF($AB$3=Database!$A$3,
_xlfn.FORECAST.LINEAR(
R18,
INDEX('DS2024'!$E$5:$E$15,MATCH(R18,'DS2024'!$D$5:$D$15,1)):
INDEX('DS2024'!$E$5:$E$15,MATCH(R18,'DS2024'!$D$5:$D$15,1)+1),
INDEX('DS2024'!$D$5:$D$15,MATCH(R18,'DS2024'!$D$5:$D$15,1)):
INDEX('DS2024'!$D$5:$D$15,MATCH(R18,'DS2024'!$D$5:$D$15,1)+1)),
IF($AB$3=Database!$A$4,
_xlfn.FORECAST.LINEAR(
R18,
INDEX('DS2024'!$H$5:$H$15,MATCH(R18,'DS2024'!$G$5:$G$15,1)):
INDEX('DS2024'!$H$5:$H$15,MATCH(R18,'DS2024'!$G$5:$G$15,1)+1),
INDEX('DS2024'!$G$5:$G$15,MATCH(R18,'DS2024'!$G$5:$G$15,1)):
INDEX('DS2024'!$G$5:$G$15,MATCH(R18,'DS2024'!$G$5:$G$15,1)+1)),
IF($AB$3=Database!$A$5,
_xlfn.FORECAST.LINEAR(
R18,
INDEX('DS2024'!$K$5:$K$15,MATCH(R18,'DS2024'!$J$5:$J$15,1)):
INDEX('DS2024'!$K$5:$K$15,MATCH(R18,'DS2024'!$J$5:$J$15,1)+1),
INDEX('DS2024'!$J$5:$J$15,MATCH(R18,'DS2024'!$J$5:$J$15,1)):
INDEX('DS2024'!$J$5:$J$15,MATCH(R18,'DS2024'!$J$5:$J$15,1)+1)),
IF($AB$3=Database!$A$6,
_xlfn.FORECAST.LINEAR(
R18,
INDEX('DS2024'!$N$5:$N$15,MATCH(R18,'DS2024'!$M$5:$M$15,1)):
INDEX('DS2024'!$N$5:$N$15,MATCH(R18,'DS2024'!$M$5:$M$15,1)+1),
INDEX('DS2024'!$M$5:$M$15,MATCH(R18,'DS2024'!$M$5:$M$15,1)):
INDEX('DS2024'!$M$5:$M$15,MATCH(R18,'DS2024'!$M$5:$M$15,1)+1)),
IF($AB$3=Database!$A$7,
_xlfn.FORECAST.LINEAR(
R18,
INDEX('DS2024'!$Q$5:$Q$15,MATCH(R18,'DS2024'!$P$5:$P$15,1)):
INDEX('DS2024'!$Q$5:$Q$15,MATCH(R18,'DS2024'!$P$5:$P$15,1)+1),
INDEX('DS2024'!$P$5:$P$15,MATCH(R18,'DS2024'!$P$5:$P$15,1)):
INDEX('DS2024'!$P$5:$P$15,MATCH(R18,'DS2024'!$P$5:$P$15,1)+1)),
IF($AB$3=Database!$A$8,
_xlfn.FORECAST.LINEAR(
R18,
INDEX('DS2024'!$T$5:$T$15,MATCH(R18,'DS2024'!$S$5:$S$15,1)):
INDEX('DS2024'!$T$5:$T$15,MATCH(R18,'DS2024'!$S$5:$S$15,1)+1),
INDEX('DS2024'!$S$5:$S$15,MATCH(R18,'DS2024'!$S$5:$S$15,1)):
INDEX('DS2024'!$S$5:$S$15,MATCH(R18,'DS2024'!$S$5:$S$15,1)+1)),
IF($AB$3=Database!$A$9,
_xlfn.FORECAST.LINEAR(
R18,
INDEX('DS2024'!$W$5:$W$15,MATCH(R18,'DS2024'!$V$5:$V$15,1)):
INDEX('DS2024'!$W$5:$W$15,MATCH(R18,'DS2024'!$V$5:$V$15,1)+1),
INDEX('DS2024'!$V$5:$V$15,MATCH(R18,'DS2024'!$V$5:$V$15,1)):
INDEX('DS2024'!$V$5:$V$15,MATCH(R18,'DS2024'!$V$5:$V$15,1)+1)),
IF($AB$3=Database!$A$10,
_xlfn.FORECAST.LINEAR(
R18,
INDEX('DS2024'!$Z$5:$Z$15,MATCH(R18,'DS2024'!$Y$5:$Y$15,1)):
INDEX('DS2024'!$Z$5:$Z$15,MATCH(R18,'DS2024'!$Y$5:$Y$15,1)+1),
INDEX('DS2024'!$Y$5:$Y$15,MATCH(R18,'DS2024'!$Y$5:$Y$15,1)):
INDEX('DS2024'!$Y$5:$Y$15,MATCH(R18,'DS2024'!$Y$5:$Y$15,1)+1))
)))))))))))))))))))</f>
        <v>0.19351072893029178</v>
      </c>
      <c r="AC18" s="82">
        <f t="shared" si="0"/>
        <v>0.52924490574696892</v>
      </c>
      <c r="AD18" s="82">
        <f t="shared" si="1"/>
        <v>0.46402562889809162</v>
      </c>
      <c r="AE18" s="82">
        <f t="shared" si="2"/>
        <v>0.46892522051804691</v>
      </c>
      <c r="AF18" s="82">
        <f t="shared" si="3"/>
        <v>0.52925119322403524</v>
      </c>
      <c r="AG18" s="82">
        <f t="shared" si="4"/>
        <v>0.52920787949313397</v>
      </c>
      <c r="AH18" s="82">
        <f t="shared" si="5"/>
        <v>0.52897687292832685</v>
      </c>
      <c r="AI18" s="82">
        <f t="shared" si="6"/>
        <v>0.52932268416697448</v>
      </c>
      <c r="AJ18" s="83">
        <f t="shared" si="7"/>
        <v>0.52924770018122058</v>
      </c>
      <c r="AK18" s="83">
        <f t="shared" si="8"/>
        <v>0.52926260383056301</v>
      </c>
      <c r="AL18" s="42"/>
      <c r="AM18" s="42"/>
      <c r="AN18" s="42"/>
      <c r="AO18" s="42"/>
      <c r="AP18" s="42"/>
      <c r="AQ18" s="42"/>
      <c r="AR18" s="42"/>
      <c r="AS18" s="42"/>
      <c r="AT18" s="42"/>
      <c r="BD18" s="83" t="e">
        <f>#REF!/10</f>
        <v>#REF!</v>
      </c>
      <c r="BE18" s="83" t="e">
        <f>#REF!/10</f>
        <v>#REF!</v>
      </c>
      <c r="BF18" s="83" t="e">
        <f>#REF!/10</f>
        <v>#REF!</v>
      </c>
      <c r="BG18" s="83" t="e">
        <f>#REF!/10</f>
        <v>#REF!</v>
      </c>
      <c r="BH18" s="83">
        <f t="shared" si="9"/>
        <v>0</v>
      </c>
      <c r="BI18" s="83">
        <f t="shared" si="10"/>
        <v>0</v>
      </c>
      <c r="BJ18" s="83">
        <f t="shared" si="11"/>
        <v>0</v>
      </c>
      <c r="BK18" s="83">
        <f t="shared" si="12"/>
        <v>0</v>
      </c>
      <c r="BL18" s="83">
        <f t="shared" si="13"/>
        <v>0</v>
      </c>
    </row>
    <row r="19" spans="1:64" ht="14.25" customHeight="1">
      <c r="A19" s="31">
        <v>13</v>
      </c>
      <c r="B19" s="42">
        <f>'Evaluasi 60 C'!B19</f>
        <v>65.445999999999998</v>
      </c>
      <c r="C19" s="42">
        <f>'Evaluasi 60 C'!C19</f>
        <v>-0.33572235519387261</v>
      </c>
      <c r="D19" s="42">
        <f>'Evaluasi 60 C'!E19</f>
        <v>66.031999999999996</v>
      </c>
      <c r="E19" s="42">
        <f>'Evaluasi 60 C'!F19</f>
        <v>-0.29534512635379062</v>
      </c>
      <c r="F19" s="42">
        <f>'Evaluasi 60 C'!H19</f>
        <v>65.326999999999998</v>
      </c>
      <c r="G19" s="42">
        <f>'Evaluasi 60 C'!I19</f>
        <v>-0.29712671480144404</v>
      </c>
      <c r="H19" s="42">
        <f>'Evaluasi 60 C'!K19</f>
        <v>65.424000000000007</v>
      </c>
      <c r="I19" s="42">
        <f>'Evaluasi 60 C'!L19</f>
        <v>-0.33565741183979569</v>
      </c>
      <c r="J19" s="42">
        <f>'Evaluasi 60 C'!N19</f>
        <v>65.046999999999997</v>
      </c>
      <c r="K19" s="42">
        <f>'Evaluasi 60 C'!O19</f>
        <v>-0.33454451890856862</v>
      </c>
      <c r="L19" s="42">
        <f>'Evaluasi 60 C'!Q19</f>
        <v>65.611000000000004</v>
      </c>
      <c r="M19" s="42">
        <f>'Evaluasi 60 C'!R19</f>
        <v>-0.3362094303494495</v>
      </c>
      <c r="N19" s="42">
        <f>'Evaluasi 60 C'!T19</f>
        <v>64.787000000000006</v>
      </c>
      <c r="O19" s="42">
        <f>'Evaluasi 60 C'!U19</f>
        <v>-0.33377700654220521</v>
      </c>
      <c r="P19" s="42">
        <f>'Evaluasi 60 C'!W19</f>
        <v>64.963999999999999</v>
      </c>
      <c r="Q19" s="42">
        <f>'Evaluasi 60 C'!X19</f>
        <v>-0.33429950534546027</v>
      </c>
      <c r="R19" s="42">
        <f>'Evaluasi 60 C'!Z19</f>
        <v>65.418999999999997</v>
      </c>
      <c r="S19" s="50">
        <f>'Evaluasi 60 C'!AA19</f>
        <v>-0.33564265198659637</v>
      </c>
      <c r="T19" s="50">
        <f>IF($T$3=Database!$A$11,
_xlfn.FORECAST.LINEAR(
B19,
INDEX('DS2024'!$B$20:$B$35,MATCH(B19,'DS2024'!$A$20:$A$35,1)):
INDEX('DS2024'!$B$20:$B$35,MATCH(B19,'DS2024'!$A$20:$A$35,1)+1),
INDEX('DS2024'!$A$20:$A$35,MATCH(B19,'DS2024'!$A$20:$A$35,1)):
INDEX('DS2024'!$A$20:$A$35,MATCH(B19,'DS2024'!$A$20:$A$35,1)+1)),
IF($T$3=Database!$A$12,
_xlfn.FORECAST.LINEAR(
B19,
INDEX('DS2024'!$E$20:$E$35,MATCH(B19,'DS2024'!$D$20:$D$35,1)):
INDEX('DS2024'!$E$20:$E$35,MATCH(B19,'DS2024'!$D$20:$D$35,1)+1),
INDEX('DS2024'!$D$20:$D$35,MATCH(B19,'DS2024'!$D$20:$D$35,1)):
INDEX('DS2024'!$D$20:$D$35,MATCH(B19,'DS2024'!$D$20:$D$35,1)+1)),
IF($T$3=Database!$A$13,
_xlfn.FORECAST.LINEAR(
B19,
INDEX('DS2024'!$H$20:$H$35,MATCH(B19,'DS2024'!$G$20:$G$35,1)):
INDEX('DS2024'!$H$20:$H$35,MATCH(B19,'DS2024'!$G$20:$G$35,1)+1),
INDEX('DS2024'!$G$20:$G$35,MATCH(B19,'DS2024'!$G$20:$G$35,1)):
INDEX('DS2024'!$G$20:$G$35,MATCH(B19,'DS2024'!$G$20:$G$35,1)+1)),
IF($T$3=Database!$A$14,
_xlfn.FORECAST.LINEAR(
B19,
INDEX('DS2024'!$K$20:$K$35,MATCH(B19,'DS2024'!$J$20:$J$35,1)):
INDEX('DS2024'!$K$20:$K$35,MATCH(B19,'DS2024'!$J$20:$J$35,1)+1),
INDEX('DS2024'!$J$20:$J$35,MATCH(B19,'DS2024'!$J$20:$J$35,1)):
INDEX('DS2024'!$J$20:$J$35,MATCH(B19,'DS2024'!$J$20:$J$35,1)+1)),
IF($T$3=Database!$A$15,
_xlfn.FORECAST.LINEAR(
B19,
INDEX('DS2024'!$N$20:$N$35,MATCH(B19,'DS2024'!$M$20:$M$35,1)):
INDEX('DS2024'!$N$20:$N$35,MATCH(B19,'DS2024'!$M$20:$M$35,1)+1),
INDEX('DS2024'!$M$20:$M$35,MATCH(B19,'DS2024'!$M$20:$M$35,1)):
INDEX('DS2024'!$M$20:$M$35,MATCH(B19,'DS2024'!$M$20:$M$35,1)+1)),
IF($T$3=Database!$A$16,
_xlfn.FORECAST.LINEAR(
B19,
INDEX('DS2024'!$Q$20:$Q$35,MATCH(B19,'DS2024'!$P$20:$P$35,1)):
INDEX('DS2024'!$Q$20:$Q$35,MATCH(B19,'DS2024'!$P$20:$P$35,1)+1),
INDEX('DS2024'!$P$20:$P$35,MATCH(B19,'DS2024'!$P$20:$P$35,1)):
INDEX('DS2024'!$P$20:$P$35,MATCH(B19,'DS2024'!$P$20:$P$35,1)+1)),
IF($T$3=Database!$A$17,
_xlfn.FORECAST.LINEAR(
B19,
INDEX('DS2024'!$T$20:$T$35,MATCH(B19,'DS2024'!$S$20:$S$35,1)):
INDEX('DS2024'!$T$20:$T$35,MATCH(B19,'DS2024'!$S$20:$S$35,1)+1),
INDEX('DS2024'!$S$20:$S$35,MATCH(B19,'DS2024'!$S$20:$S$35,1)):
INDEX('DS2024'!$S$20:$S$35,MATCH(B19,'DS2024'!$S$20:$S$35,1)+1)),
IF($T$3=Database!$A$18,
_xlfn.FORECAST.LINEAR(
B19,
INDEX('DS2024'!$W$20:$W$35,MATCH(B19,'DS2024'!$V$20:$V$35,1)):
INDEX('DS2024'!$W$20:$W$35,MATCH(B19,'DS2024'!$V$20:$V$35,1)+1),
INDEX('DS2024'!$V$20:$V$35,MATCH(B19,'DS2024'!$V$20:$V$35,1)):
INDEX('DS2024'!$V$20:$V$35,MATCH(B19,'DS2024'!$V$20:$V$35,1)+1)),
IF($T$3=Database!$A$19,
_xlfn.FORECAST.LINEAR(
B19,
INDEX('DS2024'!$Z$20:$Z$35,MATCH(B19,'DS2024'!$Y$20:$Y$35,1)):
INDEX('DS2024'!$Z$20:$Z$35,MATCH(B19,'DS2024'!$Y$20:$Y$35,1)+1),
INDEX('DS2024'!$Y$20:$Y$35,MATCH(B19,'DS2024'!$Y$20:$Y$35,1)):
INDEX('DS2024'!$Y$20:$Y$35,MATCH(B19,'DS2024'!$Y$20:$Y$35,1)+1)),
IF($T$3=Database!$A$20,
_xlfn.FORECAST.LINEAR(
B19,
INDEX('DS2024'!$AC$20:$AC$35,MATCH(B19,'DS2024'!$AB$20:$AB$35,1)):
INDEX('DS2024'!$AC$20:$AC$35,MATCH(B19,'DS2024'!$AB$20:$AB$35,1)+1),
INDEX('DS2024'!$AB$20:$AB$35,MATCH(B19,'DS2024'!$AB$20:$AB$35,1)):
INDEX('DS2024'!$AB$20:$AB$35,MATCH(B19,'DS2024'!$AB$20:$AB$35,1)+1)),
IF($T$3=Database!$A$2,
_xlfn.FORECAST.LINEAR(
B19,
INDEX('DS2024'!$B$5:$B$15,MATCH(B19,'DS2024'!$A$5:$A$15,1)):
INDEX('DS2024'!$B$5:$B$15,MATCH(B19,'DS2024'!$A$5:$A$15,1)+1),
INDEX('DS2024'!$A$5:$A$15,MATCH(B19,'DS2024'!$A$5:$A$15,1)):
INDEX('DS2024'!$A$5:$A$15,MATCH(B19,'DS2024'!$A$5:$A$15,1)+1)),
IF($T$3=Database!$A$3,
_xlfn.FORECAST.LINEAR(
B19,
INDEX('DS2024'!$E$5:$E$15,MATCH(B19,'DS2024'!$D$5:$D$15,1)):
INDEX('DS2024'!$E$5:$E$15,MATCH(B19,'DS2024'!$D$5:$D$15,1)+1),
INDEX('DS2024'!$D$5:$D$15,MATCH(B19,'DS2024'!$D$5:$D$15,1)):
INDEX('DS2024'!$D$5:$D$15,MATCH(B19,'DS2024'!$D$5:$D$15,1)+1)),
IF($T$3=Database!$A$4,
_xlfn.FORECAST.LINEAR(
B19,
INDEX('DS2024'!$H$5:$H$15,MATCH(B19,'DS2024'!$G$5:$G$15,1)):
INDEX('DS2024'!$H$5:$H$15,MATCH(B19,'DS2024'!$G$5:$G$15,1)+1),
INDEX('DS2024'!$G$5:$G$15,MATCH(B19,'DS2024'!$G$5:$G$15,1)):
INDEX('DS2024'!$G$5:$G$15,MATCH(B19,'DS2024'!$G$5:$G$15,1)+1)),
IF($T$3=Database!$A$5,
_xlfn.FORECAST.LINEAR(
B19,
INDEX('DS2024'!$K$5:$K$15,MATCH(B19,'DS2024'!$J$5:$J$15,1)):
INDEX('DS2024'!$K$5:$K$15,MATCH(B19,'DS2024'!$J$5:$J$15,1)+1),
INDEX('DS2024'!$J$5:$J$15,MATCH(B19,'DS2024'!$J$5:$J$15,1)):
INDEX('DS2024'!$J$5:$J$15,MATCH(B19,'DS2024'!$J$5:$J$15,1)+1)),
IF($T$3=Database!$A$6,
_xlfn.FORECAST.LINEAR(
B19,
INDEX('DS2024'!$N$5:$N$15,MATCH(B19,'DS2024'!$M$5:$M$15,1)):
INDEX('DS2024'!$N$5:$N$15,MATCH(B19,'DS2024'!$M$5:$M$15,1)+1),
INDEX('DS2024'!$M$5:$M$15,MATCH(B19,'DS2024'!$M$5:$M$15,1)):
INDEX('DS2024'!$M$5:$M$15,MATCH(B19,'DS2024'!$M$5:$M$15,1)+1)),
IF($T$3=Database!$A$7,
_xlfn.FORECAST.LINEAR(
B19,
INDEX('DS2024'!$Q$5:$Q$15,MATCH(B19,'DS2024'!$P$5:$P$15,1)):
INDEX('DS2024'!$Q$5:$Q$15,MATCH(B19,'DS2024'!$P$5:$P$15,1)+1),
INDEX('DS2024'!$P$5:$P$15,MATCH(B19,'DS2024'!$P$5:$P$15,1)):
INDEX('DS2024'!$P$5:$P$15,MATCH(B19,'DS2024'!$P$5:$P$15,1)+1)),
IF($T$3=Database!$A$8,
_xlfn.FORECAST.LINEAR(
B19,
INDEX('DS2024'!$T$5:$T$15,MATCH(B19,'DS2024'!$S$5:$S$15,1)):
INDEX('DS2024'!$T$5:$T$15,MATCH(B19,'DS2024'!$S$5:$S$15,1)+1),
INDEX('DS2024'!$S$5:$S$15,MATCH(B19,'DS2024'!$S$5:$S$15,1)):
INDEX('DS2024'!$S$5:$S$15,MATCH(B19,'DS2024'!$S$5:$S$15,1)+1)),
IF($T$3=Database!$A$9,
_xlfn.FORECAST.LINEAR(
B19,
INDEX('DS2024'!$W$5:$W$15,MATCH(B19,'DS2024'!$V$5:$V$15,1)):
INDEX('DS2024'!$W$5:$W$15,MATCH(B19,'DS2024'!$V$5:$V$15,1)+1),
INDEX('DS2024'!$V$5:$V$15,MATCH(B19,'DS2024'!$V$5:$V$15,1)):
INDEX('DS2024'!$V$5:$V$15,MATCH(B19,'DS2024'!$V$5:$V$15,1)+1)),
IF($T$3=Database!$A$10,
_xlfn.FORECAST.LINEAR(
B19,
INDEX('DS2024'!$Z$5:$Z$15,MATCH(B19,'DS2024'!$Y$5:$Y$15,1)):
INDEX('DS2024'!$Z$5:$Z$15,MATCH(B19,'DS2024'!$Y$5:$Y$15,1)+1),
INDEX('DS2024'!$Y$5:$Y$15,MATCH(B19,'DS2024'!$Y$5:$Y$15,1)):
INDEX('DS2024'!$Y$5:$Y$15,MATCH(B19,'DS2024'!$Y$5:$Y$15,1)+1))
)))))))))))))))))))</f>
        <v>0.19354257733190017</v>
      </c>
      <c r="U19" s="50">
        <f>IF($U$3=Database!$A$11,
_xlfn.FORECAST.LINEAR(
D19,
INDEX('DS2024'!$B$20:$B$35,MATCH(D19,'DS2024'!$A$20:$A$35,1)):
INDEX('DS2024'!$B$20:$B$35,MATCH(D19,'DS2024'!$A$20:$A$35,1)+1),
INDEX('DS2024'!$A$20:$A$35,MATCH(D19,'DS2024'!$A$20:$A$35,1)):
INDEX('DS2024'!$A$20:$A$35,MATCH(D19,'DS2024'!$A$20:$A$35,1)+1)),
IF($U$3=Database!$A$12,
_xlfn.FORECAST.LINEAR(
D19,
INDEX('DS2024'!$E$20:$E$35,MATCH(D19,'DS2024'!$D$20:$D$35,1)):
INDEX('DS2024'!$E$20:$E$35,MATCH(D19,'DS2024'!$D$20:$D$35,1)+1),
INDEX('DS2024'!$D$20:$D$35,MATCH(D19,'DS2024'!$D$20:$D$35,1)):
INDEX('DS2024'!$D$20:$D$35,MATCH(D19,'DS2024'!$D$20:$D$35,1)+1)),
IF($U$3=Database!$A$13,
_xlfn.FORECAST.LINEAR(
D19,
INDEX('DS2024'!$H$20:$H$35,MATCH(D19,'DS2024'!$G$20:$G$35,1)):
INDEX('DS2024'!$H$20:$H$35,MATCH(D19,'DS2024'!$G$20:$G$35,1)+1),
INDEX('DS2024'!$G$20:$G$35,MATCH(D19,'DS2024'!$G$20:$G$35,1)):
INDEX('DS2024'!$G$20:$G$35,MATCH(D19,'DS2024'!$G$20:$G$35,1)+1)),
IF($U$3=Database!$A$14,
_xlfn.FORECAST.LINEAR(
D19,
INDEX('DS2024'!$K$20:$K$35,MATCH(D19,'DS2024'!$J$20:$J$35,1)):
INDEX('DS2024'!$K$20:$K$35,MATCH(D19,'DS2024'!$J$20:$J$35,1)+1),
INDEX('DS2024'!$J$20:$J$35,MATCH(D19,'DS2024'!$J$20:$J$35,1)):
INDEX('DS2024'!$J$20:$J$35,MATCH(D19,'DS2024'!$J$20:$J$35,1)+1)),
IF($U$3=Database!$A$15,
_xlfn.FORECAST.LINEAR(
D19,
INDEX('DS2024'!$N$20:$N$35,MATCH(D19,'DS2024'!$M$20:$M$35,1)):
INDEX('DS2024'!$N$20:$N$35,MATCH(D19,'DS2024'!$M$20:$M$35,1)+1),
INDEX('DS2024'!$M$20:$M$35,MATCH(D19,'DS2024'!$M$20:$M$35,1)):
INDEX('DS2024'!$M$20:$M$35,MATCH(D19,'DS2024'!$M$20:$M$35,1)+1)),
IF($U$3=Database!$A$16,
_xlfn.FORECAST.LINEAR(
D19,
INDEX('DS2024'!$Q$20:$Q$35,MATCH(D19,'DS2024'!$P$20:$P$35,1)):
INDEX('DS2024'!$Q$20:$Q$35,MATCH(D19,'DS2024'!$P$20:$P$35,1)+1),
INDEX('DS2024'!$P$20:$P$35,MATCH(D19,'DS2024'!$P$20:$P$35,1)):
INDEX('DS2024'!$P$20:$P$35,MATCH(D19,'DS2024'!$P$20:$P$35,1)+1)),
IF($U$3=Database!$A$17,
_xlfn.FORECAST.LINEAR(
D19,
INDEX('DS2024'!$T$20:$T$35,MATCH(D19,'DS2024'!$S$20:$S$35,1)):
INDEX('DS2024'!$T$20:$T$35,MATCH(D19,'DS2024'!$S$20:$S$35,1)+1),
INDEX('DS2024'!$S$20:$S$35,MATCH(D19,'DS2024'!$S$20:$S$35,1)):
INDEX('DS2024'!$S$20:$S$35,MATCH(D19,'DS2024'!$S$20:$S$35,1)+1)),
IF($U$3=Database!$A$18,
_xlfn.FORECAST.LINEAR(
D19,
INDEX('DS2024'!$W$20:$W$35,MATCH(D19,'DS2024'!$V$20:$V$35,1)):
INDEX('DS2024'!$W$20:$W$35,MATCH(D19,'DS2024'!$V$20:$V$35,1)+1),
INDEX('DS2024'!$V$20:$V$35,MATCH(D19,'DS2024'!$V$20:$V$35,1)):
INDEX('DS2024'!$V$20:$V$35,MATCH(D19,'DS2024'!$V$20:$V$35,1)+1)),
IF($U$3=Database!$A$19,
_xlfn.FORECAST.LINEAR(
D19,
INDEX('DS2024'!$Z$20:$Z$35,MATCH(D19,'DS2024'!$Y$20:$Y$35,1)):
INDEX('DS2024'!$Z$20:$Z$35,MATCH(D19,'DS2024'!$Y$20:$Y$35,1)+1),
INDEX('DS2024'!$Y$20:$Y$35,MATCH(D19,'DS2024'!$Y$20:$Y$35,1)):
INDEX('DS2024'!$Y$20:$Y$35,MATCH(D19,'DS2024'!$Y$20:$Y$35,1)+1)),
IF($U$3=Database!$A$20,
_xlfn.FORECAST.LINEAR(
D19,
INDEX('DS2024'!$AC$20:$AC$35,MATCH(D19,'DS2024'!$AB$20:$AB$35,1)):
INDEX('DS2024'!$AC$20:$AC$35,MATCH(D19,'DS2024'!$AB$20:$AB$35,1)+1),
INDEX('DS2024'!$AB$20:$AB$35,MATCH(D19,'DS2024'!$AB$20:$AB$35,1)):
INDEX('DS2024'!$AB$20:$AB$35,MATCH(D19,'DS2024'!$AB$20:$AB$35,1)+1)),
IF($U$3=Database!$A$2,
_xlfn.FORECAST.LINEAR(
D19,
INDEX('DS2024'!$B$5:$B$15,MATCH(D19,'DS2024'!$A$5:$A$15,1)):
INDEX('DS2024'!$B$5:$B$15,MATCH(D19,'DS2024'!$A$5:$A$15,1)+1),
INDEX('DS2024'!$A$5:$A$15,MATCH(D19,'DS2024'!$A$5:$A$15,1)):
INDEX('DS2024'!$A$5:$A$15,MATCH(D19,'DS2024'!$A$5:$A$15,1)+1)),
IF($U$3=Database!$A$3,
_xlfn.FORECAST.LINEAR(
D19,
INDEX('DS2024'!$E$5:$E$15,MATCH(D19,'DS2024'!$D$5:$D$15,1)):
INDEX('DS2024'!$E$5:$E$15,MATCH(D19,'DS2024'!$D$5:$D$15,1)+1),
INDEX('DS2024'!$D$5:$D$15,MATCH(D19,'DS2024'!$D$5:$D$15,1)):
INDEX('DS2024'!$D$5:$D$15,MATCH(D19,'DS2024'!$D$5:$D$15,1)+1)),
IF($U$3=Database!$A$4,
_xlfn.FORECAST.LINEAR(
D19,
INDEX('DS2024'!$H$5:$H$15,MATCH(D19,'DS2024'!$G$5:$G$15,1)):
INDEX('DS2024'!$H$5:$H$15,MATCH(D19,'DS2024'!$G$5:$G$15,1)+1),
INDEX('DS2024'!$G$5:$G$15,MATCH(D19,'DS2024'!$G$5:$G$15,1)):
INDEX('DS2024'!$G$5:$G$15,MATCH(D19,'DS2024'!$G$5:$G$15,1)+1)),
IF($U$3=Database!$A$5,
_xlfn.FORECAST.LINEAR(
D19,
INDEX('DS2024'!$K$5:$K$15,MATCH(D19,'DS2024'!$J$5:$J$15,1)):
INDEX('DS2024'!$K$5:$K$15,MATCH(D19,'DS2024'!$J$5:$J$15,1)+1),
INDEX('DS2024'!$J$5:$J$15,MATCH(D19,'DS2024'!$J$5:$J$15,1)):
INDEX('DS2024'!$J$5:$J$15,MATCH(D19,'DS2024'!$J$5:$J$15,1)+1)),
IF($U$3=Database!$A$6,
_xlfn.FORECAST.LINEAR(
D19,
INDEX('DS2024'!$N$5:$N$15,MATCH(D19,'DS2024'!$M$5:$M$15,1)):
INDEX('DS2024'!$N$5:$N$15,MATCH(D19,'DS2024'!$M$5:$M$15,1)+1),
INDEX('DS2024'!$M$5:$M$15,MATCH(D19,'DS2024'!$M$5:$M$15,1)):
INDEX('DS2024'!$M$5:$M$15,MATCH(D19,'DS2024'!$M$5:$M$15,1)+1)),
IF($U$3=Database!$A$7,
_xlfn.FORECAST.LINEAR(
D19,
INDEX('DS2024'!$Q$5:$Q$15,MATCH(D19,'DS2024'!$P$5:$P$15,1)):
INDEX('DS2024'!$Q$5:$Q$15,MATCH(D19,'DS2024'!$P$5:$P$15,1)+1),
INDEX('DS2024'!$P$5:$P$15,MATCH(D19,'DS2024'!$P$5:$P$15,1)):
INDEX('DS2024'!$P$5:$P$15,MATCH(D19,'DS2024'!$P$5:$P$15,1)+1)),
IF($U$3=Database!$A$8,
_xlfn.FORECAST.LINEAR(
D19,
INDEX('DS2024'!$T$5:$T$15,MATCH(D19,'DS2024'!$S$5:$S$15,1)):
INDEX('DS2024'!$T$5:$T$15,MATCH(D19,'DS2024'!$S$5:$S$15,1)+1),
INDEX('DS2024'!$S$5:$S$15,MATCH(D19,'DS2024'!$S$5:$S$15,1)):
INDEX('DS2024'!$S$5:$S$15,MATCH(D19,'DS2024'!$S$5:$S$15,1)+1)),
IF($U$3=Database!$A$9,
_xlfn.FORECAST.LINEAR(
D19,
INDEX('DS2024'!$W$5:$W$15,MATCH(D19,'DS2024'!$V$5:$V$15,1)):
INDEX('DS2024'!$W$5:$W$15,MATCH(D19,'DS2024'!$V$5:$V$15,1)+1),
INDEX('DS2024'!$V$5:$V$15,MATCH(D19,'DS2024'!$V$5:$V$15,1)):
INDEX('DS2024'!$V$5:$V$15,MATCH(D19,'DS2024'!$V$5:$V$15,1)+1)),
IF($U$3=Database!$A$10,
_xlfn.FORECAST.LINEAR(
D19,
INDEX('DS2024'!$Z$5:$Z$15,MATCH(D19,'DS2024'!$Y$5:$Y$15,1)):
INDEX('DS2024'!$Z$5:$Z$15,MATCH(D19,'DS2024'!$Y$5:$Y$15,1)+1),
INDEX('DS2024'!$Y$5:$Y$15,MATCH(D19,'DS2024'!$Y$5:$Y$15,1)):
INDEX('DS2024'!$Y$5:$Y$15,MATCH(D19,'DS2024'!$Y$5:$Y$15,1)+1))
)))))))))))))))))))</f>
        <v>0.16915666003976143</v>
      </c>
      <c r="V19" s="50">
        <f>IF($V$3=Database!$A$11,
_xlfn.FORECAST.LINEAR(
F19,
INDEX('DS2024'!$B$20:$B$35,MATCH(F19,'DS2024'!$A$20:$A$35,1)):
INDEX('DS2024'!$B$20:$B$35,MATCH(F19,'DS2024'!$A$20:$A$35,1)+1),
INDEX('DS2024'!$A$20:$A$35,MATCH(F19,'DS2024'!$A$20:$A$35,1)):
INDEX('DS2024'!$A$20:$A$35,MATCH(F19,'DS2024'!$A$20:$A$35,1)+1)),
IF($V$3=Database!$A$12,
_xlfn.FORECAST.LINEAR(
F19,
INDEX('DS2024'!$E$20:$E$35,MATCH(F19,'DS2024'!$D$20:$D$35,1)):
INDEX('DS2024'!$E$20:$E$35,MATCH(F19,'DS2024'!$D$20:$D$35,1)+1),
INDEX('DS2024'!$D$20:$D$35,MATCH(F19,'DS2024'!$D$20:$D$35,1)):
INDEX('DS2024'!$D$20:$D$35,MATCH(F19,'DS2024'!$D$20:$D$35,1)+1)),
IF($V$3=Database!$A$13,
_xlfn.FORECAST.LINEAR(
F19,
INDEX('DS2024'!$H$20:$H$35,MATCH(F19,'DS2024'!$G$20:$G$35,1)):
INDEX('DS2024'!$H$20:$H$35,MATCH(F19,'DS2024'!$G$20:$G$35,1)+1),
INDEX('DS2024'!$G$20:$G$35,MATCH(F19,'DS2024'!$G$20:$G$35,1)):
INDEX('DS2024'!$G$20:$G$35,MATCH(F19,'DS2024'!$G$20:$G$35,1)+1)),
IF($V$3=Database!$A$14,
_xlfn.FORECAST.LINEAR(
F19,
INDEX('DS2024'!$K$20:$K$35,MATCH(F19,'DS2024'!$J$20:$J$35,1)):
INDEX('DS2024'!$K$20:$K$35,MATCH(F19,'DS2024'!$J$20:$J$35,1)+1),
INDEX('DS2024'!$J$20:$J$35,MATCH(F19,'DS2024'!$J$20:$J$35,1)):
INDEX('DS2024'!$J$20:$J$35,MATCH(F19,'DS2024'!$J$20:$J$35,1)+1)),
IF($V$3=Database!$A$15,
_xlfn.FORECAST.LINEAR(
F19,
INDEX('DS2024'!$N$20:$N$35,MATCH(F19,'DS2024'!$M$20:$M$35,1)):
INDEX('DS2024'!$N$20:$N$35,MATCH(F19,'DS2024'!$M$20:$M$35,1)+1),
INDEX('DS2024'!$M$20:$M$35,MATCH(F19,'DS2024'!$M$20:$M$35,1)):
INDEX('DS2024'!$M$20:$M$35,MATCH(F19,'DS2024'!$M$20:$M$35,1)+1)),
IF($V$3=Database!$A$16,
_xlfn.FORECAST.LINEAR(
F19,
INDEX('DS2024'!$Q$20:$Q$35,MATCH(F19,'DS2024'!$P$20:$P$35,1)):
INDEX('DS2024'!$Q$20:$Q$35,MATCH(F19,'DS2024'!$P$20:$P$35,1)+1),
INDEX('DS2024'!$P$20:$P$35,MATCH(F19,'DS2024'!$P$20:$P$35,1)):
INDEX('DS2024'!$P$20:$P$35,MATCH(F19,'DS2024'!$P$20:$P$35,1)+1)),
IF($V$3=Database!$A$17,
_xlfn.FORECAST.LINEAR(
F19,
INDEX('DS2024'!$T$20:$T$35,MATCH(F19,'DS2024'!$S$20:$S$35,1)):
INDEX('DS2024'!$T$20:$T$35,MATCH(F19,'DS2024'!$S$20:$S$35,1)+1),
INDEX('DS2024'!$S$20:$S$35,MATCH(F19,'DS2024'!$S$20:$S$35,1)):
INDEX('DS2024'!$S$20:$S$35,MATCH(F19,'DS2024'!$S$20:$S$35,1)+1)),
IF($V$3=Database!$A$18,
_xlfn.FORECAST.LINEAR(
F19,
INDEX('DS2024'!$W$20:$W$35,MATCH(F19,'DS2024'!$V$20:$V$35,1)):
INDEX('DS2024'!$W$20:$W$35,MATCH(F19,'DS2024'!$V$20:$V$35,1)+1),
INDEX('DS2024'!$V$20:$V$35,MATCH(F19,'DS2024'!$V$20:$V$35,1)):
INDEX('DS2024'!$V$20:$V$35,MATCH(F19,'DS2024'!$V$20:$V$35,1)+1)),
IF($V$3=Database!$A$19,
_xlfn.FORECAST.LINEAR(
F19,
INDEX('DS2024'!$Z$20:$Z$35,MATCH(F19,'DS2024'!$Y$20:$Y$35,1)):
INDEX('DS2024'!$Z$20:$Z$35,MATCH(F19,'DS2024'!$Y$20:$Y$35,1)+1),
INDEX('DS2024'!$Y$20:$Y$35,MATCH(F19,'DS2024'!$Y$20:$Y$35,1)):
INDEX('DS2024'!$Y$20:$Y$35,MATCH(F19,'DS2024'!$Y$20:$Y$35,1)+1)),
IF($V$3=Database!$A$20,
_xlfn.FORECAST.LINEAR(
F19,
INDEX('DS2024'!$AC$20:$AC$35,MATCH(F19,'DS2024'!$AB$20:$AB$35,1)):
INDEX('DS2024'!$AC$20:$AC$35,MATCH(F19,'DS2024'!$AB$20:$AB$35,1)+1),
INDEX('DS2024'!$AB$20:$AB$35,MATCH(F19,'DS2024'!$AB$20:$AB$35,1)):
INDEX('DS2024'!$AB$20:$AB$35,MATCH(F19,'DS2024'!$AB$20:$AB$35,1)+1)),
IF($V$3=Database!$A$2,
_xlfn.FORECAST.LINEAR(
F19,
INDEX('DS2024'!$B$5:$B$15,MATCH(F19,'DS2024'!$A$5:$A$15,1)):
INDEX('DS2024'!$B$5:$B$15,MATCH(F19,'DS2024'!$A$5:$A$15,1)+1),
INDEX('DS2024'!$A$5:$A$15,MATCH(F19,'DS2024'!$A$5:$A$15,1)):
INDEX('DS2024'!$A$5:$A$15,MATCH(F19,'DS2024'!$A$5:$A$15,1)+1)),
IF($V$3=Database!$A$3,
_xlfn.FORECAST.LINEAR(
F19,
INDEX('DS2024'!$E$5:$E$15,MATCH(F19,'DS2024'!$D$5:$D$15,1)):
INDEX('DS2024'!$E$5:$E$15,MATCH(F19,'DS2024'!$D$5:$D$15,1)+1),
INDEX('DS2024'!$D$5:$D$15,MATCH(F19,'DS2024'!$D$5:$D$15,1)):
INDEX('DS2024'!$D$5:$D$15,MATCH(F19,'DS2024'!$D$5:$D$15,1)+1)),
IF($V$3=Database!$A$4,
_xlfn.FORECAST.LINEAR(
F19,
INDEX('DS2024'!$H$5:$H$15,MATCH(F19,'DS2024'!$G$5:$G$15,1)):
INDEX('DS2024'!$H$5:$H$15,MATCH(F19,'DS2024'!$G$5:$G$15,1)+1),
INDEX('DS2024'!$G$5:$G$15,MATCH(F19,'DS2024'!$G$5:$G$15,1)):
INDEX('DS2024'!$G$5:$G$15,MATCH(F19,'DS2024'!$G$5:$G$15,1)+1)),
IF($V$3=Database!$A$5,
_xlfn.FORECAST.LINEAR(
F19,
INDEX('DS2024'!$K$5:$K$15,MATCH(F19,'DS2024'!$J$5:$J$15,1)):
INDEX('DS2024'!$K$5:$K$15,MATCH(F19,'DS2024'!$J$5:$J$15,1)+1),
INDEX('DS2024'!$J$5:$J$15,MATCH(F19,'DS2024'!$J$5:$J$15,1)):
INDEX('DS2024'!$J$5:$J$15,MATCH(F19,'DS2024'!$J$5:$J$15,1)+1)),
IF($V$3=Database!$A$6,
_xlfn.FORECAST.LINEAR(
F19,
INDEX('DS2024'!$N$5:$N$15,MATCH(F19,'DS2024'!$M$5:$M$15,1)):
INDEX('DS2024'!$N$5:$N$15,MATCH(F19,'DS2024'!$M$5:$M$15,1)+1),
INDEX('DS2024'!$M$5:$M$15,MATCH(F19,'DS2024'!$M$5:$M$15,1)):
INDEX('DS2024'!$M$5:$M$15,MATCH(F19,'DS2024'!$M$5:$M$15,1)+1)),
IF($V$3=Database!$A$7,
_xlfn.FORECAST.LINEAR(
F19,
INDEX('DS2024'!$Q$5:$Q$15,MATCH(F19,'DS2024'!$P$5:$P$15,1)):
INDEX('DS2024'!$Q$5:$Q$15,MATCH(F19,'DS2024'!$P$5:$P$15,1)+1),
INDEX('DS2024'!$P$5:$P$15,MATCH(F19,'DS2024'!$P$5:$P$15,1)):
INDEX('DS2024'!$P$5:$P$15,MATCH(F19,'DS2024'!$P$5:$P$15,1)+1)),
IF($V$3=Database!$A$8,
_xlfn.FORECAST.LINEAR(
F19,
INDEX('DS2024'!$T$5:$T$15,MATCH(F19,'DS2024'!$S$5:$S$15,1)):
INDEX('DS2024'!$T$5:$T$15,MATCH(F19,'DS2024'!$S$5:$S$15,1)+1),
INDEX('DS2024'!$S$5:$S$15,MATCH(F19,'DS2024'!$S$5:$S$15,1)):
INDEX('DS2024'!$S$5:$S$15,MATCH(F19,'DS2024'!$S$5:$S$15,1)+1)),
IF($V$3=Database!$A$9,
_xlfn.FORECAST.LINEAR(
F19,
INDEX('DS2024'!$W$5:$W$15,MATCH(F19,'DS2024'!$V$5:$V$15,1)):
INDEX('DS2024'!$W$5:$W$15,MATCH(F19,'DS2024'!$V$5:$V$15,1)+1),
INDEX('DS2024'!$V$5:$V$15,MATCH(F19,'DS2024'!$V$5:$V$15,1)):
INDEX('DS2024'!$V$5:$V$15,MATCH(F19,'DS2024'!$V$5:$V$15,1)+1)),
IF($V$3=Database!$A$10,
_xlfn.FORECAST.LINEAR(
F19,
INDEX('DS2024'!$Z$5:$Z$15,MATCH(F19,'DS2024'!$Y$5:$Y$15,1)):
INDEX('DS2024'!$Z$5:$Z$15,MATCH(F19,'DS2024'!$Y$5:$Y$15,1)+1),
INDEX('DS2024'!$Y$5:$Y$15,MATCH(F19,'DS2024'!$Y$5:$Y$15,1)):
INDEX('DS2024'!$Y$5:$Y$15,MATCH(F19,'DS2024'!$Y$5:$Y$15,1)+1))
)))))))))))))))))))</f>
        <v>0.17224015904572565</v>
      </c>
      <c r="W19" s="50">
        <f>IF($W$3=Database!$A$11,
_xlfn.FORECAST.LINEAR(
H19,
INDEX('DS2024'!$B$20:$B$35,MATCH(H19,'DS2024'!$A$20:$A$35,1)):
INDEX('DS2024'!$B$20:$B$35,MATCH(H19,'DS2024'!$A$20:$A$35,1)+1),
INDEX('DS2024'!$A$20:$A$35,MATCH(H19,'DS2024'!$A$20:$A$35,1)):
INDEX('DS2024'!$A$20:$A$35,MATCH(H19,'DS2024'!$A$20:$A$35,1)+1)),
IF($W$3=Database!$A$12,
_xlfn.FORECAST.LINEAR(
H19,
INDEX('DS2024'!$E$20:$E$35,MATCH(H19,'DS2024'!$D$20:$D$35,1)):
INDEX('DS2024'!$E$20:$E$35,MATCH(H19,'DS2024'!$D$20:$D$35,1)+1),
INDEX('DS2024'!$D$20:$D$35,MATCH(H19,'DS2024'!$D$20:$D$35,1)):
INDEX('DS2024'!$D$20:$D$35,MATCH(H19,'DS2024'!$D$20:$D$35,1)+1)),
IF($W$3=Database!$A$13,
_xlfn.FORECAST.LINEAR(
H19,
INDEX('DS2024'!$H$20:$H$35,MATCH(H19,'DS2024'!$G$20:$G$35,1)):
INDEX('DS2024'!$H$20:$H$35,MATCH(H19,'DS2024'!$G$20:$G$35,1)+1),
INDEX('DS2024'!$G$20:$G$35,MATCH(H19,'DS2024'!$G$20:$G$35,1)):
INDEX('DS2024'!$G$20:$G$35,MATCH(H19,'DS2024'!$G$20:$G$35,1)+1)),
IF($W$3=Database!$A$14,
_xlfn.FORECAST.LINEAR(
H19,
INDEX('DS2024'!$K$20:$K$35,MATCH(H19,'DS2024'!$J$20:$J$35,1)):
INDEX('DS2024'!$K$20:$K$35,MATCH(H19,'DS2024'!$J$20:$J$35,1)+1),
INDEX('DS2024'!$J$20:$J$35,MATCH(H19,'DS2024'!$J$20:$J$35,1)):
INDEX('DS2024'!$J$20:$J$35,MATCH(H19,'DS2024'!$J$20:$J$35,1)+1)),
IF($W$3=Database!$A$15,
_xlfn.FORECAST.LINEAR(
H19,
INDEX('DS2024'!$N$20:$N$35,MATCH(H19,'DS2024'!$M$20:$M$35,1)):
INDEX('DS2024'!$N$20:$N$35,MATCH(H19,'DS2024'!$M$20:$M$35,1)+1),
INDEX('DS2024'!$M$20:$M$35,MATCH(H19,'DS2024'!$M$20:$M$35,1)):
INDEX('DS2024'!$M$20:$M$35,MATCH(H19,'DS2024'!$M$20:$M$35,1)+1)),
IF($W$3=Database!$A$16,
_xlfn.FORECAST.LINEAR(
H19,
INDEX('DS2024'!$Q$20:$Q$35,MATCH(H19,'DS2024'!$P$20:$P$35,1)):
INDEX('DS2024'!$Q$20:$Q$35,MATCH(H19,'DS2024'!$P$20:$P$35,1)+1),
INDEX('DS2024'!$P$20:$P$35,MATCH(H19,'DS2024'!$P$20:$P$35,1)):
INDEX('DS2024'!$P$20:$P$35,MATCH(H19,'DS2024'!$P$20:$P$35,1)+1)),
IF($W$3=Database!$A$17,
_xlfn.FORECAST.LINEAR(
H19,
INDEX('DS2024'!$T$20:$T$35,MATCH(H19,'DS2024'!$S$20:$S$35,1)):
INDEX('DS2024'!$T$20:$T$35,MATCH(H19,'DS2024'!$S$20:$S$35,1)+1),
INDEX('DS2024'!$S$20:$S$35,MATCH(H19,'DS2024'!$S$20:$S$35,1)):
INDEX('DS2024'!$S$20:$S$35,MATCH(H19,'DS2024'!$S$20:$S$35,1)+1)),
IF($W$3=Database!$A$18,
_xlfn.FORECAST.LINEAR(
H19,
INDEX('DS2024'!$W$20:$W$35,MATCH(H19,'DS2024'!$V$20:$V$35,1)):
INDEX('DS2024'!$W$20:$W$35,MATCH(H19,'DS2024'!$V$20:$V$35,1)+1),
INDEX('DS2024'!$V$20:$V$35,MATCH(H19,'DS2024'!$V$20:$V$35,1)):
INDEX('DS2024'!$V$20:$V$35,MATCH(H19,'DS2024'!$V$20:$V$35,1)+1)),
IF($W$3=Database!$A$19,
_xlfn.FORECAST.LINEAR(
H19,
INDEX('DS2024'!$Z$20:$Z$35,MATCH(H19,'DS2024'!$Y$20:$Y$35,1)):
INDEX('DS2024'!$Z$20:$Z$35,MATCH(H19,'DS2024'!$Y$20:$Y$35,1)+1),
INDEX('DS2024'!$Y$20:$Y$35,MATCH(H19,'DS2024'!$Y$20:$Y$35,1)):
INDEX('DS2024'!$Y$20:$Y$35,MATCH(H19,'DS2024'!$Y$20:$Y$35,1)+1)),
IF($W$3=Database!$A$20,
_xlfn.FORECAST.LINEAR(
H19,
INDEX('DS2024'!$AC$20:$AC$35,MATCH(H19,'DS2024'!$AB$20:$AB$35,1)):
INDEX('DS2024'!$AC$20:$AC$35,MATCH(H19,'DS2024'!$AB$20:$AB$35,1)+1),
INDEX('DS2024'!$AB$20:$AB$35,MATCH(H19,'DS2024'!$AB$20:$AB$35,1)):
INDEX('DS2024'!$AB$20:$AB$35,MATCH(H19,'DS2024'!$AB$20:$AB$35,1)+1)),
IF($W$3=Database!$A$2,
_xlfn.FORECAST.LINEAR(
H19,
INDEX('DS2024'!$B$5:$B$15,MATCH(H19,'DS2024'!$A$5:$A$15,1)):
INDEX('DS2024'!$B$5:$B$15,MATCH(H19,'DS2024'!$A$5:$A$15,1)+1),
INDEX('DS2024'!$A$5:$A$15,MATCH(H19,'DS2024'!$A$5:$A$15,1)):
INDEX('DS2024'!$A$5:$A$15,MATCH(H19,'DS2024'!$A$5:$A$15,1)+1)),
IF($W$3=Database!$A$3,
_xlfn.FORECAST.LINEAR(
H19,
INDEX('DS2024'!$E$5:$E$15,MATCH(H19,'DS2024'!$D$5:$D$15,1)):
INDEX('DS2024'!$E$5:$E$15,MATCH(H19,'DS2024'!$D$5:$D$15,1)+1),
INDEX('DS2024'!$D$5:$D$15,MATCH(H19,'DS2024'!$D$5:$D$15,1)):
INDEX('DS2024'!$D$5:$D$15,MATCH(H19,'DS2024'!$D$5:$D$15,1)+1)),
IF($W$3=Database!$A$4,
_xlfn.FORECAST.LINEAR(
H19,
INDEX('DS2024'!$H$5:$H$15,MATCH(H19,'DS2024'!$G$5:$G$15,1)):
INDEX('DS2024'!$H$5:$H$15,MATCH(H19,'DS2024'!$G$5:$G$15,1)+1),
INDEX('DS2024'!$G$5:$G$15,MATCH(H19,'DS2024'!$G$5:$G$15,1)):
INDEX('DS2024'!$G$5:$G$15,MATCH(H19,'DS2024'!$G$5:$G$15,1)+1)),
IF($W$3=Database!$A$5,
_xlfn.FORECAST.LINEAR(
H19,
INDEX('DS2024'!$K$5:$K$15,MATCH(H19,'DS2024'!$J$5:$J$15,1)):
INDEX('DS2024'!$K$5:$K$15,MATCH(H19,'DS2024'!$J$5:$J$15,1)+1),
INDEX('DS2024'!$J$5:$J$15,MATCH(H19,'DS2024'!$J$5:$J$15,1)):
INDEX('DS2024'!$J$5:$J$15,MATCH(H19,'DS2024'!$J$5:$J$15,1)+1)),
IF($W$3=Database!$A$6,
_xlfn.FORECAST.LINEAR(
H19,
INDEX('DS2024'!$N$5:$N$15,MATCH(H19,'DS2024'!$M$5:$M$15,1)):
INDEX('DS2024'!$N$5:$N$15,MATCH(H19,'DS2024'!$M$5:$M$15,1)+1),
INDEX('DS2024'!$M$5:$M$15,MATCH(H19,'DS2024'!$M$5:$M$15,1)):
INDEX('DS2024'!$M$5:$M$15,MATCH(H19,'DS2024'!$M$5:$M$15,1)+1)),
IF($W$3=Database!$A$7,
_xlfn.FORECAST.LINEAR(
H19,
INDEX('DS2024'!$Q$5:$Q$15,MATCH(H19,'DS2024'!$P$5:$P$15,1)):
INDEX('DS2024'!$Q$5:$Q$15,MATCH(H19,'DS2024'!$P$5:$P$15,1)+1),
INDEX('DS2024'!$P$5:$P$15,MATCH(H19,'DS2024'!$P$5:$P$15,1)):
INDEX('DS2024'!$P$5:$P$15,MATCH(H19,'DS2024'!$P$5:$P$15,1)+1)),
IF($W$3=Database!$A$8,
_xlfn.FORECAST.LINEAR(
H19,
INDEX('DS2024'!$T$5:$T$15,MATCH(H19,'DS2024'!$S$5:$S$15,1)):
INDEX('DS2024'!$T$5:$T$15,MATCH(H19,'DS2024'!$S$5:$S$15,1)+1),
INDEX('DS2024'!$S$5:$S$15,MATCH(H19,'DS2024'!$S$5:$S$15,1)):
INDEX('DS2024'!$S$5:$S$15,MATCH(H19,'DS2024'!$S$5:$S$15,1)+1)),
IF($W$3=Database!$A$9,
_xlfn.FORECAST.LINEAR(
H19,
INDEX('DS2024'!$W$5:$W$15,MATCH(H19,'DS2024'!$V$5:$V$15,1)):
INDEX('DS2024'!$W$5:$W$15,MATCH(H19,'DS2024'!$V$5:$V$15,1)+1),
INDEX('DS2024'!$V$5:$V$15,MATCH(H19,'DS2024'!$V$5:$V$15,1)):
INDEX('DS2024'!$V$5:$V$15,MATCH(H19,'DS2024'!$V$5:$V$15,1)+1)),
IF($W$3=Database!$A$10,
_xlfn.FORECAST.LINEAR(
H19,
INDEX('DS2024'!$Z$5:$Z$15,MATCH(H19,'DS2024'!$Y$5:$Y$15,1)):
INDEX('DS2024'!$Z$5:$Z$15,MATCH(H19,'DS2024'!$Y$5:$Y$15,1)+1),
INDEX('DS2024'!$Y$5:$Y$15,MATCH(H19,'DS2024'!$Y$5:$Y$15,1)):
INDEX('DS2024'!$Y$5:$Y$15,MATCH(H19,'DS2024'!$Y$5:$Y$15,1)+1))
)))))))))))))))))))</f>
        <v>0.1936126438154385</v>
      </c>
      <c r="X19" s="50">
        <f>IF($X$3=Database!$A$11,
_xlfn.FORECAST.LINEAR(
J19,
INDEX('DS2024'!$B$20:$B$35,MATCH(J19,'DS2024'!$A$20:$A$35,1)):
INDEX('DS2024'!$B$20:$B$35,MATCH(J19,'DS2024'!$A$20:$A$35,1)+1),
INDEX('DS2024'!$A$20:$A$35,MATCH(J19,'DS2024'!$A$20:$A$35,1)):
INDEX('DS2024'!$A$20:$A$35,MATCH(J19,'DS2024'!$A$20:$A$35,1)+1)),
IF($X$3=Database!$A$12,
_xlfn.FORECAST.LINEAR(
J19,
INDEX('DS2024'!$E$20:$E$35,MATCH(J19,'DS2024'!$D$20:$D$35,1)):
INDEX('DS2024'!$E$20:$E$35,MATCH(J19,'DS2024'!$D$20:$D$35,1)+1),
INDEX('DS2024'!$D$20:$D$35,MATCH(J19,'DS2024'!$D$20:$D$35,1)):
INDEX('DS2024'!$D$20:$D$35,MATCH(J19,'DS2024'!$D$20:$D$35,1)+1)),
IF($X$3=Database!$A$13,
_xlfn.FORECAST.LINEAR(
J19,
INDEX('DS2024'!$H$20:$H$35,MATCH(J19,'DS2024'!$G$20:$G$35,1)):
INDEX('DS2024'!$H$20:$H$35,MATCH(J19,'DS2024'!$G$20:$G$35,1)+1),
INDEX('DS2024'!$G$20:$G$35,MATCH(J19,'DS2024'!$G$20:$G$35,1)):
INDEX('DS2024'!$G$20:$G$35,MATCH(J19,'DS2024'!$G$20:$G$35,1)+1)),
IF($X$3=Database!$A$14,
_xlfn.FORECAST.LINEAR(
J19,
INDEX('DS2024'!$K$20:$K$35,MATCH(J19,'DS2024'!$J$20:$J$35,1)):
INDEX('DS2024'!$K$20:$K$35,MATCH(J19,'DS2024'!$J$20:$J$35,1)+1),
INDEX('DS2024'!$J$20:$J$35,MATCH(J19,'DS2024'!$J$20:$J$35,1)):
INDEX('DS2024'!$J$20:$J$35,MATCH(J19,'DS2024'!$J$20:$J$35,1)+1)),
IF($X$3=Database!$A$15,
_xlfn.FORECAST.LINEAR(
J19,
INDEX('DS2024'!$N$20:$N$35,MATCH(J19,'DS2024'!$M$20:$M$35,1)):
INDEX('DS2024'!$N$20:$N$35,MATCH(J19,'DS2024'!$M$20:$M$35,1)+1),
INDEX('DS2024'!$M$20:$M$35,MATCH(J19,'DS2024'!$M$20:$M$35,1)):
INDEX('DS2024'!$M$20:$M$35,MATCH(J19,'DS2024'!$M$20:$M$35,1)+1)),
IF($X$3=Database!$A$16,
_xlfn.FORECAST.LINEAR(
J19,
INDEX('DS2024'!$Q$20:$Q$35,MATCH(J19,'DS2024'!$P$20:$P$35,1)):
INDEX('DS2024'!$Q$20:$Q$35,MATCH(J19,'DS2024'!$P$20:$P$35,1)+1),
INDEX('DS2024'!$P$20:$P$35,MATCH(J19,'DS2024'!$P$20:$P$35,1)):
INDEX('DS2024'!$P$20:$P$35,MATCH(J19,'DS2024'!$P$20:$P$35,1)+1)),
IF($X$3=Database!$A$17,
_xlfn.FORECAST.LINEAR(
J19,
INDEX('DS2024'!$T$20:$T$35,MATCH(J19,'DS2024'!$S$20:$S$35,1)):
INDEX('DS2024'!$T$20:$T$35,MATCH(J19,'DS2024'!$S$20:$S$35,1)+1),
INDEX('DS2024'!$S$20:$S$35,MATCH(J19,'DS2024'!$S$20:$S$35,1)):
INDEX('DS2024'!$S$20:$S$35,MATCH(J19,'DS2024'!$S$20:$S$35,1)+1)),
IF($X$3=Database!$A$18,
_xlfn.FORECAST.LINEAR(
J19,
INDEX('DS2024'!$W$20:$W$35,MATCH(J19,'DS2024'!$V$20:$V$35,1)):
INDEX('DS2024'!$W$20:$W$35,MATCH(J19,'DS2024'!$V$20:$V$35,1)+1),
INDEX('DS2024'!$V$20:$V$35,MATCH(J19,'DS2024'!$V$20:$V$35,1)):
INDEX('DS2024'!$V$20:$V$35,MATCH(J19,'DS2024'!$V$20:$V$35,1)+1)),
IF($X$3=Database!$A$19,
_xlfn.FORECAST.LINEAR(
J19,
INDEX('DS2024'!$Z$20:$Z$35,MATCH(J19,'DS2024'!$Y$20:$Y$35,1)):
INDEX('DS2024'!$Z$20:$Z$35,MATCH(J19,'DS2024'!$Y$20:$Y$35,1)+1),
INDEX('DS2024'!$Y$20:$Y$35,MATCH(J19,'DS2024'!$Y$20:$Y$35,1)):
INDEX('DS2024'!$Y$20:$Y$35,MATCH(J19,'DS2024'!$Y$20:$Y$35,1)+1)),
IF($X$3=Database!$A$20,
_xlfn.FORECAST.LINEAR(
J19,
INDEX('DS2024'!$AC$20:$AC$35,MATCH(J19,'DS2024'!$AB$20:$AB$35,1)):
INDEX('DS2024'!$AC$20:$AC$35,MATCH(J19,'DS2024'!$AB$20:$AB$35,1)+1),
INDEX('DS2024'!$AB$20:$AB$35,MATCH(J19,'DS2024'!$AB$20:$AB$35,1)):
INDEX('DS2024'!$AB$20:$AB$35,MATCH(J19,'DS2024'!$AB$20:$AB$35,1)+1)),
IF($X$3=Database!$A$2,
_xlfn.FORECAST.LINEAR(
J19,
INDEX('DS2024'!$B$5:$B$15,MATCH(J19,'DS2024'!$A$5:$A$15,1)):
INDEX('DS2024'!$B$5:$B$15,MATCH(J19,'DS2024'!$A$5:$A$15,1)+1),
INDEX('DS2024'!$A$5:$A$15,MATCH(J19,'DS2024'!$A$5:$A$15,1)):
INDEX('DS2024'!$A$5:$A$15,MATCH(J19,'DS2024'!$A$5:$A$15,1)+1)),
IF($X$3=Database!$A$3,
_xlfn.FORECAST.LINEAR(
J19,
INDEX('DS2024'!$E$5:$E$15,MATCH(J19,'DS2024'!$D$5:$D$15,1)):
INDEX('DS2024'!$E$5:$E$15,MATCH(J19,'DS2024'!$D$5:$D$15,1)+1),
INDEX('DS2024'!$D$5:$D$15,MATCH(J19,'DS2024'!$D$5:$D$15,1)):
INDEX('DS2024'!$D$5:$D$15,MATCH(J19,'DS2024'!$D$5:$D$15,1)+1)),
IF($X$3=Database!$A$4,
_xlfn.FORECAST.LINEAR(
J19,
INDEX('DS2024'!$H$5:$H$15,MATCH(J19,'DS2024'!$G$5:$G$15,1)):
INDEX('DS2024'!$H$5:$H$15,MATCH(J19,'DS2024'!$G$5:$G$15,1)+1),
INDEX('DS2024'!$G$5:$G$15,MATCH(J19,'DS2024'!$G$5:$G$15,1)):
INDEX('DS2024'!$G$5:$G$15,MATCH(J19,'DS2024'!$G$5:$G$15,1)+1)),
IF($X$3=Database!$A$5,
_xlfn.FORECAST.LINEAR(
J19,
INDEX('DS2024'!$K$5:$K$15,MATCH(J19,'DS2024'!$J$5:$J$15,1)):
INDEX('DS2024'!$K$5:$K$15,MATCH(J19,'DS2024'!$J$5:$J$15,1)+1),
INDEX('DS2024'!$J$5:$J$15,MATCH(J19,'DS2024'!$J$5:$J$15,1)):
INDEX('DS2024'!$J$5:$J$15,MATCH(J19,'DS2024'!$J$5:$J$15,1)+1)),
IF($X$3=Database!$A$6,
_xlfn.FORECAST.LINEAR(
J19,
INDEX('DS2024'!$N$5:$N$15,MATCH(J19,'DS2024'!$M$5:$M$15,1)):
INDEX('DS2024'!$N$5:$N$15,MATCH(J19,'DS2024'!$M$5:$M$15,1)+1),
INDEX('DS2024'!$M$5:$M$15,MATCH(J19,'DS2024'!$M$5:$M$15,1)):
INDEX('DS2024'!$M$5:$M$15,MATCH(J19,'DS2024'!$M$5:$M$15,1)+1)),
IF($X$3=Database!$A$7,
_xlfn.FORECAST.LINEAR(
J19,
INDEX('DS2024'!$Q$5:$Q$15,MATCH(J19,'DS2024'!$P$5:$P$15,1)):
INDEX('DS2024'!$Q$5:$Q$15,MATCH(J19,'DS2024'!$P$5:$P$15,1)+1),
INDEX('DS2024'!$P$5:$P$15,MATCH(J19,'DS2024'!$P$5:$P$15,1)):
INDEX('DS2024'!$P$5:$P$15,MATCH(J19,'DS2024'!$P$5:$P$15,1)+1)),
IF($X$3=Database!$A$8,
_xlfn.FORECAST.LINEAR(
J19,
INDEX('DS2024'!$T$5:$T$15,MATCH(J19,'DS2024'!$S$5:$S$15,1)):
INDEX('DS2024'!$T$5:$T$15,MATCH(J19,'DS2024'!$S$5:$S$15,1)+1),
INDEX('DS2024'!$S$5:$S$15,MATCH(J19,'DS2024'!$S$5:$S$15,1)):
INDEX('DS2024'!$S$5:$S$15,MATCH(J19,'DS2024'!$S$5:$S$15,1)+1)),
IF($T$3=Database!$A$9,
_xlfn.FORECAST.LINEAR(
J19,
INDEX('DS2024'!$W$5:$W$15,MATCH(J19,'DS2024'!$V$5:$V$15,1)):
INDEX('DS2024'!$W$5:$W$15,MATCH(J19,'DS2024'!$V$5:$V$15,1)+1),
INDEX('DS2024'!$V$5:$V$15,MATCH(J19,'DS2024'!$V$5:$V$15,1)):
INDEX('DS2024'!$V$5:$V$15,MATCH(J19,'DS2024'!$V$5:$V$15,1)+1)),
IF($T$3=Database!$A$10,
_xlfn.FORECAST.LINEAR(
J19,
INDEX('DS2024'!$Z$5:$Z$15,MATCH(J19,'DS2024'!$Y$5:$Y$15,1)):
INDEX('DS2024'!$Z$5:$Z$15,MATCH(J19,'DS2024'!$Y$5:$Y$15,1)+1),
INDEX('DS2024'!$Y$5:$Y$15,MATCH(J19,'DS2024'!$Y$5:$Y$15,1)):
INDEX('DS2024'!$Y$5:$Y$15,MATCH(J19,'DS2024'!$Y$5:$Y$15,1)+1))
)))))))))))))))))))</f>
        <v>0.19481332855607308</v>
      </c>
      <c r="Y19" s="50">
        <f>IF($Y$3=Database!$A$11,
_xlfn.FORECAST.LINEAR(
L19,
INDEX('DS2024'!$B$20:$B$35,MATCH(L19,'DS2024'!$A$20:$A$35,1)):
INDEX('DS2024'!$B$20:$B$35,MATCH(L19,'DS2024'!$A$20:$A$35,1)+1),
INDEX('DS2024'!$A$20:$A$35,MATCH(L19,'DS2024'!$A$20:$A$35,1)):
INDEX('DS2024'!$A$20:$A$35,MATCH(L19,'DS2024'!$A$20:$A$35,1)+1)),
IF($Y$3=Database!$A$12,
_xlfn.FORECAST.LINEAR(
L19,
INDEX('DS2024'!$E$20:$E$35,MATCH(L19,'DS2024'!$D$20:$D$35,1)):
INDEX('DS2024'!$E$20:$E$35,MATCH(L19,'DS2024'!$D$20:$D$35,1)+1),
INDEX('DS2024'!$D$20:$D$35,MATCH(L19,'DS2024'!$D$20:$D$35,1)):
INDEX('DS2024'!$D$20:$D$35,MATCH(L19,'DS2024'!$D$20:$D$35,1)+1)),
IF($Y$3=Database!$A$13,
_xlfn.FORECAST.LINEAR(
L19,
INDEX('DS2024'!$H$20:$H$35,MATCH(L19,'DS2024'!$G$20:$G$35,1)):
INDEX('DS2024'!$H$20:$H$35,MATCH(L19,'DS2024'!$G$20:$G$35,1)+1),
INDEX('DS2024'!$G$20:$G$35,MATCH(L19,'DS2024'!$G$20:$G$35,1)):
INDEX('DS2024'!$G$20:$G$35,MATCH(L19,'DS2024'!$G$20:$G$35,1)+1)),
IF($Y$3=Database!$A$14,
_xlfn.FORECAST.LINEAR(
L19,
INDEX('DS2024'!$K$20:$K$35,MATCH(L19,'DS2024'!$J$20:$J$35,1)):
INDEX('DS2024'!$K$20:$K$35,MATCH(L19,'DS2024'!$J$20:$J$35,1)+1),
INDEX('DS2024'!$J$20:$J$35,MATCH(L19,'DS2024'!$J$20:$J$35,1)):
INDEX('DS2024'!$J$20:$J$35,MATCH(L19,'DS2024'!$J$20:$J$35,1)+1)),
IF($Y$3=Database!$A$15,
_xlfn.FORECAST.LINEAR(
L19,
INDEX('DS2024'!$N$20:$N$35,MATCH(L19,'DS2024'!$M$20:$M$35,1)):
INDEX('DS2024'!$N$20:$N$35,MATCH(L19,'DS2024'!$M$20:$M$35,1)+1),
INDEX('DS2024'!$M$20:$M$35,MATCH(L19,'DS2024'!$M$20:$M$35,1)):
INDEX('DS2024'!$M$20:$M$35,MATCH(L19,'DS2024'!$M$20:$M$35,1)+1)),
IF($Y$3=Database!$A$16,
_xlfn.FORECAST.LINEAR(
L19,
INDEX('DS2024'!$Q$20:$Q$35,MATCH(L19,'DS2024'!$P$20:$P$35,1)):
INDEX('DS2024'!$Q$20:$Q$35,MATCH(L19,'DS2024'!$P$20:$P$35,1)+1),
INDEX('DS2024'!$P$20:$P$35,MATCH(L19,'DS2024'!$P$20:$P$35,1)):
INDEX('DS2024'!$P$20:$P$35,MATCH(L19,'DS2024'!$P$20:$P$35,1)+1)),
IF($Y$3=Database!$A$17,
_xlfn.FORECAST.LINEAR(
L19,
INDEX('DS2024'!$T$20:$T$35,MATCH(L19,'DS2024'!$S$20:$S$35,1)):
INDEX('DS2024'!$T$20:$T$35,MATCH(L19,'DS2024'!$S$20:$S$35,1)+1),
INDEX('DS2024'!$S$20:$S$35,MATCH(L19,'DS2024'!$S$20:$S$35,1)):
INDEX('DS2024'!$S$20:$S$35,MATCH(L19,'DS2024'!$S$20:$S$35,1)+1)),
IF($Y$3=Database!$A$18,
_xlfn.FORECAST.LINEAR(
L19,
INDEX('DS2024'!$W$20:$W$35,MATCH(L19,'DS2024'!$V$20:$V$35,1)):
INDEX('DS2024'!$W$20:$W$35,MATCH(L19,'DS2024'!$V$20:$V$35,1)+1),
INDEX('DS2024'!$V$20:$V$35,MATCH(L19,'DS2024'!$V$20:$V$35,1)):
INDEX('DS2024'!$V$20:$V$35,MATCH(L19,'DS2024'!$V$20:$V$35,1)+1)),
IF($Y$3=Database!$A$19,
_xlfn.FORECAST.LINEAR(
L19,
INDEX('DS2024'!$Z$20:$Z$35,MATCH(L19,'DS2024'!$Y$20:$Y$35,1)):
INDEX('DS2024'!$Z$20:$Z$35,MATCH(L19,'DS2024'!$Y$20:$Y$35,1)+1),
INDEX('DS2024'!$Y$20:$Y$35,MATCH(L19,'DS2024'!$Y$20:$Y$35,1)):
INDEX('DS2024'!$Y$20:$Y$35,MATCH(L19,'DS2024'!$Y$20:$Y$35,1)+1)),
IF($Y$3=Database!$A$20,
_xlfn.FORECAST.LINEAR(
L19,
INDEX('DS2024'!$AC$20:$AC$35,MATCH(L19,'DS2024'!$AB$20:$AB$35,1)):
INDEX('DS2024'!$AC$20:$AC$35,MATCH(L19,'DS2024'!$AB$20:$AB$35,1)+1),
INDEX('DS2024'!$AB$20:$AB$35,MATCH(L19,'DS2024'!$AB$20:$AB$35,1)):
INDEX('DS2024'!$AB$20:$AB$35,MATCH(L19,'DS2024'!$AB$20:$AB$35,1)+1)),
IF($Y$3=Database!$A$2,
_xlfn.FORECAST.LINEAR(
L19,
INDEX('DS2024'!$B$5:$B$15,MATCH(L19,'DS2024'!$A$5:$A$15,1)):
INDEX('DS2024'!$B$5:$B$15,MATCH(L19,'DS2024'!$A$5:$A$15,1)+1),
INDEX('DS2024'!$A$5:$A$15,MATCH(L19,'DS2024'!$A$5:$A$15,1)):
INDEX('DS2024'!$A$5:$A$15,MATCH(L19,'DS2024'!$A$5:$A$15,1)+1)),
IF($Y$3=Database!$A$3,
_xlfn.FORECAST.LINEAR(
L19,
INDEX('DS2024'!$E$5:$E$15,MATCH(L19,'DS2024'!$D$5:$D$15,1)):
INDEX('DS2024'!$E$5:$E$15,MATCH(L19,'DS2024'!$D$5:$D$15,1)+1),
INDEX('DS2024'!$D$5:$D$15,MATCH(L19,'DS2024'!$D$5:$D$15,1)):
INDEX('DS2024'!$D$5:$D$15,MATCH(L19,'DS2024'!$D$5:$D$15,1)+1)),
IF($Y$3=Database!$A$4,
_xlfn.FORECAST.LINEAR(
L19,
INDEX('DS2024'!$H$5:$H$15,MATCH(L19,'DS2024'!$G$5:$G$15,1)):
INDEX('DS2024'!$H$5:$H$15,MATCH(L19,'DS2024'!$G$5:$G$15,1)+1),
INDEX('DS2024'!$G$5:$G$15,MATCH(L19,'DS2024'!$G$5:$G$15,1)):
INDEX('DS2024'!$G$5:$G$15,MATCH(L19,'DS2024'!$G$5:$G$15,1)+1)),
IF($Y$3=Database!$A$5,
_xlfn.FORECAST.LINEAR(
L19,
INDEX('DS2024'!$K$5:$K$15,MATCH(L19,'DS2024'!$J$5:$J$15,1)):
INDEX('DS2024'!$K$5:$K$15,MATCH(L19,'DS2024'!$J$5:$J$15,1)+1),
INDEX('DS2024'!$J$5:$J$15,MATCH(L19,'DS2024'!$J$5:$J$15,1)):
INDEX('DS2024'!$J$5:$J$15,MATCH(L19,'DS2024'!$J$5:$J$15,1)+1)),
IF($Y$3=Database!$A$6,
_xlfn.FORECAST.LINEAR(
L19,
INDEX('DS2024'!$N$5:$N$15,MATCH(L19,'DS2024'!$M$5:$M$15,1)):
INDEX('DS2024'!$N$5:$N$15,MATCH(L19,'DS2024'!$M$5:$M$15,1)+1),
INDEX('DS2024'!$M$5:$M$15,MATCH(L19,'DS2024'!$M$5:$M$15,1)):
INDEX('DS2024'!$M$5:$M$15,MATCH(L19,'DS2024'!$M$5:$M$15,1)+1)),
IF($Y$3=Database!$A$7,
_xlfn.FORECAST.LINEAR(
L19,
INDEX('DS2024'!$Q$5:$Q$15,MATCH(L19,'DS2024'!$P$5:$P$15,1)):
INDEX('DS2024'!$Q$5:$Q$15,MATCH(L19,'DS2024'!$P$5:$P$15,1)+1),
INDEX('DS2024'!$P$5:$P$15,MATCH(L19,'DS2024'!$P$5:$P$15,1)):
INDEX('DS2024'!$P$5:$P$15,MATCH(L19,'DS2024'!$P$5:$P$15,1)+1)),
IF($Y$3=Database!$A$8,
_xlfn.FORECAST.LINEAR(
L19,
INDEX('DS2024'!$T$5:$T$15,MATCH(L19,'DS2024'!$S$5:$S$15,1)):
INDEX('DS2024'!$T$5:$T$15,MATCH(L19,'DS2024'!$S$5:$S$15,1)+1),
INDEX('DS2024'!$S$5:$S$15,MATCH(L19,'DS2024'!$S$5:$S$15,1)):
INDEX('DS2024'!$S$5:$S$15,MATCH(L19,'DS2024'!$S$5:$S$15,1)+1)),
IF($T$3=Database!$A$9,
_xlfn.FORECAST.LINEAR(
L19,
INDEX('DS2024'!$W$5:$W$15,MATCH(L19,'DS2024'!$V$5:$V$15,1)):
INDEX('DS2024'!$W$5:$W$15,MATCH(L19,'DS2024'!$V$5:$V$15,1)+1),
INDEX('DS2024'!$V$5:$V$15,MATCH(L19,'DS2024'!$V$5:$V$15,1)):
INDEX('DS2024'!$V$5:$V$15,MATCH(L19,'DS2024'!$V$5:$V$15,1)+1)),
IF($T$3=Database!$A$10,
_xlfn.FORECAST.LINEAR(
L19,
INDEX('DS2024'!$Z$5:$Z$15,MATCH(L19,'DS2024'!$Y$5:$Y$15,1)):
INDEX('DS2024'!$Z$5:$Z$15,MATCH(L19,'DS2024'!$Y$5:$Y$15,1)+1),
INDEX('DS2024'!$Y$5:$Y$15,MATCH(L19,'DS2024'!$Y$5:$Y$15,1)):
INDEX('DS2024'!$Y$5:$Y$15,MATCH(L19,'DS2024'!$Y$5:$Y$15,1)+1))
)))))))))))))))))))</f>
        <v>0.19301707870536244</v>
      </c>
      <c r="Z19" s="50">
        <f>IF($Z$3=Database!$A$11,
_xlfn.FORECAST.LINEAR(
N19,
INDEX('DS2024'!$B$20:$B$35,MATCH(N19,'DS2024'!$A$20:$A$35,1)):
INDEX('DS2024'!$B$20:$B$35,MATCH(N19,'DS2024'!$A$20:$A$35,1)+1),
INDEX('DS2024'!$A$20:$A$35,MATCH(N19,'DS2024'!$A$20:$A$35,1)):
INDEX('DS2024'!$A$20:$A$35,MATCH(N19,'DS2024'!$A$20:$A$35,1)+1)),
IF($Z$3=Database!$A$12,
_xlfn.FORECAST.LINEAR(
N19,
INDEX('DS2024'!$E$20:$E$35,MATCH(N19,'DS2024'!$D$20:$D$35,1)):
INDEX('DS2024'!$E$20:$E$35,MATCH(N19,'DS2024'!$D$20:$D$35,1)+1),
INDEX('DS2024'!$D$20:$D$35,MATCH(N19,'DS2024'!$D$20:$D$35,1)):
INDEX('DS2024'!$D$20:$D$35,MATCH(N19,'DS2024'!$D$20:$D$35,1)+1)),
IF($Z$3=Database!$A$13,
_xlfn.FORECAST.LINEAR(
N19,
INDEX('DS2024'!$H$20:$H$35,MATCH(N19,'DS2024'!$G$20:$G$35,1)):
INDEX('DS2024'!$H$20:$H$35,MATCH(N19,'DS2024'!$G$20:$G$35,1)+1),
INDEX('DS2024'!$G$20:$G$35,MATCH(N19,'DS2024'!$G$20:$G$35,1)):
INDEX('DS2024'!$G$20:$G$35,MATCH(N19,'DS2024'!$G$20:$G$35,1)+1)),
IF($Z$3=Database!$A$14,
_xlfn.FORECAST.LINEAR(
N19,
INDEX('DS2024'!$K$20:$K$35,MATCH(N19,'DS2024'!$J$20:$J$35,1)):
INDEX('DS2024'!$K$20:$K$35,MATCH(N19,'DS2024'!$J$20:$J$35,1)+1),
INDEX('DS2024'!$J$20:$J$35,MATCH(N19,'DS2024'!$J$20:$J$35,1)):
INDEX('DS2024'!$J$20:$J$35,MATCH(N19,'DS2024'!$J$20:$J$35,1)+1)),
IF($Z$3=Database!$A$15,
_xlfn.FORECAST.LINEAR(
N19,
INDEX('DS2024'!$N$20:$N$35,MATCH(N19,'DS2024'!$M$20:$M$35,1)):
INDEX('DS2024'!$N$20:$N$35,MATCH(N19,'DS2024'!$M$20:$M$35,1)+1),
INDEX('DS2024'!$M$20:$M$35,MATCH(N19,'DS2024'!$M$20:$M$35,1)):
INDEX('DS2024'!$M$20:$M$35,MATCH(N19,'DS2024'!$M$20:$M$35,1)+1)),
IF($Z$3=Database!$A$16,
_xlfn.FORECAST.LINEAR(
N19,
INDEX('DS2024'!$Q$20:$Q$35,MATCH(N19,'DS2024'!$P$20:$P$35,1)):
INDEX('DS2024'!$Q$20:$Q$35,MATCH(N19,'DS2024'!$P$20:$P$35,1)+1),
INDEX('DS2024'!$P$20:$P$35,MATCH(N19,'DS2024'!$P$20:$P$35,1)):
INDEX('DS2024'!$P$20:$P$35,MATCH(N19,'DS2024'!$P$20:$P$35,1)+1)),
IF($Z$3=Database!$A$17,
_xlfn.FORECAST.LINEAR(
N19,
INDEX('DS2024'!$T$20:$T$35,MATCH(N19,'DS2024'!$S$20:$S$35,1)):
INDEX('DS2024'!$T$20:$T$35,MATCH(N19,'DS2024'!$S$20:$S$35,1)+1),
INDEX('DS2024'!$S$20:$S$35,MATCH(N19,'DS2024'!$S$20:$S$35,1)):
INDEX('DS2024'!$S$20:$S$35,MATCH(N19,'DS2024'!$S$20:$S$35,1)+1)),
IF($Z$3=Database!$A$18,
_xlfn.FORECAST.LINEAR(
N19,
INDEX('DS2024'!$W$20:$W$35,MATCH(N19,'DS2024'!$V$20:$V$35,1)):
INDEX('DS2024'!$W$20:$W$35,MATCH(N19,'DS2024'!$V$20:$V$35,1)+1),
INDEX('DS2024'!$V$20:$V$35,MATCH(N19,'DS2024'!$V$20:$V$35,1)):
INDEX('DS2024'!$V$20:$V$35,MATCH(N19,'DS2024'!$V$20:$V$35,1)+1)),
IF($Z$3=Database!$A$19,
_xlfn.FORECAST.LINEAR(
N19,
INDEX('DS2024'!$Z$20:$Z$35,MATCH(N19,'DS2024'!$Y$20:$Y$35,1)):
INDEX('DS2024'!$Z$20:$Z$35,MATCH(N19,'DS2024'!$Y$20:$Y$35,1)+1),
INDEX('DS2024'!$Y$20:$Y$35,MATCH(N19,'DS2024'!$Y$20:$Y$35,1)):
INDEX('DS2024'!$Y$20:$Y$35,MATCH(N19,'DS2024'!$Y$20:$Y$35,1)+1)),
IF($Z$3=Database!$A$20,
_xlfn.FORECAST.LINEAR(
N19,
INDEX('DS2024'!$AC$20:$AC$35,MATCH(N19,'DS2024'!$AB$20:$AB$35,1)):
INDEX('DS2024'!$AC$20:$AC$35,MATCH(N19,'DS2024'!$AB$20:$AB$35,1)+1),
INDEX('DS2024'!$AB$20:$AB$35,MATCH(N19,'DS2024'!$AB$20:$AB$35,1)):
INDEX('DS2024'!$AB$20:$AB$35,MATCH(N19,'DS2024'!$AB$20:$AB$35,1)+1)),
IF($Z$3=Database!$A$2,
_xlfn.FORECAST.LINEAR(
N19,
INDEX('DS2024'!$B$5:$B$15,MATCH(N19,'DS2024'!$A$5:$A$15,1)):
INDEX('DS2024'!$B$5:$B$15,MATCH(N19,'DS2024'!$A$5:$A$15,1)+1),
INDEX('DS2024'!$A$5:$A$15,MATCH(N19,'DS2024'!$A$5:$A$15,1)):
INDEX('DS2024'!$A$5:$A$15,MATCH(N19,'DS2024'!$A$5:$A$15,1)+1)),
IF($Z$3=Database!$A$3,
_xlfn.FORECAST.LINEAR(
N19,
INDEX('DS2024'!$E$5:$E$15,MATCH(N19,'DS2024'!$D$5:$D$15,1)):
INDEX('DS2024'!$E$5:$E$15,MATCH(N19,'DS2024'!$D$5:$D$15,1)+1),
INDEX('DS2024'!$D$5:$D$15,MATCH(N19,'DS2024'!$D$5:$D$15,1)):
INDEX('DS2024'!$D$5:$D$15,MATCH(N19,'DS2024'!$D$5:$D$15,1)+1)),
IF($Z$3=Database!$A$4,
_xlfn.FORECAST.LINEAR(
N19,
INDEX('DS2024'!$H$5:$H$15,MATCH(N19,'DS2024'!$G$5:$G$15,1)):
INDEX('DS2024'!$H$5:$H$15,MATCH(N19,'DS2024'!$G$5:$G$15,1)+1),
INDEX('DS2024'!$G$5:$G$15,MATCH(N19,'DS2024'!$G$5:$G$15,1)):
INDEX('DS2024'!$G$5:$G$15,MATCH(N19,'DS2024'!$G$5:$G$15,1)+1)),
IF($Z$3=Database!$A$5,
_xlfn.FORECAST.LINEAR(
N19,
INDEX('DS2024'!$K$5:$K$15,MATCH(N19,'DS2024'!$J$5:$J$15,1)):
INDEX('DS2024'!$K$5:$K$15,MATCH(N19,'DS2024'!$J$5:$J$15,1)+1),
INDEX('DS2024'!$J$5:$J$15,MATCH(N19,'DS2024'!$J$5:$J$15,1)):
INDEX('DS2024'!$J$5:$J$15,MATCH(N19,'DS2024'!$J$5:$J$15,1)+1)),
IF($Z$3=Database!$A$6,
_xlfn.FORECAST.LINEAR(
N19,
INDEX('DS2024'!$N$5:$N$15,MATCH(N19,'DS2024'!$M$5:$M$15,1)):
INDEX('DS2024'!$N$5:$N$15,MATCH(N19,'DS2024'!$M$5:$M$15,1)+1),
INDEX('DS2024'!$M$5:$M$15,MATCH(N19,'DS2024'!$M$5:$M$15,1)):
INDEX('DS2024'!$M$5:$M$15,MATCH(N19,'DS2024'!$M$5:$M$15,1)+1)),
IF($Z$3=Database!$A$7,
_xlfn.FORECAST.LINEAR(
N19,
INDEX('DS2024'!$Q$5:$Q$15,MATCH(N19,'DS2024'!$P$5:$P$15,1)):
INDEX('DS2024'!$Q$5:$Q$15,MATCH(N19,'DS2024'!$P$5:$P$15,1)+1),
INDEX('DS2024'!$P$5:$P$15,MATCH(N19,'DS2024'!$P$5:$P$15,1)):
INDEX('DS2024'!$P$5:$P$15,MATCH(N19,'DS2024'!$P$5:$P$15,1)+1)),
IF($Z$3=Database!$A$8,
_xlfn.FORECAST.LINEAR(
N19,
INDEX('DS2024'!$T$5:$T$15,MATCH(N19,'DS2024'!$S$5:$S$15,1)):
INDEX('DS2024'!$T$5:$T$15,MATCH(N19,'DS2024'!$S$5:$S$15,1)+1),
INDEX('DS2024'!$S$5:$S$15,MATCH(N19,'DS2024'!$S$5:$S$15,1)):
INDEX('DS2024'!$S$5:$S$15,MATCH(N19,'DS2024'!$S$5:$S$15,1)+1)),
IF($Z$3=Database!$A$9,
_xlfn.FORECAST.LINEAR(
N19,
INDEX('DS2024'!$W$5:$W$15,MATCH(N19,'DS2024'!$V$5:$V$15,1)):
INDEX('DS2024'!$W$5:$W$15,MATCH(N19,'DS2024'!$V$5:$V$15,1)+1),
INDEX('DS2024'!$V$5:$V$15,MATCH(N19,'DS2024'!$V$5:$V$15,1)):
INDEX('DS2024'!$V$5:$V$15,MATCH(N19,'DS2024'!$V$5:$V$15,1)+1)),
IF($Z$3=Database!$A$10,
_xlfn.FORECAST.LINEAR(
N19,
INDEX('DS2024'!$Z$5:$Z$15,MATCH(N19,'DS2024'!$Y$5:$Y$15,1)):
INDEX('DS2024'!$Z$5:$Z$15,MATCH(N19,'DS2024'!$Y$5:$Y$15,1)+1),
INDEX('DS2024'!$Y$5:$Y$15,MATCH(N19,'DS2024'!$Y$5:$Y$15,1)):
INDEX('DS2024'!$Y$5:$Y$15,MATCH(N19,'DS2024'!$Y$5:$Y$15,1)+1))
)))))))))))))))))))</f>
        <v>0.19564138699789002</v>
      </c>
      <c r="AA19" s="50">
        <f>IF($AA$3=Database!$A$11,
_xlfn.FORECAST.LINEAR(
P19,
INDEX('DS2024'!$B$20:$B$35,MATCH(P19,'DS2024'!$A$20:$A$35,1)):
INDEX('DS2024'!$B$20:$B$35,MATCH(P19,'DS2024'!$A$20:$A$35,1)+1),
INDEX('DS2024'!$A$20:$A$35,MATCH(P19,'DS2024'!$A$20:$A$35,1)):
INDEX('DS2024'!$A$20:$A$35,MATCH(P19,'DS2024'!$A$20:$A$35,1)+1)),
IF($AA$3=Database!$A$12,
_xlfn.FORECAST.LINEAR(
P19,
INDEX('DS2024'!$E$20:$E$35,MATCH(P19,'DS2024'!$D$20:$D$35,1)):
INDEX('DS2024'!$E$20:$E$35,MATCH(P19,'DS2024'!$D$20:$D$35,1)+1),
INDEX('DS2024'!$D$20:$D$35,MATCH(P19,'DS2024'!$D$20:$D$35,1)):
INDEX('DS2024'!$D$20:$D$35,MATCH(P19,'DS2024'!$D$20:$D$35,1)+1)),
IF($AA$3=Database!$A$13,
_xlfn.FORECAST.LINEAR(
P19,
INDEX('DS2024'!$H$20:$H$35,MATCH(P19,'DS2024'!$G$20:$G$35,1)):
INDEX('DS2024'!$H$20:$H$35,MATCH(P19,'DS2024'!$G$20:$G$35,1)+1),
INDEX('DS2024'!$G$20:$G$35,MATCH(P19,'DS2024'!$G$20:$G$35,1)):
INDEX('DS2024'!$G$20:$G$35,MATCH(P19,'DS2024'!$G$20:$G$35,1)+1)),
IF($AA$3=Database!$A$14,
_xlfn.FORECAST.LINEAR(
P19,
INDEX('DS2024'!$K$20:$K$35,MATCH(P19,'DS2024'!$J$20:$J$35,1)):
INDEX('DS2024'!$K$20:$K$35,MATCH(P19,'DS2024'!$J$20:$J$35,1)+1),
INDEX('DS2024'!$J$20:$J$35,MATCH(P19,'DS2024'!$J$20:$J$35,1)):
INDEX('DS2024'!$J$20:$J$35,MATCH(P19,'DS2024'!$J$20:$J$35,1)+1)),
IF($AA$3=Database!$A$15,
_xlfn.FORECAST.LINEAR(
P19,
INDEX('DS2024'!$N$20:$N$35,MATCH(P19,'DS2024'!$M$20:$M$35,1)):
INDEX('DS2024'!$N$20:$N$35,MATCH(P19,'DS2024'!$M$20:$M$35,1)+1),
INDEX('DS2024'!$M$20:$M$35,MATCH(P19,'DS2024'!$M$20:$M$35,1)):
INDEX('DS2024'!$M$20:$M$35,MATCH(P19,'DS2024'!$M$20:$M$35,1)+1)),
IF($AA$3=Database!$A$16,
_xlfn.FORECAST.LINEAR(
P19,
INDEX('DS2024'!$Q$20:$Q$35,MATCH(P19,'DS2024'!$P$20:$P$35,1)):
INDEX('DS2024'!$Q$20:$Q$35,MATCH(P19,'DS2024'!$P$20:$P$35,1)+1),
INDEX('DS2024'!$P$20:$P$35,MATCH(P19,'DS2024'!$P$20:$P$35,1)):
INDEX('DS2024'!$P$20:$P$35,MATCH(P19,'DS2024'!$P$20:$P$35,1)+1)),
IF($AA$3=Database!$A$17,
_xlfn.FORECAST.LINEAR(
P19,
INDEX('DS2024'!$T$20:$T$35,MATCH(P19,'DS2024'!$S$20:$S$35,1)):
INDEX('DS2024'!$T$20:$T$35,MATCH(P19,'DS2024'!$S$20:$S$35,1)+1),
INDEX('DS2024'!$S$20:$S$35,MATCH(P19,'DS2024'!$S$20:$S$35,1)):
INDEX('DS2024'!$S$20:$S$35,MATCH(P19,'DS2024'!$S$20:$S$35,1)+1)),
IF($AA$3=Database!$A$18,
_xlfn.FORECAST.LINEAR(
P19,
INDEX('DS2024'!$W$20:$W$35,MATCH(P19,'DS2024'!$V$20:$V$35,1)):
INDEX('DS2024'!$W$20:$W$35,MATCH(P19,'DS2024'!$V$20:$V$35,1)+1),
INDEX('DS2024'!$V$20:$V$35,MATCH(P19,'DS2024'!$V$20:$V$35,1)):
INDEX('DS2024'!$V$20:$V$35,MATCH(P19,'DS2024'!$V$20:$V$35,1)+1)),
IF($AA$3=Database!$A$19,
_xlfn.FORECAST.LINEAR(
P19,
INDEX('DS2024'!$Z$20:$Z$35,MATCH(P19,'DS2024'!$Y$20:$Y$35,1)):
INDEX('DS2024'!$Z$20:$Z$35,MATCH(P19,'DS2024'!$Y$20:$Y$35,1)+1),
INDEX('DS2024'!$Y$20:$Y$35,MATCH(P19,'DS2024'!$Y$20:$Y$35,1)):
INDEX('DS2024'!$Y$20:$Y$35,MATCH(P19,'DS2024'!$Y$20:$Y$35,1)+1)),
IF($AA$3=Database!$A$20,
_xlfn.FORECAST.LINEAR(
P19,
INDEX('DS2024'!$AC$20:$AC$35,MATCH(P19,'DS2024'!$AB$20:$AB$35,1)):
INDEX('DS2024'!$AC$20:$AC$35,MATCH(P19,'DS2024'!$AB$20:$AB$35,1)+1),
INDEX('DS2024'!$AB$20:$AB$35,MATCH(P19,'DS2024'!$AB$20:$AB$35,1)):
INDEX('DS2024'!$AB$20:$AB$35,MATCH(P19,'DS2024'!$AB$20:$AB$35,1)+1)),
IF($AA$3=Database!$A$2,
_xlfn.FORECAST.LINEAR(
P19,
INDEX('DS2024'!$B$5:$B$15,MATCH(P19,'DS2024'!$A$5:$A$15,1)):
INDEX('DS2024'!$B$5:$B$15,MATCH(P19,'DS2024'!$A$5:$A$15,1)+1),
INDEX('DS2024'!$A$5:$A$15,MATCH(P19,'DS2024'!$A$5:$A$15,1)):
INDEX('DS2024'!$A$5:$A$15,MATCH(P19,'DS2024'!$A$5:$A$15,1)+1)),
IF($AA$3=Database!$A$3,
_xlfn.FORECAST.LINEAR(
P19,
INDEX('DS2024'!$E$5:$E$15,MATCH(P19,'DS2024'!$D$5:$D$15,1)):
INDEX('DS2024'!$E$5:$E$15,MATCH(P19,'DS2024'!$D$5:$D$15,1)+1),
INDEX('DS2024'!$D$5:$D$15,MATCH(P19,'DS2024'!$D$5:$D$15,1)):
INDEX('DS2024'!$D$5:$D$15,MATCH(P19,'DS2024'!$D$5:$D$15,1)+1)),
IF($AA$3=Database!$A$4,
_xlfn.FORECAST.LINEAR(
P19,
INDEX('DS2024'!$H$5:$H$15,MATCH(P19,'DS2024'!$G$5:$G$15,1)):
INDEX('DS2024'!$H$5:$H$15,MATCH(P19,'DS2024'!$G$5:$G$15,1)+1),
INDEX('DS2024'!$G$5:$G$15,MATCH(P19,'DS2024'!$G$5:$G$15,1)):
INDEX('DS2024'!$G$5:$G$15,MATCH(P19,'DS2024'!$G$5:$G$15,1)+1)),
IF($AA$3=Database!$A$5,
_xlfn.FORECAST.LINEAR(
P19,
INDEX('DS2024'!$K$5:$K$15,MATCH(P19,'DS2024'!$J$5:$J$15,1)):
INDEX('DS2024'!$K$5:$K$15,MATCH(P19,'DS2024'!$J$5:$J$15,1)+1),
INDEX('DS2024'!$J$5:$J$15,MATCH(P19,'DS2024'!$J$5:$J$15,1)):
INDEX('DS2024'!$J$5:$J$15,MATCH(P19,'DS2024'!$J$5:$J$15,1)+1)),
IF($AA$3=Database!$A$6,
_xlfn.FORECAST.LINEAR(
P19,
INDEX('DS2024'!$N$5:$N$15,MATCH(P19,'DS2024'!$M$5:$M$15,1)):
INDEX('DS2024'!$N$5:$N$15,MATCH(P19,'DS2024'!$M$5:$M$15,1)+1),
INDEX('DS2024'!$M$5:$M$15,MATCH(P19,'DS2024'!$M$5:$M$15,1)):
INDEX('DS2024'!$M$5:$M$15,MATCH(P19,'DS2024'!$M$5:$M$15,1)+1)),
IF($AA$3=Database!$A$7,
_xlfn.FORECAST.LINEAR(
P19,
INDEX('DS2024'!$Q$5:$Q$15,MATCH(P19,'DS2024'!$P$5:$P$15,1)):
INDEX('DS2024'!$Q$5:$Q$15,MATCH(P19,'DS2024'!$P$5:$P$15,1)+1),
INDEX('DS2024'!$P$5:$P$15,MATCH(P19,'DS2024'!$P$5:$P$15,1)):
INDEX('DS2024'!$P$5:$P$15,MATCH(P19,'DS2024'!$P$5:$P$15,1)+1)),
IF($AA$3=Database!$A$8,
_xlfn.FORECAST.LINEAR(
P19,
INDEX('DS2024'!$T$5:$T$15,MATCH(P19,'DS2024'!$S$5:$S$15,1)):
INDEX('DS2024'!$T$5:$T$15,MATCH(P19,'DS2024'!$S$5:$S$15,1)+1),
INDEX('DS2024'!$S$5:$S$15,MATCH(P19,'DS2024'!$S$5:$S$15,1)):
INDEX('DS2024'!$S$5:$S$15,MATCH(P19,'DS2024'!$S$5:$S$15,1)+1)),
IF($AA$3=Database!$A$9,
_xlfn.FORECAST.LINEAR(
P19,
INDEX('DS2024'!$W$5:$W$15,MATCH(P19,'DS2024'!$V$5:$V$15,1)):
INDEX('DS2024'!$W$5:$W$15,MATCH(P19,'DS2024'!$V$5:$V$15,1)+1),
INDEX('DS2024'!$V$5:$V$15,MATCH(P19,'DS2024'!$V$5:$V$15,1)):
INDEX('DS2024'!$V$5:$V$15,MATCH(P19,'DS2024'!$V$5:$V$15,1)+1)),
IF($AA$3=Database!$A$10,
_xlfn.FORECAST.LINEAR(
P19,
INDEX('DS2024'!$Z$5:$Z$15,MATCH(P19,'DS2024'!$Y$5:$Y$15,1)):
INDEX('DS2024'!$Z$5:$Z$15,MATCH(P19,'DS2024'!$Y$5:$Y$15,1)+1),
INDEX('DS2024'!$Y$5:$Y$15,MATCH(P19,'DS2024'!$Y$5:$Y$15,1)):
INDEX('DS2024'!$Y$5:$Y$15,MATCH(P19,'DS2024'!$Y$5:$Y$15,1)+1))
)))))))))))))))))))</f>
        <v>0.19507767028942236</v>
      </c>
      <c r="AB19" s="50">
        <f>IF($AB$3=Database!$A$11,
_xlfn.FORECAST.LINEAR(
R19,
INDEX('DS2024'!$B$20:$B$35,MATCH(R19,'DS2024'!$A$20:$A$35,1)):
INDEX('DS2024'!$B$20:$B$35,MATCH(R19,'DS2024'!$A$20:$A$35,1)+1),
INDEX('DS2024'!$A$20:$A$35,MATCH(R19,'DS2024'!$A$20:$A$35,1)):
INDEX('DS2024'!$A$20:$A$35,MATCH(R19,'DS2024'!$A$20:$A$35,1)+1)),
IF($AB$3=Database!$A$12,
_xlfn.FORECAST.LINEAR(
R19,
INDEX('DS2024'!$E$20:$E$35,MATCH(R19,'DS2024'!$D$20:$D$35,1)):
INDEX('DS2024'!$E$20:$E$35,MATCH(R19,'DS2024'!$D$20:$D$35,1)+1),
INDEX('DS2024'!$D$20:$D$35,MATCH(R19,'DS2024'!$D$20:$D$35,1)):
INDEX('DS2024'!$D$20:$D$35,MATCH(R19,'DS2024'!$D$20:$D$35,1)+1)),
IF($AB$3=Database!$A$13,
_xlfn.FORECAST.LINEAR(
R19,
INDEX('DS2024'!$H$20:$H$35,MATCH(R19,'DS2024'!$G$20:$G$35,1)):
INDEX('DS2024'!$H$20:$H$35,MATCH(R19,'DS2024'!$G$20:$G$35,1)+1),
INDEX('DS2024'!$G$20:$G$35,MATCH(R19,'DS2024'!$G$20:$G$35,1)):
INDEX('DS2024'!$G$20:$G$35,MATCH(R19,'DS2024'!$G$20:$G$35,1)+1)),
IF($AB$3=Database!$A$14,
_xlfn.FORECAST.LINEAR(
R19,
INDEX('DS2024'!$K$20:$K$35,MATCH(R19,'DS2024'!$J$20:$J$35,1)):
INDEX('DS2024'!$K$20:$K$35,MATCH(R19,'DS2024'!$J$20:$J$35,1)+1),
INDEX('DS2024'!$J$20:$J$35,MATCH(R19,'DS2024'!$J$20:$J$35,1)):
INDEX('DS2024'!$J$20:$J$35,MATCH(R19,'DS2024'!$J$20:$J$35,1)+1)),
IF($AB$3=Database!$A$15,
_xlfn.FORECAST.LINEAR(
R19,
INDEX('DS2024'!$N$20:$N$35,MATCH(R19,'DS2024'!$M$20:$M$35,1)):
INDEX('DS2024'!$N$20:$N$35,MATCH(R19,'DS2024'!$M$20:$M$35,1)+1),
INDEX('DS2024'!$M$20:$M$35,MATCH(R19,'DS2024'!$M$20:$M$35,1)):
INDEX('DS2024'!$M$20:$M$35,MATCH(R19,'DS2024'!$M$20:$M$35,1)+1)),
IF($AB$3=Database!$A$16,
_xlfn.FORECAST.LINEAR(
R19,
INDEX('DS2024'!$Q$20:$Q$35,MATCH(R19,'DS2024'!$P$20:$P$35,1)):
INDEX('DS2024'!$Q$20:$Q$35,MATCH(R19,'DS2024'!$P$20:$P$35,1)+1),
INDEX('DS2024'!$P$20:$P$35,MATCH(R19,'DS2024'!$P$20:$P$35,1)):
INDEX('DS2024'!$P$20:$P$35,MATCH(R19,'DS2024'!$P$20:$P$35,1)+1)),
IF($AB$3=Database!$A$17,
_xlfn.FORECAST.LINEAR(
R19,
INDEX('DS2024'!$T$20:$T$35,MATCH(R19,'DS2024'!$S$20:$S$35,1)):
INDEX('DS2024'!$T$20:$T$35,MATCH(R19,'DS2024'!$S$20:$S$35,1)+1),
INDEX('DS2024'!$S$20:$S$35,MATCH(R19,'DS2024'!$S$20:$S$35,1)):
INDEX('DS2024'!$S$20:$S$35,MATCH(R19,'DS2024'!$S$20:$S$35,1)+1)),
IF($AB$3=Database!$A$18,
_xlfn.FORECAST.LINEAR(
R19,
INDEX('DS2024'!$W$20:$W$35,MATCH(R19,'DS2024'!$V$20:$V$35,1)):
INDEX('DS2024'!$W$20:$W$35,MATCH(R19,'DS2024'!$V$20:$V$35,1)+1),
INDEX('DS2024'!$V$20:$V$35,MATCH(R19,'DS2024'!$V$20:$V$35,1)):
INDEX('DS2024'!$V$20:$V$35,MATCH(R19,'DS2024'!$V$20:$V$35,1)+1)),
IF($AB$3=Database!$A$19,
_xlfn.FORECAST.LINEAR(
R19,
INDEX('DS2024'!$Z$20:$Z$35,MATCH(R19,'DS2024'!$Y$20:$Y$35,1)):
INDEX('DS2024'!$Z$20:$Z$35,MATCH(R19,'DS2024'!$Y$20:$Y$35,1)+1),
INDEX('DS2024'!$Y$20:$Y$35,MATCH(R19,'DS2024'!$Y$20:$Y$35,1)):
INDEX('DS2024'!$Y$20:$Y$35,MATCH(R19,'DS2024'!$Y$20:$Y$35,1)+1)),
IF($AB$3=Database!$A$20,
_xlfn.FORECAST.LINEAR(
R19,
INDEX('DS2024'!$AC$20:$AC$35,MATCH(R19,'DS2024'!$AB$20:$AB$35,1)):
INDEX('DS2024'!$AC$20:$AC$35,MATCH(R19,'DS2024'!$AB$20:$AB$35,1)+1),
INDEX('DS2024'!$AB$20:$AB$35,MATCH(R19,'DS2024'!$AB$20:$AB$35,1)):
INDEX('DS2024'!$AB$20:$AB$35,MATCH(R19,'DS2024'!$AB$20:$AB$35,1)+1)),
IF($AB$3=Database!$A$2,
_xlfn.FORECAST.LINEAR(
R19,
INDEX('DS2024'!$B$5:$B$15,MATCH(R19,'DS2024'!$A$5:$A$15,1)):
INDEX('DS2024'!$B$5:$B$15,MATCH(R19,'DS2024'!$A$5:$A$15,1)+1),
INDEX('DS2024'!$A$5:$A$15,MATCH(R19,'DS2024'!$A$5:$A$15,1)):
INDEX('DS2024'!$A$5:$A$15,MATCH(R19,'DS2024'!$A$5:$A$15,1)+1)),
IF($AB$3=Database!$A$3,
_xlfn.FORECAST.LINEAR(
R19,
INDEX('DS2024'!$E$5:$E$15,MATCH(R19,'DS2024'!$D$5:$D$15,1)):
INDEX('DS2024'!$E$5:$E$15,MATCH(R19,'DS2024'!$D$5:$D$15,1)+1),
INDEX('DS2024'!$D$5:$D$15,MATCH(R19,'DS2024'!$D$5:$D$15,1)):
INDEX('DS2024'!$D$5:$D$15,MATCH(R19,'DS2024'!$D$5:$D$15,1)+1)),
IF($AB$3=Database!$A$4,
_xlfn.FORECAST.LINEAR(
R19,
INDEX('DS2024'!$H$5:$H$15,MATCH(R19,'DS2024'!$G$5:$G$15,1)):
INDEX('DS2024'!$H$5:$H$15,MATCH(R19,'DS2024'!$G$5:$G$15,1)+1),
INDEX('DS2024'!$G$5:$G$15,MATCH(R19,'DS2024'!$G$5:$G$15,1)):
INDEX('DS2024'!$G$5:$G$15,MATCH(R19,'DS2024'!$G$5:$G$15,1)+1)),
IF($AB$3=Database!$A$5,
_xlfn.FORECAST.LINEAR(
R19,
INDEX('DS2024'!$K$5:$K$15,MATCH(R19,'DS2024'!$J$5:$J$15,1)):
INDEX('DS2024'!$K$5:$K$15,MATCH(R19,'DS2024'!$J$5:$J$15,1)+1),
INDEX('DS2024'!$J$5:$J$15,MATCH(R19,'DS2024'!$J$5:$J$15,1)):
INDEX('DS2024'!$J$5:$J$15,MATCH(R19,'DS2024'!$J$5:$J$15,1)+1)),
IF($AB$3=Database!$A$6,
_xlfn.FORECAST.LINEAR(
R19,
INDEX('DS2024'!$N$5:$N$15,MATCH(R19,'DS2024'!$M$5:$M$15,1)):
INDEX('DS2024'!$N$5:$N$15,MATCH(R19,'DS2024'!$M$5:$M$15,1)+1),
INDEX('DS2024'!$M$5:$M$15,MATCH(R19,'DS2024'!$M$5:$M$15,1)):
INDEX('DS2024'!$M$5:$M$15,MATCH(R19,'DS2024'!$M$5:$M$15,1)+1)),
IF($AB$3=Database!$A$7,
_xlfn.FORECAST.LINEAR(
R19,
INDEX('DS2024'!$Q$5:$Q$15,MATCH(R19,'DS2024'!$P$5:$P$15,1)):
INDEX('DS2024'!$Q$5:$Q$15,MATCH(R19,'DS2024'!$P$5:$P$15,1)+1),
INDEX('DS2024'!$P$5:$P$15,MATCH(R19,'DS2024'!$P$5:$P$15,1)):
INDEX('DS2024'!$P$5:$P$15,MATCH(R19,'DS2024'!$P$5:$P$15,1)+1)),
IF($AB$3=Database!$A$8,
_xlfn.FORECAST.LINEAR(
R19,
INDEX('DS2024'!$T$5:$T$15,MATCH(R19,'DS2024'!$S$5:$S$15,1)):
INDEX('DS2024'!$T$5:$T$15,MATCH(R19,'DS2024'!$S$5:$S$15,1)+1),
INDEX('DS2024'!$S$5:$S$15,MATCH(R19,'DS2024'!$S$5:$S$15,1)):
INDEX('DS2024'!$S$5:$S$15,MATCH(R19,'DS2024'!$S$5:$S$15,1)+1)),
IF($AB$3=Database!$A$9,
_xlfn.FORECAST.LINEAR(
R19,
INDEX('DS2024'!$W$5:$W$15,MATCH(R19,'DS2024'!$V$5:$V$15,1)):
INDEX('DS2024'!$W$5:$W$15,MATCH(R19,'DS2024'!$V$5:$V$15,1)+1),
INDEX('DS2024'!$V$5:$V$15,MATCH(R19,'DS2024'!$V$5:$V$15,1)):
INDEX('DS2024'!$V$5:$V$15,MATCH(R19,'DS2024'!$V$5:$V$15,1)+1)),
IF($AB$3=Database!$A$10,
_xlfn.FORECAST.LINEAR(
R19,
INDEX('DS2024'!$Z$5:$Z$15,MATCH(R19,'DS2024'!$Y$5:$Y$15,1)):
INDEX('DS2024'!$Z$5:$Z$15,MATCH(R19,'DS2024'!$Y$5:$Y$15,1)+1),
INDEX('DS2024'!$Y$5:$Y$15,MATCH(R19,'DS2024'!$Y$5:$Y$15,1)):
INDEX('DS2024'!$Y$5:$Y$15,MATCH(R19,'DS2024'!$Y$5:$Y$15,1)+1))
)))))))))))))))))))</f>
        <v>0.19362856801624267</v>
      </c>
      <c r="AC19" s="82">
        <f t="shared" si="0"/>
        <v>0.52926493252577278</v>
      </c>
      <c r="AD19" s="82">
        <f t="shared" si="1"/>
        <v>0.46450178639355205</v>
      </c>
      <c r="AE19" s="82">
        <f t="shared" si="2"/>
        <v>0.46936687384716969</v>
      </c>
      <c r="AF19" s="82">
        <f t="shared" si="3"/>
        <v>0.52927005565523422</v>
      </c>
      <c r="AG19" s="82">
        <f t="shared" si="4"/>
        <v>0.52935784746464165</v>
      </c>
      <c r="AH19" s="82">
        <f t="shared" si="5"/>
        <v>0.52922650905481194</v>
      </c>
      <c r="AI19" s="82">
        <f t="shared" si="6"/>
        <v>0.52941839354009523</v>
      </c>
      <c r="AJ19" s="83">
        <f t="shared" si="7"/>
        <v>0.52937717563488262</v>
      </c>
      <c r="AK19" s="83">
        <f t="shared" si="8"/>
        <v>0.5292712200028391</v>
      </c>
      <c r="AL19" s="42"/>
      <c r="AM19" s="42"/>
      <c r="AN19" s="42"/>
      <c r="AO19" s="42"/>
      <c r="AP19" s="42"/>
      <c r="AQ19" s="42"/>
      <c r="AR19" s="42"/>
      <c r="AS19" s="42"/>
      <c r="AT19" s="42"/>
      <c r="BD19" s="83" t="e">
        <f>#REF!/10</f>
        <v>#REF!</v>
      </c>
      <c r="BE19" s="83" t="e">
        <f>#REF!/10</f>
        <v>#REF!</v>
      </c>
      <c r="BF19" s="83" t="e">
        <f>#REF!/10</f>
        <v>#REF!</v>
      </c>
      <c r="BG19" s="83" t="e">
        <f>#REF!/10</f>
        <v>#REF!</v>
      </c>
      <c r="BH19" s="83">
        <f t="shared" si="9"/>
        <v>0</v>
      </c>
      <c r="BI19" s="83">
        <f t="shared" si="10"/>
        <v>0</v>
      </c>
      <c r="BJ19" s="83">
        <f t="shared" si="11"/>
        <v>0</v>
      </c>
      <c r="BK19" s="83">
        <f t="shared" si="12"/>
        <v>0</v>
      </c>
      <c r="BL19" s="83">
        <f t="shared" si="13"/>
        <v>0</v>
      </c>
    </row>
    <row r="20" spans="1:64" ht="14.25" customHeight="1">
      <c r="A20" s="31">
        <v>14</v>
      </c>
      <c r="B20" s="42">
        <f>'Evaluasi 60 C'!B20</f>
        <v>65.231999999999999</v>
      </c>
      <c r="C20" s="42">
        <f>'Evaluasi 60 C'!C20</f>
        <v>-0.33509063347694268</v>
      </c>
      <c r="D20" s="42">
        <f>'Evaluasi 60 C'!E20</f>
        <v>65.861999999999995</v>
      </c>
      <c r="E20" s="42">
        <f>'Evaluasi 60 C'!F20</f>
        <v>-0.29577472924187725</v>
      </c>
      <c r="F20" s="42">
        <f>'Evaluasi 60 C'!H20</f>
        <v>65.183000000000007</v>
      </c>
      <c r="G20" s="42">
        <f>'Evaluasi 60 C'!I20</f>
        <v>-0.29749061371841157</v>
      </c>
      <c r="H20" s="42">
        <f>'Evaluasi 60 C'!K20</f>
        <v>65.251000000000005</v>
      </c>
      <c r="I20" s="42">
        <f>'Evaluasi 60 C'!L20</f>
        <v>-0.33514672091910003</v>
      </c>
      <c r="J20" s="42">
        <f>'Evaluasi 60 C'!N20</f>
        <v>64.281000000000006</v>
      </c>
      <c r="K20" s="42">
        <f>'Evaluasi 60 C'!O20</f>
        <v>-0.3322833093984362</v>
      </c>
      <c r="L20" s="42">
        <f>'Evaluasi 60 C'!Q20</f>
        <v>64.909000000000006</v>
      </c>
      <c r="M20" s="42">
        <f>'Evaluasi 60 C'!R20</f>
        <v>-0.33413714696026803</v>
      </c>
      <c r="N20" s="42">
        <f>'Evaluasi 60 C'!T20</f>
        <v>64.100999999999999</v>
      </c>
      <c r="O20" s="42">
        <f>'Evaluasi 60 C'!U20</f>
        <v>-0.33175195468326146</v>
      </c>
      <c r="P20" s="42">
        <f>'Evaluasi 60 C'!W20</f>
        <v>64.039000000000001</v>
      </c>
      <c r="Q20" s="42">
        <f>'Evaluasi 60 C'!X20</f>
        <v>-0.33156893250359021</v>
      </c>
      <c r="R20" s="42">
        <f>'Evaluasi 60 C'!Z20</f>
        <v>65.349000000000004</v>
      </c>
      <c r="S20" s="50">
        <f>'Evaluasi 60 C'!AA20</f>
        <v>-0.33543601404180623</v>
      </c>
      <c r="T20" s="50">
        <f>IF($T$3=Database!$A$11,
_xlfn.FORECAST.LINEAR(
B20,
INDEX('DS2024'!$B$20:$B$35,MATCH(B20,'DS2024'!$A$20:$A$35,1)):
INDEX('DS2024'!$B$20:$B$35,MATCH(B20,'DS2024'!$A$20:$A$35,1)+1),
INDEX('DS2024'!$A$20:$A$35,MATCH(B20,'DS2024'!$A$20:$A$35,1)):
INDEX('DS2024'!$A$20:$A$35,MATCH(B20,'DS2024'!$A$20:$A$35,1)+1)),
IF($T$3=Database!$A$12,
_xlfn.FORECAST.LINEAR(
B20,
INDEX('DS2024'!$E$20:$E$35,MATCH(B20,'DS2024'!$D$20:$D$35,1)):
INDEX('DS2024'!$E$20:$E$35,MATCH(B20,'DS2024'!$D$20:$D$35,1)+1),
INDEX('DS2024'!$D$20:$D$35,MATCH(B20,'DS2024'!$D$20:$D$35,1)):
INDEX('DS2024'!$D$20:$D$35,MATCH(B20,'DS2024'!$D$20:$D$35,1)+1)),
IF($T$3=Database!$A$13,
_xlfn.FORECAST.LINEAR(
B20,
INDEX('DS2024'!$H$20:$H$35,MATCH(B20,'DS2024'!$G$20:$G$35,1)):
INDEX('DS2024'!$H$20:$H$35,MATCH(B20,'DS2024'!$G$20:$G$35,1)+1),
INDEX('DS2024'!$G$20:$G$35,MATCH(B20,'DS2024'!$G$20:$G$35,1)):
INDEX('DS2024'!$G$20:$G$35,MATCH(B20,'DS2024'!$G$20:$G$35,1)+1)),
IF($T$3=Database!$A$14,
_xlfn.FORECAST.LINEAR(
B20,
INDEX('DS2024'!$K$20:$K$35,MATCH(B20,'DS2024'!$J$20:$J$35,1)):
INDEX('DS2024'!$K$20:$K$35,MATCH(B20,'DS2024'!$J$20:$J$35,1)+1),
INDEX('DS2024'!$J$20:$J$35,MATCH(B20,'DS2024'!$J$20:$J$35,1)):
INDEX('DS2024'!$J$20:$J$35,MATCH(B20,'DS2024'!$J$20:$J$35,1)+1)),
IF($T$3=Database!$A$15,
_xlfn.FORECAST.LINEAR(
B20,
INDEX('DS2024'!$N$20:$N$35,MATCH(B20,'DS2024'!$M$20:$M$35,1)):
INDEX('DS2024'!$N$20:$N$35,MATCH(B20,'DS2024'!$M$20:$M$35,1)+1),
INDEX('DS2024'!$M$20:$M$35,MATCH(B20,'DS2024'!$M$20:$M$35,1)):
INDEX('DS2024'!$M$20:$M$35,MATCH(B20,'DS2024'!$M$20:$M$35,1)+1)),
IF($T$3=Database!$A$16,
_xlfn.FORECAST.LINEAR(
B20,
INDEX('DS2024'!$Q$20:$Q$35,MATCH(B20,'DS2024'!$P$20:$P$35,1)):
INDEX('DS2024'!$Q$20:$Q$35,MATCH(B20,'DS2024'!$P$20:$P$35,1)+1),
INDEX('DS2024'!$P$20:$P$35,MATCH(B20,'DS2024'!$P$20:$P$35,1)):
INDEX('DS2024'!$P$20:$P$35,MATCH(B20,'DS2024'!$P$20:$P$35,1)+1)),
IF($T$3=Database!$A$17,
_xlfn.FORECAST.LINEAR(
B20,
INDEX('DS2024'!$T$20:$T$35,MATCH(B20,'DS2024'!$S$20:$S$35,1)):
INDEX('DS2024'!$T$20:$T$35,MATCH(B20,'DS2024'!$S$20:$S$35,1)+1),
INDEX('DS2024'!$S$20:$S$35,MATCH(B20,'DS2024'!$S$20:$S$35,1)):
INDEX('DS2024'!$S$20:$S$35,MATCH(B20,'DS2024'!$S$20:$S$35,1)+1)),
IF($T$3=Database!$A$18,
_xlfn.FORECAST.LINEAR(
B20,
INDEX('DS2024'!$W$20:$W$35,MATCH(B20,'DS2024'!$V$20:$V$35,1)):
INDEX('DS2024'!$W$20:$W$35,MATCH(B20,'DS2024'!$V$20:$V$35,1)+1),
INDEX('DS2024'!$V$20:$V$35,MATCH(B20,'DS2024'!$V$20:$V$35,1)):
INDEX('DS2024'!$V$20:$V$35,MATCH(B20,'DS2024'!$V$20:$V$35,1)+1)),
IF($T$3=Database!$A$19,
_xlfn.FORECAST.LINEAR(
B20,
INDEX('DS2024'!$Z$20:$Z$35,MATCH(B20,'DS2024'!$Y$20:$Y$35,1)):
INDEX('DS2024'!$Z$20:$Z$35,MATCH(B20,'DS2024'!$Y$20:$Y$35,1)+1),
INDEX('DS2024'!$Y$20:$Y$35,MATCH(B20,'DS2024'!$Y$20:$Y$35,1)):
INDEX('DS2024'!$Y$20:$Y$35,MATCH(B20,'DS2024'!$Y$20:$Y$35,1)+1)),
IF($T$3=Database!$A$20,
_xlfn.FORECAST.LINEAR(
B20,
INDEX('DS2024'!$AC$20:$AC$35,MATCH(B20,'DS2024'!$AB$20:$AB$35,1)):
INDEX('DS2024'!$AC$20:$AC$35,MATCH(B20,'DS2024'!$AB$20:$AB$35,1)+1),
INDEX('DS2024'!$AB$20:$AB$35,MATCH(B20,'DS2024'!$AB$20:$AB$35,1)):
INDEX('DS2024'!$AB$20:$AB$35,MATCH(B20,'DS2024'!$AB$20:$AB$35,1)+1)),
IF($T$3=Database!$A$2,
_xlfn.FORECAST.LINEAR(
B20,
INDEX('DS2024'!$B$5:$B$15,MATCH(B20,'DS2024'!$A$5:$A$15,1)):
INDEX('DS2024'!$B$5:$B$15,MATCH(B20,'DS2024'!$A$5:$A$15,1)+1),
INDEX('DS2024'!$A$5:$A$15,MATCH(B20,'DS2024'!$A$5:$A$15,1)):
INDEX('DS2024'!$A$5:$A$15,MATCH(B20,'DS2024'!$A$5:$A$15,1)+1)),
IF($T$3=Database!$A$3,
_xlfn.FORECAST.LINEAR(
B20,
INDEX('DS2024'!$E$5:$E$15,MATCH(B20,'DS2024'!$D$5:$D$15,1)):
INDEX('DS2024'!$E$5:$E$15,MATCH(B20,'DS2024'!$D$5:$D$15,1)+1),
INDEX('DS2024'!$D$5:$D$15,MATCH(B20,'DS2024'!$D$5:$D$15,1)):
INDEX('DS2024'!$D$5:$D$15,MATCH(B20,'DS2024'!$D$5:$D$15,1)+1)),
IF($T$3=Database!$A$4,
_xlfn.FORECAST.LINEAR(
B20,
INDEX('DS2024'!$H$5:$H$15,MATCH(B20,'DS2024'!$G$5:$G$15,1)):
INDEX('DS2024'!$H$5:$H$15,MATCH(B20,'DS2024'!$G$5:$G$15,1)+1),
INDEX('DS2024'!$G$5:$G$15,MATCH(B20,'DS2024'!$G$5:$G$15,1)):
INDEX('DS2024'!$G$5:$G$15,MATCH(B20,'DS2024'!$G$5:$G$15,1)+1)),
IF($T$3=Database!$A$5,
_xlfn.FORECAST.LINEAR(
B20,
INDEX('DS2024'!$K$5:$K$15,MATCH(B20,'DS2024'!$J$5:$J$15,1)):
INDEX('DS2024'!$K$5:$K$15,MATCH(B20,'DS2024'!$J$5:$J$15,1)+1),
INDEX('DS2024'!$J$5:$J$15,MATCH(B20,'DS2024'!$J$5:$J$15,1)):
INDEX('DS2024'!$J$5:$J$15,MATCH(B20,'DS2024'!$J$5:$J$15,1)+1)),
IF($T$3=Database!$A$6,
_xlfn.FORECAST.LINEAR(
B20,
INDEX('DS2024'!$N$5:$N$15,MATCH(B20,'DS2024'!$M$5:$M$15,1)):
INDEX('DS2024'!$N$5:$N$15,MATCH(B20,'DS2024'!$M$5:$M$15,1)+1),
INDEX('DS2024'!$M$5:$M$15,MATCH(B20,'DS2024'!$M$5:$M$15,1)):
INDEX('DS2024'!$M$5:$M$15,MATCH(B20,'DS2024'!$M$5:$M$15,1)+1)),
IF($T$3=Database!$A$7,
_xlfn.FORECAST.LINEAR(
B20,
INDEX('DS2024'!$Q$5:$Q$15,MATCH(B20,'DS2024'!$P$5:$P$15,1)):
INDEX('DS2024'!$Q$5:$Q$15,MATCH(B20,'DS2024'!$P$5:$P$15,1)+1),
INDEX('DS2024'!$P$5:$P$15,MATCH(B20,'DS2024'!$P$5:$P$15,1)):
INDEX('DS2024'!$P$5:$P$15,MATCH(B20,'DS2024'!$P$5:$P$15,1)+1)),
IF($T$3=Database!$A$8,
_xlfn.FORECAST.LINEAR(
B20,
INDEX('DS2024'!$T$5:$T$15,MATCH(B20,'DS2024'!$S$5:$S$15,1)):
INDEX('DS2024'!$T$5:$T$15,MATCH(B20,'DS2024'!$S$5:$S$15,1)+1),
INDEX('DS2024'!$S$5:$S$15,MATCH(B20,'DS2024'!$S$5:$S$15,1)):
INDEX('DS2024'!$S$5:$S$15,MATCH(B20,'DS2024'!$S$5:$S$15,1)+1)),
IF($T$3=Database!$A$9,
_xlfn.FORECAST.LINEAR(
B20,
INDEX('DS2024'!$W$5:$W$15,MATCH(B20,'DS2024'!$V$5:$V$15,1)):
INDEX('DS2024'!$W$5:$W$15,MATCH(B20,'DS2024'!$V$5:$V$15,1)+1),
INDEX('DS2024'!$V$5:$V$15,MATCH(B20,'DS2024'!$V$5:$V$15,1)):
INDEX('DS2024'!$V$5:$V$15,MATCH(B20,'DS2024'!$V$5:$V$15,1)+1)),
IF($T$3=Database!$A$10,
_xlfn.FORECAST.LINEAR(
B20,
INDEX('DS2024'!$Z$5:$Z$15,MATCH(B20,'DS2024'!$Y$5:$Y$15,1)):
INDEX('DS2024'!$Z$5:$Z$15,MATCH(B20,'DS2024'!$Y$5:$Y$15,1)+1),
INDEX('DS2024'!$Y$5:$Y$15,MATCH(B20,'DS2024'!$Y$5:$Y$15,1)):
INDEX('DS2024'!$Y$5:$Y$15,MATCH(B20,'DS2024'!$Y$5:$Y$15,1)+1))
)))))))))))))))))))</f>
        <v>0.19422413312631873</v>
      </c>
      <c r="U20" s="50">
        <f>IF($U$3=Database!$A$11,
_xlfn.FORECAST.LINEAR(
D20,
INDEX('DS2024'!$B$20:$B$35,MATCH(D20,'DS2024'!$A$20:$A$35,1)):
INDEX('DS2024'!$B$20:$B$35,MATCH(D20,'DS2024'!$A$20:$A$35,1)+1),
INDEX('DS2024'!$A$20:$A$35,MATCH(D20,'DS2024'!$A$20:$A$35,1)):
INDEX('DS2024'!$A$20:$A$35,MATCH(D20,'DS2024'!$A$20:$A$35,1)+1)),
IF($U$3=Database!$A$12,
_xlfn.FORECAST.LINEAR(
D20,
INDEX('DS2024'!$E$20:$E$35,MATCH(D20,'DS2024'!$D$20:$D$35,1)):
INDEX('DS2024'!$E$20:$E$35,MATCH(D20,'DS2024'!$D$20:$D$35,1)+1),
INDEX('DS2024'!$D$20:$D$35,MATCH(D20,'DS2024'!$D$20:$D$35,1)):
INDEX('DS2024'!$D$20:$D$35,MATCH(D20,'DS2024'!$D$20:$D$35,1)+1)),
IF($U$3=Database!$A$13,
_xlfn.FORECAST.LINEAR(
D20,
INDEX('DS2024'!$H$20:$H$35,MATCH(D20,'DS2024'!$G$20:$G$35,1)):
INDEX('DS2024'!$H$20:$H$35,MATCH(D20,'DS2024'!$G$20:$G$35,1)+1),
INDEX('DS2024'!$G$20:$G$35,MATCH(D20,'DS2024'!$G$20:$G$35,1)):
INDEX('DS2024'!$G$20:$G$35,MATCH(D20,'DS2024'!$G$20:$G$35,1)+1)),
IF($U$3=Database!$A$14,
_xlfn.FORECAST.LINEAR(
D20,
INDEX('DS2024'!$K$20:$K$35,MATCH(D20,'DS2024'!$J$20:$J$35,1)):
INDEX('DS2024'!$K$20:$K$35,MATCH(D20,'DS2024'!$J$20:$J$35,1)+1),
INDEX('DS2024'!$J$20:$J$35,MATCH(D20,'DS2024'!$J$20:$J$35,1)):
INDEX('DS2024'!$J$20:$J$35,MATCH(D20,'DS2024'!$J$20:$J$35,1)+1)),
IF($U$3=Database!$A$15,
_xlfn.FORECAST.LINEAR(
D20,
INDEX('DS2024'!$N$20:$N$35,MATCH(D20,'DS2024'!$M$20:$M$35,1)):
INDEX('DS2024'!$N$20:$N$35,MATCH(D20,'DS2024'!$M$20:$M$35,1)+1),
INDEX('DS2024'!$M$20:$M$35,MATCH(D20,'DS2024'!$M$20:$M$35,1)):
INDEX('DS2024'!$M$20:$M$35,MATCH(D20,'DS2024'!$M$20:$M$35,1)+1)),
IF($U$3=Database!$A$16,
_xlfn.FORECAST.LINEAR(
D20,
INDEX('DS2024'!$Q$20:$Q$35,MATCH(D20,'DS2024'!$P$20:$P$35,1)):
INDEX('DS2024'!$Q$20:$Q$35,MATCH(D20,'DS2024'!$P$20:$P$35,1)+1),
INDEX('DS2024'!$P$20:$P$35,MATCH(D20,'DS2024'!$P$20:$P$35,1)):
INDEX('DS2024'!$P$20:$P$35,MATCH(D20,'DS2024'!$P$20:$P$35,1)+1)),
IF($U$3=Database!$A$17,
_xlfn.FORECAST.LINEAR(
D20,
INDEX('DS2024'!$T$20:$T$35,MATCH(D20,'DS2024'!$S$20:$S$35,1)):
INDEX('DS2024'!$T$20:$T$35,MATCH(D20,'DS2024'!$S$20:$S$35,1)+1),
INDEX('DS2024'!$S$20:$S$35,MATCH(D20,'DS2024'!$S$20:$S$35,1)):
INDEX('DS2024'!$S$20:$S$35,MATCH(D20,'DS2024'!$S$20:$S$35,1)+1)),
IF($U$3=Database!$A$18,
_xlfn.FORECAST.LINEAR(
D20,
INDEX('DS2024'!$W$20:$W$35,MATCH(D20,'DS2024'!$V$20:$V$35,1)):
INDEX('DS2024'!$W$20:$W$35,MATCH(D20,'DS2024'!$V$20:$V$35,1)+1),
INDEX('DS2024'!$V$20:$V$35,MATCH(D20,'DS2024'!$V$20:$V$35,1)):
INDEX('DS2024'!$V$20:$V$35,MATCH(D20,'DS2024'!$V$20:$V$35,1)+1)),
IF($U$3=Database!$A$19,
_xlfn.FORECAST.LINEAR(
D20,
INDEX('DS2024'!$Z$20:$Z$35,MATCH(D20,'DS2024'!$Y$20:$Y$35,1)):
INDEX('DS2024'!$Z$20:$Z$35,MATCH(D20,'DS2024'!$Y$20:$Y$35,1)+1),
INDEX('DS2024'!$Y$20:$Y$35,MATCH(D20,'DS2024'!$Y$20:$Y$35,1)):
INDEX('DS2024'!$Y$20:$Y$35,MATCH(D20,'DS2024'!$Y$20:$Y$35,1)+1)),
IF($U$3=Database!$A$20,
_xlfn.FORECAST.LINEAR(
D20,
INDEX('DS2024'!$AC$20:$AC$35,MATCH(D20,'DS2024'!$AB$20:$AB$35,1)):
INDEX('DS2024'!$AC$20:$AC$35,MATCH(D20,'DS2024'!$AB$20:$AB$35,1)+1),
INDEX('DS2024'!$AB$20:$AB$35,MATCH(D20,'DS2024'!$AB$20:$AB$35,1)):
INDEX('DS2024'!$AB$20:$AB$35,MATCH(D20,'DS2024'!$AB$20:$AB$35,1)+1)),
IF($U$3=Database!$A$2,
_xlfn.FORECAST.LINEAR(
D20,
INDEX('DS2024'!$B$5:$B$15,MATCH(D20,'DS2024'!$A$5:$A$15,1)):
INDEX('DS2024'!$B$5:$B$15,MATCH(D20,'DS2024'!$A$5:$A$15,1)+1),
INDEX('DS2024'!$A$5:$A$15,MATCH(D20,'DS2024'!$A$5:$A$15,1)):
INDEX('DS2024'!$A$5:$A$15,MATCH(D20,'DS2024'!$A$5:$A$15,1)+1)),
IF($U$3=Database!$A$3,
_xlfn.FORECAST.LINEAR(
D20,
INDEX('DS2024'!$E$5:$E$15,MATCH(D20,'DS2024'!$D$5:$D$15,1)):
INDEX('DS2024'!$E$5:$E$15,MATCH(D20,'DS2024'!$D$5:$D$15,1)+1),
INDEX('DS2024'!$D$5:$D$15,MATCH(D20,'DS2024'!$D$5:$D$15,1)):
INDEX('DS2024'!$D$5:$D$15,MATCH(D20,'DS2024'!$D$5:$D$15,1)+1)),
IF($U$3=Database!$A$4,
_xlfn.FORECAST.LINEAR(
D20,
INDEX('DS2024'!$H$5:$H$15,MATCH(D20,'DS2024'!$G$5:$G$15,1)):
INDEX('DS2024'!$H$5:$H$15,MATCH(D20,'DS2024'!$G$5:$G$15,1)+1),
INDEX('DS2024'!$G$5:$G$15,MATCH(D20,'DS2024'!$G$5:$G$15,1)):
INDEX('DS2024'!$G$5:$G$15,MATCH(D20,'DS2024'!$G$5:$G$15,1)+1)),
IF($U$3=Database!$A$5,
_xlfn.FORECAST.LINEAR(
D20,
INDEX('DS2024'!$K$5:$K$15,MATCH(D20,'DS2024'!$J$5:$J$15,1)):
INDEX('DS2024'!$K$5:$K$15,MATCH(D20,'DS2024'!$J$5:$J$15,1)+1),
INDEX('DS2024'!$J$5:$J$15,MATCH(D20,'DS2024'!$J$5:$J$15,1)):
INDEX('DS2024'!$J$5:$J$15,MATCH(D20,'DS2024'!$J$5:$J$15,1)+1)),
IF($U$3=Database!$A$6,
_xlfn.FORECAST.LINEAR(
D20,
INDEX('DS2024'!$N$5:$N$15,MATCH(D20,'DS2024'!$M$5:$M$15,1)):
INDEX('DS2024'!$N$5:$N$15,MATCH(D20,'DS2024'!$M$5:$M$15,1)+1),
INDEX('DS2024'!$M$5:$M$15,MATCH(D20,'DS2024'!$M$5:$M$15,1)):
INDEX('DS2024'!$M$5:$M$15,MATCH(D20,'DS2024'!$M$5:$M$15,1)+1)),
IF($U$3=Database!$A$7,
_xlfn.FORECAST.LINEAR(
D20,
INDEX('DS2024'!$Q$5:$Q$15,MATCH(D20,'DS2024'!$P$5:$P$15,1)):
INDEX('DS2024'!$Q$5:$Q$15,MATCH(D20,'DS2024'!$P$5:$P$15,1)+1),
INDEX('DS2024'!$P$5:$P$15,MATCH(D20,'DS2024'!$P$5:$P$15,1)):
INDEX('DS2024'!$P$5:$P$15,MATCH(D20,'DS2024'!$P$5:$P$15,1)+1)),
IF($U$3=Database!$A$8,
_xlfn.FORECAST.LINEAR(
D20,
INDEX('DS2024'!$T$5:$T$15,MATCH(D20,'DS2024'!$S$5:$S$15,1)):
INDEX('DS2024'!$T$5:$T$15,MATCH(D20,'DS2024'!$S$5:$S$15,1)+1),
INDEX('DS2024'!$S$5:$S$15,MATCH(D20,'DS2024'!$S$5:$S$15,1)):
INDEX('DS2024'!$S$5:$S$15,MATCH(D20,'DS2024'!$S$5:$S$15,1)+1)),
IF($U$3=Database!$A$9,
_xlfn.FORECAST.LINEAR(
D20,
INDEX('DS2024'!$W$5:$W$15,MATCH(D20,'DS2024'!$V$5:$V$15,1)):
INDEX('DS2024'!$W$5:$W$15,MATCH(D20,'DS2024'!$V$5:$V$15,1)+1),
INDEX('DS2024'!$V$5:$V$15,MATCH(D20,'DS2024'!$V$5:$V$15,1)):
INDEX('DS2024'!$V$5:$V$15,MATCH(D20,'DS2024'!$V$5:$V$15,1)+1)),
IF($U$3=Database!$A$10,
_xlfn.FORECAST.LINEAR(
D20,
INDEX('DS2024'!$Z$5:$Z$15,MATCH(D20,'DS2024'!$Y$5:$Y$15,1)):
INDEX('DS2024'!$Z$5:$Z$15,MATCH(D20,'DS2024'!$Y$5:$Y$15,1)+1),
INDEX('DS2024'!$Y$5:$Y$15,MATCH(D20,'DS2024'!$Y$5:$Y$15,1)):
INDEX('DS2024'!$Y$5:$Y$15,MATCH(D20,'DS2024'!$Y$5:$Y$15,1)+1))
)))))))))))))))))))</f>
        <v>0.16990019880715707</v>
      </c>
      <c r="V20" s="50">
        <f>IF($V$3=Database!$A$11,
_xlfn.FORECAST.LINEAR(
F20,
INDEX('DS2024'!$B$20:$B$35,MATCH(F20,'DS2024'!$A$20:$A$35,1)):
INDEX('DS2024'!$B$20:$B$35,MATCH(F20,'DS2024'!$A$20:$A$35,1)+1),
INDEX('DS2024'!$A$20:$A$35,MATCH(F20,'DS2024'!$A$20:$A$35,1)):
INDEX('DS2024'!$A$20:$A$35,MATCH(F20,'DS2024'!$A$20:$A$35,1)+1)),
IF($V$3=Database!$A$12,
_xlfn.FORECAST.LINEAR(
F20,
INDEX('DS2024'!$E$20:$E$35,MATCH(F20,'DS2024'!$D$20:$D$35,1)):
INDEX('DS2024'!$E$20:$E$35,MATCH(F20,'DS2024'!$D$20:$D$35,1)+1),
INDEX('DS2024'!$D$20:$D$35,MATCH(F20,'DS2024'!$D$20:$D$35,1)):
INDEX('DS2024'!$D$20:$D$35,MATCH(F20,'DS2024'!$D$20:$D$35,1)+1)),
IF($V$3=Database!$A$13,
_xlfn.FORECAST.LINEAR(
F20,
INDEX('DS2024'!$H$20:$H$35,MATCH(F20,'DS2024'!$G$20:$G$35,1)):
INDEX('DS2024'!$H$20:$H$35,MATCH(F20,'DS2024'!$G$20:$G$35,1)+1),
INDEX('DS2024'!$G$20:$G$35,MATCH(F20,'DS2024'!$G$20:$G$35,1)):
INDEX('DS2024'!$G$20:$G$35,MATCH(F20,'DS2024'!$G$20:$G$35,1)+1)),
IF($V$3=Database!$A$14,
_xlfn.FORECAST.LINEAR(
F20,
INDEX('DS2024'!$K$20:$K$35,MATCH(F20,'DS2024'!$J$20:$J$35,1)):
INDEX('DS2024'!$K$20:$K$35,MATCH(F20,'DS2024'!$J$20:$J$35,1)+1),
INDEX('DS2024'!$J$20:$J$35,MATCH(F20,'DS2024'!$J$20:$J$35,1)):
INDEX('DS2024'!$J$20:$J$35,MATCH(F20,'DS2024'!$J$20:$J$35,1)+1)),
IF($V$3=Database!$A$15,
_xlfn.FORECAST.LINEAR(
F20,
INDEX('DS2024'!$N$20:$N$35,MATCH(F20,'DS2024'!$M$20:$M$35,1)):
INDEX('DS2024'!$N$20:$N$35,MATCH(F20,'DS2024'!$M$20:$M$35,1)+1),
INDEX('DS2024'!$M$20:$M$35,MATCH(F20,'DS2024'!$M$20:$M$35,1)):
INDEX('DS2024'!$M$20:$M$35,MATCH(F20,'DS2024'!$M$20:$M$35,1)+1)),
IF($V$3=Database!$A$16,
_xlfn.FORECAST.LINEAR(
F20,
INDEX('DS2024'!$Q$20:$Q$35,MATCH(F20,'DS2024'!$P$20:$P$35,1)):
INDEX('DS2024'!$Q$20:$Q$35,MATCH(F20,'DS2024'!$P$20:$P$35,1)+1),
INDEX('DS2024'!$P$20:$P$35,MATCH(F20,'DS2024'!$P$20:$P$35,1)):
INDEX('DS2024'!$P$20:$P$35,MATCH(F20,'DS2024'!$P$20:$P$35,1)+1)),
IF($V$3=Database!$A$17,
_xlfn.FORECAST.LINEAR(
F20,
INDEX('DS2024'!$T$20:$T$35,MATCH(F20,'DS2024'!$S$20:$S$35,1)):
INDEX('DS2024'!$T$20:$T$35,MATCH(F20,'DS2024'!$S$20:$S$35,1)+1),
INDEX('DS2024'!$S$20:$S$35,MATCH(F20,'DS2024'!$S$20:$S$35,1)):
INDEX('DS2024'!$S$20:$S$35,MATCH(F20,'DS2024'!$S$20:$S$35,1)+1)),
IF($V$3=Database!$A$18,
_xlfn.FORECAST.LINEAR(
F20,
INDEX('DS2024'!$W$20:$W$35,MATCH(F20,'DS2024'!$V$20:$V$35,1)):
INDEX('DS2024'!$W$20:$W$35,MATCH(F20,'DS2024'!$V$20:$V$35,1)+1),
INDEX('DS2024'!$V$20:$V$35,MATCH(F20,'DS2024'!$V$20:$V$35,1)):
INDEX('DS2024'!$V$20:$V$35,MATCH(F20,'DS2024'!$V$20:$V$35,1)+1)),
IF($V$3=Database!$A$19,
_xlfn.FORECAST.LINEAR(
F20,
INDEX('DS2024'!$Z$20:$Z$35,MATCH(F20,'DS2024'!$Y$20:$Y$35,1)):
INDEX('DS2024'!$Z$20:$Z$35,MATCH(F20,'DS2024'!$Y$20:$Y$35,1)+1),
INDEX('DS2024'!$Y$20:$Y$35,MATCH(F20,'DS2024'!$Y$20:$Y$35,1)):
INDEX('DS2024'!$Y$20:$Y$35,MATCH(F20,'DS2024'!$Y$20:$Y$35,1)+1)),
IF($V$3=Database!$A$20,
_xlfn.FORECAST.LINEAR(
F20,
INDEX('DS2024'!$AC$20:$AC$35,MATCH(F20,'DS2024'!$AB$20:$AB$35,1)):
INDEX('DS2024'!$AC$20:$AC$35,MATCH(F20,'DS2024'!$AB$20:$AB$35,1)+1),
INDEX('DS2024'!$AB$20:$AB$35,MATCH(F20,'DS2024'!$AB$20:$AB$35,1)):
INDEX('DS2024'!$AB$20:$AB$35,MATCH(F20,'DS2024'!$AB$20:$AB$35,1)+1)),
IF($V$3=Database!$A$2,
_xlfn.FORECAST.LINEAR(
F20,
INDEX('DS2024'!$B$5:$B$15,MATCH(F20,'DS2024'!$A$5:$A$15,1)):
INDEX('DS2024'!$B$5:$B$15,MATCH(F20,'DS2024'!$A$5:$A$15,1)+1),
INDEX('DS2024'!$A$5:$A$15,MATCH(F20,'DS2024'!$A$5:$A$15,1)):
INDEX('DS2024'!$A$5:$A$15,MATCH(F20,'DS2024'!$A$5:$A$15,1)+1)),
IF($V$3=Database!$A$3,
_xlfn.FORECAST.LINEAR(
F20,
INDEX('DS2024'!$E$5:$E$15,MATCH(F20,'DS2024'!$D$5:$D$15,1)):
INDEX('DS2024'!$E$5:$E$15,MATCH(F20,'DS2024'!$D$5:$D$15,1)+1),
INDEX('DS2024'!$D$5:$D$15,MATCH(F20,'DS2024'!$D$5:$D$15,1)):
INDEX('DS2024'!$D$5:$D$15,MATCH(F20,'DS2024'!$D$5:$D$15,1)+1)),
IF($V$3=Database!$A$4,
_xlfn.FORECAST.LINEAR(
F20,
INDEX('DS2024'!$H$5:$H$15,MATCH(F20,'DS2024'!$G$5:$G$15,1)):
INDEX('DS2024'!$H$5:$H$15,MATCH(F20,'DS2024'!$G$5:$G$15,1)+1),
INDEX('DS2024'!$G$5:$G$15,MATCH(F20,'DS2024'!$G$5:$G$15,1)):
INDEX('DS2024'!$G$5:$G$15,MATCH(F20,'DS2024'!$G$5:$G$15,1)+1)),
IF($V$3=Database!$A$5,
_xlfn.FORECAST.LINEAR(
F20,
INDEX('DS2024'!$K$5:$K$15,MATCH(F20,'DS2024'!$J$5:$J$15,1)):
INDEX('DS2024'!$K$5:$K$15,MATCH(F20,'DS2024'!$J$5:$J$15,1)+1),
INDEX('DS2024'!$J$5:$J$15,MATCH(F20,'DS2024'!$J$5:$J$15,1)):
INDEX('DS2024'!$J$5:$J$15,MATCH(F20,'DS2024'!$J$5:$J$15,1)+1)),
IF($V$3=Database!$A$6,
_xlfn.FORECAST.LINEAR(
F20,
INDEX('DS2024'!$N$5:$N$15,MATCH(F20,'DS2024'!$M$5:$M$15,1)):
INDEX('DS2024'!$N$5:$N$15,MATCH(F20,'DS2024'!$M$5:$M$15,1)+1),
INDEX('DS2024'!$M$5:$M$15,MATCH(F20,'DS2024'!$M$5:$M$15,1)):
INDEX('DS2024'!$M$5:$M$15,MATCH(F20,'DS2024'!$M$5:$M$15,1)+1)),
IF($V$3=Database!$A$7,
_xlfn.FORECAST.LINEAR(
F20,
INDEX('DS2024'!$Q$5:$Q$15,MATCH(F20,'DS2024'!$P$5:$P$15,1)):
INDEX('DS2024'!$Q$5:$Q$15,MATCH(F20,'DS2024'!$P$5:$P$15,1)+1),
INDEX('DS2024'!$P$5:$P$15,MATCH(F20,'DS2024'!$P$5:$P$15,1)):
INDEX('DS2024'!$P$5:$P$15,MATCH(F20,'DS2024'!$P$5:$P$15,1)+1)),
IF($V$3=Database!$A$8,
_xlfn.FORECAST.LINEAR(
F20,
INDEX('DS2024'!$T$5:$T$15,MATCH(F20,'DS2024'!$S$5:$S$15,1)):
INDEX('DS2024'!$T$5:$T$15,MATCH(F20,'DS2024'!$S$5:$S$15,1)+1),
INDEX('DS2024'!$S$5:$S$15,MATCH(F20,'DS2024'!$S$5:$S$15,1)):
INDEX('DS2024'!$S$5:$S$15,MATCH(F20,'DS2024'!$S$5:$S$15,1)+1)),
IF($V$3=Database!$A$9,
_xlfn.FORECAST.LINEAR(
F20,
INDEX('DS2024'!$W$5:$W$15,MATCH(F20,'DS2024'!$V$5:$V$15,1)):
INDEX('DS2024'!$W$5:$W$15,MATCH(F20,'DS2024'!$V$5:$V$15,1)+1),
INDEX('DS2024'!$V$5:$V$15,MATCH(F20,'DS2024'!$V$5:$V$15,1)):
INDEX('DS2024'!$V$5:$V$15,MATCH(F20,'DS2024'!$V$5:$V$15,1)+1)),
IF($V$3=Database!$A$10,
_xlfn.FORECAST.LINEAR(
F20,
INDEX('DS2024'!$Z$5:$Z$15,MATCH(F20,'DS2024'!$Y$5:$Y$15,1)):
INDEX('DS2024'!$Z$5:$Z$15,MATCH(F20,'DS2024'!$Y$5:$Y$15,1)+1),
INDEX('DS2024'!$Y$5:$Y$15,MATCH(F20,'DS2024'!$Y$5:$Y$15,1)):
INDEX('DS2024'!$Y$5:$Y$15,MATCH(F20,'DS2024'!$Y$5:$Y$15,1)+1))
)))))))))))))))))))</f>
        <v>0.17286998011928428</v>
      </c>
      <c r="W20" s="50">
        <f>IF($W$3=Database!$A$11,
_xlfn.FORECAST.LINEAR(
H20,
INDEX('DS2024'!$B$20:$B$35,MATCH(H20,'DS2024'!$A$20:$A$35,1)):
INDEX('DS2024'!$B$20:$B$35,MATCH(H20,'DS2024'!$A$20:$A$35,1)+1),
INDEX('DS2024'!$A$20:$A$35,MATCH(H20,'DS2024'!$A$20:$A$35,1)):
INDEX('DS2024'!$A$20:$A$35,MATCH(H20,'DS2024'!$A$20:$A$35,1)+1)),
IF($W$3=Database!$A$12,
_xlfn.FORECAST.LINEAR(
H20,
INDEX('DS2024'!$E$20:$E$35,MATCH(H20,'DS2024'!$D$20:$D$35,1)):
INDEX('DS2024'!$E$20:$E$35,MATCH(H20,'DS2024'!$D$20:$D$35,1)+1),
INDEX('DS2024'!$D$20:$D$35,MATCH(H20,'DS2024'!$D$20:$D$35,1)):
INDEX('DS2024'!$D$20:$D$35,MATCH(H20,'DS2024'!$D$20:$D$35,1)+1)),
IF($W$3=Database!$A$13,
_xlfn.FORECAST.LINEAR(
H20,
INDEX('DS2024'!$H$20:$H$35,MATCH(H20,'DS2024'!$G$20:$G$35,1)):
INDEX('DS2024'!$H$20:$H$35,MATCH(H20,'DS2024'!$G$20:$G$35,1)+1),
INDEX('DS2024'!$G$20:$G$35,MATCH(H20,'DS2024'!$G$20:$G$35,1)):
INDEX('DS2024'!$G$20:$G$35,MATCH(H20,'DS2024'!$G$20:$G$35,1)+1)),
IF($W$3=Database!$A$14,
_xlfn.FORECAST.LINEAR(
H20,
INDEX('DS2024'!$K$20:$K$35,MATCH(H20,'DS2024'!$J$20:$J$35,1)):
INDEX('DS2024'!$K$20:$K$35,MATCH(H20,'DS2024'!$J$20:$J$35,1)+1),
INDEX('DS2024'!$J$20:$J$35,MATCH(H20,'DS2024'!$J$20:$J$35,1)):
INDEX('DS2024'!$J$20:$J$35,MATCH(H20,'DS2024'!$J$20:$J$35,1)+1)),
IF($W$3=Database!$A$15,
_xlfn.FORECAST.LINEAR(
H20,
INDEX('DS2024'!$N$20:$N$35,MATCH(H20,'DS2024'!$M$20:$M$35,1)):
INDEX('DS2024'!$N$20:$N$35,MATCH(H20,'DS2024'!$M$20:$M$35,1)+1),
INDEX('DS2024'!$M$20:$M$35,MATCH(H20,'DS2024'!$M$20:$M$35,1)):
INDEX('DS2024'!$M$20:$M$35,MATCH(H20,'DS2024'!$M$20:$M$35,1)+1)),
IF($W$3=Database!$A$16,
_xlfn.FORECAST.LINEAR(
H20,
INDEX('DS2024'!$Q$20:$Q$35,MATCH(H20,'DS2024'!$P$20:$P$35,1)):
INDEX('DS2024'!$Q$20:$Q$35,MATCH(H20,'DS2024'!$P$20:$P$35,1)+1),
INDEX('DS2024'!$P$20:$P$35,MATCH(H20,'DS2024'!$P$20:$P$35,1)):
INDEX('DS2024'!$P$20:$P$35,MATCH(H20,'DS2024'!$P$20:$P$35,1)+1)),
IF($W$3=Database!$A$17,
_xlfn.FORECAST.LINEAR(
H20,
INDEX('DS2024'!$T$20:$T$35,MATCH(H20,'DS2024'!$S$20:$S$35,1)):
INDEX('DS2024'!$T$20:$T$35,MATCH(H20,'DS2024'!$S$20:$S$35,1)+1),
INDEX('DS2024'!$S$20:$S$35,MATCH(H20,'DS2024'!$S$20:$S$35,1)):
INDEX('DS2024'!$S$20:$S$35,MATCH(H20,'DS2024'!$S$20:$S$35,1)+1)),
IF($W$3=Database!$A$18,
_xlfn.FORECAST.LINEAR(
H20,
INDEX('DS2024'!$W$20:$W$35,MATCH(H20,'DS2024'!$V$20:$V$35,1)):
INDEX('DS2024'!$W$20:$W$35,MATCH(H20,'DS2024'!$V$20:$V$35,1)+1),
INDEX('DS2024'!$V$20:$V$35,MATCH(H20,'DS2024'!$V$20:$V$35,1)):
INDEX('DS2024'!$V$20:$V$35,MATCH(H20,'DS2024'!$V$20:$V$35,1)+1)),
IF($W$3=Database!$A$19,
_xlfn.FORECAST.LINEAR(
H20,
INDEX('DS2024'!$Z$20:$Z$35,MATCH(H20,'DS2024'!$Y$20:$Y$35,1)):
INDEX('DS2024'!$Z$20:$Z$35,MATCH(H20,'DS2024'!$Y$20:$Y$35,1)+1),
INDEX('DS2024'!$Y$20:$Y$35,MATCH(H20,'DS2024'!$Y$20:$Y$35,1)):
INDEX('DS2024'!$Y$20:$Y$35,MATCH(H20,'DS2024'!$Y$20:$Y$35,1)+1)),
IF($W$3=Database!$A$20,
_xlfn.FORECAST.LINEAR(
H20,
INDEX('DS2024'!$AC$20:$AC$35,MATCH(H20,'DS2024'!$AB$20:$AB$35,1)):
INDEX('DS2024'!$AC$20:$AC$35,MATCH(H20,'DS2024'!$AB$20:$AB$35,1)+1),
INDEX('DS2024'!$AB$20:$AB$35,MATCH(H20,'DS2024'!$AB$20:$AB$35,1)):
INDEX('DS2024'!$AB$20:$AB$35,MATCH(H20,'DS2024'!$AB$20:$AB$35,1)+1)),
IF($W$3=Database!$A$2,
_xlfn.FORECAST.LINEAR(
H20,
INDEX('DS2024'!$B$5:$B$15,MATCH(H20,'DS2024'!$A$5:$A$15,1)):
INDEX('DS2024'!$B$5:$B$15,MATCH(H20,'DS2024'!$A$5:$A$15,1)+1),
INDEX('DS2024'!$A$5:$A$15,MATCH(H20,'DS2024'!$A$5:$A$15,1)):
INDEX('DS2024'!$A$5:$A$15,MATCH(H20,'DS2024'!$A$5:$A$15,1)+1)),
IF($W$3=Database!$A$3,
_xlfn.FORECAST.LINEAR(
H20,
INDEX('DS2024'!$E$5:$E$15,MATCH(H20,'DS2024'!$D$5:$D$15,1)):
INDEX('DS2024'!$E$5:$E$15,MATCH(H20,'DS2024'!$D$5:$D$15,1)+1),
INDEX('DS2024'!$D$5:$D$15,MATCH(H20,'DS2024'!$D$5:$D$15,1)):
INDEX('DS2024'!$D$5:$D$15,MATCH(H20,'DS2024'!$D$5:$D$15,1)+1)),
IF($W$3=Database!$A$4,
_xlfn.FORECAST.LINEAR(
H20,
INDEX('DS2024'!$H$5:$H$15,MATCH(H20,'DS2024'!$G$5:$G$15,1)):
INDEX('DS2024'!$H$5:$H$15,MATCH(H20,'DS2024'!$G$5:$G$15,1)+1),
INDEX('DS2024'!$G$5:$G$15,MATCH(H20,'DS2024'!$G$5:$G$15,1)):
INDEX('DS2024'!$G$5:$G$15,MATCH(H20,'DS2024'!$G$5:$G$15,1)+1)),
IF($W$3=Database!$A$5,
_xlfn.FORECAST.LINEAR(
H20,
INDEX('DS2024'!$K$5:$K$15,MATCH(H20,'DS2024'!$J$5:$J$15,1)):
INDEX('DS2024'!$K$5:$K$15,MATCH(H20,'DS2024'!$J$5:$J$15,1)+1),
INDEX('DS2024'!$J$5:$J$15,MATCH(H20,'DS2024'!$J$5:$J$15,1)):
INDEX('DS2024'!$J$5:$J$15,MATCH(H20,'DS2024'!$J$5:$J$15,1)+1)),
IF($W$3=Database!$A$6,
_xlfn.FORECAST.LINEAR(
H20,
INDEX('DS2024'!$N$5:$N$15,MATCH(H20,'DS2024'!$M$5:$M$15,1)):
INDEX('DS2024'!$N$5:$N$15,MATCH(H20,'DS2024'!$M$5:$M$15,1)+1),
INDEX('DS2024'!$M$5:$M$15,MATCH(H20,'DS2024'!$M$5:$M$15,1)):
INDEX('DS2024'!$M$5:$M$15,MATCH(H20,'DS2024'!$M$5:$M$15,1)+1)),
IF($W$3=Database!$A$7,
_xlfn.FORECAST.LINEAR(
H20,
INDEX('DS2024'!$Q$5:$Q$15,MATCH(H20,'DS2024'!$P$5:$P$15,1)):
INDEX('DS2024'!$Q$5:$Q$15,MATCH(H20,'DS2024'!$P$5:$P$15,1)+1),
INDEX('DS2024'!$P$5:$P$15,MATCH(H20,'DS2024'!$P$5:$P$15,1)):
INDEX('DS2024'!$P$5:$P$15,MATCH(H20,'DS2024'!$P$5:$P$15,1)+1)),
IF($W$3=Database!$A$8,
_xlfn.FORECAST.LINEAR(
H20,
INDEX('DS2024'!$T$5:$T$15,MATCH(H20,'DS2024'!$S$5:$S$15,1)):
INDEX('DS2024'!$T$5:$T$15,MATCH(H20,'DS2024'!$S$5:$S$15,1)+1),
INDEX('DS2024'!$S$5:$S$15,MATCH(H20,'DS2024'!$S$5:$S$15,1)):
INDEX('DS2024'!$S$5:$S$15,MATCH(H20,'DS2024'!$S$5:$S$15,1)+1)),
IF($W$3=Database!$A$9,
_xlfn.FORECAST.LINEAR(
H20,
INDEX('DS2024'!$W$5:$W$15,MATCH(H20,'DS2024'!$V$5:$V$15,1)):
INDEX('DS2024'!$W$5:$W$15,MATCH(H20,'DS2024'!$V$5:$V$15,1)+1),
INDEX('DS2024'!$V$5:$V$15,MATCH(H20,'DS2024'!$V$5:$V$15,1)):
INDEX('DS2024'!$V$5:$V$15,MATCH(H20,'DS2024'!$V$5:$V$15,1)+1)),
IF($W$3=Database!$A$10,
_xlfn.FORECAST.LINEAR(
H20,
INDEX('DS2024'!$Z$5:$Z$15,MATCH(H20,'DS2024'!$Y$5:$Y$15,1)):
INDEX('DS2024'!$Z$5:$Z$15,MATCH(H20,'DS2024'!$Y$5:$Y$15,1)+1),
INDEX('DS2024'!$Y$5:$Y$15,MATCH(H20,'DS2024'!$Y$5:$Y$15,1)):
INDEX('DS2024'!$Y$5:$Y$15,MATCH(H20,'DS2024'!$Y$5:$Y$15,1)+1))
)))))))))))))))))))</f>
        <v>0.19416362116326286</v>
      </c>
      <c r="X20" s="50">
        <f>IF($X$3=Database!$A$11,
_xlfn.FORECAST.LINEAR(
J20,
INDEX('DS2024'!$B$20:$B$35,MATCH(J20,'DS2024'!$A$20:$A$35,1)):
INDEX('DS2024'!$B$20:$B$35,MATCH(J20,'DS2024'!$A$20:$A$35,1)+1),
INDEX('DS2024'!$A$20:$A$35,MATCH(J20,'DS2024'!$A$20:$A$35,1)):
INDEX('DS2024'!$A$20:$A$35,MATCH(J20,'DS2024'!$A$20:$A$35,1)+1)),
IF($X$3=Database!$A$12,
_xlfn.FORECAST.LINEAR(
J20,
INDEX('DS2024'!$E$20:$E$35,MATCH(J20,'DS2024'!$D$20:$D$35,1)):
INDEX('DS2024'!$E$20:$E$35,MATCH(J20,'DS2024'!$D$20:$D$35,1)+1),
INDEX('DS2024'!$D$20:$D$35,MATCH(J20,'DS2024'!$D$20:$D$35,1)):
INDEX('DS2024'!$D$20:$D$35,MATCH(J20,'DS2024'!$D$20:$D$35,1)+1)),
IF($X$3=Database!$A$13,
_xlfn.FORECAST.LINEAR(
J20,
INDEX('DS2024'!$H$20:$H$35,MATCH(J20,'DS2024'!$G$20:$G$35,1)):
INDEX('DS2024'!$H$20:$H$35,MATCH(J20,'DS2024'!$G$20:$G$35,1)+1),
INDEX('DS2024'!$G$20:$G$35,MATCH(J20,'DS2024'!$G$20:$G$35,1)):
INDEX('DS2024'!$G$20:$G$35,MATCH(J20,'DS2024'!$G$20:$G$35,1)+1)),
IF($X$3=Database!$A$14,
_xlfn.FORECAST.LINEAR(
J20,
INDEX('DS2024'!$K$20:$K$35,MATCH(J20,'DS2024'!$J$20:$J$35,1)):
INDEX('DS2024'!$K$20:$K$35,MATCH(J20,'DS2024'!$J$20:$J$35,1)+1),
INDEX('DS2024'!$J$20:$J$35,MATCH(J20,'DS2024'!$J$20:$J$35,1)):
INDEX('DS2024'!$J$20:$J$35,MATCH(J20,'DS2024'!$J$20:$J$35,1)+1)),
IF($X$3=Database!$A$15,
_xlfn.FORECAST.LINEAR(
J20,
INDEX('DS2024'!$N$20:$N$35,MATCH(J20,'DS2024'!$M$20:$M$35,1)):
INDEX('DS2024'!$N$20:$N$35,MATCH(J20,'DS2024'!$M$20:$M$35,1)+1),
INDEX('DS2024'!$M$20:$M$35,MATCH(J20,'DS2024'!$M$20:$M$35,1)):
INDEX('DS2024'!$M$20:$M$35,MATCH(J20,'DS2024'!$M$20:$M$35,1)+1)),
IF($X$3=Database!$A$16,
_xlfn.FORECAST.LINEAR(
J20,
INDEX('DS2024'!$Q$20:$Q$35,MATCH(J20,'DS2024'!$P$20:$P$35,1)):
INDEX('DS2024'!$Q$20:$Q$35,MATCH(J20,'DS2024'!$P$20:$P$35,1)+1),
INDEX('DS2024'!$P$20:$P$35,MATCH(J20,'DS2024'!$P$20:$P$35,1)):
INDEX('DS2024'!$P$20:$P$35,MATCH(J20,'DS2024'!$P$20:$P$35,1)+1)),
IF($X$3=Database!$A$17,
_xlfn.FORECAST.LINEAR(
J20,
INDEX('DS2024'!$T$20:$T$35,MATCH(J20,'DS2024'!$S$20:$S$35,1)):
INDEX('DS2024'!$T$20:$T$35,MATCH(J20,'DS2024'!$S$20:$S$35,1)+1),
INDEX('DS2024'!$S$20:$S$35,MATCH(J20,'DS2024'!$S$20:$S$35,1)):
INDEX('DS2024'!$S$20:$S$35,MATCH(J20,'DS2024'!$S$20:$S$35,1)+1)),
IF($X$3=Database!$A$18,
_xlfn.FORECAST.LINEAR(
J20,
INDEX('DS2024'!$W$20:$W$35,MATCH(J20,'DS2024'!$V$20:$V$35,1)):
INDEX('DS2024'!$W$20:$W$35,MATCH(J20,'DS2024'!$V$20:$V$35,1)+1),
INDEX('DS2024'!$V$20:$V$35,MATCH(J20,'DS2024'!$V$20:$V$35,1)):
INDEX('DS2024'!$V$20:$V$35,MATCH(J20,'DS2024'!$V$20:$V$35,1)+1)),
IF($X$3=Database!$A$19,
_xlfn.FORECAST.LINEAR(
J20,
INDEX('DS2024'!$Z$20:$Z$35,MATCH(J20,'DS2024'!$Y$20:$Y$35,1)):
INDEX('DS2024'!$Z$20:$Z$35,MATCH(J20,'DS2024'!$Y$20:$Y$35,1)+1),
INDEX('DS2024'!$Y$20:$Y$35,MATCH(J20,'DS2024'!$Y$20:$Y$35,1)):
INDEX('DS2024'!$Y$20:$Y$35,MATCH(J20,'DS2024'!$Y$20:$Y$35,1)+1)),
IF($X$3=Database!$A$20,
_xlfn.FORECAST.LINEAR(
J20,
INDEX('DS2024'!$AC$20:$AC$35,MATCH(J20,'DS2024'!$AB$20:$AB$35,1)):
INDEX('DS2024'!$AC$20:$AC$35,MATCH(J20,'DS2024'!$AB$20:$AB$35,1)+1),
INDEX('DS2024'!$AB$20:$AB$35,MATCH(J20,'DS2024'!$AB$20:$AB$35,1)):
INDEX('DS2024'!$AB$20:$AB$35,MATCH(J20,'DS2024'!$AB$20:$AB$35,1)+1)),
IF($X$3=Database!$A$2,
_xlfn.FORECAST.LINEAR(
J20,
INDEX('DS2024'!$B$5:$B$15,MATCH(J20,'DS2024'!$A$5:$A$15,1)):
INDEX('DS2024'!$B$5:$B$15,MATCH(J20,'DS2024'!$A$5:$A$15,1)+1),
INDEX('DS2024'!$A$5:$A$15,MATCH(J20,'DS2024'!$A$5:$A$15,1)):
INDEX('DS2024'!$A$5:$A$15,MATCH(J20,'DS2024'!$A$5:$A$15,1)+1)),
IF($X$3=Database!$A$3,
_xlfn.FORECAST.LINEAR(
J20,
INDEX('DS2024'!$E$5:$E$15,MATCH(J20,'DS2024'!$D$5:$D$15,1)):
INDEX('DS2024'!$E$5:$E$15,MATCH(J20,'DS2024'!$D$5:$D$15,1)+1),
INDEX('DS2024'!$D$5:$D$15,MATCH(J20,'DS2024'!$D$5:$D$15,1)):
INDEX('DS2024'!$D$5:$D$15,MATCH(J20,'DS2024'!$D$5:$D$15,1)+1)),
IF($X$3=Database!$A$4,
_xlfn.FORECAST.LINEAR(
J20,
INDEX('DS2024'!$H$5:$H$15,MATCH(J20,'DS2024'!$G$5:$G$15,1)):
INDEX('DS2024'!$H$5:$H$15,MATCH(J20,'DS2024'!$G$5:$G$15,1)+1),
INDEX('DS2024'!$G$5:$G$15,MATCH(J20,'DS2024'!$G$5:$G$15,1)):
INDEX('DS2024'!$G$5:$G$15,MATCH(J20,'DS2024'!$G$5:$G$15,1)+1)),
IF($X$3=Database!$A$5,
_xlfn.FORECAST.LINEAR(
J20,
INDEX('DS2024'!$K$5:$K$15,MATCH(J20,'DS2024'!$J$5:$J$15,1)):
INDEX('DS2024'!$K$5:$K$15,MATCH(J20,'DS2024'!$J$5:$J$15,1)+1),
INDEX('DS2024'!$J$5:$J$15,MATCH(J20,'DS2024'!$J$5:$J$15,1)):
INDEX('DS2024'!$J$5:$J$15,MATCH(J20,'DS2024'!$J$5:$J$15,1)+1)),
IF($X$3=Database!$A$6,
_xlfn.FORECAST.LINEAR(
J20,
INDEX('DS2024'!$N$5:$N$15,MATCH(J20,'DS2024'!$M$5:$M$15,1)):
INDEX('DS2024'!$N$5:$N$15,MATCH(J20,'DS2024'!$M$5:$M$15,1)+1),
INDEX('DS2024'!$M$5:$M$15,MATCH(J20,'DS2024'!$M$5:$M$15,1)):
INDEX('DS2024'!$M$5:$M$15,MATCH(J20,'DS2024'!$M$5:$M$15,1)+1)),
IF($X$3=Database!$A$7,
_xlfn.FORECAST.LINEAR(
J20,
INDEX('DS2024'!$Q$5:$Q$15,MATCH(J20,'DS2024'!$P$5:$P$15,1)):
INDEX('DS2024'!$Q$5:$Q$15,MATCH(J20,'DS2024'!$P$5:$P$15,1)+1),
INDEX('DS2024'!$P$5:$P$15,MATCH(J20,'DS2024'!$P$5:$P$15,1)):
INDEX('DS2024'!$P$5:$P$15,MATCH(J20,'DS2024'!$P$5:$P$15,1)+1)),
IF($X$3=Database!$A$8,
_xlfn.FORECAST.LINEAR(
J20,
INDEX('DS2024'!$T$5:$T$15,MATCH(J20,'DS2024'!$S$5:$S$15,1)):
INDEX('DS2024'!$T$5:$T$15,MATCH(J20,'DS2024'!$S$5:$S$15,1)+1),
INDEX('DS2024'!$S$5:$S$15,MATCH(J20,'DS2024'!$S$5:$S$15,1)):
INDEX('DS2024'!$S$5:$S$15,MATCH(J20,'DS2024'!$S$5:$S$15,1)+1)),
IF($T$3=Database!$A$9,
_xlfn.FORECAST.LINEAR(
J20,
INDEX('DS2024'!$W$5:$W$15,MATCH(J20,'DS2024'!$V$5:$V$15,1)):
INDEX('DS2024'!$W$5:$W$15,MATCH(J20,'DS2024'!$V$5:$V$15,1)+1),
INDEX('DS2024'!$V$5:$V$15,MATCH(J20,'DS2024'!$V$5:$V$15,1)):
INDEX('DS2024'!$V$5:$V$15,MATCH(J20,'DS2024'!$V$5:$V$15,1)+1)),
IF($T$3=Database!$A$10,
_xlfn.FORECAST.LINEAR(
J20,
INDEX('DS2024'!$Z$5:$Z$15,MATCH(J20,'DS2024'!$Y$5:$Y$15,1)):
INDEX('DS2024'!$Z$5:$Z$15,MATCH(J20,'DS2024'!$Y$5:$Y$15,1)+1),
INDEX('DS2024'!$Y$5:$Y$15,MATCH(J20,'DS2024'!$Y$5:$Y$15,1)):
INDEX('DS2024'!$Y$5:$Y$15,MATCH(J20,'DS2024'!$Y$5:$Y$15,1)+1))
)))))))))))))))))))</f>
        <v>0.19725291611927223</v>
      </c>
      <c r="Y20" s="50">
        <f>IF($Y$3=Database!$A$11,
_xlfn.FORECAST.LINEAR(
L20,
INDEX('DS2024'!$B$20:$B$35,MATCH(L20,'DS2024'!$A$20:$A$35,1)):
INDEX('DS2024'!$B$20:$B$35,MATCH(L20,'DS2024'!$A$20:$A$35,1)+1),
INDEX('DS2024'!$A$20:$A$35,MATCH(L20,'DS2024'!$A$20:$A$35,1)):
INDEX('DS2024'!$A$20:$A$35,MATCH(L20,'DS2024'!$A$20:$A$35,1)+1)),
IF($Y$3=Database!$A$12,
_xlfn.FORECAST.LINEAR(
L20,
INDEX('DS2024'!$E$20:$E$35,MATCH(L20,'DS2024'!$D$20:$D$35,1)):
INDEX('DS2024'!$E$20:$E$35,MATCH(L20,'DS2024'!$D$20:$D$35,1)+1),
INDEX('DS2024'!$D$20:$D$35,MATCH(L20,'DS2024'!$D$20:$D$35,1)):
INDEX('DS2024'!$D$20:$D$35,MATCH(L20,'DS2024'!$D$20:$D$35,1)+1)),
IF($Y$3=Database!$A$13,
_xlfn.FORECAST.LINEAR(
L20,
INDEX('DS2024'!$H$20:$H$35,MATCH(L20,'DS2024'!$G$20:$G$35,1)):
INDEX('DS2024'!$H$20:$H$35,MATCH(L20,'DS2024'!$G$20:$G$35,1)+1),
INDEX('DS2024'!$G$20:$G$35,MATCH(L20,'DS2024'!$G$20:$G$35,1)):
INDEX('DS2024'!$G$20:$G$35,MATCH(L20,'DS2024'!$G$20:$G$35,1)+1)),
IF($Y$3=Database!$A$14,
_xlfn.FORECAST.LINEAR(
L20,
INDEX('DS2024'!$K$20:$K$35,MATCH(L20,'DS2024'!$J$20:$J$35,1)):
INDEX('DS2024'!$K$20:$K$35,MATCH(L20,'DS2024'!$J$20:$J$35,1)+1),
INDEX('DS2024'!$J$20:$J$35,MATCH(L20,'DS2024'!$J$20:$J$35,1)):
INDEX('DS2024'!$J$20:$J$35,MATCH(L20,'DS2024'!$J$20:$J$35,1)+1)),
IF($Y$3=Database!$A$15,
_xlfn.FORECAST.LINEAR(
L20,
INDEX('DS2024'!$N$20:$N$35,MATCH(L20,'DS2024'!$M$20:$M$35,1)):
INDEX('DS2024'!$N$20:$N$35,MATCH(L20,'DS2024'!$M$20:$M$35,1)+1),
INDEX('DS2024'!$M$20:$M$35,MATCH(L20,'DS2024'!$M$20:$M$35,1)):
INDEX('DS2024'!$M$20:$M$35,MATCH(L20,'DS2024'!$M$20:$M$35,1)+1)),
IF($Y$3=Database!$A$16,
_xlfn.FORECAST.LINEAR(
L20,
INDEX('DS2024'!$Q$20:$Q$35,MATCH(L20,'DS2024'!$P$20:$P$35,1)):
INDEX('DS2024'!$Q$20:$Q$35,MATCH(L20,'DS2024'!$P$20:$P$35,1)+1),
INDEX('DS2024'!$P$20:$P$35,MATCH(L20,'DS2024'!$P$20:$P$35,1)):
INDEX('DS2024'!$P$20:$P$35,MATCH(L20,'DS2024'!$P$20:$P$35,1)+1)),
IF($Y$3=Database!$A$17,
_xlfn.FORECAST.LINEAR(
L20,
INDEX('DS2024'!$T$20:$T$35,MATCH(L20,'DS2024'!$S$20:$S$35,1)):
INDEX('DS2024'!$T$20:$T$35,MATCH(L20,'DS2024'!$S$20:$S$35,1)+1),
INDEX('DS2024'!$S$20:$S$35,MATCH(L20,'DS2024'!$S$20:$S$35,1)):
INDEX('DS2024'!$S$20:$S$35,MATCH(L20,'DS2024'!$S$20:$S$35,1)+1)),
IF($Y$3=Database!$A$18,
_xlfn.FORECAST.LINEAR(
L20,
INDEX('DS2024'!$W$20:$W$35,MATCH(L20,'DS2024'!$V$20:$V$35,1)):
INDEX('DS2024'!$W$20:$W$35,MATCH(L20,'DS2024'!$V$20:$V$35,1)+1),
INDEX('DS2024'!$V$20:$V$35,MATCH(L20,'DS2024'!$V$20:$V$35,1)):
INDEX('DS2024'!$V$20:$V$35,MATCH(L20,'DS2024'!$V$20:$V$35,1)+1)),
IF($Y$3=Database!$A$19,
_xlfn.FORECAST.LINEAR(
L20,
INDEX('DS2024'!$Z$20:$Z$35,MATCH(L20,'DS2024'!$Y$20:$Y$35,1)):
INDEX('DS2024'!$Z$20:$Z$35,MATCH(L20,'DS2024'!$Y$20:$Y$35,1)+1),
INDEX('DS2024'!$Y$20:$Y$35,MATCH(L20,'DS2024'!$Y$20:$Y$35,1)):
INDEX('DS2024'!$Y$20:$Y$35,MATCH(L20,'DS2024'!$Y$20:$Y$35,1)+1)),
IF($Y$3=Database!$A$20,
_xlfn.FORECAST.LINEAR(
L20,
INDEX('DS2024'!$AC$20:$AC$35,MATCH(L20,'DS2024'!$AB$20:$AB$35,1)):
INDEX('DS2024'!$AC$20:$AC$35,MATCH(L20,'DS2024'!$AB$20:$AB$35,1)+1),
INDEX('DS2024'!$AB$20:$AB$35,MATCH(L20,'DS2024'!$AB$20:$AB$35,1)):
INDEX('DS2024'!$AB$20:$AB$35,MATCH(L20,'DS2024'!$AB$20:$AB$35,1)+1)),
IF($Y$3=Database!$A$2,
_xlfn.FORECAST.LINEAR(
L20,
INDEX('DS2024'!$B$5:$B$15,MATCH(L20,'DS2024'!$A$5:$A$15,1)):
INDEX('DS2024'!$B$5:$B$15,MATCH(L20,'DS2024'!$A$5:$A$15,1)+1),
INDEX('DS2024'!$A$5:$A$15,MATCH(L20,'DS2024'!$A$5:$A$15,1)):
INDEX('DS2024'!$A$5:$A$15,MATCH(L20,'DS2024'!$A$5:$A$15,1)+1)),
IF($Y$3=Database!$A$3,
_xlfn.FORECAST.LINEAR(
L20,
INDEX('DS2024'!$E$5:$E$15,MATCH(L20,'DS2024'!$D$5:$D$15,1)):
INDEX('DS2024'!$E$5:$E$15,MATCH(L20,'DS2024'!$D$5:$D$15,1)+1),
INDEX('DS2024'!$D$5:$D$15,MATCH(L20,'DS2024'!$D$5:$D$15,1)):
INDEX('DS2024'!$D$5:$D$15,MATCH(L20,'DS2024'!$D$5:$D$15,1)+1)),
IF($Y$3=Database!$A$4,
_xlfn.FORECAST.LINEAR(
L20,
INDEX('DS2024'!$H$5:$H$15,MATCH(L20,'DS2024'!$G$5:$G$15,1)):
INDEX('DS2024'!$H$5:$H$15,MATCH(L20,'DS2024'!$G$5:$G$15,1)+1),
INDEX('DS2024'!$G$5:$G$15,MATCH(L20,'DS2024'!$G$5:$G$15,1)):
INDEX('DS2024'!$G$5:$G$15,MATCH(L20,'DS2024'!$G$5:$G$15,1)+1)),
IF($Y$3=Database!$A$5,
_xlfn.FORECAST.LINEAR(
L20,
INDEX('DS2024'!$K$5:$K$15,MATCH(L20,'DS2024'!$J$5:$J$15,1)):
INDEX('DS2024'!$K$5:$K$15,MATCH(L20,'DS2024'!$J$5:$J$15,1)+1),
INDEX('DS2024'!$J$5:$J$15,MATCH(L20,'DS2024'!$J$5:$J$15,1)):
INDEX('DS2024'!$J$5:$J$15,MATCH(L20,'DS2024'!$J$5:$J$15,1)+1)),
IF($Y$3=Database!$A$6,
_xlfn.FORECAST.LINEAR(
L20,
INDEX('DS2024'!$N$5:$N$15,MATCH(L20,'DS2024'!$M$5:$M$15,1)):
INDEX('DS2024'!$N$5:$N$15,MATCH(L20,'DS2024'!$M$5:$M$15,1)+1),
INDEX('DS2024'!$M$5:$M$15,MATCH(L20,'DS2024'!$M$5:$M$15,1)):
INDEX('DS2024'!$M$5:$M$15,MATCH(L20,'DS2024'!$M$5:$M$15,1)+1)),
IF($Y$3=Database!$A$7,
_xlfn.FORECAST.LINEAR(
L20,
INDEX('DS2024'!$Q$5:$Q$15,MATCH(L20,'DS2024'!$P$5:$P$15,1)):
INDEX('DS2024'!$Q$5:$Q$15,MATCH(L20,'DS2024'!$P$5:$P$15,1)+1),
INDEX('DS2024'!$P$5:$P$15,MATCH(L20,'DS2024'!$P$5:$P$15,1)):
INDEX('DS2024'!$P$5:$P$15,MATCH(L20,'DS2024'!$P$5:$P$15,1)+1)),
IF($Y$3=Database!$A$8,
_xlfn.FORECAST.LINEAR(
L20,
INDEX('DS2024'!$T$5:$T$15,MATCH(L20,'DS2024'!$S$5:$S$15,1)):
INDEX('DS2024'!$T$5:$T$15,MATCH(L20,'DS2024'!$S$5:$S$15,1)+1),
INDEX('DS2024'!$S$5:$S$15,MATCH(L20,'DS2024'!$S$5:$S$15,1)):
INDEX('DS2024'!$S$5:$S$15,MATCH(L20,'DS2024'!$S$5:$S$15,1)+1)),
IF($T$3=Database!$A$9,
_xlfn.FORECAST.LINEAR(
L20,
INDEX('DS2024'!$W$5:$W$15,MATCH(L20,'DS2024'!$V$5:$V$15,1)):
INDEX('DS2024'!$W$5:$W$15,MATCH(L20,'DS2024'!$V$5:$V$15,1)+1),
INDEX('DS2024'!$V$5:$V$15,MATCH(L20,'DS2024'!$V$5:$V$15,1)):
INDEX('DS2024'!$V$5:$V$15,MATCH(L20,'DS2024'!$V$5:$V$15,1)+1)),
IF($T$3=Database!$A$10,
_xlfn.FORECAST.LINEAR(
L20,
INDEX('DS2024'!$Z$5:$Z$15,MATCH(L20,'DS2024'!$Y$5:$Y$15,1)):
INDEX('DS2024'!$Z$5:$Z$15,MATCH(L20,'DS2024'!$Y$5:$Y$15,1)+1),
INDEX('DS2024'!$Y$5:$Y$15,MATCH(L20,'DS2024'!$Y$5:$Y$15,1)):
INDEX('DS2024'!$Y$5:$Y$15,MATCH(L20,'DS2024'!$Y$5:$Y$15,1)+1))
)))))))))))))))))))</f>
        <v>0.19525283649826822</v>
      </c>
      <c r="Z20" s="50">
        <f>IF($Z$3=Database!$A$11,
_xlfn.FORECAST.LINEAR(
N20,
INDEX('DS2024'!$B$20:$B$35,MATCH(N20,'DS2024'!$A$20:$A$35,1)):
INDEX('DS2024'!$B$20:$B$35,MATCH(N20,'DS2024'!$A$20:$A$35,1)+1),
INDEX('DS2024'!$A$20:$A$35,MATCH(N20,'DS2024'!$A$20:$A$35,1)):
INDEX('DS2024'!$A$20:$A$35,MATCH(N20,'DS2024'!$A$20:$A$35,1)+1)),
IF($Z$3=Database!$A$12,
_xlfn.FORECAST.LINEAR(
N20,
INDEX('DS2024'!$E$20:$E$35,MATCH(N20,'DS2024'!$D$20:$D$35,1)):
INDEX('DS2024'!$E$20:$E$35,MATCH(N20,'DS2024'!$D$20:$D$35,1)+1),
INDEX('DS2024'!$D$20:$D$35,MATCH(N20,'DS2024'!$D$20:$D$35,1)):
INDEX('DS2024'!$D$20:$D$35,MATCH(N20,'DS2024'!$D$20:$D$35,1)+1)),
IF($Z$3=Database!$A$13,
_xlfn.FORECAST.LINEAR(
N20,
INDEX('DS2024'!$H$20:$H$35,MATCH(N20,'DS2024'!$G$20:$G$35,1)):
INDEX('DS2024'!$H$20:$H$35,MATCH(N20,'DS2024'!$G$20:$G$35,1)+1),
INDEX('DS2024'!$G$20:$G$35,MATCH(N20,'DS2024'!$G$20:$G$35,1)):
INDEX('DS2024'!$G$20:$G$35,MATCH(N20,'DS2024'!$G$20:$G$35,1)+1)),
IF($Z$3=Database!$A$14,
_xlfn.FORECAST.LINEAR(
N20,
INDEX('DS2024'!$K$20:$K$35,MATCH(N20,'DS2024'!$J$20:$J$35,1)):
INDEX('DS2024'!$K$20:$K$35,MATCH(N20,'DS2024'!$J$20:$J$35,1)+1),
INDEX('DS2024'!$J$20:$J$35,MATCH(N20,'DS2024'!$J$20:$J$35,1)):
INDEX('DS2024'!$J$20:$J$35,MATCH(N20,'DS2024'!$J$20:$J$35,1)+1)),
IF($Z$3=Database!$A$15,
_xlfn.FORECAST.LINEAR(
N20,
INDEX('DS2024'!$N$20:$N$35,MATCH(N20,'DS2024'!$M$20:$M$35,1)):
INDEX('DS2024'!$N$20:$N$35,MATCH(N20,'DS2024'!$M$20:$M$35,1)+1),
INDEX('DS2024'!$M$20:$M$35,MATCH(N20,'DS2024'!$M$20:$M$35,1)):
INDEX('DS2024'!$M$20:$M$35,MATCH(N20,'DS2024'!$M$20:$M$35,1)+1)),
IF($Z$3=Database!$A$16,
_xlfn.FORECAST.LINEAR(
N20,
INDEX('DS2024'!$Q$20:$Q$35,MATCH(N20,'DS2024'!$P$20:$P$35,1)):
INDEX('DS2024'!$Q$20:$Q$35,MATCH(N20,'DS2024'!$P$20:$P$35,1)+1),
INDEX('DS2024'!$P$20:$P$35,MATCH(N20,'DS2024'!$P$20:$P$35,1)):
INDEX('DS2024'!$P$20:$P$35,MATCH(N20,'DS2024'!$P$20:$P$35,1)+1)),
IF($Z$3=Database!$A$17,
_xlfn.FORECAST.LINEAR(
N20,
INDEX('DS2024'!$T$20:$T$35,MATCH(N20,'DS2024'!$S$20:$S$35,1)):
INDEX('DS2024'!$T$20:$T$35,MATCH(N20,'DS2024'!$S$20:$S$35,1)+1),
INDEX('DS2024'!$S$20:$S$35,MATCH(N20,'DS2024'!$S$20:$S$35,1)):
INDEX('DS2024'!$S$20:$S$35,MATCH(N20,'DS2024'!$S$20:$S$35,1)+1)),
IF($Z$3=Database!$A$18,
_xlfn.FORECAST.LINEAR(
N20,
INDEX('DS2024'!$W$20:$W$35,MATCH(N20,'DS2024'!$V$20:$V$35,1)):
INDEX('DS2024'!$W$20:$W$35,MATCH(N20,'DS2024'!$V$20:$V$35,1)+1),
INDEX('DS2024'!$V$20:$V$35,MATCH(N20,'DS2024'!$V$20:$V$35,1)):
INDEX('DS2024'!$V$20:$V$35,MATCH(N20,'DS2024'!$V$20:$V$35,1)+1)),
IF($Z$3=Database!$A$19,
_xlfn.FORECAST.LINEAR(
N20,
INDEX('DS2024'!$Z$20:$Z$35,MATCH(N20,'DS2024'!$Y$20:$Y$35,1)):
INDEX('DS2024'!$Z$20:$Z$35,MATCH(N20,'DS2024'!$Y$20:$Y$35,1)+1),
INDEX('DS2024'!$Y$20:$Y$35,MATCH(N20,'DS2024'!$Y$20:$Y$35,1)):
INDEX('DS2024'!$Y$20:$Y$35,MATCH(N20,'DS2024'!$Y$20:$Y$35,1)+1)),
IF($Z$3=Database!$A$20,
_xlfn.FORECAST.LINEAR(
N20,
INDEX('DS2024'!$AC$20:$AC$35,MATCH(N20,'DS2024'!$AB$20:$AB$35,1)):
INDEX('DS2024'!$AC$20:$AC$35,MATCH(N20,'DS2024'!$AB$20:$AB$35,1)+1),
INDEX('DS2024'!$AB$20:$AB$35,MATCH(N20,'DS2024'!$AB$20:$AB$35,1)):
INDEX('DS2024'!$AB$20:$AB$35,MATCH(N20,'DS2024'!$AB$20:$AB$35,1)+1)),
IF($Z$3=Database!$A$2,
_xlfn.FORECAST.LINEAR(
N20,
INDEX('DS2024'!$B$5:$B$15,MATCH(N20,'DS2024'!$A$5:$A$15,1)):
INDEX('DS2024'!$B$5:$B$15,MATCH(N20,'DS2024'!$A$5:$A$15,1)+1),
INDEX('DS2024'!$A$5:$A$15,MATCH(N20,'DS2024'!$A$5:$A$15,1)):
INDEX('DS2024'!$A$5:$A$15,MATCH(N20,'DS2024'!$A$5:$A$15,1)+1)),
IF($Z$3=Database!$A$3,
_xlfn.FORECAST.LINEAR(
N20,
INDEX('DS2024'!$E$5:$E$15,MATCH(N20,'DS2024'!$D$5:$D$15,1)):
INDEX('DS2024'!$E$5:$E$15,MATCH(N20,'DS2024'!$D$5:$D$15,1)+1),
INDEX('DS2024'!$D$5:$D$15,MATCH(N20,'DS2024'!$D$5:$D$15,1)):
INDEX('DS2024'!$D$5:$D$15,MATCH(N20,'DS2024'!$D$5:$D$15,1)+1)),
IF($Z$3=Database!$A$4,
_xlfn.FORECAST.LINEAR(
N20,
INDEX('DS2024'!$H$5:$H$15,MATCH(N20,'DS2024'!$G$5:$G$15,1)):
INDEX('DS2024'!$H$5:$H$15,MATCH(N20,'DS2024'!$G$5:$G$15,1)+1),
INDEX('DS2024'!$G$5:$G$15,MATCH(N20,'DS2024'!$G$5:$G$15,1)):
INDEX('DS2024'!$G$5:$G$15,MATCH(N20,'DS2024'!$G$5:$G$15,1)+1)),
IF($Z$3=Database!$A$5,
_xlfn.FORECAST.LINEAR(
N20,
INDEX('DS2024'!$K$5:$K$15,MATCH(N20,'DS2024'!$J$5:$J$15,1)):
INDEX('DS2024'!$K$5:$K$15,MATCH(N20,'DS2024'!$J$5:$J$15,1)+1),
INDEX('DS2024'!$J$5:$J$15,MATCH(N20,'DS2024'!$J$5:$J$15,1)):
INDEX('DS2024'!$J$5:$J$15,MATCH(N20,'DS2024'!$J$5:$J$15,1)+1)),
IF($Z$3=Database!$A$6,
_xlfn.FORECAST.LINEAR(
N20,
INDEX('DS2024'!$N$5:$N$15,MATCH(N20,'DS2024'!$M$5:$M$15,1)):
INDEX('DS2024'!$N$5:$N$15,MATCH(N20,'DS2024'!$M$5:$M$15,1)+1),
INDEX('DS2024'!$M$5:$M$15,MATCH(N20,'DS2024'!$M$5:$M$15,1)):
INDEX('DS2024'!$M$5:$M$15,MATCH(N20,'DS2024'!$M$5:$M$15,1)+1)),
IF($Z$3=Database!$A$7,
_xlfn.FORECAST.LINEAR(
N20,
INDEX('DS2024'!$Q$5:$Q$15,MATCH(N20,'DS2024'!$P$5:$P$15,1)):
INDEX('DS2024'!$Q$5:$Q$15,MATCH(N20,'DS2024'!$P$5:$P$15,1)+1),
INDEX('DS2024'!$P$5:$P$15,MATCH(N20,'DS2024'!$P$5:$P$15,1)):
INDEX('DS2024'!$P$5:$P$15,MATCH(N20,'DS2024'!$P$5:$P$15,1)+1)),
IF($Z$3=Database!$A$8,
_xlfn.FORECAST.LINEAR(
N20,
INDEX('DS2024'!$T$5:$T$15,MATCH(N20,'DS2024'!$S$5:$S$15,1)):
INDEX('DS2024'!$T$5:$T$15,MATCH(N20,'DS2024'!$S$5:$S$15,1)+1),
INDEX('DS2024'!$S$5:$S$15,MATCH(N20,'DS2024'!$S$5:$S$15,1)):
INDEX('DS2024'!$S$5:$S$15,MATCH(N20,'DS2024'!$S$5:$S$15,1)+1)),
IF($Z$3=Database!$A$9,
_xlfn.FORECAST.LINEAR(
N20,
INDEX('DS2024'!$W$5:$W$15,MATCH(N20,'DS2024'!$V$5:$V$15,1)):
INDEX('DS2024'!$W$5:$W$15,MATCH(N20,'DS2024'!$V$5:$V$15,1)+1),
INDEX('DS2024'!$V$5:$V$15,MATCH(N20,'DS2024'!$V$5:$V$15,1)):
INDEX('DS2024'!$V$5:$V$15,MATCH(N20,'DS2024'!$V$5:$V$15,1)+1)),
IF($Z$3=Database!$A$10,
_xlfn.FORECAST.LINEAR(
N20,
INDEX('DS2024'!$Z$5:$Z$15,MATCH(N20,'DS2024'!$Y$5:$Y$15,1)):
INDEX('DS2024'!$Z$5:$Z$15,MATCH(N20,'DS2024'!$Y$5:$Y$15,1)+1),
INDEX('DS2024'!$Y$5:$Y$15,MATCH(N20,'DS2024'!$Y$5:$Y$15,1)):
INDEX('DS2024'!$Y$5:$Y$15,MATCH(N20,'DS2024'!$Y$5:$Y$15,1)+1))
)))))))))))))))))))</f>
        <v>0.19782618734822247</v>
      </c>
      <c r="AA20" s="50">
        <f>IF($AA$3=Database!$A$11,
_xlfn.FORECAST.LINEAR(
P20,
INDEX('DS2024'!$B$20:$B$35,MATCH(P20,'DS2024'!$A$20:$A$35,1)):
INDEX('DS2024'!$B$20:$B$35,MATCH(P20,'DS2024'!$A$20:$A$35,1)+1),
INDEX('DS2024'!$A$20:$A$35,MATCH(P20,'DS2024'!$A$20:$A$35,1)):
INDEX('DS2024'!$A$20:$A$35,MATCH(P20,'DS2024'!$A$20:$A$35,1)+1)),
IF($AA$3=Database!$A$12,
_xlfn.FORECAST.LINEAR(
P20,
INDEX('DS2024'!$E$20:$E$35,MATCH(P20,'DS2024'!$D$20:$D$35,1)):
INDEX('DS2024'!$E$20:$E$35,MATCH(P20,'DS2024'!$D$20:$D$35,1)+1),
INDEX('DS2024'!$D$20:$D$35,MATCH(P20,'DS2024'!$D$20:$D$35,1)):
INDEX('DS2024'!$D$20:$D$35,MATCH(P20,'DS2024'!$D$20:$D$35,1)+1)),
IF($AA$3=Database!$A$13,
_xlfn.FORECAST.LINEAR(
P20,
INDEX('DS2024'!$H$20:$H$35,MATCH(P20,'DS2024'!$G$20:$G$35,1)):
INDEX('DS2024'!$H$20:$H$35,MATCH(P20,'DS2024'!$G$20:$G$35,1)+1),
INDEX('DS2024'!$G$20:$G$35,MATCH(P20,'DS2024'!$G$20:$G$35,1)):
INDEX('DS2024'!$G$20:$G$35,MATCH(P20,'DS2024'!$G$20:$G$35,1)+1)),
IF($AA$3=Database!$A$14,
_xlfn.FORECAST.LINEAR(
P20,
INDEX('DS2024'!$K$20:$K$35,MATCH(P20,'DS2024'!$J$20:$J$35,1)):
INDEX('DS2024'!$K$20:$K$35,MATCH(P20,'DS2024'!$J$20:$J$35,1)+1),
INDEX('DS2024'!$J$20:$J$35,MATCH(P20,'DS2024'!$J$20:$J$35,1)):
INDEX('DS2024'!$J$20:$J$35,MATCH(P20,'DS2024'!$J$20:$J$35,1)+1)),
IF($AA$3=Database!$A$15,
_xlfn.FORECAST.LINEAR(
P20,
INDEX('DS2024'!$N$20:$N$35,MATCH(P20,'DS2024'!$M$20:$M$35,1)):
INDEX('DS2024'!$N$20:$N$35,MATCH(P20,'DS2024'!$M$20:$M$35,1)+1),
INDEX('DS2024'!$M$20:$M$35,MATCH(P20,'DS2024'!$M$20:$M$35,1)):
INDEX('DS2024'!$M$20:$M$35,MATCH(P20,'DS2024'!$M$20:$M$35,1)+1)),
IF($AA$3=Database!$A$16,
_xlfn.FORECAST.LINEAR(
P20,
INDEX('DS2024'!$Q$20:$Q$35,MATCH(P20,'DS2024'!$P$20:$P$35,1)):
INDEX('DS2024'!$Q$20:$Q$35,MATCH(P20,'DS2024'!$P$20:$P$35,1)+1),
INDEX('DS2024'!$P$20:$P$35,MATCH(P20,'DS2024'!$P$20:$P$35,1)):
INDEX('DS2024'!$P$20:$P$35,MATCH(P20,'DS2024'!$P$20:$P$35,1)+1)),
IF($AA$3=Database!$A$17,
_xlfn.FORECAST.LINEAR(
P20,
INDEX('DS2024'!$T$20:$T$35,MATCH(P20,'DS2024'!$S$20:$S$35,1)):
INDEX('DS2024'!$T$20:$T$35,MATCH(P20,'DS2024'!$S$20:$S$35,1)+1),
INDEX('DS2024'!$S$20:$S$35,MATCH(P20,'DS2024'!$S$20:$S$35,1)):
INDEX('DS2024'!$S$20:$S$35,MATCH(P20,'DS2024'!$S$20:$S$35,1)+1)),
IF($AA$3=Database!$A$18,
_xlfn.FORECAST.LINEAR(
P20,
INDEX('DS2024'!$W$20:$W$35,MATCH(P20,'DS2024'!$V$20:$V$35,1)):
INDEX('DS2024'!$W$20:$W$35,MATCH(P20,'DS2024'!$V$20:$V$35,1)+1),
INDEX('DS2024'!$V$20:$V$35,MATCH(P20,'DS2024'!$V$20:$V$35,1)):
INDEX('DS2024'!$V$20:$V$35,MATCH(P20,'DS2024'!$V$20:$V$35,1)+1)),
IF($AA$3=Database!$A$19,
_xlfn.FORECAST.LINEAR(
P20,
INDEX('DS2024'!$Z$20:$Z$35,MATCH(P20,'DS2024'!$Y$20:$Y$35,1)):
INDEX('DS2024'!$Z$20:$Z$35,MATCH(P20,'DS2024'!$Y$20:$Y$35,1)+1),
INDEX('DS2024'!$Y$20:$Y$35,MATCH(P20,'DS2024'!$Y$20:$Y$35,1)):
INDEX('DS2024'!$Y$20:$Y$35,MATCH(P20,'DS2024'!$Y$20:$Y$35,1)+1)),
IF($AA$3=Database!$A$20,
_xlfn.FORECAST.LINEAR(
P20,
INDEX('DS2024'!$AC$20:$AC$35,MATCH(P20,'DS2024'!$AB$20:$AB$35,1)):
INDEX('DS2024'!$AC$20:$AC$35,MATCH(P20,'DS2024'!$AB$20:$AB$35,1)+1),
INDEX('DS2024'!$AB$20:$AB$35,MATCH(P20,'DS2024'!$AB$20:$AB$35,1)):
INDEX('DS2024'!$AB$20:$AB$35,MATCH(P20,'DS2024'!$AB$20:$AB$35,1)+1)),
IF($AA$3=Database!$A$2,
_xlfn.FORECAST.LINEAR(
P20,
INDEX('DS2024'!$B$5:$B$15,MATCH(P20,'DS2024'!$A$5:$A$15,1)):
INDEX('DS2024'!$B$5:$B$15,MATCH(P20,'DS2024'!$A$5:$A$15,1)+1),
INDEX('DS2024'!$A$5:$A$15,MATCH(P20,'DS2024'!$A$5:$A$15,1)):
INDEX('DS2024'!$A$5:$A$15,MATCH(P20,'DS2024'!$A$5:$A$15,1)+1)),
IF($AA$3=Database!$A$3,
_xlfn.FORECAST.LINEAR(
P20,
INDEX('DS2024'!$E$5:$E$15,MATCH(P20,'DS2024'!$D$5:$D$15,1)):
INDEX('DS2024'!$E$5:$E$15,MATCH(P20,'DS2024'!$D$5:$D$15,1)+1),
INDEX('DS2024'!$D$5:$D$15,MATCH(P20,'DS2024'!$D$5:$D$15,1)):
INDEX('DS2024'!$D$5:$D$15,MATCH(P20,'DS2024'!$D$5:$D$15,1)+1)),
IF($AA$3=Database!$A$4,
_xlfn.FORECAST.LINEAR(
P20,
INDEX('DS2024'!$H$5:$H$15,MATCH(P20,'DS2024'!$G$5:$G$15,1)):
INDEX('DS2024'!$H$5:$H$15,MATCH(P20,'DS2024'!$G$5:$G$15,1)+1),
INDEX('DS2024'!$G$5:$G$15,MATCH(P20,'DS2024'!$G$5:$G$15,1)):
INDEX('DS2024'!$G$5:$G$15,MATCH(P20,'DS2024'!$G$5:$G$15,1)+1)),
IF($AA$3=Database!$A$5,
_xlfn.FORECAST.LINEAR(
P20,
INDEX('DS2024'!$K$5:$K$15,MATCH(P20,'DS2024'!$J$5:$J$15,1)):
INDEX('DS2024'!$K$5:$K$15,MATCH(P20,'DS2024'!$J$5:$J$15,1)+1),
INDEX('DS2024'!$J$5:$J$15,MATCH(P20,'DS2024'!$J$5:$J$15,1)):
INDEX('DS2024'!$J$5:$J$15,MATCH(P20,'DS2024'!$J$5:$J$15,1)+1)),
IF($AA$3=Database!$A$6,
_xlfn.FORECAST.LINEAR(
P20,
INDEX('DS2024'!$N$5:$N$15,MATCH(P20,'DS2024'!$M$5:$M$15,1)):
INDEX('DS2024'!$N$5:$N$15,MATCH(P20,'DS2024'!$M$5:$M$15,1)+1),
INDEX('DS2024'!$M$5:$M$15,MATCH(P20,'DS2024'!$M$5:$M$15,1)):
INDEX('DS2024'!$M$5:$M$15,MATCH(P20,'DS2024'!$M$5:$M$15,1)+1)),
IF($AA$3=Database!$A$7,
_xlfn.FORECAST.LINEAR(
P20,
INDEX('DS2024'!$Q$5:$Q$15,MATCH(P20,'DS2024'!$P$5:$P$15,1)):
INDEX('DS2024'!$Q$5:$Q$15,MATCH(P20,'DS2024'!$P$5:$P$15,1)+1),
INDEX('DS2024'!$P$5:$P$15,MATCH(P20,'DS2024'!$P$5:$P$15,1)):
INDEX('DS2024'!$P$5:$P$15,MATCH(P20,'DS2024'!$P$5:$P$15,1)+1)),
IF($AA$3=Database!$A$8,
_xlfn.FORECAST.LINEAR(
P20,
INDEX('DS2024'!$T$5:$T$15,MATCH(P20,'DS2024'!$S$5:$S$15,1)):
INDEX('DS2024'!$T$5:$T$15,MATCH(P20,'DS2024'!$S$5:$S$15,1)+1),
INDEX('DS2024'!$S$5:$S$15,MATCH(P20,'DS2024'!$S$5:$S$15,1)):
INDEX('DS2024'!$S$5:$S$15,MATCH(P20,'DS2024'!$S$5:$S$15,1)+1)),
IF($AA$3=Database!$A$9,
_xlfn.FORECAST.LINEAR(
P20,
INDEX('DS2024'!$W$5:$W$15,MATCH(P20,'DS2024'!$V$5:$V$15,1)):
INDEX('DS2024'!$W$5:$W$15,MATCH(P20,'DS2024'!$V$5:$V$15,1)+1),
INDEX('DS2024'!$V$5:$V$15,MATCH(P20,'DS2024'!$V$5:$V$15,1)):
INDEX('DS2024'!$V$5:$V$15,MATCH(P20,'DS2024'!$V$5:$V$15,1)+1)),
IF($AA$3=Database!$A$10,
_xlfn.FORECAST.LINEAR(
P20,
INDEX('DS2024'!$Z$5:$Z$15,MATCH(P20,'DS2024'!$Y$5:$Y$15,1)):
INDEX('DS2024'!$Z$5:$Z$15,MATCH(P20,'DS2024'!$Y$5:$Y$15,1)+1),
INDEX('DS2024'!$Y$5:$Y$15,MATCH(P20,'DS2024'!$Y$5:$Y$15,1)):
INDEX('DS2024'!$Y$5:$Y$15,MATCH(P20,'DS2024'!$Y$5:$Y$15,1)+1))
)))))))))))))))))))</f>
        <v>0.19802364743819417</v>
      </c>
      <c r="AB20" s="50">
        <f>IF($AB$3=Database!$A$11,
_xlfn.FORECAST.LINEAR(
R20,
INDEX('DS2024'!$B$20:$B$35,MATCH(R20,'DS2024'!$A$20:$A$35,1)):
INDEX('DS2024'!$B$20:$B$35,MATCH(R20,'DS2024'!$A$20:$A$35,1)+1),
INDEX('DS2024'!$A$20:$A$35,MATCH(R20,'DS2024'!$A$20:$A$35,1)):
INDEX('DS2024'!$A$20:$A$35,MATCH(R20,'DS2024'!$A$20:$A$35,1)+1)),
IF($AB$3=Database!$A$12,
_xlfn.FORECAST.LINEAR(
R20,
INDEX('DS2024'!$E$20:$E$35,MATCH(R20,'DS2024'!$D$20:$D$35,1)):
INDEX('DS2024'!$E$20:$E$35,MATCH(R20,'DS2024'!$D$20:$D$35,1)+1),
INDEX('DS2024'!$D$20:$D$35,MATCH(R20,'DS2024'!$D$20:$D$35,1)):
INDEX('DS2024'!$D$20:$D$35,MATCH(R20,'DS2024'!$D$20:$D$35,1)+1)),
IF($AB$3=Database!$A$13,
_xlfn.FORECAST.LINEAR(
R20,
INDEX('DS2024'!$H$20:$H$35,MATCH(R20,'DS2024'!$G$20:$G$35,1)):
INDEX('DS2024'!$H$20:$H$35,MATCH(R20,'DS2024'!$G$20:$G$35,1)+1),
INDEX('DS2024'!$G$20:$G$35,MATCH(R20,'DS2024'!$G$20:$G$35,1)):
INDEX('DS2024'!$G$20:$G$35,MATCH(R20,'DS2024'!$G$20:$G$35,1)+1)),
IF($AB$3=Database!$A$14,
_xlfn.FORECAST.LINEAR(
R20,
INDEX('DS2024'!$K$20:$K$35,MATCH(R20,'DS2024'!$J$20:$J$35,1)):
INDEX('DS2024'!$K$20:$K$35,MATCH(R20,'DS2024'!$J$20:$J$35,1)+1),
INDEX('DS2024'!$J$20:$J$35,MATCH(R20,'DS2024'!$J$20:$J$35,1)):
INDEX('DS2024'!$J$20:$J$35,MATCH(R20,'DS2024'!$J$20:$J$35,1)+1)),
IF($AB$3=Database!$A$15,
_xlfn.FORECAST.LINEAR(
R20,
INDEX('DS2024'!$N$20:$N$35,MATCH(R20,'DS2024'!$M$20:$M$35,1)):
INDEX('DS2024'!$N$20:$N$35,MATCH(R20,'DS2024'!$M$20:$M$35,1)+1),
INDEX('DS2024'!$M$20:$M$35,MATCH(R20,'DS2024'!$M$20:$M$35,1)):
INDEX('DS2024'!$M$20:$M$35,MATCH(R20,'DS2024'!$M$20:$M$35,1)+1)),
IF($AB$3=Database!$A$16,
_xlfn.FORECAST.LINEAR(
R20,
INDEX('DS2024'!$Q$20:$Q$35,MATCH(R20,'DS2024'!$P$20:$P$35,1)):
INDEX('DS2024'!$Q$20:$Q$35,MATCH(R20,'DS2024'!$P$20:$P$35,1)+1),
INDEX('DS2024'!$P$20:$P$35,MATCH(R20,'DS2024'!$P$20:$P$35,1)):
INDEX('DS2024'!$P$20:$P$35,MATCH(R20,'DS2024'!$P$20:$P$35,1)+1)),
IF($AB$3=Database!$A$17,
_xlfn.FORECAST.LINEAR(
R20,
INDEX('DS2024'!$T$20:$T$35,MATCH(R20,'DS2024'!$S$20:$S$35,1)):
INDEX('DS2024'!$T$20:$T$35,MATCH(R20,'DS2024'!$S$20:$S$35,1)+1),
INDEX('DS2024'!$S$20:$S$35,MATCH(R20,'DS2024'!$S$20:$S$35,1)):
INDEX('DS2024'!$S$20:$S$35,MATCH(R20,'DS2024'!$S$20:$S$35,1)+1)),
IF($AB$3=Database!$A$18,
_xlfn.FORECAST.LINEAR(
R20,
INDEX('DS2024'!$W$20:$W$35,MATCH(R20,'DS2024'!$V$20:$V$35,1)):
INDEX('DS2024'!$W$20:$W$35,MATCH(R20,'DS2024'!$V$20:$V$35,1)+1),
INDEX('DS2024'!$V$20:$V$35,MATCH(R20,'DS2024'!$V$20:$V$35,1)):
INDEX('DS2024'!$V$20:$V$35,MATCH(R20,'DS2024'!$V$20:$V$35,1)+1)),
IF($AB$3=Database!$A$19,
_xlfn.FORECAST.LINEAR(
R20,
INDEX('DS2024'!$Z$20:$Z$35,MATCH(R20,'DS2024'!$Y$20:$Y$35,1)):
INDEX('DS2024'!$Z$20:$Z$35,MATCH(R20,'DS2024'!$Y$20:$Y$35,1)+1),
INDEX('DS2024'!$Y$20:$Y$35,MATCH(R20,'DS2024'!$Y$20:$Y$35,1)):
INDEX('DS2024'!$Y$20:$Y$35,MATCH(R20,'DS2024'!$Y$20:$Y$35,1)+1)),
IF($AB$3=Database!$A$20,
_xlfn.FORECAST.LINEAR(
R20,
INDEX('DS2024'!$AC$20:$AC$35,MATCH(R20,'DS2024'!$AB$20:$AB$35,1)):
INDEX('DS2024'!$AC$20:$AC$35,MATCH(R20,'DS2024'!$AB$20:$AB$35,1)+1),
INDEX('DS2024'!$AB$20:$AB$35,MATCH(R20,'DS2024'!$AB$20:$AB$35,1)):
INDEX('DS2024'!$AB$20:$AB$35,MATCH(R20,'DS2024'!$AB$20:$AB$35,1)+1)),
IF($AB$3=Database!$A$2,
_xlfn.FORECAST.LINEAR(
R20,
INDEX('DS2024'!$B$5:$B$15,MATCH(R20,'DS2024'!$A$5:$A$15,1)):
INDEX('DS2024'!$B$5:$B$15,MATCH(R20,'DS2024'!$A$5:$A$15,1)+1),
INDEX('DS2024'!$A$5:$A$15,MATCH(R20,'DS2024'!$A$5:$A$15,1)):
INDEX('DS2024'!$A$5:$A$15,MATCH(R20,'DS2024'!$A$5:$A$15,1)+1)),
IF($AB$3=Database!$A$3,
_xlfn.FORECAST.LINEAR(
R20,
INDEX('DS2024'!$E$5:$E$15,MATCH(R20,'DS2024'!$D$5:$D$15,1)):
INDEX('DS2024'!$E$5:$E$15,MATCH(R20,'DS2024'!$D$5:$D$15,1)+1),
INDEX('DS2024'!$D$5:$D$15,MATCH(R20,'DS2024'!$D$5:$D$15,1)):
INDEX('DS2024'!$D$5:$D$15,MATCH(R20,'DS2024'!$D$5:$D$15,1)+1)),
IF($AB$3=Database!$A$4,
_xlfn.FORECAST.LINEAR(
R20,
INDEX('DS2024'!$H$5:$H$15,MATCH(R20,'DS2024'!$G$5:$G$15,1)):
INDEX('DS2024'!$H$5:$H$15,MATCH(R20,'DS2024'!$G$5:$G$15,1)+1),
INDEX('DS2024'!$G$5:$G$15,MATCH(R20,'DS2024'!$G$5:$G$15,1)):
INDEX('DS2024'!$G$5:$G$15,MATCH(R20,'DS2024'!$G$5:$G$15,1)+1)),
IF($AB$3=Database!$A$5,
_xlfn.FORECAST.LINEAR(
R20,
INDEX('DS2024'!$K$5:$K$15,MATCH(R20,'DS2024'!$J$5:$J$15,1)):
INDEX('DS2024'!$K$5:$K$15,MATCH(R20,'DS2024'!$J$5:$J$15,1)+1),
INDEX('DS2024'!$J$5:$J$15,MATCH(R20,'DS2024'!$J$5:$J$15,1)):
INDEX('DS2024'!$J$5:$J$15,MATCH(R20,'DS2024'!$J$5:$J$15,1)+1)),
IF($AB$3=Database!$A$6,
_xlfn.FORECAST.LINEAR(
R20,
INDEX('DS2024'!$N$5:$N$15,MATCH(R20,'DS2024'!$M$5:$M$15,1)):
INDEX('DS2024'!$N$5:$N$15,MATCH(R20,'DS2024'!$M$5:$M$15,1)+1),
INDEX('DS2024'!$M$5:$M$15,MATCH(R20,'DS2024'!$M$5:$M$15,1)):
INDEX('DS2024'!$M$5:$M$15,MATCH(R20,'DS2024'!$M$5:$M$15,1)+1)),
IF($AB$3=Database!$A$7,
_xlfn.FORECAST.LINEAR(
R20,
INDEX('DS2024'!$Q$5:$Q$15,MATCH(R20,'DS2024'!$P$5:$P$15,1)):
INDEX('DS2024'!$Q$5:$Q$15,MATCH(R20,'DS2024'!$P$5:$P$15,1)+1),
INDEX('DS2024'!$P$5:$P$15,MATCH(R20,'DS2024'!$P$5:$P$15,1)):
INDEX('DS2024'!$P$5:$P$15,MATCH(R20,'DS2024'!$P$5:$P$15,1)+1)),
IF($AB$3=Database!$A$8,
_xlfn.FORECAST.LINEAR(
R20,
INDEX('DS2024'!$T$5:$T$15,MATCH(R20,'DS2024'!$S$5:$S$15,1)):
INDEX('DS2024'!$T$5:$T$15,MATCH(R20,'DS2024'!$S$5:$S$15,1)+1),
INDEX('DS2024'!$S$5:$S$15,MATCH(R20,'DS2024'!$S$5:$S$15,1)):
INDEX('DS2024'!$S$5:$S$15,MATCH(R20,'DS2024'!$S$5:$S$15,1)+1)),
IF($AB$3=Database!$A$9,
_xlfn.FORECAST.LINEAR(
R20,
INDEX('DS2024'!$W$5:$W$15,MATCH(R20,'DS2024'!$V$5:$V$15,1)):
INDEX('DS2024'!$W$5:$W$15,MATCH(R20,'DS2024'!$V$5:$V$15,1)+1),
INDEX('DS2024'!$V$5:$V$15,MATCH(R20,'DS2024'!$V$5:$V$15,1)):
INDEX('DS2024'!$V$5:$V$15,MATCH(R20,'DS2024'!$V$5:$V$15,1)+1)),
IF($AB$3=Database!$A$10,
_xlfn.FORECAST.LINEAR(
R20,
INDEX('DS2024'!$Z$5:$Z$15,MATCH(R20,'DS2024'!$Y$5:$Y$15,1)):
INDEX('DS2024'!$Z$5:$Z$15,MATCH(R20,'DS2024'!$Y$5:$Y$15,1)+1),
INDEX('DS2024'!$Y$5:$Y$15,MATCH(R20,'DS2024'!$Y$5:$Y$15,1)):
INDEX('DS2024'!$Y$5:$Y$15,MATCH(R20,'DS2024'!$Y$5:$Y$15,1)+1))
)))))))))))))))))))</f>
        <v>0.19385150682750107</v>
      </c>
      <c r="AC20" s="82">
        <f t="shared" si="0"/>
        <v>0.52931476660326138</v>
      </c>
      <c r="AD20" s="82">
        <f t="shared" si="1"/>
        <v>0.46567492804903432</v>
      </c>
      <c r="AE20" s="82">
        <f t="shared" si="2"/>
        <v>0.47036059383769585</v>
      </c>
      <c r="AF20" s="82">
        <f t="shared" si="3"/>
        <v>0.52931034208236283</v>
      </c>
      <c r="AG20" s="82">
        <f t="shared" si="4"/>
        <v>0.5295362255177084</v>
      </c>
      <c r="AH20" s="82">
        <f t="shared" si="5"/>
        <v>0.52938998345853627</v>
      </c>
      <c r="AI20" s="82">
        <f t="shared" si="6"/>
        <v>0.5295781420314839</v>
      </c>
      <c r="AJ20" s="83">
        <f t="shared" si="7"/>
        <v>0.52959257994178444</v>
      </c>
      <c r="AK20" s="83">
        <f t="shared" si="8"/>
        <v>0.5292875208693073</v>
      </c>
      <c r="AL20" s="42"/>
      <c r="AM20" s="42"/>
      <c r="AN20" s="42"/>
      <c r="AO20" s="42"/>
      <c r="AP20" s="42"/>
      <c r="AQ20" s="42"/>
      <c r="AR20" s="42"/>
      <c r="AS20" s="42"/>
      <c r="AT20" s="42"/>
      <c r="BD20" s="83" t="e">
        <f>#REF!/10</f>
        <v>#REF!</v>
      </c>
      <c r="BE20" s="83" t="e">
        <f>#REF!/10</f>
        <v>#REF!</v>
      </c>
      <c r="BF20" s="83" t="e">
        <f>#REF!/10</f>
        <v>#REF!</v>
      </c>
      <c r="BG20" s="83" t="e">
        <f>#REF!/10</f>
        <v>#REF!</v>
      </c>
      <c r="BH20" s="83">
        <f t="shared" si="9"/>
        <v>0</v>
      </c>
      <c r="BI20" s="83">
        <f t="shared" si="10"/>
        <v>0</v>
      </c>
      <c r="BJ20" s="83">
        <f t="shared" si="11"/>
        <v>0</v>
      </c>
      <c r="BK20" s="83">
        <f t="shared" si="12"/>
        <v>0</v>
      </c>
      <c r="BL20" s="83">
        <f t="shared" si="13"/>
        <v>0</v>
      </c>
    </row>
    <row r="21" spans="1:64" ht="14.25" customHeight="1">
      <c r="A21" s="31">
        <v>15</v>
      </c>
      <c r="B21" s="42">
        <f>'Evaluasi 60 C'!B21</f>
        <v>65.594999999999999</v>
      </c>
      <c r="C21" s="42">
        <f>'Evaluasi 60 C'!C21</f>
        <v>-0.33616219881921172</v>
      </c>
      <c r="D21" s="42">
        <f>'Evaluasi 60 C'!E21</f>
        <v>66.087000000000003</v>
      </c>
      <c r="E21" s="42">
        <f>'Evaluasi 60 C'!F21</f>
        <v>-0.29520613718411548</v>
      </c>
      <c r="F21" s="42">
        <f>'Evaluasi 60 C'!H21</f>
        <v>65.372</v>
      </c>
      <c r="G21" s="42">
        <f>'Evaluasi 60 C'!I21</f>
        <v>-0.2970129963898917</v>
      </c>
      <c r="H21" s="42">
        <f>'Evaluasi 60 C'!K21</f>
        <v>65.444000000000003</v>
      </c>
      <c r="I21" s="42">
        <f>'Evaluasi 60 C'!L21</f>
        <v>-0.33571645125259292</v>
      </c>
      <c r="J21" s="42">
        <f>'Evaluasi 60 C'!N21</f>
        <v>65.524000000000001</v>
      </c>
      <c r="K21" s="42">
        <f>'Evaluasi 60 C'!O21</f>
        <v>-0.33595260890378165</v>
      </c>
      <c r="L21" s="42">
        <f>'Evaluasi 60 C'!Q21</f>
        <v>66.632000000000005</v>
      </c>
      <c r="M21" s="42">
        <f>'Evaluasi 60 C'!R21</f>
        <v>-0.33922339237274612</v>
      </c>
      <c r="N21" s="42">
        <f>'Evaluasi 60 C'!T21</f>
        <v>64.798000000000002</v>
      </c>
      <c r="O21" s="42">
        <f>'Evaluasi 60 C'!U21</f>
        <v>-0.33380947821924362</v>
      </c>
      <c r="P21" s="42">
        <f>'Evaluasi 60 C'!W21</f>
        <v>65.272000000000006</v>
      </c>
      <c r="Q21" s="42">
        <f>'Evaluasi 60 C'!X21</f>
        <v>-0.33520871230253707</v>
      </c>
      <c r="R21" s="42">
        <f>'Evaluasi 60 C'!Z21</f>
        <v>65.483999999999995</v>
      </c>
      <c r="S21" s="50">
        <f>'Evaluasi 60 C'!AA21</f>
        <v>-0.33583453007818725</v>
      </c>
      <c r="T21" s="50">
        <f>IF($T$3=Database!$A$11,
_xlfn.FORECAST.LINEAR(
B21,
INDEX('DS2024'!$B$20:$B$35,MATCH(B21,'DS2024'!$A$20:$A$35,1)):
INDEX('DS2024'!$B$20:$B$35,MATCH(B21,'DS2024'!$A$20:$A$35,1)+1),
INDEX('DS2024'!$A$20:$A$35,MATCH(B21,'DS2024'!$A$20:$A$35,1)):
INDEX('DS2024'!$A$20:$A$35,MATCH(B21,'DS2024'!$A$20:$A$35,1)+1)),
IF($T$3=Database!$A$12,
_xlfn.FORECAST.LINEAR(
B21,
INDEX('DS2024'!$E$20:$E$35,MATCH(B21,'DS2024'!$D$20:$D$35,1)):
INDEX('DS2024'!$E$20:$E$35,MATCH(B21,'DS2024'!$D$20:$D$35,1)+1),
INDEX('DS2024'!$D$20:$D$35,MATCH(B21,'DS2024'!$D$20:$D$35,1)):
INDEX('DS2024'!$D$20:$D$35,MATCH(B21,'DS2024'!$D$20:$D$35,1)+1)),
IF($T$3=Database!$A$13,
_xlfn.FORECAST.LINEAR(
B21,
INDEX('DS2024'!$H$20:$H$35,MATCH(B21,'DS2024'!$G$20:$G$35,1)):
INDEX('DS2024'!$H$20:$H$35,MATCH(B21,'DS2024'!$G$20:$G$35,1)+1),
INDEX('DS2024'!$G$20:$G$35,MATCH(B21,'DS2024'!$G$20:$G$35,1)):
INDEX('DS2024'!$G$20:$G$35,MATCH(B21,'DS2024'!$G$20:$G$35,1)+1)),
IF($T$3=Database!$A$14,
_xlfn.FORECAST.LINEAR(
B21,
INDEX('DS2024'!$K$20:$K$35,MATCH(B21,'DS2024'!$J$20:$J$35,1)):
INDEX('DS2024'!$K$20:$K$35,MATCH(B21,'DS2024'!$J$20:$J$35,1)+1),
INDEX('DS2024'!$J$20:$J$35,MATCH(B21,'DS2024'!$J$20:$J$35,1)):
INDEX('DS2024'!$J$20:$J$35,MATCH(B21,'DS2024'!$J$20:$J$35,1)+1)),
IF($T$3=Database!$A$15,
_xlfn.FORECAST.LINEAR(
B21,
INDEX('DS2024'!$N$20:$N$35,MATCH(B21,'DS2024'!$M$20:$M$35,1)):
INDEX('DS2024'!$N$20:$N$35,MATCH(B21,'DS2024'!$M$20:$M$35,1)+1),
INDEX('DS2024'!$M$20:$M$35,MATCH(B21,'DS2024'!$M$20:$M$35,1)):
INDEX('DS2024'!$M$20:$M$35,MATCH(B21,'DS2024'!$M$20:$M$35,1)+1)),
IF($T$3=Database!$A$16,
_xlfn.FORECAST.LINEAR(
B21,
INDEX('DS2024'!$Q$20:$Q$35,MATCH(B21,'DS2024'!$P$20:$P$35,1)):
INDEX('DS2024'!$Q$20:$Q$35,MATCH(B21,'DS2024'!$P$20:$P$35,1)+1),
INDEX('DS2024'!$P$20:$P$35,MATCH(B21,'DS2024'!$P$20:$P$35,1)):
INDEX('DS2024'!$P$20:$P$35,MATCH(B21,'DS2024'!$P$20:$P$35,1)+1)),
IF($T$3=Database!$A$17,
_xlfn.FORECAST.LINEAR(
B21,
INDEX('DS2024'!$T$20:$T$35,MATCH(B21,'DS2024'!$S$20:$S$35,1)):
INDEX('DS2024'!$T$20:$T$35,MATCH(B21,'DS2024'!$S$20:$S$35,1)+1),
INDEX('DS2024'!$S$20:$S$35,MATCH(B21,'DS2024'!$S$20:$S$35,1)):
INDEX('DS2024'!$S$20:$S$35,MATCH(B21,'DS2024'!$S$20:$S$35,1)+1)),
IF($T$3=Database!$A$18,
_xlfn.FORECAST.LINEAR(
B21,
INDEX('DS2024'!$W$20:$W$35,MATCH(B21,'DS2024'!$V$20:$V$35,1)):
INDEX('DS2024'!$W$20:$W$35,MATCH(B21,'DS2024'!$V$20:$V$35,1)+1),
INDEX('DS2024'!$V$20:$V$35,MATCH(B21,'DS2024'!$V$20:$V$35,1)):
INDEX('DS2024'!$V$20:$V$35,MATCH(B21,'DS2024'!$V$20:$V$35,1)+1)),
IF($T$3=Database!$A$19,
_xlfn.FORECAST.LINEAR(
B21,
INDEX('DS2024'!$Z$20:$Z$35,MATCH(B21,'DS2024'!$Y$20:$Y$35,1)):
INDEX('DS2024'!$Z$20:$Z$35,MATCH(B21,'DS2024'!$Y$20:$Y$35,1)+1),
INDEX('DS2024'!$Y$20:$Y$35,MATCH(B21,'DS2024'!$Y$20:$Y$35,1)):
INDEX('DS2024'!$Y$20:$Y$35,MATCH(B21,'DS2024'!$Y$20:$Y$35,1)+1)),
IF($T$3=Database!$A$20,
_xlfn.FORECAST.LINEAR(
B21,
INDEX('DS2024'!$AC$20:$AC$35,MATCH(B21,'DS2024'!$AB$20:$AB$35,1)):
INDEX('DS2024'!$AC$20:$AC$35,MATCH(B21,'DS2024'!$AB$20:$AB$35,1)+1),
INDEX('DS2024'!$AB$20:$AB$35,MATCH(B21,'DS2024'!$AB$20:$AB$35,1)):
INDEX('DS2024'!$AB$20:$AB$35,MATCH(B21,'DS2024'!$AB$20:$AB$35,1)+1)),
IF($T$3=Database!$A$2,
_xlfn.FORECAST.LINEAR(
B21,
INDEX('DS2024'!$B$5:$B$15,MATCH(B21,'DS2024'!$A$5:$A$15,1)):
INDEX('DS2024'!$B$5:$B$15,MATCH(B21,'DS2024'!$A$5:$A$15,1)+1),
INDEX('DS2024'!$A$5:$A$15,MATCH(B21,'DS2024'!$A$5:$A$15,1)):
INDEX('DS2024'!$A$5:$A$15,MATCH(B21,'DS2024'!$A$5:$A$15,1)+1)),
IF($T$3=Database!$A$3,
_xlfn.FORECAST.LINEAR(
B21,
INDEX('DS2024'!$E$5:$E$15,MATCH(B21,'DS2024'!$D$5:$D$15,1)):
INDEX('DS2024'!$E$5:$E$15,MATCH(B21,'DS2024'!$D$5:$D$15,1)+1),
INDEX('DS2024'!$D$5:$D$15,MATCH(B21,'DS2024'!$D$5:$D$15,1)):
INDEX('DS2024'!$D$5:$D$15,MATCH(B21,'DS2024'!$D$5:$D$15,1)+1)),
IF($T$3=Database!$A$4,
_xlfn.FORECAST.LINEAR(
B21,
INDEX('DS2024'!$H$5:$H$15,MATCH(B21,'DS2024'!$G$5:$G$15,1)):
INDEX('DS2024'!$H$5:$H$15,MATCH(B21,'DS2024'!$G$5:$G$15,1)+1),
INDEX('DS2024'!$G$5:$G$15,MATCH(B21,'DS2024'!$G$5:$G$15,1)):
INDEX('DS2024'!$G$5:$G$15,MATCH(B21,'DS2024'!$G$5:$G$15,1)+1)),
IF($T$3=Database!$A$5,
_xlfn.FORECAST.LINEAR(
B21,
INDEX('DS2024'!$K$5:$K$15,MATCH(B21,'DS2024'!$J$5:$J$15,1)):
INDEX('DS2024'!$K$5:$K$15,MATCH(B21,'DS2024'!$J$5:$J$15,1)+1),
INDEX('DS2024'!$J$5:$J$15,MATCH(B21,'DS2024'!$J$5:$J$15,1)):
INDEX('DS2024'!$J$5:$J$15,MATCH(B21,'DS2024'!$J$5:$J$15,1)+1)),
IF($T$3=Database!$A$6,
_xlfn.FORECAST.LINEAR(
B21,
INDEX('DS2024'!$N$5:$N$15,MATCH(B21,'DS2024'!$M$5:$M$15,1)):
INDEX('DS2024'!$N$5:$N$15,MATCH(B21,'DS2024'!$M$5:$M$15,1)+1),
INDEX('DS2024'!$M$5:$M$15,MATCH(B21,'DS2024'!$M$5:$M$15,1)):
INDEX('DS2024'!$M$5:$M$15,MATCH(B21,'DS2024'!$M$5:$M$15,1)+1)),
IF($T$3=Database!$A$7,
_xlfn.FORECAST.LINEAR(
B21,
INDEX('DS2024'!$Q$5:$Q$15,MATCH(B21,'DS2024'!$P$5:$P$15,1)):
INDEX('DS2024'!$Q$5:$Q$15,MATCH(B21,'DS2024'!$P$5:$P$15,1)+1),
INDEX('DS2024'!$P$5:$P$15,MATCH(B21,'DS2024'!$P$5:$P$15,1)):
INDEX('DS2024'!$P$5:$P$15,MATCH(B21,'DS2024'!$P$5:$P$15,1)+1)),
IF($T$3=Database!$A$8,
_xlfn.FORECAST.LINEAR(
B21,
INDEX('DS2024'!$T$5:$T$15,MATCH(B21,'DS2024'!$S$5:$S$15,1)):
INDEX('DS2024'!$T$5:$T$15,MATCH(B21,'DS2024'!$S$5:$S$15,1)+1),
INDEX('DS2024'!$S$5:$S$15,MATCH(B21,'DS2024'!$S$5:$S$15,1)):
INDEX('DS2024'!$S$5:$S$15,MATCH(B21,'DS2024'!$S$5:$S$15,1)+1)),
IF($T$3=Database!$A$9,
_xlfn.FORECAST.LINEAR(
B21,
INDEX('DS2024'!$W$5:$W$15,MATCH(B21,'DS2024'!$V$5:$V$15,1)):
INDEX('DS2024'!$W$5:$W$15,MATCH(B21,'DS2024'!$V$5:$V$15,1)+1),
INDEX('DS2024'!$V$5:$V$15,MATCH(B21,'DS2024'!$V$5:$V$15,1)):
INDEX('DS2024'!$V$5:$V$15,MATCH(B21,'DS2024'!$V$5:$V$15,1)+1)),
IF($T$3=Database!$A$10,
_xlfn.FORECAST.LINEAR(
B21,
INDEX('DS2024'!$Z$5:$Z$15,MATCH(B21,'DS2024'!$Y$5:$Y$15,1)):
INDEX('DS2024'!$Z$5:$Z$15,MATCH(B21,'DS2024'!$Y$5:$Y$15,1)+1),
INDEX('DS2024'!$Y$5:$Y$15,MATCH(B21,'DS2024'!$Y$5:$Y$15,1)):
INDEX('DS2024'!$Y$5:$Y$15,MATCH(B21,'DS2024'!$Y$5:$Y$15,1)+1))
)))))))))))))))))))</f>
        <v>0.19306803614793583</v>
      </c>
      <c r="U21" s="50">
        <f>IF($U$3=Database!$A$11,
_xlfn.FORECAST.LINEAR(
D21,
INDEX('DS2024'!$B$20:$B$35,MATCH(D21,'DS2024'!$A$20:$A$35,1)):
INDEX('DS2024'!$B$20:$B$35,MATCH(D21,'DS2024'!$A$20:$A$35,1)+1),
INDEX('DS2024'!$A$20:$A$35,MATCH(D21,'DS2024'!$A$20:$A$35,1)):
INDEX('DS2024'!$A$20:$A$35,MATCH(D21,'DS2024'!$A$20:$A$35,1)+1)),
IF($U$3=Database!$A$12,
_xlfn.FORECAST.LINEAR(
D21,
INDEX('DS2024'!$E$20:$E$35,MATCH(D21,'DS2024'!$D$20:$D$35,1)):
INDEX('DS2024'!$E$20:$E$35,MATCH(D21,'DS2024'!$D$20:$D$35,1)+1),
INDEX('DS2024'!$D$20:$D$35,MATCH(D21,'DS2024'!$D$20:$D$35,1)):
INDEX('DS2024'!$D$20:$D$35,MATCH(D21,'DS2024'!$D$20:$D$35,1)+1)),
IF($U$3=Database!$A$13,
_xlfn.FORECAST.LINEAR(
D21,
INDEX('DS2024'!$H$20:$H$35,MATCH(D21,'DS2024'!$G$20:$G$35,1)):
INDEX('DS2024'!$H$20:$H$35,MATCH(D21,'DS2024'!$G$20:$G$35,1)+1),
INDEX('DS2024'!$G$20:$G$35,MATCH(D21,'DS2024'!$G$20:$G$35,1)):
INDEX('DS2024'!$G$20:$G$35,MATCH(D21,'DS2024'!$G$20:$G$35,1)+1)),
IF($U$3=Database!$A$14,
_xlfn.FORECAST.LINEAR(
D21,
INDEX('DS2024'!$K$20:$K$35,MATCH(D21,'DS2024'!$J$20:$J$35,1)):
INDEX('DS2024'!$K$20:$K$35,MATCH(D21,'DS2024'!$J$20:$J$35,1)+1),
INDEX('DS2024'!$J$20:$J$35,MATCH(D21,'DS2024'!$J$20:$J$35,1)):
INDEX('DS2024'!$J$20:$J$35,MATCH(D21,'DS2024'!$J$20:$J$35,1)+1)),
IF($U$3=Database!$A$15,
_xlfn.FORECAST.LINEAR(
D21,
INDEX('DS2024'!$N$20:$N$35,MATCH(D21,'DS2024'!$M$20:$M$35,1)):
INDEX('DS2024'!$N$20:$N$35,MATCH(D21,'DS2024'!$M$20:$M$35,1)+1),
INDEX('DS2024'!$M$20:$M$35,MATCH(D21,'DS2024'!$M$20:$M$35,1)):
INDEX('DS2024'!$M$20:$M$35,MATCH(D21,'DS2024'!$M$20:$M$35,1)+1)),
IF($U$3=Database!$A$16,
_xlfn.FORECAST.LINEAR(
D21,
INDEX('DS2024'!$Q$20:$Q$35,MATCH(D21,'DS2024'!$P$20:$P$35,1)):
INDEX('DS2024'!$Q$20:$Q$35,MATCH(D21,'DS2024'!$P$20:$P$35,1)+1),
INDEX('DS2024'!$P$20:$P$35,MATCH(D21,'DS2024'!$P$20:$P$35,1)):
INDEX('DS2024'!$P$20:$P$35,MATCH(D21,'DS2024'!$P$20:$P$35,1)+1)),
IF($U$3=Database!$A$17,
_xlfn.FORECAST.LINEAR(
D21,
INDEX('DS2024'!$T$20:$T$35,MATCH(D21,'DS2024'!$S$20:$S$35,1)):
INDEX('DS2024'!$T$20:$T$35,MATCH(D21,'DS2024'!$S$20:$S$35,1)+1),
INDEX('DS2024'!$S$20:$S$35,MATCH(D21,'DS2024'!$S$20:$S$35,1)):
INDEX('DS2024'!$S$20:$S$35,MATCH(D21,'DS2024'!$S$20:$S$35,1)+1)),
IF($U$3=Database!$A$18,
_xlfn.FORECAST.LINEAR(
D21,
INDEX('DS2024'!$W$20:$W$35,MATCH(D21,'DS2024'!$V$20:$V$35,1)):
INDEX('DS2024'!$W$20:$W$35,MATCH(D21,'DS2024'!$V$20:$V$35,1)+1),
INDEX('DS2024'!$V$20:$V$35,MATCH(D21,'DS2024'!$V$20:$V$35,1)):
INDEX('DS2024'!$V$20:$V$35,MATCH(D21,'DS2024'!$V$20:$V$35,1)+1)),
IF($U$3=Database!$A$19,
_xlfn.FORECAST.LINEAR(
D21,
INDEX('DS2024'!$Z$20:$Z$35,MATCH(D21,'DS2024'!$Y$20:$Y$35,1)):
INDEX('DS2024'!$Z$20:$Z$35,MATCH(D21,'DS2024'!$Y$20:$Y$35,1)+1),
INDEX('DS2024'!$Y$20:$Y$35,MATCH(D21,'DS2024'!$Y$20:$Y$35,1)):
INDEX('DS2024'!$Y$20:$Y$35,MATCH(D21,'DS2024'!$Y$20:$Y$35,1)+1)),
IF($U$3=Database!$A$20,
_xlfn.FORECAST.LINEAR(
D21,
INDEX('DS2024'!$AC$20:$AC$35,MATCH(D21,'DS2024'!$AB$20:$AB$35,1)):
INDEX('DS2024'!$AC$20:$AC$35,MATCH(D21,'DS2024'!$AB$20:$AB$35,1)+1),
INDEX('DS2024'!$AB$20:$AB$35,MATCH(D21,'DS2024'!$AB$20:$AB$35,1)):
INDEX('DS2024'!$AB$20:$AB$35,MATCH(D21,'DS2024'!$AB$20:$AB$35,1)+1)),
IF($U$3=Database!$A$2,
_xlfn.FORECAST.LINEAR(
D21,
INDEX('DS2024'!$B$5:$B$15,MATCH(D21,'DS2024'!$A$5:$A$15,1)):
INDEX('DS2024'!$B$5:$B$15,MATCH(D21,'DS2024'!$A$5:$A$15,1)+1),
INDEX('DS2024'!$A$5:$A$15,MATCH(D21,'DS2024'!$A$5:$A$15,1)):
INDEX('DS2024'!$A$5:$A$15,MATCH(D21,'DS2024'!$A$5:$A$15,1)+1)),
IF($U$3=Database!$A$3,
_xlfn.FORECAST.LINEAR(
D21,
INDEX('DS2024'!$E$5:$E$15,MATCH(D21,'DS2024'!$D$5:$D$15,1)):
INDEX('DS2024'!$E$5:$E$15,MATCH(D21,'DS2024'!$D$5:$D$15,1)+1),
INDEX('DS2024'!$D$5:$D$15,MATCH(D21,'DS2024'!$D$5:$D$15,1)):
INDEX('DS2024'!$D$5:$D$15,MATCH(D21,'DS2024'!$D$5:$D$15,1)+1)),
IF($U$3=Database!$A$4,
_xlfn.FORECAST.LINEAR(
D21,
INDEX('DS2024'!$H$5:$H$15,MATCH(D21,'DS2024'!$G$5:$G$15,1)):
INDEX('DS2024'!$H$5:$H$15,MATCH(D21,'DS2024'!$G$5:$G$15,1)+1),
INDEX('DS2024'!$G$5:$G$15,MATCH(D21,'DS2024'!$G$5:$G$15,1)):
INDEX('DS2024'!$G$5:$G$15,MATCH(D21,'DS2024'!$G$5:$G$15,1)+1)),
IF($U$3=Database!$A$5,
_xlfn.FORECAST.LINEAR(
D21,
INDEX('DS2024'!$K$5:$K$15,MATCH(D21,'DS2024'!$J$5:$J$15,1)):
INDEX('DS2024'!$K$5:$K$15,MATCH(D21,'DS2024'!$J$5:$J$15,1)+1),
INDEX('DS2024'!$J$5:$J$15,MATCH(D21,'DS2024'!$J$5:$J$15,1)):
INDEX('DS2024'!$J$5:$J$15,MATCH(D21,'DS2024'!$J$5:$J$15,1)+1)),
IF($U$3=Database!$A$6,
_xlfn.FORECAST.LINEAR(
D21,
INDEX('DS2024'!$N$5:$N$15,MATCH(D21,'DS2024'!$M$5:$M$15,1)):
INDEX('DS2024'!$N$5:$N$15,MATCH(D21,'DS2024'!$M$5:$M$15,1)+1),
INDEX('DS2024'!$M$5:$M$15,MATCH(D21,'DS2024'!$M$5:$M$15,1)):
INDEX('DS2024'!$M$5:$M$15,MATCH(D21,'DS2024'!$M$5:$M$15,1)+1)),
IF($U$3=Database!$A$7,
_xlfn.FORECAST.LINEAR(
D21,
INDEX('DS2024'!$Q$5:$Q$15,MATCH(D21,'DS2024'!$P$5:$P$15,1)):
INDEX('DS2024'!$Q$5:$Q$15,MATCH(D21,'DS2024'!$P$5:$P$15,1)+1),
INDEX('DS2024'!$P$5:$P$15,MATCH(D21,'DS2024'!$P$5:$P$15,1)):
INDEX('DS2024'!$P$5:$P$15,MATCH(D21,'DS2024'!$P$5:$P$15,1)+1)),
IF($U$3=Database!$A$8,
_xlfn.FORECAST.LINEAR(
D21,
INDEX('DS2024'!$T$5:$T$15,MATCH(D21,'DS2024'!$S$5:$S$15,1)):
INDEX('DS2024'!$T$5:$T$15,MATCH(D21,'DS2024'!$S$5:$S$15,1)+1),
INDEX('DS2024'!$S$5:$S$15,MATCH(D21,'DS2024'!$S$5:$S$15,1)):
INDEX('DS2024'!$S$5:$S$15,MATCH(D21,'DS2024'!$S$5:$S$15,1)+1)),
IF($U$3=Database!$A$9,
_xlfn.FORECAST.LINEAR(
D21,
INDEX('DS2024'!$W$5:$W$15,MATCH(D21,'DS2024'!$V$5:$V$15,1)):
INDEX('DS2024'!$W$5:$W$15,MATCH(D21,'DS2024'!$V$5:$V$15,1)+1),
INDEX('DS2024'!$V$5:$V$15,MATCH(D21,'DS2024'!$V$5:$V$15,1)):
INDEX('DS2024'!$V$5:$V$15,MATCH(D21,'DS2024'!$V$5:$V$15,1)+1)),
IF($U$3=Database!$A$10,
_xlfn.FORECAST.LINEAR(
D21,
INDEX('DS2024'!$Z$5:$Z$15,MATCH(D21,'DS2024'!$Y$5:$Y$15,1)):
INDEX('DS2024'!$Z$5:$Z$15,MATCH(D21,'DS2024'!$Y$5:$Y$15,1)+1),
INDEX('DS2024'!$Y$5:$Y$15,MATCH(D21,'DS2024'!$Y$5:$Y$15,1)):
INDEX('DS2024'!$Y$5:$Y$15,MATCH(D21,'DS2024'!$Y$5:$Y$15,1)+1))
)))))))))))))))))))</f>
        <v>0.16891610337972168</v>
      </c>
      <c r="V21" s="50">
        <f>IF($V$3=Database!$A$11,
_xlfn.FORECAST.LINEAR(
F21,
INDEX('DS2024'!$B$20:$B$35,MATCH(F21,'DS2024'!$A$20:$A$35,1)):
INDEX('DS2024'!$B$20:$B$35,MATCH(F21,'DS2024'!$A$20:$A$35,1)+1),
INDEX('DS2024'!$A$20:$A$35,MATCH(F21,'DS2024'!$A$20:$A$35,1)):
INDEX('DS2024'!$A$20:$A$35,MATCH(F21,'DS2024'!$A$20:$A$35,1)+1)),
IF($V$3=Database!$A$12,
_xlfn.FORECAST.LINEAR(
F21,
INDEX('DS2024'!$E$20:$E$35,MATCH(F21,'DS2024'!$D$20:$D$35,1)):
INDEX('DS2024'!$E$20:$E$35,MATCH(F21,'DS2024'!$D$20:$D$35,1)+1),
INDEX('DS2024'!$D$20:$D$35,MATCH(F21,'DS2024'!$D$20:$D$35,1)):
INDEX('DS2024'!$D$20:$D$35,MATCH(F21,'DS2024'!$D$20:$D$35,1)+1)),
IF($V$3=Database!$A$13,
_xlfn.FORECAST.LINEAR(
F21,
INDEX('DS2024'!$H$20:$H$35,MATCH(F21,'DS2024'!$G$20:$G$35,1)):
INDEX('DS2024'!$H$20:$H$35,MATCH(F21,'DS2024'!$G$20:$G$35,1)+1),
INDEX('DS2024'!$G$20:$G$35,MATCH(F21,'DS2024'!$G$20:$G$35,1)):
INDEX('DS2024'!$G$20:$G$35,MATCH(F21,'DS2024'!$G$20:$G$35,1)+1)),
IF($V$3=Database!$A$14,
_xlfn.FORECAST.LINEAR(
F21,
INDEX('DS2024'!$K$20:$K$35,MATCH(F21,'DS2024'!$J$20:$J$35,1)):
INDEX('DS2024'!$K$20:$K$35,MATCH(F21,'DS2024'!$J$20:$J$35,1)+1),
INDEX('DS2024'!$J$20:$J$35,MATCH(F21,'DS2024'!$J$20:$J$35,1)):
INDEX('DS2024'!$J$20:$J$35,MATCH(F21,'DS2024'!$J$20:$J$35,1)+1)),
IF($V$3=Database!$A$15,
_xlfn.FORECAST.LINEAR(
F21,
INDEX('DS2024'!$N$20:$N$35,MATCH(F21,'DS2024'!$M$20:$M$35,1)):
INDEX('DS2024'!$N$20:$N$35,MATCH(F21,'DS2024'!$M$20:$M$35,1)+1),
INDEX('DS2024'!$M$20:$M$35,MATCH(F21,'DS2024'!$M$20:$M$35,1)):
INDEX('DS2024'!$M$20:$M$35,MATCH(F21,'DS2024'!$M$20:$M$35,1)+1)),
IF($V$3=Database!$A$16,
_xlfn.FORECAST.LINEAR(
F21,
INDEX('DS2024'!$Q$20:$Q$35,MATCH(F21,'DS2024'!$P$20:$P$35,1)):
INDEX('DS2024'!$Q$20:$Q$35,MATCH(F21,'DS2024'!$P$20:$P$35,1)+1),
INDEX('DS2024'!$P$20:$P$35,MATCH(F21,'DS2024'!$P$20:$P$35,1)):
INDEX('DS2024'!$P$20:$P$35,MATCH(F21,'DS2024'!$P$20:$P$35,1)+1)),
IF($V$3=Database!$A$17,
_xlfn.FORECAST.LINEAR(
F21,
INDEX('DS2024'!$T$20:$T$35,MATCH(F21,'DS2024'!$S$20:$S$35,1)):
INDEX('DS2024'!$T$20:$T$35,MATCH(F21,'DS2024'!$S$20:$S$35,1)+1),
INDEX('DS2024'!$S$20:$S$35,MATCH(F21,'DS2024'!$S$20:$S$35,1)):
INDEX('DS2024'!$S$20:$S$35,MATCH(F21,'DS2024'!$S$20:$S$35,1)+1)),
IF($V$3=Database!$A$18,
_xlfn.FORECAST.LINEAR(
F21,
INDEX('DS2024'!$W$20:$W$35,MATCH(F21,'DS2024'!$V$20:$V$35,1)):
INDEX('DS2024'!$W$20:$W$35,MATCH(F21,'DS2024'!$V$20:$V$35,1)+1),
INDEX('DS2024'!$V$20:$V$35,MATCH(F21,'DS2024'!$V$20:$V$35,1)):
INDEX('DS2024'!$V$20:$V$35,MATCH(F21,'DS2024'!$V$20:$V$35,1)+1)),
IF($V$3=Database!$A$19,
_xlfn.FORECAST.LINEAR(
F21,
INDEX('DS2024'!$Z$20:$Z$35,MATCH(F21,'DS2024'!$Y$20:$Y$35,1)):
INDEX('DS2024'!$Z$20:$Z$35,MATCH(F21,'DS2024'!$Y$20:$Y$35,1)+1),
INDEX('DS2024'!$Y$20:$Y$35,MATCH(F21,'DS2024'!$Y$20:$Y$35,1)):
INDEX('DS2024'!$Y$20:$Y$35,MATCH(F21,'DS2024'!$Y$20:$Y$35,1)+1)),
IF($V$3=Database!$A$20,
_xlfn.FORECAST.LINEAR(
F21,
INDEX('DS2024'!$AC$20:$AC$35,MATCH(F21,'DS2024'!$AB$20:$AB$35,1)):
INDEX('DS2024'!$AC$20:$AC$35,MATCH(F21,'DS2024'!$AB$20:$AB$35,1)+1),
INDEX('DS2024'!$AB$20:$AB$35,MATCH(F21,'DS2024'!$AB$20:$AB$35,1)):
INDEX('DS2024'!$AB$20:$AB$35,MATCH(F21,'DS2024'!$AB$20:$AB$35,1)+1)),
IF($V$3=Database!$A$2,
_xlfn.FORECAST.LINEAR(
F21,
INDEX('DS2024'!$B$5:$B$15,MATCH(F21,'DS2024'!$A$5:$A$15,1)):
INDEX('DS2024'!$B$5:$B$15,MATCH(F21,'DS2024'!$A$5:$A$15,1)+1),
INDEX('DS2024'!$A$5:$A$15,MATCH(F21,'DS2024'!$A$5:$A$15,1)):
INDEX('DS2024'!$A$5:$A$15,MATCH(F21,'DS2024'!$A$5:$A$15,1)+1)),
IF($V$3=Database!$A$3,
_xlfn.FORECAST.LINEAR(
F21,
INDEX('DS2024'!$E$5:$E$15,MATCH(F21,'DS2024'!$D$5:$D$15,1)):
INDEX('DS2024'!$E$5:$E$15,MATCH(F21,'DS2024'!$D$5:$D$15,1)+1),
INDEX('DS2024'!$D$5:$D$15,MATCH(F21,'DS2024'!$D$5:$D$15,1)):
INDEX('DS2024'!$D$5:$D$15,MATCH(F21,'DS2024'!$D$5:$D$15,1)+1)),
IF($V$3=Database!$A$4,
_xlfn.FORECAST.LINEAR(
F21,
INDEX('DS2024'!$H$5:$H$15,MATCH(F21,'DS2024'!$G$5:$G$15,1)):
INDEX('DS2024'!$H$5:$H$15,MATCH(F21,'DS2024'!$G$5:$G$15,1)+1),
INDEX('DS2024'!$G$5:$G$15,MATCH(F21,'DS2024'!$G$5:$G$15,1)):
INDEX('DS2024'!$G$5:$G$15,MATCH(F21,'DS2024'!$G$5:$G$15,1)+1)),
IF($V$3=Database!$A$5,
_xlfn.FORECAST.LINEAR(
F21,
INDEX('DS2024'!$K$5:$K$15,MATCH(F21,'DS2024'!$J$5:$J$15,1)):
INDEX('DS2024'!$K$5:$K$15,MATCH(F21,'DS2024'!$J$5:$J$15,1)+1),
INDEX('DS2024'!$J$5:$J$15,MATCH(F21,'DS2024'!$J$5:$J$15,1)):
INDEX('DS2024'!$J$5:$J$15,MATCH(F21,'DS2024'!$J$5:$J$15,1)+1)),
IF($V$3=Database!$A$6,
_xlfn.FORECAST.LINEAR(
F21,
INDEX('DS2024'!$N$5:$N$15,MATCH(F21,'DS2024'!$M$5:$M$15,1)):
INDEX('DS2024'!$N$5:$N$15,MATCH(F21,'DS2024'!$M$5:$M$15,1)+1),
INDEX('DS2024'!$M$5:$M$15,MATCH(F21,'DS2024'!$M$5:$M$15,1)):
INDEX('DS2024'!$M$5:$M$15,MATCH(F21,'DS2024'!$M$5:$M$15,1)+1)),
IF($V$3=Database!$A$7,
_xlfn.FORECAST.LINEAR(
F21,
INDEX('DS2024'!$Q$5:$Q$15,MATCH(F21,'DS2024'!$P$5:$P$15,1)):
INDEX('DS2024'!$Q$5:$Q$15,MATCH(F21,'DS2024'!$P$5:$P$15,1)+1),
INDEX('DS2024'!$P$5:$P$15,MATCH(F21,'DS2024'!$P$5:$P$15,1)):
INDEX('DS2024'!$P$5:$P$15,MATCH(F21,'DS2024'!$P$5:$P$15,1)+1)),
IF($V$3=Database!$A$8,
_xlfn.FORECAST.LINEAR(
F21,
INDEX('DS2024'!$T$5:$T$15,MATCH(F21,'DS2024'!$S$5:$S$15,1)):
INDEX('DS2024'!$T$5:$T$15,MATCH(F21,'DS2024'!$S$5:$S$15,1)+1),
INDEX('DS2024'!$S$5:$S$15,MATCH(F21,'DS2024'!$S$5:$S$15,1)):
INDEX('DS2024'!$S$5:$S$15,MATCH(F21,'DS2024'!$S$5:$S$15,1)+1)),
IF($V$3=Database!$A$9,
_xlfn.FORECAST.LINEAR(
F21,
INDEX('DS2024'!$W$5:$W$15,MATCH(F21,'DS2024'!$V$5:$V$15,1)):
INDEX('DS2024'!$W$5:$W$15,MATCH(F21,'DS2024'!$V$5:$V$15,1)+1),
INDEX('DS2024'!$V$5:$V$15,MATCH(F21,'DS2024'!$V$5:$V$15,1)):
INDEX('DS2024'!$V$5:$V$15,MATCH(F21,'DS2024'!$V$5:$V$15,1)+1)),
IF($V$3=Database!$A$10,
_xlfn.FORECAST.LINEAR(
F21,
INDEX('DS2024'!$Z$5:$Z$15,MATCH(F21,'DS2024'!$Y$5:$Y$15,1)):
INDEX('DS2024'!$Z$5:$Z$15,MATCH(F21,'DS2024'!$Y$5:$Y$15,1)+1),
INDEX('DS2024'!$Y$5:$Y$15,MATCH(F21,'DS2024'!$Y$5:$Y$15,1)):
INDEX('DS2024'!$Y$5:$Y$15,MATCH(F21,'DS2024'!$Y$5:$Y$15,1)+1))
)))))))))))))))))))</f>
        <v>0.17204333996023857</v>
      </c>
      <c r="W21" s="50">
        <f>IF($W$3=Database!$A$11,
_xlfn.FORECAST.LINEAR(
H21,
INDEX('DS2024'!$B$20:$B$35,MATCH(H21,'DS2024'!$A$20:$A$35,1)):
INDEX('DS2024'!$B$20:$B$35,MATCH(H21,'DS2024'!$A$20:$A$35,1)+1),
INDEX('DS2024'!$A$20:$A$35,MATCH(H21,'DS2024'!$A$20:$A$35,1)):
INDEX('DS2024'!$A$20:$A$35,MATCH(H21,'DS2024'!$A$20:$A$35,1)+1)),
IF($W$3=Database!$A$12,
_xlfn.FORECAST.LINEAR(
H21,
INDEX('DS2024'!$E$20:$E$35,MATCH(H21,'DS2024'!$D$20:$D$35,1)):
INDEX('DS2024'!$E$20:$E$35,MATCH(H21,'DS2024'!$D$20:$D$35,1)+1),
INDEX('DS2024'!$D$20:$D$35,MATCH(H21,'DS2024'!$D$20:$D$35,1)):
INDEX('DS2024'!$D$20:$D$35,MATCH(H21,'DS2024'!$D$20:$D$35,1)+1)),
IF($W$3=Database!$A$13,
_xlfn.FORECAST.LINEAR(
H21,
INDEX('DS2024'!$H$20:$H$35,MATCH(H21,'DS2024'!$G$20:$G$35,1)):
INDEX('DS2024'!$H$20:$H$35,MATCH(H21,'DS2024'!$G$20:$G$35,1)+1),
INDEX('DS2024'!$G$20:$G$35,MATCH(H21,'DS2024'!$G$20:$G$35,1)):
INDEX('DS2024'!$G$20:$G$35,MATCH(H21,'DS2024'!$G$20:$G$35,1)+1)),
IF($W$3=Database!$A$14,
_xlfn.FORECAST.LINEAR(
H21,
INDEX('DS2024'!$K$20:$K$35,MATCH(H21,'DS2024'!$J$20:$J$35,1)):
INDEX('DS2024'!$K$20:$K$35,MATCH(H21,'DS2024'!$J$20:$J$35,1)+1),
INDEX('DS2024'!$J$20:$J$35,MATCH(H21,'DS2024'!$J$20:$J$35,1)):
INDEX('DS2024'!$J$20:$J$35,MATCH(H21,'DS2024'!$J$20:$J$35,1)+1)),
IF($W$3=Database!$A$15,
_xlfn.FORECAST.LINEAR(
H21,
INDEX('DS2024'!$N$20:$N$35,MATCH(H21,'DS2024'!$M$20:$M$35,1)):
INDEX('DS2024'!$N$20:$N$35,MATCH(H21,'DS2024'!$M$20:$M$35,1)+1),
INDEX('DS2024'!$M$20:$M$35,MATCH(H21,'DS2024'!$M$20:$M$35,1)):
INDEX('DS2024'!$M$20:$M$35,MATCH(H21,'DS2024'!$M$20:$M$35,1)+1)),
IF($W$3=Database!$A$16,
_xlfn.FORECAST.LINEAR(
H21,
INDEX('DS2024'!$Q$20:$Q$35,MATCH(H21,'DS2024'!$P$20:$P$35,1)):
INDEX('DS2024'!$Q$20:$Q$35,MATCH(H21,'DS2024'!$P$20:$P$35,1)+1),
INDEX('DS2024'!$P$20:$P$35,MATCH(H21,'DS2024'!$P$20:$P$35,1)):
INDEX('DS2024'!$P$20:$P$35,MATCH(H21,'DS2024'!$P$20:$P$35,1)+1)),
IF($W$3=Database!$A$17,
_xlfn.FORECAST.LINEAR(
H21,
INDEX('DS2024'!$T$20:$T$35,MATCH(H21,'DS2024'!$S$20:$S$35,1)):
INDEX('DS2024'!$T$20:$T$35,MATCH(H21,'DS2024'!$S$20:$S$35,1)+1),
INDEX('DS2024'!$S$20:$S$35,MATCH(H21,'DS2024'!$S$20:$S$35,1)):
INDEX('DS2024'!$S$20:$S$35,MATCH(H21,'DS2024'!$S$20:$S$35,1)+1)),
IF($W$3=Database!$A$18,
_xlfn.FORECAST.LINEAR(
H21,
INDEX('DS2024'!$W$20:$W$35,MATCH(H21,'DS2024'!$V$20:$V$35,1)):
INDEX('DS2024'!$W$20:$W$35,MATCH(H21,'DS2024'!$V$20:$V$35,1)+1),
INDEX('DS2024'!$V$20:$V$35,MATCH(H21,'DS2024'!$V$20:$V$35,1)):
INDEX('DS2024'!$V$20:$V$35,MATCH(H21,'DS2024'!$V$20:$V$35,1)+1)),
IF($W$3=Database!$A$19,
_xlfn.FORECAST.LINEAR(
H21,
INDEX('DS2024'!$Z$20:$Z$35,MATCH(H21,'DS2024'!$Y$20:$Y$35,1)):
INDEX('DS2024'!$Z$20:$Z$35,MATCH(H21,'DS2024'!$Y$20:$Y$35,1)+1),
INDEX('DS2024'!$Y$20:$Y$35,MATCH(H21,'DS2024'!$Y$20:$Y$35,1)):
INDEX('DS2024'!$Y$20:$Y$35,MATCH(H21,'DS2024'!$Y$20:$Y$35,1)+1)),
IF($W$3=Database!$A$20,
_xlfn.FORECAST.LINEAR(
H21,
INDEX('DS2024'!$AC$20:$AC$35,MATCH(H21,'DS2024'!$AB$20:$AB$35,1)):
INDEX('DS2024'!$AC$20:$AC$35,MATCH(H21,'DS2024'!$AB$20:$AB$35,1)+1),
INDEX('DS2024'!$AB$20:$AB$35,MATCH(H21,'DS2024'!$AB$20:$AB$35,1)):
INDEX('DS2024'!$AB$20:$AB$35,MATCH(H21,'DS2024'!$AB$20:$AB$35,1)+1)),
IF($W$3=Database!$A$2,
_xlfn.FORECAST.LINEAR(
H21,
INDEX('DS2024'!$B$5:$B$15,MATCH(H21,'DS2024'!$A$5:$A$15,1)):
INDEX('DS2024'!$B$5:$B$15,MATCH(H21,'DS2024'!$A$5:$A$15,1)+1),
INDEX('DS2024'!$A$5:$A$15,MATCH(H21,'DS2024'!$A$5:$A$15,1)):
INDEX('DS2024'!$A$5:$A$15,MATCH(H21,'DS2024'!$A$5:$A$15,1)+1)),
IF($W$3=Database!$A$3,
_xlfn.FORECAST.LINEAR(
H21,
INDEX('DS2024'!$E$5:$E$15,MATCH(H21,'DS2024'!$D$5:$D$15,1)):
INDEX('DS2024'!$E$5:$E$15,MATCH(H21,'DS2024'!$D$5:$D$15,1)+1),
INDEX('DS2024'!$D$5:$D$15,MATCH(H21,'DS2024'!$D$5:$D$15,1)):
INDEX('DS2024'!$D$5:$D$15,MATCH(H21,'DS2024'!$D$5:$D$15,1)+1)),
IF($W$3=Database!$A$4,
_xlfn.FORECAST.LINEAR(
H21,
INDEX('DS2024'!$H$5:$H$15,MATCH(H21,'DS2024'!$G$5:$G$15,1)):
INDEX('DS2024'!$H$5:$H$15,MATCH(H21,'DS2024'!$G$5:$G$15,1)+1),
INDEX('DS2024'!$G$5:$G$15,MATCH(H21,'DS2024'!$G$5:$G$15,1)):
INDEX('DS2024'!$G$5:$G$15,MATCH(H21,'DS2024'!$G$5:$G$15,1)+1)),
IF($W$3=Database!$A$5,
_xlfn.FORECAST.LINEAR(
H21,
INDEX('DS2024'!$K$5:$K$15,MATCH(H21,'DS2024'!$J$5:$J$15,1)):
INDEX('DS2024'!$K$5:$K$15,MATCH(H21,'DS2024'!$J$5:$J$15,1)+1),
INDEX('DS2024'!$J$5:$J$15,MATCH(H21,'DS2024'!$J$5:$J$15,1)):
INDEX('DS2024'!$J$5:$J$15,MATCH(H21,'DS2024'!$J$5:$J$15,1)+1)),
IF($W$3=Database!$A$6,
_xlfn.FORECAST.LINEAR(
H21,
INDEX('DS2024'!$N$5:$N$15,MATCH(H21,'DS2024'!$M$5:$M$15,1)):
INDEX('DS2024'!$N$5:$N$15,MATCH(H21,'DS2024'!$M$5:$M$15,1)+1),
INDEX('DS2024'!$M$5:$M$15,MATCH(H21,'DS2024'!$M$5:$M$15,1)):
INDEX('DS2024'!$M$5:$M$15,MATCH(H21,'DS2024'!$M$5:$M$15,1)+1)),
IF($W$3=Database!$A$7,
_xlfn.FORECAST.LINEAR(
H21,
INDEX('DS2024'!$Q$5:$Q$15,MATCH(H21,'DS2024'!$P$5:$P$15,1)):
INDEX('DS2024'!$Q$5:$Q$15,MATCH(H21,'DS2024'!$P$5:$P$15,1)+1),
INDEX('DS2024'!$P$5:$P$15,MATCH(H21,'DS2024'!$P$5:$P$15,1)):
INDEX('DS2024'!$P$5:$P$15,MATCH(H21,'DS2024'!$P$5:$P$15,1)+1)),
IF($W$3=Database!$A$8,
_xlfn.FORECAST.LINEAR(
H21,
INDEX('DS2024'!$T$5:$T$15,MATCH(H21,'DS2024'!$S$5:$S$15,1)):
INDEX('DS2024'!$T$5:$T$15,MATCH(H21,'DS2024'!$S$5:$S$15,1)+1),
INDEX('DS2024'!$S$5:$S$15,MATCH(H21,'DS2024'!$S$5:$S$15,1)):
INDEX('DS2024'!$S$5:$S$15,MATCH(H21,'DS2024'!$S$5:$S$15,1)+1)),
IF($W$3=Database!$A$9,
_xlfn.FORECAST.LINEAR(
H21,
INDEX('DS2024'!$W$5:$W$15,MATCH(H21,'DS2024'!$V$5:$V$15,1)):
INDEX('DS2024'!$W$5:$W$15,MATCH(H21,'DS2024'!$V$5:$V$15,1)+1),
INDEX('DS2024'!$V$5:$V$15,MATCH(H21,'DS2024'!$V$5:$V$15,1)):
INDEX('DS2024'!$V$5:$V$15,MATCH(H21,'DS2024'!$V$5:$V$15,1)+1)),
IF($W$3=Database!$A$10,
_xlfn.FORECAST.LINEAR(
H21,
INDEX('DS2024'!$Z$5:$Z$15,MATCH(H21,'DS2024'!$Y$5:$Y$15,1)):
INDEX('DS2024'!$Z$5:$Z$15,MATCH(H21,'DS2024'!$Y$5:$Y$15,1)+1),
INDEX('DS2024'!$Y$5:$Y$15,MATCH(H21,'DS2024'!$Y$5:$Y$15,1)):
INDEX('DS2024'!$Y$5:$Y$15,MATCH(H21,'DS2024'!$Y$5:$Y$15,1)+1))
)))))))))))))))))))</f>
        <v>0.19354894701222181</v>
      </c>
      <c r="X21" s="50">
        <f>IF($X$3=Database!$A$11,
_xlfn.FORECAST.LINEAR(
J21,
INDEX('DS2024'!$B$20:$B$35,MATCH(J21,'DS2024'!$A$20:$A$35,1)):
INDEX('DS2024'!$B$20:$B$35,MATCH(J21,'DS2024'!$A$20:$A$35,1)+1),
INDEX('DS2024'!$A$20:$A$35,MATCH(J21,'DS2024'!$A$20:$A$35,1)):
INDEX('DS2024'!$A$20:$A$35,MATCH(J21,'DS2024'!$A$20:$A$35,1)+1)),
IF($X$3=Database!$A$12,
_xlfn.FORECAST.LINEAR(
J21,
INDEX('DS2024'!$E$20:$E$35,MATCH(J21,'DS2024'!$D$20:$D$35,1)):
INDEX('DS2024'!$E$20:$E$35,MATCH(J21,'DS2024'!$D$20:$D$35,1)+1),
INDEX('DS2024'!$D$20:$D$35,MATCH(J21,'DS2024'!$D$20:$D$35,1)):
INDEX('DS2024'!$D$20:$D$35,MATCH(J21,'DS2024'!$D$20:$D$35,1)+1)),
IF($X$3=Database!$A$13,
_xlfn.FORECAST.LINEAR(
J21,
INDEX('DS2024'!$H$20:$H$35,MATCH(J21,'DS2024'!$G$20:$G$35,1)):
INDEX('DS2024'!$H$20:$H$35,MATCH(J21,'DS2024'!$G$20:$G$35,1)+1),
INDEX('DS2024'!$G$20:$G$35,MATCH(J21,'DS2024'!$G$20:$G$35,1)):
INDEX('DS2024'!$G$20:$G$35,MATCH(J21,'DS2024'!$G$20:$G$35,1)+1)),
IF($X$3=Database!$A$14,
_xlfn.FORECAST.LINEAR(
J21,
INDEX('DS2024'!$K$20:$K$35,MATCH(J21,'DS2024'!$J$20:$J$35,1)):
INDEX('DS2024'!$K$20:$K$35,MATCH(J21,'DS2024'!$J$20:$J$35,1)+1),
INDEX('DS2024'!$J$20:$J$35,MATCH(J21,'DS2024'!$J$20:$J$35,1)):
INDEX('DS2024'!$J$20:$J$35,MATCH(J21,'DS2024'!$J$20:$J$35,1)+1)),
IF($X$3=Database!$A$15,
_xlfn.FORECAST.LINEAR(
J21,
INDEX('DS2024'!$N$20:$N$35,MATCH(J21,'DS2024'!$M$20:$M$35,1)):
INDEX('DS2024'!$N$20:$N$35,MATCH(J21,'DS2024'!$M$20:$M$35,1)+1),
INDEX('DS2024'!$M$20:$M$35,MATCH(J21,'DS2024'!$M$20:$M$35,1)):
INDEX('DS2024'!$M$20:$M$35,MATCH(J21,'DS2024'!$M$20:$M$35,1)+1)),
IF($X$3=Database!$A$16,
_xlfn.FORECAST.LINEAR(
J21,
INDEX('DS2024'!$Q$20:$Q$35,MATCH(J21,'DS2024'!$P$20:$P$35,1)):
INDEX('DS2024'!$Q$20:$Q$35,MATCH(J21,'DS2024'!$P$20:$P$35,1)+1),
INDEX('DS2024'!$P$20:$P$35,MATCH(J21,'DS2024'!$P$20:$P$35,1)):
INDEX('DS2024'!$P$20:$P$35,MATCH(J21,'DS2024'!$P$20:$P$35,1)+1)),
IF($X$3=Database!$A$17,
_xlfn.FORECAST.LINEAR(
J21,
INDEX('DS2024'!$T$20:$T$35,MATCH(J21,'DS2024'!$S$20:$S$35,1)):
INDEX('DS2024'!$T$20:$T$35,MATCH(J21,'DS2024'!$S$20:$S$35,1)+1),
INDEX('DS2024'!$S$20:$S$35,MATCH(J21,'DS2024'!$S$20:$S$35,1)):
INDEX('DS2024'!$S$20:$S$35,MATCH(J21,'DS2024'!$S$20:$S$35,1)+1)),
IF($X$3=Database!$A$18,
_xlfn.FORECAST.LINEAR(
J21,
INDEX('DS2024'!$W$20:$W$35,MATCH(J21,'DS2024'!$V$20:$V$35,1)):
INDEX('DS2024'!$W$20:$W$35,MATCH(J21,'DS2024'!$V$20:$V$35,1)+1),
INDEX('DS2024'!$V$20:$V$35,MATCH(J21,'DS2024'!$V$20:$V$35,1)):
INDEX('DS2024'!$V$20:$V$35,MATCH(J21,'DS2024'!$V$20:$V$35,1)+1)),
IF($X$3=Database!$A$19,
_xlfn.FORECAST.LINEAR(
J21,
INDEX('DS2024'!$Z$20:$Z$35,MATCH(J21,'DS2024'!$Y$20:$Y$35,1)):
INDEX('DS2024'!$Z$20:$Z$35,MATCH(J21,'DS2024'!$Y$20:$Y$35,1)+1),
INDEX('DS2024'!$Y$20:$Y$35,MATCH(J21,'DS2024'!$Y$20:$Y$35,1)):
INDEX('DS2024'!$Y$20:$Y$35,MATCH(J21,'DS2024'!$Y$20:$Y$35,1)+1)),
IF($X$3=Database!$A$20,
_xlfn.FORECAST.LINEAR(
J21,
INDEX('DS2024'!$AC$20:$AC$35,MATCH(J21,'DS2024'!$AB$20:$AB$35,1)):
INDEX('DS2024'!$AC$20:$AC$35,MATCH(J21,'DS2024'!$AB$20:$AB$35,1)+1),
INDEX('DS2024'!$AB$20:$AB$35,MATCH(J21,'DS2024'!$AB$20:$AB$35,1)):
INDEX('DS2024'!$AB$20:$AB$35,MATCH(J21,'DS2024'!$AB$20:$AB$35,1)+1)),
IF($X$3=Database!$A$2,
_xlfn.FORECAST.LINEAR(
J21,
INDEX('DS2024'!$B$5:$B$15,MATCH(J21,'DS2024'!$A$5:$A$15,1)):
INDEX('DS2024'!$B$5:$B$15,MATCH(J21,'DS2024'!$A$5:$A$15,1)+1),
INDEX('DS2024'!$A$5:$A$15,MATCH(J21,'DS2024'!$A$5:$A$15,1)):
INDEX('DS2024'!$A$5:$A$15,MATCH(J21,'DS2024'!$A$5:$A$15,1)+1)),
IF($X$3=Database!$A$3,
_xlfn.FORECAST.LINEAR(
J21,
INDEX('DS2024'!$E$5:$E$15,MATCH(J21,'DS2024'!$D$5:$D$15,1)):
INDEX('DS2024'!$E$5:$E$15,MATCH(J21,'DS2024'!$D$5:$D$15,1)+1),
INDEX('DS2024'!$D$5:$D$15,MATCH(J21,'DS2024'!$D$5:$D$15,1)):
INDEX('DS2024'!$D$5:$D$15,MATCH(J21,'DS2024'!$D$5:$D$15,1)+1)),
IF($X$3=Database!$A$4,
_xlfn.FORECAST.LINEAR(
J21,
INDEX('DS2024'!$H$5:$H$15,MATCH(J21,'DS2024'!$G$5:$G$15,1)):
INDEX('DS2024'!$H$5:$H$15,MATCH(J21,'DS2024'!$G$5:$G$15,1)+1),
INDEX('DS2024'!$G$5:$G$15,MATCH(J21,'DS2024'!$G$5:$G$15,1)):
INDEX('DS2024'!$G$5:$G$15,MATCH(J21,'DS2024'!$G$5:$G$15,1)+1)),
IF($X$3=Database!$A$5,
_xlfn.FORECAST.LINEAR(
J21,
INDEX('DS2024'!$K$5:$K$15,MATCH(J21,'DS2024'!$J$5:$J$15,1)):
INDEX('DS2024'!$K$5:$K$15,MATCH(J21,'DS2024'!$J$5:$J$15,1)+1),
INDEX('DS2024'!$J$5:$J$15,MATCH(J21,'DS2024'!$J$5:$J$15,1)):
INDEX('DS2024'!$J$5:$J$15,MATCH(J21,'DS2024'!$J$5:$J$15,1)+1)),
IF($X$3=Database!$A$6,
_xlfn.FORECAST.LINEAR(
J21,
INDEX('DS2024'!$N$5:$N$15,MATCH(J21,'DS2024'!$M$5:$M$15,1)):
INDEX('DS2024'!$N$5:$N$15,MATCH(J21,'DS2024'!$M$5:$M$15,1)+1),
INDEX('DS2024'!$M$5:$M$15,MATCH(J21,'DS2024'!$M$5:$M$15,1)):
INDEX('DS2024'!$M$5:$M$15,MATCH(J21,'DS2024'!$M$5:$M$15,1)+1)),
IF($X$3=Database!$A$7,
_xlfn.FORECAST.LINEAR(
J21,
INDEX('DS2024'!$Q$5:$Q$15,MATCH(J21,'DS2024'!$P$5:$P$15,1)):
INDEX('DS2024'!$Q$5:$Q$15,MATCH(J21,'DS2024'!$P$5:$P$15,1)+1),
INDEX('DS2024'!$P$5:$P$15,MATCH(J21,'DS2024'!$P$5:$P$15,1)):
INDEX('DS2024'!$P$5:$P$15,MATCH(J21,'DS2024'!$P$5:$P$15,1)+1)),
IF($X$3=Database!$A$8,
_xlfn.FORECAST.LINEAR(
J21,
INDEX('DS2024'!$T$5:$T$15,MATCH(J21,'DS2024'!$S$5:$S$15,1)):
INDEX('DS2024'!$T$5:$T$15,MATCH(J21,'DS2024'!$S$5:$S$15,1)+1),
INDEX('DS2024'!$S$5:$S$15,MATCH(J21,'DS2024'!$S$5:$S$15,1)):
INDEX('DS2024'!$S$5:$S$15,MATCH(J21,'DS2024'!$S$5:$S$15,1)+1)),
IF($T$3=Database!$A$9,
_xlfn.FORECAST.LINEAR(
J21,
INDEX('DS2024'!$W$5:$W$15,MATCH(J21,'DS2024'!$V$5:$V$15,1)):
INDEX('DS2024'!$W$5:$W$15,MATCH(J21,'DS2024'!$V$5:$V$15,1)+1),
INDEX('DS2024'!$V$5:$V$15,MATCH(J21,'DS2024'!$V$5:$V$15,1)):
INDEX('DS2024'!$V$5:$V$15,MATCH(J21,'DS2024'!$V$5:$V$15,1)+1)),
IF($T$3=Database!$A$10,
_xlfn.FORECAST.LINEAR(
J21,
INDEX('DS2024'!$Z$5:$Z$15,MATCH(J21,'DS2024'!$Y$5:$Y$15,1)):
INDEX('DS2024'!$Z$5:$Z$15,MATCH(J21,'DS2024'!$Y$5:$Y$15,1)+1),
INDEX('DS2024'!$Y$5:$Y$15,MATCH(J21,'DS2024'!$Y$5:$Y$15,1)):
INDEX('DS2024'!$Y$5:$Y$15,MATCH(J21,'DS2024'!$Y$5:$Y$15,1)+1))
)))))))))))))))))))</f>
        <v>0.19329415979935505</v>
      </c>
      <c r="Y21" s="50">
        <f>IF($Y$3=Database!$A$11,
_xlfn.FORECAST.LINEAR(
L21,
INDEX('DS2024'!$B$20:$B$35,MATCH(L21,'DS2024'!$A$20:$A$35,1)):
INDEX('DS2024'!$B$20:$B$35,MATCH(L21,'DS2024'!$A$20:$A$35,1)+1),
INDEX('DS2024'!$A$20:$A$35,MATCH(L21,'DS2024'!$A$20:$A$35,1)):
INDEX('DS2024'!$A$20:$A$35,MATCH(L21,'DS2024'!$A$20:$A$35,1)+1)),
IF($Y$3=Database!$A$12,
_xlfn.FORECAST.LINEAR(
L21,
INDEX('DS2024'!$E$20:$E$35,MATCH(L21,'DS2024'!$D$20:$D$35,1)):
INDEX('DS2024'!$E$20:$E$35,MATCH(L21,'DS2024'!$D$20:$D$35,1)+1),
INDEX('DS2024'!$D$20:$D$35,MATCH(L21,'DS2024'!$D$20:$D$35,1)):
INDEX('DS2024'!$D$20:$D$35,MATCH(L21,'DS2024'!$D$20:$D$35,1)+1)),
IF($Y$3=Database!$A$13,
_xlfn.FORECAST.LINEAR(
L21,
INDEX('DS2024'!$H$20:$H$35,MATCH(L21,'DS2024'!$G$20:$G$35,1)):
INDEX('DS2024'!$H$20:$H$35,MATCH(L21,'DS2024'!$G$20:$G$35,1)+1),
INDEX('DS2024'!$G$20:$G$35,MATCH(L21,'DS2024'!$G$20:$G$35,1)):
INDEX('DS2024'!$G$20:$G$35,MATCH(L21,'DS2024'!$G$20:$G$35,1)+1)),
IF($Y$3=Database!$A$14,
_xlfn.FORECAST.LINEAR(
L21,
INDEX('DS2024'!$K$20:$K$35,MATCH(L21,'DS2024'!$J$20:$J$35,1)):
INDEX('DS2024'!$K$20:$K$35,MATCH(L21,'DS2024'!$J$20:$J$35,1)+1),
INDEX('DS2024'!$J$20:$J$35,MATCH(L21,'DS2024'!$J$20:$J$35,1)):
INDEX('DS2024'!$J$20:$J$35,MATCH(L21,'DS2024'!$J$20:$J$35,1)+1)),
IF($Y$3=Database!$A$15,
_xlfn.FORECAST.LINEAR(
L21,
INDEX('DS2024'!$N$20:$N$35,MATCH(L21,'DS2024'!$M$20:$M$35,1)):
INDEX('DS2024'!$N$20:$N$35,MATCH(L21,'DS2024'!$M$20:$M$35,1)+1),
INDEX('DS2024'!$M$20:$M$35,MATCH(L21,'DS2024'!$M$20:$M$35,1)):
INDEX('DS2024'!$M$20:$M$35,MATCH(L21,'DS2024'!$M$20:$M$35,1)+1)),
IF($Y$3=Database!$A$16,
_xlfn.FORECAST.LINEAR(
L21,
INDEX('DS2024'!$Q$20:$Q$35,MATCH(L21,'DS2024'!$P$20:$P$35,1)):
INDEX('DS2024'!$Q$20:$Q$35,MATCH(L21,'DS2024'!$P$20:$P$35,1)+1),
INDEX('DS2024'!$P$20:$P$35,MATCH(L21,'DS2024'!$P$20:$P$35,1)):
INDEX('DS2024'!$P$20:$P$35,MATCH(L21,'DS2024'!$P$20:$P$35,1)+1)),
IF($Y$3=Database!$A$17,
_xlfn.FORECAST.LINEAR(
L21,
INDEX('DS2024'!$T$20:$T$35,MATCH(L21,'DS2024'!$S$20:$S$35,1)):
INDEX('DS2024'!$T$20:$T$35,MATCH(L21,'DS2024'!$S$20:$S$35,1)+1),
INDEX('DS2024'!$S$20:$S$35,MATCH(L21,'DS2024'!$S$20:$S$35,1)):
INDEX('DS2024'!$S$20:$S$35,MATCH(L21,'DS2024'!$S$20:$S$35,1)+1)),
IF($Y$3=Database!$A$18,
_xlfn.FORECAST.LINEAR(
L21,
INDEX('DS2024'!$W$20:$W$35,MATCH(L21,'DS2024'!$V$20:$V$35,1)):
INDEX('DS2024'!$W$20:$W$35,MATCH(L21,'DS2024'!$V$20:$V$35,1)+1),
INDEX('DS2024'!$V$20:$V$35,MATCH(L21,'DS2024'!$V$20:$V$35,1)):
INDEX('DS2024'!$V$20:$V$35,MATCH(L21,'DS2024'!$V$20:$V$35,1)+1)),
IF($Y$3=Database!$A$19,
_xlfn.FORECAST.LINEAR(
L21,
INDEX('DS2024'!$Z$20:$Z$35,MATCH(L21,'DS2024'!$Y$20:$Y$35,1)):
INDEX('DS2024'!$Z$20:$Z$35,MATCH(L21,'DS2024'!$Y$20:$Y$35,1)+1),
INDEX('DS2024'!$Y$20:$Y$35,MATCH(L21,'DS2024'!$Y$20:$Y$35,1)):
INDEX('DS2024'!$Y$20:$Y$35,MATCH(L21,'DS2024'!$Y$20:$Y$35,1)+1)),
IF($Y$3=Database!$A$20,
_xlfn.FORECAST.LINEAR(
L21,
INDEX('DS2024'!$AC$20:$AC$35,MATCH(L21,'DS2024'!$AB$20:$AB$35,1)):
INDEX('DS2024'!$AC$20:$AC$35,MATCH(L21,'DS2024'!$AB$20:$AB$35,1)+1),
INDEX('DS2024'!$AB$20:$AB$35,MATCH(L21,'DS2024'!$AB$20:$AB$35,1)):
INDEX('DS2024'!$AB$20:$AB$35,MATCH(L21,'DS2024'!$AB$20:$AB$35,1)+1)),
IF($Y$3=Database!$A$2,
_xlfn.FORECAST.LINEAR(
L21,
INDEX('DS2024'!$B$5:$B$15,MATCH(L21,'DS2024'!$A$5:$A$15,1)):
INDEX('DS2024'!$B$5:$B$15,MATCH(L21,'DS2024'!$A$5:$A$15,1)+1),
INDEX('DS2024'!$A$5:$A$15,MATCH(L21,'DS2024'!$A$5:$A$15,1)):
INDEX('DS2024'!$A$5:$A$15,MATCH(L21,'DS2024'!$A$5:$A$15,1)+1)),
IF($Y$3=Database!$A$3,
_xlfn.FORECAST.LINEAR(
L21,
INDEX('DS2024'!$E$5:$E$15,MATCH(L21,'DS2024'!$D$5:$D$15,1)):
INDEX('DS2024'!$E$5:$E$15,MATCH(L21,'DS2024'!$D$5:$D$15,1)+1),
INDEX('DS2024'!$D$5:$D$15,MATCH(L21,'DS2024'!$D$5:$D$15,1)):
INDEX('DS2024'!$D$5:$D$15,MATCH(L21,'DS2024'!$D$5:$D$15,1)+1)),
IF($Y$3=Database!$A$4,
_xlfn.FORECAST.LINEAR(
L21,
INDEX('DS2024'!$H$5:$H$15,MATCH(L21,'DS2024'!$G$5:$G$15,1)):
INDEX('DS2024'!$H$5:$H$15,MATCH(L21,'DS2024'!$G$5:$G$15,1)+1),
INDEX('DS2024'!$G$5:$G$15,MATCH(L21,'DS2024'!$G$5:$G$15,1)):
INDEX('DS2024'!$G$5:$G$15,MATCH(L21,'DS2024'!$G$5:$G$15,1)+1)),
IF($Y$3=Database!$A$5,
_xlfn.FORECAST.LINEAR(
L21,
INDEX('DS2024'!$K$5:$K$15,MATCH(L21,'DS2024'!$J$5:$J$15,1)):
INDEX('DS2024'!$K$5:$K$15,MATCH(L21,'DS2024'!$J$5:$J$15,1)+1),
INDEX('DS2024'!$J$5:$J$15,MATCH(L21,'DS2024'!$J$5:$J$15,1)):
INDEX('DS2024'!$J$5:$J$15,MATCH(L21,'DS2024'!$J$5:$J$15,1)+1)),
IF($Y$3=Database!$A$6,
_xlfn.FORECAST.LINEAR(
L21,
INDEX('DS2024'!$N$5:$N$15,MATCH(L21,'DS2024'!$M$5:$M$15,1)):
INDEX('DS2024'!$N$5:$N$15,MATCH(L21,'DS2024'!$M$5:$M$15,1)+1),
INDEX('DS2024'!$M$5:$M$15,MATCH(L21,'DS2024'!$M$5:$M$15,1)):
INDEX('DS2024'!$M$5:$M$15,MATCH(L21,'DS2024'!$M$5:$M$15,1)+1)),
IF($Y$3=Database!$A$7,
_xlfn.FORECAST.LINEAR(
L21,
INDEX('DS2024'!$Q$5:$Q$15,MATCH(L21,'DS2024'!$P$5:$P$15,1)):
INDEX('DS2024'!$Q$5:$Q$15,MATCH(L21,'DS2024'!$P$5:$P$15,1)+1),
INDEX('DS2024'!$P$5:$P$15,MATCH(L21,'DS2024'!$P$5:$P$15,1)):
INDEX('DS2024'!$P$5:$P$15,MATCH(L21,'DS2024'!$P$5:$P$15,1)+1)),
IF($Y$3=Database!$A$8,
_xlfn.FORECAST.LINEAR(
L21,
INDEX('DS2024'!$T$5:$T$15,MATCH(L21,'DS2024'!$S$5:$S$15,1)):
INDEX('DS2024'!$T$5:$T$15,MATCH(L21,'DS2024'!$S$5:$S$15,1)+1),
INDEX('DS2024'!$S$5:$S$15,MATCH(L21,'DS2024'!$S$5:$S$15,1)):
INDEX('DS2024'!$S$5:$S$15,MATCH(L21,'DS2024'!$S$5:$S$15,1)+1)),
IF($T$3=Database!$A$9,
_xlfn.FORECAST.LINEAR(
L21,
INDEX('DS2024'!$W$5:$W$15,MATCH(L21,'DS2024'!$V$5:$V$15,1)):
INDEX('DS2024'!$W$5:$W$15,MATCH(L21,'DS2024'!$V$5:$V$15,1)+1),
INDEX('DS2024'!$V$5:$V$15,MATCH(L21,'DS2024'!$V$5:$V$15,1)):
INDEX('DS2024'!$V$5:$V$15,MATCH(L21,'DS2024'!$V$5:$V$15,1)+1)),
IF($T$3=Database!$A$10,
_xlfn.FORECAST.LINEAR(
L21,
INDEX('DS2024'!$Z$5:$Z$15,MATCH(L21,'DS2024'!$Y$5:$Y$15,1)):
INDEX('DS2024'!$Z$5:$Z$15,MATCH(L21,'DS2024'!$Y$5:$Y$15,1)+1),
INDEX('DS2024'!$Y$5:$Y$15,MATCH(L21,'DS2024'!$Y$5:$Y$15,1)):
INDEX('DS2024'!$Y$5:$Y$15,MATCH(L21,'DS2024'!$Y$5:$Y$15,1)+1))
)))))))))))))))))))</f>
        <v>0.18976535690115051</v>
      </c>
      <c r="Z21" s="50">
        <f>IF($Z$3=Database!$A$11,
_xlfn.FORECAST.LINEAR(
N21,
INDEX('DS2024'!$B$20:$B$35,MATCH(N21,'DS2024'!$A$20:$A$35,1)):
INDEX('DS2024'!$B$20:$B$35,MATCH(N21,'DS2024'!$A$20:$A$35,1)+1),
INDEX('DS2024'!$A$20:$A$35,MATCH(N21,'DS2024'!$A$20:$A$35,1)):
INDEX('DS2024'!$A$20:$A$35,MATCH(N21,'DS2024'!$A$20:$A$35,1)+1)),
IF($Z$3=Database!$A$12,
_xlfn.FORECAST.LINEAR(
N21,
INDEX('DS2024'!$E$20:$E$35,MATCH(N21,'DS2024'!$D$20:$D$35,1)):
INDEX('DS2024'!$E$20:$E$35,MATCH(N21,'DS2024'!$D$20:$D$35,1)+1),
INDEX('DS2024'!$D$20:$D$35,MATCH(N21,'DS2024'!$D$20:$D$35,1)):
INDEX('DS2024'!$D$20:$D$35,MATCH(N21,'DS2024'!$D$20:$D$35,1)+1)),
IF($Z$3=Database!$A$13,
_xlfn.FORECAST.LINEAR(
N21,
INDEX('DS2024'!$H$20:$H$35,MATCH(N21,'DS2024'!$G$20:$G$35,1)):
INDEX('DS2024'!$H$20:$H$35,MATCH(N21,'DS2024'!$G$20:$G$35,1)+1),
INDEX('DS2024'!$G$20:$G$35,MATCH(N21,'DS2024'!$G$20:$G$35,1)):
INDEX('DS2024'!$G$20:$G$35,MATCH(N21,'DS2024'!$G$20:$G$35,1)+1)),
IF($Z$3=Database!$A$14,
_xlfn.FORECAST.LINEAR(
N21,
INDEX('DS2024'!$K$20:$K$35,MATCH(N21,'DS2024'!$J$20:$J$35,1)):
INDEX('DS2024'!$K$20:$K$35,MATCH(N21,'DS2024'!$J$20:$J$35,1)+1),
INDEX('DS2024'!$J$20:$J$35,MATCH(N21,'DS2024'!$J$20:$J$35,1)):
INDEX('DS2024'!$J$20:$J$35,MATCH(N21,'DS2024'!$J$20:$J$35,1)+1)),
IF($Z$3=Database!$A$15,
_xlfn.FORECAST.LINEAR(
N21,
INDEX('DS2024'!$N$20:$N$35,MATCH(N21,'DS2024'!$M$20:$M$35,1)):
INDEX('DS2024'!$N$20:$N$35,MATCH(N21,'DS2024'!$M$20:$M$35,1)+1),
INDEX('DS2024'!$M$20:$M$35,MATCH(N21,'DS2024'!$M$20:$M$35,1)):
INDEX('DS2024'!$M$20:$M$35,MATCH(N21,'DS2024'!$M$20:$M$35,1)+1)),
IF($Z$3=Database!$A$16,
_xlfn.FORECAST.LINEAR(
N21,
INDEX('DS2024'!$Q$20:$Q$35,MATCH(N21,'DS2024'!$P$20:$P$35,1)):
INDEX('DS2024'!$Q$20:$Q$35,MATCH(N21,'DS2024'!$P$20:$P$35,1)+1),
INDEX('DS2024'!$P$20:$P$35,MATCH(N21,'DS2024'!$P$20:$P$35,1)):
INDEX('DS2024'!$P$20:$P$35,MATCH(N21,'DS2024'!$P$20:$P$35,1)+1)),
IF($Z$3=Database!$A$17,
_xlfn.FORECAST.LINEAR(
N21,
INDEX('DS2024'!$T$20:$T$35,MATCH(N21,'DS2024'!$S$20:$S$35,1)):
INDEX('DS2024'!$T$20:$T$35,MATCH(N21,'DS2024'!$S$20:$S$35,1)+1),
INDEX('DS2024'!$S$20:$S$35,MATCH(N21,'DS2024'!$S$20:$S$35,1)):
INDEX('DS2024'!$S$20:$S$35,MATCH(N21,'DS2024'!$S$20:$S$35,1)+1)),
IF($Z$3=Database!$A$18,
_xlfn.FORECAST.LINEAR(
N21,
INDEX('DS2024'!$W$20:$W$35,MATCH(N21,'DS2024'!$V$20:$V$35,1)):
INDEX('DS2024'!$W$20:$W$35,MATCH(N21,'DS2024'!$V$20:$V$35,1)+1),
INDEX('DS2024'!$V$20:$V$35,MATCH(N21,'DS2024'!$V$20:$V$35,1)):
INDEX('DS2024'!$V$20:$V$35,MATCH(N21,'DS2024'!$V$20:$V$35,1)+1)),
IF($Z$3=Database!$A$19,
_xlfn.FORECAST.LINEAR(
N21,
INDEX('DS2024'!$Z$20:$Z$35,MATCH(N21,'DS2024'!$Y$20:$Y$35,1)):
INDEX('DS2024'!$Z$20:$Z$35,MATCH(N21,'DS2024'!$Y$20:$Y$35,1)+1),
INDEX('DS2024'!$Y$20:$Y$35,MATCH(N21,'DS2024'!$Y$20:$Y$35,1)):
INDEX('DS2024'!$Y$20:$Y$35,MATCH(N21,'DS2024'!$Y$20:$Y$35,1)+1)),
IF($Z$3=Database!$A$20,
_xlfn.FORECAST.LINEAR(
N21,
INDEX('DS2024'!$AC$20:$AC$35,MATCH(N21,'DS2024'!$AB$20:$AB$35,1)):
INDEX('DS2024'!$AC$20:$AC$35,MATCH(N21,'DS2024'!$AB$20:$AB$35,1)+1),
INDEX('DS2024'!$AB$20:$AB$35,MATCH(N21,'DS2024'!$AB$20:$AB$35,1)):
INDEX('DS2024'!$AB$20:$AB$35,MATCH(N21,'DS2024'!$AB$20:$AB$35,1)+1)),
IF($Z$3=Database!$A$2,
_xlfn.FORECAST.LINEAR(
N21,
INDEX('DS2024'!$B$5:$B$15,MATCH(N21,'DS2024'!$A$5:$A$15,1)):
INDEX('DS2024'!$B$5:$B$15,MATCH(N21,'DS2024'!$A$5:$A$15,1)+1),
INDEX('DS2024'!$A$5:$A$15,MATCH(N21,'DS2024'!$A$5:$A$15,1)):
INDEX('DS2024'!$A$5:$A$15,MATCH(N21,'DS2024'!$A$5:$A$15,1)+1)),
IF($Z$3=Database!$A$3,
_xlfn.FORECAST.LINEAR(
N21,
INDEX('DS2024'!$E$5:$E$15,MATCH(N21,'DS2024'!$D$5:$D$15,1)):
INDEX('DS2024'!$E$5:$E$15,MATCH(N21,'DS2024'!$D$5:$D$15,1)+1),
INDEX('DS2024'!$D$5:$D$15,MATCH(N21,'DS2024'!$D$5:$D$15,1)):
INDEX('DS2024'!$D$5:$D$15,MATCH(N21,'DS2024'!$D$5:$D$15,1)+1)),
IF($Z$3=Database!$A$4,
_xlfn.FORECAST.LINEAR(
N21,
INDEX('DS2024'!$H$5:$H$15,MATCH(N21,'DS2024'!$G$5:$G$15,1)):
INDEX('DS2024'!$H$5:$H$15,MATCH(N21,'DS2024'!$G$5:$G$15,1)+1),
INDEX('DS2024'!$G$5:$G$15,MATCH(N21,'DS2024'!$G$5:$G$15,1)):
INDEX('DS2024'!$G$5:$G$15,MATCH(N21,'DS2024'!$G$5:$G$15,1)+1)),
IF($Z$3=Database!$A$5,
_xlfn.FORECAST.LINEAR(
N21,
INDEX('DS2024'!$K$5:$K$15,MATCH(N21,'DS2024'!$J$5:$J$15,1)):
INDEX('DS2024'!$K$5:$K$15,MATCH(N21,'DS2024'!$J$5:$J$15,1)+1),
INDEX('DS2024'!$J$5:$J$15,MATCH(N21,'DS2024'!$J$5:$J$15,1)):
INDEX('DS2024'!$J$5:$J$15,MATCH(N21,'DS2024'!$J$5:$J$15,1)+1)),
IF($Z$3=Database!$A$6,
_xlfn.FORECAST.LINEAR(
N21,
INDEX('DS2024'!$N$5:$N$15,MATCH(N21,'DS2024'!$M$5:$M$15,1)):
INDEX('DS2024'!$N$5:$N$15,MATCH(N21,'DS2024'!$M$5:$M$15,1)+1),
INDEX('DS2024'!$M$5:$M$15,MATCH(N21,'DS2024'!$M$5:$M$15,1)):
INDEX('DS2024'!$M$5:$M$15,MATCH(N21,'DS2024'!$M$5:$M$15,1)+1)),
IF($Z$3=Database!$A$7,
_xlfn.FORECAST.LINEAR(
N21,
INDEX('DS2024'!$Q$5:$Q$15,MATCH(N21,'DS2024'!$P$5:$P$15,1)):
INDEX('DS2024'!$Q$5:$Q$15,MATCH(N21,'DS2024'!$P$5:$P$15,1)+1),
INDEX('DS2024'!$P$5:$P$15,MATCH(N21,'DS2024'!$P$5:$P$15,1)):
INDEX('DS2024'!$P$5:$P$15,MATCH(N21,'DS2024'!$P$5:$P$15,1)+1)),
IF($Z$3=Database!$A$8,
_xlfn.FORECAST.LINEAR(
N21,
INDEX('DS2024'!$T$5:$T$15,MATCH(N21,'DS2024'!$S$5:$S$15,1)):
INDEX('DS2024'!$T$5:$T$15,MATCH(N21,'DS2024'!$S$5:$S$15,1)+1),
INDEX('DS2024'!$S$5:$S$15,MATCH(N21,'DS2024'!$S$5:$S$15,1)):
INDEX('DS2024'!$S$5:$S$15,MATCH(N21,'DS2024'!$S$5:$S$15,1)+1)),
IF($Z$3=Database!$A$9,
_xlfn.FORECAST.LINEAR(
N21,
INDEX('DS2024'!$W$5:$W$15,MATCH(N21,'DS2024'!$V$5:$V$15,1)):
INDEX('DS2024'!$W$5:$W$15,MATCH(N21,'DS2024'!$V$5:$V$15,1)+1),
INDEX('DS2024'!$V$5:$V$15,MATCH(N21,'DS2024'!$V$5:$V$15,1)):
INDEX('DS2024'!$V$5:$V$15,MATCH(N21,'DS2024'!$V$5:$V$15,1)+1)),
IF($Z$3=Database!$A$10,
_xlfn.FORECAST.LINEAR(
N21,
INDEX('DS2024'!$Z$5:$Z$15,MATCH(N21,'DS2024'!$Y$5:$Y$15,1)):
INDEX('DS2024'!$Z$5:$Z$15,MATCH(N21,'DS2024'!$Y$5:$Y$15,1)+1),
INDEX('DS2024'!$Y$5:$Y$15,MATCH(N21,'DS2024'!$Y$5:$Y$15,1)):
INDEX('DS2024'!$Y$5:$Y$15,MATCH(N21,'DS2024'!$Y$5:$Y$15,1)+1))
)))))))))))))))))))</f>
        <v>0.19560635375612084</v>
      </c>
      <c r="AA21" s="50">
        <f>IF($AA$3=Database!$A$11,
_xlfn.FORECAST.LINEAR(
P21,
INDEX('DS2024'!$B$20:$B$35,MATCH(P21,'DS2024'!$A$20:$A$35,1)):
INDEX('DS2024'!$B$20:$B$35,MATCH(P21,'DS2024'!$A$20:$A$35,1)+1),
INDEX('DS2024'!$A$20:$A$35,MATCH(P21,'DS2024'!$A$20:$A$35,1)):
INDEX('DS2024'!$A$20:$A$35,MATCH(P21,'DS2024'!$A$20:$A$35,1)+1)),
IF($AA$3=Database!$A$12,
_xlfn.FORECAST.LINEAR(
P21,
INDEX('DS2024'!$E$20:$E$35,MATCH(P21,'DS2024'!$D$20:$D$35,1)):
INDEX('DS2024'!$E$20:$E$35,MATCH(P21,'DS2024'!$D$20:$D$35,1)+1),
INDEX('DS2024'!$D$20:$D$35,MATCH(P21,'DS2024'!$D$20:$D$35,1)):
INDEX('DS2024'!$D$20:$D$35,MATCH(P21,'DS2024'!$D$20:$D$35,1)+1)),
IF($AA$3=Database!$A$13,
_xlfn.FORECAST.LINEAR(
P21,
INDEX('DS2024'!$H$20:$H$35,MATCH(P21,'DS2024'!$G$20:$G$35,1)):
INDEX('DS2024'!$H$20:$H$35,MATCH(P21,'DS2024'!$G$20:$G$35,1)+1),
INDEX('DS2024'!$G$20:$G$35,MATCH(P21,'DS2024'!$G$20:$G$35,1)):
INDEX('DS2024'!$G$20:$G$35,MATCH(P21,'DS2024'!$G$20:$G$35,1)+1)),
IF($AA$3=Database!$A$14,
_xlfn.FORECAST.LINEAR(
P21,
INDEX('DS2024'!$K$20:$K$35,MATCH(P21,'DS2024'!$J$20:$J$35,1)):
INDEX('DS2024'!$K$20:$K$35,MATCH(P21,'DS2024'!$J$20:$J$35,1)+1),
INDEX('DS2024'!$J$20:$J$35,MATCH(P21,'DS2024'!$J$20:$J$35,1)):
INDEX('DS2024'!$J$20:$J$35,MATCH(P21,'DS2024'!$J$20:$J$35,1)+1)),
IF($AA$3=Database!$A$15,
_xlfn.FORECAST.LINEAR(
P21,
INDEX('DS2024'!$N$20:$N$35,MATCH(P21,'DS2024'!$M$20:$M$35,1)):
INDEX('DS2024'!$N$20:$N$35,MATCH(P21,'DS2024'!$M$20:$M$35,1)+1),
INDEX('DS2024'!$M$20:$M$35,MATCH(P21,'DS2024'!$M$20:$M$35,1)):
INDEX('DS2024'!$M$20:$M$35,MATCH(P21,'DS2024'!$M$20:$M$35,1)+1)),
IF($AA$3=Database!$A$16,
_xlfn.FORECAST.LINEAR(
P21,
INDEX('DS2024'!$Q$20:$Q$35,MATCH(P21,'DS2024'!$P$20:$P$35,1)):
INDEX('DS2024'!$Q$20:$Q$35,MATCH(P21,'DS2024'!$P$20:$P$35,1)+1),
INDEX('DS2024'!$P$20:$P$35,MATCH(P21,'DS2024'!$P$20:$P$35,1)):
INDEX('DS2024'!$P$20:$P$35,MATCH(P21,'DS2024'!$P$20:$P$35,1)+1)),
IF($AA$3=Database!$A$17,
_xlfn.FORECAST.LINEAR(
P21,
INDEX('DS2024'!$T$20:$T$35,MATCH(P21,'DS2024'!$S$20:$S$35,1)):
INDEX('DS2024'!$T$20:$T$35,MATCH(P21,'DS2024'!$S$20:$S$35,1)+1),
INDEX('DS2024'!$S$20:$S$35,MATCH(P21,'DS2024'!$S$20:$S$35,1)):
INDEX('DS2024'!$S$20:$S$35,MATCH(P21,'DS2024'!$S$20:$S$35,1)+1)),
IF($AA$3=Database!$A$18,
_xlfn.FORECAST.LINEAR(
P21,
INDEX('DS2024'!$W$20:$W$35,MATCH(P21,'DS2024'!$V$20:$V$35,1)):
INDEX('DS2024'!$W$20:$W$35,MATCH(P21,'DS2024'!$V$20:$V$35,1)+1),
INDEX('DS2024'!$V$20:$V$35,MATCH(P21,'DS2024'!$V$20:$V$35,1)):
INDEX('DS2024'!$V$20:$V$35,MATCH(P21,'DS2024'!$V$20:$V$35,1)+1)),
IF($AA$3=Database!$A$19,
_xlfn.FORECAST.LINEAR(
P21,
INDEX('DS2024'!$Z$20:$Z$35,MATCH(P21,'DS2024'!$Y$20:$Y$35,1)):
INDEX('DS2024'!$Z$20:$Z$35,MATCH(P21,'DS2024'!$Y$20:$Y$35,1)+1),
INDEX('DS2024'!$Y$20:$Y$35,MATCH(P21,'DS2024'!$Y$20:$Y$35,1)):
INDEX('DS2024'!$Y$20:$Y$35,MATCH(P21,'DS2024'!$Y$20:$Y$35,1)+1)),
IF($AA$3=Database!$A$20,
_xlfn.FORECAST.LINEAR(
P21,
INDEX('DS2024'!$AC$20:$AC$35,MATCH(P21,'DS2024'!$AB$20:$AB$35,1)):
INDEX('DS2024'!$AC$20:$AC$35,MATCH(P21,'DS2024'!$AB$20:$AB$35,1)+1),
INDEX('DS2024'!$AB$20:$AB$35,MATCH(P21,'DS2024'!$AB$20:$AB$35,1)):
INDEX('DS2024'!$AB$20:$AB$35,MATCH(P21,'DS2024'!$AB$20:$AB$35,1)+1)),
IF($AA$3=Database!$A$2,
_xlfn.FORECAST.LINEAR(
P21,
INDEX('DS2024'!$B$5:$B$15,MATCH(P21,'DS2024'!$A$5:$A$15,1)):
INDEX('DS2024'!$B$5:$B$15,MATCH(P21,'DS2024'!$A$5:$A$15,1)+1),
INDEX('DS2024'!$A$5:$A$15,MATCH(P21,'DS2024'!$A$5:$A$15,1)):
INDEX('DS2024'!$A$5:$A$15,MATCH(P21,'DS2024'!$A$5:$A$15,1)+1)),
IF($AA$3=Database!$A$3,
_xlfn.FORECAST.LINEAR(
P21,
INDEX('DS2024'!$E$5:$E$15,MATCH(P21,'DS2024'!$D$5:$D$15,1)):
INDEX('DS2024'!$E$5:$E$15,MATCH(P21,'DS2024'!$D$5:$D$15,1)+1),
INDEX('DS2024'!$D$5:$D$15,MATCH(P21,'DS2024'!$D$5:$D$15,1)):
INDEX('DS2024'!$D$5:$D$15,MATCH(P21,'DS2024'!$D$5:$D$15,1)+1)),
IF($AA$3=Database!$A$4,
_xlfn.FORECAST.LINEAR(
P21,
INDEX('DS2024'!$H$5:$H$15,MATCH(P21,'DS2024'!$G$5:$G$15,1)):
INDEX('DS2024'!$H$5:$H$15,MATCH(P21,'DS2024'!$G$5:$G$15,1)+1),
INDEX('DS2024'!$G$5:$G$15,MATCH(P21,'DS2024'!$G$5:$G$15,1)):
INDEX('DS2024'!$G$5:$G$15,MATCH(P21,'DS2024'!$G$5:$G$15,1)+1)),
IF($AA$3=Database!$A$5,
_xlfn.FORECAST.LINEAR(
P21,
INDEX('DS2024'!$K$5:$K$15,MATCH(P21,'DS2024'!$J$5:$J$15,1)):
INDEX('DS2024'!$K$5:$K$15,MATCH(P21,'DS2024'!$J$5:$J$15,1)+1),
INDEX('DS2024'!$J$5:$J$15,MATCH(P21,'DS2024'!$J$5:$J$15,1)):
INDEX('DS2024'!$J$5:$J$15,MATCH(P21,'DS2024'!$J$5:$J$15,1)+1)),
IF($AA$3=Database!$A$6,
_xlfn.FORECAST.LINEAR(
P21,
INDEX('DS2024'!$N$5:$N$15,MATCH(P21,'DS2024'!$M$5:$M$15,1)):
INDEX('DS2024'!$N$5:$N$15,MATCH(P21,'DS2024'!$M$5:$M$15,1)+1),
INDEX('DS2024'!$M$5:$M$15,MATCH(P21,'DS2024'!$M$5:$M$15,1)):
INDEX('DS2024'!$M$5:$M$15,MATCH(P21,'DS2024'!$M$5:$M$15,1)+1)),
IF($AA$3=Database!$A$7,
_xlfn.FORECAST.LINEAR(
P21,
INDEX('DS2024'!$Q$5:$Q$15,MATCH(P21,'DS2024'!$P$5:$P$15,1)):
INDEX('DS2024'!$Q$5:$Q$15,MATCH(P21,'DS2024'!$P$5:$P$15,1)+1),
INDEX('DS2024'!$P$5:$P$15,MATCH(P21,'DS2024'!$P$5:$P$15,1)):
INDEX('DS2024'!$P$5:$P$15,MATCH(P21,'DS2024'!$P$5:$P$15,1)+1)),
IF($AA$3=Database!$A$8,
_xlfn.FORECAST.LINEAR(
P21,
INDEX('DS2024'!$T$5:$T$15,MATCH(P21,'DS2024'!$S$5:$S$15,1)):
INDEX('DS2024'!$T$5:$T$15,MATCH(P21,'DS2024'!$S$5:$S$15,1)+1),
INDEX('DS2024'!$S$5:$S$15,MATCH(P21,'DS2024'!$S$5:$S$15,1)):
INDEX('DS2024'!$S$5:$S$15,MATCH(P21,'DS2024'!$S$5:$S$15,1)+1)),
IF($AA$3=Database!$A$9,
_xlfn.FORECAST.LINEAR(
P21,
INDEX('DS2024'!$W$5:$W$15,MATCH(P21,'DS2024'!$V$5:$V$15,1)):
INDEX('DS2024'!$W$5:$W$15,MATCH(P21,'DS2024'!$V$5:$V$15,1)+1),
INDEX('DS2024'!$V$5:$V$15,MATCH(P21,'DS2024'!$V$5:$V$15,1)):
INDEX('DS2024'!$V$5:$V$15,MATCH(P21,'DS2024'!$V$5:$V$15,1)+1)),
IF($AA$3=Database!$A$10,
_xlfn.FORECAST.LINEAR(
P21,
INDEX('DS2024'!$Z$5:$Z$15,MATCH(P21,'DS2024'!$Y$5:$Y$15,1)):
INDEX('DS2024'!$Z$5:$Z$15,MATCH(P21,'DS2024'!$Y$5:$Y$15,1)+1),
INDEX('DS2024'!$Y$5:$Y$15,MATCH(P21,'DS2024'!$Y$5:$Y$15,1)):
INDEX('DS2024'!$Y$5:$Y$15,MATCH(P21,'DS2024'!$Y$5:$Y$15,1)+1))
)))))))))))))))))))</f>
        <v>0.19409673951988532</v>
      </c>
      <c r="AB21" s="50">
        <f>IF($AB$3=Database!$A$11,
_xlfn.FORECAST.LINEAR(
R21,
INDEX('DS2024'!$B$20:$B$35,MATCH(R21,'DS2024'!$A$20:$A$35,1)):
INDEX('DS2024'!$B$20:$B$35,MATCH(R21,'DS2024'!$A$20:$A$35,1)+1),
INDEX('DS2024'!$A$20:$A$35,MATCH(R21,'DS2024'!$A$20:$A$35,1)):
INDEX('DS2024'!$A$20:$A$35,MATCH(R21,'DS2024'!$A$20:$A$35,1)+1)),
IF($AB$3=Database!$A$12,
_xlfn.FORECAST.LINEAR(
R21,
INDEX('DS2024'!$E$20:$E$35,MATCH(R21,'DS2024'!$D$20:$D$35,1)):
INDEX('DS2024'!$E$20:$E$35,MATCH(R21,'DS2024'!$D$20:$D$35,1)+1),
INDEX('DS2024'!$D$20:$D$35,MATCH(R21,'DS2024'!$D$20:$D$35,1)):
INDEX('DS2024'!$D$20:$D$35,MATCH(R21,'DS2024'!$D$20:$D$35,1)+1)),
IF($AB$3=Database!$A$13,
_xlfn.FORECAST.LINEAR(
R21,
INDEX('DS2024'!$H$20:$H$35,MATCH(R21,'DS2024'!$G$20:$G$35,1)):
INDEX('DS2024'!$H$20:$H$35,MATCH(R21,'DS2024'!$G$20:$G$35,1)+1),
INDEX('DS2024'!$G$20:$G$35,MATCH(R21,'DS2024'!$G$20:$G$35,1)):
INDEX('DS2024'!$G$20:$G$35,MATCH(R21,'DS2024'!$G$20:$G$35,1)+1)),
IF($AB$3=Database!$A$14,
_xlfn.FORECAST.LINEAR(
R21,
INDEX('DS2024'!$K$20:$K$35,MATCH(R21,'DS2024'!$J$20:$J$35,1)):
INDEX('DS2024'!$K$20:$K$35,MATCH(R21,'DS2024'!$J$20:$J$35,1)+1),
INDEX('DS2024'!$J$20:$J$35,MATCH(R21,'DS2024'!$J$20:$J$35,1)):
INDEX('DS2024'!$J$20:$J$35,MATCH(R21,'DS2024'!$J$20:$J$35,1)+1)),
IF($AB$3=Database!$A$15,
_xlfn.FORECAST.LINEAR(
R21,
INDEX('DS2024'!$N$20:$N$35,MATCH(R21,'DS2024'!$M$20:$M$35,1)):
INDEX('DS2024'!$N$20:$N$35,MATCH(R21,'DS2024'!$M$20:$M$35,1)+1),
INDEX('DS2024'!$M$20:$M$35,MATCH(R21,'DS2024'!$M$20:$M$35,1)):
INDEX('DS2024'!$M$20:$M$35,MATCH(R21,'DS2024'!$M$20:$M$35,1)+1)),
IF($AB$3=Database!$A$16,
_xlfn.FORECAST.LINEAR(
R21,
INDEX('DS2024'!$Q$20:$Q$35,MATCH(R21,'DS2024'!$P$20:$P$35,1)):
INDEX('DS2024'!$Q$20:$Q$35,MATCH(R21,'DS2024'!$P$20:$P$35,1)+1),
INDEX('DS2024'!$P$20:$P$35,MATCH(R21,'DS2024'!$P$20:$P$35,1)):
INDEX('DS2024'!$P$20:$P$35,MATCH(R21,'DS2024'!$P$20:$P$35,1)+1)),
IF($AB$3=Database!$A$17,
_xlfn.FORECAST.LINEAR(
R21,
INDEX('DS2024'!$T$20:$T$35,MATCH(R21,'DS2024'!$S$20:$S$35,1)):
INDEX('DS2024'!$T$20:$T$35,MATCH(R21,'DS2024'!$S$20:$S$35,1)+1),
INDEX('DS2024'!$S$20:$S$35,MATCH(R21,'DS2024'!$S$20:$S$35,1)):
INDEX('DS2024'!$S$20:$S$35,MATCH(R21,'DS2024'!$S$20:$S$35,1)+1)),
IF($AB$3=Database!$A$18,
_xlfn.FORECAST.LINEAR(
R21,
INDEX('DS2024'!$W$20:$W$35,MATCH(R21,'DS2024'!$V$20:$V$35,1)):
INDEX('DS2024'!$W$20:$W$35,MATCH(R21,'DS2024'!$V$20:$V$35,1)+1),
INDEX('DS2024'!$V$20:$V$35,MATCH(R21,'DS2024'!$V$20:$V$35,1)):
INDEX('DS2024'!$V$20:$V$35,MATCH(R21,'DS2024'!$V$20:$V$35,1)+1)),
IF($AB$3=Database!$A$19,
_xlfn.FORECAST.LINEAR(
R21,
INDEX('DS2024'!$Z$20:$Z$35,MATCH(R21,'DS2024'!$Y$20:$Y$35,1)):
INDEX('DS2024'!$Z$20:$Z$35,MATCH(R21,'DS2024'!$Y$20:$Y$35,1)+1),
INDEX('DS2024'!$Y$20:$Y$35,MATCH(R21,'DS2024'!$Y$20:$Y$35,1)):
INDEX('DS2024'!$Y$20:$Y$35,MATCH(R21,'DS2024'!$Y$20:$Y$35,1)+1)),
IF($AB$3=Database!$A$20,
_xlfn.FORECAST.LINEAR(
R21,
INDEX('DS2024'!$AC$20:$AC$35,MATCH(R21,'DS2024'!$AB$20:$AB$35,1)):
INDEX('DS2024'!$AC$20:$AC$35,MATCH(R21,'DS2024'!$AB$20:$AB$35,1)+1),
INDEX('DS2024'!$AB$20:$AB$35,MATCH(R21,'DS2024'!$AB$20:$AB$35,1)):
INDEX('DS2024'!$AB$20:$AB$35,MATCH(R21,'DS2024'!$AB$20:$AB$35,1)+1)),
IF($AB$3=Database!$A$2,
_xlfn.FORECAST.LINEAR(
R21,
INDEX('DS2024'!$B$5:$B$15,MATCH(R21,'DS2024'!$A$5:$A$15,1)):
INDEX('DS2024'!$B$5:$B$15,MATCH(R21,'DS2024'!$A$5:$A$15,1)+1),
INDEX('DS2024'!$A$5:$A$15,MATCH(R21,'DS2024'!$A$5:$A$15,1)):
INDEX('DS2024'!$A$5:$A$15,MATCH(R21,'DS2024'!$A$5:$A$15,1)+1)),
IF($AB$3=Database!$A$3,
_xlfn.FORECAST.LINEAR(
R21,
INDEX('DS2024'!$E$5:$E$15,MATCH(R21,'DS2024'!$D$5:$D$15,1)):
INDEX('DS2024'!$E$5:$E$15,MATCH(R21,'DS2024'!$D$5:$D$15,1)+1),
INDEX('DS2024'!$D$5:$D$15,MATCH(R21,'DS2024'!$D$5:$D$15,1)):
INDEX('DS2024'!$D$5:$D$15,MATCH(R21,'DS2024'!$D$5:$D$15,1)+1)),
IF($AB$3=Database!$A$4,
_xlfn.FORECAST.LINEAR(
R21,
INDEX('DS2024'!$H$5:$H$15,MATCH(R21,'DS2024'!$G$5:$G$15,1)):
INDEX('DS2024'!$H$5:$H$15,MATCH(R21,'DS2024'!$G$5:$G$15,1)+1),
INDEX('DS2024'!$G$5:$G$15,MATCH(R21,'DS2024'!$G$5:$G$15,1)):
INDEX('DS2024'!$G$5:$G$15,MATCH(R21,'DS2024'!$G$5:$G$15,1)+1)),
IF($AB$3=Database!$A$5,
_xlfn.FORECAST.LINEAR(
R21,
INDEX('DS2024'!$K$5:$K$15,MATCH(R21,'DS2024'!$J$5:$J$15,1)):
INDEX('DS2024'!$K$5:$K$15,MATCH(R21,'DS2024'!$J$5:$J$15,1)+1),
INDEX('DS2024'!$J$5:$J$15,MATCH(R21,'DS2024'!$J$5:$J$15,1)):
INDEX('DS2024'!$J$5:$J$15,MATCH(R21,'DS2024'!$J$5:$J$15,1)+1)),
IF($AB$3=Database!$A$6,
_xlfn.FORECAST.LINEAR(
R21,
INDEX('DS2024'!$N$5:$N$15,MATCH(R21,'DS2024'!$M$5:$M$15,1)):
INDEX('DS2024'!$N$5:$N$15,MATCH(R21,'DS2024'!$M$5:$M$15,1)+1),
INDEX('DS2024'!$M$5:$M$15,MATCH(R21,'DS2024'!$M$5:$M$15,1)):
INDEX('DS2024'!$M$5:$M$15,MATCH(R21,'DS2024'!$M$5:$M$15,1)+1)),
IF($AB$3=Database!$A$7,
_xlfn.FORECAST.LINEAR(
R21,
INDEX('DS2024'!$Q$5:$Q$15,MATCH(R21,'DS2024'!$P$5:$P$15,1)):
INDEX('DS2024'!$Q$5:$Q$15,MATCH(R21,'DS2024'!$P$5:$P$15,1)+1),
INDEX('DS2024'!$P$5:$P$15,MATCH(R21,'DS2024'!$P$5:$P$15,1)):
INDEX('DS2024'!$P$5:$P$15,MATCH(R21,'DS2024'!$P$5:$P$15,1)+1)),
IF($AB$3=Database!$A$8,
_xlfn.FORECAST.LINEAR(
R21,
INDEX('DS2024'!$T$5:$T$15,MATCH(R21,'DS2024'!$S$5:$S$15,1)):
INDEX('DS2024'!$T$5:$T$15,MATCH(R21,'DS2024'!$S$5:$S$15,1)+1),
INDEX('DS2024'!$S$5:$S$15,MATCH(R21,'DS2024'!$S$5:$S$15,1)):
INDEX('DS2024'!$S$5:$S$15,MATCH(R21,'DS2024'!$S$5:$S$15,1)+1)),
IF($AB$3=Database!$A$9,
_xlfn.FORECAST.LINEAR(
R21,
INDEX('DS2024'!$W$5:$W$15,MATCH(R21,'DS2024'!$V$5:$V$15,1)):
INDEX('DS2024'!$W$5:$W$15,MATCH(R21,'DS2024'!$V$5:$V$15,1)+1),
INDEX('DS2024'!$V$5:$V$15,MATCH(R21,'DS2024'!$V$5:$V$15,1)):
INDEX('DS2024'!$V$5:$V$15,MATCH(R21,'DS2024'!$V$5:$V$15,1)+1)),
IF($AB$3=Database!$A$10,
_xlfn.FORECAST.LINEAR(
R21,
INDEX('DS2024'!$Z$5:$Z$15,MATCH(R21,'DS2024'!$Y$5:$Y$15,1)):
INDEX('DS2024'!$Z$5:$Z$15,MATCH(R21,'DS2024'!$Y$5:$Y$15,1)+1),
INDEX('DS2024'!$Y$5:$Y$15,MATCH(R21,'DS2024'!$Y$5:$Y$15,1)):
INDEX('DS2024'!$Y$5:$Y$15,MATCH(R21,'DS2024'!$Y$5:$Y$15,1)+1))
)))))))))))))))))))</f>
        <v>0.19342155340578845</v>
      </c>
      <c r="AC21" s="82">
        <f t="shared" si="0"/>
        <v>0.52923023496714761</v>
      </c>
      <c r="AD21" s="82">
        <f t="shared" si="1"/>
        <v>0.46412224056383716</v>
      </c>
      <c r="AE21" s="82">
        <f t="shared" si="2"/>
        <v>0.46905633635013028</v>
      </c>
      <c r="AF21" s="82">
        <f t="shared" si="3"/>
        <v>0.52926539826481478</v>
      </c>
      <c r="AG21" s="82">
        <f t="shared" si="4"/>
        <v>0.52924676870313669</v>
      </c>
      <c r="AH21" s="82">
        <f t="shared" si="5"/>
        <v>0.52898874927389661</v>
      </c>
      <c r="AI21" s="82">
        <f t="shared" si="6"/>
        <v>0.52941583197536446</v>
      </c>
      <c r="AJ21" s="83">
        <f t="shared" si="7"/>
        <v>0.52930545182242239</v>
      </c>
      <c r="AK21" s="83">
        <f t="shared" si="8"/>
        <v>0.52925608348397568</v>
      </c>
      <c r="AL21" s="42"/>
      <c r="AM21" s="42"/>
      <c r="AN21" s="42"/>
      <c r="AO21" s="42"/>
      <c r="AP21" s="42"/>
      <c r="AQ21" s="42"/>
      <c r="AR21" s="42"/>
      <c r="AS21" s="42"/>
      <c r="AT21" s="42"/>
      <c r="BD21" s="83" t="e">
        <f>#REF!/10</f>
        <v>#REF!</v>
      </c>
      <c r="BE21" s="83" t="e">
        <f>#REF!/10</f>
        <v>#REF!</v>
      </c>
      <c r="BF21" s="83" t="e">
        <f>#REF!/10</f>
        <v>#REF!</v>
      </c>
      <c r="BG21" s="83" t="e">
        <f>#REF!/10</f>
        <v>#REF!</v>
      </c>
      <c r="BH21" s="83">
        <f t="shared" si="9"/>
        <v>0</v>
      </c>
      <c r="BI21" s="83">
        <f t="shared" si="10"/>
        <v>0</v>
      </c>
      <c r="BJ21" s="83">
        <f t="shared" si="11"/>
        <v>0</v>
      </c>
      <c r="BK21" s="83">
        <f t="shared" si="12"/>
        <v>0</v>
      </c>
      <c r="BL21" s="83">
        <f t="shared" si="13"/>
        <v>0</v>
      </c>
    </row>
    <row r="22" spans="1:64" ht="14.25" customHeight="1">
      <c r="A22" s="31">
        <v>16</v>
      </c>
      <c r="B22" s="42">
        <f>'Evaluasi 60 C'!B22</f>
        <v>65.721999999999994</v>
      </c>
      <c r="C22" s="42">
        <f>'Evaluasi 60 C'!C22</f>
        <v>-0.33653709909047386</v>
      </c>
      <c r="D22" s="42">
        <f>'Evaluasi 60 C'!E22</f>
        <v>66.286000000000001</v>
      </c>
      <c r="E22" s="42">
        <f>'Evaluasi 60 C'!F22</f>
        <v>-0.29470324909747292</v>
      </c>
      <c r="F22" s="42">
        <f>'Evaluasi 60 C'!H22</f>
        <v>65.585999999999999</v>
      </c>
      <c r="G22" s="42">
        <f>'Evaluasi 60 C'!I22</f>
        <v>-0.29647220216606496</v>
      </c>
      <c r="H22" s="42">
        <f>'Evaluasi 60 C'!K22</f>
        <v>65.69</v>
      </c>
      <c r="I22" s="42">
        <f>'Evaluasi 60 C'!L22</f>
        <v>-0.33644263602999835</v>
      </c>
      <c r="J22" s="42">
        <f>'Evaluasi 60 C'!N22</f>
        <v>65.694000000000003</v>
      </c>
      <c r="K22" s="42">
        <f>'Evaluasi 60 C'!O22</f>
        <v>-0.3364544439125578</v>
      </c>
      <c r="L22" s="42">
        <f>'Evaluasi 60 C'!Q22</f>
        <v>66.509</v>
      </c>
      <c r="M22" s="42">
        <f>'Evaluasi 60 C'!R22</f>
        <v>-0.33886029998404332</v>
      </c>
      <c r="N22" s="42">
        <f>'Evaluasi 60 C'!T22</f>
        <v>65.313999999999993</v>
      </c>
      <c r="O22" s="42">
        <f>'Evaluasi 60 C'!U22</f>
        <v>-0.3353326950694111</v>
      </c>
      <c r="P22" s="42">
        <f>'Evaluasi 60 C'!W22</f>
        <v>65.616</v>
      </c>
      <c r="Q22" s="42">
        <f>'Evaluasi 60 C'!X22</f>
        <v>-0.33622419020264871</v>
      </c>
      <c r="R22" s="42">
        <f>'Evaluasi 60 C'!Z22</f>
        <v>65.7</v>
      </c>
      <c r="S22" s="50">
        <f>'Evaluasi 60 C'!AA22</f>
        <v>-0.33647215573639699</v>
      </c>
      <c r="T22" s="50">
        <f>IF($T$3=Database!$A$11,
_xlfn.FORECAST.LINEAR(
B22,
INDEX('DS2024'!$B$20:$B$35,MATCH(B22,'DS2024'!$A$20:$A$35,1)):
INDEX('DS2024'!$B$20:$B$35,MATCH(B22,'DS2024'!$A$20:$A$35,1)+1),
INDEX('DS2024'!$A$20:$A$35,MATCH(B22,'DS2024'!$A$20:$A$35,1)):
INDEX('DS2024'!$A$20:$A$35,MATCH(B22,'DS2024'!$A$20:$A$35,1)+1)),
IF($T$3=Database!$A$12,
_xlfn.FORECAST.LINEAR(
B22,
INDEX('DS2024'!$E$20:$E$35,MATCH(B22,'DS2024'!$D$20:$D$35,1)):
INDEX('DS2024'!$E$20:$E$35,MATCH(B22,'DS2024'!$D$20:$D$35,1)+1),
INDEX('DS2024'!$D$20:$D$35,MATCH(B22,'DS2024'!$D$20:$D$35,1)):
INDEX('DS2024'!$D$20:$D$35,MATCH(B22,'DS2024'!$D$20:$D$35,1)+1)),
IF($T$3=Database!$A$13,
_xlfn.FORECAST.LINEAR(
B22,
INDEX('DS2024'!$H$20:$H$35,MATCH(B22,'DS2024'!$G$20:$G$35,1)):
INDEX('DS2024'!$H$20:$H$35,MATCH(B22,'DS2024'!$G$20:$G$35,1)+1),
INDEX('DS2024'!$G$20:$G$35,MATCH(B22,'DS2024'!$G$20:$G$35,1)):
INDEX('DS2024'!$G$20:$G$35,MATCH(B22,'DS2024'!$G$20:$G$35,1)+1)),
IF($T$3=Database!$A$14,
_xlfn.FORECAST.LINEAR(
B22,
INDEX('DS2024'!$K$20:$K$35,MATCH(B22,'DS2024'!$J$20:$J$35,1)):
INDEX('DS2024'!$K$20:$K$35,MATCH(B22,'DS2024'!$J$20:$J$35,1)+1),
INDEX('DS2024'!$J$20:$J$35,MATCH(B22,'DS2024'!$J$20:$J$35,1)):
INDEX('DS2024'!$J$20:$J$35,MATCH(B22,'DS2024'!$J$20:$J$35,1)+1)),
IF($T$3=Database!$A$15,
_xlfn.FORECAST.LINEAR(
B22,
INDEX('DS2024'!$N$20:$N$35,MATCH(B22,'DS2024'!$M$20:$M$35,1)):
INDEX('DS2024'!$N$20:$N$35,MATCH(B22,'DS2024'!$M$20:$M$35,1)+1),
INDEX('DS2024'!$M$20:$M$35,MATCH(B22,'DS2024'!$M$20:$M$35,1)):
INDEX('DS2024'!$M$20:$M$35,MATCH(B22,'DS2024'!$M$20:$M$35,1)+1)),
IF($T$3=Database!$A$16,
_xlfn.FORECAST.LINEAR(
B22,
INDEX('DS2024'!$Q$20:$Q$35,MATCH(B22,'DS2024'!$P$20:$P$35,1)):
INDEX('DS2024'!$Q$20:$Q$35,MATCH(B22,'DS2024'!$P$20:$P$35,1)+1),
INDEX('DS2024'!$P$20:$P$35,MATCH(B22,'DS2024'!$P$20:$P$35,1)):
INDEX('DS2024'!$P$20:$P$35,MATCH(B22,'DS2024'!$P$20:$P$35,1)+1)),
IF($T$3=Database!$A$17,
_xlfn.FORECAST.LINEAR(
B22,
INDEX('DS2024'!$T$20:$T$35,MATCH(B22,'DS2024'!$S$20:$S$35,1)):
INDEX('DS2024'!$T$20:$T$35,MATCH(B22,'DS2024'!$S$20:$S$35,1)+1),
INDEX('DS2024'!$S$20:$S$35,MATCH(B22,'DS2024'!$S$20:$S$35,1)):
INDEX('DS2024'!$S$20:$S$35,MATCH(B22,'DS2024'!$S$20:$S$35,1)+1)),
IF($T$3=Database!$A$18,
_xlfn.FORECAST.LINEAR(
B22,
INDEX('DS2024'!$W$20:$W$35,MATCH(B22,'DS2024'!$V$20:$V$35,1)):
INDEX('DS2024'!$W$20:$W$35,MATCH(B22,'DS2024'!$V$20:$V$35,1)+1),
INDEX('DS2024'!$V$20:$V$35,MATCH(B22,'DS2024'!$V$20:$V$35,1)):
INDEX('DS2024'!$V$20:$V$35,MATCH(B22,'DS2024'!$V$20:$V$35,1)+1)),
IF($T$3=Database!$A$19,
_xlfn.FORECAST.LINEAR(
B22,
INDEX('DS2024'!$Z$20:$Z$35,MATCH(B22,'DS2024'!$Y$20:$Y$35,1)):
INDEX('DS2024'!$Z$20:$Z$35,MATCH(B22,'DS2024'!$Y$20:$Y$35,1)+1),
INDEX('DS2024'!$Y$20:$Y$35,MATCH(B22,'DS2024'!$Y$20:$Y$35,1)):
INDEX('DS2024'!$Y$20:$Y$35,MATCH(B22,'DS2024'!$Y$20:$Y$35,1)+1)),
IF($T$3=Database!$A$20,
_xlfn.FORECAST.LINEAR(
B22,
INDEX('DS2024'!$AC$20:$AC$35,MATCH(B22,'DS2024'!$AB$20:$AB$35,1)):
INDEX('DS2024'!$AC$20:$AC$35,MATCH(B22,'DS2024'!$AB$20:$AB$35,1)+1),
INDEX('DS2024'!$AB$20:$AB$35,MATCH(B22,'DS2024'!$AB$20:$AB$35,1)):
INDEX('DS2024'!$AB$20:$AB$35,MATCH(B22,'DS2024'!$AB$20:$AB$35,1)+1)),
IF($T$3=Database!$A$2,
_xlfn.FORECAST.LINEAR(
B22,
INDEX('DS2024'!$B$5:$B$15,MATCH(B22,'DS2024'!$A$5:$A$15,1)):
INDEX('DS2024'!$B$5:$B$15,MATCH(B22,'DS2024'!$A$5:$A$15,1)+1),
INDEX('DS2024'!$A$5:$A$15,MATCH(B22,'DS2024'!$A$5:$A$15,1)):
INDEX('DS2024'!$A$5:$A$15,MATCH(B22,'DS2024'!$A$5:$A$15,1)+1)),
IF($T$3=Database!$A$3,
_xlfn.FORECAST.LINEAR(
B22,
INDEX('DS2024'!$E$5:$E$15,MATCH(B22,'DS2024'!$D$5:$D$15,1)):
INDEX('DS2024'!$E$5:$E$15,MATCH(B22,'DS2024'!$D$5:$D$15,1)+1),
INDEX('DS2024'!$D$5:$D$15,MATCH(B22,'DS2024'!$D$5:$D$15,1)):
INDEX('DS2024'!$D$5:$D$15,MATCH(B22,'DS2024'!$D$5:$D$15,1)+1)),
IF($T$3=Database!$A$4,
_xlfn.FORECAST.LINEAR(
B22,
INDEX('DS2024'!$H$5:$H$15,MATCH(B22,'DS2024'!$G$5:$G$15,1)):
INDEX('DS2024'!$H$5:$H$15,MATCH(B22,'DS2024'!$G$5:$G$15,1)+1),
INDEX('DS2024'!$G$5:$G$15,MATCH(B22,'DS2024'!$G$5:$G$15,1)):
INDEX('DS2024'!$G$5:$G$15,MATCH(B22,'DS2024'!$G$5:$G$15,1)+1)),
IF($T$3=Database!$A$5,
_xlfn.FORECAST.LINEAR(
B22,
INDEX('DS2024'!$K$5:$K$15,MATCH(B22,'DS2024'!$J$5:$J$15,1)):
INDEX('DS2024'!$K$5:$K$15,MATCH(B22,'DS2024'!$J$5:$J$15,1)+1),
INDEX('DS2024'!$J$5:$J$15,MATCH(B22,'DS2024'!$J$5:$J$15,1)):
INDEX('DS2024'!$J$5:$J$15,MATCH(B22,'DS2024'!$J$5:$J$15,1)+1)),
IF($T$3=Database!$A$6,
_xlfn.FORECAST.LINEAR(
B22,
INDEX('DS2024'!$N$5:$N$15,MATCH(B22,'DS2024'!$M$5:$M$15,1)):
INDEX('DS2024'!$N$5:$N$15,MATCH(B22,'DS2024'!$M$5:$M$15,1)+1),
INDEX('DS2024'!$M$5:$M$15,MATCH(B22,'DS2024'!$M$5:$M$15,1)):
INDEX('DS2024'!$M$5:$M$15,MATCH(B22,'DS2024'!$M$5:$M$15,1)+1)),
IF($T$3=Database!$A$7,
_xlfn.FORECAST.LINEAR(
B22,
INDEX('DS2024'!$Q$5:$Q$15,MATCH(B22,'DS2024'!$P$5:$P$15,1)):
INDEX('DS2024'!$Q$5:$Q$15,MATCH(B22,'DS2024'!$P$5:$P$15,1)+1),
INDEX('DS2024'!$P$5:$P$15,MATCH(B22,'DS2024'!$P$5:$P$15,1)):
INDEX('DS2024'!$P$5:$P$15,MATCH(B22,'DS2024'!$P$5:$P$15,1)+1)),
IF($T$3=Database!$A$8,
_xlfn.FORECAST.LINEAR(
B22,
INDEX('DS2024'!$T$5:$T$15,MATCH(B22,'DS2024'!$S$5:$S$15,1)):
INDEX('DS2024'!$T$5:$T$15,MATCH(B22,'DS2024'!$S$5:$S$15,1)+1),
INDEX('DS2024'!$S$5:$S$15,MATCH(B22,'DS2024'!$S$5:$S$15,1)):
INDEX('DS2024'!$S$5:$S$15,MATCH(B22,'DS2024'!$S$5:$S$15,1)+1)),
IF($T$3=Database!$A$9,
_xlfn.FORECAST.LINEAR(
B22,
INDEX('DS2024'!$W$5:$W$15,MATCH(B22,'DS2024'!$V$5:$V$15,1)):
INDEX('DS2024'!$W$5:$W$15,MATCH(B22,'DS2024'!$V$5:$V$15,1)+1),
INDEX('DS2024'!$V$5:$V$15,MATCH(B22,'DS2024'!$V$5:$V$15,1)):
INDEX('DS2024'!$V$5:$V$15,MATCH(B22,'DS2024'!$V$5:$V$15,1)+1)),
IF($T$3=Database!$A$10,
_xlfn.FORECAST.LINEAR(
B22,
INDEX('DS2024'!$Z$5:$Z$15,MATCH(B22,'DS2024'!$Y$5:$Y$15,1)):
INDEX('DS2024'!$Z$5:$Z$15,MATCH(B22,'DS2024'!$Y$5:$Y$15,1)+1),
INDEX('DS2024'!$Y$5:$Y$15,MATCH(B22,'DS2024'!$Y$5:$Y$15,1)):
INDEX('DS2024'!$Y$5:$Y$15,MATCH(B22,'DS2024'!$Y$5:$Y$15,1)+1))
)))))))))))))))))))</f>
        <v>0.19266356144750987</v>
      </c>
      <c r="U22" s="50">
        <f>IF($U$3=Database!$A$11,
_xlfn.FORECAST.LINEAR(
D22,
INDEX('DS2024'!$B$20:$B$35,MATCH(D22,'DS2024'!$A$20:$A$35,1)):
INDEX('DS2024'!$B$20:$B$35,MATCH(D22,'DS2024'!$A$20:$A$35,1)+1),
INDEX('DS2024'!$A$20:$A$35,MATCH(D22,'DS2024'!$A$20:$A$35,1)):
INDEX('DS2024'!$A$20:$A$35,MATCH(D22,'DS2024'!$A$20:$A$35,1)+1)),
IF($U$3=Database!$A$12,
_xlfn.FORECAST.LINEAR(
D22,
INDEX('DS2024'!$E$20:$E$35,MATCH(D22,'DS2024'!$D$20:$D$35,1)):
INDEX('DS2024'!$E$20:$E$35,MATCH(D22,'DS2024'!$D$20:$D$35,1)+1),
INDEX('DS2024'!$D$20:$D$35,MATCH(D22,'DS2024'!$D$20:$D$35,1)):
INDEX('DS2024'!$D$20:$D$35,MATCH(D22,'DS2024'!$D$20:$D$35,1)+1)),
IF($U$3=Database!$A$13,
_xlfn.FORECAST.LINEAR(
D22,
INDEX('DS2024'!$H$20:$H$35,MATCH(D22,'DS2024'!$G$20:$G$35,1)):
INDEX('DS2024'!$H$20:$H$35,MATCH(D22,'DS2024'!$G$20:$G$35,1)+1),
INDEX('DS2024'!$G$20:$G$35,MATCH(D22,'DS2024'!$G$20:$G$35,1)):
INDEX('DS2024'!$G$20:$G$35,MATCH(D22,'DS2024'!$G$20:$G$35,1)+1)),
IF($U$3=Database!$A$14,
_xlfn.FORECAST.LINEAR(
D22,
INDEX('DS2024'!$K$20:$K$35,MATCH(D22,'DS2024'!$J$20:$J$35,1)):
INDEX('DS2024'!$K$20:$K$35,MATCH(D22,'DS2024'!$J$20:$J$35,1)+1),
INDEX('DS2024'!$J$20:$J$35,MATCH(D22,'DS2024'!$J$20:$J$35,1)):
INDEX('DS2024'!$J$20:$J$35,MATCH(D22,'DS2024'!$J$20:$J$35,1)+1)),
IF($U$3=Database!$A$15,
_xlfn.FORECAST.LINEAR(
D22,
INDEX('DS2024'!$N$20:$N$35,MATCH(D22,'DS2024'!$M$20:$M$35,1)):
INDEX('DS2024'!$N$20:$N$35,MATCH(D22,'DS2024'!$M$20:$M$35,1)+1),
INDEX('DS2024'!$M$20:$M$35,MATCH(D22,'DS2024'!$M$20:$M$35,1)):
INDEX('DS2024'!$M$20:$M$35,MATCH(D22,'DS2024'!$M$20:$M$35,1)+1)),
IF($U$3=Database!$A$16,
_xlfn.FORECAST.LINEAR(
D22,
INDEX('DS2024'!$Q$20:$Q$35,MATCH(D22,'DS2024'!$P$20:$P$35,1)):
INDEX('DS2024'!$Q$20:$Q$35,MATCH(D22,'DS2024'!$P$20:$P$35,1)+1),
INDEX('DS2024'!$P$20:$P$35,MATCH(D22,'DS2024'!$P$20:$P$35,1)):
INDEX('DS2024'!$P$20:$P$35,MATCH(D22,'DS2024'!$P$20:$P$35,1)+1)),
IF($U$3=Database!$A$17,
_xlfn.FORECAST.LINEAR(
D22,
INDEX('DS2024'!$T$20:$T$35,MATCH(D22,'DS2024'!$S$20:$S$35,1)):
INDEX('DS2024'!$T$20:$T$35,MATCH(D22,'DS2024'!$S$20:$S$35,1)+1),
INDEX('DS2024'!$S$20:$S$35,MATCH(D22,'DS2024'!$S$20:$S$35,1)):
INDEX('DS2024'!$S$20:$S$35,MATCH(D22,'DS2024'!$S$20:$S$35,1)+1)),
IF($U$3=Database!$A$18,
_xlfn.FORECAST.LINEAR(
D22,
INDEX('DS2024'!$W$20:$W$35,MATCH(D22,'DS2024'!$V$20:$V$35,1)):
INDEX('DS2024'!$W$20:$W$35,MATCH(D22,'DS2024'!$V$20:$V$35,1)+1),
INDEX('DS2024'!$V$20:$V$35,MATCH(D22,'DS2024'!$V$20:$V$35,1)):
INDEX('DS2024'!$V$20:$V$35,MATCH(D22,'DS2024'!$V$20:$V$35,1)+1)),
IF($U$3=Database!$A$19,
_xlfn.FORECAST.LINEAR(
D22,
INDEX('DS2024'!$Z$20:$Z$35,MATCH(D22,'DS2024'!$Y$20:$Y$35,1)):
INDEX('DS2024'!$Z$20:$Z$35,MATCH(D22,'DS2024'!$Y$20:$Y$35,1)+1),
INDEX('DS2024'!$Y$20:$Y$35,MATCH(D22,'DS2024'!$Y$20:$Y$35,1)):
INDEX('DS2024'!$Y$20:$Y$35,MATCH(D22,'DS2024'!$Y$20:$Y$35,1)+1)),
IF($U$3=Database!$A$20,
_xlfn.FORECAST.LINEAR(
D22,
INDEX('DS2024'!$AC$20:$AC$35,MATCH(D22,'DS2024'!$AB$20:$AB$35,1)):
INDEX('DS2024'!$AC$20:$AC$35,MATCH(D22,'DS2024'!$AB$20:$AB$35,1)+1),
INDEX('DS2024'!$AB$20:$AB$35,MATCH(D22,'DS2024'!$AB$20:$AB$35,1)):
INDEX('DS2024'!$AB$20:$AB$35,MATCH(D22,'DS2024'!$AB$20:$AB$35,1)+1)),
IF($U$3=Database!$A$2,
_xlfn.FORECAST.LINEAR(
D22,
INDEX('DS2024'!$B$5:$B$15,MATCH(D22,'DS2024'!$A$5:$A$15,1)):
INDEX('DS2024'!$B$5:$B$15,MATCH(D22,'DS2024'!$A$5:$A$15,1)+1),
INDEX('DS2024'!$A$5:$A$15,MATCH(D22,'DS2024'!$A$5:$A$15,1)):
INDEX('DS2024'!$A$5:$A$15,MATCH(D22,'DS2024'!$A$5:$A$15,1)+1)),
IF($U$3=Database!$A$3,
_xlfn.FORECAST.LINEAR(
D22,
INDEX('DS2024'!$E$5:$E$15,MATCH(D22,'DS2024'!$D$5:$D$15,1)):
INDEX('DS2024'!$E$5:$E$15,MATCH(D22,'DS2024'!$D$5:$D$15,1)+1),
INDEX('DS2024'!$D$5:$D$15,MATCH(D22,'DS2024'!$D$5:$D$15,1)):
INDEX('DS2024'!$D$5:$D$15,MATCH(D22,'DS2024'!$D$5:$D$15,1)+1)),
IF($U$3=Database!$A$4,
_xlfn.FORECAST.LINEAR(
D22,
INDEX('DS2024'!$H$5:$H$15,MATCH(D22,'DS2024'!$G$5:$G$15,1)):
INDEX('DS2024'!$H$5:$H$15,MATCH(D22,'DS2024'!$G$5:$G$15,1)+1),
INDEX('DS2024'!$G$5:$G$15,MATCH(D22,'DS2024'!$G$5:$G$15,1)):
INDEX('DS2024'!$G$5:$G$15,MATCH(D22,'DS2024'!$G$5:$G$15,1)+1)),
IF($U$3=Database!$A$5,
_xlfn.FORECAST.LINEAR(
D22,
INDEX('DS2024'!$K$5:$K$15,MATCH(D22,'DS2024'!$J$5:$J$15,1)):
INDEX('DS2024'!$K$5:$K$15,MATCH(D22,'DS2024'!$J$5:$J$15,1)+1),
INDEX('DS2024'!$J$5:$J$15,MATCH(D22,'DS2024'!$J$5:$J$15,1)):
INDEX('DS2024'!$J$5:$J$15,MATCH(D22,'DS2024'!$J$5:$J$15,1)+1)),
IF($U$3=Database!$A$6,
_xlfn.FORECAST.LINEAR(
D22,
INDEX('DS2024'!$N$5:$N$15,MATCH(D22,'DS2024'!$M$5:$M$15,1)):
INDEX('DS2024'!$N$5:$N$15,MATCH(D22,'DS2024'!$M$5:$M$15,1)+1),
INDEX('DS2024'!$M$5:$M$15,MATCH(D22,'DS2024'!$M$5:$M$15,1)):
INDEX('DS2024'!$M$5:$M$15,MATCH(D22,'DS2024'!$M$5:$M$15,1)+1)),
IF($U$3=Database!$A$7,
_xlfn.FORECAST.LINEAR(
D22,
INDEX('DS2024'!$Q$5:$Q$15,MATCH(D22,'DS2024'!$P$5:$P$15,1)):
INDEX('DS2024'!$Q$5:$Q$15,MATCH(D22,'DS2024'!$P$5:$P$15,1)+1),
INDEX('DS2024'!$P$5:$P$15,MATCH(D22,'DS2024'!$P$5:$P$15,1)):
INDEX('DS2024'!$P$5:$P$15,MATCH(D22,'DS2024'!$P$5:$P$15,1)+1)),
IF($U$3=Database!$A$8,
_xlfn.FORECAST.LINEAR(
D22,
INDEX('DS2024'!$T$5:$T$15,MATCH(D22,'DS2024'!$S$5:$S$15,1)):
INDEX('DS2024'!$T$5:$T$15,MATCH(D22,'DS2024'!$S$5:$S$15,1)+1),
INDEX('DS2024'!$S$5:$S$15,MATCH(D22,'DS2024'!$S$5:$S$15,1)):
INDEX('DS2024'!$S$5:$S$15,MATCH(D22,'DS2024'!$S$5:$S$15,1)+1)),
IF($U$3=Database!$A$9,
_xlfn.FORECAST.LINEAR(
D22,
INDEX('DS2024'!$W$5:$W$15,MATCH(D22,'DS2024'!$V$5:$V$15,1)):
INDEX('DS2024'!$W$5:$W$15,MATCH(D22,'DS2024'!$V$5:$V$15,1)+1),
INDEX('DS2024'!$V$5:$V$15,MATCH(D22,'DS2024'!$V$5:$V$15,1)):
INDEX('DS2024'!$V$5:$V$15,MATCH(D22,'DS2024'!$V$5:$V$15,1)+1)),
IF($U$3=Database!$A$10,
_xlfn.FORECAST.LINEAR(
D22,
INDEX('DS2024'!$Z$5:$Z$15,MATCH(D22,'DS2024'!$Y$5:$Y$15,1)):
INDEX('DS2024'!$Z$5:$Z$15,MATCH(D22,'DS2024'!$Y$5:$Y$15,1)+1),
INDEX('DS2024'!$Y$5:$Y$15,MATCH(D22,'DS2024'!$Y$5:$Y$15,1)):
INDEX('DS2024'!$Y$5:$Y$15,MATCH(D22,'DS2024'!$Y$5:$Y$15,1)+1))
)))))))))))))))))))</f>
        <v>0.16804572564612325</v>
      </c>
      <c r="V22" s="50">
        <f>IF($V$3=Database!$A$11,
_xlfn.FORECAST.LINEAR(
F22,
INDEX('DS2024'!$B$20:$B$35,MATCH(F22,'DS2024'!$A$20:$A$35,1)):
INDEX('DS2024'!$B$20:$B$35,MATCH(F22,'DS2024'!$A$20:$A$35,1)+1),
INDEX('DS2024'!$A$20:$A$35,MATCH(F22,'DS2024'!$A$20:$A$35,1)):
INDEX('DS2024'!$A$20:$A$35,MATCH(F22,'DS2024'!$A$20:$A$35,1)+1)),
IF($V$3=Database!$A$12,
_xlfn.FORECAST.LINEAR(
F22,
INDEX('DS2024'!$E$20:$E$35,MATCH(F22,'DS2024'!$D$20:$D$35,1)):
INDEX('DS2024'!$E$20:$E$35,MATCH(F22,'DS2024'!$D$20:$D$35,1)+1),
INDEX('DS2024'!$D$20:$D$35,MATCH(F22,'DS2024'!$D$20:$D$35,1)):
INDEX('DS2024'!$D$20:$D$35,MATCH(F22,'DS2024'!$D$20:$D$35,1)+1)),
IF($V$3=Database!$A$13,
_xlfn.FORECAST.LINEAR(
F22,
INDEX('DS2024'!$H$20:$H$35,MATCH(F22,'DS2024'!$G$20:$G$35,1)):
INDEX('DS2024'!$H$20:$H$35,MATCH(F22,'DS2024'!$G$20:$G$35,1)+1),
INDEX('DS2024'!$G$20:$G$35,MATCH(F22,'DS2024'!$G$20:$G$35,1)):
INDEX('DS2024'!$G$20:$G$35,MATCH(F22,'DS2024'!$G$20:$G$35,1)+1)),
IF($V$3=Database!$A$14,
_xlfn.FORECAST.LINEAR(
F22,
INDEX('DS2024'!$K$20:$K$35,MATCH(F22,'DS2024'!$J$20:$J$35,1)):
INDEX('DS2024'!$K$20:$K$35,MATCH(F22,'DS2024'!$J$20:$J$35,1)+1),
INDEX('DS2024'!$J$20:$J$35,MATCH(F22,'DS2024'!$J$20:$J$35,1)):
INDEX('DS2024'!$J$20:$J$35,MATCH(F22,'DS2024'!$J$20:$J$35,1)+1)),
IF($V$3=Database!$A$15,
_xlfn.FORECAST.LINEAR(
F22,
INDEX('DS2024'!$N$20:$N$35,MATCH(F22,'DS2024'!$M$20:$M$35,1)):
INDEX('DS2024'!$N$20:$N$35,MATCH(F22,'DS2024'!$M$20:$M$35,1)+1),
INDEX('DS2024'!$M$20:$M$35,MATCH(F22,'DS2024'!$M$20:$M$35,1)):
INDEX('DS2024'!$M$20:$M$35,MATCH(F22,'DS2024'!$M$20:$M$35,1)+1)),
IF($V$3=Database!$A$16,
_xlfn.FORECAST.LINEAR(
F22,
INDEX('DS2024'!$Q$20:$Q$35,MATCH(F22,'DS2024'!$P$20:$P$35,1)):
INDEX('DS2024'!$Q$20:$Q$35,MATCH(F22,'DS2024'!$P$20:$P$35,1)+1),
INDEX('DS2024'!$P$20:$P$35,MATCH(F22,'DS2024'!$P$20:$P$35,1)):
INDEX('DS2024'!$P$20:$P$35,MATCH(F22,'DS2024'!$P$20:$P$35,1)+1)),
IF($V$3=Database!$A$17,
_xlfn.FORECAST.LINEAR(
F22,
INDEX('DS2024'!$T$20:$T$35,MATCH(F22,'DS2024'!$S$20:$S$35,1)):
INDEX('DS2024'!$T$20:$T$35,MATCH(F22,'DS2024'!$S$20:$S$35,1)+1),
INDEX('DS2024'!$S$20:$S$35,MATCH(F22,'DS2024'!$S$20:$S$35,1)):
INDEX('DS2024'!$S$20:$S$35,MATCH(F22,'DS2024'!$S$20:$S$35,1)+1)),
IF($V$3=Database!$A$18,
_xlfn.FORECAST.LINEAR(
F22,
INDEX('DS2024'!$W$20:$W$35,MATCH(F22,'DS2024'!$V$20:$V$35,1)):
INDEX('DS2024'!$W$20:$W$35,MATCH(F22,'DS2024'!$V$20:$V$35,1)+1),
INDEX('DS2024'!$V$20:$V$35,MATCH(F22,'DS2024'!$V$20:$V$35,1)):
INDEX('DS2024'!$V$20:$V$35,MATCH(F22,'DS2024'!$V$20:$V$35,1)+1)),
IF($V$3=Database!$A$19,
_xlfn.FORECAST.LINEAR(
F22,
INDEX('DS2024'!$Z$20:$Z$35,MATCH(F22,'DS2024'!$Y$20:$Y$35,1)):
INDEX('DS2024'!$Z$20:$Z$35,MATCH(F22,'DS2024'!$Y$20:$Y$35,1)+1),
INDEX('DS2024'!$Y$20:$Y$35,MATCH(F22,'DS2024'!$Y$20:$Y$35,1)):
INDEX('DS2024'!$Y$20:$Y$35,MATCH(F22,'DS2024'!$Y$20:$Y$35,1)+1)),
IF($V$3=Database!$A$20,
_xlfn.FORECAST.LINEAR(
F22,
INDEX('DS2024'!$AC$20:$AC$35,MATCH(F22,'DS2024'!$AB$20:$AB$35,1)):
INDEX('DS2024'!$AC$20:$AC$35,MATCH(F22,'DS2024'!$AB$20:$AB$35,1)+1),
INDEX('DS2024'!$AB$20:$AB$35,MATCH(F22,'DS2024'!$AB$20:$AB$35,1)):
INDEX('DS2024'!$AB$20:$AB$35,MATCH(F22,'DS2024'!$AB$20:$AB$35,1)+1)),
IF($V$3=Database!$A$2,
_xlfn.FORECAST.LINEAR(
F22,
INDEX('DS2024'!$B$5:$B$15,MATCH(F22,'DS2024'!$A$5:$A$15,1)):
INDEX('DS2024'!$B$5:$B$15,MATCH(F22,'DS2024'!$A$5:$A$15,1)+1),
INDEX('DS2024'!$A$5:$A$15,MATCH(F22,'DS2024'!$A$5:$A$15,1)):
INDEX('DS2024'!$A$5:$A$15,MATCH(F22,'DS2024'!$A$5:$A$15,1)+1)),
IF($V$3=Database!$A$3,
_xlfn.FORECAST.LINEAR(
F22,
INDEX('DS2024'!$E$5:$E$15,MATCH(F22,'DS2024'!$D$5:$D$15,1)):
INDEX('DS2024'!$E$5:$E$15,MATCH(F22,'DS2024'!$D$5:$D$15,1)+1),
INDEX('DS2024'!$D$5:$D$15,MATCH(F22,'DS2024'!$D$5:$D$15,1)):
INDEX('DS2024'!$D$5:$D$15,MATCH(F22,'DS2024'!$D$5:$D$15,1)+1)),
IF($V$3=Database!$A$4,
_xlfn.FORECAST.LINEAR(
F22,
INDEX('DS2024'!$H$5:$H$15,MATCH(F22,'DS2024'!$G$5:$G$15,1)):
INDEX('DS2024'!$H$5:$H$15,MATCH(F22,'DS2024'!$G$5:$G$15,1)+1),
INDEX('DS2024'!$G$5:$G$15,MATCH(F22,'DS2024'!$G$5:$G$15,1)):
INDEX('DS2024'!$G$5:$G$15,MATCH(F22,'DS2024'!$G$5:$G$15,1)+1)),
IF($V$3=Database!$A$5,
_xlfn.FORECAST.LINEAR(
F22,
INDEX('DS2024'!$K$5:$K$15,MATCH(F22,'DS2024'!$J$5:$J$15,1)):
INDEX('DS2024'!$K$5:$K$15,MATCH(F22,'DS2024'!$J$5:$J$15,1)+1),
INDEX('DS2024'!$J$5:$J$15,MATCH(F22,'DS2024'!$J$5:$J$15,1)):
INDEX('DS2024'!$J$5:$J$15,MATCH(F22,'DS2024'!$J$5:$J$15,1)+1)),
IF($V$3=Database!$A$6,
_xlfn.FORECAST.LINEAR(
F22,
INDEX('DS2024'!$N$5:$N$15,MATCH(F22,'DS2024'!$M$5:$M$15,1)):
INDEX('DS2024'!$N$5:$N$15,MATCH(F22,'DS2024'!$M$5:$M$15,1)+1),
INDEX('DS2024'!$M$5:$M$15,MATCH(F22,'DS2024'!$M$5:$M$15,1)):
INDEX('DS2024'!$M$5:$M$15,MATCH(F22,'DS2024'!$M$5:$M$15,1)+1)),
IF($V$3=Database!$A$7,
_xlfn.FORECAST.LINEAR(
F22,
INDEX('DS2024'!$Q$5:$Q$15,MATCH(F22,'DS2024'!$P$5:$P$15,1)):
INDEX('DS2024'!$Q$5:$Q$15,MATCH(F22,'DS2024'!$P$5:$P$15,1)+1),
INDEX('DS2024'!$P$5:$P$15,MATCH(F22,'DS2024'!$P$5:$P$15,1)):
INDEX('DS2024'!$P$5:$P$15,MATCH(F22,'DS2024'!$P$5:$P$15,1)+1)),
IF($V$3=Database!$A$8,
_xlfn.FORECAST.LINEAR(
F22,
INDEX('DS2024'!$T$5:$T$15,MATCH(F22,'DS2024'!$S$5:$S$15,1)):
INDEX('DS2024'!$T$5:$T$15,MATCH(F22,'DS2024'!$S$5:$S$15,1)+1),
INDEX('DS2024'!$S$5:$S$15,MATCH(F22,'DS2024'!$S$5:$S$15,1)):
INDEX('DS2024'!$S$5:$S$15,MATCH(F22,'DS2024'!$S$5:$S$15,1)+1)),
IF($V$3=Database!$A$9,
_xlfn.FORECAST.LINEAR(
F22,
INDEX('DS2024'!$W$5:$W$15,MATCH(F22,'DS2024'!$V$5:$V$15,1)):
INDEX('DS2024'!$W$5:$W$15,MATCH(F22,'DS2024'!$V$5:$V$15,1)+1),
INDEX('DS2024'!$V$5:$V$15,MATCH(F22,'DS2024'!$V$5:$V$15,1)):
INDEX('DS2024'!$V$5:$V$15,MATCH(F22,'DS2024'!$V$5:$V$15,1)+1)),
IF($V$3=Database!$A$10,
_xlfn.FORECAST.LINEAR(
F22,
INDEX('DS2024'!$Z$5:$Z$15,MATCH(F22,'DS2024'!$Y$5:$Y$15,1)):
INDEX('DS2024'!$Z$5:$Z$15,MATCH(F22,'DS2024'!$Y$5:$Y$15,1)+1),
INDEX('DS2024'!$Y$5:$Y$15,MATCH(F22,'DS2024'!$Y$5:$Y$15,1)):
INDEX('DS2024'!$Y$5:$Y$15,MATCH(F22,'DS2024'!$Y$5:$Y$15,1)+1))
)))))))))))))))))))</f>
        <v>0.17110735586481113</v>
      </c>
      <c r="W22" s="50">
        <f>IF($W$3=Database!$A$11,
_xlfn.FORECAST.LINEAR(
H22,
INDEX('DS2024'!$B$20:$B$35,MATCH(H22,'DS2024'!$A$20:$A$35,1)):
INDEX('DS2024'!$B$20:$B$35,MATCH(H22,'DS2024'!$A$20:$A$35,1)+1),
INDEX('DS2024'!$A$20:$A$35,MATCH(H22,'DS2024'!$A$20:$A$35,1)):
INDEX('DS2024'!$A$20:$A$35,MATCH(H22,'DS2024'!$A$20:$A$35,1)+1)),
IF($W$3=Database!$A$12,
_xlfn.FORECAST.LINEAR(
H22,
INDEX('DS2024'!$E$20:$E$35,MATCH(H22,'DS2024'!$D$20:$D$35,1)):
INDEX('DS2024'!$E$20:$E$35,MATCH(H22,'DS2024'!$D$20:$D$35,1)+1),
INDEX('DS2024'!$D$20:$D$35,MATCH(H22,'DS2024'!$D$20:$D$35,1)):
INDEX('DS2024'!$D$20:$D$35,MATCH(H22,'DS2024'!$D$20:$D$35,1)+1)),
IF($W$3=Database!$A$13,
_xlfn.FORECAST.LINEAR(
H22,
INDEX('DS2024'!$H$20:$H$35,MATCH(H22,'DS2024'!$G$20:$G$35,1)):
INDEX('DS2024'!$H$20:$H$35,MATCH(H22,'DS2024'!$G$20:$G$35,1)+1),
INDEX('DS2024'!$G$20:$G$35,MATCH(H22,'DS2024'!$G$20:$G$35,1)):
INDEX('DS2024'!$G$20:$G$35,MATCH(H22,'DS2024'!$G$20:$G$35,1)+1)),
IF($W$3=Database!$A$14,
_xlfn.FORECAST.LINEAR(
H22,
INDEX('DS2024'!$K$20:$K$35,MATCH(H22,'DS2024'!$J$20:$J$35,1)):
INDEX('DS2024'!$K$20:$K$35,MATCH(H22,'DS2024'!$J$20:$J$35,1)+1),
INDEX('DS2024'!$J$20:$J$35,MATCH(H22,'DS2024'!$J$20:$J$35,1)):
INDEX('DS2024'!$J$20:$J$35,MATCH(H22,'DS2024'!$J$20:$J$35,1)+1)),
IF($W$3=Database!$A$15,
_xlfn.FORECAST.LINEAR(
H22,
INDEX('DS2024'!$N$20:$N$35,MATCH(H22,'DS2024'!$M$20:$M$35,1)):
INDEX('DS2024'!$N$20:$N$35,MATCH(H22,'DS2024'!$M$20:$M$35,1)+1),
INDEX('DS2024'!$M$20:$M$35,MATCH(H22,'DS2024'!$M$20:$M$35,1)):
INDEX('DS2024'!$M$20:$M$35,MATCH(H22,'DS2024'!$M$20:$M$35,1)+1)),
IF($W$3=Database!$A$16,
_xlfn.FORECAST.LINEAR(
H22,
INDEX('DS2024'!$Q$20:$Q$35,MATCH(H22,'DS2024'!$P$20:$P$35,1)):
INDEX('DS2024'!$Q$20:$Q$35,MATCH(H22,'DS2024'!$P$20:$P$35,1)+1),
INDEX('DS2024'!$P$20:$P$35,MATCH(H22,'DS2024'!$P$20:$P$35,1)):
INDEX('DS2024'!$P$20:$P$35,MATCH(H22,'DS2024'!$P$20:$P$35,1)+1)),
IF($W$3=Database!$A$17,
_xlfn.FORECAST.LINEAR(
H22,
INDEX('DS2024'!$T$20:$T$35,MATCH(H22,'DS2024'!$S$20:$S$35,1)):
INDEX('DS2024'!$T$20:$T$35,MATCH(H22,'DS2024'!$S$20:$S$35,1)+1),
INDEX('DS2024'!$S$20:$S$35,MATCH(H22,'DS2024'!$S$20:$S$35,1)):
INDEX('DS2024'!$S$20:$S$35,MATCH(H22,'DS2024'!$S$20:$S$35,1)+1)),
IF($W$3=Database!$A$18,
_xlfn.FORECAST.LINEAR(
H22,
INDEX('DS2024'!$W$20:$W$35,MATCH(H22,'DS2024'!$V$20:$V$35,1)):
INDEX('DS2024'!$W$20:$W$35,MATCH(H22,'DS2024'!$V$20:$V$35,1)+1),
INDEX('DS2024'!$V$20:$V$35,MATCH(H22,'DS2024'!$V$20:$V$35,1)):
INDEX('DS2024'!$V$20:$V$35,MATCH(H22,'DS2024'!$V$20:$V$35,1)+1)),
IF($W$3=Database!$A$19,
_xlfn.FORECAST.LINEAR(
H22,
INDEX('DS2024'!$Z$20:$Z$35,MATCH(H22,'DS2024'!$Y$20:$Y$35,1)):
INDEX('DS2024'!$Z$20:$Z$35,MATCH(H22,'DS2024'!$Y$20:$Y$35,1)+1),
INDEX('DS2024'!$Y$20:$Y$35,MATCH(H22,'DS2024'!$Y$20:$Y$35,1)):
INDEX('DS2024'!$Y$20:$Y$35,MATCH(H22,'DS2024'!$Y$20:$Y$35,1)+1)),
IF($W$3=Database!$A$20,
_xlfn.FORECAST.LINEAR(
H22,
INDEX('DS2024'!$AC$20:$AC$35,MATCH(H22,'DS2024'!$AB$20:$AB$35,1)):
INDEX('DS2024'!$AC$20:$AC$35,MATCH(H22,'DS2024'!$AB$20:$AB$35,1)+1),
INDEX('DS2024'!$AB$20:$AB$35,MATCH(H22,'DS2024'!$AB$20:$AB$35,1)):
INDEX('DS2024'!$AB$20:$AB$35,MATCH(H22,'DS2024'!$AB$20:$AB$35,1)+1)),
IF($W$3=Database!$A$2,
_xlfn.FORECAST.LINEAR(
H22,
INDEX('DS2024'!$B$5:$B$15,MATCH(H22,'DS2024'!$A$5:$A$15,1)):
INDEX('DS2024'!$B$5:$B$15,MATCH(H22,'DS2024'!$A$5:$A$15,1)+1),
INDEX('DS2024'!$A$5:$A$15,MATCH(H22,'DS2024'!$A$5:$A$15,1)):
INDEX('DS2024'!$A$5:$A$15,MATCH(H22,'DS2024'!$A$5:$A$15,1)+1)),
IF($W$3=Database!$A$3,
_xlfn.FORECAST.LINEAR(
H22,
INDEX('DS2024'!$E$5:$E$15,MATCH(H22,'DS2024'!$D$5:$D$15,1)):
INDEX('DS2024'!$E$5:$E$15,MATCH(H22,'DS2024'!$D$5:$D$15,1)+1),
INDEX('DS2024'!$D$5:$D$15,MATCH(H22,'DS2024'!$D$5:$D$15,1)):
INDEX('DS2024'!$D$5:$D$15,MATCH(H22,'DS2024'!$D$5:$D$15,1)+1)),
IF($W$3=Database!$A$4,
_xlfn.FORECAST.LINEAR(
H22,
INDEX('DS2024'!$H$5:$H$15,MATCH(H22,'DS2024'!$G$5:$G$15,1)):
INDEX('DS2024'!$H$5:$H$15,MATCH(H22,'DS2024'!$G$5:$G$15,1)+1),
INDEX('DS2024'!$G$5:$G$15,MATCH(H22,'DS2024'!$G$5:$G$15,1)):
INDEX('DS2024'!$G$5:$G$15,MATCH(H22,'DS2024'!$G$5:$G$15,1)+1)),
IF($W$3=Database!$A$5,
_xlfn.FORECAST.LINEAR(
H22,
INDEX('DS2024'!$K$5:$K$15,MATCH(H22,'DS2024'!$J$5:$J$15,1)):
INDEX('DS2024'!$K$5:$K$15,MATCH(H22,'DS2024'!$J$5:$J$15,1)+1),
INDEX('DS2024'!$J$5:$J$15,MATCH(H22,'DS2024'!$J$5:$J$15,1)):
INDEX('DS2024'!$J$5:$J$15,MATCH(H22,'DS2024'!$J$5:$J$15,1)+1)),
IF($W$3=Database!$A$6,
_xlfn.FORECAST.LINEAR(
H22,
INDEX('DS2024'!$N$5:$N$15,MATCH(H22,'DS2024'!$M$5:$M$15,1)):
INDEX('DS2024'!$N$5:$N$15,MATCH(H22,'DS2024'!$M$5:$M$15,1)+1),
INDEX('DS2024'!$M$5:$M$15,MATCH(H22,'DS2024'!$M$5:$M$15,1)):
INDEX('DS2024'!$M$5:$M$15,MATCH(H22,'DS2024'!$M$5:$M$15,1)+1)),
IF($W$3=Database!$A$7,
_xlfn.FORECAST.LINEAR(
H22,
INDEX('DS2024'!$Q$5:$Q$15,MATCH(H22,'DS2024'!$P$5:$P$15,1)):
INDEX('DS2024'!$Q$5:$Q$15,MATCH(H22,'DS2024'!$P$5:$P$15,1)+1),
INDEX('DS2024'!$P$5:$P$15,MATCH(H22,'DS2024'!$P$5:$P$15,1)):
INDEX('DS2024'!$P$5:$P$15,MATCH(H22,'DS2024'!$P$5:$P$15,1)+1)),
IF($W$3=Database!$A$8,
_xlfn.FORECAST.LINEAR(
H22,
INDEX('DS2024'!$T$5:$T$15,MATCH(H22,'DS2024'!$S$5:$S$15,1)):
INDEX('DS2024'!$T$5:$T$15,MATCH(H22,'DS2024'!$S$5:$S$15,1)+1),
INDEX('DS2024'!$S$5:$S$15,MATCH(H22,'DS2024'!$S$5:$S$15,1)):
INDEX('DS2024'!$S$5:$S$15,MATCH(H22,'DS2024'!$S$5:$S$15,1)+1)),
IF($W$3=Database!$A$9,
_xlfn.FORECAST.LINEAR(
H22,
INDEX('DS2024'!$W$5:$W$15,MATCH(H22,'DS2024'!$V$5:$V$15,1)):
INDEX('DS2024'!$W$5:$W$15,MATCH(H22,'DS2024'!$V$5:$V$15,1)+1),
INDEX('DS2024'!$V$5:$V$15,MATCH(H22,'DS2024'!$V$5:$V$15,1)):
INDEX('DS2024'!$V$5:$V$15,MATCH(H22,'DS2024'!$V$5:$V$15,1)+1)),
IF($W$3=Database!$A$10,
_xlfn.FORECAST.LINEAR(
H22,
INDEX('DS2024'!$Z$5:$Z$15,MATCH(H22,'DS2024'!$Y$5:$Y$15,1)):
INDEX('DS2024'!$Z$5:$Z$15,MATCH(H22,'DS2024'!$Y$5:$Y$15,1)+1),
INDEX('DS2024'!$Y$5:$Y$15,MATCH(H22,'DS2024'!$Y$5:$Y$15,1)):
INDEX('DS2024'!$Y$5:$Y$15,MATCH(H22,'DS2024'!$Y$5:$Y$15,1)+1))
)))))))))))))))))))</f>
        <v>0.19276547633265656</v>
      </c>
      <c r="X22" s="50">
        <f>IF($X$3=Database!$A$11,
_xlfn.FORECAST.LINEAR(
J22,
INDEX('DS2024'!$B$20:$B$35,MATCH(J22,'DS2024'!$A$20:$A$35,1)):
INDEX('DS2024'!$B$20:$B$35,MATCH(J22,'DS2024'!$A$20:$A$35,1)+1),
INDEX('DS2024'!$A$20:$A$35,MATCH(J22,'DS2024'!$A$20:$A$35,1)):
INDEX('DS2024'!$A$20:$A$35,MATCH(J22,'DS2024'!$A$20:$A$35,1)+1)),
IF($X$3=Database!$A$12,
_xlfn.FORECAST.LINEAR(
J22,
INDEX('DS2024'!$E$20:$E$35,MATCH(J22,'DS2024'!$D$20:$D$35,1)):
INDEX('DS2024'!$E$20:$E$35,MATCH(J22,'DS2024'!$D$20:$D$35,1)+1),
INDEX('DS2024'!$D$20:$D$35,MATCH(J22,'DS2024'!$D$20:$D$35,1)):
INDEX('DS2024'!$D$20:$D$35,MATCH(J22,'DS2024'!$D$20:$D$35,1)+1)),
IF($X$3=Database!$A$13,
_xlfn.FORECAST.LINEAR(
J22,
INDEX('DS2024'!$H$20:$H$35,MATCH(J22,'DS2024'!$G$20:$G$35,1)):
INDEX('DS2024'!$H$20:$H$35,MATCH(J22,'DS2024'!$G$20:$G$35,1)+1),
INDEX('DS2024'!$G$20:$G$35,MATCH(J22,'DS2024'!$G$20:$G$35,1)):
INDEX('DS2024'!$G$20:$G$35,MATCH(J22,'DS2024'!$G$20:$G$35,1)+1)),
IF($X$3=Database!$A$14,
_xlfn.FORECAST.LINEAR(
J22,
INDEX('DS2024'!$K$20:$K$35,MATCH(J22,'DS2024'!$J$20:$J$35,1)):
INDEX('DS2024'!$K$20:$K$35,MATCH(J22,'DS2024'!$J$20:$J$35,1)+1),
INDEX('DS2024'!$J$20:$J$35,MATCH(J22,'DS2024'!$J$20:$J$35,1)):
INDEX('DS2024'!$J$20:$J$35,MATCH(J22,'DS2024'!$J$20:$J$35,1)+1)),
IF($X$3=Database!$A$15,
_xlfn.FORECAST.LINEAR(
J22,
INDEX('DS2024'!$N$20:$N$35,MATCH(J22,'DS2024'!$M$20:$M$35,1)):
INDEX('DS2024'!$N$20:$N$35,MATCH(J22,'DS2024'!$M$20:$M$35,1)+1),
INDEX('DS2024'!$M$20:$M$35,MATCH(J22,'DS2024'!$M$20:$M$35,1)):
INDEX('DS2024'!$M$20:$M$35,MATCH(J22,'DS2024'!$M$20:$M$35,1)+1)),
IF($X$3=Database!$A$16,
_xlfn.FORECAST.LINEAR(
J22,
INDEX('DS2024'!$Q$20:$Q$35,MATCH(J22,'DS2024'!$P$20:$P$35,1)):
INDEX('DS2024'!$Q$20:$Q$35,MATCH(J22,'DS2024'!$P$20:$P$35,1)+1),
INDEX('DS2024'!$P$20:$P$35,MATCH(J22,'DS2024'!$P$20:$P$35,1)):
INDEX('DS2024'!$P$20:$P$35,MATCH(J22,'DS2024'!$P$20:$P$35,1)+1)),
IF($X$3=Database!$A$17,
_xlfn.FORECAST.LINEAR(
J22,
INDEX('DS2024'!$T$20:$T$35,MATCH(J22,'DS2024'!$S$20:$S$35,1)):
INDEX('DS2024'!$T$20:$T$35,MATCH(J22,'DS2024'!$S$20:$S$35,1)+1),
INDEX('DS2024'!$S$20:$S$35,MATCH(J22,'DS2024'!$S$20:$S$35,1)):
INDEX('DS2024'!$S$20:$S$35,MATCH(J22,'DS2024'!$S$20:$S$35,1)+1)),
IF($X$3=Database!$A$18,
_xlfn.FORECAST.LINEAR(
J22,
INDEX('DS2024'!$W$20:$W$35,MATCH(J22,'DS2024'!$V$20:$V$35,1)):
INDEX('DS2024'!$W$20:$W$35,MATCH(J22,'DS2024'!$V$20:$V$35,1)+1),
INDEX('DS2024'!$V$20:$V$35,MATCH(J22,'DS2024'!$V$20:$V$35,1)):
INDEX('DS2024'!$V$20:$V$35,MATCH(J22,'DS2024'!$V$20:$V$35,1)+1)),
IF($X$3=Database!$A$19,
_xlfn.FORECAST.LINEAR(
J22,
INDEX('DS2024'!$Z$20:$Z$35,MATCH(J22,'DS2024'!$Y$20:$Y$35,1)):
INDEX('DS2024'!$Z$20:$Z$35,MATCH(J22,'DS2024'!$Y$20:$Y$35,1)+1),
INDEX('DS2024'!$Y$20:$Y$35,MATCH(J22,'DS2024'!$Y$20:$Y$35,1)):
INDEX('DS2024'!$Y$20:$Y$35,MATCH(J22,'DS2024'!$Y$20:$Y$35,1)+1)),
IF($X$3=Database!$A$20,
_xlfn.FORECAST.LINEAR(
J22,
INDEX('DS2024'!$AC$20:$AC$35,MATCH(J22,'DS2024'!$AB$20:$AB$35,1)):
INDEX('DS2024'!$AC$20:$AC$35,MATCH(J22,'DS2024'!$AB$20:$AB$35,1)+1),
INDEX('DS2024'!$AB$20:$AB$35,MATCH(J22,'DS2024'!$AB$20:$AB$35,1)):
INDEX('DS2024'!$AB$20:$AB$35,MATCH(J22,'DS2024'!$AB$20:$AB$35,1)+1)),
IF($X$3=Database!$A$2,
_xlfn.FORECAST.LINEAR(
J22,
INDEX('DS2024'!$B$5:$B$15,MATCH(J22,'DS2024'!$A$5:$A$15,1)):
INDEX('DS2024'!$B$5:$B$15,MATCH(J22,'DS2024'!$A$5:$A$15,1)+1),
INDEX('DS2024'!$A$5:$A$15,MATCH(J22,'DS2024'!$A$5:$A$15,1)):
INDEX('DS2024'!$A$5:$A$15,MATCH(J22,'DS2024'!$A$5:$A$15,1)+1)),
IF($X$3=Database!$A$3,
_xlfn.FORECAST.LINEAR(
J22,
INDEX('DS2024'!$E$5:$E$15,MATCH(J22,'DS2024'!$D$5:$D$15,1)):
INDEX('DS2024'!$E$5:$E$15,MATCH(J22,'DS2024'!$D$5:$D$15,1)+1),
INDEX('DS2024'!$D$5:$D$15,MATCH(J22,'DS2024'!$D$5:$D$15,1)):
INDEX('DS2024'!$D$5:$D$15,MATCH(J22,'DS2024'!$D$5:$D$15,1)+1)),
IF($X$3=Database!$A$4,
_xlfn.FORECAST.LINEAR(
J22,
INDEX('DS2024'!$H$5:$H$15,MATCH(J22,'DS2024'!$G$5:$G$15,1)):
INDEX('DS2024'!$H$5:$H$15,MATCH(J22,'DS2024'!$G$5:$G$15,1)+1),
INDEX('DS2024'!$G$5:$G$15,MATCH(J22,'DS2024'!$G$5:$G$15,1)):
INDEX('DS2024'!$G$5:$G$15,MATCH(J22,'DS2024'!$G$5:$G$15,1)+1)),
IF($X$3=Database!$A$5,
_xlfn.FORECAST.LINEAR(
J22,
INDEX('DS2024'!$K$5:$K$15,MATCH(J22,'DS2024'!$J$5:$J$15,1)):
INDEX('DS2024'!$K$5:$K$15,MATCH(J22,'DS2024'!$J$5:$J$15,1)+1),
INDEX('DS2024'!$J$5:$J$15,MATCH(J22,'DS2024'!$J$5:$J$15,1)):
INDEX('DS2024'!$J$5:$J$15,MATCH(J22,'DS2024'!$J$5:$J$15,1)+1)),
IF($X$3=Database!$A$6,
_xlfn.FORECAST.LINEAR(
J22,
INDEX('DS2024'!$N$5:$N$15,MATCH(J22,'DS2024'!$M$5:$M$15,1)):
INDEX('DS2024'!$N$5:$N$15,MATCH(J22,'DS2024'!$M$5:$M$15,1)+1),
INDEX('DS2024'!$M$5:$M$15,MATCH(J22,'DS2024'!$M$5:$M$15,1)):
INDEX('DS2024'!$M$5:$M$15,MATCH(J22,'DS2024'!$M$5:$M$15,1)+1)),
IF($X$3=Database!$A$7,
_xlfn.FORECAST.LINEAR(
J22,
INDEX('DS2024'!$Q$5:$Q$15,MATCH(J22,'DS2024'!$P$5:$P$15,1)):
INDEX('DS2024'!$Q$5:$Q$15,MATCH(J22,'DS2024'!$P$5:$P$15,1)+1),
INDEX('DS2024'!$P$5:$P$15,MATCH(J22,'DS2024'!$P$5:$P$15,1)):
INDEX('DS2024'!$P$5:$P$15,MATCH(J22,'DS2024'!$P$5:$P$15,1)+1)),
IF($X$3=Database!$A$8,
_xlfn.FORECAST.LINEAR(
J22,
INDEX('DS2024'!$T$5:$T$15,MATCH(J22,'DS2024'!$S$5:$S$15,1)):
INDEX('DS2024'!$T$5:$T$15,MATCH(J22,'DS2024'!$S$5:$S$15,1)+1),
INDEX('DS2024'!$S$5:$S$15,MATCH(J22,'DS2024'!$S$5:$S$15,1)):
INDEX('DS2024'!$S$5:$S$15,MATCH(J22,'DS2024'!$S$5:$S$15,1)+1)),
IF($T$3=Database!$A$9,
_xlfn.FORECAST.LINEAR(
J22,
INDEX('DS2024'!$W$5:$W$15,MATCH(J22,'DS2024'!$V$5:$V$15,1)):
INDEX('DS2024'!$W$5:$W$15,MATCH(J22,'DS2024'!$V$5:$V$15,1)+1),
INDEX('DS2024'!$V$5:$V$15,MATCH(J22,'DS2024'!$V$5:$V$15,1)):
INDEX('DS2024'!$V$5:$V$15,MATCH(J22,'DS2024'!$V$5:$V$15,1)+1)),
IF($T$3=Database!$A$10,
_xlfn.FORECAST.LINEAR(
J22,
INDEX('DS2024'!$Z$5:$Z$15,MATCH(J22,'DS2024'!$Y$5:$Y$15,1)):
INDEX('DS2024'!$Z$5:$Z$15,MATCH(J22,'DS2024'!$Y$5:$Y$15,1)+1),
INDEX('DS2024'!$Y$5:$Y$15,MATCH(J22,'DS2024'!$Y$5:$Y$15,1)):
INDEX('DS2024'!$Y$5:$Y$15,MATCH(J22,'DS2024'!$Y$5:$Y$15,1)+1))
)))))))))))))))))))</f>
        <v>0.1927527369720132</v>
      </c>
      <c r="Y22" s="50">
        <f>IF($Y$3=Database!$A$11,
_xlfn.FORECAST.LINEAR(
L22,
INDEX('DS2024'!$B$20:$B$35,MATCH(L22,'DS2024'!$A$20:$A$35,1)):
INDEX('DS2024'!$B$20:$B$35,MATCH(L22,'DS2024'!$A$20:$A$35,1)+1),
INDEX('DS2024'!$A$20:$A$35,MATCH(L22,'DS2024'!$A$20:$A$35,1)):
INDEX('DS2024'!$A$20:$A$35,MATCH(L22,'DS2024'!$A$20:$A$35,1)+1)),
IF($Y$3=Database!$A$12,
_xlfn.FORECAST.LINEAR(
L22,
INDEX('DS2024'!$E$20:$E$35,MATCH(L22,'DS2024'!$D$20:$D$35,1)):
INDEX('DS2024'!$E$20:$E$35,MATCH(L22,'DS2024'!$D$20:$D$35,1)+1),
INDEX('DS2024'!$D$20:$D$35,MATCH(L22,'DS2024'!$D$20:$D$35,1)):
INDEX('DS2024'!$D$20:$D$35,MATCH(L22,'DS2024'!$D$20:$D$35,1)+1)),
IF($Y$3=Database!$A$13,
_xlfn.FORECAST.LINEAR(
L22,
INDEX('DS2024'!$H$20:$H$35,MATCH(L22,'DS2024'!$G$20:$G$35,1)):
INDEX('DS2024'!$H$20:$H$35,MATCH(L22,'DS2024'!$G$20:$G$35,1)+1),
INDEX('DS2024'!$G$20:$G$35,MATCH(L22,'DS2024'!$G$20:$G$35,1)):
INDEX('DS2024'!$G$20:$G$35,MATCH(L22,'DS2024'!$G$20:$G$35,1)+1)),
IF($Y$3=Database!$A$14,
_xlfn.FORECAST.LINEAR(
L22,
INDEX('DS2024'!$K$20:$K$35,MATCH(L22,'DS2024'!$J$20:$J$35,1)):
INDEX('DS2024'!$K$20:$K$35,MATCH(L22,'DS2024'!$J$20:$J$35,1)+1),
INDEX('DS2024'!$J$20:$J$35,MATCH(L22,'DS2024'!$J$20:$J$35,1)):
INDEX('DS2024'!$J$20:$J$35,MATCH(L22,'DS2024'!$J$20:$J$35,1)+1)),
IF($Y$3=Database!$A$15,
_xlfn.FORECAST.LINEAR(
L22,
INDEX('DS2024'!$N$20:$N$35,MATCH(L22,'DS2024'!$M$20:$M$35,1)):
INDEX('DS2024'!$N$20:$N$35,MATCH(L22,'DS2024'!$M$20:$M$35,1)+1),
INDEX('DS2024'!$M$20:$M$35,MATCH(L22,'DS2024'!$M$20:$M$35,1)):
INDEX('DS2024'!$M$20:$M$35,MATCH(L22,'DS2024'!$M$20:$M$35,1)+1)),
IF($Y$3=Database!$A$16,
_xlfn.FORECAST.LINEAR(
L22,
INDEX('DS2024'!$Q$20:$Q$35,MATCH(L22,'DS2024'!$P$20:$P$35,1)):
INDEX('DS2024'!$Q$20:$Q$35,MATCH(L22,'DS2024'!$P$20:$P$35,1)+1),
INDEX('DS2024'!$P$20:$P$35,MATCH(L22,'DS2024'!$P$20:$P$35,1)):
INDEX('DS2024'!$P$20:$P$35,MATCH(L22,'DS2024'!$P$20:$P$35,1)+1)),
IF($Y$3=Database!$A$17,
_xlfn.FORECAST.LINEAR(
L22,
INDEX('DS2024'!$T$20:$T$35,MATCH(L22,'DS2024'!$S$20:$S$35,1)):
INDEX('DS2024'!$T$20:$T$35,MATCH(L22,'DS2024'!$S$20:$S$35,1)+1),
INDEX('DS2024'!$S$20:$S$35,MATCH(L22,'DS2024'!$S$20:$S$35,1)):
INDEX('DS2024'!$S$20:$S$35,MATCH(L22,'DS2024'!$S$20:$S$35,1)+1)),
IF($Y$3=Database!$A$18,
_xlfn.FORECAST.LINEAR(
L22,
INDEX('DS2024'!$W$20:$W$35,MATCH(L22,'DS2024'!$V$20:$V$35,1)):
INDEX('DS2024'!$W$20:$W$35,MATCH(L22,'DS2024'!$V$20:$V$35,1)+1),
INDEX('DS2024'!$V$20:$V$35,MATCH(L22,'DS2024'!$V$20:$V$35,1)):
INDEX('DS2024'!$V$20:$V$35,MATCH(L22,'DS2024'!$V$20:$V$35,1)+1)),
IF($Y$3=Database!$A$19,
_xlfn.FORECAST.LINEAR(
L22,
INDEX('DS2024'!$Z$20:$Z$35,MATCH(L22,'DS2024'!$Y$20:$Y$35,1)):
INDEX('DS2024'!$Z$20:$Z$35,MATCH(L22,'DS2024'!$Y$20:$Y$35,1)+1),
INDEX('DS2024'!$Y$20:$Y$35,MATCH(L22,'DS2024'!$Y$20:$Y$35,1)):
INDEX('DS2024'!$Y$20:$Y$35,MATCH(L22,'DS2024'!$Y$20:$Y$35,1)+1)),
IF($Y$3=Database!$A$20,
_xlfn.FORECAST.LINEAR(
L22,
INDEX('DS2024'!$AC$20:$AC$35,MATCH(L22,'DS2024'!$AB$20:$AB$35,1)):
INDEX('DS2024'!$AC$20:$AC$35,MATCH(L22,'DS2024'!$AB$20:$AB$35,1)+1),
INDEX('DS2024'!$AB$20:$AB$35,MATCH(L22,'DS2024'!$AB$20:$AB$35,1)):
INDEX('DS2024'!$AB$20:$AB$35,MATCH(L22,'DS2024'!$AB$20:$AB$35,1)+1)),
IF($Y$3=Database!$A$2,
_xlfn.FORECAST.LINEAR(
L22,
INDEX('DS2024'!$B$5:$B$15,MATCH(L22,'DS2024'!$A$5:$A$15,1)):
INDEX('DS2024'!$B$5:$B$15,MATCH(L22,'DS2024'!$A$5:$A$15,1)+1),
INDEX('DS2024'!$A$5:$A$15,MATCH(L22,'DS2024'!$A$5:$A$15,1)):
INDEX('DS2024'!$A$5:$A$15,MATCH(L22,'DS2024'!$A$5:$A$15,1)+1)),
IF($Y$3=Database!$A$3,
_xlfn.FORECAST.LINEAR(
L22,
INDEX('DS2024'!$E$5:$E$15,MATCH(L22,'DS2024'!$D$5:$D$15,1)):
INDEX('DS2024'!$E$5:$E$15,MATCH(L22,'DS2024'!$D$5:$D$15,1)+1),
INDEX('DS2024'!$D$5:$D$15,MATCH(L22,'DS2024'!$D$5:$D$15,1)):
INDEX('DS2024'!$D$5:$D$15,MATCH(L22,'DS2024'!$D$5:$D$15,1)+1)),
IF($Y$3=Database!$A$4,
_xlfn.FORECAST.LINEAR(
L22,
INDEX('DS2024'!$H$5:$H$15,MATCH(L22,'DS2024'!$G$5:$G$15,1)):
INDEX('DS2024'!$H$5:$H$15,MATCH(L22,'DS2024'!$G$5:$G$15,1)+1),
INDEX('DS2024'!$G$5:$G$15,MATCH(L22,'DS2024'!$G$5:$G$15,1)):
INDEX('DS2024'!$G$5:$G$15,MATCH(L22,'DS2024'!$G$5:$G$15,1)+1)),
IF($Y$3=Database!$A$5,
_xlfn.FORECAST.LINEAR(
L22,
INDEX('DS2024'!$K$5:$K$15,MATCH(L22,'DS2024'!$J$5:$J$15,1)):
INDEX('DS2024'!$K$5:$K$15,MATCH(L22,'DS2024'!$J$5:$J$15,1)+1),
INDEX('DS2024'!$J$5:$J$15,MATCH(L22,'DS2024'!$J$5:$J$15,1)):
INDEX('DS2024'!$J$5:$J$15,MATCH(L22,'DS2024'!$J$5:$J$15,1)+1)),
IF($Y$3=Database!$A$6,
_xlfn.FORECAST.LINEAR(
L22,
INDEX('DS2024'!$N$5:$N$15,MATCH(L22,'DS2024'!$M$5:$M$15,1)):
INDEX('DS2024'!$N$5:$N$15,MATCH(L22,'DS2024'!$M$5:$M$15,1)+1),
INDEX('DS2024'!$M$5:$M$15,MATCH(L22,'DS2024'!$M$5:$M$15,1)):
INDEX('DS2024'!$M$5:$M$15,MATCH(L22,'DS2024'!$M$5:$M$15,1)+1)),
IF($Y$3=Database!$A$7,
_xlfn.FORECAST.LINEAR(
L22,
INDEX('DS2024'!$Q$5:$Q$15,MATCH(L22,'DS2024'!$P$5:$P$15,1)):
INDEX('DS2024'!$Q$5:$Q$15,MATCH(L22,'DS2024'!$P$5:$P$15,1)+1),
INDEX('DS2024'!$P$5:$P$15,MATCH(L22,'DS2024'!$P$5:$P$15,1)):
INDEX('DS2024'!$P$5:$P$15,MATCH(L22,'DS2024'!$P$5:$P$15,1)+1)),
IF($Y$3=Database!$A$8,
_xlfn.FORECAST.LINEAR(
L22,
INDEX('DS2024'!$T$5:$T$15,MATCH(L22,'DS2024'!$S$5:$S$15,1)):
INDEX('DS2024'!$T$5:$T$15,MATCH(L22,'DS2024'!$S$5:$S$15,1)+1),
INDEX('DS2024'!$S$5:$S$15,MATCH(L22,'DS2024'!$S$5:$S$15,1)):
INDEX('DS2024'!$S$5:$S$15,MATCH(L22,'DS2024'!$S$5:$S$15,1)+1)),
IF($T$3=Database!$A$9,
_xlfn.FORECAST.LINEAR(
L22,
INDEX('DS2024'!$W$5:$W$15,MATCH(L22,'DS2024'!$V$5:$V$15,1)):
INDEX('DS2024'!$W$5:$W$15,MATCH(L22,'DS2024'!$V$5:$V$15,1)+1),
INDEX('DS2024'!$V$5:$V$15,MATCH(L22,'DS2024'!$V$5:$V$15,1)):
INDEX('DS2024'!$V$5:$V$15,MATCH(L22,'DS2024'!$V$5:$V$15,1)+1)),
IF($T$3=Database!$A$10,
_xlfn.FORECAST.LINEAR(
L22,
INDEX('DS2024'!$Z$5:$Z$15,MATCH(L22,'DS2024'!$Y$5:$Y$15,1)):
INDEX('DS2024'!$Z$5:$Z$15,MATCH(L22,'DS2024'!$Y$5:$Y$15,1)+1),
INDEX('DS2024'!$Y$5:$Y$15,MATCH(L22,'DS2024'!$Y$5:$Y$15,1)):
INDEX('DS2024'!$Y$5:$Y$15,MATCH(L22,'DS2024'!$Y$5:$Y$15,1)+1))
)))))))))))))))))))</f>
        <v>0.19015709224093316</v>
      </c>
      <c r="Z22" s="50">
        <f>IF($Z$3=Database!$A$11,
_xlfn.FORECAST.LINEAR(
N22,
INDEX('DS2024'!$B$20:$B$35,MATCH(N22,'DS2024'!$A$20:$A$35,1)):
INDEX('DS2024'!$B$20:$B$35,MATCH(N22,'DS2024'!$A$20:$A$35,1)+1),
INDEX('DS2024'!$A$20:$A$35,MATCH(N22,'DS2024'!$A$20:$A$35,1)):
INDEX('DS2024'!$A$20:$A$35,MATCH(N22,'DS2024'!$A$20:$A$35,1)+1)),
IF($Z$3=Database!$A$12,
_xlfn.FORECAST.LINEAR(
N22,
INDEX('DS2024'!$E$20:$E$35,MATCH(N22,'DS2024'!$D$20:$D$35,1)):
INDEX('DS2024'!$E$20:$E$35,MATCH(N22,'DS2024'!$D$20:$D$35,1)+1),
INDEX('DS2024'!$D$20:$D$35,MATCH(N22,'DS2024'!$D$20:$D$35,1)):
INDEX('DS2024'!$D$20:$D$35,MATCH(N22,'DS2024'!$D$20:$D$35,1)+1)),
IF($Z$3=Database!$A$13,
_xlfn.FORECAST.LINEAR(
N22,
INDEX('DS2024'!$H$20:$H$35,MATCH(N22,'DS2024'!$G$20:$G$35,1)):
INDEX('DS2024'!$H$20:$H$35,MATCH(N22,'DS2024'!$G$20:$G$35,1)+1),
INDEX('DS2024'!$G$20:$G$35,MATCH(N22,'DS2024'!$G$20:$G$35,1)):
INDEX('DS2024'!$G$20:$G$35,MATCH(N22,'DS2024'!$G$20:$G$35,1)+1)),
IF($Z$3=Database!$A$14,
_xlfn.FORECAST.LINEAR(
N22,
INDEX('DS2024'!$K$20:$K$35,MATCH(N22,'DS2024'!$J$20:$J$35,1)):
INDEX('DS2024'!$K$20:$K$35,MATCH(N22,'DS2024'!$J$20:$J$35,1)+1),
INDEX('DS2024'!$J$20:$J$35,MATCH(N22,'DS2024'!$J$20:$J$35,1)):
INDEX('DS2024'!$J$20:$J$35,MATCH(N22,'DS2024'!$J$20:$J$35,1)+1)),
IF($Z$3=Database!$A$15,
_xlfn.FORECAST.LINEAR(
N22,
INDEX('DS2024'!$N$20:$N$35,MATCH(N22,'DS2024'!$M$20:$M$35,1)):
INDEX('DS2024'!$N$20:$N$35,MATCH(N22,'DS2024'!$M$20:$M$35,1)+1),
INDEX('DS2024'!$M$20:$M$35,MATCH(N22,'DS2024'!$M$20:$M$35,1)):
INDEX('DS2024'!$M$20:$M$35,MATCH(N22,'DS2024'!$M$20:$M$35,1)+1)),
IF($Z$3=Database!$A$16,
_xlfn.FORECAST.LINEAR(
N22,
INDEX('DS2024'!$Q$20:$Q$35,MATCH(N22,'DS2024'!$P$20:$P$35,1)):
INDEX('DS2024'!$Q$20:$Q$35,MATCH(N22,'DS2024'!$P$20:$P$35,1)+1),
INDEX('DS2024'!$P$20:$P$35,MATCH(N22,'DS2024'!$P$20:$P$35,1)):
INDEX('DS2024'!$P$20:$P$35,MATCH(N22,'DS2024'!$P$20:$P$35,1)+1)),
IF($Z$3=Database!$A$17,
_xlfn.FORECAST.LINEAR(
N22,
INDEX('DS2024'!$T$20:$T$35,MATCH(N22,'DS2024'!$S$20:$S$35,1)):
INDEX('DS2024'!$T$20:$T$35,MATCH(N22,'DS2024'!$S$20:$S$35,1)+1),
INDEX('DS2024'!$S$20:$S$35,MATCH(N22,'DS2024'!$S$20:$S$35,1)):
INDEX('DS2024'!$S$20:$S$35,MATCH(N22,'DS2024'!$S$20:$S$35,1)+1)),
IF($Z$3=Database!$A$18,
_xlfn.FORECAST.LINEAR(
N22,
INDEX('DS2024'!$W$20:$W$35,MATCH(N22,'DS2024'!$V$20:$V$35,1)):
INDEX('DS2024'!$W$20:$W$35,MATCH(N22,'DS2024'!$V$20:$V$35,1)+1),
INDEX('DS2024'!$V$20:$V$35,MATCH(N22,'DS2024'!$V$20:$V$35,1)):
INDEX('DS2024'!$V$20:$V$35,MATCH(N22,'DS2024'!$V$20:$V$35,1)+1)),
IF($Z$3=Database!$A$19,
_xlfn.FORECAST.LINEAR(
N22,
INDEX('DS2024'!$Z$20:$Z$35,MATCH(N22,'DS2024'!$Y$20:$Y$35,1)):
INDEX('DS2024'!$Z$20:$Z$35,MATCH(N22,'DS2024'!$Y$20:$Y$35,1)+1),
INDEX('DS2024'!$Y$20:$Y$35,MATCH(N22,'DS2024'!$Y$20:$Y$35,1)):
INDEX('DS2024'!$Y$20:$Y$35,MATCH(N22,'DS2024'!$Y$20:$Y$35,1)+1)),
IF($Z$3=Database!$A$20,
_xlfn.FORECAST.LINEAR(
N22,
INDEX('DS2024'!$AC$20:$AC$35,MATCH(N22,'DS2024'!$AB$20:$AB$35,1)):
INDEX('DS2024'!$AC$20:$AC$35,MATCH(N22,'DS2024'!$AB$20:$AB$35,1)+1),
INDEX('DS2024'!$AB$20:$AB$35,MATCH(N22,'DS2024'!$AB$20:$AB$35,1)):
INDEX('DS2024'!$AB$20:$AB$35,MATCH(N22,'DS2024'!$AB$20:$AB$35,1)+1)),
IF($Z$3=Database!$A$2,
_xlfn.FORECAST.LINEAR(
N22,
INDEX('DS2024'!$B$5:$B$15,MATCH(N22,'DS2024'!$A$5:$A$15,1)):
INDEX('DS2024'!$B$5:$B$15,MATCH(N22,'DS2024'!$A$5:$A$15,1)+1),
INDEX('DS2024'!$A$5:$A$15,MATCH(N22,'DS2024'!$A$5:$A$15,1)):
INDEX('DS2024'!$A$5:$A$15,MATCH(N22,'DS2024'!$A$5:$A$15,1)+1)),
IF($Z$3=Database!$A$3,
_xlfn.FORECAST.LINEAR(
N22,
INDEX('DS2024'!$E$5:$E$15,MATCH(N22,'DS2024'!$D$5:$D$15,1)):
INDEX('DS2024'!$E$5:$E$15,MATCH(N22,'DS2024'!$D$5:$D$15,1)+1),
INDEX('DS2024'!$D$5:$D$15,MATCH(N22,'DS2024'!$D$5:$D$15,1)):
INDEX('DS2024'!$D$5:$D$15,MATCH(N22,'DS2024'!$D$5:$D$15,1)+1)),
IF($Z$3=Database!$A$4,
_xlfn.FORECAST.LINEAR(
N22,
INDEX('DS2024'!$H$5:$H$15,MATCH(N22,'DS2024'!$G$5:$G$15,1)):
INDEX('DS2024'!$H$5:$H$15,MATCH(N22,'DS2024'!$G$5:$G$15,1)+1),
INDEX('DS2024'!$G$5:$G$15,MATCH(N22,'DS2024'!$G$5:$G$15,1)):
INDEX('DS2024'!$G$5:$G$15,MATCH(N22,'DS2024'!$G$5:$G$15,1)+1)),
IF($Z$3=Database!$A$5,
_xlfn.FORECAST.LINEAR(
N22,
INDEX('DS2024'!$K$5:$K$15,MATCH(N22,'DS2024'!$J$5:$J$15,1)):
INDEX('DS2024'!$K$5:$K$15,MATCH(N22,'DS2024'!$J$5:$J$15,1)+1),
INDEX('DS2024'!$J$5:$J$15,MATCH(N22,'DS2024'!$J$5:$J$15,1)):
INDEX('DS2024'!$J$5:$J$15,MATCH(N22,'DS2024'!$J$5:$J$15,1)+1)),
IF($Z$3=Database!$A$6,
_xlfn.FORECAST.LINEAR(
N22,
INDEX('DS2024'!$N$5:$N$15,MATCH(N22,'DS2024'!$M$5:$M$15,1)):
INDEX('DS2024'!$N$5:$N$15,MATCH(N22,'DS2024'!$M$5:$M$15,1)+1),
INDEX('DS2024'!$M$5:$M$15,MATCH(N22,'DS2024'!$M$5:$M$15,1)):
INDEX('DS2024'!$M$5:$M$15,MATCH(N22,'DS2024'!$M$5:$M$15,1)+1)),
IF($Z$3=Database!$A$7,
_xlfn.FORECAST.LINEAR(
N22,
INDEX('DS2024'!$Q$5:$Q$15,MATCH(N22,'DS2024'!$P$5:$P$15,1)):
INDEX('DS2024'!$Q$5:$Q$15,MATCH(N22,'DS2024'!$P$5:$P$15,1)+1),
INDEX('DS2024'!$P$5:$P$15,MATCH(N22,'DS2024'!$P$5:$P$15,1)):
INDEX('DS2024'!$P$5:$P$15,MATCH(N22,'DS2024'!$P$5:$P$15,1)+1)),
IF($Z$3=Database!$A$8,
_xlfn.FORECAST.LINEAR(
N22,
INDEX('DS2024'!$T$5:$T$15,MATCH(N22,'DS2024'!$S$5:$S$15,1)):
INDEX('DS2024'!$T$5:$T$15,MATCH(N22,'DS2024'!$S$5:$S$15,1)+1),
INDEX('DS2024'!$S$5:$S$15,MATCH(N22,'DS2024'!$S$5:$S$15,1)):
INDEX('DS2024'!$S$5:$S$15,MATCH(N22,'DS2024'!$S$5:$S$15,1)+1)),
IF($Z$3=Database!$A$9,
_xlfn.FORECAST.LINEAR(
N22,
INDEX('DS2024'!$W$5:$W$15,MATCH(N22,'DS2024'!$V$5:$V$15,1)):
INDEX('DS2024'!$W$5:$W$15,MATCH(N22,'DS2024'!$V$5:$V$15,1)+1),
INDEX('DS2024'!$V$5:$V$15,MATCH(N22,'DS2024'!$V$5:$V$15,1)):
INDEX('DS2024'!$V$5:$V$15,MATCH(N22,'DS2024'!$V$5:$V$15,1)+1)),
IF($Z$3=Database!$A$10,
_xlfn.FORECAST.LINEAR(
N22,
INDEX('DS2024'!$Z$5:$Z$15,MATCH(N22,'DS2024'!$Y$5:$Y$15,1)):
INDEX('DS2024'!$Z$5:$Z$15,MATCH(N22,'DS2024'!$Y$5:$Y$15,1)+1),
INDEX('DS2024'!$Y$5:$Y$15,MATCH(N22,'DS2024'!$Y$5:$Y$15,1)):
INDEX('DS2024'!$Y$5:$Y$15,MATCH(N22,'DS2024'!$Y$5:$Y$15,1)+1))
)))))))))))))))))))</f>
        <v>0.1939629762331303</v>
      </c>
      <c r="AA22" s="50">
        <f>IF($AA$3=Database!$A$11,
_xlfn.FORECAST.LINEAR(
P22,
INDEX('DS2024'!$B$20:$B$35,MATCH(P22,'DS2024'!$A$20:$A$35,1)):
INDEX('DS2024'!$B$20:$B$35,MATCH(P22,'DS2024'!$A$20:$A$35,1)+1),
INDEX('DS2024'!$A$20:$A$35,MATCH(P22,'DS2024'!$A$20:$A$35,1)):
INDEX('DS2024'!$A$20:$A$35,MATCH(P22,'DS2024'!$A$20:$A$35,1)+1)),
IF($AA$3=Database!$A$12,
_xlfn.FORECAST.LINEAR(
P22,
INDEX('DS2024'!$E$20:$E$35,MATCH(P22,'DS2024'!$D$20:$D$35,1)):
INDEX('DS2024'!$E$20:$E$35,MATCH(P22,'DS2024'!$D$20:$D$35,1)+1),
INDEX('DS2024'!$D$20:$D$35,MATCH(P22,'DS2024'!$D$20:$D$35,1)):
INDEX('DS2024'!$D$20:$D$35,MATCH(P22,'DS2024'!$D$20:$D$35,1)+1)),
IF($AA$3=Database!$A$13,
_xlfn.FORECAST.LINEAR(
P22,
INDEX('DS2024'!$H$20:$H$35,MATCH(P22,'DS2024'!$G$20:$G$35,1)):
INDEX('DS2024'!$H$20:$H$35,MATCH(P22,'DS2024'!$G$20:$G$35,1)+1),
INDEX('DS2024'!$G$20:$G$35,MATCH(P22,'DS2024'!$G$20:$G$35,1)):
INDEX('DS2024'!$G$20:$G$35,MATCH(P22,'DS2024'!$G$20:$G$35,1)+1)),
IF($AA$3=Database!$A$14,
_xlfn.FORECAST.LINEAR(
P22,
INDEX('DS2024'!$K$20:$K$35,MATCH(P22,'DS2024'!$J$20:$J$35,1)):
INDEX('DS2024'!$K$20:$K$35,MATCH(P22,'DS2024'!$J$20:$J$35,1)+1),
INDEX('DS2024'!$J$20:$J$35,MATCH(P22,'DS2024'!$J$20:$J$35,1)):
INDEX('DS2024'!$J$20:$J$35,MATCH(P22,'DS2024'!$J$20:$J$35,1)+1)),
IF($AA$3=Database!$A$15,
_xlfn.FORECAST.LINEAR(
P22,
INDEX('DS2024'!$N$20:$N$35,MATCH(P22,'DS2024'!$M$20:$M$35,1)):
INDEX('DS2024'!$N$20:$N$35,MATCH(P22,'DS2024'!$M$20:$M$35,1)+1),
INDEX('DS2024'!$M$20:$M$35,MATCH(P22,'DS2024'!$M$20:$M$35,1)):
INDEX('DS2024'!$M$20:$M$35,MATCH(P22,'DS2024'!$M$20:$M$35,1)+1)),
IF($AA$3=Database!$A$16,
_xlfn.FORECAST.LINEAR(
P22,
INDEX('DS2024'!$Q$20:$Q$35,MATCH(P22,'DS2024'!$P$20:$P$35,1)):
INDEX('DS2024'!$Q$20:$Q$35,MATCH(P22,'DS2024'!$P$20:$P$35,1)+1),
INDEX('DS2024'!$P$20:$P$35,MATCH(P22,'DS2024'!$P$20:$P$35,1)):
INDEX('DS2024'!$P$20:$P$35,MATCH(P22,'DS2024'!$P$20:$P$35,1)+1)),
IF($AA$3=Database!$A$17,
_xlfn.FORECAST.LINEAR(
P22,
INDEX('DS2024'!$T$20:$T$35,MATCH(P22,'DS2024'!$S$20:$S$35,1)):
INDEX('DS2024'!$T$20:$T$35,MATCH(P22,'DS2024'!$S$20:$S$35,1)+1),
INDEX('DS2024'!$S$20:$S$35,MATCH(P22,'DS2024'!$S$20:$S$35,1)):
INDEX('DS2024'!$S$20:$S$35,MATCH(P22,'DS2024'!$S$20:$S$35,1)+1)),
IF($AA$3=Database!$A$18,
_xlfn.FORECAST.LINEAR(
P22,
INDEX('DS2024'!$W$20:$W$35,MATCH(P22,'DS2024'!$V$20:$V$35,1)):
INDEX('DS2024'!$W$20:$W$35,MATCH(P22,'DS2024'!$V$20:$V$35,1)+1),
INDEX('DS2024'!$V$20:$V$35,MATCH(P22,'DS2024'!$V$20:$V$35,1)):
INDEX('DS2024'!$V$20:$V$35,MATCH(P22,'DS2024'!$V$20:$V$35,1)+1)),
IF($AA$3=Database!$A$19,
_xlfn.FORECAST.LINEAR(
P22,
INDEX('DS2024'!$Z$20:$Z$35,MATCH(P22,'DS2024'!$Y$20:$Y$35,1)):
INDEX('DS2024'!$Z$20:$Z$35,MATCH(P22,'DS2024'!$Y$20:$Y$35,1)+1),
INDEX('DS2024'!$Y$20:$Y$35,MATCH(P22,'DS2024'!$Y$20:$Y$35,1)):
INDEX('DS2024'!$Y$20:$Y$35,MATCH(P22,'DS2024'!$Y$20:$Y$35,1)+1)),
IF($AA$3=Database!$A$20,
_xlfn.FORECAST.LINEAR(
P22,
INDEX('DS2024'!$AC$20:$AC$35,MATCH(P22,'DS2024'!$AB$20:$AB$35,1)):
INDEX('DS2024'!$AC$20:$AC$35,MATCH(P22,'DS2024'!$AB$20:$AB$35,1)+1),
INDEX('DS2024'!$AB$20:$AB$35,MATCH(P22,'DS2024'!$AB$20:$AB$35,1)):
INDEX('DS2024'!$AB$20:$AB$35,MATCH(P22,'DS2024'!$AB$20:$AB$35,1)+1)),
IF($AA$3=Database!$A$2,
_xlfn.FORECAST.LINEAR(
P22,
INDEX('DS2024'!$B$5:$B$15,MATCH(P22,'DS2024'!$A$5:$A$15,1)):
INDEX('DS2024'!$B$5:$B$15,MATCH(P22,'DS2024'!$A$5:$A$15,1)+1),
INDEX('DS2024'!$A$5:$A$15,MATCH(P22,'DS2024'!$A$5:$A$15,1)):
INDEX('DS2024'!$A$5:$A$15,MATCH(P22,'DS2024'!$A$5:$A$15,1)+1)),
IF($AA$3=Database!$A$3,
_xlfn.FORECAST.LINEAR(
P22,
INDEX('DS2024'!$E$5:$E$15,MATCH(P22,'DS2024'!$D$5:$D$15,1)):
INDEX('DS2024'!$E$5:$E$15,MATCH(P22,'DS2024'!$D$5:$D$15,1)+1),
INDEX('DS2024'!$D$5:$D$15,MATCH(P22,'DS2024'!$D$5:$D$15,1)):
INDEX('DS2024'!$D$5:$D$15,MATCH(P22,'DS2024'!$D$5:$D$15,1)+1)),
IF($AA$3=Database!$A$4,
_xlfn.FORECAST.LINEAR(
P22,
INDEX('DS2024'!$H$5:$H$15,MATCH(P22,'DS2024'!$G$5:$G$15,1)):
INDEX('DS2024'!$H$5:$H$15,MATCH(P22,'DS2024'!$G$5:$G$15,1)+1),
INDEX('DS2024'!$G$5:$G$15,MATCH(P22,'DS2024'!$G$5:$G$15,1)):
INDEX('DS2024'!$G$5:$G$15,MATCH(P22,'DS2024'!$G$5:$G$15,1)+1)),
IF($AA$3=Database!$A$5,
_xlfn.FORECAST.LINEAR(
P22,
INDEX('DS2024'!$K$5:$K$15,MATCH(P22,'DS2024'!$J$5:$J$15,1)):
INDEX('DS2024'!$K$5:$K$15,MATCH(P22,'DS2024'!$J$5:$J$15,1)+1),
INDEX('DS2024'!$J$5:$J$15,MATCH(P22,'DS2024'!$J$5:$J$15,1)):
INDEX('DS2024'!$J$5:$J$15,MATCH(P22,'DS2024'!$J$5:$J$15,1)+1)),
IF($AA$3=Database!$A$6,
_xlfn.FORECAST.LINEAR(
P22,
INDEX('DS2024'!$N$5:$N$15,MATCH(P22,'DS2024'!$M$5:$M$15,1)):
INDEX('DS2024'!$N$5:$N$15,MATCH(P22,'DS2024'!$M$5:$M$15,1)+1),
INDEX('DS2024'!$M$5:$M$15,MATCH(P22,'DS2024'!$M$5:$M$15,1)):
INDEX('DS2024'!$M$5:$M$15,MATCH(P22,'DS2024'!$M$5:$M$15,1)+1)),
IF($AA$3=Database!$A$7,
_xlfn.FORECAST.LINEAR(
P22,
INDEX('DS2024'!$Q$5:$Q$15,MATCH(P22,'DS2024'!$P$5:$P$15,1)):
INDEX('DS2024'!$Q$5:$Q$15,MATCH(P22,'DS2024'!$P$5:$P$15,1)+1),
INDEX('DS2024'!$P$5:$P$15,MATCH(P22,'DS2024'!$P$5:$P$15,1)):
INDEX('DS2024'!$P$5:$P$15,MATCH(P22,'DS2024'!$P$5:$P$15,1)+1)),
IF($AA$3=Database!$A$8,
_xlfn.FORECAST.LINEAR(
P22,
INDEX('DS2024'!$T$5:$T$15,MATCH(P22,'DS2024'!$S$5:$S$15,1)):
INDEX('DS2024'!$T$5:$T$15,MATCH(P22,'DS2024'!$S$5:$S$15,1)+1),
INDEX('DS2024'!$S$5:$S$15,MATCH(P22,'DS2024'!$S$5:$S$15,1)):
INDEX('DS2024'!$S$5:$S$15,MATCH(P22,'DS2024'!$S$5:$S$15,1)+1)),
IF($AA$3=Database!$A$9,
_xlfn.FORECAST.LINEAR(
P22,
INDEX('DS2024'!$W$5:$W$15,MATCH(P22,'DS2024'!$V$5:$V$15,1)):
INDEX('DS2024'!$W$5:$W$15,MATCH(P22,'DS2024'!$V$5:$V$15,1)+1),
INDEX('DS2024'!$V$5:$V$15,MATCH(P22,'DS2024'!$V$5:$V$15,1)):
INDEX('DS2024'!$V$5:$V$15,MATCH(P22,'DS2024'!$V$5:$V$15,1)+1)),
IF($AA$3=Database!$A$10,
_xlfn.FORECAST.LINEAR(
P22,
INDEX('DS2024'!$Z$5:$Z$15,MATCH(P22,'DS2024'!$Y$5:$Y$15,1)):
INDEX('DS2024'!$Z$5:$Z$15,MATCH(P22,'DS2024'!$Y$5:$Y$15,1)+1),
INDEX('DS2024'!$Y$5:$Y$15,MATCH(P22,'DS2024'!$Y$5:$Y$15,1)):
INDEX('DS2024'!$Y$5:$Y$15,MATCH(P22,'DS2024'!$Y$5:$Y$15,1)+1))
)))))))))))))))))))</f>
        <v>0.19300115450455829</v>
      </c>
      <c r="AB22" s="50">
        <f>IF($AB$3=Database!$A$11,
_xlfn.FORECAST.LINEAR(
R22,
INDEX('DS2024'!$B$20:$B$35,MATCH(R22,'DS2024'!$A$20:$A$35,1)):
INDEX('DS2024'!$B$20:$B$35,MATCH(R22,'DS2024'!$A$20:$A$35,1)+1),
INDEX('DS2024'!$A$20:$A$35,MATCH(R22,'DS2024'!$A$20:$A$35,1)):
INDEX('DS2024'!$A$20:$A$35,MATCH(R22,'DS2024'!$A$20:$A$35,1)+1)),
IF($AB$3=Database!$A$12,
_xlfn.FORECAST.LINEAR(
R22,
INDEX('DS2024'!$E$20:$E$35,MATCH(R22,'DS2024'!$D$20:$D$35,1)):
INDEX('DS2024'!$E$20:$E$35,MATCH(R22,'DS2024'!$D$20:$D$35,1)+1),
INDEX('DS2024'!$D$20:$D$35,MATCH(R22,'DS2024'!$D$20:$D$35,1)):
INDEX('DS2024'!$D$20:$D$35,MATCH(R22,'DS2024'!$D$20:$D$35,1)+1)),
IF($AB$3=Database!$A$13,
_xlfn.FORECAST.LINEAR(
R22,
INDEX('DS2024'!$H$20:$H$35,MATCH(R22,'DS2024'!$G$20:$G$35,1)):
INDEX('DS2024'!$H$20:$H$35,MATCH(R22,'DS2024'!$G$20:$G$35,1)+1),
INDEX('DS2024'!$G$20:$G$35,MATCH(R22,'DS2024'!$G$20:$G$35,1)):
INDEX('DS2024'!$G$20:$G$35,MATCH(R22,'DS2024'!$G$20:$G$35,1)+1)),
IF($AB$3=Database!$A$14,
_xlfn.FORECAST.LINEAR(
R22,
INDEX('DS2024'!$K$20:$K$35,MATCH(R22,'DS2024'!$J$20:$J$35,1)):
INDEX('DS2024'!$K$20:$K$35,MATCH(R22,'DS2024'!$J$20:$J$35,1)+1),
INDEX('DS2024'!$J$20:$J$35,MATCH(R22,'DS2024'!$J$20:$J$35,1)):
INDEX('DS2024'!$J$20:$J$35,MATCH(R22,'DS2024'!$J$20:$J$35,1)+1)),
IF($AB$3=Database!$A$15,
_xlfn.FORECAST.LINEAR(
R22,
INDEX('DS2024'!$N$20:$N$35,MATCH(R22,'DS2024'!$M$20:$M$35,1)):
INDEX('DS2024'!$N$20:$N$35,MATCH(R22,'DS2024'!$M$20:$M$35,1)+1),
INDEX('DS2024'!$M$20:$M$35,MATCH(R22,'DS2024'!$M$20:$M$35,1)):
INDEX('DS2024'!$M$20:$M$35,MATCH(R22,'DS2024'!$M$20:$M$35,1)+1)),
IF($AB$3=Database!$A$16,
_xlfn.FORECAST.LINEAR(
R22,
INDEX('DS2024'!$Q$20:$Q$35,MATCH(R22,'DS2024'!$P$20:$P$35,1)):
INDEX('DS2024'!$Q$20:$Q$35,MATCH(R22,'DS2024'!$P$20:$P$35,1)+1),
INDEX('DS2024'!$P$20:$P$35,MATCH(R22,'DS2024'!$P$20:$P$35,1)):
INDEX('DS2024'!$P$20:$P$35,MATCH(R22,'DS2024'!$P$20:$P$35,1)+1)),
IF($AB$3=Database!$A$17,
_xlfn.FORECAST.LINEAR(
R22,
INDEX('DS2024'!$T$20:$T$35,MATCH(R22,'DS2024'!$S$20:$S$35,1)):
INDEX('DS2024'!$T$20:$T$35,MATCH(R22,'DS2024'!$S$20:$S$35,1)+1),
INDEX('DS2024'!$S$20:$S$35,MATCH(R22,'DS2024'!$S$20:$S$35,1)):
INDEX('DS2024'!$S$20:$S$35,MATCH(R22,'DS2024'!$S$20:$S$35,1)+1)),
IF($AB$3=Database!$A$18,
_xlfn.FORECAST.LINEAR(
R22,
INDEX('DS2024'!$W$20:$W$35,MATCH(R22,'DS2024'!$V$20:$V$35,1)):
INDEX('DS2024'!$W$20:$W$35,MATCH(R22,'DS2024'!$V$20:$V$35,1)+1),
INDEX('DS2024'!$V$20:$V$35,MATCH(R22,'DS2024'!$V$20:$V$35,1)):
INDEX('DS2024'!$V$20:$V$35,MATCH(R22,'DS2024'!$V$20:$V$35,1)+1)),
IF($AB$3=Database!$A$19,
_xlfn.FORECAST.LINEAR(
R22,
INDEX('DS2024'!$Z$20:$Z$35,MATCH(R22,'DS2024'!$Y$20:$Y$35,1)):
INDEX('DS2024'!$Z$20:$Z$35,MATCH(R22,'DS2024'!$Y$20:$Y$35,1)+1),
INDEX('DS2024'!$Y$20:$Y$35,MATCH(R22,'DS2024'!$Y$20:$Y$35,1)):
INDEX('DS2024'!$Y$20:$Y$35,MATCH(R22,'DS2024'!$Y$20:$Y$35,1)+1)),
IF($AB$3=Database!$A$20,
_xlfn.FORECAST.LINEAR(
R22,
INDEX('DS2024'!$AC$20:$AC$35,MATCH(R22,'DS2024'!$AB$20:$AB$35,1)):
INDEX('DS2024'!$AC$20:$AC$35,MATCH(R22,'DS2024'!$AB$20:$AB$35,1)+1),
INDEX('DS2024'!$AB$20:$AB$35,MATCH(R22,'DS2024'!$AB$20:$AB$35,1)):
INDEX('DS2024'!$AB$20:$AB$35,MATCH(R22,'DS2024'!$AB$20:$AB$35,1)+1)),
IF($AB$3=Database!$A$2,
_xlfn.FORECAST.LINEAR(
R22,
INDEX('DS2024'!$B$5:$B$15,MATCH(R22,'DS2024'!$A$5:$A$15,1)):
INDEX('DS2024'!$B$5:$B$15,MATCH(R22,'DS2024'!$A$5:$A$15,1)+1),
INDEX('DS2024'!$A$5:$A$15,MATCH(R22,'DS2024'!$A$5:$A$15,1)):
INDEX('DS2024'!$A$5:$A$15,MATCH(R22,'DS2024'!$A$5:$A$15,1)+1)),
IF($AB$3=Database!$A$3,
_xlfn.FORECAST.LINEAR(
R22,
INDEX('DS2024'!$E$5:$E$15,MATCH(R22,'DS2024'!$D$5:$D$15,1)):
INDEX('DS2024'!$E$5:$E$15,MATCH(R22,'DS2024'!$D$5:$D$15,1)+1),
INDEX('DS2024'!$D$5:$D$15,MATCH(R22,'DS2024'!$D$5:$D$15,1)):
INDEX('DS2024'!$D$5:$D$15,MATCH(R22,'DS2024'!$D$5:$D$15,1)+1)),
IF($AB$3=Database!$A$4,
_xlfn.FORECAST.LINEAR(
R22,
INDEX('DS2024'!$H$5:$H$15,MATCH(R22,'DS2024'!$G$5:$G$15,1)):
INDEX('DS2024'!$H$5:$H$15,MATCH(R22,'DS2024'!$G$5:$G$15,1)+1),
INDEX('DS2024'!$G$5:$G$15,MATCH(R22,'DS2024'!$G$5:$G$15,1)):
INDEX('DS2024'!$G$5:$G$15,MATCH(R22,'DS2024'!$G$5:$G$15,1)+1)),
IF($AB$3=Database!$A$5,
_xlfn.FORECAST.LINEAR(
R22,
INDEX('DS2024'!$K$5:$K$15,MATCH(R22,'DS2024'!$J$5:$J$15,1)):
INDEX('DS2024'!$K$5:$K$15,MATCH(R22,'DS2024'!$J$5:$J$15,1)+1),
INDEX('DS2024'!$J$5:$J$15,MATCH(R22,'DS2024'!$J$5:$J$15,1)):
INDEX('DS2024'!$J$5:$J$15,MATCH(R22,'DS2024'!$J$5:$J$15,1)+1)),
IF($AB$3=Database!$A$6,
_xlfn.FORECAST.LINEAR(
R22,
INDEX('DS2024'!$N$5:$N$15,MATCH(R22,'DS2024'!$M$5:$M$15,1)):
INDEX('DS2024'!$N$5:$N$15,MATCH(R22,'DS2024'!$M$5:$M$15,1)+1),
INDEX('DS2024'!$M$5:$M$15,MATCH(R22,'DS2024'!$M$5:$M$15,1)):
INDEX('DS2024'!$M$5:$M$15,MATCH(R22,'DS2024'!$M$5:$M$15,1)+1)),
IF($AB$3=Database!$A$7,
_xlfn.FORECAST.LINEAR(
R22,
INDEX('DS2024'!$Q$5:$Q$15,MATCH(R22,'DS2024'!$P$5:$P$15,1)):
INDEX('DS2024'!$Q$5:$Q$15,MATCH(R22,'DS2024'!$P$5:$P$15,1)+1),
INDEX('DS2024'!$P$5:$P$15,MATCH(R22,'DS2024'!$P$5:$P$15,1)):
INDEX('DS2024'!$P$5:$P$15,MATCH(R22,'DS2024'!$P$5:$P$15,1)+1)),
IF($AB$3=Database!$A$8,
_xlfn.FORECAST.LINEAR(
R22,
INDEX('DS2024'!$T$5:$T$15,MATCH(R22,'DS2024'!$S$5:$S$15,1)):
INDEX('DS2024'!$T$5:$T$15,MATCH(R22,'DS2024'!$S$5:$S$15,1)+1),
INDEX('DS2024'!$S$5:$S$15,MATCH(R22,'DS2024'!$S$5:$S$15,1)):
INDEX('DS2024'!$S$5:$S$15,MATCH(R22,'DS2024'!$S$5:$S$15,1)+1)),
IF($AB$3=Database!$A$9,
_xlfn.FORECAST.LINEAR(
R22,
INDEX('DS2024'!$W$5:$W$15,MATCH(R22,'DS2024'!$V$5:$V$15,1)):
INDEX('DS2024'!$W$5:$W$15,MATCH(R22,'DS2024'!$V$5:$V$15,1)+1),
INDEX('DS2024'!$V$5:$V$15,MATCH(R22,'DS2024'!$V$5:$V$15,1)):
INDEX('DS2024'!$V$5:$V$15,MATCH(R22,'DS2024'!$V$5:$V$15,1)+1)),
IF($AB$3=Database!$A$10,
_xlfn.FORECAST.LINEAR(
R22,
INDEX('DS2024'!$Z$5:$Z$15,MATCH(R22,'DS2024'!$Y$5:$Y$15,1)):
INDEX('DS2024'!$Z$5:$Z$15,MATCH(R22,'DS2024'!$Y$5:$Y$15,1)+1),
INDEX('DS2024'!$Y$5:$Y$15,MATCH(R22,'DS2024'!$Y$5:$Y$15,1)):
INDEX('DS2024'!$Y$5:$Y$15,MATCH(R22,'DS2024'!$Y$5:$Y$15,1)+1))
)))))))))))))))))))</f>
        <v>0.1927336279310482</v>
      </c>
      <c r="AC22" s="82">
        <f t="shared" si="0"/>
        <v>0.52920066053798376</v>
      </c>
      <c r="AD22" s="82">
        <f t="shared" si="1"/>
        <v>0.46274897474359616</v>
      </c>
      <c r="AE22" s="82">
        <f t="shared" si="2"/>
        <v>0.46757955803087609</v>
      </c>
      <c r="AF22" s="82">
        <f t="shared" si="3"/>
        <v>0.52920811236265486</v>
      </c>
      <c r="AG22" s="82">
        <f t="shared" si="4"/>
        <v>0.52920718088457097</v>
      </c>
      <c r="AH22" s="82">
        <f t="shared" si="5"/>
        <v>0.52901739222497646</v>
      </c>
      <c r="AI22" s="82">
        <f t="shared" si="6"/>
        <v>0.5292956713025414</v>
      </c>
      <c r="AJ22" s="83">
        <f t="shared" si="7"/>
        <v>0.52922534470720706</v>
      </c>
      <c r="AK22" s="83">
        <f t="shared" si="8"/>
        <v>0.5292057836674452</v>
      </c>
      <c r="AL22" s="42"/>
      <c r="AM22" s="42"/>
      <c r="AN22" s="42"/>
      <c r="AO22" s="42"/>
      <c r="AP22" s="42"/>
      <c r="AQ22" s="42"/>
      <c r="AR22" s="42"/>
      <c r="AS22" s="42"/>
      <c r="AT22" s="42"/>
      <c r="BD22" s="83" t="e">
        <f>#REF!/10</f>
        <v>#REF!</v>
      </c>
      <c r="BE22" s="83" t="e">
        <f>#REF!/10</f>
        <v>#REF!</v>
      </c>
      <c r="BF22" s="83" t="e">
        <f>#REF!/10</f>
        <v>#REF!</v>
      </c>
      <c r="BG22" s="83" t="e">
        <f>#REF!/10</f>
        <v>#REF!</v>
      </c>
      <c r="BH22" s="83">
        <f t="shared" si="9"/>
        <v>0</v>
      </c>
      <c r="BI22" s="83">
        <f t="shared" si="10"/>
        <v>0</v>
      </c>
      <c r="BJ22" s="83">
        <f t="shared" si="11"/>
        <v>0</v>
      </c>
      <c r="BK22" s="83">
        <f t="shared" si="12"/>
        <v>0</v>
      </c>
      <c r="BL22" s="83">
        <f t="shared" si="13"/>
        <v>0</v>
      </c>
    </row>
    <row r="23" spans="1:64" ht="14.25" customHeight="1">
      <c r="A23" s="31">
        <v>17</v>
      </c>
      <c r="B23" s="42">
        <f>'Evaluasi 60 C'!B23</f>
        <v>65.588999999999999</v>
      </c>
      <c r="C23" s="42">
        <f>'Evaluasi 60 C'!C23</f>
        <v>-0.33614448699537253</v>
      </c>
      <c r="D23" s="42">
        <f>'Evaluasi 60 C'!E23</f>
        <v>66.168000000000006</v>
      </c>
      <c r="E23" s="42">
        <f>'Evaluasi 60 C'!F23</f>
        <v>-0.29500144404332129</v>
      </c>
      <c r="F23" s="42">
        <f>'Evaluasi 60 C'!H23</f>
        <v>65.522999999999996</v>
      </c>
      <c r="G23" s="42">
        <f>'Evaluasi 60 C'!I23</f>
        <v>-0.2966314079422383</v>
      </c>
      <c r="H23" s="42">
        <f>'Evaluasi 60 C'!K23</f>
        <v>65.616</v>
      </c>
      <c r="I23" s="42">
        <f>'Evaluasi 60 C'!L23</f>
        <v>-0.33622419020264871</v>
      </c>
      <c r="J23" s="42">
        <f>'Evaluasi 60 C'!N23</f>
        <v>64.950999999999993</v>
      </c>
      <c r="K23" s="42">
        <f>'Evaluasi 60 C'!O23</f>
        <v>-0.33426112972714211</v>
      </c>
      <c r="L23" s="42">
        <f>'Evaluasi 60 C'!Q23</f>
        <v>65.542000000000002</v>
      </c>
      <c r="M23" s="42">
        <f>'Evaluasi 60 C'!R23</f>
        <v>-0.33600574437529918</v>
      </c>
      <c r="N23" s="42">
        <f>'Evaluasi 60 C'!T23</f>
        <v>64.816999999999993</v>
      </c>
      <c r="O23" s="42">
        <f>'Evaluasi 60 C'!U23</f>
        <v>-0.33386556566140091</v>
      </c>
      <c r="P23" s="42">
        <f>'Evaluasi 60 C'!W23</f>
        <v>64.796999999999997</v>
      </c>
      <c r="Q23" s="42">
        <f>'Evaluasi 60 C'!X23</f>
        <v>-0.33380652624860374</v>
      </c>
      <c r="R23" s="42">
        <f>'Evaluasi 60 C'!Z23</f>
        <v>65.66</v>
      </c>
      <c r="S23" s="50">
        <f>'Evaluasi 60 C'!AA23</f>
        <v>-0.33635407691080255</v>
      </c>
      <c r="T23" s="50">
        <f>IF($T$3=Database!$A$11,
_xlfn.FORECAST.LINEAR(
B23,
INDEX('DS2024'!$B$20:$B$35,MATCH(B23,'DS2024'!$A$20:$A$35,1)):
INDEX('DS2024'!$B$20:$B$35,MATCH(B23,'DS2024'!$A$20:$A$35,1)+1),
INDEX('DS2024'!$A$20:$A$35,MATCH(B23,'DS2024'!$A$20:$A$35,1)):
INDEX('DS2024'!$A$20:$A$35,MATCH(B23,'DS2024'!$A$20:$A$35,1)+1)),
IF($T$3=Database!$A$12,
_xlfn.FORECAST.LINEAR(
B23,
INDEX('DS2024'!$E$20:$E$35,MATCH(B23,'DS2024'!$D$20:$D$35,1)):
INDEX('DS2024'!$E$20:$E$35,MATCH(B23,'DS2024'!$D$20:$D$35,1)+1),
INDEX('DS2024'!$D$20:$D$35,MATCH(B23,'DS2024'!$D$20:$D$35,1)):
INDEX('DS2024'!$D$20:$D$35,MATCH(B23,'DS2024'!$D$20:$D$35,1)+1)),
IF($T$3=Database!$A$13,
_xlfn.FORECAST.LINEAR(
B23,
INDEX('DS2024'!$H$20:$H$35,MATCH(B23,'DS2024'!$G$20:$G$35,1)):
INDEX('DS2024'!$H$20:$H$35,MATCH(B23,'DS2024'!$G$20:$G$35,1)+1),
INDEX('DS2024'!$G$20:$G$35,MATCH(B23,'DS2024'!$G$20:$G$35,1)):
INDEX('DS2024'!$G$20:$G$35,MATCH(B23,'DS2024'!$G$20:$G$35,1)+1)),
IF($T$3=Database!$A$14,
_xlfn.FORECAST.LINEAR(
B23,
INDEX('DS2024'!$K$20:$K$35,MATCH(B23,'DS2024'!$J$20:$J$35,1)):
INDEX('DS2024'!$K$20:$K$35,MATCH(B23,'DS2024'!$J$20:$J$35,1)+1),
INDEX('DS2024'!$J$20:$J$35,MATCH(B23,'DS2024'!$J$20:$J$35,1)):
INDEX('DS2024'!$J$20:$J$35,MATCH(B23,'DS2024'!$J$20:$J$35,1)+1)),
IF($T$3=Database!$A$15,
_xlfn.FORECAST.LINEAR(
B23,
INDEX('DS2024'!$N$20:$N$35,MATCH(B23,'DS2024'!$M$20:$M$35,1)):
INDEX('DS2024'!$N$20:$N$35,MATCH(B23,'DS2024'!$M$20:$M$35,1)+1),
INDEX('DS2024'!$M$20:$M$35,MATCH(B23,'DS2024'!$M$20:$M$35,1)):
INDEX('DS2024'!$M$20:$M$35,MATCH(B23,'DS2024'!$M$20:$M$35,1)+1)),
IF($T$3=Database!$A$16,
_xlfn.FORECAST.LINEAR(
B23,
INDEX('DS2024'!$Q$20:$Q$35,MATCH(B23,'DS2024'!$P$20:$P$35,1)):
INDEX('DS2024'!$Q$20:$Q$35,MATCH(B23,'DS2024'!$P$20:$P$35,1)+1),
INDEX('DS2024'!$P$20:$P$35,MATCH(B23,'DS2024'!$P$20:$P$35,1)):
INDEX('DS2024'!$P$20:$P$35,MATCH(B23,'DS2024'!$P$20:$P$35,1)+1)),
IF($T$3=Database!$A$17,
_xlfn.FORECAST.LINEAR(
B23,
INDEX('DS2024'!$T$20:$T$35,MATCH(B23,'DS2024'!$S$20:$S$35,1)):
INDEX('DS2024'!$T$20:$T$35,MATCH(B23,'DS2024'!$S$20:$S$35,1)+1),
INDEX('DS2024'!$S$20:$S$35,MATCH(B23,'DS2024'!$S$20:$S$35,1)):
INDEX('DS2024'!$S$20:$S$35,MATCH(B23,'DS2024'!$S$20:$S$35,1)+1)),
IF($T$3=Database!$A$18,
_xlfn.FORECAST.LINEAR(
B23,
INDEX('DS2024'!$W$20:$W$35,MATCH(B23,'DS2024'!$V$20:$V$35,1)):
INDEX('DS2024'!$W$20:$W$35,MATCH(B23,'DS2024'!$V$20:$V$35,1)+1),
INDEX('DS2024'!$V$20:$V$35,MATCH(B23,'DS2024'!$V$20:$V$35,1)):
INDEX('DS2024'!$V$20:$V$35,MATCH(B23,'DS2024'!$V$20:$V$35,1)+1)),
IF($T$3=Database!$A$19,
_xlfn.FORECAST.LINEAR(
B23,
INDEX('DS2024'!$Z$20:$Z$35,MATCH(B23,'DS2024'!$Y$20:$Y$35,1)):
INDEX('DS2024'!$Z$20:$Z$35,MATCH(B23,'DS2024'!$Y$20:$Y$35,1)+1),
INDEX('DS2024'!$Y$20:$Y$35,MATCH(B23,'DS2024'!$Y$20:$Y$35,1)):
INDEX('DS2024'!$Y$20:$Y$35,MATCH(B23,'DS2024'!$Y$20:$Y$35,1)+1)),
IF($T$3=Database!$A$20,
_xlfn.FORECAST.LINEAR(
B23,
INDEX('DS2024'!$AC$20:$AC$35,MATCH(B23,'DS2024'!$AB$20:$AB$35,1)):
INDEX('DS2024'!$AC$20:$AC$35,MATCH(B23,'DS2024'!$AB$20:$AB$35,1)+1),
INDEX('DS2024'!$AB$20:$AB$35,MATCH(B23,'DS2024'!$AB$20:$AB$35,1)):
INDEX('DS2024'!$AB$20:$AB$35,MATCH(B23,'DS2024'!$AB$20:$AB$35,1)+1)),
IF($T$3=Database!$A$2,
_xlfn.FORECAST.LINEAR(
B23,
INDEX('DS2024'!$B$5:$B$15,MATCH(B23,'DS2024'!$A$5:$A$15,1)):
INDEX('DS2024'!$B$5:$B$15,MATCH(B23,'DS2024'!$A$5:$A$15,1)+1),
INDEX('DS2024'!$A$5:$A$15,MATCH(B23,'DS2024'!$A$5:$A$15,1)):
INDEX('DS2024'!$A$5:$A$15,MATCH(B23,'DS2024'!$A$5:$A$15,1)+1)),
IF($T$3=Database!$A$3,
_xlfn.FORECAST.LINEAR(
B23,
INDEX('DS2024'!$E$5:$E$15,MATCH(B23,'DS2024'!$D$5:$D$15,1)):
INDEX('DS2024'!$E$5:$E$15,MATCH(B23,'DS2024'!$D$5:$D$15,1)+1),
INDEX('DS2024'!$D$5:$D$15,MATCH(B23,'DS2024'!$D$5:$D$15,1)):
INDEX('DS2024'!$D$5:$D$15,MATCH(B23,'DS2024'!$D$5:$D$15,1)+1)),
IF($T$3=Database!$A$4,
_xlfn.FORECAST.LINEAR(
B23,
INDEX('DS2024'!$H$5:$H$15,MATCH(B23,'DS2024'!$G$5:$G$15,1)):
INDEX('DS2024'!$H$5:$H$15,MATCH(B23,'DS2024'!$G$5:$G$15,1)+1),
INDEX('DS2024'!$G$5:$G$15,MATCH(B23,'DS2024'!$G$5:$G$15,1)):
INDEX('DS2024'!$G$5:$G$15,MATCH(B23,'DS2024'!$G$5:$G$15,1)+1)),
IF($T$3=Database!$A$5,
_xlfn.FORECAST.LINEAR(
B23,
INDEX('DS2024'!$K$5:$K$15,MATCH(B23,'DS2024'!$J$5:$J$15,1)):
INDEX('DS2024'!$K$5:$K$15,MATCH(B23,'DS2024'!$J$5:$J$15,1)+1),
INDEX('DS2024'!$J$5:$J$15,MATCH(B23,'DS2024'!$J$5:$J$15,1)):
INDEX('DS2024'!$J$5:$J$15,MATCH(B23,'DS2024'!$J$5:$J$15,1)+1)),
IF($T$3=Database!$A$6,
_xlfn.FORECAST.LINEAR(
B23,
INDEX('DS2024'!$N$5:$N$15,MATCH(B23,'DS2024'!$M$5:$M$15,1)):
INDEX('DS2024'!$N$5:$N$15,MATCH(B23,'DS2024'!$M$5:$M$15,1)+1),
INDEX('DS2024'!$M$5:$M$15,MATCH(B23,'DS2024'!$M$5:$M$15,1)):
INDEX('DS2024'!$M$5:$M$15,MATCH(B23,'DS2024'!$M$5:$M$15,1)+1)),
IF($T$3=Database!$A$7,
_xlfn.FORECAST.LINEAR(
B23,
INDEX('DS2024'!$Q$5:$Q$15,MATCH(B23,'DS2024'!$P$5:$P$15,1)):
INDEX('DS2024'!$Q$5:$Q$15,MATCH(B23,'DS2024'!$P$5:$P$15,1)+1),
INDEX('DS2024'!$P$5:$P$15,MATCH(B23,'DS2024'!$P$5:$P$15,1)):
INDEX('DS2024'!$P$5:$P$15,MATCH(B23,'DS2024'!$P$5:$P$15,1)+1)),
IF($T$3=Database!$A$8,
_xlfn.FORECAST.LINEAR(
B23,
INDEX('DS2024'!$T$5:$T$15,MATCH(B23,'DS2024'!$S$5:$S$15,1)):
INDEX('DS2024'!$T$5:$T$15,MATCH(B23,'DS2024'!$S$5:$S$15,1)+1),
INDEX('DS2024'!$S$5:$S$15,MATCH(B23,'DS2024'!$S$5:$S$15,1)):
INDEX('DS2024'!$S$5:$S$15,MATCH(B23,'DS2024'!$S$5:$S$15,1)+1)),
IF($T$3=Database!$A$9,
_xlfn.FORECAST.LINEAR(
B23,
INDEX('DS2024'!$W$5:$W$15,MATCH(B23,'DS2024'!$V$5:$V$15,1)):
INDEX('DS2024'!$W$5:$W$15,MATCH(B23,'DS2024'!$V$5:$V$15,1)+1),
INDEX('DS2024'!$V$5:$V$15,MATCH(B23,'DS2024'!$V$5:$V$15,1)):
INDEX('DS2024'!$V$5:$V$15,MATCH(B23,'DS2024'!$V$5:$V$15,1)+1)),
IF($T$3=Database!$A$10,
_xlfn.FORECAST.LINEAR(
B23,
INDEX('DS2024'!$Z$5:$Z$15,MATCH(B23,'DS2024'!$Y$5:$Y$15,1)):
INDEX('DS2024'!$Z$5:$Z$15,MATCH(B23,'DS2024'!$Y$5:$Y$15,1)+1),
INDEX('DS2024'!$Y$5:$Y$15,MATCH(B23,'DS2024'!$Y$5:$Y$15,1)):
INDEX('DS2024'!$Y$5:$Y$15,MATCH(B23,'DS2024'!$Y$5:$Y$15,1)+1))
)))))))))))))))))))</f>
        <v>0.19308714518890083</v>
      </c>
      <c r="U23" s="50">
        <f>IF($U$3=Database!$A$11,
_xlfn.FORECAST.LINEAR(
D23,
INDEX('DS2024'!$B$20:$B$35,MATCH(D23,'DS2024'!$A$20:$A$35,1)):
INDEX('DS2024'!$B$20:$B$35,MATCH(D23,'DS2024'!$A$20:$A$35,1)+1),
INDEX('DS2024'!$A$20:$A$35,MATCH(D23,'DS2024'!$A$20:$A$35,1)):
INDEX('DS2024'!$A$20:$A$35,MATCH(D23,'DS2024'!$A$20:$A$35,1)+1)),
IF($U$3=Database!$A$12,
_xlfn.FORECAST.LINEAR(
D23,
INDEX('DS2024'!$E$20:$E$35,MATCH(D23,'DS2024'!$D$20:$D$35,1)):
INDEX('DS2024'!$E$20:$E$35,MATCH(D23,'DS2024'!$D$20:$D$35,1)+1),
INDEX('DS2024'!$D$20:$D$35,MATCH(D23,'DS2024'!$D$20:$D$35,1)):
INDEX('DS2024'!$D$20:$D$35,MATCH(D23,'DS2024'!$D$20:$D$35,1)+1)),
IF($U$3=Database!$A$13,
_xlfn.FORECAST.LINEAR(
D23,
INDEX('DS2024'!$H$20:$H$35,MATCH(D23,'DS2024'!$G$20:$G$35,1)):
INDEX('DS2024'!$H$20:$H$35,MATCH(D23,'DS2024'!$G$20:$G$35,1)+1),
INDEX('DS2024'!$G$20:$G$35,MATCH(D23,'DS2024'!$G$20:$G$35,1)):
INDEX('DS2024'!$G$20:$G$35,MATCH(D23,'DS2024'!$G$20:$G$35,1)+1)),
IF($U$3=Database!$A$14,
_xlfn.FORECAST.LINEAR(
D23,
INDEX('DS2024'!$K$20:$K$35,MATCH(D23,'DS2024'!$J$20:$J$35,1)):
INDEX('DS2024'!$K$20:$K$35,MATCH(D23,'DS2024'!$J$20:$J$35,1)+1),
INDEX('DS2024'!$J$20:$J$35,MATCH(D23,'DS2024'!$J$20:$J$35,1)):
INDEX('DS2024'!$J$20:$J$35,MATCH(D23,'DS2024'!$J$20:$J$35,1)+1)),
IF($U$3=Database!$A$15,
_xlfn.FORECAST.LINEAR(
D23,
INDEX('DS2024'!$N$20:$N$35,MATCH(D23,'DS2024'!$M$20:$M$35,1)):
INDEX('DS2024'!$N$20:$N$35,MATCH(D23,'DS2024'!$M$20:$M$35,1)+1),
INDEX('DS2024'!$M$20:$M$35,MATCH(D23,'DS2024'!$M$20:$M$35,1)):
INDEX('DS2024'!$M$20:$M$35,MATCH(D23,'DS2024'!$M$20:$M$35,1)+1)),
IF($U$3=Database!$A$16,
_xlfn.FORECAST.LINEAR(
D23,
INDEX('DS2024'!$Q$20:$Q$35,MATCH(D23,'DS2024'!$P$20:$P$35,1)):
INDEX('DS2024'!$Q$20:$Q$35,MATCH(D23,'DS2024'!$P$20:$P$35,1)+1),
INDEX('DS2024'!$P$20:$P$35,MATCH(D23,'DS2024'!$P$20:$P$35,1)):
INDEX('DS2024'!$P$20:$P$35,MATCH(D23,'DS2024'!$P$20:$P$35,1)+1)),
IF($U$3=Database!$A$17,
_xlfn.FORECAST.LINEAR(
D23,
INDEX('DS2024'!$T$20:$T$35,MATCH(D23,'DS2024'!$S$20:$S$35,1)):
INDEX('DS2024'!$T$20:$T$35,MATCH(D23,'DS2024'!$S$20:$S$35,1)+1),
INDEX('DS2024'!$S$20:$S$35,MATCH(D23,'DS2024'!$S$20:$S$35,1)):
INDEX('DS2024'!$S$20:$S$35,MATCH(D23,'DS2024'!$S$20:$S$35,1)+1)),
IF($U$3=Database!$A$18,
_xlfn.FORECAST.LINEAR(
D23,
INDEX('DS2024'!$W$20:$W$35,MATCH(D23,'DS2024'!$V$20:$V$35,1)):
INDEX('DS2024'!$W$20:$W$35,MATCH(D23,'DS2024'!$V$20:$V$35,1)+1),
INDEX('DS2024'!$V$20:$V$35,MATCH(D23,'DS2024'!$V$20:$V$35,1)):
INDEX('DS2024'!$V$20:$V$35,MATCH(D23,'DS2024'!$V$20:$V$35,1)+1)),
IF($U$3=Database!$A$19,
_xlfn.FORECAST.LINEAR(
D23,
INDEX('DS2024'!$Z$20:$Z$35,MATCH(D23,'DS2024'!$Y$20:$Y$35,1)):
INDEX('DS2024'!$Z$20:$Z$35,MATCH(D23,'DS2024'!$Y$20:$Y$35,1)+1),
INDEX('DS2024'!$Y$20:$Y$35,MATCH(D23,'DS2024'!$Y$20:$Y$35,1)):
INDEX('DS2024'!$Y$20:$Y$35,MATCH(D23,'DS2024'!$Y$20:$Y$35,1)+1)),
IF($U$3=Database!$A$20,
_xlfn.FORECAST.LINEAR(
D23,
INDEX('DS2024'!$AC$20:$AC$35,MATCH(D23,'DS2024'!$AB$20:$AB$35,1)):
INDEX('DS2024'!$AC$20:$AC$35,MATCH(D23,'DS2024'!$AB$20:$AB$35,1)+1),
INDEX('DS2024'!$AB$20:$AB$35,MATCH(D23,'DS2024'!$AB$20:$AB$35,1)):
INDEX('DS2024'!$AB$20:$AB$35,MATCH(D23,'DS2024'!$AB$20:$AB$35,1)+1)),
IF($U$3=Database!$A$2,
_xlfn.FORECAST.LINEAR(
D23,
INDEX('DS2024'!$B$5:$B$15,MATCH(D23,'DS2024'!$A$5:$A$15,1)):
INDEX('DS2024'!$B$5:$B$15,MATCH(D23,'DS2024'!$A$5:$A$15,1)+1),
INDEX('DS2024'!$A$5:$A$15,MATCH(D23,'DS2024'!$A$5:$A$15,1)):
INDEX('DS2024'!$A$5:$A$15,MATCH(D23,'DS2024'!$A$5:$A$15,1)+1)),
IF($U$3=Database!$A$3,
_xlfn.FORECAST.LINEAR(
D23,
INDEX('DS2024'!$E$5:$E$15,MATCH(D23,'DS2024'!$D$5:$D$15,1)):
INDEX('DS2024'!$E$5:$E$15,MATCH(D23,'DS2024'!$D$5:$D$15,1)+1),
INDEX('DS2024'!$D$5:$D$15,MATCH(D23,'DS2024'!$D$5:$D$15,1)):
INDEX('DS2024'!$D$5:$D$15,MATCH(D23,'DS2024'!$D$5:$D$15,1)+1)),
IF($U$3=Database!$A$4,
_xlfn.FORECAST.LINEAR(
D23,
INDEX('DS2024'!$H$5:$H$15,MATCH(D23,'DS2024'!$G$5:$G$15,1)):
INDEX('DS2024'!$H$5:$H$15,MATCH(D23,'DS2024'!$G$5:$G$15,1)+1),
INDEX('DS2024'!$G$5:$G$15,MATCH(D23,'DS2024'!$G$5:$G$15,1)):
INDEX('DS2024'!$G$5:$G$15,MATCH(D23,'DS2024'!$G$5:$G$15,1)+1)),
IF($U$3=Database!$A$5,
_xlfn.FORECAST.LINEAR(
D23,
INDEX('DS2024'!$K$5:$K$15,MATCH(D23,'DS2024'!$J$5:$J$15,1)):
INDEX('DS2024'!$K$5:$K$15,MATCH(D23,'DS2024'!$J$5:$J$15,1)+1),
INDEX('DS2024'!$J$5:$J$15,MATCH(D23,'DS2024'!$J$5:$J$15,1)):
INDEX('DS2024'!$J$5:$J$15,MATCH(D23,'DS2024'!$J$5:$J$15,1)+1)),
IF($U$3=Database!$A$6,
_xlfn.FORECAST.LINEAR(
D23,
INDEX('DS2024'!$N$5:$N$15,MATCH(D23,'DS2024'!$M$5:$M$15,1)):
INDEX('DS2024'!$N$5:$N$15,MATCH(D23,'DS2024'!$M$5:$M$15,1)+1),
INDEX('DS2024'!$M$5:$M$15,MATCH(D23,'DS2024'!$M$5:$M$15,1)):
INDEX('DS2024'!$M$5:$M$15,MATCH(D23,'DS2024'!$M$5:$M$15,1)+1)),
IF($U$3=Database!$A$7,
_xlfn.FORECAST.LINEAR(
D23,
INDEX('DS2024'!$Q$5:$Q$15,MATCH(D23,'DS2024'!$P$5:$P$15,1)):
INDEX('DS2024'!$Q$5:$Q$15,MATCH(D23,'DS2024'!$P$5:$P$15,1)+1),
INDEX('DS2024'!$P$5:$P$15,MATCH(D23,'DS2024'!$P$5:$P$15,1)):
INDEX('DS2024'!$P$5:$P$15,MATCH(D23,'DS2024'!$P$5:$P$15,1)+1)),
IF($U$3=Database!$A$8,
_xlfn.FORECAST.LINEAR(
D23,
INDEX('DS2024'!$T$5:$T$15,MATCH(D23,'DS2024'!$S$5:$S$15,1)):
INDEX('DS2024'!$T$5:$T$15,MATCH(D23,'DS2024'!$S$5:$S$15,1)+1),
INDEX('DS2024'!$S$5:$S$15,MATCH(D23,'DS2024'!$S$5:$S$15,1)):
INDEX('DS2024'!$S$5:$S$15,MATCH(D23,'DS2024'!$S$5:$S$15,1)+1)),
IF($U$3=Database!$A$9,
_xlfn.FORECAST.LINEAR(
D23,
INDEX('DS2024'!$W$5:$W$15,MATCH(D23,'DS2024'!$V$5:$V$15,1)):
INDEX('DS2024'!$W$5:$W$15,MATCH(D23,'DS2024'!$V$5:$V$15,1)+1),
INDEX('DS2024'!$V$5:$V$15,MATCH(D23,'DS2024'!$V$5:$V$15,1)):
INDEX('DS2024'!$V$5:$V$15,MATCH(D23,'DS2024'!$V$5:$V$15,1)+1)),
IF($U$3=Database!$A$10,
_xlfn.FORECAST.LINEAR(
D23,
INDEX('DS2024'!$Z$5:$Z$15,MATCH(D23,'DS2024'!$Y$5:$Y$15,1)):
INDEX('DS2024'!$Z$5:$Z$15,MATCH(D23,'DS2024'!$Y$5:$Y$15,1)+1),
INDEX('DS2024'!$Y$5:$Y$15,MATCH(D23,'DS2024'!$Y$5:$Y$15,1)):
INDEX('DS2024'!$Y$5:$Y$15,MATCH(D23,'DS2024'!$Y$5:$Y$15,1)+1))
)))))))))))))))))))</f>
        <v>0.16856182902584493</v>
      </c>
      <c r="V23" s="50">
        <f>IF($V$3=Database!$A$11,
_xlfn.FORECAST.LINEAR(
F23,
INDEX('DS2024'!$B$20:$B$35,MATCH(F23,'DS2024'!$A$20:$A$35,1)):
INDEX('DS2024'!$B$20:$B$35,MATCH(F23,'DS2024'!$A$20:$A$35,1)+1),
INDEX('DS2024'!$A$20:$A$35,MATCH(F23,'DS2024'!$A$20:$A$35,1)):
INDEX('DS2024'!$A$20:$A$35,MATCH(F23,'DS2024'!$A$20:$A$35,1)+1)),
IF($V$3=Database!$A$12,
_xlfn.FORECAST.LINEAR(
F23,
INDEX('DS2024'!$E$20:$E$35,MATCH(F23,'DS2024'!$D$20:$D$35,1)):
INDEX('DS2024'!$E$20:$E$35,MATCH(F23,'DS2024'!$D$20:$D$35,1)+1),
INDEX('DS2024'!$D$20:$D$35,MATCH(F23,'DS2024'!$D$20:$D$35,1)):
INDEX('DS2024'!$D$20:$D$35,MATCH(F23,'DS2024'!$D$20:$D$35,1)+1)),
IF($V$3=Database!$A$13,
_xlfn.FORECAST.LINEAR(
F23,
INDEX('DS2024'!$H$20:$H$35,MATCH(F23,'DS2024'!$G$20:$G$35,1)):
INDEX('DS2024'!$H$20:$H$35,MATCH(F23,'DS2024'!$G$20:$G$35,1)+1),
INDEX('DS2024'!$G$20:$G$35,MATCH(F23,'DS2024'!$G$20:$G$35,1)):
INDEX('DS2024'!$G$20:$G$35,MATCH(F23,'DS2024'!$G$20:$G$35,1)+1)),
IF($V$3=Database!$A$14,
_xlfn.FORECAST.LINEAR(
F23,
INDEX('DS2024'!$K$20:$K$35,MATCH(F23,'DS2024'!$J$20:$J$35,1)):
INDEX('DS2024'!$K$20:$K$35,MATCH(F23,'DS2024'!$J$20:$J$35,1)+1),
INDEX('DS2024'!$J$20:$J$35,MATCH(F23,'DS2024'!$J$20:$J$35,1)):
INDEX('DS2024'!$J$20:$J$35,MATCH(F23,'DS2024'!$J$20:$J$35,1)+1)),
IF($V$3=Database!$A$15,
_xlfn.FORECAST.LINEAR(
F23,
INDEX('DS2024'!$N$20:$N$35,MATCH(F23,'DS2024'!$M$20:$M$35,1)):
INDEX('DS2024'!$N$20:$N$35,MATCH(F23,'DS2024'!$M$20:$M$35,1)+1),
INDEX('DS2024'!$M$20:$M$35,MATCH(F23,'DS2024'!$M$20:$M$35,1)):
INDEX('DS2024'!$M$20:$M$35,MATCH(F23,'DS2024'!$M$20:$M$35,1)+1)),
IF($V$3=Database!$A$16,
_xlfn.FORECAST.LINEAR(
F23,
INDEX('DS2024'!$Q$20:$Q$35,MATCH(F23,'DS2024'!$P$20:$P$35,1)):
INDEX('DS2024'!$Q$20:$Q$35,MATCH(F23,'DS2024'!$P$20:$P$35,1)+1),
INDEX('DS2024'!$P$20:$P$35,MATCH(F23,'DS2024'!$P$20:$P$35,1)):
INDEX('DS2024'!$P$20:$P$35,MATCH(F23,'DS2024'!$P$20:$P$35,1)+1)),
IF($V$3=Database!$A$17,
_xlfn.FORECAST.LINEAR(
F23,
INDEX('DS2024'!$T$20:$T$35,MATCH(F23,'DS2024'!$S$20:$S$35,1)):
INDEX('DS2024'!$T$20:$T$35,MATCH(F23,'DS2024'!$S$20:$S$35,1)+1),
INDEX('DS2024'!$S$20:$S$35,MATCH(F23,'DS2024'!$S$20:$S$35,1)):
INDEX('DS2024'!$S$20:$S$35,MATCH(F23,'DS2024'!$S$20:$S$35,1)+1)),
IF($V$3=Database!$A$18,
_xlfn.FORECAST.LINEAR(
F23,
INDEX('DS2024'!$W$20:$W$35,MATCH(F23,'DS2024'!$V$20:$V$35,1)):
INDEX('DS2024'!$W$20:$W$35,MATCH(F23,'DS2024'!$V$20:$V$35,1)+1),
INDEX('DS2024'!$V$20:$V$35,MATCH(F23,'DS2024'!$V$20:$V$35,1)):
INDEX('DS2024'!$V$20:$V$35,MATCH(F23,'DS2024'!$V$20:$V$35,1)+1)),
IF($V$3=Database!$A$19,
_xlfn.FORECAST.LINEAR(
F23,
INDEX('DS2024'!$Z$20:$Z$35,MATCH(F23,'DS2024'!$Y$20:$Y$35,1)):
INDEX('DS2024'!$Z$20:$Z$35,MATCH(F23,'DS2024'!$Y$20:$Y$35,1)+1),
INDEX('DS2024'!$Y$20:$Y$35,MATCH(F23,'DS2024'!$Y$20:$Y$35,1)):
INDEX('DS2024'!$Y$20:$Y$35,MATCH(F23,'DS2024'!$Y$20:$Y$35,1)+1)),
IF($V$3=Database!$A$20,
_xlfn.FORECAST.LINEAR(
F23,
INDEX('DS2024'!$AC$20:$AC$35,MATCH(F23,'DS2024'!$AB$20:$AB$35,1)):
INDEX('DS2024'!$AC$20:$AC$35,MATCH(F23,'DS2024'!$AB$20:$AB$35,1)+1),
INDEX('DS2024'!$AB$20:$AB$35,MATCH(F23,'DS2024'!$AB$20:$AB$35,1)):
INDEX('DS2024'!$AB$20:$AB$35,MATCH(F23,'DS2024'!$AB$20:$AB$35,1)+1)),
IF($V$3=Database!$A$2,
_xlfn.FORECAST.LINEAR(
F23,
INDEX('DS2024'!$B$5:$B$15,MATCH(F23,'DS2024'!$A$5:$A$15,1)):
INDEX('DS2024'!$B$5:$B$15,MATCH(F23,'DS2024'!$A$5:$A$15,1)+1),
INDEX('DS2024'!$A$5:$A$15,MATCH(F23,'DS2024'!$A$5:$A$15,1)):
INDEX('DS2024'!$A$5:$A$15,MATCH(F23,'DS2024'!$A$5:$A$15,1)+1)),
IF($V$3=Database!$A$3,
_xlfn.FORECAST.LINEAR(
F23,
INDEX('DS2024'!$E$5:$E$15,MATCH(F23,'DS2024'!$D$5:$D$15,1)):
INDEX('DS2024'!$E$5:$E$15,MATCH(F23,'DS2024'!$D$5:$D$15,1)+1),
INDEX('DS2024'!$D$5:$D$15,MATCH(F23,'DS2024'!$D$5:$D$15,1)):
INDEX('DS2024'!$D$5:$D$15,MATCH(F23,'DS2024'!$D$5:$D$15,1)+1)),
IF($V$3=Database!$A$4,
_xlfn.FORECAST.LINEAR(
F23,
INDEX('DS2024'!$H$5:$H$15,MATCH(F23,'DS2024'!$G$5:$G$15,1)):
INDEX('DS2024'!$H$5:$H$15,MATCH(F23,'DS2024'!$G$5:$G$15,1)+1),
INDEX('DS2024'!$G$5:$G$15,MATCH(F23,'DS2024'!$G$5:$G$15,1)):
INDEX('DS2024'!$G$5:$G$15,MATCH(F23,'DS2024'!$G$5:$G$15,1)+1)),
IF($V$3=Database!$A$5,
_xlfn.FORECAST.LINEAR(
F23,
INDEX('DS2024'!$K$5:$K$15,MATCH(F23,'DS2024'!$J$5:$J$15,1)):
INDEX('DS2024'!$K$5:$K$15,MATCH(F23,'DS2024'!$J$5:$J$15,1)+1),
INDEX('DS2024'!$J$5:$J$15,MATCH(F23,'DS2024'!$J$5:$J$15,1)):
INDEX('DS2024'!$J$5:$J$15,MATCH(F23,'DS2024'!$J$5:$J$15,1)+1)),
IF($V$3=Database!$A$6,
_xlfn.FORECAST.LINEAR(
F23,
INDEX('DS2024'!$N$5:$N$15,MATCH(F23,'DS2024'!$M$5:$M$15,1)):
INDEX('DS2024'!$N$5:$N$15,MATCH(F23,'DS2024'!$M$5:$M$15,1)+1),
INDEX('DS2024'!$M$5:$M$15,MATCH(F23,'DS2024'!$M$5:$M$15,1)):
INDEX('DS2024'!$M$5:$M$15,MATCH(F23,'DS2024'!$M$5:$M$15,1)+1)),
IF($V$3=Database!$A$7,
_xlfn.FORECAST.LINEAR(
F23,
INDEX('DS2024'!$Q$5:$Q$15,MATCH(F23,'DS2024'!$P$5:$P$15,1)):
INDEX('DS2024'!$Q$5:$Q$15,MATCH(F23,'DS2024'!$P$5:$P$15,1)+1),
INDEX('DS2024'!$P$5:$P$15,MATCH(F23,'DS2024'!$P$5:$P$15,1)):
INDEX('DS2024'!$P$5:$P$15,MATCH(F23,'DS2024'!$P$5:$P$15,1)+1)),
IF($V$3=Database!$A$8,
_xlfn.FORECAST.LINEAR(
F23,
INDEX('DS2024'!$T$5:$T$15,MATCH(F23,'DS2024'!$S$5:$S$15,1)):
INDEX('DS2024'!$T$5:$T$15,MATCH(F23,'DS2024'!$S$5:$S$15,1)+1),
INDEX('DS2024'!$S$5:$S$15,MATCH(F23,'DS2024'!$S$5:$S$15,1)):
INDEX('DS2024'!$S$5:$S$15,MATCH(F23,'DS2024'!$S$5:$S$15,1)+1)),
IF($V$3=Database!$A$9,
_xlfn.FORECAST.LINEAR(
F23,
INDEX('DS2024'!$W$5:$W$15,MATCH(F23,'DS2024'!$V$5:$V$15,1)):
INDEX('DS2024'!$W$5:$W$15,MATCH(F23,'DS2024'!$V$5:$V$15,1)+1),
INDEX('DS2024'!$V$5:$V$15,MATCH(F23,'DS2024'!$V$5:$V$15,1)):
INDEX('DS2024'!$V$5:$V$15,MATCH(F23,'DS2024'!$V$5:$V$15,1)+1)),
IF($V$3=Database!$A$10,
_xlfn.FORECAST.LINEAR(
F23,
INDEX('DS2024'!$Z$5:$Z$15,MATCH(F23,'DS2024'!$Y$5:$Y$15,1)):
INDEX('DS2024'!$Z$5:$Z$15,MATCH(F23,'DS2024'!$Y$5:$Y$15,1)+1),
INDEX('DS2024'!$Y$5:$Y$15,MATCH(F23,'DS2024'!$Y$5:$Y$15,1)):
INDEX('DS2024'!$Y$5:$Y$15,MATCH(F23,'DS2024'!$Y$5:$Y$15,1)+1))
)))))))))))))))))))</f>
        <v>0.17138290258449307</v>
      </c>
      <c r="W23" s="50">
        <f>IF($W$3=Database!$A$11,
_xlfn.FORECAST.LINEAR(
H23,
INDEX('DS2024'!$B$20:$B$35,MATCH(H23,'DS2024'!$A$20:$A$35,1)):
INDEX('DS2024'!$B$20:$B$35,MATCH(H23,'DS2024'!$A$20:$A$35,1)+1),
INDEX('DS2024'!$A$20:$A$35,MATCH(H23,'DS2024'!$A$20:$A$35,1)):
INDEX('DS2024'!$A$20:$A$35,MATCH(H23,'DS2024'!$A$20:$A$35,1)+1)),
IF($W$3=Database!$A$12,
_xlfn.FORECAST.LINEAR(
H23,
INDEX('DS2024'!$E$20:$E$35,MATCH(H23,'DS2024'!$D$20:$D$35,1)):
INDEX('DS2024'!$E$20:$E$35,MATCH(H23,'DS2024'!$D$20:$D$35,1)+1),
INDEX('DS2024'!$D$20:$D$35,MATCH(H23,'DS2024'!$D$20:$D$35,1)):
INDEX('DS2024'!$D$20:$D$35,MATCH(H23,'DS2024'!$D$20:$D$35,1)+1)),
IF($W$3=Database!$A$13,
_xlfn.FORECAST.LINEAR(
H23,
INDEX('DS2024'!$H$20:$H$35,MATCH(H23,'DS2024'!$G$20:$G$35,1)):
INDEX('DS2024'!$H$20:$H$35,MATCH(H23,'DS2024'!$G$20:$G$35,1)+1),
INDEX('DS2024'!$G$20:$G$35,MATCH(H23,'DS2024'!$G$20:$G$35,1)):
INDEX('DS2024'!$G$20:$G$35,MATCH(H23,'DS2024'!$G$20:$G$35,1)+1)),
IF($W$3=Database!$A$14,
_xlfn.FORECAST.LINEAR(
H23,
INDEX('DS2024'!$K$20:$K$35,MATCH(H23,'DS2024'!$J$20:$J$35,1)):
INDEX('DS2024'!$K$20:$K$35,MATCH(H23,'DS2024'!$J$20:$J$35,1)+1),
INDEX('DS2024'!$J$20:$J$35,MATCH(H23,'DS2024'!$J$20:$J$35,1)):
INDEX('DS2024'!$J$20:$J$35,MATCH(H23,'DS2024'!$J$20:$J$35,1)+1)),
IF($W$3=Database!$A$15,
_xlfn.FORECAST.LINEAR(
H23,
INDEX('DS2024'!$N$20:$N$35,MATCH(H23,'DS2024'!$M$20:$M$35,1)):
INDEX('DS2024'!$N$20:$N$35,MATCH(H23,'DS2024'!$M$20:$M$35,1)+1),
INDEX('DS2024'!$M$20:$M$35,MATCH(H23,'DS2024'!$M$20:$M$35,1)):
INDEX('DS2024'!$M$20:$M$35,MATCH(H23,'DS2024'!$M$20:$M$35,1)+1)),
IF($W$3=Database!$A$16,
_xlfn.FORECAST.LINEAR(
H23,
INDEX('DS2024'!$Q$20:$Q$35,MATCH(H23,'DS2024'!$P$20:$P$35,1)):
INDEX('DS2024'!$Q$20:$Q$35,MATCH(H23,'DS2024'!$P$20:$P$35,1)+1),
INDEX('DS2024'!$P$20:$P$35,MATCH(H23,'DS2024'!$P$20:$P$35,1)):
INDEX('DS2024'!$P$20:$P$35,MATCH(H23,'DS2024'!$P$20:$P$35,1)+1)),
IF($W$3=Database!$A$17,
_xlfn.FORECAST.LINEAR(
H23,
INDEX('DS2024'!$T$20:$T$35,MATCH(H23,'DS2024'!$S$20:$S$35,1)):
INDEX('DS2024'!$T$20:$T$35,MATCH(H23,'DS2024'!$S$20:$S$35,1)+1),
INDEX('DS2024'!$S$20:$S$35,MATCH(H23,'DS2024'!$S$20:$S$35,1)):
INDEX('DS2024'!$S$20:$S$35,MATCH(H23,'DS2024'!$S$20:$S$35,1)+1)),
IF($W$3=Database!$A$18,
_xlfn.FORECAST.LINEAR(
H23,
INDEX('DS2024'!$W$20:$W$35,MATCH(H23,'DS2024'!$V$20:$V$35,1)):
INDEX('DS2024'!$W$20:$W$35,MATCH(H23,'DS2024'!$V$20:$V$35,1)+1),
INDEX('DS2024'!$V$20:$V$35,MATCH(H23,'DS2024'!$V$20:$V$35,1)):
INDEX('DS2024'!$V$20:$V$35,MATCH(H23,'DS2024'!$V$20:$V$35,1)+1)),
IF($W$3=Database!$A$19,
_xlfn.FORECAST.LINEAR(
H23,
INDEX('DS2024'!$Z$20:$Z$35,MATCH(H23,'DS2024'!$Y$20:$Y$35,1)):
INDEX('DS2024'!$Z$20:$Z$35,MATCH(H23,'DS2024'!$Y$20:$Y$35,1)+1),
INDEX('DS2024'!$Y$20:$Y$35,MATCH(H23,'DS2024'!$Y$20:$Y$35,1)):
INDEX('DS2024'!$Y$20:$Y$35,MATCH(H23,'DS2024'!$Y$20:$Y$35,1)+1)),
IF($W$3=Database!$A$20,
_xlfn.FORECAST.LINEAR(
H23,
INDEX('DS2024'!$AC$20:$AC$35,MATCH(H23,'DS2024'!$AB$20:$AB$35,1)):
INDEX('DS2024'!$AC$20:$AC$35,MATCH(H23,'DS2024'!$AB$20:$AB$35,1)+1),
INDEX('DS2024'!$AB$20:$AB$35,MATCH(H23,'DS2024'!$AB$20:$AB$35,1)):
INDEX('DS2024'!$AB$20:$AB$35,MATCH(H23,'DS2024'!$AB$20:$AB$35,1)+1)),
IF($W$3=Database!$A$2,
_xlfn.FORECAST.LINEAR(
H23,
INDEX('DS2024'!$B$5:$B$15,MATCH(H23,'DS2024'!$A$5:$A$15,1)):
INDEX('DS2024'!$B$5:$B$15,MATCH(H23,'DS2024'!$A$5:$A$15,1)+1),
INDEX('DS2024'!$A$5:$A$15,MATCH(H23,'DS2024'!$A$5:$A$15,1)):
INDEX('DS2024'!$A$5:$A$15,MATCH(H23,'DS2024'!$A$5:$A$15,1)+1)),
IF($W$3=Database!$A$3,
_xlfn.FORECAST.LINEAR(
H23,
INDEX('DS2024'!$E$5:$E$15,MATCH(H23,'DS2024'!$D$5:$D$15,1)):
INDEX('DS2024'!$E$5:$E$15,MATCH(H23,'DS2024'!$D$5:$D$15,1)+1),
INDEX('DS2024'!$D$5:$D$15,MATCH(H23,'DS2024'!$D$5:$D$15,1)):
INDEX('DS2024'!$D$5:$D$15,MATCH(H23,'DS2024'!$D$5:$D$15,1)+1)),
IF($W$3=Database!$A$4,
_xlfn.FORECAST.LINEAR(
H23,
INDEX('DS2024'!$H$5:$H$15,MATCH(H23,'DS2024'!$G$5:$G$15,1)):
INDEX('DS2024'!$H$5:$H$15,MATCH(H23,'DS2024'!$G$5:$G$15,1)+1),
INDEX('DS2024'!$G$5:$G$15,MATCH(H23,'DS2024'!$G$5:$G$15,1)):
INDEX('DS2024'!$G$5:$G$15,MATCH(H23,'DS2024'!$G$5:$G$15,1)+1)),
IF($W$3=Database!$A$5,
_xlfn.FORECAST.LINEAR(
H23,
INDEX('DS2024'!$K$5:$K$15,MATCH(H23,'DS2024'!$J$5:$J$15,1)):
INDEX('DS2024'!$K$5:$K$15,MATCH(H23,'DS2024'!$J$5:$J$15,1)+1),
INDEX('DS2024'!$J$5:$J$15,MATCH(H23,'DS2024'!$J$5:$J$15,1)):
INDEX('DS2024'!$J$5:$J$15,MATCH(H23,'DS2024'!$J$5:$J$15,1)+1)),
IF($W$3=Database!$A$6,
_xlfn.FORECAST.LINEAR(
H23,
INDEX('DS2024'!$N$5:$N$15,MATCH(H23,'DS2024'!$M$5:$M$15,1)):
INDEX('DS2024'!$N$5:$N$15,MATCH(H23,'DS2024'!$M$5:$M$15,1)+1),
INDEX('DS2024'!$M$5:$M$15,MATCH(H23,'DS2024'!$M$5:$M$15,1)):
INDEX('DS2024'!$M$5:$M$15,MATCH(H23,'DS2024'!$M$5:$M$15,1)+1)),
IF($W$3=Database!$A$7,
_xlfn.FORECAST.LINEAR(
H23,
INDEX('DS2024'!$Q$5:$Q$15,MATCH(H23,'DS2024'!$P$5:$P$15,1)):
INDEX('DS2024'!$Q$5:$Q$15,MATCH(H23,'DS2024'!$P$5:$P$15,1)+1),
INDEX('DS2024'!$P$5:$P$15,MATCH(H23,'DS2024'!$P$5:$P$15,1)):
INDEX('DS2024'!$P$5:$P$15,MATCH(H23,'DS2024'!$P$5:$P$15,1)+1)),
IF($W$3=Database!$A$8,
_xlfn.FORECAST.LINEAR(
H23,
INDEX('DS2024'!$T$5:$T$15,MATCH(H23,'DS2024'!$S$5:$S$15,1)):
INDEX('DS2024'!$T$5:$T$15,MATCH(H23,'DS2024'!$S$5:$S$15,1)+1),
INDEX('DS2024'!$S$5:$S$15,MATCH(H23,'DS2024'!$S$5:$S$15,1)):
INDEX('DS2024'!$S$5:$S$15,MATCH(H23,'DS2024'!$S$5:$S$15,1)+1)),
IF($W$3=Database!$A$9,
_xlfn.FORECAST.LINEAR(
H23,
INDEX('DS2024'!$W$5:$W$15,MATCH(H23,'DS2024'!$V$5:$V$15,1)):
INDEX('DS2024'!$W$5:$W$15,MATCH(H23,'DS2024'!$V$5:$V$15,1)+1),
INDEX('DS2024'!$V$5:$V$15,MATCH(H23,'DS2024'!$V$5:$V$15,1)):
INDEX('DS2024'!$V$5:$V$15,MATCH(H23,'DS2024'!$V$5:$V$15,1)+1)),
IF($W$3=Database!$A$10,
_xlfn.FORECAST.LINEAR(
H23,
INDEX('DS2024'!$Z$5:$Z$15,MATCH(H23,'DS2024'!$Y$5:$Y$15,1)):
INDEX('DS2024'!$Z$5:$Z$15,MATCH(H23,'DS2024'!$Y$5:$Y$15,1)+1),
INDEX('DS2024'!$Y$5:$Y$15,MATCH(H23,'DS2024'!$Y$5:$Y$15,1)):
INDEX('DS2024'!$Y$5:$Y$15,MATCH(H23,'DS2024'!$Y$5:$Y$15,1)+1))
)))))))))))))))))))</f>
        <v>0.19300115450455829</v>
      </c>
      <c r="X23" s="50">
        <f>IF($X$3=Database!$A$11,
_xlfn.FORECAST.LINEAR(
J23,
INDEX('DS2024'!$B$20:$B$35,MATCH(J23,'DS2024'!$A$20:$A$35,1)):
INDEX('DS2024'!$B$20:$B$35,MATCH(J23,'DS2024'!$A$20:$A$35,1)+1),
INDEX('DS2024'!$A$20:$A$35,MATCH(J23,'DS2024'!$A$20:$A$35,1)):
INDEX('DS2024'!$A$20:$A$35,MATCH(J23,'DS2024'!$A$20:$A$35,1)+1)),
IF($X$3=Database!$A$12,
_xlfn.FORECAST.LINEAR(
J23,
INDEX('DS2024'!$E$20:$E$35,MATCH(J23,'DS2024'!$D$20:$D$35,1)):
INDEX('DS2024'!$E$20:$E$35,MATCH(J23,'DS2024'!$D$20:$D$35,1)+1),
INDEX('DS2024'!$D$20:$D$35,MATCH(J23,'DS2024'!$D$20:$D$35,1)):
INDEX('DS2024'!$D$20:$D$35,MATCH(J23,'DS2024'!$D$20:$D$35,1)+1)),
IF($X$3=Database!$A$13,
_xlfn.FORECAST.LINEAR(
J23,
INDEX('DS2024'!$H$20:$H$35,MATCH(J23,'DS2024'!$G$20:$G$35,1)):
INDEX('DS2024'!$H$20:$H$35,MATCH(J23,'DS2024'!$G$20:$G$35,1)+1),
INDEX('DS2024'!$G$20:$G$35,MATCH(J23,'DS2024'!$G$20:$G$35,1)):
INDEX('DS2024'!$G$20:$G$35,MATCH(J23,'DS2024'!$G$20:$G$35,1)+1)),
IF($X$3=Database!$A$14,
_xlfn.FORECAST.LINEAR(
J23,
INDEX('DS2024'!$K$20:$K$35,MATCH(J23,'DS2024'!$J$20:$J$35,1)):
INDEX('DS2024'!$K$20:$K$35,MATCH(J23,'DS2024'!$J$20:$J$35,1)+1),
INDEX('DS2024'!$J$20:$J$35,MATCH(J23,'DS2024'!$J$20:$J$35,1)):
INDEX('DS2024'!$J$20:$J$35,MATCH(J23,'DS2024'!$J$20:$J$35,1)+1)),
IF($X$3=Database!$A$15,
_xlfn.FORECAST.LINEAR(
J23,
INDEX('DS2024'!$N$20:$N$35,MATCH(J23,'DS2024'!$M$20:$M$35,1)):
INDEX('DS2024'!$N$20:$N$35,MATCH(J23,'DS2024'!$M$20:$M$35,1)+1),
INDEX('DS2024'!$M$20:$M$35,MATCH(J23,'DS2024'!$M$20:$M$35,1)):
INDEX('DS2024'!$M$20:$M$35,MATCH(J23,'DS2024'!$M$20:$M$35,1)+1)),
IF($X$3=Database!$A$16,
_xlfn.FORECAST.LINEAR(
J23,
INDEX('DS2024'!$Q$20:$Q$35,MATCH(J23,'DS2024'!$P$20:$P$35,1)):
INDEX('DS2024'!$Q$20:$Q$35,MATCH(J23,'DS2024'!$P$20:$P$35,1)+1),
INDEX('DS2024'!$P$20:$P$35,MATCH(J23,'DS2024'!$P$20:$P$35,1)):
INDEX('DS2024'!$P$20:$P$35,MATCH(J23,'DS2024'!$P$20:$P$35,1)+1)),
IF($X$3=Database!$A$17,
_xlfn.FORECAST.LINEAR(
J23,
INDEX('DS2024'!$T$20:$T$35,MATCH(J23,'DS2024'!$S$20:$S$35,1)):
INDEX('DS2024'!$T$20:$T$35,MATCH(J23,'DS2024'!$S$20:$S$35,1)+1),
INDEX('DS2024'!$S$20:$S$35,MATCH(J23,'DS2024'!$S$20:$S$35,1)):
INDEX('DS2024'!$S$20:$S$35,MATCH(J23,'DS2024'!$S$20:$S$35,1)+1)),
IF($X$3=Database!$A$18,
_xlfn.FORECAST.LINEAR(
J23,
INDEX('DS2024'!$W$20:$W$35,MATCH(J23,'DS2024'!$V$20:$V$35,1)):
INDEX('DS2024'!$W$20:$W$35,MATCH(J23,'DS2024'!$V$20:$V$35,1)+1),
INDEX('DS2024'!$V$20:$V$35,MATCH(J23,'DS2024'!$V$20:$V$35,1)):
INDEX('DS2024'!$V$20:$V$35,MATCH(J23,'DS2024'!$V$20:$V$35,1)+1)),
IF($X$3=Database!$A$19,
_xlfn.FORECAST.LINEAR(
J23,
INDEX('DS2024'!$Z$20:$Z$35,MATCH(J23,'DS2024'!$Y$20:$Y$35,1)):
INDEX('DS2024'!$Z$20:$Z$35,MATCH(J23,'DS2024'!$Y$20:$Y$35,1)+1),
INDEX('DS2024'!$Y$20:$Y$35,MATCH(J23,'DS2024'!$Y$20:$Y$35,1)):
INDEX('DS2024'!$Y$20:$Y$35,MATCH(J23,'DS2024'!$Y$20:$Y$35,1)+1)),
IF($X$3=Database!$A$20,
_xlfn.FORECAST.LINEAR(
J23,
INDEX('DS2024'!$AC$20:$AC$35,MATCH(J23,'DS2024'!$AB$20:$AB$35,1)):
INDEX('DS2024'!$AC$20:$AC$35,MATCH(J23,'DS2024'!$AB$20:$AB$35,1)+1),
INDEX('DS2024'!$AB$20:$AB$35,MATCH(J23,'DS2024'!$AB$20:$AB$35,1)):
INDEX('DS2024'!$AB$20:$AB$35,MATCH(J23,'DS2024'!$AB$20:$AB$35,1)+1)),
IF($X$3=Database!$A$2,
_xlfn.FORECAST.LINEAR(
J23,
INDEX('DS2024'!$B$5:$B$15,MATCH(J23,'DS2024'!$A$5:$A$15,1)):
INDEX('DS2024'!$B$5:$B$15,MATCH(J23,'DS2024'!$A$5:$A$15,1)+1),
INDEX('DS2024'!$A$5:$A$15,MATCH(J23,'DS2024'!$A$5:$A$15,1)):
INDEX('DS2024'!$A$5:$A$15,MATCH(J23,'DS2024'!$A$5:$A$15,1)+1)),
IF($X$3=Database!$A$3,
_xlfn.FORECAST.LINEAR(
J23,
INDEX('DS2024'!$E$5:$E$15,MATCH(J23,'DS2024'!$D$5:$D$15,1)):
INDEX('DS2024'!$E$5:$E$15,MATCH(J23,'DS2024'!$D$5:$D$15,1)+1),
INDEX('DS2024'!$D$5:$D$15,MATCH(J23,'DS2024'!$D$5:$D$15,1)):
INDEX('DS2024'!$D$5:$D$15,MATCH(J23,'DS2024'!$D$5:$D$15,1)+1)),
IF($X$3=Database!$A$4,
_xlfn.FORECAST.LINEAR(
J23,
INDEX('DS2024'!$H$5:$H$15,MATCH(J23,'DS2024'!$G$5:$G$15,1)):
INDEX('DS2024'!$H$5:$H$15,MATCH(J23,'DS2024'!$G$5:$G$15,1)+1),
INDEX('DS2024'!$G$5:$G$15,MATCH(J23,'DS2024'!$G$5:$G$15,1)):
INDEX('DS2024'!$G$5:$G$15,MATCH(J23,'DS2024'!$G$5:$G$15,1)+1)),
IF($X$3=Database!$A$5,
_xlfn.FORECAST.LINEAR(
J23,
INDEX('DS2024'!$K$5:$K$15,MATCH(J23,'DS2024'!$J$5:$J$15,1)):
INDEX('DS2024'!$K$5:$K$15,MATCH(J23,'DS2024'!$J$5:$J$15,1)+1),
INDEX('DS2024'!$J$5:$J$15,MATCH(J23,'DS2024'!$J$5:$J$15,1)):
INDEX('DS2024'!$J$5:$J$15,MATCH(J23,'DS2024'!$J$5:$J$15,1)+1)),
IF($X$3=Database!$A$6,
_xlfn.FORECAST.LINEAR(
J23,
INDEX('DS2024'!$N$5:$N$15,MATCH(J23,'DS2024'!$M$5:$M$15,1)):
INDEX('DS2024'!$N$5:$N$15,MATCH(J23,'DS2024'!$M$5:$M$15,1)+1),
INDEX('DS2024'!$M$5:$M$15,MATCH(J23,'DS2024'!$M$5:$M$15,1)):
INDEX('DS2024'!$M$5:$M$15,MATCH(J23,'DS2024'!$M$5:$M$15,1)+1)),
IF($X$3=Database!$A$7,
_xlfn.FORECAST.LINEAR(
J23,
INDEX('DS2024'!$Q$5:$Q$15,MATCH(J23,'DS2024'!$P$5:$P$15,1)):
INDEX('DS2024'!$Q$5:$Q$15,MATCH(J23,'DS2024'!$P$5:$P$15,1)+1),
INDEX('DS2024'!$P$5:$P$15,MATCH(J23,'DS2024'!$P$5:$P$15,1)):
INDEX('DS2024'!$P$5:$P$15,MATCH(J23,'DS2024'!$P$5:$P$15,1)+1)),
IF($X$3=Database!$A$8,
_xlfn.FORECAST.LINEAR(
J23,
INDEX('DS2024'!$T$5:$T$15,MATCH(J23,'DS2024'!$S$5:$S$15,1)):
INDEX('DS2024'!$T$5:$T$15,MATCH(J23,'DS2024'!$S$5:$S$15,1)+1),
INDEX('DS2024'!$S$5:$S$15,MATCH(J23,'DS2024'!$S$5:$S$15,1)):
INDEX('DS2024'!$S$5:$S$15,MATCH(J23,'DS2024'!$S$5:$S$15,1)+1)),
IF($T$3=Database!$A$9,
_xlfn.FORECAST.LINEAR(
J23,
INDEX('DS2024'!$W$5:$W$15,MATCH(J23,'DS2024'!$V$5:$V$15,1)):
INDEX('DS2024'!$W$5:$W$15,MATCH(J23,'DS2024'!$V$5:$V$15,1)+1),
INDEX('DS2024'!$V$5:$V$15,MATCH(J23,'DS2024'!$V$5:$V$15,1)):
INDEX('DS2024'!$V$5:$V$15,MATCH(J23,'DS2024'!$V$5:$V$15,1)+1)),
IF($T$3=Database!$A$10,
_xlfn.FORECAST.LINEAR(
J23,
INDEX('DS2024'!$Z$5:$Z$15,MATCH(J23,'DS2024'!$Y$5:$Y$15,1)):
INDEX('DS2024'!$Z$5:$Z$15,MATCH(J23,'DS2024'!$Y$5:$Y$15,1)+1),
INDEX('DS2024'!$Y$5:$Y$15,MATCH(J23,'DS2024'!$Y$5:$Y$15,1)):
INDEX('DS2024'!$Y$5:$Y$15,MATCH(J23,'DS2024'!$Y$5:$Y$15,1)+1))
)))))))))))))))))))</f>
        <v>0.1951190732115132</v>
      </c>
      <c r="Y23" s="50">
        <f>IF($Y$3=Database!$A$11,
_xlfn.FORECAST.LINEAR(
L23,
INDEX('DS2024'!$B$20:$B$35,MATCH(L23,'DS2024'!$A$20:$A$35,1)):
INDEX('DS2024'!$B$20:$B$35,MATCH(L23,'DS2024'!$A$20:$A$35,1)+1),
INDEX('DS2024'!$A$20:$A$35,MATCH(L23,'DS2024'!$A$20:$A$35,1)):
INDEX('DS2024'!$A$20:$A$35,MATCH(L23,'DS2024'!$A$20:$A$35,1)+1)),
IF($Y$3=Database!$A$12,
_xlfn.FORECAST.LINEAR(
L23,
INDEX('DS2024'!$E$20:$E$35,MATCH(L23,'DS2024'!$D$20:$D$35,1)):
INDEX('DS2024'!$E$20:$E$35,MATCH(L23,'DS2024'!$D$20:$D$35,1)+1),
INDEX('DS2024'!$D$20:$D$35,MATCH(L23,'DS2024'!$D$20:$D$35,1)):
INDEX('DS2024'!$D$20:$D$35,MATCH(L23,'DS2024'!$D$20:$D$35,1)+1)),
IF($Y$3=Database!$A$13,
_xlfn.FORECAST.LINEAR(
L23,
INDEX('DS2024'!$H$20:$H$35,MATCH(L23,'DS2024'!$G$20:$G$35,1)):
INDEX('DS2024'!$H$20:$H$35,MATCH(L23,'DS2024'!$G$20:$G$35,1)+1),
INDEX('DS2024'!$G$20:$G$35,MATCH(L23,'DS2024'!$G$20:$G$35,1)):
INDEX('DS2024'!$G$20:$G$35,MATCH(L23,'DS2024'!$G$20:$G$35,1)+1)),
IF($Y$3=Database!$A$14,
_xlfn.FORECAST.LINEAR(
L23,
INDEX('DS2024'!$K$20:$K$35,MATCH(L23,'DS2024'!$J$20:$J$35,1)):
INDEX('DS2024'!$K$20:$K$35,MATCH(L23,'DS2024'!$J$20:$J$35,1)+1),
INDEX('DS2024'!$J$20:$J$35,MATCH(L23,'DS2024'!$J$20:$J$35,1)):
INDEX('DS2024'!$J$20:$J$35,MATCH(L23,'DS2024'!$J$20:$J$35,1)+1)),
IF($Y$3=Database!$A$15,
_xlfn.FORECAST.LINEAR(
L23,
INDEX('DS2024'!$N$20:$N$35,MATCH(L23,'DS2024'!$M$20:$M$35,1)):
INDEX('DS2024'!$N$20:$N$35,MATCH(L23,'DS2024'!$M$20:$M$35,1)+1),
INDEX('DS2024'!$M$20:$M$35,MATCH(L23,'DS2024'!$M$20:$M$35,1)):
INDEX('DS2024'!$M$20:$M$35,MATCH(L23,'DS2024'!$M$20:$M$35,1)+1)),
IF($Y$3=Database!$A$16,
_xlfn.FORECAST.LINEAR(
L23,
INDEX('DS2024'!$Q$20:$Q$35,MATCH(L23,'DS2024'!$P$20:$P$35,1)):
INDEX('DS2024'!$Q$20:$Q$35,MATCH(L23,'DS2024'!$P$20:$P$35,1)+1),
INDEX('DS2024'!$P$20:$P$35,MATCH(L23,'DS2024'!$P$20:$P$35,1)):
INDEX('DS2024'!$P$20:$P$35,MATCH(L23,'DS2024'!$P$20:$P$35,1)+1)),
IF($Y$3=Database!$A$17,
_xlfn.FORECAST.LINEAR(
L23,
INDEX('DS2024'!$T$20:$T$35,MATCH(L23,'DS2024'!$S$20:$S$35,1)):
INDEX('DS2024'!$T$20:$T$35,MATCH(L23,'DS2024'!$S$20:$S$35,1)+1),
INDEX('DS2024'!$S$20:$S$35,MATCH(L23,'DS2024'!$S$20:$S$35,1)):
INDEX('DS2024'!$S$20:$S$35,MATCH(L23,'DS2024'!$S$20:$S$35,1)+1)),
IF($Y$3=Database!$A$18,
_xlfn.FORECAST.LINEAR(
L23,
INDEX('DS2024'!$W$20:$W$35,MATCH(L23,'DS2024'!$V$20:$V$35,1)):
INDEX('DS2024'!$W$20:$W$35,MATCH(L23,'DS2024'!$V$20:$V$35,1)+1),
INDEX('DS2024'!$V$20:$V$35,MATCH(L23,'DS2024'!$V$20:$V$35,1)):
INDEX('DS2024'!$V$20:$V$35,MATCH(L23,'DS2024'!$V$20:$V$35,1)+1)),
IF($Y$3=Database!$A$19,
_xlfn.FORECAST.LINEAR(
L23,
INDEX('DS2024'!$Z$20:$Z$35,MATCH(L23,'DS2024'!$Y$20:$Y$35,1)):
INDEX('DS2024'!$Z$20:$Z$35,MATCH(L23,'DS2024'!$Y$20:$Y$35,1)+1),
INDEX('DS2024'!$Y$20:$Y$35,MATCH(L23,'DS2024'!$Y$20:$Y$35,1)):
INDEX('DS2024'!$Y$20:$Y$35,MATCH(L23,'DS2024'!$Y$20:$Y$35,1)+1)),
IF($Y$3=Database!$A$20,
_xlfn.FORECAST.LINEAR(
L23,
INDEX('DS2024'!$AC$20:$AC$35,MATCH(L23,'DS2024'!$AB$20:$AB$35,1)):
INDEX('DS2024'!$AC$20:$AC$35,MATCH(L23,'DS2024'!$AB$20:$AB$35,1)+1),
INDEX('DS2024'!$AB$20:$AB$35,MATCH(L23,'DS2024'!$AB$20:$AB$35,1)):
INDEX('DS2024'!$AB$20:$AB$35,MATCH(L23,'DS2024'!$AB$20:$AB$35,1)+1)),
IF($Y$3=Database!$A$2,
_xlfn.FORECAST.LINEAR(
L23,
INDEX('DS2024'!$B$5:$B$15,MATCH(L23,'DS2024'!$A$5:$A$15,1)):
INDEX('DS2024'!$B$5:$B$15,MATCH(L23,'DS2024'!$A$5:$A$15,1)+1),
INDEX('DS2024'!$A$5:$A$15,MATCH(L23,'DS2024'!$A$5:$A$15,1)):
INDEX('DS2024'!$A$5:$A$15,MATCH(L23,'DS2024'!$A$5:$A$15,1)+1)),
IF($Y$3=Database!$A$3,
_xlfn.FORECAST.LINEAR(
L23,
INDEX('DS2024'!$E$5:$E$15,MATCH(L23,'DS2024'!$D$5:$D$15,1)):
INDEX('DS2024'!$E$5:$E$15,MATCH(L23,'DS2024'!$D$5:$D$15,1)+1),
INDEX('DS2024'!$D$5:$D$15,MATCH(L23,'DS2024'!$D$5:$D$15,1)):
INDEX('DS2024'!$D$5:$D$15,MATCH(L23,'DS2024'!$D$5:$D$15,1)+1)),
IF($Y$3=Database!$A$4,
_xlfn.FORECAST.LINEAR(
L23,
INDEX('DS2024'!$H$5:$H$15,MATCH(L23,'DS2024'!$G$5:$G$15,1)):
INDEX('DS2024'!$H$5:$H$15,MATCH(L23,'DS2024'!$G$5:$G$15,1)+1),
INDEX('DS2024'!$G$5:$G$15,MATCH(L23,'DS2024'!$G$5:$G$15,1)):
INDEX('DS2024'!$G$5:$G$15,MATCH(L23,'DS2024'!$G$5:$G$15,1)+1)),
IF($Y$3=Database!$A$5,
_xlfn.FORECAST.LINEAR(
L23,
INDEX('DS2024'!$K$5:$K$15,MATCH(L23,'DS2024'!$J$5:$J$15,1)):
INDEX('DS2024'!$K$5:$K$15,MATCH(L23,'DS2024'!$J$5:$J$15,1)+1),
INDEX('DS2024'!$J$5:$J$15,MATCH(L23,'DS2024'!$J$5:$J$15,1)):
INDEX('DS2024'!$J$5:$J$15,MATCH(L23,'DS2024'!$J$5:$J$15,1)+1)),
IF($Y$3=Database!$A$6,
_xlfn.FORECAST.LINEAR(
L23,
INDEX('DS2024'!$N$5:$N$15,MATCH(L23,'DS2024'!$M$5:$M$15,1)):
INDEX('DS2024'!$N$5:$N$15,MATCH(L23,'DS2024'!$M$5:$M$15,1)+1),
INDEX('DS2024'!$M$5:$M$15,MATCH(L23,'DS2024'!$M$5:$M$15,1)):
INDEX('DS2024'!$M$5:$M$15,MATCH(L23,'DS2024'!$M$5:$M$15,1)+1)),
IF($Y$3=Database!$A$7,
_xlfn.FORECAST.LINEAR(
L23,
INDEX('DS2024'!$Q$5:$Q$15,MATCH(L23,'DS2024'!$P$5:$P$15,1)):
INDEX('DS2024'!$Q$5:$Q$15,MATCH(L23,'DS2024'!$P$5:$P$15,1)+1),
INDEX('DS2024'!$P$5:$P$15,MATCH(L23,'DS2024'!$P$5:$P$15,1)):
INDEX('DS2024'!$P$5:$P$15,MATCH(L23,'DS2024'!$P$5:$P$15,1)+1)),
IF($Y$3=Database!$A$8,
_xlfn.FORECAST.LINEAR(
L23,
INDEX('DS2024'!$T$5:$T$15,MATCH(L23,'DS2024'!$S$5:$S$15,1)):
INDEX('DS2024'!$T$5:$T$15,MATCH(L23,'DS2024'!$S$5:$S$15,1)+1),
INDEX('DS2024'!$S$5:$S$15,MATCH(L23,'DS2024'!$S$5:$S$15,1)):
INDEX('DS2024'!$S$5:$S$15,MATCH(L23,'DS2024'!$S$5:$S$15,1)+1)),
IF($T$3=Database!$A$9,
_xlfn.FORECAST.LINEAR(
L23,
INDEX('DS2024'!$W$5:$W$15,MATCH(L23,'DS2024'!$V$5:$V$15,1)):
INDEX('DS2024'!$W$5:$W$15,MATCH(L23,'DS2024'!$V$5:$V$15,1)+1),
INDEX('DS2024'!$V$5:$V$15,MATCH(L23,'DS2024'!$V$5:$V$15,1)):
INDEX('DS2024'!$V$5:$V$15,MATCH(L23,'DS2024'!$V$5:$V$15,1)+1)),
IF($T$3=Database!$A$10,
_xlfn.FORECAST.LINEAR(
L23,
INDEX('DS2024'!$Z$5:$Z$15,MATCH(L23,'DS2024'!$Y$5:$Y$15,1)):
INDEX('DS2024'!$Z$5:$Z$15,MATCH(L23,'DS2024'!$Y$5:$Y$15,1)+1),
INDEX('DS2024'!$Y$5:$Y$15,MATCH(L23,'DS2024'!$Y$5:$Y$15,1)):
INDEX('DS2024'!$Y$5:$Y$15,MATCH(L23,'DS2024'!$Y$5:$Y$15,1)+1))
)))))))))))))))))))</f>
        <v>0.19323683267646005</v>
      </c>
      <c r="Z23" s="50">
        <f>IF($Z$3=Database!$A$11,
_xlfn.FORECAST.LINEAR(
N23,
INDEX('DS2024'!$B$20:$B$35,MATCH(N23,'DS2024'!$A$20:$A$35,1)):
INDEX('DS2024'!$B$20:$B$35,MATCH(N23,'DS2024'!$A$20:$A$35,1)+1),
INDEX('DS2024'!$A$20:$A$35,MATCH(N23,'DS2024'!$A$20:$A$35,1)):
INDEX('DS2024'!$A$20:$A$35,MATCH(N23,'DS2024'!$A$20:$A$35,1)+1)),
IF($Z$3=Database!$A$12,
_xlfn.FORECAST.LINEAR(
N23,
INDEX('DS2024'!$E$20:$E$35,MATCH(N23,'DS2024'!$D$20:$D$35,1)):
INDEX('DS2024'!$E$20:$E$35,MATCH(N23,'DS2024'!$D$20:$D$35,1)+1),
INDEX('DS2024'!$D$20:$D$35,MATCH(N23,'DS2024'!$D$20:$D$35,1)):
INDEX('DS2024'!$D$20:$D$35,MATCH(N23,'DS2024'!$D$20:$D$35,1)+1)),
IF($Z$3=Database!$A$13,
_xlfn.FORECAST.LINEAR(
N23,
INDEX('DS2024'!$H$20:$H$35,MATCH(N23,'DS2024'!$G$20:$G$35,1)):
INDEX('DS2024'!$H$20:$H$35,MATCH(N23,'DS2024'!$G$20:$G$35,1)+1),
INDEX('DS2024'!$G$20:$G$35,MATCH(N23,'DS2024'!$G$20:$G$35,1)):
INDEX('DS2024'!$G$20:$G$35,MATCH(N23,'DS2024'!$G$20:$G$35,1)+1)),
IF($Z$3=Database!$A$14,
_xlfn.FORECAST.LINEAR(
N23,
INDEX('DS2024'!$K$20:$K$35,MATCH(N23,'DS2024'!$J$20:$J$35,1)):
INDEX('DS2024'!$K$20:$K$35,MATCH(N23,'DS2024'!$J$20:$J$35,1)+1),
INDEX('DS2024'!$J$20:$J$35,MATCH(N23,'DS2024'!$J$20:$J$35,1)):
INDEX('DS2024'!$J$20:$J$35,MATCH(N23,'DS2024'!$J$20:$J$35,1)+1)),
IF($Z$3=Database!$A$15,
_xlfn.FORECAST.LINEAR(
N23,
INDEX('DS2024'!$N$20:$N$35,MATCH(N23,'DS2024'!$M$20:$M$35,1)):
INDEX('DS2024'!$N$20:$N$35,MATCH(N23,'DS2024'!$M$20:$M$35,1)+1),
INDEX('DS2024'!$M$20:$M$35,MATCH(N23,'DS2024'!$M$20:$M$35,1)):
INDEX('DS2024'!$M$20:$M$35,MATCH(N23,'DS2024'!$M$20:$M$35,1)+1)),
IF($Z$3=Database!$A$16,
_xlfn.FORECAST.LINEAR(
N23,
INDEX('DS2024'!$Q$20:$Q$35,MATCH(N23,'DS2024'!$P$20:$P$35,1)):
INDEX('DS2024'!$Q$20:$Q$35,MATCH(N23,'DS2024'!$P$20:$P$35,1)+1),
INDEX('DS2024'!$P$20:$P$35,MATCH(N23,'DS2024'!$P$20:$P$35,1)):
INDEX('DS2024'!$P$20:$P$35,MATCH(N23,'DS2024'!$P$20:$P$35,1)+1)),
IF($Z$3=Database!$A$17,
_xlfn.FORECAST.LINEAR(
N23,
INDEX('DS2024'!$T$20:$T$35,MATCH(N23,'DS2024'!$S$20:$S$35,1)):
INDEX('DS2024'!$T$20:$T$35,MATCH(N23,'DS2024'!$S$20:$S$35,1)+1),
INDEX('DS2024'!$S$20:$S$35,MATCH(N23,'DS2024'!$S$20:$S$35,1)):
INDEX('DS2024'!$S$20:$S$35,MATCH(N23,'DS2024'!$S$20:$S$35,1)+1)),
IF($Z$3=Database!$A$18,
_xlfn.FORECAST.LINEAR(
N23,
INDEX('DS2024'!$W$20:$W$35,MATCH(N23,'DS2024'!$V$20:$V$35,1)):
INDEX('DS2024'!$W$20:$W$35,MATCH(N23,'DS2024'!$V$20:$V$35,1)+1),
INDEX('DS2024'!$V$20:$V$35,MATCH(N23,'DS2024'!$V$20:$V$35,1)):
INDEX('DS2024'!$V$20:$V$35,MATCH(N23,'DS2024'!$V$20:$V$35,1)+1)),
IF($Z$3=Database!$A$19,
_xlfn.FORECAST.LINEAR(
N23,
INDEX('DS2024'!$Z$20:$Z$35,MATCH(N23,'DS2024'!$Y$20:$Y$35,1)):
INDEX('DS2024'!$Z$20:$Z$35,MATCH(N23,'DS2024'!$Y$20:$Y$35,1)+1),
INDEX('DS2024'!$Y$20:$Y$35,MATCH(N23,'DS2024'!$Y$20:$Y$35,1)):
INDEX('DS2024'!$Y$20:$Y$35,MATCH(N23,'DS2024'!$Y$20:$Y$35,1)+1)),
IF($Z$3=Database!$A$20,
_xlfn.FORECAST.LINEAR(
N23,
INDEX('DS2024'!$AC$20:$AC$35,MATCH(N23,'DS2024'!$AB$20:$AB$35,1)):
INDEX('DS2024'!$AC$20:$AC$35,MATCH(N23,'DS2024'!$AB$20:$AB$35,1)+1),
INDEX('DS2024'!$AB$20:$AB$35,MATCH(N23,'DS2024'!$AB$20:$AB$35,1)):
INDEX('DS2024'!$AB$20:$AB$35,MATCH(N23,'DS2024'!$AB$20:$AB$35,1)+1)),
IF($Z$3=Database!$A$2,
_xlfn.FORECAST.LINEAR(
N23,
INDEX('DS2024'!$B$5:$B$15,MATCH(N23,'DS2024'!$A$5:$A$15,1)):
INDEX('DS2024'!$B$5:$B$15,MATCH(N23,'DS2024'!$A$5:$A$15,1)+1),
INDEX('DS2024'!$A$5:$A$15,MATCH(N23,'DS2024'!$A$5:$A$15,1)):
INDEX('DS2024'!$A$5:$A$15,MATCH(N23,'DS2024'!$A$5:$A$15,1)+1)),
IF($Z$3=Database!$A$3,
_xlfn.FORECAST.LINEAR(
N23,
INDEX('DS2024'!$E$5:$E$15,MATCH(N23,'DS2024'!$D$5:$D$15,1)):
INDEX('DS2024'!$E$5:$E$15,MATCH(N23,'DS2024'!$D$5:$D$15,1)+1),
INDEX('DS2024'!$D$5:$D$15,MATCH(N23,'DS2024'!$D$5:$D$15,1)):
INDEX('DS2024'!$D$5:$D$15,MATCH(N23,'DS2024'!$D$5:$D$15,1)+1)),
IF($Z$3=Database!$A$4,
_xlfn.FORECAST.LINEAR(
N23,
INDEX('DS2024'!$H$5:$H$15,MATCH(N23,'DS2024'!$G$5:$G$15,1)):
INDEX('DS2024'!$H$5:$H$15,MATCH(N23,'DS2024'!$G$5:$G$15,1)+1),
INDEX('DS2024'!$G$5:$G$15,MATCH(N23,'DS2024'!$G$5:$G$15,1)):
INDEX('DS2024'!$G$5:$G$15,MATCH(N23,'DS2024'!$G$5:$G$15,1)+1)),
IF($Z$3=Database!$A$5,
_xlfn.FORECAST.LINEAR(
N23,
INDEX('DS2024'!$K$5:$K$15,MATCH(N23,'DS2024'!$J$5:$J$15,1)):
INDEX('DS2024'!$K$5:$K$15,MATCH(N23,'DS2024'!$J$5:$J$15,1)+1),
INDEX('DS2024'!$J$5:$J$15,MATCH(N23,'DS2024'!$J$5:$J$15,1)):
INDEX('DS2024'!$J$5:$J$15,MATCH(N23,'DS2024'!$J$5:$J$15,1)+1)),
IF($Z$3=Database!$A$6,
_xlfn.FORECAST.LINEAR(
N23,
INDEX('DS2024'!$N$5:$N$15,MATCH(N23,'DS2024'!$M$5:$M$15,1)):
INDEX('DS2024'!$N$5:$N$15,MATCH(N23,'DS2024'!$M$5:$M$15,1)+1),
INDEX('DS2024'!$M$5:$M$15,MATCH(N23,'DS2024'!$M$5:$M$15,1)):
INDEX('DS2024'!$M$5:$M$15,MATCH(N23,'DS2024'!$M$5:$M$15,1)+1)),
IF($Z$3=Database!$A$7,
_xlfn.FORECAST.LINEAR(
N23,
INDEX('DS2024'!$Q$5:$Q$15,MATCH(N23,'DS2024'!$P$5:$P$15,1)):
INDEX('DS2024'!$Q$5:$Q$15,MATCH(N23,'DS2024'!$P$5:$P$15,1)+1),
INDEX('DS2024'!$P$5:$P$15,MATCH(N23,'DS2024'!$P$5:$P$15,1)):
INDEX('DS2024'!$P$5:$P$15,MATCH(N23,'DS2024'!$P$5:$P$15,1)+1)),
IF($Z$3=Database!$A$8,
_xlfn.FORECAST.LINEAR(
N23,
INDEX('DS2024'!$T$5:$T$15,MATCH(N23,'DS2024'!$S$5:$S$15,1)):
INDEX('DS2024'!$T$5:$T$15,MATCH(N23,'DS2024'!$S$5:$S$15,1)+1),
INDEX('DS2024'!$S$5:$S$15,MATCH(N23,'DS2024'!$S$5:$S$15,1)):
INDEX('DS2024'!$S$5:$S$15,MATCH(N23,'DS2024'!$S$5:$S$15,1)+1)),
IF($Z$3=Database!$A$9,
_xlfn.FORECAST.LINEAR(
N23,
INDEX('DS2024'!$W$5:$W$15,MATCH(N23,'DS2024'!$V$5:$V$15,1)):
INDEX('DS2024'!$W$5:$W$15,MATCH(N23,'DS2024'!$V$5:$V$15,1)+1),
INDEX('DS2024'!$V$5:$V$15,MATCH(N23,'DS2024'!$V$5:$V$15,1)):
INDEX('DS2024'!$V$5:$V$15,MATCH(N23,'DS2024'!$V$5:$V$15,1)+1)),
IF($Z$3=Database!$A$10,
_xlfn.FORECAST.LINEAR(
N23,
INDEX('DS2024'!$Z$5:$Z$15,MATCH(N23,'DS2024'!$Y$5:$Y$15,1)):
INDEX('DS2024'!$Z$5:$Z$15,MATCH(N23,'DS2024'!$Y$5:$Y$15,1)+1),
INDEX('DS2024'!$Y$5:$Y$15,MATCH(N23,'DS2024'!$Y$5:$Y$15,1)):
INDEX('DS2024'!$Y$5:$Y$15,MATCH(N23,'DS2024'!$Y$5:$Y$15,1)+1))
)))))))))))))))))))</f>
        <v>0.19554584179306503</v>
      </c>
      <c r="AA23" s="50">
        <f>IF($AA$3=Database!$A$11,
_xlfn.FORECAST.LINEAR(
P23,
INDEX('DS2024'!$B$20:$B$35,MATCH(P23,'DS2024'!$A$20:$A$35,1)):
INDEX('DS2024'!$B$20:$B$35,MATCH(P23,'DS2024'!$A$20:$A$35,1)+1),
INDEX('DS2024'!$A$20:$A$35,MATCH(P23,'DS2024'!$A$20:$A$35,1)):
INDEX('DS2024'!$A$20:$A$35,MATCH(P23,'DS2024'!$A$20:$A$35,1)+1)),
IF($AA$3=Database!$A$12,
_xlfn.FORECAST.LINEAR(
P23,
INDEX('DS2024'!$E$20:$E$35,MATCH(P23,'DS2024'!$D$20:$D$35,1)):
INDEX('DS2024'!$E$20:$E$35,MATCH(P23,'DS2024'!$D$20:$D$35,1)+1),
INDEX('DS2024'!$D$20:$D$35,MATCH(P23,'DS2024'!$D$20:$D$35,1)):
INDEX('DS2024'!$D$20:$D$35,MATCH(P23,'DS2024'!$D$20:$D$35,1)+1)),
IF($AA$3=Database!$A$13,
_xlfn.FORECAST.LINEAR(
P23,
INDEX('DS2024'!$H$20:$H$35,MATCH(P23,'DS2024'!$G$20:$G$35,1)):
INDEX('DS2024'!$H$20:$H$35,MATCH(P23,'DS2024'!$G$20:$G$35,1)+1),
INDEX('DS2024'!$G$20:$G$35,MATCH(P23,'DS2024'!$G$20:$G$35,1)):
INDEX('DS2024'!$G$20:$G$35,MATCH(P23,'DS2024'!$G$20:$G$35,1)+1)),
IF($AA$3=Database!$A$14,
_xlfn.FORECAST.LINEAR(
P23,
INDEX('DS2024'!$K$20:$K$35,MATCH(P23,'DS2024'!$J$20:$J$35,1)):
INDEX('DS2024'!$K$20:$K$35,MATCH(P23,'DS2024'!$J$20:$J$35,1)+1),
INDEX('DS2024'!$J$20:$J$35,MATCH(P23,'DS2024'!$J$20:$J$35,1)):
INDEX('DS2024'!$J$20:$J$35,MATCH(P23,'DS2024'!$J$20:$J$35,1)+1)),
IF($AA$3=Database!$A$15,
_xlfn.FORECAST.LINEAR(
P23,
INDEX('DS2024'!$N$20:$N$35,MATCH(P23,'DS2024'!$M$20:$M$35,1)):
INDEX('DS2024'!$N$20:$N$35,MATCH(P23,'DS2024'!$M$20:$M$35,1)+1),
INDEX('DS2024'!$M$20:$M$35,MATCH(P23,'DS2024'!$M$20:$M$35,1)):
INDEX('DS2024'!$M$20:$M$35,MATCH(P23,'DS2024'!$M$20:$M$35,1)+1)),
IF($AA$3=Database!$A$16,
_xlfn.FORECAST.LINEAR(
P23,
INDEX('DS2024'!$Q$20:$Q$35,MATCH(P23,'DS2024'!$P$20:$P$35,1)):
INDEX('DS2024'!$Q$20:$Q$35,MATCH(P23,'DS2024'!$P$20:$P$35,1)+1),
INDEX('DS2024'!$P$20:$P$35,MATCH(P23,'DS2024'!$P$20:$P$35,1)):
INDEX('DS2024'!$P$20:$P$35,MATCH(P23,'DS2024'!$P$20:$P$35,1)+1)),
IF($AA$3=Database!$A$17,
_xlfn.FORECAST.LINEAR(
P23,
INDEX('DS2024'!$T$20:$T$35,MATCH(P23,'DS2024'!$S$20:$S$35,1)):
INDEX('DS2024'!$T$20:$T$35,MATCH(P23,'DS2024'!$S$20:$S$35,1)+1),
INDEX('DS2024'!$S$20:$S$35,MATCH(P23,'DS2024'!$S$20:$S$35,1)):
INDEX('DS2024'!$S$20:$S$35,MATCH(P23,'DS2024'!$S$20:$S$35,1)+1)),
IF($AA$3=Database!$A$18,
_xlfn.FORECAST.LINEAR(
P23,
INDEX('DS2024'!$W$20:$W$35,MATCH(P23,'DS2024'!$V$20:$V$35,1)):
INDEX('DS2024'!$W$20:$W$35,MATCH(P23,'DS2024'!$V$20:$V$35,1)+1),
INDEX('DS2024'!$V$20:$V$35,MATCH(P23,'DS2024'!$V$20:$V$35,1)):
INDEX('DS2024'!$V$20:$V$35,MATCH(P23,'DS2024'!$V$20:$V$35,1)+1)),
IF($AA$3=Database!$A$19,
_xlfn.FORECAST.LINEAR(
P23,
INDEX('DS2024'!$Z$20:$Z$35,MATCH(P23,'DS2024'!$Y$20:$Y$35,1)):
INDEX('DS2024'!$Z$20:$Z$35,MATCH(P23,'DS2024'!$Y$20:$Y$35,1)+1),
INDEX('DS2024'!$Y$20:$Y$35,MATCH(P23,'DS2024'!$Y$20:$Y$35,1)):
INDEX('DS2024'!$Y$20:$Y$35,MATCH(P23,'DS2024'!$Y$20:$Y$35,1)+1)),
IF($AA$3=Database!$A$20,
_xlfn.FORECAST.LINEAR(
P23,
INDEX('DS2024'!$AC$20:$AC$35,MATCH(P23,'DS2024'!$AB$20:$AB$35,1)):
INDEX('DS2024'!$AC$20:$AC$35,MATCH(P23,'DS2024'!$AB$20:$AB$35,1)+1),
INDEX('DS2024'!$AB$20:$AB$35,MATCH(P23,'DS2024'!$AB$20:$AB$35,1)):
INDEX('DS2024'!$AB$20:$AB$35,MATCH(P23,'DS2024'!$AB$20:$AB$35,1)+1)),
IF($AA$3=Database!$A$2,
_xlfn.FORECAST.LINEAR(
P23,
INDEX('DS2024'!$B$5:$B$15,MATCH(P23,'DS2024'!$A$5:$A$15,1)):
INDEX('DS2024'!$B$5:$B$15,MATCH(P23,'DS2024'!$A$5:$A$15,1)+1),
INDEX('DS2024'!$A$5:$A$15,MATCH(P23,'DS2024'!$A$5:$A$15,1)):
INDEX('DS2024'!$A$5:$A$15,MATCH(P23,'DS2024'!$A$5:$A$15,1)+1)),
IF($AA$3=Database!$A$3,
_xlfn.FORECAST.LINEAR(
P23,
INDEX('DS2024'!$E$5:$E$15,MATCH(P23,'DS2024'!$D$5:$D$15,1)):
INDEX('DS2024'!$E$5:$E$15,MATCH(P23,'DS2024'!$D$5:$D$15,1)+1),
INDEX('DS2024'!$D$5:$D$15,MATCH(P23,'DS2024'!$D$5:$D$15,1)):
INDEX('DS2024'!$D$5:$D$15,MATCH(P23,'DS2024'!$D$5:$D$15,1)+1)),
IF($AA$3=Database!$A$4,
_xlfn.FORECAST.LINEAR(
P23,
INDEX('DS2024'!$H$5:$H$15,MATCH(P23,'DS2024'!$G$5:$G$15,1)):
INDEX('DS2024'!$H$5:$H$15,MATCH(P23,'DS2024'!$G$5:$G$15,1)+1),
INDEX('DS2024'!$G$5:$G$15,MATCH(P23,'DS2024'!$G$5:$G$15,1)):
INDEX('DS2024'!$G$5:$G$15,MATCH(P23,'DS2024'!$G$5:$G$15,1)+1)),
IF($AA$3=Database!$A$5,
_xlfn.FORECAST.LINEAR(
P23,
INDEX('DS2024'!$K$5:$K$15,MATCH(P23,'DS2024'!$J$5:$J$15,1)):
INDEX('DS2024'!$K$5:$K$15,MATCH(P23,'DS2024'!$J$5:$J$15,1)+1),
INDEX('DS2024'!$J$5:$J$15,MATCH(P23,'DS2024'!$J$5:$J$15,1)):
INDEX('DS2024'!$J$5:$J$15,MATCH(P23,'DS2024'!$J$5:$J$15,1)+1)),
IF($AA$3=Database!$A$6,
_xlfn.FORECAST.LINEAR(
P23,
INDEX('DS2024'!$N$5:$N$15,MATCH(P23,'DS2024'!$M$5:$M$15,1)):
INDEX('DS2024'!$N$5:$N$15,MATCH(P23,'DS2024'!$M$5:$M$15,1)+1),
INDEX('DS2024'!$M$5:$M$15,MATCH(P23,'DS2024'!$M$5:$M$15,1)):
INDEX('DS2024'!$M$5:$M$15,MATCH(P23,'DS2024'!$M$5:$M$15,1)+1)),
IF($AA$3=Database!$A$7,
_xlfn.FORECAST.LINEAR(
P23,
INDEX('DS2024'!$Q$5:$Q$15,MATCH(P23,'DS2024'!$P$5:$P$15,1)):
INDEX('DS2024'!$Q$5:$Q$15,MATCH(P23,'DS2024'!$P$5:$P$15,1)+1),
INDEX('DS2024'!$P$5:$P$15,MATCH(P23,'DS2024'!$P$5:$P$15,1)):
INDEX('DS2024'!$P$5:$P$15,MATCH(P23,'DS2024'!$P$5:$P$15,1)+1)),
IF($AA$3=Database!$A$8,
_xlfn.FORECAST.LINEAR(
P23,
INDEX('DS2024'!$T$5:$T$15,MATCH(P23,'DS2024'!$S$5:$S$15,1)):
INDEX('DS2024'!$T$5:$T$15,MATCH(P23,'DS2024'!$S$5:$S$15,1)+1),
INDEX('DS2024'!$S$5:$S$15,MATCH(P23,'DS2024'!$S$5:$S$15,1)):
INDEX('DS2024'!$S$5:$S$15,MATCH(P23,'DS2024'!$S$5:$S$15,1)+1)),
IF($AA$3=Database!$A$9,
_xlfn.FORECAST.LINEAR(
P23,
INDEX('DS2024'!$W$5:$W$15,MATCH(P23,'DS2024'!$V$5:$V$15,1)):
INDEX('DS2024'!$W$5:$W$15,MATCH(P23,'DS2024'!$V$5:$V$15,1)+1),
INDEX('DS2024'!$V$5:$V$15,MATCH(P23,'DS2024'!$V$5:$V$15,1)):
INDEX('DS2024'!$V$5:$V$15,MATCH(P23,'DS2024'!$V$5:$V$15,1)+1)),
IF($AA$3=Database!$A$10,
_xlfn.FORECAST.LINEAR(
P23,
INDEX('DS2024'!$Z$5:$Z$15,MATCH(P23,'DS2024'!$Y$5:$Y$15,1)):
INDEX('DS2024'!$Z$5:$Z$15,MATCH(P23,'DS2024'!$Y$5:$Y$15,1)+1),
INDEX('DS2024'!$Y$5:$Y$15,MATCH(P23,'DS2024'!$Y$5:$Y$15,1)):
INDEX('DS2024'!$Y$5:$Y$15,MATCH(P23,'DS2024'!$Y$5:$Y$15,1)+1))
)))))))))))))))))))</f>
        <v>0.19560953859628169</v>
      </c>
      <c r="AB23" s="50">
        <f>IF($AB$3=Database!$A$11,
_xlfn.FORECAST.LINEAR(
R23,
INDEX('DS2024'!$B$20:$B$35,MATCH(R23,'DS2024'!$A$20:$A$35,1)):
INDEX('DS2024'!$B$20:$B$35,MATCH(R23,'DS2024'!$A$20:$A$35,1)+1),
INDEX('DS2024'!$A$20:$A$35,MATCH(R23,'DS2024'!$A$20:$A$35,1)):
INDEX('DS2024'!$A$20:$A$35,MATCH(R23,'DS2024'!$A$20:$A$35,1)+1)),
IF($AB$3=Database!$A$12,
_xlfn.FORECAST.LINEAR(
R23,
INDEX('DS2024'!$E$20:$E$35,MATCH(R23,'DS2024'!$D$20:$D$35,1)):
INDEX('DS2024'!$E$20:$E$35,MATCH(R23,'DS2024'!$D$20:$D$35,1)+1),
INDEX('DS2024'!$D$20:$D$35,MATCH(R23,'DS2024'!$D$20:$D$35,1)):
INDEX('DS2024'!$D$20:$D$35,MATCH(R23,'DS2024'!$D$20:$D$35,1)+1)),
IF($AB$3=Database!$A$13,
_xlfn.FORECAST.LINEAR(
R23,
INDEX('DS2024'!$H$20:$H$35,MATCH(R23,'DS2024'!$G$20:$G$35,1)):
INDEX('DS2024'!$H$20:$H$35,MATCH(R23,'DS2024'!$G$20:$G$35,1)+1),
INDEX('DS2024'!$G$20:$G$35,MATCH(R23,'DS2024'!$G$20:$G$35,1)):
INDEX('DS2024'!$G$20:$G$35,MATCH(R23,'DS2024'!$G$20:$G$35,1)+1)),
IF($AB$3=Database!$A$14,
_xlfn.FORECAST.LINEAR(
R23,
INDEX('DS2024'!$K$20:$K$35,MATCH(R23,'DS2024'!$J$20:$J$35,1)):
INDEX('DS2024'!$K$20:$K$35,MATCH(R23,'DS2024'!$J$20:$J$35,1)+1),
INDEX('DS2024'!$J$20:$J$35,MATCH(R23,'DS2024'!$J$20:$J$35,1)):
INDEX('DS2024'!$J$20:$J$35,MATCH(R23,'DS2024'!$J$20:$J$35,1)+1)),
IF($AB$3=Database!$A$15,
_xlfn.FORECAST.LINEAR(
R23,
INDEX('DS2024'!$N$20:$N$35,MATCH(R23,'DS2024'!$M$20:$M$35,1)):
INDEX('DS2024'!$N$20:$N$35,MATCH(R23,'DS2024'!$M$20:$M$35,1)+1),
INDEX('DS2024'!$M$20:$M$35,MATCH(R23,'DS2024'!$M$20:$M$35,1)):
INDEX('DS2024'!$M$20:$M$35,MATCH(R23,'DS2024'!$M$20:$M$35,1)+1)),
IF($AB$3=Database!$A$16,
_xlfn.FORECAST.LINEAR(
R23,
INDEX('DS2024'!$Q$20:$Q$35,MATCH(R23,'DS2024'!$P$20:$P$35,1)):
INDEX('DS2024'!$Q$20:$Q$35,MATCH(R23,'DS2024'!$P$20:$P$35,1)+1),
INDEX('DS2024'!$P$20:$P$35,MATCH(R23,'DS2024'!$P$20:$P$35,1)):
INDEX('DS2024'!$P$20:$P$35,MATCH(R23,'DS2024'!$P$20:$P$35,1)+1)),
IF($AB$3=Database!$A$17,
_xlfn.FORECAST.LINEAR(
R23,
INDEX('DS2024'!$T$20:$T$35,MATCH(R23,'DS2024'!$S$20:$S$35,1)):
INDEX('DS2024'!$T$20:$T$35,MATCH(R23,'DS2024'!$S$20:$S$35,1)+1),
INDEX('DS2024'!$S$20:$S$35,MATCH(R23,'DS2024'!$S$20:$S$35,1)):
INDEX('DS2024'!$S$20:$S$35,MATCH(R23,'DS2024'!$S$20:$S$35,1)+1)),
IF($AB$3=Database!$A$18,
_xlfn.FORECAST.LINEAR(
R23,
INDEX('DS2024'!$W$20:$W$35,MATCH(R23,'DS2024'!$V$20:$V$35,1)):
INDEX('DS2024'!$W$20:$W$35,MATCH(R23,'DS2024'!$V$20:$V$35,1)+1),
INDEX('DS2024'!$V$20:$V$35,MATCH(R23,'DS2024'!$V$20:$V$35,1)):
INDEX('DS2024'!$V$20:$V$35,MATCH(R23,'DS2024'!$V$20:$V$35,1)+1)),
IF($AB$3=Database!$A$19,
_xlfn.FORECAST.LINEAR(
R23,
INDEX('DS2024'!$Z$20:$Z$35,MATCH(R23,'DS2024'!$Y$20:$Y$35,1)):
INDEX('DS2024'!$Z$20:$Z$35,MATCH(R23,'DS2024'!$Y$20:$Y$35,1)+1),
INDEX('DS2024'!$Y$20:$Y$35,MATCH(R23,'DS2024'!$Y$20:$Y$35,1)):
INDEX('DS2024'!$Y$20:$Y$35,MATCH(R23,'DS2024'!$Y$20:$Y$35,1)+1)),
IF($AB$3=Database!$A$20,
_xlfn.FORECAST.LINEAR(
R23,
INDEX('DS2024'!$AC$20:$AC$35,MATCH(R23,'DS2024'!$AB$20:$AB$35,1)):
INDEX('DS2024'!$AC$20:$AC$35,MATCH(R23,'DS2024'!$AB$20:$AB$35,1)+1),
INDEX('DS2024'!$AB$20:$AB$35,MATCH(R23,'DS2024'!$AB$20:$AB$35,1)):
INDEX('DS2024'!$AB$20:$AB$35,MATCH(R23,'DS2024'!$AB$20:$AB$35,1)+1)),
IF($AB$3=Database!$A$2,
_xlfn.FORECAST.LINEAR(
R23,
INDEX('DS2024'!$B$5:$B$15,MATCH(R23,'DS2024'!$A$5:$A$15,1)):
INDEX('DS2024'!$B$5:$B$15,MATCH(R23,'DS2024'!$A$5:$A$15,1)+1),
INDEX('DS2024'!$A$5:$A$15,MATCH(R23,'DS2024'!$A$5:$A$15,1)):
INDEX('DS2024'!$A$5:$A$15,MATCH(R23,'DS2024'!$A$5:$A$15,1)+1)),
IF($AB$3=Database!$A$3,
_xlfn.FORECAST.LINEAR(
R23,
INDEX('DS2024'!$E$5:$E$15,MATCH(R23,'DS2024'!$D$5:$D$15,1)):
INDEX('DS2024'!$E$5:$E$15,MATCH(R23,'DS2024'!$D$5:$D$15,1)+1),
INDEX('DS2024'!$D$5:$D$15,MATCH(R23,'DS2024'!$D$5:$D$15,1)):
INDEX('DS2024'!$D$5:$D$15,MATCH(R23,'DS2024'!$D$5:$D$15,1)+1)),
IF($AB$3=Database!$A$4,
_xlfn.FORECAST.LINEAR(
R23,
INDEX('DS2024'!$H$5:$H$15,MATCH(R23,'DS2024'!$G$5:$G$15,1)):
INDEX('DS2024'!$H$5:$H$15,MATCH(R23,'DS2024'!$G$5:$G$15,1)+1),
INDEX('DS2024'!$G$5:$G$15,MATCH(R23,'DS2024'!$G$5:$G$15,1)):
INDEX('DS2024'!$G$5:$G$15,MATCH(R23,'DS2024'!$G$5:$G$15,1)+1)),
IF($AB$3=Database!$A$5,
_xlfn.FORECAST.LINEAR(
R23,
INDEX('DS2024'!$K$5:$K$15,MATCH(R23,'DS2024'!$J$5:$J$15,1)):
INDEX('DS2024'!$K$5:$K$15,MATCH(R23,'DS2024'!$J$5:$J$15,1)+1),
INDEX('DS2024'!$J$5:$J$15,MATCH(R23,'DS2024'!$J$5:$J$15,1)):
INDEX('DS2024'!$J$5:$J$15,MATCH(R23,'DS2024'!$J$5:$J$15,1)+1)),
IF($AB$3=Database!$A$6,
_xlfn.FORECAST.LINEAR(
R23,
INDEX('DS2024'!$N$5:$N$15,MATCH(R23,'DS2024'!$M$5:$M$15,1)):
INDEX('DS2024'!$N$5:$N$15,MATCH(R23,'DS2024'!$M$5:$M$15,1)+1),
INDEX('DS2024'!$M$5:$M$15,MATCH(R23,'DS2024'!$M$5:$M$15,1)):
INDEX('DS2024'!$M$5:$M$15,MATCH(R23,'DS2024'!$M$5:$M$15,1)+1)),
IF($AB$3=Database!$A$7,
_xlfn.FORECAST.LINEAR(
R23,
INDEX('DS2024'!$Q$5:$Q$15,MATCH(R23,'DS2024'!$P$5:$P$15,1)):
INDEX('DS2024'!$Q$5:$Q$15,MATCH(R23,'DS2024'!$P$5:$P$15,1)+1),
INDEX('DS2024'!$P$5:$P$15,MATCH(R23,'DS2024'!$P$5:$P$15,1)):
INDEX('DS2024'!$P$5:$P$15,MATCH(R23,'DS2024'!$P$5:$P$15,1)+1)),
IF($AB$3=Database!$A$8,
_xlfn.FORECAST.LINEAR(
R23,
INDEX('DS2024'!$T$5:$T$15,MATCH(R23,'DS2024'!$S$5:$S$15,1)):
INDEX('DS2024'!$T$5:$T$15,MATCH(R23,'DS2024'!$S$5:$S$15,1)+1),
INDEX('DS2024'!$S$5:$S$15,MATCH(R23,'DS2024'!$S$5:$S$15,1)):
INDEX('DS2024'!$S$5:$S$15,MATCH(R23,'DS2024'!$S$5:$S$15,1)+1)),
IF($AB$3=Database!$A$9,
_xlfn.FORECAST.LINEAR(
R23,
INDEX('DS2024'!$W$5:$W$15,MATCH(R23,'DS2024'!$V$5:$V$15,1)):
INDEX('DS2024'!$W$5:$W$15,MATCH(R23,'DS2024'!$V$5:$V$15,1)+1),
INDEX('DS2024'!$V$5:$V$15,MATCH(R23,'DS2024'!$V$5:$V$15,1)):
INDEX('DS2024'!$V$5:$V$15,MATCH(R23,'DS2024'!$V$5:$V$15,1)+1)),
IF($AB$3=Database!$A$10,
_xlfn.FORECAST.LINEAR(
R23,
INDEX('DS2024'!$Z$5:$Z$15,MATCH(R23,'DS2024'!$Y$5:$Y$15,1)):
INDEX('DS2024'!$Z$5:$Z$15,MATCH(R23,'DS2024'!$Y$5:$Y$15,1)+1),
INDEX('DS2024'!$Y$5:$Y$15,MATCH(R23,'DS2024'!$Y$5:$Y$15,1)):
INDEX('DS2024'!$Y$5:$Y$15,MATCH(R23,'DS2024'!$Y$5:$Y$15,1)+1))
)))))))))))))))))))</f>
        <v>0.19286102153748158</v>
      </c>
      <c r="AC23" s="82">
        <f t="shared" si="0"/>
        <v>0.52923163218427338</v>
      </c>
      <c r="AD23" s="82">
        <f t="shared" si="1"/>
        <v>0.46356327306916623</v>
      </c>
      <c r="AE23" s="82">
        <f t="shared" si="2"/>
        <v>0.46801431052673137</v>
      </c>
      <c r="AF23" s="82">
        <f t="shared" si="3"/>
        <v>0.52922534470720706</v>
      </c>
      <c r="AG23" s="82">
        <f t="shared" si="4"/>
        <v>0.52938020293865529</v>
      </c>
      <c r="AH23" s="82">
        <f t="shared" si="5"/>
        <v>0.52924257705175926</v>
      </c>
      <c r="AI23" s="82">
        <f t="shared" si="6"/>
        <v>0.52941140745446591</v>
      </c>
      <c r="AJ23" s="83">
        <f t="shared" si="7"/>
        <v>0.52941606484488546</v>
      </c>
      <c r="AK23" s="83">
        <f t="shared" si="8"/>
        <v>0.52921509844828418</v>
      </c>
      <c r="AL23" s="42"/>
      <c r="AM23" s="42"/>
      <c r="AN23" s="42"/>
      <c r="AO23" s="42"/>
      <c r="AP23" s="42"/>
      <c r="AQ23" s="42"/>
      <c r="AR23" s="42"/>
      <c r="AS23" s="42"/>
      <c r="AT23" s="42"/>
      <c r="BD23" s="83" t="e">
        <f>#REF!/10</f>
        <v>#REF!</v>
      </c>
      <c r="BE23" s="83" t="e">
        <f>#REF!/10</f>
        <v>#REF!</v>
      </c>
      <c r="BF23" s="83" t="e">
        <f>#REF!/10</f>
        <v>#REF!</v>
      </c>
      <c r="BG23" s="83" t="e">
        <f>#REF!/10</f>
        <v>#REF!</v>
      </c>
      <c r="BH23" s="83">
        <f t="shared" si="9"/>
        <v>0</v>
      </c>
      <c r="BI23" s="83">
        <f t="shared" si="10"/>
        <v>0</v>
      </c>
      <c r="BJ23" s="83">
        <f t="shared" si="11"/>
        <v>0</v>
      </c>
      <c r="BK23" s="83">
        <f t="shared" si="12"/>
        <v>0</v>
      </c>
      <c r="BL23" s="83">
        <f t="shared" si="13"/>
        <v>0</v>
      </c>
    </row>
    <row r="24" spans="1:64" ht="14.25" customHeight="1">
      <c r="A24" s="31">
        <v>18</v>
      </c>
      <c r="B24" s="42">
        <f>'Evaluasi 60 C'!B24</f>
        <v>65.411000000000001</v>
      </c>
      <c r="C24" s="42">
        <f>'Evaluasi 60 C'!C24</f>
        <v>-0.33561903622147754</v>
      </c>
      <c r="D24" s="42">
        <f>'Evaluasi 60 C'!E24</f>
        <v>66.019000000000005</v>
      </c>
      <c r="E24" s="42">
        <f>'Evaluasi 60 C'!F24</f>
        <v>-0.2953779783393502</v>
      </c>
      <c r="F24" s="42">
        <f>'Evaluasi 60 C'!H24</f>
        <v>65.402000000000001</v>
      </c>
      <c r="G24" s="42">
        <f>'Evaluasi 60 C'!I24</f>
        <v>-0.2969371841155235</v>
      </c>
      <c r="H24" s="42">
        <f>'Evaluasi 60 C'!K24</f>
        <v>65.415000000000006</v>
      </c>
      <c r="I24" s="42">
        <f>'Evaluasi 60 C'!L24</f>
        <v>-0.33563084410403698</v>
      </c>
      <c r="J24" s="42">
        <f>'Evaluasi 60 C'!N24</f>
        <v>64.412999999999997</v>
      </c>
      <c r="K24" s="42">
        <f>'Evaluasi 60 C'!O24</f>
        <v>-0.33267296952289765</v>
      </c>
      <c r="L24" s="42">
        <f>'Evaluasi 60 C'!Q24</f>
        <v>65.055999999999997</v>
      </c>
      <c r="M24" s="42">
        <f>'Evaluasi 60 C'!R24</f>
        <v>-0.33457108664432739</v>
      </c>
      <c r="N24" s="42">
        <f>'Evaluasi 60 C'!T24</f>
        <v>64.122</v>
      </c>
      <c r="O24" s="42">
        <f>'Evaluasi 60 C'!U24</f>
        <v>-0.33181394606669856</v>
      </c>
      <c r="P24" s="42">
        <f>'Evaluasi 60 C'!W24</f>
        <v>64.094999999999999</v>
      </c>
      <c r="Q24" s="42">
        <f>'Evaluasi 60 C'!X24</f>
        <v>-0.33173424285942232</v>
      </c>
      <c r="R24" s="42">
        <f>'Evaluasi 60 C'!Z24</f>
        <v>65.518000000000001</v>
      </c>
      <c r="S24" s="50">
        <f>'Evaluasi 60 C'!AA24</f>
        <v>-0.33593489707994251</v>
      </c>
      <c r="T24" s="50">
        <f>IF($T$3=Database!$A$11,
_xlfn.FORECAST.LINEAR(
B24,
INDEX('DS2024'!$B$20:$B$35,MATCH(B24,'DS2024'!$A$20:$A$35,1)):
INDEX('DS2024'!$B$20:$B$35,MATCH(B24,'DS2024'!$A$20:$A$35,1)+1),
INDEX('DS2024'!$A$20:$A$35,MATCH(B24,'DS2024'!$A$20:$A$35,1)):
INDEX('DS2024'!$A$20:$A$35,MATCH(B24,'DS2024'!$A$20:$A$35,1)+1)),
IF($T$3=Database!$A$12,
_xlfn.FORECAST.LINEAR(
B24,
INDEX('DS2024'!$E$20:$E$35,MATCH(B24,'DS2024'!$D$20:$D$35,1)):
INDEX('DS2024'!$E$20:$E$35,MATCH(B24,'DS2024'!$D$20:$D$35,1)+1),
INDEX('DS2024'!$D$20:$D$35,MATCH(B24,'DS2024'!$D$20:$D$35,1)):
INDEX('DS2024'!$D$20:$D$35,MATCH(B24,'DS2024'!$D$20:$D$35,1)+1)),
IF($T$3=Database!$A$13,
_xlfn.FORECAST.LINEAR(
B24,
INDEX('DS2024'!$H$20:$H$35,MATCH(B24,'DS2024'!$G$20:$G$35,1)):
INDEX('DS2024'!$H$20:$H$35,MATCH(B24,'DS2024'!$G$20:$G$35,1)+1),
INDEX('DS2024'!$G$20:$G$35,MATCH(B24,'DS2024'!$G$20:$G$35,1)):
INDEX('DS2024'!$G$20:$G$35,MATCH(B24,'DS2024'!$G$20:$G$35,1)+1)),
IF($T$3=Database!$A$14,
_xlfn.FORECAST.LINEAR(
B24,
INDEX('DS2024'!$K$20:$K$35,MATCH(B24,'DS2024'!$J$20:$J$35,1)):
INDEX('DS2024'!$K$20:$K$35,MATCH(B24,'DS2024'!$J$20:$J$35,1)+1),
INDEX('DS2024'!$J$20:$J$35,MATCH(B24,'DS2024'!$J$20:$J$35,1)):
INDEX('DS2024'!$J$20:$J$35,MATCH(B24,'DS2024'!$J$20:$J$35,1)+1)),
IF($T$3=Database!$A$15,
_xlfn.FORECAST.LINEAR(
B24,
INDEX('DS2024'!$N$20:$N$35,MATCH(B24,'DS2024'!$M$20:$M$35,1)):
INDEX('DS2024'!$N$20:$N$35,MATCH(B24,'DS2024'!$M$20:$M$35,1)+1),
INDEX('DS2024'!$M$20:$M$35,MATCH(B24,'DS2024'!$M$20:$M$35,1)):
INDEX('DS2024'!$M$20:$M$35,MATCH(B24,'DS2024'!$M$20:$M$35,1)+1)),
IF($T$3=Database!$A$16,
_xlfn.FORECAST.LINEAR(
B24,
INDEX('DS2024'!$Q$20:$Q$35,MATCH(B24,'DS2024'!$P$20:$P$35,1)):
INDEX('DS2024'!$Q$20:$Q$35,MATCH(B24,'DS2024'!$P$20:$P$35,1)+1),
INDEX('DS2024'!$P$20:$P$35,MATCH(B24,'DS2024'!$P$20:$P$35,1)):
INDEX('DS2024'!$P$20:$P$35,MATCH(B24,'DS2024'!$P$20:$P$35,1)+1)),
IF($T$3=Database!$A$17,
_xlfn.FORECAST.LINEAR(
B24,
INDEX('DS2024'!$T$20:$T$35,MATCH(B24,'DS2024'!$S$20:$S$35,1)):
INDEX('DS2024'!$T$20:$T$35,MATCH(B24,'DS2024'!$S$20:$S$35,1)+1),
INDEX('DS2024'!$S$20:$S$35,MATCH(B24,'DS2024'!$S$20:$S$35,1)):
INDEX('DS2024'!$S$20:$S$35,MATCH(B24,'DS2024'!$S$20:$S$35,1)+1)),
IF($T$3=Database!$A$18,
_xlfn.FORECAST.LINEAR(
B24,
INDEX('DS2024'!$W$20:$W$35,MATCH(B24,'DS2024'!$V$20:$V$35,1)):
INDEX('DS2024'!$W$20:$W$35,MATCH(B24,'DS2024'!$V$20:$V$35,1)+1),
INDEX('DS2024'!$V$20:$V$35,MATCH(B24,'DS2024'!$V$20:$V$35,1)):
INDEX('DS2024'!$V$20:$V$35,MATCH(B24,'DS2024'!$V$20:$V$35,1)+1)),
IF($T$3=Database!$A$19,
_xlfn.FORECAST.LINEAR(
B24,
INDEX('DS2024'!$Z$20:$Z$35,MATCH(B24,'DS2024'!$Y$20:$Y$35,1)):
INDEX('DS2024'!$Z$20:$Z$35,MATCH(B24,'DS2024'!$Y$20:$Y$35,1)+1),
INDEX('DS2024'!$Y$20:$Y$35,MATCH(B24,'DS2024'!$Y$20:$Y$35,1)):
INDEX('DS2024'!$Y$20:$Y$35,MATCH(B24,'DS2024'!$Y$20:$Y$35,1)+1)),
IF($T$3=Database!$A$20,
_xlfn.FORECAST.LINEAR(
B24,
INDEX('DS2024'!$AC$20:$AC$35,MATCH(B24,'DS2024'!$AB$20:$AB$35,1)):
INDEX('DS2024'!$AC$20:$AC$35,MATCH(B24,'DS2024'!$AB$20:$AB$35,1)+1),
INDEX('DS2024'!$AB$20:$AB$35,MATCH(B24,'DS2024'!$AB$20:$AB$35,1)):
INDEX('DS2024'!$AB$20:$AB$35,MATCH(B24,'DS2024'!$AB$20:$AB$35,1)+1)),
IF($T$3=Database!$A$2,
_xlfn.FORECAST.LINEAR(
B24,
INDEX('DS2024'!$B$5:$B$15,MATCH(B24,'DS2024'!$A$5:$A$15,1)):
INDEX('DS2024'!$B$5:$B$15,MATCH(B24,'DS2024'!$A$5:$A$15,1)+1),
INDEX('DS2024'!$A$5:$A$15,MATCH(B24,'DS2024'!$A$5:$A$15,1)):
INDEX('DS2024'!$A$5:$A$15,MATCH(B24,'DS2024'!$A$5:$A$15,1)+1)),
IF($T$3=Database!$A$3,
_xlfn.FORECAST.LINEAR(
B24,
INDEX('DS2024'!$E$5:$E$15,MATCH(B24,'DS2024'!$D$5:$D$15,1)):
INDEX('DS2024'!$E$5:$E$15,MATCH(B24,'DS2024'!$D$5:$D$15,1)+1),
INDEX('DS2024'!$D$5:$D$15,MATCH(B24,'DS2024'!$D$5:$D$15,1)):
INDEX('DS2024'!$D$5:$D$15,MATCH(B24,'DS2024'!$D$5:$D$15,1)+1)),
IF($T$3=Database!$A$4,
_xlfn.FORECAST.LINEAR(
B24,
INDEX('DS2024'!$H$5:$H$15,MATCH(B24,'DS2024'!$G$5:$G$15,1)):
INDEX('DS2024'!$H$5:$H$15,MATCH(B24,'DS2024'!$G$5:$G$15,1)+1),
INDEX('DS2024'!$G$5:$G$15,MATCH(B24,'DS2024'!$G$5:$G$15,1)):
INDEX('DS2024'!$G$5:$G$15,MATCH(B24,'DS2024'!$G$5:$G$15,1)+1)),
IF($T$3=Database!$A$5,
_xlfn.FORECAST.LINEAR(
B24,
INDEX('DS2024'!$K$5:$K$15,MATCH(B24,'DS2024'!$J$5:$J$15,1)):
INDEX('DS2024'!$K$5:$K$15,MATCH(B24,'DS2024'!$J$5:$J$15,1)+1),
INDEX('DS2024'!$J$5:$J$15,MATCH(B24,'DS2024'!$J$5:$J$15,1)):
INDEX('DS2024'!$J$5:$J$15,MATCH(B24,'DS2024'!$J$5:$J$15,1)+1)),
IF($T$3=Database!$A$6,
_xlfn.FORECAST.LINEAR(
B24,
INDEX('DS2024'!$N$5:$N$15,MATCH(B24,'DS2024'!$M$5:$M$15,1)):
INDEX('DS2024'!$N$5:$N$15,MATCH(B24,'DS2024'!$M$5:$M$15,1)+1),
INDEX('DS2024'!$M$5:$M$15,MATCH(B24,'DS2024'!$M$5:$M$15,1)):
INDEX('DS2024'!$M$5:$M$15,MATCH(B24,'DS2024'!$M$5:$M$15,1)+1)),
IF($T$3=Database!$A$7,
_xlfn.FORECAST.LINEAR(
B24,
INDEX('DS2024'!$Q$5:$Q$15,MATCH(B24,'DS2024'!$P$5:$P$15,1)):
INDEX('DS2024'!$Q$5:$Q$15,MATCH(B24,'DS2024'!$P$5:$P$15,1)+1),
INDEX('DS2024'!$P$5:$P$15,MATCH(B24,'DS2024'!$P$5:$P$15,1)):
INDEX('DS2024'!$P$5:$P$15,MATCH(B24,'DS2024'!$P$5:$P$15,1)+1)),
IF($T$3=Database!$A$8,
_xlfn.FORECAST.LINEAR(
B24,
INDEX('DS2024'!$T$5:$T$15,MATCH(B24,'DS2024'!$S$5:$S$15,1)):
INDEX('DS2024'!$T$5:$T$15,MATCH(B24,'DS2024'!$S$5:$S$15,1)+1),
INDEX('DS2024'!$S$5:$S$15,MATCH(B24,'DS2024'!$S$5:$S$15,1)):
INDEX('DS2024'!$S$5:$S$15,MATCH(B24,'DS2024'!$S$5:$S$15,1)+1)),
IF($T$3=Database!$A$9,
_xlfn.FORECAST.LINEAR(
B24,
INDEX('DS2024'!$W$5:$W$15,MATCH(B24,'DS2024'!$V$5:$V$15,1)):
INDEX('DS2024'!$W$5:$W$15,MATCH(B24,'DS2024'!$V$5:$V$15,1)+1),
INDEX('DS2024'!$V$5:$V$15,MATCH(B24,'DS2024'!$V$5:$V$15,1)):
INDEX('DS2024'!$V$5:$V$15,MATCH(B24,'DS2024'!$V$5:$V$15,1)+1)),
IF($T$3=Database!$A$10,
_xlfn.FORECAST.LINEAR(
B24,
INDEX('DS2024'!$Z$5:$Z$15,MATCH(B24,'DS2024'!$Y$5:$Y$15,1)):
INDEX('DS2024'!$Z$5:$Z$15,MATCH(B24,'DS2024'!$Y$5:$Y$15,1)+1),
INDEX('DS2024'!$Y$5:$Y$15,MATCH(B24,'DS2024'!$Y$5:$Y$15,1)):
INDEX('DS2024'!$Y$5:$Y$15,MATCH(B24,'DS2024'!$Y$5:$Y$15,1)+1))
)))))))))))))))))))</f>
        <v>0.19365404673752934</v>
      </c>
      <c r="U24" s="50">
        <f>IF($U$3=Database!$A$11,
_xlfn.FORECAST.LINEAR(
D24,
INDEX('DS2024'!$B$20:$B$35,MATCH(D24,'DS2024'!$A$20:$A$35,1)):
INDEX('DS2024'!$B$20:$B$35,MATCH(D24,'DS2024'!$A$20:$A$35,1)+1),
INDEX('DS2024'!$A$20:$A$35,MATCH(D24,'DS2024'!$A$20:$A$35,1)):
INDEX('DS2024'!$A$20:$A$35,MATCH(D24,'DS2024'!$A$20:$A$35,1)+1)),
IF($U$3=Database!$A$12,
_xlfn.FORECAST.LINEAR(
D24,
INDEX('DS2024'!$E$20:$E$35,MATCH(D24,'DS2024'!$D$20:$D$35,1)):
INDEX('DS2024'!$E$20:$E$35,MATCH(D24,'DS2024'!$D$20:$D$35,1)+1),
INDEX('DS2024'!$D$20:$D$35,MATCH(D24,'DS2024'!$D$20:$D$35,1)):
INDEX('DS2024'!$D$20:$D$35,MATCH(D24,'DS2024'!$D$20:$D$35,1)+1)),
IF($U$3=Database!$A$13,
_xlfn.FORECAST.LINEAR(
D24,
INDEX('DS2024'!$H$20:$H$35,MATCH(D24,'DS2024'!$G$20:$G$35,1)):
INDEX('DS2024'!$H$20:$H$35,MATCH(D24,'DS2024'!$G$20:$G$35,1)+1),
INDEX('DS2024'!$G$20:$G$35,MATCH(D24,'DS2024'!$G$20:$G$35,1)):
INDEX('DS2024'!$G$20:$G$35,MATCH(D24,'DS2024'!$G$20:$G$35,1)+1)),
IF($U$3=Database!$A$14,
_xlfn.FORECAST.LINEAR(
D24,
INDEX('DS2024'!$K$20:$K$35,MATCH(D24,'DS2024'!$J$20:$J$35,1)):
INDEX('DS2024'!$K$20:$K$35,MATCH(D24,'DS2024'!$J$20:$J$35,1)+1),
INDEX('DS2024'!$J$20:$J$35,MATCH(D24,'DS2024'!$J$20:$J$35,1)):
INDEX('DS2024'!$J$20:$J$35,MATCH(D24,'DS2024'!$J$20:$J$35,1)+1)),
IF($U$3=Database!$A$15,
_xlfn.FORECAST.LINEAR(
D24,
INDEX('DS2024'!$N$20:$N$35,MATCH(D24,'DS2024'!$M$20:$M$35,1)):
INDEX('DS2024'!$N$20:$N$35,MATCH(D24,'DS2024'!$M$20:$M$35,1)+1),
INDEX('DS2024'!$M$20:$M$35,MATCH(D24,'DS2024'!$M$20:$M$35,1)):
INDEX('DS2024'!$M$20:$M$35,MATCH(D24,'DS2024'!$M$20:$M$35,1)+1)),
IF($U$3=Database!$A$16,
_xlfn.FORECAST.LINEAR(
D24,
INDEX('DS2024'!$Q$20:$Q$35,MATCH(D24,'DS2024'!$P$20:$P$35,1)):
INDEX('DS2024'!$Q$20:$Q$35,MATCH(D24,'DS2024'!$P$20:$P$35,1)+1),
INDEX('DS2024'!$P$20:$P$35,MATCH(D24,'DS2024'!$P$20:$P$35,1)):
INDEX('DS2024'!$P$20:$P$35,MATCH(D24,'DS2024'!$P$20:$P$35,1)+1)),
IF($U$3=Database!$A$17,
_xlfn.FORECAST.LINEAR(
D24,
INDEX('DS2024'!$T$20:$T$35,MATCH(D24,'DS2024'!$S$20:$S$35,1)):
INDEX('DS2024'!$T$20:$T$35,MATCH(D24,'DS2024'!$S$20:$S$35,1)+1),
INDEX('DS2024'!$S$20:$S$35,MATCH(D24,'DS2024'!$S$20:$S$35,1)):
INDEX('DS2024'!$S$20:$S$35,MATCH(D24,'DS2024'!$S$20:$S$35,1)+1)),
IF($U$3=Database!$A$18,
_xlfn.FORECAST.LINEAR(
D24,
INDEX('DS2024'!$W$20:$W$35,MATCH(D24,'DS2024'!$V$20:$V$35,1)):
INDEX('DS2024'!$W$20:$W$35,MATCH(D24,'DS2024'!$V$20:$V$35,1)+1),
INDEX('DS2024'!$V$20:$V$35,MATCH(D24,'DS2024'!$V$20:$V$35,1)):
INDEX('DS2024'!$V$20:$V$35,MATCH(D24,'DS2024'!$V$20:$V$35,1)+1)),
IF($U$3=Database!$A$19,
_xlfn.FORECAST.LINEAR(
D24,
INDEX('DS2024'!$Z$20:$Z$35,MATCH(D24,'DS2024'!$Y$20:$Y$35,1)):
INDEX('DS2024'!$Z$20:$Z$35,MATCH(D24,'DS2024'!$Y$20:$Y$35,1)+1),
INDEX('DS2024'!$Y$20:$Y$35,MATCH(D24,'DS2024'!$Y$20:$Y$35,1)):
INDEX('DS2024'!$Y$20:$Y$35,MATCH(D24,'DS2024'!$Y$20:$Y$35,1)+1)),
IF($U$3=Database!$A$20,
_xlfn.FORECAST.LINEAR(
D24,
INDEX('DS2024'!$AC$20:$AC$35,MATCH(D24,'DS2024'!$AB$20:$AB$35,1)):
INDEX('DS2024'!$AC$20:$AC$35,MATCH(D24,'DS2024'!$AB$20:$AB$35,1)+1),
INDEX('DS2024'!$AB$20:$AB$35,MATCH(D24,'DS2024'!$AB$20:$AB$35,1)):
INDEX('DS2024'!$AB$20:$AB$35,MATCH(D24,'DS2024'!$AB$20:$AB$35,1)+1)),
IF($U$3=Database!$A$2,
_xlfn.FORECAST.LINEAR(
D24,
INDEX('DS2024'!$B$5:$B$15,MATCH(D24,'DS2024'!$A$5:$A$15,1)):
INDEX('DS2024'!$B$5:$B$15,MATCH(D24,'DS2024'!$A$5:$A$15,1)+1),
INDEX('DS2024'!$A$5:$A$15,MATCH(D24,'DS2024'!$A$5:$A$15,1)):
INDEX('DS2024'!$A$5:$A$15,MATCH(D24,'DS2024'!$A$5:$A$15,1)+1)),
IF($U$3=Database!$A$3,
_xlfn.FORECAST.LINEAR(
D24,
INDEX('DS2024'!$E$5:$E$15,MATCH(D24,'DS2024'!$D$5:$D$15,1)):
INDEX('DS2024'!$E$5:$E$15,MATCH(D24,'DS2024'!$D$5:$D$15,1)+1),
INDEX('DS2024'!$D$5:$D$15,MATCH(D24,'DS2024'!$D$5:$D$15,1)):
INDEX('DS2024'!$D$5:$D$15,MATCH(D24,'DS2024'!$D$5:$D$15,1)+1)),
IF($U$3=Database!$A$4,
_xlfn.FORECAST.LINEAR(
D24,
INDEX('DS2024'!$H$5:$H$15,MATCH(D24,'DS2024'!$G$5:$G$15,1)):
INDEX('DS2024'!$H$5:$H$15,MATCH(D24,'DS2024'!$G$5:$G$15,1)+1),
INDEX('DS2024'!$G$5:$G$15,MATCH(D24,'DS2024'!$G$5:$G$15,1)):
INDEX('DS2024'!$G$5:$G$15,MATCH(D24,'DS2024'!$G$5:$G$15,1)+1)),
IF($U$3=Database!$A$5,
_xlfn.FORECAST.LINEAR(
D24,
INDEX('DS2024'!$K$5:$K$15,MATCH(D24,'DS2024'!$J$5:$J$15,1)):
INDEX('DS2024'!$K$5:$K$15,MATCH(D24,'DS2024'!$J$5:$J$15,1)+1),
INDEX('DS2024'!$J$5:$J$15,MATCH(D24,'DS2024'!$J$5:$J$15,1)):
INDEX('DS2024'!$J$5:$J$15,MATCH(D24,'DS2024'!$J$5:$J$15,1)+1)),
IF($U$3=Database!$A$6,
_xlfn.FORECAST.LINEAR(
D24,
INDEX('DS2024'!$N$5:$N$15,MATCH(D24,'DS2024'!$M$5:$M$15,1)):
INDEX('DS2024'!$N$5:$N$15,MATCH(D24,'DS2024'!$M$5:$M$15,1)+1),
INDEX('DS2024'!$M$5:$M$15,MATCH(D24,'DS2024'!$M$5:$M$15,1)):
INDEX('DS2024'!$M$5:$M$15,MATCH(D24,'DS2024'!$M$5:$M$15,1)+1)),
IF($U$3=Database!$A$7,
_xlfn.FORECAST.LINEAR(
D24,
INDEX('DS2024'!$Q$5:$Q$15,MATCH(D24,'DS2024'!$P$5:$P$15,1)):
INDEX('DS2024'!$Q$5:$Q$15,MATCH(D24,'DS2024'!$P$5:$P$15,1)+1),
INDEX('DS2024'!$P$5:$P$15,MATCH(D24,'DS2024'!$P$5:$P$15,1)):
INDEX('DS2024'!$P$5:$P$15,MATCH(D24,'DS2024'!$P$5:$P$15,1)+1)),
IF($U$3=Database!$A$8,
_xlfn.FORECAST.LINEAR(
D24,
INDEX('DS2024'!$T$5:$T$15,MATCH(D24,'DS2024'!$S$5:$S$15,1)):
INDEX('DS2024'!$T$5:$T$15,MATCH(D24,'DS2024'!$S$5:$S$15,1)+1),
INDEX('DS2024'!$S$5:$S$15,MATCH(D24,'DS2024'!$S$5:$S$15,1)):
INDEX('DS2024'!$S$5:$S$15,MATCH(D24,'DS2024'!$S$5:$S$15,1)+1)),
IF($U$3=Database!$A$9,
_xlfn.FORECAST.LINEAR(
D24,
INDEX('DS2024'!$W$5:$W$15,MATCH(D24,'DS2024'!$V$5:$V$15,1)):
INDEX('DS2024'!$W$5:$W$15,MATCH(D24,'DS2024'!$V$5:$V$15,1)+1),
INDEX('DS2024'!$V$5:$V$15,MATCH(D24,'DS2024'!$V$5:$V$15,1)):
INDEX('DS2024'!$V$5:$V$15,MATCH(D24,'DS2024'!$V$5:$V$15,1)+1)),
IF($U$3=Database!$A$10,
_xlfn.FORECAST.LINEAR(
D24,
INDEX('DS2024'!$Z$5:$Z$15,MATCH(D24,'DS2024'!$Y$5:$Y$15,1)):
INDEX('DS2024'!$Z$5:$Z$15,MATCH(D24,'DS2024'!$Y$5:$Y$15,1)+1),
INDEX('DS2024'!$Y$5:$Y$15,MATCH(D24,'DS2024'!$Y$5:$Y$15,1)):
INDEX('DS2024'!$Y$5:$Y$15,MATCH(D24,'DS2024'!$Y$5:$Y$15,1)+1))
)))))))))))))))))))</f>
        <v>0.1692135188866799</v>
      </c>
      <c r="V24" s="50">
        <f>IF($V$3=Database!$A$11,
_xlfn.FORECAST.LINEAR(
F24,
INDEX('DS2024'!$B$20:$B$35,MATCH(F24,'DS2024'!$A$20:$A$35,1)):
INDEX('DS2024'!$B$20:$B$35,MATCH(F24,'DS2024'!$A$20:$A$35,1)+1),
INDEX('DS2024'!$A$20:$A$35,MATCH(F24,'DS2024'!$A$20:$A$35,1)):
INDEX('DS2024'!$A$20:$A$35,MATCH(F24,'DS2024'!$A$20:$A$35,1)+1)),
IF($V$3=Database!$A$12,
_xlfn.FORECAST.LINEAR(
F24,
INDEX('DS2024'!$E$20:$E$35,MATCH(F24,'DS2024'!$D$20:$D$35,1)):
INDEX('DS2024'!$E$20:$E$35,MATCH(F24,'DS2024'!$D$20:$D$35,1)+1),
INDEX('DS2024'!$D$20:$D$35,MATCH(F24,'DS2024'!$D$20:$D$35,1)):
INDEX('DS2024'!$D$20:$D$35,MATCH(F24,'DS2024'!$D$20:$D$35,1)+1)),
IF($V$3=Database!$A$13,
_xlfn.FORECAST.LINEAR(
F24,
INDEX('DS2024'!$H$20:$H$35,MATCH(F24,'DS2024'!$G$20:$G$35,1)):
INDEX('DS2024'!$H$20:$H$35,MATCH(F24,'DS2024'!$G$20:$G$35,1)+1),
INDEX('DS2024'!$G$20:$G$35,MATCH(F24,'DS2024'!$G$20:$G$35,1)):
INDEX('DS2024'!$G$20:$G$35,MATCH(F24,'DS2024'!$G$20:$G$35,1)+1)),
IF($V$3=Database!$A$14,
_xlfn.FORECAST.LINEAR(
F24,
INDEX('DS2024'!$K$20:$K$35,MATCH(F24,'DS2024'!$J$20:$J$35,1)):
INDEX('DS2024'!$K$20:$K$35,MATCH(F24,'DS2024'!$J$20:$J$35,1)+1),
INDEX('DS2024'!$J$20:$J$35,MATCH(F24,'DS2024'!$J$20:$J$35,1)):
INDEX('DS2024'!$J$20:$J$35,MATCH(F24,'DS2024'!$J$20:$J$35,1)+1)),
IF($V$3=Database!$A$15,
_xlfn.FORECAST.LINEAR(
F24,
INDEX('DS2024'!$N$20:$N$35,MATCH(F24,'DS2024'!$M$20:$M$35,1)):
INDEX('DS2024'!$N$20:$N$35,MATCH(F24,'DS2024'!$M$20:$M$35,1)+1),
INDEX('DS2024'!$M$20:$M$35,MATCH(F24,'DS2024'!$M$20:$M$35,1)):
INDEX('DS2024'!$M$20:$M$35,MATCH(F24,'DS2024'!$M$20:$M$35,1)+1)),
IF($V$3=Database!$A$16,
_xlfn.FORECAST.LINEAR(
F24,
INDEX('DS2024'!$Q$20:$Q$35,MATCH(F24,'DS2024'!$P$20:$P$35,1)):
INDEX('DS2024'!$Q$20:$Q$35,MATCH(F24,'DS2024'!$P$20:$P$35,1)+1),
INDEX('DS2024'!$P$20:$P$35,MATCH(F24,'DS2024'!$P$20:$P$35,1)):
INDEX('DS2024'!$P$20:$P$35,MATCH(F24,'DS2024'!$P$20:$P$35,1)+1)),
IF($V$3=Database!$A$17,
_xlfn.FORECAST.LINEAR(
F24,
INDEX('DS2024'!$T$20:$T$35,MATCH(F24,'DS2024'!$S$20:$S$35,1)):
INDEX('DS2024'!$T$20:$T$35,MATCH(F24,'DS2024'!$S$20:$S$35,1)+1),
INDEX('DS2024'!$S$20:$S$35,MATCH(F24,'DS2024'!$S$20:$S$35,1)):
INDEX('DS2024'!$S$20:$S$35,MATCH(F24,'DS2024'!$S$20:$S$35,1)+1)),
IF($V$3=Database!$A$18,
_xlfn.FORECAST.LINEAR(
F24,
INDEX('DS2024'!$W$20:$W$35,MATCH(F24,'DS2024'!$V$20:$V$35,1)):
INDEX('DS2024'!$W$20:$W$35,MATCH(F24,'DS2024'!$V$20:$V$35,1)+1),
INDEX('DS2024'!$V$20:$V$35,MATCH(F24,'DS2024'!$V$20:$V$35,1)):
INDEX('DS2024'!$V$20:$V$35,MATCH(F24,'DS2024'!$V$20:$V$35,1)+1)),
IF($V$3=Database!$A$19,
_xlfn.FORECAST.LINEAR(
F24,
INDEX('DS2024'!$Z$20:$Z$35,MATCH(F24,'DS2024'!$Y$20:$Y$35,1)):
INDEX('DS2024'!$Z$20:$Z$35,MATCH(F24,'DS2024'!$Y$20:$Y$35,1)+1),
INDEX('DS2024'!$Y$20:$Y$35,MATCH(F24,'DS2024'!$Y$20:$Y$35,1)):
INDEX('DS2024'!$Y$20:$Y$35,MATCH(F24,'DS2024'!$Y$20:$Y$35,1)+1)),
IF($V$3=Database!$A$20,
_xlfn.FORECAST.LINEAR(
F24,
INDEX('DS2024'!$AC$20:$AC$35,MATCH(F24,'DS2024'!$AB$20:$AB$35,1)):
INDEX('DS2024'!$AC$20:$AC$35,MATCH(F24,'DS2024'!$AB$20:$AB$35,1)+1),
INDEX('DS2024'!$AB$20:$AB$35,MATCH(F24,'DS2024'!$AB$20:$AB$35,1)):
INDEX('DS2024'!$AB$20:$AB$35,MATCH(F24,'DS2024'!$AB$20:$AB$35,1)+1)),
IF($V$3=Database!$A$2,
_xlfn.FORECAST.LINEAR(
F24,
INDEX('DS2024'!$B$5:$B$15,MATCH(F24,'DS2024'!$A$5:$A$15,1)):
INDEX('DS2024'!$B$5:$B$15,MATCH(F24,'DS2024'!$A$5:$A$15,1)+1),
INDEX('DS2024'!$A$5:$A$15,MATCH(F24,'DS2024'!$A$5:$A$15,1)):
INDEX('DS2024'!$A$5:$A$15,MATCH(F24,'DS2024'!$A$5:$A$15,1)+1)),
IF($V$3=Database!$A$3,
_xlfn.FORECAST.LINEAR(
F24,
INDEX('DS2024'!$E$5:$E$15,MATCH(F24,'DS2024'!$D$5:$D$15,1)):
INDEX('DS2024'!$E$5:$E$15,MATCH(F24,'DS2024'!$D$5:$D$15,1)+1),
INDEX('DS2024'!$D$5:$D$15,MATCH(F24,'DS2024'!$D$5:$D$15,1)):
INDEX('DS2024'!$D$5:$D$15,MATCH(F24,'DS2024'!$D$5:$D$15,1)+1)),
IF($V$3=Database!$A$4,
_xlfn.FORECAST.LINEAR(
F24,
INDEX('DS2024'!$H$5:$H$15,MATCH(F24,'DS2024'!$G$5:$G$15,1)):
INDEX('DS2024'!$H$5:$H$15,MATCH(F24,'DS2024'!$G$5:$G$15,1)+1),
INDEX('DS2024'!$G$5:$G$15,MATCH(F24,'DS2024'!$G$5:$G$15,1)):
INDEX('DS2024'!$G$5:$G$15,MATCH(F24,'DS2024'!$G$5:$G$15,1)+1)),
IF($V$3=Database!$A$5,
_xlfn.FORECAST.LINEAR(
F24,
INDEX('DS2024'!$K$5:$K$15,MATCH(F24,'DS2024'!$J$5:$J$15,1)):
INDEX('DS2024'!$K$5:$K$15,MATCH(F24,'DS2024'!$J$5:$J$15,1)+1),
INDEX('DS2024'!$J$5:$J$15,MATCH(F24,'DS2024'!$J$5:$J$15,1)):
INDEX('DS2024'!$J$5:$J$15,MATCH(F24,'DS2024'!$J$5:$J$15,1)+1)),
IF($V$3=Database!$A$6,
_xlfn.FORECAST.LINEAR(
F24,
INDEX('DS2024'!$N$5:$N$15,MATCH(F24,'DS2024'!$M$5:$M$15,1)):
INDEX('DS2024'!$N$5:$N$15,MATCH(F24,'DS2024'!$M$5:$M$15,1)+1),
INDEX('DS2024'!$M$5:$M$15,MATCH(F24,'DS2024'!$M$5:$M$15,1)):
INDEX('DS2024'!$M$5:$M$15,MATCH(F24,'DS2024'!$M$5:$M$15,1)+1)),
IF($V$3=Database!$A$7,
_xlfn.FORECAST.LINEAR(
F24,
INDEX('DS2024'!$Q$5:$Q$15,MATCH(F24,'DS2024'!$P$5:$P$15,1)):
INDEX('DS2024'!$Q$5:$Q$15,MATCH(F24,'DS2024'!$P$5:$P$15,1)+1),
INDEX('DS2024'!$P$5:$P$15,MATCH(F24,'DS2024'!$P$5:$P$15,1)):
INDEX('DS2024'!$P$5:$P$15,MATCH(F24,'DS2024'!$P$5:$P$15,1)+1)),
IF($V$3=Database!$A$8,
_xlfn.FORECAST.LINEAR(
F24,
INDEX('DS2024'!$T$5:$T$15,MATCH(F24,'DS2024'!$S$5:$S$15,1)):
INDEX('DS2024'!$T$5:$T$15,MATCH(F24,'DS2024'!$S$5:$S$15,1)+1),
INDEX('DS2024'!$S$5:$S$15,MATCH(F24,'DS2024'!$S$5:$S$15,1)):
INDEX('DS2024'!$S$5:$S$15,MATCH(F24,'DS2024'!$S$5:$S$15,1)+1)),
IF($V$3=Database!$A$9,
_xlfn.FORECAST.LINEAR(
F24,
INDEX('DS2024'!$W$5:$W$15,MATCH(F24,'DS2024'!$V$5:$V$15,1)):
INDEX('DS2024'!$W$5:$W$15,MATCH(F24,'DS2024'!$V$5:$V$15,1)+1),
INDEX('DS2024'!$V$5:$V$15,MATCH(F24,'DS2024'!$V$5:$V$15,1)):
INDEX('DS2024'!$V$5:$V$15,MATCH(F24,'DS2024'!$V$5:$V$15,1)+1)),
IF($V$3=Database!$A$10,
_xlfn.FORECAST.LINEAR(
F24,
INDEX('DS2024'!$Z$5:$Z$15,MATCH(F24,'DS2024'!$Y$5:$Y$15,1)):
INDEX('DS2024'!$Z$5:$Z$15,MATCH(F24,'DS2024'!$Y$5:$Y$15,1)+1),
INDEX('DS2024'!$Y$5:$Y$15,MATCH(F24,'DS2024'!$Y$5:$Y$15,1)):
INDEX('DS2024'!$Y$5:$Y$15,MATCH(F24,'DS2024'!$Y$5:$Y$15,1)+1))
)))))))))))))))))))</f>
        <v>0.1719121272365805</v>
      </c>
      <c r="W24" s="50">
        <f>IF($W$3=Database!$A$11,
_xlfn.FORECAST.LINEAR(
H24,
INDEX('DS2024'!$B$20:$B$35,MATCH(H24,'DS2024'!$A$20:$A$35,1)):
INDEX('DS2024'!$B$20:$B$35,MATCH(H24,'DS2024'!$A$20:$A$35,1)+1),
INDEX('DS2024'!$A$20:$A$35,MATCH(H24,'DS2024'!$A$20:$A$35,1)):
INDEX('DS2024'!$A$20:$A$35,MATCH(H24,'DS2024'!$A$20:$A$35,1)+1)),
IF($W$3=Database!$A$12,
_xlfn.FORECAST.LINEAR(
H24,
INDEX('DS2024'!$E$20:$E$35,MATCH(H24,'DS2024'!$D$20:$D$35,1)):
INDEX('DS2024'!$E$20:$E$35,MATCH(H24,'DS2024'!$D$20:$D$35,1)+1),
INDEX('DS2024'!$D$20:$D$35,MATCH(H24,'DS2024'!$D$20:$D$35,1)):
INDEX('DS2024'!$D$20:$D$35,MATCH(H24,'DS2024'!$D$20:$D$35,1)+1)),
IF($W$3=Database!$A$13,
_xlfn.FORECAST.LINEAR(
H24,
INDEX('DS2024'!$H$20:$H$35,MATCH(H24,'DS2024'!$G$20:$G$35,1)):
INDEX('DS2024'!$H$20:$H$35,MATCH(H24,'DS2024'!$G$20:$G$35,1)+1),
INDEX('DS2024'!$G$20:$G$35,MATCH(H24,'DS2024'!$G$20:$G$35,1)):
INDEX('DS2024'!$G$20:$G$35,MATCH(H24,'DS2024'!$G$20:$G$35,1)+1)),
IF($W$3=Database!$A$14,
_xlfn.FORECAST.LINEAR(
H24,
INDEX('DS2024'!$K$20:$K$35,MATCH(H24,'DS2024'!$J$20:$J$35,1)):
INDEX('DS2024'!$K$20:$K$35,MATCH(H24,'DS2024'!$J$20:$J$35,1)+1),
INDEX('DS2024'!$J$20:$J$35,MATCH(H24,'DS2024'!$J$20:$J$35,1)):
INDEX('DS2024'!$J$20:$J$35,MATCH(H24,'DS2024'!$J$20:$J$35,1)+1)),
IF($W$3=Database!$A$15,
_xlfn.FORECAST.LINEAR(
H24,
INDEX('DS2024'!$N$20:$N$35,MATCH(H24,'DS2024'!$M$20:$M$35,1)):
INDEX('DS2024'!$N$20:$N$35,MATCH(H24,'DS2024'!$M$20:$M$35,1)+1),
INDEX('DS2024'!$M$20:$M$35,MATCH(H24,'DS2024'!$M$20:$M$35,1)):
INDEX('DS2024'!$M$20:$M$35,MATCH(H24,'DS2024'!$M$20:$M$35,1)+1)),
IF($W$3=Database!$A$16,
_xlfn.FORECAST.LINEAR(
H24,
INDEX('DS2024'!$Q$20:$Q$35,MATCH(H24,'DS2024'!$P$20:$P$35,1)):
INDEX('DS2024'!$Q$20:$Q$35,MATCH(H24,'DS2024'!$P$20:$P$35,1)+1),
INDEX('DS2024'!$P$20:$P$35,MATCH(H24,'DS2024'!$P$20:$P$35,1)):
INDEX('DS2024'!$P$20:$P$35,MATCH(H24,'DS2024'!$P$20:$P$35,1)+1)),
IF($W$3=Database!$A$17,
_xlfn.FORECAST.LINEAR(
H24,
INDEX('DS2024'!$T$20:$T$35,MATCH(H24,'DS2024'!$S$20:$S$35,1)):
INDEX('DS2024'!$T$20:$T$35,MATCH(H24,'DS2024'!$S$20:$S$35,1)+1),
INDEX('DS2024'!$S$20:$S$35,MATCH(H24,'DS2024'!$S$20:$S$35,1)):
INDEX('DS2024'!$S$20:$S$35,MATCH(H24,'DS2024'!$S$20:$S$35,1)+1)),
IF($W$3=Database!$A$18,
_xlfn.FORECAST.LINEAR(
H24,
INDEX('DS2024'!$W$20:$W$35,MATCH(H24,'DS2024'!$V$20:$V$35,1)):
INDEX('DS2024'!$W$20:$W$35,MATCH(H24,'DS2024'!$V$20:$V$35,1)+1),
INDEX('DS2024'!$V$20:$V$35,MATCH(H24,'DS2024'!$V$20:$V$35,1)):
INDEX('DS2024'!$V$20:$V$35,MATCH(H24,'DS2024'!$V$20:$V$35,1)+1)),
IF($W$3=Database!$A$19,
_xlfn.FORECAST.LINEAR(
H24,
INDEX('DS2024'!$Z$20:$Z$35,MATCH(H24,'DS2024'!$Y$20:$Y$35,1)):
INDEX('DS2024'!$Z$20:$Z$35,MATCH(H24,'DS2024'!$Y$20:$Y$35,1)+1),
INDEX('DS2024'!$Y$20:$Y$35,MATCH(H24,'DS2024'!$Y$20:$Y$35,1)):
INDEX('DS2024'!$Y$20:$Y$35,MATCH(H24,'DS2024'!$Y$20:$Y$35,1)+1)),
IF($W$3=Database!$A$20,
_xlfn.FORECAST.LINEAR(
H24,
INDEX('DS2024'!$AC$20:$AC$35,MATCH(H24,'DS2024'!$AB$20:$AB$35,1)):
INDEX('DS2024'!$AC$20:$AC$35,MATCH(H24,'DS2024'!$AB$20:$AB$35,1)+1),
INDEX('DS2024'!$AB$20:$AB$35,MATCH(H24,'DS2024'!$AB$20:$AB$35,1)):
INDEX('DS2024'!$AB$20:$AB$35,MATCH(H24,'DS2024'!$AB$20:$AB$35,1)+1)),
IF($W$3=Database!$A$2,
_xlfn.FORECAST.LINEAR(
H24,
INDEX('DS2024'!$B$5:$B$15,MATCH(H24,'DS2024'!$A$5:$A$15,1)):
INDEX('DS2024'!$B$5:$B$15,MATCH(H24,'DS2024'!$A$5:$A$15,1)+1),
INDEX('DS2024'!$A$5:$A$15,MATCH(H24,'DS2024'!$A$5:$A$15,1)):
INDEX('DS2024'!$A$5:$A$15,MATCH(H24,'DS2024'!$A$5:$A$15,1)+1)),
IF($W$3=Database!$A$3,
_xlfn.FORECAST.LINEAR(
H24,
INDEX('DS2024'!$E$5:$E$15,MATCH(H24,'DS2024'!$D$5:$D$15,1)):
INDEX('DS2024'!$E$5:$E$15,MATCH(H24,'DS2024'!$D$5:$D$15,1)+1),
INDEX('DS2024'!$D$5:$D$15,MATCH(H24,'DS2024'!$D$5:$D$15,1)):
INDEX('DS2024'!$D$5:$D$15,MATCH(H24,'DS2024'!$D$5:$D$15,1)+1)),
IF($W$3=Database!$A$4,
_xlfn.FORECAST.LINEAR(
H24,
INDEX('DS2024'!$H$5:$H$15,MATCH(H24,'DS2024'!$G$5:$G$15,1)):
INDEX('DS2024'!$H$5:$H$15,MATCH(H24,'DS2024'!$G$5:$G$15,1)+1),
INDEX('DS2024'!$G$5:$G$15,MATCH(H24,'DS2024'!$G$5:$G$15,1)):
INDEX('DS2024'!$G$5:$G$15,MATCH(H24,'DS2024'!$G$5:$G$15,1)+1)),
IF($W$3=Database!$A$5,
_xlfn.FORECAST.LINEAR(
H24,
INDEX('DS2024'!$K$5:$K$15,MATCH(H24,'DS2024'!$J$5:$J$15,1)):
INDEX('DS2024'!$K$5:$K$15,MATCH(H24,'DS2024'!$J$5:$J$15,1)+1),
INDEX('DS2024'!$J$5:$J$15,MATCH(H24,'DS2024'!$J$5:$J$15,1)):
INDEX('DS2024'!$J$5:$J$15,MATCH(H24,'DS2024'!$J$5:$J$15,1)+1)),
IF($W$3=Database!$A$6,
_xlfn.FORECAST.LINEAR(
H24,
INDEX('DS2024'!$N$5:$N$15,MATCH(H24,'DS2024'!$M$5:$M$15,1)):
INDEX('DS2024'!$N$5:$N$15,MATCH(H24,'DS2024'!$M$5:$M$15,1)+1),
INDEX('DS2024'!$M$5:$M$15,MATCH(H24,'DS2024'!$M$5:$M$15,1)):
INDEX('DS2024'!$M$5:$M$15,MATCH(H24,'DS2024'!$M$5:$M$15,1)+1)),
IF($W$3=Database!$A$7,
_xlfn.FORECAST.LINEAR(
H24,
INDEX('DS2024'!$Q$5:$Q$15,MATCH(H24,'DS2024'!$P$5:$P$15,1)):
INDEX('DS2024'!$Q$5:$Q$15,MATCH(H24,'DS2024'!$P$5:$P$15,1)+1),
INDEX('DS2024'!$P$5:$P$15,MATCH(H24,'DS2024'!$P$5:$P$15,1)):
INDEX('DS2024'!$P$5:$P$15,MATCH(H24,'DS2024'!$P$5:$P$15,1)+1)),
IF($W$3=Database!$A$8,
_xlfn.FORECAST.LINEAR(
H24,
INDEX('DS2024'!$T$5:$T$15,MATCH(H24,'DS2024'!$S$5:$S$15,1)):
INDEX('DS2024'!$T$5:$T$15,MATCH(H24,'DS2024'!$S$5:$S$15,1)+1),
INDEX('DS2024'!$S$5:$S$15,MATCH(H24,'DS2024'!$S$5:$S$15,1)):
INDEX('DS2024'!$S$5:$S$15,MATCH(H24,'DS2024'!$S$5:$S$15,1)+1)),
IF($W$3=Database!$A$9,
_xlfn.FORECAST.LINEAR(
H24,
INDEX('DS2024'!$W$5:$W$15,MATCH(H24,'DS2024'!$V$5:$V$15,1)):
INDEX('DS2024'!$W$5:$W$15,MATCH(H24,'DS2024'!$V$5:$V$15,1)+1),
INDEX('DS2024'!$V$5:$V$15,MATCH(H24,'DS2024'!$V$5:$V$15,1)):
INDEX('DS2024'!$V$5:$V$15,MATCH(H24,'DS2024'!$V$5:$V$15,1)+1)),
IF($W$3=Database!$A$10,
_xlfn.FORECAST.LINEAR(
H24,
INDEX('DS2024'!$Z$5:$Z$15,MATCH(H24,'DS2024'!$Y$5:$Y$15,1)):
INDEX('DS2024'!$Z$5:$Z$15,MATCH(H24,'DS2024'!$Y$5:$Y$15,1)+1),
INDEX('DS2024'!$Y$5:$Y$15,MATCH(H24,'DS2024'!$Y$5:$Y$15,1)):
INDEX('DS2024'!$Y$5:$Y$15,MATCH(H24,'DS2024'!$Y$5:$Y$15,1)+1))
)))))))))))))))))))</f>
        <v>0.19364130737688601</v>
      </c>
      <c r="X24" s="50">
        <f>IF($X$3=Database!$A$11,
_xlfn.FORECAST.LINEAR(
J24,
INDEX('DS2024'!$B$20:$B$35,MATCH(J24,'DS2024'!$A$20:$A$35,1)):
INDEX('DS2024'!$B$20:$B$35,MATCH(J24,'DS2024'!$A$20:$A$35,1)+1),
INDEX('DS2024'!$A$20:$A$35,MATCH(J24,'DS2024'!$A$20:$A$35,1)):
INDEX('DS2024'!$A$20:$A$35,MATCH(J24,'DS2024'!$A$20:$A$35,1)+1)),
IF($X$3=Database!$A$12,
_xlfn.FORECAST.LINEAR(
J24,
INDEX('DS2024'!$E$20:$E$35,MATCH(J24,'DS2024'!$D$20:$D$35,1)):
INDEX('DS2024'!$E$20:$E$35,MATCH(J24,'DS2024'!$D$20:$D$35,1)+1),
INDEX('DS2024'!$D$20:$D$35,MATCH(J24,'DS2024'!$D$20:$D$35,1)):
INDEX('DS2024'!$D$20:$D$35,MATCH(J24,'DS2024'!$D$20:$D$35,1)+1)),
IF($X$3=Database!$A$13,
_xlfn.FORECAST.LINEAR(
J24,
INDEX('DS2024'!$H$20:$H$35,MATCH(J24,'DS2024'!$G$20:$G$35,1)):
INDEX('DS2024'!$H$20:$H$35,MATCH(J24,'DS2024'!$G$20:$G$35,1)+1),
INDEX('DS2024'!$G$20:$G$35,MATCH(J24,'DS2024'!$G$20:$G$35,1)):
INDEX('DS2024'!$G$20:$G$35,MATCH(J24,'DS2024'!$G$20:$G$35,1)+1)),
IF($X$3=Database!$A$14,
_xlfn.FORECAST.LINEAR(
J24,
INDEX('DS2024'!$K$20:$K$35,MATCH(J24,'DS2024'!$J$20:$J$35,1)):
INDEX('DS2024'!$K$20:$K$35,MATCH(J24,'DS2024'!$J$20:$J$35,1)+1),
INDEX('DS2024'!$J$20:$J$35,MATCH(J24,'DS2024'!$J$20:$J$35,1)):
INDEX('DS2024'!$J$20:$J$35,MATCH(J24,'DS2024'!$J$20:$J$35,1)+1)),
IF($X$3=Database!$A$15,
_xlfn.FORECAST.LINEAR(
J24,
INDEX('DS2024'!$N$20:$N$35,MATCH(J24,'DS2024'!$M$20:$M$35,1)):
INDEX('DS2024'!$N$20:$N$35,MATCH(J24,'DS2024'!$M$20:$M$35,1)+1),
INDEX('DS2024'!$M$20:$M$35,MATCH(J24,'DS2024'!$M$20:$M$35,1)):
INDEX('DS2024'!$M$20:$M$35,MATCH(J24,'DS2024'!$M$20:$M$35,1)+1)),
IF($X$3=Database!$A$16,
_xlfn.FORECAST.LINEAR(
J24,
INDEX('DS2024'!$Q$20:$Q$35,MATCH(J24,'DS2024'!$P$20:$P$35,1)):
INDEX('DS2024'!$Q$20:$Q$35,MATCH(J24,'DS2024'!$P$20:$P$35,1)+1),
INDEX('DS2024'!$P$20:$P$35,MATCH(J24,'DS2024'!$P$20:$P$35,1)):
INDEX('DS2024'!$P$20:$P$35,MATCH(J24,'DS2024'!$P$20:$P$35,1)+1)),
IF($X$3=Database!$A$17,
_xlfn.FORECAST.LINEAR(
J24,
INDEX('DS2024'!$T$20:$T$35,MATCH(J24,'DS2024'!$S$20:$S$35,1)):
INDEX('DS2024'!$T$20:$T$35,MATCH(J24,'DS2024'!$S$20:$S$35,1)+1),
INDEX('DS2024'!$S$20:$S$35,MATCH(J24,'DS2024'!$S$20:$S$35,1)):
INDEX('DS2024'!$S$20:$S$35,MATCH(J24,'DS2024'!$S$20:$S$35,1)+1)),
IF($X$3=Database!$A$18,
_xlfn.FORECAST.LINEAR(
J24,
INDEX('DS2024'!$W$20:$W$35,MATCH(J24,'DS2024'!$V$20:$V$35,1)):
INDEX('DS2024'!$W$20:$W$35,MATCH(J24,'DS2024'!$V$20:$V$35,1)+1),
INDEX('DS2024'!$V$20:$V$35,MATCH(J24,'DS2024'!$V$20:$V$35,1)):
INDEX('DS2024'!$V$20:$V$35,MATCH(J24,'DS2024'!$V$20:$V$35,1)+1)),
IF($X$3=Database!$A$19,
_xlfn.FORECAST.LINEAR(
J24,
INDEX('DS2024'!$Z$20:$Z$35,MATCH(J24,'DS2024'!$Y$20:$Y$35,1)):
INDEX('DS2024'!$Z$20:$Z$35,MATCH(J24,'DS2024'!$Y$20:$Y$35,1)+1),
INDEX('DS2024'!$Y$20:$Y$35,MATCH(J24,'DS2024'!$Y$20:$Y$35,1)):
INDEX('DS2024'!$Y$20:$Y$35,MATCH(J24,'DS2024'!$Y$20:$Y$35,1)+1)),
IF($X$3=Database!$A$20,
_xlfn.FORECAST.LINEAR(
J24,
INDEX('DS2024'!$AC$20:$AC$35,MATCH(J24,'DS2024'!$AB$20:$AB$35,1)):
INDEX('DS2024'!$AC$20:$AC$35,MATCH(J24,'DS2024'!$AB$20:$AB$35,1)+1),
INDEX('DS2024'!$AB$20:$AB$35,MATCH(J24,'DS2024'!$AB$20:$AB$35,1)):
INDEX('DS2024'!$AB$20:$AB$35,MATCH(J24,'DS2024'!$AB$20:$AB$35,1)+1)),
IF($X$3=Database!$A$2,
_xlfn.FORECAST.LINEAR(
J24,
INDEX('DS2024'!$B$5:$B$15,MATCH(J24,'DS2024'!$A$5:$A$15,1)):
INDEX('DS2024'!$B$5:$B$15,MATCH(J24,'DS2024'!$A$5:$A$15,1)+1),
INDEX('DS2024'!$A$5:$A$15,MATCH(J24,'DS2024'!$A$5:$A$15,1)):
INDEX('DS2024'!$A$5:$A$15,MATCH(J24,'DS2024'!$A$5:$A$15,1)+1)),
IF($X$3=Database!$A$3,
_xlfn.FORECAST.LINEAR(
J24,
INDEX('DS2024'!$E$5:$E$15,MATCH(J24,'DS2024'!$D$5:$D$15,1)):
INDEX('DS2024'!$E$5:$E$15,MATCH(J24,'DS2024'!$D$5:$D$15,1)+1),
INDEX('DS2024'!$D$5:$D$15,MATCH(J24,'DS2024'!$D$5:$D$15,1)):
INDEX('DS2024'!$D$5:$D$15,MATCH(J24,'DS2024'!$D$5:$D$15,1)+1)),
IF($X$3=Database!$A$4,
_xlfn.FORECAST.LINEAR(
J24,
INDEX('DS2024'!$H$5:$H$15,MATCH(J24,'DS2024'!$G$5:$G$15,1)):
INDEX('DS2024'!$H$5:$H$15,MATCH(J24,'DS2024'!$G$5:$G$15,1)+1),
INDEX('DS2024'!$G$5:$G$15,MATCH(J24,'DS2024'!$G$5:$G$15,1)):
INDEX('DS2024'!$G$5:$G$15,MATCH(J24,'DS2024'!$G$5:$G$15,1)+1)),
IF($X$3=Database!$A$5,
_xlfn.FORECAST.LINEAR(
J24,
INDEX('DS2024'!$K$5:$K$15,MATCH(J24,'DS2024'!$J$5:$J$15,1)):
INDEX('DS2024'!$K$5:$K$15,MATCH(J24,'DS2024'!$J$5:$J$15,1)+1),
INDEX('DS2024'!$J$5:$J$15,MATCH(J24,'DS2024'!$J$5:$J$15,1)):
INDEX('DS2024'!$J$5:$J$15,MATCH(J24,'DS2024'!$J$5:$J$15,1)+1)),
IF($X$3=Database!$A$6,
_xlfn.FORECAST.LINEAR(
J24,
INDEX('DS2024'!$N$5:$N$15,MATCH(J24,'DS2024'!$M$5:$M$15,1)):
INDEX('DS2024'!$N$5:$N$15,MATCH(J24,'DS2024'!$M$5:$M$15,1)+1),
INDEX('DS2024'!$M$5:$M$15,MATCH(J24,'DS2024'!$M$5:$M$15,1)):
INDEX('DS2024'!$M$5:$M$15,MATCH(J24,'DS2024'!$M$5:$M$15,1)+1)),
IF($X$3=Database!$A$7,
_xlfn.FORECAST.LINEAR(
J24,
INDEX('DS2024'!$Q$5:$Q$15,MATCH(J24,'DS2024'!$P$5:$P$15,1)):
INDEX('DS2024'!$Q$5:$Q$15,MATCH(J24,'DS2024'!$P$5:$P$15,1)+1),
INDEX('DS2024'!$P$5:$P$15,MATCH(J24,'DS2024'!$P$5:$P$15,1)):
INDEX('DS2024'!$P$5:$P$15,MATCH(J24,'DS2024'!$P$5:$P$15,1)+1)),
IF($X$3=Database!$A$8,
_xlfn.FORECAST.LINEAR(
J24,
INDEX('DS2024'!$T$5:$T$15,MATCH(J24,'DS2024'!$S$5:$S$15,1)):
INDEX('DS2024'!$T$5:$T$15,MATCH(J24,'DS2024'!$S$5:$S$15,1)+1),
INDEX('DS2024'!$S$5:$S$15,MATCH(J24,'DS2024'!$S$5:$S$15,1)):
INDEX('DS2024'!$S$5:$S$15,MATCH(J24,'DS2024'!$S$5:$S$15,1)+1)),
IF($T$3=Database!$A$9,
_xlfn.FORECAST.LINEAR(
J24,
INDEX('DS2024'!$W$5:$W$15,MATCH(J24,'DS2024'!$V$5:$V$15,1)):
INDEX('DS2024'!$W$5:$W$15,MATCH(J24,'DS2024'!$V$5:$V$15,1)+1),
INDEX('DS2024'!$V$5:$V$15,MATCH(J24,'DS2024'!$V$5:$V$15,1)):
INDEX('DS2024'!$V$5:$V$15,MATCH(J24,'DS2024'!$V$5:$V$15,1)+1)),
IF($T$3=Database!$A$10,
_xlfn.FORECAST.LINEAR(
J24,
INDEX('DS2024'!$Z$5:$Z$15,MATCH(J24,'DS2024'!$Y$5:$Y$15,1)):
INDEX('DS2024'!$Z$5:$Z$15,MATCH(J24,'DS2024'!$Y$5:$Y$15,1)+1),
INDEX('DS2024'!$Y$5:$Y$15,MATCH(J24,'DS2024'!$Y$5:$Y$15,1)):
INDEX('DS2024'!$Y$5:$Y$15,MATCH(J24,'DS2024'!$Y$5:$Y$15,1)+1))
)))))))))))))))))))</f>
        <v>0.19683251721804212</v>
      </c>
      <c r="Y24" s="50">
        <f>IF($Y$3=Database!$A$11,
_xlfn.FORECAST.LINEAR(
L24,
INDEX('DS2024'!$B$20:$B$35,MATCH(L24,'DS2024'!$A$20:$A$35,1)):
INDEX('DS2024'!$B$20:$B$35,MATCH(L24,'DS2024'!$A$20:$A$35,1)+1),
INDEX('DS2024'!$A$20:$A$35,MATCH(L24,'DS2024'!$A$20:$A$35,1)):
INDEX('DS2024'!$A$20:$A$35,MATCH(L24,'DS2024'!$A$20:$A$35,1)+1)),
IF($Y$3=Database!$A$12,
_xlfn.FORECAST.LINEAR(
L24,
INDEX('DS2024'!$E$20:$E$35,MATCH(L24,'DS2024'!$D$20:$D$35,1)):
INDEX('DS2024'!$E$20:$E$35,MATCH(L24,'DS2024'!$D$20:$D$35,1)+1),
INDEX('DS2024'!$D$20:$D$35,MATCH(L24,'DS2024'!$D$20:$D$35,1)):
INDEX('DS2024'!$D$20:$D$35,MATCH(L24,'DS2024'!$D$20:$D$35,1)+1)),
IF($Y$3=Database!$A$13,
_xlfn.FORECAST.LINEAR(
L24,
INDEX('DS2024'!$H$20:$H$35,MATCH(L24,'DS2024'!$G$20:$G$35,1)):
INDEX('DS2024'!$H$20:$H$35,MATCH(L24,'DS2024'!$G$20:$G$35,1)+1),
INDEX('DS2024'!$G$20:$G$35,MATCH(L24,'DS2024'!$G$20:$G$35,1)):
INDEX('DS2024'!$G$20:$G$35,MATCH(L24,'DS2024'!$G$20:$G$35,1)+1)),
IF($Y$3=Database!$A$14,
_xlfn.FORECAST.LINEAR(
L24,
INDEX('DS2024'!$K$20:$K$35,MATCH(L24,'DS2024'!$J$20:$J$35,1)):
INDEX('DS2024'!$K$20:$K$35,MATCH(L24,'DS2024'!$J$20:$J$35,1)+1),
INDEX('DS2024'!$J$20:$J$35,MATCH(L24,'DS2024'!$J$20:$J$35,1)):
INDEX('DS2024'!$J$20:$J$35,MATCH(L24,'DS2024'!$J$20:$J$35,1)+1)),
IF($Y$3=Database!$A$15,
_xlfn.FORECAST.LINEAR(
L24,
INDEX('DS2024'!$N$20:$N$35,MATCH(L24,'DS2024'!$M$20:$M$35,1)):
INDEX('DS2024'!$N$20:$N$35,MATCH(L24,'DS2024'!$M$20:$M$35,1)+1),
INDEX('DS2024'!$M$20:$M$35,MATCH(L24,'DS2024'!$M$20:$M$35,1)):
INDEX('DS2024'!$M$20:$M$35,MATCH(L24,'DS2024'!$M$20:$M$35,1)+1)),
IF($Y$3=Database!$A$16,
_xlfn.FORECAST.LINEAR(
L24,
INDEX('DS2024'!$Q$20:$Q$35,MATCH(L24,'DS2024'!$P$20:$P$35,1)):
INDEX('DS2024'!$Q$20:$Q$35,MATCH(L24,'DS2024'!$P$20:$P$35,1)+1),
INDEX('DS2024'!$P$20:$P$35,MATCH(L24,'DS2024'!$P$20:$P$35,1)):
INDEX('DS2024'!$P$20:$P$35,MATCH(L24,'DS2024'!$P$20:$P$35,1)+1)),
IF($Y$3=Database!$A$17,
_xlfn.FORECAST.LINEAR(
L24,
INDEX('DS2024'!$T$20:$T$35,MATCH(L24,'DS2024'!$S$20:$S$35,1)):
INDEX('DS2024'!$T$20:$T$35,MATCH(L24,'DS2024'!$S$20:$S$35,1)+1),
INDEX('DS2024'!$S$20:$S$35,MATCH(L24,'DS2024'!$S$20:$S$35,1)):
INDEX('DS2024'!$S$20:$S$35,MATCH(L24,'DS2024'!$S$20:$S$35,1)+1)),
IF($Y$3=Database!$A$18,
_xlfn.FORECAST.LINEAR(
L24,
INDEX('DS2024'!$W$20:$W$35,MATCH(L24,'DS2024'!$V$20:$V$35,1)):
INDEX('DS2024'!$W$20:$W$35,MATCH(L24,'DS2024'!$V$20:$V$35,1)+1),
INDEX('DS2024'!$V$20:$V$35,MATCH(L24,'DS2024'!$V$20:$V$35,1)):
INDEX('DS2024'!$V$20:$V$35,MATCH(L24,'DS2024'!$V$20:$V$35,1)+1)),
IF($Y$3=Database!$A$19,
_xlfn.FORECAST.LINEAR(
L24,
INDEX('DS2024'!$Z$20:$Z$35,MATCH(L24,'DS2024'!$Y$20:$Y$35,1)):
INDEX('DS2024'!$Z$20:$Z$35,MATCH(L24,'DS2024'!$Y$20:$Y$35,1)+1),
INDEX('DS2024'!$Y$20:$Y$35,MATCH(L24,'DS2024'!$Y$20:$Y$35,1)):
INDEX('DS2024'!$Y$20:$Y$35,MATCH(L24,'DS2024'!$Y$20:$Y$35,1)+1)),
IF($Y$3=Database!$A$20,
_xlfn.FORECAST.LINEAR(
L24,
INDEX('DS2024'!$AC$20:$AC$35,MATCH(L24,'DS2024'!$AB$20:$AB$35,1)):
INDEX('DS2024'!$AC$20:$AC$35,MATCH(L24,'DS2024'!$AB$20:$AB$35,1)+1),
INDEX('DS2024'!$AB$20:$AB$35,MATCH(L24,'DS2024'!$AB$20:$AB$35,1)):
INDEX('DS2024'!$AB$20:$AB$35,MATCH(L24,'DS2024'!$AB$20:$AB$35,1)+1)),
IF($Y$3=Database!$A$2,
_xlfn.FORECAST.LINEAR(
L24,
INDEX('DS2024'!$B$5:$B$15,MATCH(L24,'DS2024'!$A$5:$A$15,1)):
INDEX('DS2024'!$B$5:$B$15,MATCH(L24,'DS2024'!$A$5:$A$15,1)+1),
INDEX('DS2024'!$A$5:$A$15,MATCH(L24,'DS2024'!$A$5:$A$15,1)):
INDEX('DS2024'!$A$5:$A$15,MATCH(L24,'DS2024'!$A$5:$A$15,1)+1)),
IF($Y$3=Database!$A$3,
_xlfn.FORECAST.LINEAR(
L24,
INDEX('DS2024'!$E$5:$E$15,MATCH(L24,'DS2024'!$D$5:$D$15,1)):
INDEX('DS2024'!$E$5:$E$15,MATCH(L24,'DS2024'!$D$5:$D$15,1)+1),
INDEX('DS2024'!$D$5:$D$15,MATCH(L24,'DS2024'!$D$5:$D$15,1)):
INDEX('DS2024'!$D$5:$D$15,MATCH(L24,'DS2024'!$D$5:$D$15,1)+1)),
IF($Y$3=Database!$A$4,
_xlfn.FORECAST.LINEAR(
L24,
INDEX('DS2024'!$H$5:$H$15,MATCH(L24,'DS2024'!$G$5:$G$15,1)):
INDEX('DS2024'!$H$5:$H$15,MATCH(L24,'DS2024'!$G$5:$G$15,1)+1),
INDEX('DS2024'!$G$5:$G$15,MATCH(L24,'DS2024'!$G$5:$G$15,1)):
INDEX('DS2024'!$G$5:$G$15,MATCH(L24,'DS2024'!$G$5:$G$15,1)+1)),
IF($Y$3=Database!$A$5,
_xlfn.FORECAST.LINEAR(
L24,
INDEX('DS2024'!$K$5:$K$15,MATCH(L24,'DS2024'!$J$5:$J$15,1)):
INDEX('DS2024'!$K$5:$K$15,MATCH(L24,'DS2024'!$J$5:$J$15,1)+1),
INDEX('DS2024'!$J$5:$J$15,MATCH(L24,'DS2024'!$J$5:$J$15,1)):
INDEX('DS2024'!$J$5:$J$15,MATCH(L24,'DS2024'!$J$5:$J$15,1)+1)),
IF($Y$3=Database!$A$6,
_xlfn.FORECAST.LINEAR(
L24,
INDEX('DS2024'!$N$5:$N$15,MATCH(L24,'DS2024'!$M$5:$M$15,1)):
INDEX('DS2024'!$N$5:$N$15,MATCH(L24,'DS2024'!$M$5:$M$15,1)+1),
INDEX('DS2024'!$M$5:$M$15,MATCH(L24,'DS2024'!$M$5:$M$15,1)):
INDEX('DS2024'!$M$5:$M$15,MATCH(L24,'DS2024'!$M$5:$M$15,1)+1)),
IF($Y$3=Database!$A$7,
_xlfn.FORECAST.LINEAR(
L24,
INDEX('DS2024'!$Q$5:$Q$15,MATCH(L24,'DS2024'!$P$5:$P$15,1)):
INDEX('DS2024'!$Q$5:$Q$15,MATCH(L24,'DS2024'!$P$5:$P$15,1)+1),
INDEX('DS2024'!$P$5:$P$15,MATCH(L24,'DS2024'!$P$5:$P$15,1)):
INDEX('DS2024'!$P$5:$P$15,MATCH(L24,'DS2024'!$P$5:$P$15,1)+1)),
IF($Y$3=Database!$A$8,
_xlfn.FORECAST.LINEAR(
L24,
INDEX('DS2024'!$T$5:$T$15,MATCH(L24,'DS2024'!$S$5:$S$15,1)):
INDEX('DS2024'!$T$5:$T$15,MATCH(L24,'DS2024'!$S$5:$S$15,1)+1),
INDEX('DS2024'!$S$5:$S$15,MATCH(L24,'DS2024'!$S$5:$S$15,1)):
INDEX('DS2024'!$S$5:$S$15,MATCH(L24,'DS2024'!$S$5:$S$15,1)+1)),
IF($T$3=Database!$A$9,
_xlfn.FORECAST.LINEAR(
L24,
INDEX('DS2024'!$W$5:$W$15,MATCH(L24,'DS2024'!$V$5:$V$15,1)):
INDEX('DS2024'!$W$5:$W$15,MATCH(L24,'DS2024'!$V$5:$V$15,1)+1),
INDEX('DS2024'!$V$5:$V$15,MATCH(L24,'DS2024'!$V$5:$V$15,1)):
INDEX('DS2024'!$V$5:$V$15,MATCH(L24,'DS2024'!$V$5:$V$15,1)+1)),
IF($T$3=Database!$A$10,
_xlfn.FORECAST.LINEAR(
L24,
INDEX('DS2024'!$Z$5:$Z$15,MATCH(L24,'DS2024'!$Y$5:$Y$15,1)):
INDEX('DS2024'!$Z$5:$Z$15,MATCH(L24,'DS2024'!$Y$5:$Y$15,1)+1),
INDEX('DS2024'!$Y$5:$Y$15,MATCH(L24,'DS2024'!$Y$5:$Y$15,1)):
INDEX('DS2024'!$Y$5:$Y$15,MATCH(L24,'DS2024'!$Y$5:$Y$15,1)+1))
)))))))))))))))))))</f>
        <v>0.19478466499462557</v>
      </c>
      <c r="Z24" s="50">
        <f>IF($Z$3=Database!$A$11,
_xlfn.FORECAST.LINEAR(
N24,
INDEX('DS2024'!$B$20:$B$35,MATCH(N24,'DS2024'!$A$20:$A$35,1)):
INDEX('DS2024'!$B$20:$B$35,MATCH(N24,'DS2024'!$A$20:$A$35,1)+1),
INDEX('DS2024'!$A$20:$A$35,MATCH(N24,'DS2024'!$A$20:$A$35,1)):
INDEX('DS2024'!$A$20:$A$35,MATCH(N24,'DS2024'!$A$20:$A$35,1)+1)),
IF($Z$3=Database!$A$12,
_xlfn.FORECAST.LINEAR(
N24,
INDEX('DS2024'!$E$20:$E$35,MATCH(N24,'DS2024'!$D$20:$D$35,1)):
INDEX('DS2024'!$E$20:$E$35,MATCH(N24,'DS2024'!$D$20:$D$35,1)+1),
INDEX('DS2024'!$D$20:$D$35,MATCH(N24,'DS2024'!$D$20:$D$35,1)):
INDEX('DS2024'!$D$20:$D$35,MATCH(N24,'DS2024'!$D$20:$D$35,1)+1)),
IF($Z$3=Database!$A$13,
_xlfn.FORECAST.LINEAR(
N24,
INDEX('DS2024'!$H$20:$H$35,MATCH(N24,'DS2024'!$G$20:$G$35,1)):
INDEX('DS2024'!$H$20:$H$35,MATCH(N24,'DS2024'!$G$20:$G$35,1)+1),
INDEX('DS2024'!$G$20:$G$35,MATCH(N24,'DS2024'!$G$20:$G$35,1)):
INDEX('DS2024'!$G$20:$G$35,MATCH(N24,'DS2024'!$G$20:$G$35,1)+1)),
IF($Z$3=Database!$A$14,
_xlfn.FORECAST.LINEAR(
N24,
INDEX('DS2024'!$K$20:$K$35,MATCH(N24,'DS2024'!$J$20:$J$35,1)):
INDEX('DS2024'!$K$20:$K$35,MATCH(N24,'DS2024'!$J$20:$J$35,1)+1),
INDEX('DS2024'!$J$20:$J$35,MATCH(N24,'DS2024'!$J$20:$J$35,1)):
INDEX('DS2024'!$J$20:$J$35,MATCH(N24,'DS2024'!$J$20:$J$35,1)+1)),
IF($Z$3=Database!$A$15,
_xlfn.FORECAST.LINEAR(
N24,
INDEX('DS2024'!$N$20:$N$35,MATCH(N24,'DS2024'!$M$20:$M$35,1)):
INDEX('DS2024'!$N$20:$N$35,MATCH(N24,'DS2024'!$M$20:$M$35,1)+1),
INDEX('DS2024'!$M$20:$M$35,MATCH(N24,'DS2024'!$M$20:$M$35,1)):
INDEX('DS2024'!$M$20:$M$35,MATCH(N24,'DS2024'!$M$20:$M$35,1)+1)),
IF($Z$3=Database!$A$16,
_xlfn.FORECAST.LINEAR(
N24,
INDEX('DS2024'!$Q$20:$Q$35,MATCH(N24,'DS2024'!$P$20:$P$35,1)):
INDEX('DS2024'!$Q$20:$Q$35,MATCH(N24,'DS2024'!$P$20:$P$35,1)+1),
INDEX('DS2024'!$P$20:$P$35,MATCH(N24,'DS2024'!$P$20:$P$35,1)):
INDEX('DS2024'!$P$20:$P$35,MATCH(N24,'DS2024'!$P$20:$P$35,1)+1)),
IF($Z$3=Database!$A$17,
_xlfn.FORECAST.LINEAR(
N24,
INDEX('DS2024'!$T$20:$T$35,MATCH(N24,'DS2024'!$S$20:$S$35,1)):
INDEX('DS2024'!$T$20:$T$35,MATCH(N24,'DS2024'!$S$20:$S$35,1)+1),
INDEX('DS2024'!$S$20:$S$35,MATCH(N24,'DS2024'!$S$20:$S$35,1)):
INDEX('DS2024'!$S$20:$S$35,MATCH(N24,'DS2024'!$S$20:$S$35,1)+1)),
IF($Z$3=Database!$A$18,
_xlfn.FORECAST.LINEAR(
N24,
INDEX('DS2024'!$W$20:$W$35,MATCH(N24,'DS2024'!$V$20:$V$35,1)):
INDEX('DS2024'!$W$20:$W$35,MATCH(N24,'DS2024'!$V$20:$V$35,1)+1),
INDEX('DS2024'!$V$20:$V$35,MATCH(N24,'DS2024'!$V$20:$V$35,1)):
INDEX('DS2024'!$V$20:$V$35,MATCH(N24,'DS2024'!$V$20:$V$35,1)+1)),
IF($Z$3=Database!$A$19,
_xlfn.FORECAST.LINEAR(
N24,
INDEX('DS2024'!$Z$20:$Z$35,MATCH(N24,'DS2024'!$Y$20:$Y$35,1)):
INDEX('DS2024'!$Z$20:$Z$35,MATCH(N24,'DS2024'!$Y$20:$Y$35,1)+1),
INDEX('DS2024'!$Y$20:$Y$35,MATCH(N24,'DS2024'!$Y$20:$Y$35,1)):
INDEX('DS2024'!$Y$20:$Y$35,MATCH(N24,'DS2024'!$Y$20:$Y$35,1)+1)),
IF($Z$3=Database!$A$20,
_xlfn.FORECAST.LINEAR(
N24,
INDEX('DS2024'!$AC$20:$AC$35,MATCH(N24,'DS2024'!$AB$20:$AB$35,1)):
INDEX('DS2024'!$AC$20:$AC$35,MATCH(N24,'DS2024'!$AB$20:$AB$35,1)+1),
INDEX('DS2024'!$AB$20:$AB$35,MATCH(N24,'DS2024'!$AB$20:$AB$35,1)):
INDEX('DS2024'!$AB$20:$AB$35,MATCH(N24,'DS2024'!$AB$20:$AB$35,1)+1)),
IF($Z$3=Database!$A$2,
_xlfn.FORECAST.LINEAR(
N24,
INDEX('DS2024'!$B$5:$B$15,MATCH(N24,'DS2024'!$A$5:$A$15,1)):
INDEX('DS2024'!$B$5:$B$15,MATCH(N24,'DS2024'!$A$5:$A$15,1)+1),
INDEX('DS2024'!$A$5:$A$15,MATCH(N24,'DS2024'!$A$5:$A$15,1)):
INDEX('DS2024'!$A$5:$A$15,MATCH(N24,'DS2024'!$A$5:$A$15,1)+1)),
IF($Z$3=Database!$A$3,
_xlfn.FORECAST.LINEAR(
N24,
INDEX('DS2024'!$E$5:$E$15,MATCH(N24,'DS2024'!$D$5:$D$15,1)):
INDEX('DS2024'!$E$5:$E$15,MATCH(N24,'DS2024'!$D$5:$D$15,1)+1),
INDEX('DS2024'!$D$5:$D$15,MATCH(N24,'DS2024'!$D$5:$D$15,1)):
INDEX('DS2024'!$D$5:$D$15,MATCH(N24,'DS2024'!$D$5:$D$15,1)+1)),
IF($Z$3=Database!$A$4,
_xlfn.FORECAST.LINEAR(
N24,
INDEX('DS2024'!$H$5:$H$15,MATCH(N24,'DS2024'!$G$5:$G$15,1)):
INDEX('DS2024'!$H$5:$H$15,MATCH(N24,'DS2024'!$G$5:$G$15,1)+1),
INDEX('DS2024'!$G$5:$G$15,MATCH(N24,'DS2024'!$G$5:$G$15,1)):
INDEX('DS2024'!$G$5:$G$15,MATCH(N24,'DS2024'!$G$5:$G$15,1)+1)),
IF($Z$3=Database!$A$5,
_xlfn.FORECAST.LINEAR(
N24,
INDEX('DS2024'!$K$5:$K$15,MATCH(N24,'DS2024'!$J$5:$J$15,1)):
INDEX('DS2024'!$K$5:$K$15,MATCH(N24,'DS2024'!$J$5:$J$15,1)+1),
INDEX('DS2024'!$J$5:$J$15,MATCH(N24,'DS2024'!$J$5:$J$15,1)):
INDEX('DS2024'!$J$5:$J$15,MATCH(N24,'DS2024'!$J$5:$J$15,1)+1)),
IF($Z$3=Database!$A$6,
_xlfn.FORECAST.LINEAR(
N24,
INDEX('DS2024'!$N$5:$N$15,MATCH(N24,'DS2024'!$M$5:$M$15,1)):
INDEX('DS2024'!$N$5:$N$15,MATCH(N24,'DS2024'!$M$5:$M$15,1)+1),
INDEX('DS2024'!$M$5:$M$15,MATCH(N24,'DS2024'!$M$5:$M$15,1)):
INDEX('DS2024'!$M$5:$M$15,MATCH(N24,'DS2024'!$M$5:$M$15,1)+1)),
IF($Z$3=Database!$A$7,
_xlfn.FORECAST.LINEAR(
N24,
INDEX('DS2024'!$Q$5:$Q$15,MATCH(N24,'DS2024'!$P$5:$P$15,1)):
INDEX('DS2024'!$Q$5:$Q$15,MATCH(N24,'DS2024'!$P$5:$P$15,1)+1),
INDEX('DS2024'!$P$5:$P$15,MATCH(N24,'DS2024'!$P$5:$P$15,1)):
INDEX('DS2024'!$P$5:$P$15,MATCH(N24,'DS2024'!$P$5:$P$15,1)+1)),
IF($Z$3=Database!$A$8,
_xlfn.FORECAST.LINEAR(
N24,
INDEX('DS2024'!$T$5:$T$15,MATCH(N24,'DS2024'!$S$5:$S$15,1)):
INDEX('DS2024'!$T$5:$T$15,MATCH(N24,'DS2024'!$S$5:$S$15,1)+1),
INDEX('DS2024'!$S$5:$S$15,MATCH(N24,'DS2024'!$S$5:$S$15,1)):
INDEX('DS2024'!$S$5:$S$15,MATCH(N24,'DS2024'!$S$5:$S$15,1)+1)),
IF($Z$3=Database!$A$9,
_xlfn.FORECAST.LINEAR(
N24,
INDEX('DS2024'!$W$5:$W$15,MATCH(N24,'DS2024'!$V$5:$V$15,1)):
INDEX('DS2024'!$W$5:$W$15,MATCH(N24,'DS2024'!$V$5:$V$15,1)+1),
INDEX('DS2024'!$V$5:$V$15,MATCH(N24,'DS2024'!$V$5:$V$15,1)):
INDEX('DS2024'!$V$5:$V$15,MATCH(N24,'DS2024'!$V$5:$V$15,1)+1)),
IF($Z$3=Database!$A$10,
_xlfn.FORECAST.LINEAR(
N24,
INDEX('DS2024'!$Z$5:$Z$15,MATCH(N24,'DS2024'!$Y$5:$Y$15,1)):
INDEX('DS2024'!$Z$5:$Z$15,MATCH(N24,'DS2024'!$Y$5:$Y$15,1)+1),
INDEX('DS2024'!$Y$5:$Y$15,MATCH(N24,'DS2024'!$Y$5:$Y$15,1)):
INDEX('DS2024'!$Y$5:$Y$15,MATCH(N24,'DS2024'!$Y$5:$Y$15,1)+1))
)))))))))))))))))))</f>
        <v>0.19775930570484493</v>
      </c>
      <c r="AA24" s="50">
        <f>IF($AA$3=Database!$A$11,
_xlfn.FORECAST.LINEAR(
P24,
INDEX('DS2024'!$B$20:$B$35,MATCH(P24,'DS2024'!$A$20:$A$35,1)):
INDEX('DS2024'!$B$20:$B$35,MATCH(P24,'DS2024'!$A$20:$A$35,1)+1),
INDEX('DS2024'!$A$20:$A$35,MATCH(P24,'DS2024'!$A$20:$A$35,1)):
INDEX('DS2024'!$A$20:$A$35,MATCH(P24,'DS2024'!$A$20:$A$35,1)+1)),
IF($AA$3=Database!$A$12,
_xlfn.FORECAST.LINEAR(
P24,
INDEX('DS2024'!$E$20:$E$35,MATCH(P24,'DS2024'!$D$20:$D$35,1)):
INDEX('DS2024'!$E$20:$E$35,MATCH(P24,'DS2024'!$D$20:$D$35,1)+1),
INDEX('DS2024'!$D$20:$D$35,MATCH(P24,'DS2024'!$D$20:$D$35,1)):
INDEX('DS2024'!$D$20:$D$35,MATCH(P24,'DS2024'!$D$20:$D$35,1)+1)),
IF($AA$3=Database!$A$13,
_xlfn.FORECAST.LINEAR(
P24,
INDEX('DS2024'!$H$20:$H$35,MATCH(P24,'DS2024'!$G$20:$G$35,1)):
INDEX('DS2024'!$H$20:$H$35,MATCH(P24,'DS2024'!$G$20:$G$35,1)+1),
INDEX('DS2024'!$G$20:$G$35,MATCH(P24,'DS2024'!$G$20:$G$35,1)):
INDEX('DS2024'!$G$20:$G$35,MATCH(P24,'DS2024'!$G$20:$G$35,1)+1)),
IF($AA$3=Database!$A$14,
_xlfn.FORECAST.LINEAR(
P24,
INDEX('DS2024'!$K$20:$K$35,MATCH(P24,'DS2024'!$J$20:$J$35,1)):
INDEX('DS2024'!$K$20:$K$35,MATCH(P24,'DS2024'!$J$20:$J$35,1)+1),
INDEX('DS2024'!$J$20:$J$35,MATCH(P24,'DS2024'!$J$20:$J$35,1)):
INDEX('DS2024'!$J$20:$J$35,MATCH(P24,'DS2024'!$J$20:$J$35,1)+1)),
IF($AA$3=Database!$A$15,
_xlfn.FORECAST.LINEAR(
P24,
INDEX('DS2024'!$N$20:$N$35,MATCH(P24,'DS2024'!$M$20:$M$35,1)):
INDEX('DS2024'!$N$20:$N$35,MATCH(P24,'DS2024'!$M$20:$M$35,1)+1),
INDEX('DS2024'!$M$20:$M$35,MATCH(P24,'DS2024'!$M$20:$M$35,1)):
INDEX('DS2024'!$M$20:$M$35,MATCH(P24,'DS2024'!$M$20:$M$35,1)+1)),
IF($AA$3=Database!$A$16,
_xlfn.FORECAST.LINEAR(
P24,
INDEX('DS2024'!$Q$20:$Q$35,MATCH(P24,'DS2024'!$P$20:$P$35,1)):
INDEX('DS2024'!$Q$20:$Q$35,MATCH(P24,'DS2024'!$P$20:$P$35,1)+1),
INDEX('DS2024'!$P$20:$P$35,MATCH(P24,'DS2024'!$P$20:$P$35,1)):
INDEX('DS2024'!$P$20:$P$35,MATCH(P24,'DS2024'!$P$20:$P$35,1)+1)),
IF($AA$3=Database!$A$17,
_xlfn.FORECAST.LINEAR(
P24,
INDEX('DS2024'!$T$20:$T$35,MATCH(P24,'DS2024'!$S$20:$S$35,1)):
INDEX('DS2024'!$T$20:$T$35,MATCH(P24,'DS2024'!$S$20:$S$35,1)+1),
INDEX('DS2024'!$S$20:$S$35,MATCH(P24,'DS2024'!$S$20:$S$35,1)):
INDEX('DS2024'!$S$20:$S$35,MATCH(P24,'DS2024'!$S$20:$S$35,1)+1)),
IF($AA$3=Database!$A$18,
_xlfn.FORECAST.LINEAR(
P24,
INDEX('DS2024'!$W$20:$W$35,MATCH(P24,'DS2024'!$V$20:$V$35,1)):
INDEX('DS2024'!$W$20:$W$35,MATCH(P24,'DS2024'!$V$20:$V$35,1)+1),
INDEX('DS2024'!$V$20:$V$35,MATCH(P24,'DS2024'!$V$20:$V$35,1)):
INDEX('DS2024'!$V$20:$V$35,MATCH(P24,'DS2024'!$V$20:$V$35,1)+1)),
IF($AA$3=Database!$A$19,
_xlfn.FORECAST.LINEAR(
P24,
INDEX('DS2024'!$Z$20:$Z$35,MATCH(P24,'DS2024'!$Y$20:$Y$35,1)):
INDEX('DS2024'!$Z$20:$Z$35,MATCH(P24,'DS2024'!$Y$20:$Y$35,1)+1),
INDEX('DS2024'!$Y$20:$Y$35,MATCH(P24,'DS2024'!$Y$20:$Y$35,1)):
INDEX('DS2024'!$Y$20:$Y$35,MATCH(P24,'DS2024'!$Y$20:$Y$35,1)+1)),
IF($AA$3=Database!$A$20,
_xlfn.FORECAST.LINEAR(
P24,
INDEX('DS2024'!$AC$20:$AC$35,MATCH(P24,'DS2024'!$AB$20:$AB$35,1)):
INDEX('DS2024'!$AC$20:$AC$35,MATCH(P24,'DS2024'!$AB$20:$AB$35,1)+1),
INDEX('DS2024'!$AB$20:$AB$35,MATCH(P24,'DS2024'!$AB$20:$AB$35,1)):
INDEX('DS2024'!$AB$20:$AB$35,MATCH(P24,'DS2024'!$AB$20:$AB$35,1)+1)),
IF($AA$3=Database!$A$2,
_xlfn.FORECAST.LINEAR(
P24,
INDEX('DS2024'!$B$5:$B$15,MATCH(P24,'DS2024'!$A$5:$A$15,1)):
INDEX('DS2024'!$B$5:$B$15,MATCH(P24,'DS2024'!$A$5:$A$15,1)+1),
INDEX('DS2024'!$A$5:$A$15,MATCH(P24,'DS2024'!$A$5:$A$15,1)):
INDEX('DS2024'!$A$5:$A$15,MATCH(P24,'DS2024'!$A$5:$A$15,1)+1)),
IF($AA$3=Database!$A$3,
_xlfn.FORECAST.LINEAR(
P24,
INDEX('DS2024'!$E$5:$E$15,MATCH(P24,'DS2024'!$D$5:$D$15,1)):
INDEX('DS2024'!$E$5:$E$15,MATCH(P24,'DS2024'!$D$5:$D$15,1)+1),
INDEX('DS2024'!$D$5:$D$15,MATCH(P24,'DS2024'!$D$5:$D$15,1)):
INDEX('DS2024'!$D$5:$D$15,MATCH(P24,'DS2024'!$D$5:$D$15,1)+1)),
IF($AA$3=Database!$A$4,
_xlfn.FORECAST.LINEAR(
P24,
INDEX('DS2024'!$H$5:$H$15,MATCH(P24,'DS2024'!$G$5:$G$15,1)):
INDEX('DS2024'!$H$5:$H$15,MATCH(P24,'DS2024'!$G$5:$G$15,1)+1),
INDEX('DS2024'!$G$5:$G$15,MATCH(P24,'DS2024'!$G$5:$G$15,1)):
INDEX('DS2024'!$G$5:$G$15,MATCH(P24,'DS2024'!$G$5:$G$15,1)+1)),
IF($AA$3=Database!$A$5,
_xlfn.FORECAST.LINEAR(
P24,
INDEX('DS2024'!$K$5:$K$15,MATCH(P24,'DS2024'!$J$5:$J$15,1)):
INDEX('DS2024'!$K$5:$K$15,MATCH(P24,'DS2024'!$J$5:$J$15,1)+1),
INDEX('DS2024'!$J$5:$J$15,MATCH(P24,'DS2024'!$J$5:$J$15,1)):
INDEX('DS2024'!$J$5:$J$15,MATCH(P24,'DS2024'!$J$5:$J$15,1)+1)),
IF($AA$3=Database!$A$6,
_xlfn.FORECAST.LINEAR(
P24,
INDEX('DS2024'!$N$5:$N$15,MATCH(P24,'DS2024'!$M$5:$M$15,1)):
INDEX('DS2024'!$N$5:$N$15,MATCH(P24,'DS2024'!$M$5:$M$15,1)+1),
INDEX('DS2024'!$M$5:$M$15,MATCH(P24,'DS2024'!$M$5:$M$15,1)):
INDEX('DS2024'!$M$5:$M$15,MATCH(P24,'DS2024'!$M$5:$M$15,1)+1)),
IF($AA$3=Database!$A$7,
_xlfn.FORECAST.LINEAR(
P24,
INDEX('DS2024'!$Q$5:$Q$15,MATCH(P24,'DS2024'!$P$5:$P$15,1)):
INDEX('DS2024'!$Q$5:$Q$15,MATCH(P24,'DS2024'!$P$5:$P$15,1)+1),
INDEX('DS2024'!$P$5:$P$15,MATCH(P24,'DS2024'!$P$5:$P$15,1)):
INDEX('DS2024'!$P$5:$P$15,MATCH(P24,'DS2024'!$P$5:$P$15,1)+1)),
IF($AA$3=Database!$A$8,
_xlfn.FORECAST.LINEAR(
P24,
INDEX('DS2024'!$T$5:$T$15,MATCH(P24,'DS2024'!$S$5:$S$15,1)):
INDEX('DS2024'!$T$5:$T$15,MATCH(P24,'DS2024'!$S$5:$S$15,1)+1),
INDEX('DS2024'!$S$5:$S$15,MATCH(P24,'DS2024'!$S$5:$S$15,1)):
INDEX('DS2024'!$S$5:$S$15,MATCH(P24,'DS2024'!$S$5:$S$15,1)+1)),
IF($AA$3=Database!$A$9,
_xlfn.FORECAST.LINEAR(
P24,
INDEX('DS2024'!$W$5:$W$15,MATCH(P24,'DS2024'!$V$5:$V$15,1)):
INDEX('DS2024'!$W$5:$W$15,MATCH(P24,'DS2024'!$V$5:$V$15,1)+1),
INDEX('DS2024'!$V$5:$V$15,MATCH(P24,'DS2024'!$V$5:$V$15,1)):
INDEX('DS2024'!$V$5:$V$15,MATCH(P24,'DS2024'!$V$5:$V$15,1)+1)),
IF($AA$3=Database!$A$10,
_xlfn.FORECAST.LINEAR(
P24,
INDEX('DS2024'!$Z$5:$Z$15,MATCH(P24,'DS2024'!$Y$5:$Y$15,1)):
INDEX('DS2024'!$Z$5:$Z$15,MATCH(P24,'DS2024'!$Y$5:$Y$15,1)+1),
INDEX('DS2024'!$Y$5:$Y$15,MATCH(P24,'DS2024'!$Y$5:$Y$15,1)):
INDEX('DS2024'!$Y$5:$Y$15,MATCH(P24,'DS2024'!$Y$5:$Y$15,1)+1))
)))))))))))))))))))</f>
        <v>0.19784529638918746</v>
      </c>
      <c r="AB24" s="50">
        <f>IF($AB$3=Database!$A$11,
_xlfn.FORECAST.LINEAR(
R24,
INDEX('DS2024'!$B$20:$B$35,MATCH(R24,'DS2024'!$A$20:$A$35,1)):
INDEX('DS2024'!$B$20:$B$35,MATCH(R24,'DS2024'!$A$20:$A$35,1)+1),
INDEX('DS2024'!$A$20:$A$35,MATCH(R24,'DS2024'!$A$20:$A$35,1)):
INDEX('DS2024'!$A$20:$A$35,MATCH(R24,'DS2024'!$A$20:$A$35,1)+1)),
IF($AB$3=Database!$A$12,
_xlfn.FORECAST.LINEAR(
R24,
INDEX('DS2024'!$E$20:$E$35,MATCH(R24,'DS2024'!$D$20:$D$35,1)):
INDEX('DS2024'!$E$20:$E$35,MATCH(R24,'DS2024'!$D$20:$D$35,1)+1),
INDEX('DS2024'!$D$20:$D$35,MATCH(R24,'DS2024'!$D$20:$D$35,1)):
INDEX('DS2024'!$D$20:$D$35,MATCH(R24,'DS2024'!$D$20:$D$35,1)+1)),
IF($AB$3=Database!$A$13,
_xlfn.FORECAST.LINEAR(
R24,
INDEX('DS2024'!$H$20:$H$35,MATCH(R24,'DS2024'!$G$20:$G$35,1)):
INDEX('DS2024'!$H$20:$H$35,MATCH(R24,'DS2024'!$G$20:$G$35,1)+1),
INDEX('DS2024'!$G$20:$G$35,MATCH(R24,'DS2024'!$G$20:$G$35,1)):
INDEX('DS2024'!$G$20:$G$35,MATCH(R24,'DS2024'!$G$20:$G$35,1)+1)),
IF($AB$3=Database!$A$14,
_xlfn.FORECAST.LINEAR(
R24,
INDEX('DS2024'!$K$20:$K$35,MATCH(R24,'DS2024'!$J$20:$J$35,1)):
INDEX('DS2024'!$K$20:$K$35,MATCH(R24,'DS2024'!$J$20:$J$35,1)+1),
INDEX('DS2024'!$J$20:$J$35,MATCH(R24,'DS2024'!$J$20:$J$35,1)):
INDEX('DS2024'!$J$20:$J$35,MATCH(R24,'DS2024'!$J$20:$J$35,1)+1)),
IF($AB$3=Database!$A$15,
_xlfn.FORECAST.LINEAR(
R24,
INDEX('DS2024'!$N$20:$N$35,MATCH(R24,'DS2024'!$M$20:$M$35,1)):
INDEX('DS2024'!$N$20:$N$35,MATCH(R24,'DS2024'!$M$20:$M$35,1)+1),
INDEX('DS2024'!$M$20:$M$35,MATCH(R24,'DS2024'!$M$20:$M$35,1)):
INDEX('DS2024'!$M$20:$M$35,MATCH(R24,'DS2024'!$M$20:$M$35,1)+1)),
IF($AB$3=Database!$A$16,
_xlfn.FORECAST.LINEAR(
R24,
INDEX('DS2024'!$Q$20:$Q$35,MATCH(R24,'DS2024'!$P$20:$P$35,1)):
INDEX('DS2024'!$Q$20:$Q$35,MATCH(R24,'DS2024'!$P$20:$P$35,1)+1),
INDEX('DS2024'!$P$20:$P$35,MATCH(R24,'DS2024'!$P$20:$P$35,1)):
INDEX('DS2024'!$P$20:$P$35,MATCH(R24,'DS2024'!$P$20:$P$35,1)+1)),
IF($AB$3=Database!$A$17,
_xlfn.FORECAST.LINEAR(
R24,
INDEX('DS2024'!$T$20:$T$35,MATCH(R24,'DS2024'!$S$20:$S$35,1)):
INDEX('DS2024'!$T$20:$T$35,MATCH(R24,'DS2024'!$S$20:$S$35,1)+1),
INDEX('DS2024'!$S$20:$S$35,MATCH(R24,'DS2024'!$S$20:$S$35,1)):
INDEX('DS2024'!$S$20:$S$35,MATCH(R24,'DS2024'!$S$20:$S$35,1)+1)),
IF($AB$3=Database!$A$18,
_xlfn.FORECAST.LINEAR(
R24,
INDEX('DS2024'!$W$20:$W$35,MATCH(R24,'DS2024'!$V$20:$V$35,1)):
INDEX('DS2024'!$W$20:$W$35,MATCH(R24,'DS2024'!$V$20:$V$35,1)+1),
INDEX('DS2024'!$V$20:$V$35,MATCH(R24,'DS2024'!$V$20:$V$35,1)):
INDEX('DS2024'!$V$20:$V$35,MATCH(R24,'DS2024'!$V$20:$V$35,1)+1)),
IF($AB$3=Database!$A$19,
_xlfn.FORECAST.LINEAR(
R24,
INDEX('DS2024'!$Z$20:$Z$35,MATCH(R24,'DS2024'!$Y$20:$Y$35,1)):
INDEX('DS2024'!$Z$20:$Z$35,MATCH(R24,'DS2024'!$Y$20:$Y$35,1)+1),
INDEX('DS2024'!$Y$20:$Y$35,MATCH(R24,'DS2024'!$Y$20:$Y$35,1)):
INDEX('DS2024'!$Y$20:$Y$35,MATCH(R24,'DS2024'!$Y$20:$Y$35,1)+1)),
IF($AB$3=Database!$A$20,
_xlfn.FORECAST.LINEAR(
R24,
INDEX('DS2024'!$AC$20:$AC$35,MATCH(R24,'DS2024'!$AB$20:$AB$35,1)):
INDEX('DS2024'!$AC$20:$AC$35,MATCH(R24,'DS2024'!$AB$20:$AB$35,1)+1),
INDEX('DS2024'!$AB$20:$AB$35,MATCH(R24,'DS2024'!$AB$20:$AB$35,1)):
INDEX('DS2024'!$AB$20:$AB$35,MATCH(R24,'DS2024'!$AB$20:$AB$35,1)+1)),
IF($AB$3=Database!$A$2,
_xlfn.FORECAST.LINEAR(
R24,
INDEX('DS2024'!$B$5:$B$15,MATCH(R24,'DS2024'!$A$5:$A$15,1)):
INDEX('DS2024'!$B$5:$B$15,MATCH(R24,'DS2024'!$A$5:$A$15,1)+1),
INDEX('DS2024'!$A$5:$A$15,MATCH(R24,'DS2024'!$A$5:$A$15,1)):
INDEX('DS2024'!$A$5:$A$15,MATCH(R24,'DS2024'!$A$5:$A$15,1)+1)),
IF($AB$3=Database!$A$3,
_xlfn.FORECAST.LINEAR(
R24,
INDEX('DS2024'!$E$5:$E$15,MATCH(R24,'DS2024'!$D$5:$D$15,1)):
INDEX('DS2024'!$E$5:$E$15,MATCH(R24,'DS2024'!$D$5:$D$15,1)+1),
INDEX('DS2024'!$D$5:$D$15,MATCH(R24,'DS2024'!$D$5:$D$15,1)):
INDEX('DS2024'!$D$5:$D$15,MATCH(R24,'DS2024'!$D$5:$D$15,1)+1)),
IF($AB$3=Database!$A$4,
_xlfn.FORECAST.LINEAR(
R24,
INDEX('DS2024'!$H$5:$H$15,MATCH(R24,'DS2024'!$G$5:$G$15,1)):
INDEX('DS2024'!$H$5:$H$15,MATCH(R24,'DS2024'!$G$5:$G$15,1)+1),
INDEX('DS2024'!$G$5:$G$15,MATCH(R24,'DS2024'!$G$5:$G$15,1)):
INDEX('DS2024'!$G$5:$G$15,MATCH(R24,'DS2024'!$G$5:$G$15,1)+1)),
IF($AB$3=Database!$A$5,
_xlfn.FORECAST.LINEAR(
R24,
INDEX('DS2024'!$K$5:$K$15,MATCH(R24,'DS2024'!$J$5:$J$15,1)):
INDEX('DS2024'!$K$5:$K$15,MATCH(R24,'DS2024'!$J$5:$J$15,1)+1),
INDEX('DS2024'!$J$5:$J$15,MATCH(R24,'DS2024'!$J$5:$J$15,1)):
INDEX('DS2024'!$J$5:$J$15,MATCH(R24,'DS2024'!$J$5:$J$15,1)+1)),
IF($AB$3=Database!$A$6,
_xlfn.FORECAST.LINEAR(
R24,
INDEX('DS2024'!$N$5:$N$15,MATCH(R24,'DS2024'!$M$5:$M$15,1)):
INDEX('DS2024'!$N$5:$N$15,MATCH(R24,'DS2024'!$M$5:$M$15,1)+1),
INDEX('DS2024'!$M$5:$M$15,MATCH(R24,'DS2024'!$M$5:$M$15,1)):
INDEX('DS2024'!$M$5:$M$15,MATCH(R24,'DS2024'!$M$5:$M$15,1)+1)),
IF($AB$3=Database!$A$7,
_xlfn.FORECAST.LINEAR(
R24,
INDEX('DS2024'!$Q$5:$Q$15,MATCH(R24,'DS2024'!$P$5:$P$15,1)):
INDEX('DS2024'!$Q$5:$Q$15,MATCH(R24,'DS2024'!$P$5:$P$15,1)+1),
INDEX('DS2024'!$P$5:$P$15,MATCH(R24,'DS2024'!$P$5:$P$15,1)):
INDEX('DS2024'!$P$5:$P$15,MATCH(R24,'DS2024'!$P$5:$P$15,1)+1)),
IF($AB$3=Database!$A$8,
_xlfn.FORECAST.LINEAR(
R24,
INDEX('DS2024'!$T$5:$T$15,MATCH(R24,'DS2024'!$S$5:$S$15,1)):
INDEX('DS2024'!$T$5:$T$15,MATCH(R24,'DS2024'!$S$5:$S$15,1)+1),
INDEX('DS2024'!$S$5:$S$15,MATCH(R24,'DS2024'!$S$5:$S$15,1)):
INDEX('DS2024'!$S$5:$S$15,MATCH(R24,'DS2024'!$S$5:$S$15,1)+1)),
IF($AB$3=Database!$A$9,
_xlfn.FORECAST.LINEAR(
R24,
INDEX('DS2024'!$W$5:$W$15,MATCH(R24,'DS2024'!$V$5:$V$15,1)):
INDEX('DS2024'!$W$5:$W$15,MATCH(R24,'DS2024'!$V$5:$V$15,1)+1),
INDEX('DS2024'!$V$5:$V$15,MATCH(R24,'DS2024'!$V$5:$V$15,1)):
INDEX('DS2024'!$V$5:$V$15,MATCH(R24,'DS2024'!$V$5:$V$15,1)+1)),
IF($AB$3=Database!$A$10,
_xlfn.FORECAST.LINEAR(
R24,
INDEX('DS2024'!$Z$5:$Z$15,MATCH(R24,'DS2024'!$Y$5:$Y$15,1)):
INDEX('DS2024'!$Z$5:$Z$15,MATCH(R24,'DS2024'!$Y$5:$Y$15,1)+1),
INDEX('DS2024'!$Y$5:$Y$15,MATCH(R24,'DS2024'!$Y$5:$Y$15,1)):
INDEX('DS2024'!$Y$5:$Y$15,MATCH(R24,'DS2024'!$Y$5:$Y$15,1)+1))
)))))))))))))))))))</f>
        <v>0.19331326884032007</v>
      </c>
      <c r="AC24" s="82">
        <f t="shared" si="0"/>
        <v>0.52927308295900688</v>
      </c>
      <c r="AD24" s="82">
        <f t="shared" si="1"/>
        <v>0.4645914972260301</v>
      </c>
      <c r="AE24" s="82">
        <f t="shared" si="2"/>
        <v>0.468849311352104</v>
      </c>
      <c r="AF24" s="82">
        <f t="shared" si="3"/>
        <v>0.52927215148092299</v>
      </c>
      <c r="AG24" s="82">
        <f t="shared" si="4"/>
        <v>0.52950548674093978</v>
      </c>
      <c r="AH24" s="82">
        <f t="shared" si="5"/>
        <v>0.52935575163895299</v>
      </c>
      <c r="AI24" s="82">
        <f t="shared" si="6"/>
        <v>0.52957325177154346</v>
      </c>
      <c r="AJ24" s="83">
        <f t="shared" si="7"/>
        <v>0.52957953924860979</v>
      </c>
      <c r="AK24" s="83">
        <f t="shared" si="8"/>
        <v>0.52924816592026258</v>
      </c>
      <c r="AL24" s="42"/>
      <c r="AM24" s="42"/>
      <c r="AN24" s="42"/>
      <c r="AO24" s="42"/>
      <c r="AP24" s="42"/>
      <c r="AQ24" s="42"/>
      <c r="AR24" s="42"/>
      <c r="AS24" s="42"/>
      <c r="AT24" s="42"/>
      <c r="BD24" s="83" t="e">
        <f>#REF!/10</f>
        <v>#REF!</v>
      </c>
      <c r="BE24" s="83" t="e">
        <f>#REF!/10</f>
        <v>#REF!</v>
      </c>
      <c r="BF24" s="83" t="e">
        <f>#REF!/10</f>
        <v>#REF!</v>
      </c>
      <c r="BG24" s="83" t="e">
        <f>#REF!/10</f>
        <v>#REF!</v>
      </c>
      <c r="BH24" s="83">
        <f t="shared" si="9"/>
        <v>0</v>
      </c>
      <c r="BI24" s="83">
        <f t="shared" si="10"/>
        <v>0</v>
      </c>
      <c r="BJ24" s="83">
        <f t="shared" si="11"/>
        <v>0</v>
      </c>
      <c r="BK24" s="83">
        <f t="shared" si="12"/>
        <v>0</v>
      </c>
      <c r="BL24" s="83">
        <f t="shared" si="13"/>
        <v>0</v>
      </c>
    </row>
    <row r="25" spans="1:64" ht="14.25" customHeight="1">
      <c r="A25" s="31">
        <v>19</v>
      </c>
      <c r="B25" s="42">
        <f>'Evaluasi 60 C'!B25</f>
        <v>65.878</v>
      </c>
      <c r="C25" s="42">
        <f>'Evaluasi 60 C'!C25</f>
        <v>-0.33699760651029198</v>
      </c>
      <c r="D25" s="42">
        <f>'Evaluasi 60 C'!E25</f>
        <v>66.366</v>
      </c>
      <c r="E25" s="42">
        <f>'Evaluasi 60 C'!F25</f>
        <v>-0.29450108303249101</v>
      </c>
      <c r="F25" s="42">
        <f>'Evaluasi 60 C'!H25</f>
        <v>65.641000000000005</v>
      </c>
      <c r="G25" s="42">
        <f>'Evaluasi 60 C'!I25</f>
        <v>-0.29633321299638987</v>
      </c>
      <c r="H25" s="42">
        <f>'Evaluasi 60 C'!K25</f>
        <v>65.760000000000005</v>
      </c>
      <c r="I25" s="42">
        <f>'Evaluasi 60 C'!L25</f>
        <v>-0.33664927397478855</v>
      </c>
      <c r="J25" s="42">
        <f>'Evaluasi 60 C'!N25</f>
        <v>65.912999999999997</v>
      </c>
      <c r="K25" s="42">
        <f>'Evaluasi 60 C'!O25</f>
        <v>-0.337100925482687</v>
      </c>
      <c r="L25" s="42">
        <f>'Evaluasi 60 C'!Q25</f>
        <v>67.021000000000001</v>
      </c>
      <c r="M25" s="42">
        <f>'Evaluasi 60 C'!R25</f>
        <v>-0.34037170895165147</v>
      </c>
      <c r="N25" s="42">
        <f>'Evaluasi 60 C'!T25</f>
        <v>65.293000000000006</v>
      </c>
      <c r="O25" s="42">
        <f>'Evaluasi 60 C'!U25</f>
        <v>-0.33527070368597411</v>
      </c>
      <c r="P25" s="42">
        <f>'Evaluasi 60 C'!W25</f>
        <v>65.718000000000004</v>
      </c>
      <c r="Q25" s="42">
        <f>'Evaluasi 60 C'!X25</f>
        <v>-0.33652529120791441</v>
      </c>
      <c r="R25" s="42">
        <f>'Evaluasi 60 C'!Z25</f>
        <v>65.781999999999996</v>
      </c>
      <c r="S25" s="50">
        <f>'Evaluasi 60 C'!AA25</f>
        <v>-0.33671421732886542</v>
      </c>
      <c r="T25" s="50">
        <f>IF($T$3=Database!$A$11,
_xlfn.FORECAST.LINEAR(
B25,
INDEX('DS2024'!$B$20:$B$35,MATCH(B25,'DS2024'!$A$20:$A$35,1)):
INDEX('DS2024'!$B$20:$B$35,MATCH(B25,'DS2024'!$A$20:$A$35,1)+1),
INDEX('DS2024'!$A$20:$A$35,MATCH(B25,'DS2024'!$A$20:$A$35,1)):
INDEX('DS2024'!$A$20:$A$35,MATCH(B25,'DS2024'!$A$20:$A$35,1)+1)),
IF($T$3=Database!$A$12,
_xlfn.FORECAST.LINEAR(
B25,
INDEX('DS2024'!$E$20:$E$35,MATCH(B25,'DS2024'!$D$20:$D$35,1)):
INDEX('DS2024'!$E$20:$E$35,MATCH(B25,'DS2024'!$D$20:$D$35,1)+1),
INDEX('DS2024'!$D$20:$D$35,MATCH(B25,'DS2024'!$D$20:$D$35,1)):
INDEX('DS2024'!$D$20:$D$35,MATCH(B25,'DS2024'!$D$20:$D$35,1)+1)),
IF($T$3=Database!$A$13,
_xlfn.FORECAST.LINEAR(
B25,
INDEX('DS2024'!$H$20:$H$35,MATCH(B25,'DS2024'!$G$20:$G$35,1)):
INDEX('DS2024'!$H$20:$H$35,MATCH(B25,'DS2024'!$G$20:$G$35,1)+1),
INDEX('DS2024'!$G$20:$G$35,MATCH(B25,'DS2024'!$G$20:$G$35,1)):
INDEX('DS2024'!$G$20:$G$35,MATCH(B25,'DS2024'!$G$20:$G$35,1)+1)),
IF($T$3=Database!$A$14,
_xlfn.FORECAST.LINEAR(
B25,
INDEX('DS2024'!$K$20:$K$35,MATCH(B25,'DS2024'!$J$20:$J$35,1)):
INDEX('DS2024'!$K$20:$K$35,MATCH(B25,'DS2024'!$J$20:$J$35,1)+1),
INDEX('DS2024'!$J$20:$J$35,MATCH(B25,'DS2024'!$J$20:$J$35,1)):
INDEX('DS2024'!$J$20:$J$35,MATCH(B25,'DS2024'!$J$20:$J$35,1)+1)),
IF($T$3=Database!$A$15,
_xlfn.FORECAST.LINEAR(
B25,
INDEX('DS2024'!$N$20:$N$35,MATCH(B25,'DS2024'!$M$20:$M$35,1)):
INDEX('DS2024'!$N$20:$N$35,MATCH(B25,'DS2024'!$M$20:$M$35,1)+1),
INDEX('DS2024'!$M$20:$M$35,MATCH(B25,'DS2024'!$M$20:$M$35,1)):
INDEX('DS2024'!$M$20:$M$35,MATCH(B25,'DS2024'!$M$20:$M$35,1)+1)),
IF($T$3=Database!$A$16,
_xlfn.FORECAST.LINEAR(
B25,
INDEX('DS2024'!$Q$20:$Q$35,MATCH(B25,'DS2024'!$P$20:$P$35,1)):
INDEX('DS2024'!$Q$20:$Q$35,MATCH(B25,'DS2024'!$P$20:$P$35,1)+1),
INDEX('DS2024'!$P$20:$P$35,MATCH(B25,'DS2024'!$P$20:$P$35,1)):
INDEX('DS2024'!$P$20:$P$35,MATCH(B25,'DS2024'!$P$20:$P$35,1)+1)),
IF($T$3=Database!$A$17,
_xlfn.FORECAST.LINEAR(
B25,
INDEX('DS2024'!$T$20:$T$35,MATCH(B25,'DS2024'!$S$20:$S$35,1)):
INDEX('DS2024'!$T$20:$T$35,MATCH(B25,'DS2024'!$S$20:$S$35,1)+1),
INDEX('DS2024'!$S$20:$S$35,MATCH(B25,'DS2024'!$S$20:$S$35,1)):
INDEX('DS2024'!$S$20:$S$35,MATCH(B25,'DS2024'!$S$20:$S$35,1)+1)),
IF($T$3=Database!$A$18,
_xlfn.FORECAST.LINEAR(
B25,
INDEX('DS2024'!$W$20:$W$35,MATCH(B25,'DS2024'!$V$20:$V$35,1)):
INDEX('DS2024'!$W$20:$W$35,MATCH(B25,'DS2024'!$V$20:$V$35,1)+1),
INDEX('DS2024'!$V$20:$V$35,MATCH(B25,'DS2024'!$V$20:$V$35,1)):
INDEX('DS2024'!$V$20:$V$35,MATCH(B25,'DS2024'!$V$20:$V$35,1)+1)),
IF($T$3=Database!$A$19,
_xlfn.FORECAST.LINEAR(
B25,
INDEX('DS2024'!$Z$20:$Z$35,MATCH(B25,'DS2024'!$Y$20:$Y$35,1)):
INDEX('DS2024'!$Z$20:$Z$35,MATCH(B25,'DS2024'!$Y$20:$Y$35,1)+1),
INDEX('DS2024'!$Y$20:$Y$35,MATCH(B25,'DS2024'!$Y$20:$Y$35,1)):
INDEX('DS2024'!$Y$20:$Y$35,MATCH(B25,'DS2024'!$Y$20:$Y$35,1)+1)),
IF($T$3=Database!$A$20,
_xlfn.FORECAST.LINEAR(
B25,
INDEX('DS2024'!$AC$20:$AC$35,MATCH(B25,'DS2024'!$AB$20:$AB$35,1)):
INDEX('DS2024'!$AC$20:$AC$35,MATCH(B25,'DS2024'!$AB$20:$AB$35,1)+1),
INDEX('DS2024'!$AB$20:$AB$35,MATCH(B25,'DS2024'!$AB$20:$AB$35,1)):
INDEX('DS2024'!$AB$20:$AB$35,MATCH(B25,'DS2024'!$AB$20:$AB$35,1)+1)),
IF($T$3=Database!$A$2,
_xlfn.FORECAST.LINEAR(
B25,
INDEX('DS2024'!$B$5:$B$15,MATCH(B25,'DS2024'!$A$5:$A$15,1)):
INDEX('DS2024'!$B$5:$B$15,MATCH(B25,'DS2024'!$A$5:$A$15,1)+1),
INDEX('DS2024'!$A$5:$A$15,MATCH(B25,'DS2024'!$A$5:$A$15,1)):
INDEX('DS2024'!$A$5:$A$15,MATCH(B25,'DS2024'!$A$5:$A$15,1)+1)),
IF($T$3=Database!$A$3,
_xlfn.FORECAST.LINEAR(
B25,
INDEX('DS2024'!$E$5:$E$15,MATCH(B25,'DS2024'!$D$5:$D$15,1)):
INDEX('DS2024'!$E$5:$E$15,MATCH(B25,'DS2024'!$D$5:$D$15,1)+1),
INDEX('DS2024'!$D$5:$D$15,MATCH(B25,'DS2024'!$D$5:$D$15,1)):
INDEX('DS2024'!$D$5:$D$15,MATCH(B25,'DS2024'!$D$5:$D$15,1)+1)),
IF($T$3=Database!$A$4,
_xlfn.FORECAST.LINEAR(
B25,
INDEX('DS2024'!$H$5:$H$15,MATCH(B25,'DS2024'!$G$5:$G$15,1)):
INDEX('DS2024'!$H$5:$H$15,MATCH(B25,'DS2024'!$G$5:$G$15,1)+1),
INDEX('DS2024'!$G$5:$G$15,MATCH(B25,'DS2024'!$G$5:$G$15,1)):
INDEX('DS2024'!$G$5:$G$15,MATCH(B25,'DS2024'!$G$5:$G$15,1)+1)),
IF($T$3=Database!$A$5,
_xlfn.FORECAST.LINEAR(
B25,
INDEX('DS2024'!$K$5:$K$15,MATCH(B25,'DS2024'!$J$5:$J$15,1)):
INDEX('DS2024'!$K$5:$K$15,MATCH(B25,'DS2024'!$J$5:$J$15,1)+1),
INDEX('DS2024'!$J$5:$J$15,MATCH(B25,'DS2024'!$J$5:$J$15,1)):
INDEX('DS2024'!$J$5:$J$15,MATCH(B25,'DS2024'!$J$5:$J$15,1)+1)),
IF($T$3=Database!$A$6,
_xlfn.FORECAST.LINEAR(
B25,
INDEX('DS2024'!$N$5:$N$15,MATCH(B25,'DS2024'!$M$5:$M$15,1)):
INDEX('DS2024'!$N$5:$N$15,MATCH(B25,'DS2024'!$M$5:$M$15,1)+1),
INDEX('DS2024'!$M$5:$M$15,MATCH(B25,'DS2024'!$M$5:$M$15,1)):
INDEX('DS2024'!$M$5:$M$15,MATCH(B25,'DS2024'!$M$5:$M$15,1)+1)),
IF($T$3=Database!$A$7,
_xlfn.FORECAST.LINEAR(
B25,
INDEX('DS2024'!$Q$5:$Q$15,MATCH(B25,'DS2024'!$P$5:$P$15,1)):
INDEX('DS2024'!$Q$5:$Q$15,MATCH(B25,'DS2024'!$P$5:$P$15,1)+1),
INDEX('DS2024'!$P$5:$P$15,MATCH(B25,'DS2024'!$P$5:$P$15,1)):
INDEX('DS2024'!$P$5:$P$15,MATCH(B25,'DS2024'!$P$5:$P$15,1)+1)),
IF($T$3=Database!$A$8,
_xlfn.FORECAST.LINEAR(
B25,
INDEX('DS2024'!$T$5:$T$15,MATCH(B25,'DS2024'!$S$5:$S$15,1)):
INDEX('DS2024'!$T$5:$T$15,MATCH(B25,'DS2024'!$S$5:$S$15,1)+1),
INDEX('DS2024'!$S$5:$S$15,MATCH(B25,'DS2024'!$S$5:$S$15,1)):
INDEX('DS2024'!$S$5:$S$15,MATCH(B25,'DS2024'!$S$5:$S$15,1)+1)),
IF($T$3=Database!$A$9,
_xlfn.FORECAST.LINEAR(
B25,
INDEX('DS2024'!$W$5:$W$15,MATCH(B25,'DS2024'!$V$5:$V$15,1)):
INDEX('DS2024'!$W$5:$W$15,MATCH(B25,'DS2024'!$V$5:$V$15,1)+1),
INDEX('DS2024'!$V$5:$V$15,MATCH(B25,'DS2024'!$V$5:$V$15,1)):
INDEX('DS2024'!$V$5:$V$15,MATCH(B25,'DS2024'!$V$5:$V$15,1)+1)),
IF($T$3=Database!$A$10,
_xlfn.FORECAST.LINEAR(
B25,
INDEX('DS2024'!$Z$5:$Z$15,MATCH(B25,'DS2024'!$Y$5:$Y$15,1)):
INDEX('DS2024'!$Z$5:$Z$15,MATCH(B25,'DS2024'!$Y$5:$Y$15,1)+1),
INDEX('DS2024'!$Y$5:$Y$15,MATCH(B25,'DS2024'!$Y$5:$Y$15,1)):
INDEX('DS2024'!$Y$5:$Y$15,MATCH(B25,'DS2024'!$Y$5:$Y$15,1)+1))
)))))))))))))))))))</f>
        <v>0.19216672638241966</v>
      </c>
      <c r="U25" s="50">
        <f>IF($U$3=Database!$A$11,
_xlfn.FORECAST.LINEAR(
D25,
INDEX('DS2024'!$B$20:$B$35,MATCH(D25,'DS2024'!$A$20:$A$35,1)):
INDEX('DS2024'!$B$20:$B$35,MATCH(D25,'DS2024'!$A$20:$A$35,1)+1),
INDEX('DS2024'!$A$20:$A$35,MATCH(D25,'DS2024'!$A$20:$A$35,1)):
INDEX('DS2024'!$A$20:$A$35,MATCH(D25,'DS2024'!$A$20:$A$35,1)+1)),
IF($U$3=Database!$A$12,
_xlfn.FORECAST.LINEAR(
D25,
INDEX('DS2024'!$E$20:$E$35,MATCH(D25,'DS2024'!$D$20:$D$35,1)):
INDEX('DS2024'!$E$20:$E$35,MATCH(D25,'DS2024'!$D$20:$D$35,1)+1),
INDEX('DS2024'!$D$20:$D$35,MATCH(D25,'DS2024'!$D$20:$D$35,1)):
INDEX('DS2024'!$D$20:$D$35,MATCH(D25,'DS2024'!$D$20:$D$35,1)+1)),
IF($U$3=Database!$A$13,
_xlfn.FORECAST.LINEAR(
D25,
INDEX('DS2024'!$H$20:$H$35,MATCH(D25,'DS2024'!$G$20:$G$35,1)):
INDEX('DS2024'!$H$20:$H$35,MATCH(D25,'DS2024'!$G$20:$G$35,1)+1),
INDEX('DS2024'!$G$20:$G$35,MATCH(D25,'DS2024'!$G$20:$G$35,1)):
INDEX('DS2024'!$G$20:$G$35,MATCH(D25,'DS2024'!$G$20:$G$35,1)+1)),
IF($U$3=Database!$A$14,
_xlfn.FORECAST.LINEAR(
D25,
INDEX('DS2024'!$K$20:$K$35,MATCH(D25,'DS2024'!$J$20:$J$35,1)):
INDEX('DS2024'!$K$20:$K$35,MATCH(D25,'DS2024'!$J$20:$J$35,1)+1),
INDEX('DS2024'!$J$20:$J$35,MATCH(D25,'DS2024'!$J$20:$J$35,1)):
INDEX('DS2024'!$J$20:$J$35,MATCH(D25,'DS2024'!$J$20:$J$35,1)+1)),
IF($U$3=Database!$A$15,
_xlfn.FORECAST.LINEAR(
D25,
INDEX('DS2024'!$N$20:$N$35,MATCH(D25,'DS2024'!$M$20:$M$35,1)):
INDEX('DS2024'!$N$20:$N$35,MATCH(D25,'DS2024'!$M$20:$M$35,1)+1),
INDEX('DS2024'!$M$20:$M$35,MATCH(D25,'DS2024'!$M$20:$M$35,1)):
INDEX('DS2024'!$M$20:$M$35,MATCH(D25,'DS2024'!$M$20:$M$35,1)+1)),
IF($U$3=Database!$A$16,
_xlfn.FORECAST.LINEAR(
D25,
INDEX('DS2024'!$Q$20:$Q$35,MATCH(D25,'DS2024'!$P$20:$P$35,1)):
INDEX('DS2024'!$Q$20:$Q$35,MATCH(D25,'DS2024'!$P$20:$P$35,1)+1),
INDEX('DS2024'!$P$20:$P$35,MATCH(D25,'DS2024'!$P$20:$P$35,1)):
INDEX('DS2024'!$P$20:$P$35,MATCH(D25,'DS2024'!$P$20:$P$35,1)+1)),
IF($U$3=Database!$A$17,
_xlfn.FORECAST.LINEAR(
D25,
INDEX('DS2024'!$T$20:$T$35,MATCH(D25,'DS2024'!$S$20:$S$35,1)):
INDEX('DS2024'!$T$20:$T$35,MATCH(D25,'DS2024'!$S$20:$S$35,1)+1),
INDEX('DS2024'!$S$20:$S$35,MATCH(D25,'DS2024'!$S$20:$S$35,1)):
INDEX('DS2024'!$S$20:$S$35,MATCH(D25,'DS2024'!$S$20:$S$35,1)+1)),
IF($U$3=Database!$A$18,
_xlfn.FORECAST.LINEAR(
D25,
INDEX('DS2024'!$W$20:$W$35,MATCH(D25,'DS2024'!$V$20:$V$35,1)):
INDEX('DS2024'!$W$20:$W$35,MATCH(D25,'DS2024'!$V$20:$V$35,1)+1),
INDEX('DS2024'!$V$20:$V$35,MATCH(D25,'DS2024'!$V$20:$V$35,1)):
INDEX('DS2024'!$V$20:$V$35,MATCH(D25,'DS2024'!$V$20:$V$35,1)+1)),
IF($U$3=Database!$A$19,
_xlfn.FORECAST.LINEAR(
D25,
INDEX('DS2024'!$Z$20:$Z$35,MATCH(D25,'DS2024'!$Y$20:$Y$35,1)):
INDEX('DS2024'!$Z$20:$Z$35,MATCH(D25,'DS2024'!$Y$20:$Y$35,1)+1),
INDEX('DS2024'!$Y$20:$Y$35,MATCH(D25,'DS2024'!$Y$20:$Y$35,1)):
INDEX('DS2024'!$Y$20:$Y$35,MATCH(D25,'DS2024'!$Y$20:$Y$35,1)+1)),
IF($U$3=Database!$A$20,
_xlfn.FORECAST.LINEAR(
D25,
INDEX('DS2024'!$AC$20:$AC$35,MATCH(D25,'DS2024'!$AB$20:$AB$35,1)):
INDEX('DS2024'!$AC$20:$AC$35,MATCH(D25,'DS2024'!$AB$20:$AB$35,1)+1),
INDEX('DS2024'!$AB$20:$AB$35,MATCH(D25,'DS2024'!$AB$20:$AB$35,1)):
INDEX('DS2024'!$AB$20:$AB$35,MATCH(D25,'DS2024'!$AB$20:$AB$35,1)+1)),
IF($U$3=Database!$A$2,
_xlfn.FORECAST.LINEAR(
D25,
INDEX('DS2024'!$B$5:$B$15,MATCH(D25,'DS2024'!$A$5:$A$15,1)):
INDEX('DS2024'!$B$5:$B$15,MATCH(D25,'DS2024'!$A$5:$A$15,1)+1),
INDEX('DS2024'!$A$5:$A$15,MATCH(D25,'DS2024'!$A$5:$A$15,1)):
INDEX('DS2024'!$A$5:$A$15,MATCH(D25,'DS2024'!$A$5:$A$15,1)+1)),
IF($U$3=Database!$A$3,
_xlfn.FORECAST.LINEAR(
D25,
INDEX('DS2024'!$E$5:$E$15,MATCH(D25,'DS2024'!$D$5:$D$15,1)):
INDEX('DS2024'!$E$5:$E$15,MATCH(D25,'DS2024'!$D$5:$D$15,1)+1),
INDEX('DS2024'!$D$5:$D$15,MATCH(D25,'DS2024'!$D$5:$D$15,1)):
INDEX('DS2024'!$D$5:$D$15,MATCH(D25,'DS2024'!$D$5:$D$15,1)+1)),
IF($U$3=Database!$A$4,
_xlfn.FORECAST.LINEAR(
D25,
INDEX('DS2024'!$H$5:$H$15,MATCH(D25,'DS2024'!$G$5:$G$15,1)):
INDEX('DS2024'!$H$5:$H$15,MATCH(D25,'DS2024'!$G$5:$G$15,1)+1),
INDEX('DS2024'!$G$5:$G$15,MATCH(D25,'DS2024'!$G$5:$G$15,1)):
INDEX('DS2024'!$G$5:$G$15,MATCH(D25,'DS2024'!$G$5:$G$15,1)+1)),
IF($U$3=Database!$A$5,
_xlfn.FORECAST.LINEAR(
D25,
INDEX('DS2024'!$K$5:$K$15,MATCH(D25,'DS2024'!$J$5:$J$15,1)):
INDEX('DS2024'!$K$5:$K$15,MATCH(D25,'DS2024'!$J$5:$J$15,1)+1),
INDEX('DS2024'!$J$5:$J$15,MATCH(D25,'DS2024'!$J$5:$J$15,1)):
INDEX('DS2024'!$J$5:$J$15,MATCH(D25,'DS2024'!$J$5:$J$15,1)+1)),
IF($U$3=Database!$A$6,
_xlfn.FORECAST.LINEAR(
D25,
INDEX('DS2024'!$N$5:$N$15,MATCH(D25,'DS2024'!$M$5:$M$15,1)):
INDEX('DS2024'!$N$5:$N$15,MATCH(D25,'DS2024'!$M$5:$M$15,1)+1),
INDEX('DS2024'!$M$5:$M$15,MATCH(D25,'DS2024'!$M$5:$M$15,1)):
INDEX('DS2024'!$M$5:$M$15,MATCH(D25,'DS2024'!$M$5:$M$15,1)+1)),
IF($U$3=Database!$A$7,
_xlfn.FORECAST.LINEAR(
D25,
INDEX('DS2024'!$Q$5:$Q$15,MATCH(D25,'DS2024'!$P$5:$P$15,1)):
INDEX('DS2024'!$Q$5:$Q$15,MATCH(D25,'DS2024'!$P$5:$P$15,1)+1),
INDEX('DS2024'!$P$5:$P$15,MATCH(D25,'DS2024'!$P$5:$P$15,1)):
INDEX('DS2024'!$P$5:$P$15,MATCH(D25,'DS2024'!$P$5:$P$15,1)+1)),
IF($U$3=Database!$A$8,
_xlfn.FORECAST.LINEAR(
D25,
INDEX('DS2024'!$T$5:$T$15,MATCH(D25,'DS2024'!$S$5:$S$15,1)):
INDEX('DS2024'!$T$5:$T$15,MATCH(D25,'DS2024'!$S$5:$S$15,1)+1),
INDEX('DS2024'!$S$5:$S$15,MATCH(D25,'DS2024'!$S$5:$S$15,1)):
INDEX('DS2024'!$S$5:$S$15,MATCH(D25,'DS2024'!$S$5:$S$15,1)+1)),
IF($U$3=Database!$A$9,
_xlfn.FORECAST.LINEAR(
D25,
INDEX('DS2024'!$W$5:$W$15,MATCH(D25,'DS2024'!$V$5:$V$15,1)):
INDEX('DS2024'!$W$5:$W$15,MATCH(D25,'DS2024'!$V$5:$V$15,1)+1),
INDEX('DS2024'!$V$5:$V$15,MATCH(D25,'DS2024'!$V$5:$V$15,1)):
INDEX('DS2024'!$V$5:$V$15,MATCH(D25,'DS2024'!$V$5:$V$15,1)+1)),
IF($U$3=Database!$A$10,
_xlfn.FORECAST.LINEAR(
D25,
INDEX('DS2024'!$Z$5:$Z$15,MATCH(D25,'DS2024'!$Y$5:$Y$15,1)):
INDEX('DS2024'!$Z$5:$Z$15,MATCH(D25,'DS2024'!$Y$5:$Y$15,1)+1),
INDEX('DS2024'!$Y$5:$Y$15,MATCH(D25,'DS2024'!$Y$5:$Y$15,1)):
INDEX('DS2024'!$Y$5:$Y$15,MATCH(D25,'DS2024'!$Y$5:$Y$15,1)+1))
)))))))))))))))))))</f>
        <v>0.16769582504970182</v>
      </c>
      <c r="V25" s="50">
        <f>IF($V$3=Database!$A$11,
_xlfn.FORECAST.LINEAR(
F25,
INDEX('DS2024'!$B$20:$B$35,MATCH(F25,'DS2024'!$A$20:$A$35,1)):
INDEX('DS2024'!$B$20:$B$35,MATCH(F25,'DS2024'!$A$20:$A$35,1)+1),
INDEX('DS2024'!$A$20:$A$35,MATCH(F25,'DS2024'!$A$20:$A$35,1)):
INDEX('DS2024'!$A$20:$A$35,MATCH(F25,'DS2024'!$A$20:$A$35,1)+1)),
IF($V$3=Database!$A$12,
_xlfn.FORECAST.LINEAR(
F25,
INDEX('DS2024'!$E$20:$E$35,MATCH(F25,'DS2024'!$D$20:$D$35,1)):
INDEX('DS2024'!$E$20:$E$35,MATCH(F25,'DS2024'!$D$20:$D$35,1)+1),
INDEX('DS2024'!$D$20:$D$35,MATCH(F25,'DS2024'!$D$20:$D$35,1)):
INDEX('DS2024'!$D$20:$D$35,MATCH(F25,'DS2024'!$D$20:$D$35,1)+1)),
IF($V$3=Database!$A$13,
_xlfn.FORECAST.LINEAR(
F25,
INDEX('DS2024'!$H$20:$H$35,MATCH(F25,'DS2024'!$G$20:$G$35,1)):
INDEX('DS2024'!$H$20:$H$35,MATCH(F25,'DS2024'!$G$20:$G$35,1)+1),
INDEX('DS2024'!$G$20:$G$35,MATCH(F25,'DS2024'!$G$20:$G$35,1)):
INDEX('DS2024'!$G$20:$G$35,MATCH(F25,'DS2024'!$G$20:$G$35,1)+1)),
IF($V$3=Database!$A$14,
_xlfn.FORECAST.LINEAR(
F25,
INDEX('DS2024'!$K$20:$K$35,MATCH(F25,'DS2024'!$J$20:$J$35,1)):
INDEX('DS2024'!$K$20:$K$35,MATCH(F25,'DS2024'!$J$20:$J$35,1)+1),
INDEX('DS2024'!$J$20:$J$35,MATCH(F25,'DS2024'!$J$20:$J$35,1)):
INDEX('DS2024'!$J$20:$J$35,MATCH(F25,'DS2024'!$J$20:$J$35,1)+1)),
IF($V$3=Database!$A$15,
_xlfn.FORECAST.LINEAR(
F25,
INDEX('DS2024'!$N$20:$N$35,MATCH(F25,'DS2024'!$M$20:$M$35,1)):
INDEX('DS2024'!$N$20:$N$35,MATCH(F25,'DS2024'!$M$20:$M$35,1)+1),
INDEX('DS2024'!$M$20:$M$35,MATCH(F25,'DS2024'!$M$20:$M$35,1)):
INDEX('DS2024'!$M$20:$M$35,MATCH(F25,'DS2024'!$M$20:$M$35,1)+1)),
IF($V$3=Database!$A$16,
_xlfn.FORECAST.LINEAR(
F25,
INDEX('DS2024'!$Q$20:$Q$35,MATCH(F25,'DS2024'!$P$20:$P$35,1)):
INDEX('DS2024'!$Q$20:$Q$35,MATCH(F25,'DS2024'!$P$20:$P$35,1)+1),
INDEX('DS2024'!$P$20:$P$35,MATCH(F25,'DS2024'!$P$20:$P$35,1)):
INDEX('DS2024'!$P$20:$P$35,MATCH(F25,'DS2024'!$P$20:$P$35,1)+1)),
IF($V$3=Database!$A$17,
_xlfn.FORECAST.LINEAR(
F25,
INDEX('DS2024'!$T$20:$T$35,MATCH(F25,'DS2024'!$S$20:$S$35,1)):
INDEX('DS2024'!$T$20:$T$35,MATCH(F25,'DS2024'!$S$20:$S$35,1)+1),
INDEX('DS2024'!$S$20:$S$35,MATCH(F25,'DS2024'!$S$20:$S$35,1)):
INDEX('DS2024'!$S$20:$S$35,MATCH(F25,'DS2024'!$S$20:$S$35,1)+1)),
IF($V$3=Database!$A$18,
_xlfn.FORECAST.LINEAR(
F25,
INDEX('DS2024'!$W$20:$W$35,MATCH(F25,'DS2024'!$V$20:$V$35,1)):
INDEX('DS2024'!$W$20:$W$35,MATCH(F25,'DS2024'!$V$20:$V$35,1)+1),
INDEX('DS2024'!$V$20:$V$35,MATCH(F25,'DS2024'!$V$20:$V$35,1)):
INDEX('DS2024'!$V$20:$V$35,MATCH(F25,'DS2024'!$V$20:$V$35,1)+1)),
IF($V$3=Database!$A$19,
_xlfn.FORECAST.LINEAR(
F25,
INDEX('DS2024'!$Z$20:$Z$35,MATCH(F25,'DS2024'!$Y$20:$Y$35,1)):
INDEX('DS2024'!$Z$20:$Z$35,MATCH(F25,'DS2024'!$Y$20:$Y$35,1)+1),
INDEX('DS2024'!$Y$20:$Y$35,MATCH(F25,'DS2024'!$Y$20:$Y$35,1)):
INDEX('DS2024'!$Y$20:$Y$35,MATCH(F25,'DS2024'!$Y$20:$Y$35,1)+1)),
IF($V$3=Database!$A$20,
_xlfn.FORECAST.LINEAR(
F25,
INDEX('DS2024'!$AC$20:$AC$35,MATCH(F25,'DS2024'!$AB$20:$AB$35,1)):
INDEX('DS2024'!$AC$20:$AC$35,MATCH(F25,'DS2024'!$AB$20:$AB$35,1)+1),
INDEX('DS2024'!$AB$20:$AB$35,MATCH(F25,'DS2024'!$AB$20:$AB$35,1)):
INDEX('DS2024'!$AB$20:$AB$35,MATCH(F25,'DS2024'!$AB$20:$AB$35,1)+1)),
IF($V$3=Database!$A$2,
_xlfn.FORECAST.LINEAR(
F25,
INDEX('DS2024'!$B$5:$B$15,MATCH(F25,'DS2024'!$A$5:$A$15,1)):
INDEX('DS2024'!$B$5:$B$15,MATCH(F25,'DS2024'!$A$5:$A$15,1)+1),
INDEX('DS2024'!$A$5:$A$15,MATCH(F25,'DS2024'!$A$5:$A$15,1)):
INDEX('DS2024'!$A$5:$A$15,MATCH(F25,'DS2024'!$A$5:$A$15,1)+1)),
IF($V$3=Database!$A$3,
_xlfn.FORECAST.LINEAR(
F25,
INDEX('DS2024'!$E$5:$E$15,MATCH(F25,'DS2024'!$D$5:$D$15,1)):
INDEX('DS2024'!$E$5:$E$15,MATCH(F25,'DS2024'!$D$5:$D$15,1)+1),
INDEX('DS2024'!$D$5:$D$15,MATCH(F25,'DS2024'!$D$5:$D$15,1)):
INDEX('DS2024'!$D$5:$D$15,MATCH(F25,'DS2024'!$D$5:$D$15,1)+1)),
IF($V$3=Database!$A$4,
_xlfn.FORECAST.LINEAR(
F25,
INDEX('DS2024'!$H$5:$H$15,MATCH(F25,'DS2024'!$G$5:$G$15,1)):
INDEX('DS2024'!$H$5:$H$15,MATCH(F25,'DS2024'!$G$5:$G$15,1)+1),
INDEX('DS2024'!$G$5:$G$15,MATCH(F25,'DS2024'!$G$5:$G$15,1)):
INDEX('DS2024'!$G$5:$G$15,MATCH(F25,'DS2024'!$G$5:$G$15,1)+1)),
IF($V$3=Database!$A$5,
_xlfn.FORECAST.LINEAR(
F25,
INDEX('DS2024'!$K$5:$K$15,MATCH(F25,'DS2024'!$J$5:$J$15,1)):
INDEX('DS2024'!$K$5:$K$15,MATCH(F25,'DS2024'!$J$5:$J$15,1)+1),
INDEX('DS2024'!$J$5:$J$15,MATCH(F25,'DS2024'!$J$5:$J$15,1)):
INDEX('DS2024'!$J$5:$J$15,MATCH(F25,'DS2024'!$J$5:$J$15,1)+1)),
IF($V$3=Database!$A$6,
_xlfn.FORECAST.LINEAR(
F25,
INDEX('DS2024'!$N$5:$N$15,MATCH(F25,'DS2024'!$M$5:$M$15,1)):
INDEX('DS2024'!$N$5:$N$15,MATCH(F25,'DS2024'!$M$5:$M$15,1)+1),
INDEX('DS2024'!$M$5:$M$15,MATCH(F25,'DS2024'!$M$5:$M$15,1)):
INDEX('DS2024'!$M$5:$M$15,MATCH(F25,'DS2024'!$M$5:$M$15,1)+1)),
IF($V$3=Database!$A$7,
_xlfn.FORECAST.LINEAR(
F25,
INDEX('DS2024'!$Q$5:$Q$15,MATCH(F25,'DS2024'!$P$5:$P$15,1)):
INDEX('DS2024'!$Q$5:$Q$15,MATCH(F25,'DS2024'!$P$5:$P$15,1)+1),
INDEX('DS2024'!$P$5:$P$15,MATCH(F25,'DS2024'!$P$5:$P$15,1)):
INDEX('DS2024'!$P$5:$P$15,MATCH(F25,'DS2024'!$P$5:$P$15,1)+1)),
IF($V$3=Database!$A$8,
_xlfn.FORECAST.LINEAR(
F25,
INDEX('DS2024'!$T$5:$T$15,MATCH(F25,'DS2024'!$S$5:$S$15,1)):
INDEX('DS2024'!$T$5:$T$15,MATCH(F25,'DS2024'!$S$5:$S$15,1)+1),
INDEX('DS2024'!$S$5:$S$15,MATCH(F25,'DS2024'!$S$5:$S$15,1)):
INDEX('DS2024'!$S$5:$S$15,MATCH(F25,'DS2024'!$S$5:$S$15,1)+1)),
IF($V$3=Database!$A$9,
_xlfn.FORECAST.LINEAR(
F25,
INDEX('DS2024'!$W$5:$W$15,MATCH(F25,'DS2024'!$V$5:$V$15,1)):
INDEX('DS2024'!$W$5:$W$15,MATCH(F25,'DS2024'!$V$5:$V$15,1)+1),
INDEX('DS2024'!$V$5:$V$15,MATCH(F25,'DS2024'!$V$5:$V$15,1)):
INDEX('DS2024'!$V$5:$V$15,MATCH(F25,'DS2024'!$V$5:$V$15,1)+1)),
IF($V$3=Database!$A$10,
_xlfn.FORECAST.LINEAR(
F25,
INDEX('DS2024'!$Z$5:$Z$15,MATCH(F25,'DS2024'!$Y$5:$Y$15,1)):
INDEX('DS2024'!$Z$5:$Z$15,MATCH(F25,'DS2024'!$Y$5:$Y$15,1)+1),
INDEX('DS2024'!$Y$5:$Y$15,MATCH(F25,'DS2024'!$Y$5:$Y$15,1)):
INDEX('DS2024'!$Y$5:$Y$15,MATCH(F25,'DS2024'!$Y$5:$Y$15,1)+1))
)))))))))))))))))))</f>
        <v>0.17086679920477138</v>
      </c>
      <c r="W25" s="50">
        <f>IF($W$3=Database!$A$11,
_xlfn.FORECAST.LINEAR(
H25,
INDEX('DS2024'!$B$20:$B$35,MATCH(H25,'DS2024'!$A$20:$A$35,1)):
INDEX('DS2024'!$B$20:$B$35,MATCH(H25,'DS2024'!$A$20:$A$35,1)+1),
INDEX('DS2024'!$A$20:$A$35,MATCH(H25,'DS2024'!$A$20:$A$35,1)):
INDEX('DS2024'!$A$20:$A$35,MATCH(H25,'DS2024'!$A$20:$A$35,1)+1)),
IF($W$3=Database!$A$12,
_xlfn.FORECAST.LINEAR(
H25,
INDEX('DS2024'!$E$20:$E$35,MATCH(H25,'DS2024'!$D$20:$D$35,1)):
INDEX('DS2024'!$E$20:$E$35,MATCH(H25,'DS2024'!$D$20:$D$35,1)+1),
INDEX('DS2024'!$D$20:$D$35,MATCH(H25,'DS2024'!$D$20:$D$35,1)):
INDEX('DS2024'!$D$20:$D$35,MATCH(H25,'DS2024'!$D$20:$D$35,1)+1)),
IF($W$3=Database!$A$13,
_xlfn.FORECAST.LINEAR(
H25,
INDEX('DS2024'!$H$20:$H$35,MATCH(H25,'DS2024'!$G$20:$G$35,1)):
INDEX('DS2024'!$H$20:$H$35,MATCH(H25,'DS2024'!$G$20:$G$35,1)+1),
INDEX('DS2024'!$G$20:$G$35,MATCH(H25,'DS2024'!$G$20:$G$35,1)):
INDEX('DS2024'!$G$20:$G$35,MATCH(H25,'DS2024'!$G$20:$G$35,1)+1)),
IF($W$3=Database!$A$14,
_xlfn.FORECAST.LINEAR(
H25,
INDEX('DS2024'!$K$20:$K$35,MATCH(H25,'DS2024'!$J$20:$J$35,1)):
INDEX('DS2024'!$K$20:$K$35,MATCH(H25,'DS2024'!$J$20:$J$35,1)+1),
INDEX('DS2024'!$J$20:$J$35,MATCH(H25,'DS2024'!$J$20:$J$35,1)):
INDEX('DS2024'!$J$20:$J$35,MATCH(H25,'DS2024'!$J$20:$J$35,1)+1)),
IF($W$3=Database!$A$15,
_xlfn.FORECAST.LINEAR(
H25,
INDEX('DS2024'!$N$20:$N$35,MATCH(H25,'DS2024'!$M$20:$M$35,1)):
INDEX('DS2024'!$N$20:$N$35,MATCH(H25,'DS2024'!$M$20:$M$35,1)+1),
INDEX('DS2024'!$M$20:$M$35,MATCH(H25,'DS2024'!$M$20:$M$35,1)):
INDEX('DS2024'!$M$20:$M$35,MATCH(H25,'DS2024'!$M$20:$M$35,1)+1)),
IF($W$3=Database!$A$16,
_xlfn.FORECAST.LINEAR(
H25,
INDEX('DS2024'!$Q$20:$Q$35,MATCH(H25,'DS2024'!$P$20:$P$35,1)):
INDEX('DS2024'!$Q$20:$Q$35,MATCH(H25,'DS2024'!$P$20:$P$35,1)+1),
INDEX('DS2024'!$P$20:$P$35,MATCH(H25,'DS2024'!$P$20:$P$35,1)):
INDEX('DS2024'!$P$20:$P$35,MATCH(H25,'DS2024'!$P$20:$P$35,1)+1)),
IF($W$3=Database!$A$17,
_xlfn.FORECAST.LINEAR(
H25,
INDEX('DS2024'!$T$20:$T$35,MATCH(H25,'DS2024'!$S$20:$S$35,1)):
INDEX('DS2024'!$T$20:$T$35,MATCH(H25,'DS2024'!$S$20:$S$35,1)+1),
INDEX('DS2024'!$S$20:$S$35,MATCH(H25,'DS2024'!$S$20:$S$35,1)):
INDEX('DS2024'!$S$20:$S$35,MATCH(H25,'DS2024'!$S$20:$S$35,1)+1)),
IF($W$3=Database!$A$18,
_xlfn.FORECAST.LINEAR(
H25,
INDEX('DS2024'!$W$20:$W$35,MATCH(H25,'DS2024'!$V$20:$V$35,1)):
INDEX('DS2024'!$W$20:$W$35,MATCH(H25,'DS2024'!$V$20:$V$35,1)+1),
INDEX('DS2024'!$V$20:$V$35,MATCH(H25,'DS2024'!$V$20:$V$35,1)):
INDEX('DS2024'!$V$20:$V$35,MATCH(H25,'DS2024'!$V$20:$V$35,1)+1)),
IF($W$3=Database!$A$19,
_xlfn.FORECAST.LINEAR(
H25,
INDEX('DS2024'!$Z$20:$Z$35,MATCH(H25,'DS2024'!$Y$20:$Y$35,1)):
INDEX('DS2024'!$Z$20:$Z$35,MATCH(H25,'DS2024'!$Y$20:$Y$35,1)+1),
INDEX('DS2024'!$Y$20:$Y$35,MATCH(H25,'DS2024'!$Y$20:$Y$35,1)):
INDEX('DS2024'!$Y$20:$Y$35,MATCH(H25,'DS2024'!$Y$20:$Y$35,1)+1)),
IF($W$3=Database!$A$20,
_xlfn.FORECAST.LINEAR(
H25,
INDEX('DS2024'!$AC$20:$AC$35,MATCH(H25,'DS2024'!$AB$20:$AB$35,1)):
INDEX('DS2024'!$AC$20:$AC$35,MATCH(H25,'DS2024'!$AB$20:$AB$35,1)+1),
INDEX('DS2024'!$AB$20:$AB$35,MATCH(H25,'DS2024'!$AB$20:$AB$35,1)):
INDEX('DS2024'!$AB$20:$AB$35,MATCH(H25,'DS2024'!$AB$20:$AB$35,1)+1)),
IF($W$3=Database!$A$2,
_xlfn.FORECAST.LINEAR(
H25,
INDEX('DS2024'!$B$5:$B$15,MATCH(H25,'DS2024'!$A$5:$A$15,1)):
INDEX('DS2024'!$B$5:$B$15,MATCH(H25,'DS2024'!$A$5:$A$15,1)+1),
INDEX('DS2024'!$A$5:$A$15,MATCH(H25,'DS2024'!$A$5:$A$15,1)):
INDEX('DS2024'!$A$5:$A$15,MATCH(H25,'DS2024'!$A$5:$A$15,1)+1)),
IF($W$3=Database!$A$3,
_xlfn.FORECAST.LINEAR(
H25,
INDEX('DS2024'!$E$5:$E$15,MATCH(H25,'DS2024'!$D$5:$D$15,1)):
INDEX('DS2024'!$E$5:$E$15,MATCH(H25,'DS2024'!$D$5:$D$15,1)+1),
INDEX('DS2024'!$D$5:$D$15,MATCH(H25,'DS2024'!$D$5:$D$15,1)):
INDEX('DS2024'!$D$5:$D$15,MATCH(H25,'DS2024'!$D$5:$D$15,1)+1)),
IF($W$3=Database!$A$4,
_xlfn.FORECAST.LINEAR(
H25,
INDEX('DS2024'!$H$5:$H$15,MATCH(H25,'DS2024'!$G$5:$G$15,1)):
INDEX('DS2024'!$H$5:$H$15,MATCH(H25,'DS2024'!$G$5:$G$15,1)+1),
INDEX('DS2024'!$G$5:$G$15,MATCH(H25,'DS2024'!$G$5:$G$15,1)):
INDEX('DS2024'!$G$5:$G$15,MATCH(H25,'DS2024'!$G$5:$G$15,1)+1)),
IF($W$3=Database!$A$5,
_xlfn.FORECAST.LINEAR(
H25,
INDEX('DS2024'!$K$5:$K$15,MATCH(H25,'DS2024'!$J$5:$J$15,1)):
INDEX('DS2024'!$K$5:$K$15,MATCH(H25,'DS2024'!$J$5:$J$15,1)+1),
INDEX('DS2024'!$J$5:$J$15,MATCH(H25,'DS2024'!$J$5:$J$15,1)):
INDEX('DS2024'!$J$5:$J$15,MATCH(H25,'DS2024'!$J$5:$J$15,1)+1)),
IF($W$3=Database!$A$6,
_xlfn.FORECAST.LINEAR(
H25,
INDEX('DS2024'!$N$5:$N$15,MATCH(H25,'DS2024'!$M$5:$M$15,1)):
INDEX('DS2024'!$N$5:$N$15,MATCH(H25,'DS2024'!$M$5:$M$15,1)+1),
INDEX('DS2024'!$M$5:$M$15,MATCH(H25,'DS2024'!$M$5:$M$15,1)):
INDEX('DS2024'!$M$5:$M$15,MATCH(H25,'DS2024'!$M$5:$M$15,1)+1)),
IF($W$3=Database!$A$7,
_xlfn.FORECAST.LINEAR(
H25,
INDEX('DS2024'!$Q$5:$Q$15,MATCH(H25,'DS2024'!$P$5:$P$15,1)):
INDEX('DS2024'!$Q$5:$Q$15,MATCH(H25,'DS2024'!$P$5:$P$15,1)+1),
INDEX('DS2024'!$P$5:$P$15,MATCH(H25,'DS2024'!$P$5:$P$15,1)):
INDEX('DS2024'!$P$5:$P$15,MATCH(H25,'DS2024'!$P$5:$P$15,1)+1)),
IF($W$3=Database!$A$8,
_xlfn.FORECAST.LINEAR(
H25,
INDEX('DS2024'!$T$5:$T$15,MATCH(H25,'DS2024'!$S$5:$S$15,1)):
INDEX('DS2024'!$T$5:$T$15,MATCH(H25,'DS2024'!$S$5:$S$15,1)+1),
INDEX('DS2024'!$S$5:$S$15,MATCH(H25,'DS2024'!$S$5:$S$15,1)):
INDEX('DS2024'!$S$5:$S$15,MATCH(H25,'DS2024'!$S$5:$S$15,1)+1)),
IF($W$3=Database!$A$9,
_xlfn.FORECAST.LINEAR(
H25,
INDEX('DS2024'!$W$5:$W$15,MATCH(H25,'DS2024'!$V$5:$V$15,1)):
INDEX('DS2024'!$W$5:$W$15,MATCH(H25,'DS2024'!$V$5:$V$15,1)+1),
INDEX('DS2024'!$V$5:$V$15,MATCH(H25,'DS2024'!$V$5:$V$15,1)):
INDEX('DS2024'!$V$5:$V$15,MATCH(H25,'DS2024'!$V$5:$V$15,1)+1)),
IF($W$3=Database!$A$10,
_xlfn.FORECAST.LINEAR(
H25,
INDEX('DS2024'!$Z$5:$Z$15,MATCH(H25,'DS2024'!$Y$5:$Y$15,1)):
INDEX('DS2024'!$Z$5:$Z$15,MATCH(H25,'DS2024'!$Y$5:$Y$15,1)+1),
INDEX('DS2024'!$Y$5:$Y$15,MATCH(H25,'DS2024'!$Y$5:$Y$15,1)):
INDEX('DS2024'!$Y$5:$Y$15,MATCH(H25,'DS2024'!$Y$5:$Y$15,1)+1))
)))))))))))))))))))</f>
        <v>0.19254253752139813</v>
      </c>
      <c r="X25" s="50">
        <f>IF($X$3=Database!$A$11,
_xlfn.FORECAST.LINEAR(
J25,
INDEX('DS2024'!$B$20:$B$35,MATCH(J25,'DS2024'!$A$20:$A$35,1)):
INDEX('DS2024'!$B$20:$B$35,MATCH(J25,'DS2024'!$A$20:$A$35,1)+1),
INDEX('DS2024'!$A$20:$A$35,MATCH(J25,'DS2024'!$A$20:$A$35,1)):
INDEX('DS2024'!$A$20:$A$35,MATCH(J25,'DS2024'!$A$20:$A$35,1)+1)),
IF($X$3=Database!$A$12,
_xlfn.FORECAST.LINEAR(
J25,
INDEX('DS2024'!$E$20:$E$35,MATCH(J25,'DS2024'!$D$20:$D$35,1)):
INDEX('DS2024'!$E$20:$E$35,MATCH(J25,'DS2024'!$D$20:$D$35,1)+1),
INDEX('DS2024'!$D$20:$D$35,MATCH(J25,'DS2024'!$D$20:$D$35,1)):
INDEX('DS2024'!$D$20:$D$35,MATCH(J25,'DS2024'!$D$20:$D$35,1)+1)),
IF($X$3=Database!$A$13,
_xlfn.FORECAST.LINEAR(
J25,
INDEX('DS2024'!$H$20:$H$35,MATCH(J25,'DS2024'!$G$20:$G$35,1)):
INDEX('DS2024'!$H$20:$H$35,MATCH(J25,'DS2024'!$G$20:$G$35,1)+1),
INDEX('DS2024'!$G$20:$G$35,MATCH(J25,'DS2024'!$G$20:$G$35,1)):
INDEX('DS2024'!$G$20:$G$35,MATCH(J25,'DS2024'!$G$20:$G$35,1)+1)),
IF($X$3=Database!$A$14,
_xlfn.FORECAST.LINEAR(
J25,
INDEX('DS2024'!$K$20:$K$35,MATCH(J25,'DS2024'!$J$20:$J$35,1)):
INDEX('DS2024'!$K$20:$K$35,MATCH(J25,'DS2024'!$J$20:$J$35,1)+1),
INDEX('DS2024'!$J$20:$J$35,MATCH(J25,'DS2024'!$J$20:$J$35,1)):
INDEX('DS2024'!$J$20:$J$35,MATCH(J25,'DS2024'!$J$20:$J$35,1)+1)),
IF($X$3=Database!$A$15,
_xlfn.FORECAST.LINEAR(
J25,
INDEX('DS2024'!$N$20:$N$35,MATCH(J25,'DS2024'!$M$20:$M$35,1)):
INDEX('DS2024'!$N$20:$N$35,MATCH(J25,'DS2024'!$M$20:$M$35,1)+1),
INDEX('DS2024'!$M$20:$M$35,MATCH(J25,'DS2024'!$M$20:$M$35,1)):
INDEX('DS2024'!$M$20:$M$35,MATCH(J25,'DS2024'!$M$20:$M$35,1)+1)),
IF($X$3=Database!$A$16,
_xlfn.FORECAST.LINEAR(
J25,
INDEX('DS2024'!$Q$20:$Q$35,MATCH(J25,'DS2024'!$P$20:$P$35,1)):
INDEX('DS2024'!$Q$20:$Q$35,MATCH(J25,'DS2024'!$P$20:$P$35,1)+1),
INDEX('DS2024'!$P$20:$P$35,MATCH(J25,'DS2024'!$P$20:$P$35,1)):
INDEX('DS2024'!$P$20:$P$35,MATCH(J25,'DS2024'!$P$20:$P$35,1)+1)),
IF($X$3=Database!$A$17,
_xlfn.FORECAST.LINEAR(
J25,
INDEX('DS2024'!$T$20:$T$35,MATCH(J25,'DS2024'!$S$20:$S$35,1)):
INDEX('DS2024'!$T$20:$T$35,MATCH(J25,'DS2024'!$S$20:$S$35,1)+1),
INDEX('DS2024'!$S$20:$S$35,MATCH(J25,'DS2024'!$S$20:$S$35,1)):
INDEX('DS2024'!$S$20:$S$35,MATCH(J25,'DS2024'!$S$20:$S$35,1)+1)),
IF($X$3=Database!$A$18,
_xlfn.FORECAST.LINEAR(
J25,
INDEX('DS2024'!$W$20:$W$35,MATCH(J25,'DS2024'!$V$20:$V$35,1)):
INDEX('DS2024'!$W$20:$W$35,MATCH(J25,'DS2024'!$V$20:$V$35,1)+1),
INDEX('DS2024'!$V$20:$V$35,MATCH(J25,'DS2024'!$V$20:$V$35,1)):
INDEX('DS2024'!$V$20:$V$35,MATCH(J25,'DS2024'!$V$20:$V$35,1)+1)),
IF($X$3=Database!$A$19,
_xlfn.FORECAST.LINEAR(
J25,
INDEX('DS2024'!$Z$20:$Z$35,MATCH(J25,'DS2024'!$Y$20:$Y$35,1)):
INDEX('DS2024'!$Z$20:$Z$35,MATCH(J25,'DS2024'!$Y$20:$Y$35,1)+1),
INDEX('DS2024'!$Y$20:$Y$35,MATCH(J25,'DS2024'!$Y$20:$Y$35,1)):
INDEX('DS2024'!$Y$20:$Y$35,MATCH(J25,'DS2024'!$Y$20:$Y$35,1)+1)),
IF($X$3=Database!$A$20,
_xlfn.FORECAST.LINEAR(
J25,
INDEX('DS2024'!$AC$20:$AC$35,MATCH(J25,'DS2024'!$AB$20:$AB$35,1)):
INDEX('DS2024'!$AC$20:$AC$35,MATCH(J25,'DS2024'!$AB$20:$AB$35,1)+1),
INDEX('DS2024'!$AB$20:$AB$35,MATCH(J25,'DS2024'!$AB$20:$AB$35,1)):
INDEX('DS2024'!$AB$20:$AB$35,MATCH(J25,'DS2024'!$AB$20:$AB$35,1)+1)),
IF($X$3=Database!$A$2,
_xlfn.FORECAST.LINEAR(
J25,
INDEX('DS2024'!$B$5:$B$15,MATCH(J25,'DS2024'!$A$5:$A$15,1)):
INDEX('DS2024'!$B$5:$B$15,MATCH(J25,'DS2024'!$A$5:$A$15,1)+1),
INDEX('DS2024'!$A$5:$A$15,MATCH(J25,'DS2024'!$A$5:$A$15,1)):
INDEX('DS2024'!$A$5:$A$15,MATCH(J25,'DS2024'!$A$5:$A$15,1)+1)),
IF($X$3=Database!$A$3,
_xlfn.FORECAST.LINEAR(
J25,
INDEX('DS2024'!$E$5:$E$15,MATCH(J25,'DS2024'!$D$5:$D$15,1)):
INDEX('DS2024'!$E$5:$E$15,MATCH(J25,'DS2024'!$D$5:$D$15,1)+1),
INDEX('DS2024'!$D$5:$D$15,MATCH(J25,'DS2024'!$D$5:$D$15,1)):
INDEX('DS2024'!$D$5:$D$15,MATCH(J25,'DS2024'!$D$5:$D$15,1)+1)),
IF($X$3=Database!$A$4,
_xlfn.FORECAST.LINEAR(
J25,
INDEX('DS2024'!$H$5:$H$15,MATCH(J25,'DS2024'!$G$5:$G$15,1)):
INDEX('DS2024'!$H$5:$H$15,MATCH(J25,'DS2024'!$G$5:$G$15,1)+1),
INDEX('DS2024'!$G$5:$G$15,MATCH(J25,'DS2024'!$G$5:$G$15,1)):
INDEX('DS2024'!$G$5:$G$15,MATCH(J25,'DS2024'!$G$5:$G$15,1)+1)),
IF($X$3=Database!$A$5,
_xlfn.FORECAST.LINEAR(
J25,
INDEX('DS2024'!$K$5:$K$15,MATCH(J25,'DS2024'!$J$5:$J$15,1)):
INDEX('DS2024'!$K$5:$K$15,MATCH(J25,'DS2024'!$J$5:$J$15,1)+1),
INDEX('DS2024'!$J$5:$J$15,MATCH(J25,'DS2024'!$J$5:$J$15,1)):
INDEX('DS2024'!$J$5:$J$15,MATCH(J25,'DS2024'!$J$5:$J$15,1)+1)),
IF($X$3=Database!$A$6,
_xlfn.FORECAST.LINEAR(
J25,
INDEX('DS2024'!$N$5:$N$15,MATCH(J25,'DS2024'!$M$5:$M$15,1)):
INDEX('DS2024'!$N$5:$N$15,MATCH(J25,'DS2024'!$M$5:$M$15,1)+1),
INDEX('DS2024'!$M$5:$M$15,MATCH(J25,'DS2024'!$M$5:$M$15,1)):
INDEX('DS2024'!$M$5:$M$15,MATCH(J25,'DS2024'!$M$5:$M$15,1)+1)),
IF($X$3=Database!$A$7,
_xlfn.FORECAST.LINEAR(
J25,
INDEX('DS2024'!$Q$5:$Q$15,MATCH(J25,'DS2024'!$P$5:$P$15,1)):
INDEX('DS2024'!$Q$5:$Q$15,MATCH(J25,'DS2024'!$P$5:$P$15,1)+1),
INDEX('DS2024'!$P$5:$P$15,MATCH(J25,'DS2024'!$P$5:$P$15,1)):
INDEX('DS2024'!$P$5:$P$15,MATCH(J25,'DS2024'!$P$5:$P$15,1)+1)),
IF($X$3=Database!$A$8,
_xlfn.FORECAST.LINEAR(
J25,
INDEX('DS2024'!$T$5:$T$15,MATCH(J25,'DS2024'!$S$5:$S$15,1)):
INDEX('DS2024'!$T$5:$T$15,MATCH(J25,'DS2024'!$S$5:$S$15,1)+1),
INDEX('DS2024'!$S$5:$S$15,MATCH(J25,'DS2024'!$S$5:$S$15,1)):
INDEX('DS2024'!$S$5:$S$15,MATCH(J25,'DS2024'!$S$5:$S$15,1)+1)),
IF($T$3=Database!$A$9,
_xlfn.FORECAST.LINEAR(
J25,
INDEX('DS2024'!$W$5:$W$15,MATCH(J25,'DS2024'!$V$5:$V$15,1)):
INDEX('DS2024'!$W$5:$W$15,MATCH(J25,'DS2024'!$V$5:$V$15,1)+1),
INDEX('DS2024'!$V$5:$V$15,MATCH(J25,'DS2024'!$V$5:$V$15,1)):
INDEX('DS2024'!$V$5:$V$15,MATCH(J25,'DS2024'!$V$5:$V$15,1)+1)),
IF($T$3=Database!$A$10,
_xlfn.FORECAST.LINEAR(
J25,
INDEX('DS2024'!$Z$5:$Z$15,MATCH(J25,'DS2024'!$Y$5:$Y$15,1)):
INDEX('DS2024'!$Z$5:$Z$15,MATCH(J25,'DS2024'!$Y$5:$Y$15,1)+1),
INDEX('DS2024'!$Y$5:$Y$15,MATCH(J25,'DS2024'!$Y$5:$Y$15,1)):
INDEX('DS2024'!$Y$5:$Y$15,MATCH(J25,'DS2024'!$Y$5:$Y$15,1)+1))
)))))))))))))))))))</f>
        <v>0.19205525697679049</v>
      </c>
      <c r="Y25" s="50">
        <f>IF($Y$3=Database!$A$11,
_xlfn.FORECAST.LINEAR(
L25,
INDEX('DS2024'!$B$20:$B$35,MATCH(L25,'DS2024'!$A$20:$A$35,1)):
INDEX('DS2024'!$B$20:$B$35,MATCH(L25,'DS2024'!$A$20:$A$35,1)+1),
INDEX('DS2024'!$A$20:$A$35,MATCH(L25,'DS2024'!$A$20:$A$35,1)):
INDEX('DS2024'!$A$20:$A$35,MATCH(L25,'DS2024'!$A$20:$A$35,1)+1)),
IF($Y$3=Database!$A$12,
_xlfn.FORECAST.LINEAR(
L25,
INDEX('DS2024'!$E$20:$E$35,MATCH(L25,'DS2024'!$D$20:$D$35,1)):
INDEX('DS2024'!$E$20:$E$35,MATCH(L25,'DS2024'!$D$20:$D$35,1)+1),
INDEX('DS2024'!$D$20:$D$35,MATCH(L25,'DS2024'!$D$20:$D$35,1)):
INDEX('DS2024'!$D$20:$D$35,MATCH(L25,'DS2024'!$D$20:$D$35,1)+1)),
IF($Y$3=Database!$A$13,
_xlfn.FORECAST.LINEAR(
L25,
INDEX('DS2024'!$H$20:$H$35,MATCH(L25,'DS2024'!$G$20:$G$35,1)):
INDEX('DS2024'!$H$20:$H$35,MATCH(L25,'DS2024'!$G$20:$G$35,1)+1),
INDEX('DS2024'!$G$20:$G$35,MATCH(L25,'DS2024'!$G$20:$G$35,1)):
INDEX('DS2024'!$G$20:$G$35,MATCH(L25,'DS2024'!$G$20:$G$35,1)+1)),
IF($Y$3=Database!$A$14,
_xlfn.FORECAST.LINEAR(
L25,
INDEX('DS2024'!$K$20:$K$35,MATCH(L25,'DS2024'!$J$20:$J$35,1)):
INDEX('DS2024'!$K$20:$K$35,MATCH(L25,'DS2024'!$J$20:$J$35,1)+1),
INDEX('DS2024'!$J$20:$J$35,MATCH(L25,'DS2024'!$J$20:$J$35,1)):
INDEX('DS2024'!$J$20:$J$35,MATCH(L25,'DS2024'!$J$20:$J$35,1)+1)),
IF($Y$3=Database!$A$15,
_xlfn.FORECAST.LINEAR(
L25,
INDEX('DS2024'!$N$20:$N$35,MATCH(L25,'DS2024'!$M$20:$M$35,1)):
INDEX('DS2024'!$N$20:$N$35,MATCH(L25,'DS2024'!$M$20:$M$35,1)+1),
INDEX('DS2024'!$M$20:$M$35,MATCH(L25,'DS2024'!$M$20:$M$35,1)):
INDEX('DS2024'!$M$20:$M$35,MATCH(L25,'DS2024'!$M$20:$M$35,1)+1)),
IF($Y$3=Database!$A$16,
_xlfn.FORECAST.LINEAR(
L25,
INDEX('DS2024'!$Q$20:$Q$35,MATCH(L25,'DS2024'!$P$20:$P$35,1)):
INDEX('DS2024'!$Q$20:$Q$35,MATCH(L25,'DS2024'!$P$20:$P$35,1)+1),
INDEX('DS2024'!$P$20:$P$35,MATCH(L25,'DS2024'!$P$20:$P$35,1)):
INDEX('DS2024'!$P$20:$P$35,MATCH(L25,'DS2024'!$P$20:$P$35,1)+1)),
IF($Y$3=Database!$A$17,
_xlfn.FORECAST.LINEAR(
L25,
INDEX('DS2024'!$T$20:$T$35,MATCH(L25,'DS2024'!$S$20:$S$35,1)):
INDEX('DS2024'!$T$20:$T$35,MATCH(L25,'DS2024'!$S$20:$S$35,1)+1),
INDEX('DS2024'!$S$20:$S$35,MATCH(L25,'DS2024'!$S$20:$S$35,1)):
INDEX('DS2024'!$S$20:$S$35,MATCH(L25,'DS2024'!$S$20:$S$35,1)+1)),
IF($Y$3=Database!$A$18,
_xlfn.FORECAST.LINEAR(
L25,
INDEX('DS2024'!$W$20:$W$35,MATCH(L25,'DS2024'!$V$20:$V$35,1)):
INDEX('DS2024'!$W$20:$W$35,MATCH(L25,'DS2024'!$V$20:$V$35,1)+1),
INDEX('DS2024'!$V$20:$V$35,MATCH(L25,'DS2024'!$V$20:$V$35,1)):
INDEX('DS2024'!$V$20:$V$35,MATCH(L25,'DS2024'!$V$20:$V$35,1)+1)),
IF($Y$3=Database!$A$19,
_xlfn.FORECAST.LINEAR(
L25,
INDEX('DS2024'!$Z$20:$Z$35,MATCH(L25,'DS2024'!$Y$20:$Y$35,1)):
INDEX('DS2024'!$Z$20:$Z$35,MATCH(L25,'DS2024'!$Y$20:$Y$35,1)+1),
INDEX('DS2024'!$Y$20:$Y$35,MATCH(L25,'DS2024'!$Y$20:$Y$35,1)):
INDEX('DS2024'!$Y$20:$Y$35,MATCH(L25,'DS2024'!$Y$20:$Y$35,1)+1)),
IF($Y$3=Database!$A$20,
_xlfn.FORECAST.LINEAR(
L25,
INDEX('DS2024'!$AC$20:$AC$35,MATCH(L25,'DS2024'!$AB$20:$AB$35,1)):
INDEX('DS2024'!$AC$20:$AC$35,MATCH(L25,'DS2024'!$AB$20:$AB$35,1)+1),
INDEX('DS2024'!$AB$20:$AB$35,MATCH(L25,'DS2024'!$AB$20:$AB$35,1)):
INDEX('DS2024'!$AB$20:$AB$35,MATCH(L25,'DS2024'!$AB$20:$AB$35,1)+1)),
IF($Y$3=Database!$A$2,
_xlfn.FORECAST.LINEAR(
L25,
INDEX('DS2024'!$B$5:$B$15,MATCH(L25,'DS2024'!$A$5:$A$15,1)):
INDEX('DS2024'!$B$5:$B$15,MATCH(L25,'DS2024'!$A$5:$A$15,1)+1),
INDEX('DS2024'!$A$5:$A$15,MATCH(L25,'DS2024'!$A$5:$A$15,1)):
INDEX('DS2024'!$A$5:$A$15,MATCH(L25,'DS2024'!$A$5:$A$15,1)+1)),
IF($Y$3=Database!$A$3,
_xlfn.FORECAST.LINEAR(
L25,
INDEX('DS2024'!$E$5:$E$15,MATCH(L25,'DS2024'!$D$5:$D$15,1)):
INDEX('DS2024'!$E$5:$E$15,MATCH(L25,'DS2024'!$D$5:$D$15,1)+1),
INDEX('DS2024'!$D$5:$D$15,MATCH(L25,'DS2024'!$D$5:$D$15,1)):
INDEX('DS2024'!$D$5:$D$15,MATCH(L25,'DS2024'!$D$5:$D$15,1)+1)),
IF($Y$3=Database!$A$4,
_xlfn.FORECAST.LINEAR(
L25,
INDEX('DS2024'!$H$5:$H$15,MATCH(L25,'DS2024'!$G$5:$G$15,1)):
INDEX('DS2024'!$H$5:$H$15,MATCH(L25,'DS2024'!$G$5:$G$15,1)+1),
INDEX('DS2024'!$G$5:$G$15,MATCH(L25,'DS2024'!$G$5:$G$15,1)):
INDEX('DS2024'!$G$5:$G$15,MATCH(L25,'DS2024'!$G$5:$G$15,1)+1)),
IF($Y$3=Database!$A$5,
_xlfn.FORECAST.LINEAR(
L25,
INDEX('DS2024'!$K$5:$K$15,MATCH(L25,'DS2024'!$J$5:$J$15,1)):
INDEX('DS2024'!$K$5:$K$15,MATCH(L25,'DS2024'!$J$5:$J$15,1)+1),
INDEX('DS2024'!$J$5:$J$15,MATCH(L25,'DS2024'!$J$5:$J$15,1)):
INDEX('DS2024'!$J$5:$J$15,MATCH(L25,'DS2024'!$J$5:$J$15,1)+1)),
IF($Y$3=Database!$A$6,
_xlfn.FORECAST.LINEAR(
L25,
INDEX('DS2024'!$N$5:$N$15,MATCH(L25,'DS2024'!$M$5:$M$15,1)):
INDEX('DS2024'!$N$5:$N$15,MATCH(L25,'DS2024'!$M$5:$M$15,1)+1),
INDEX('DS2024'!$M$5:$M$15,MATCH(L25,'DS2024'!$M$5:$M$15,1)):
INDEX('DS2024'!$M$5:$M$15,MATCH(L25,'DS2024'!$M$5:$M$15,1)+1)),
IF($Y$3=Database!$A$7,
_xlfn.FORECAST.LINEAR(
L25,
INDEX('DS2024'!$Q$5:$Q$15,MATCH(L25,'DS2024'!$P$5:$P$15,1)):
INDEX('DS2024'!$Q$5:$Q$15,MATCH(L25,'DS2024'!$P$5:$P$15,1)+1),
INDEX('DS2024'!$P$5:$P$15,MATCH(L25,'DS2024'!$P$5:$P$15,1)):
INDEX('DS2024'!$P$5:$P$15,MATCH(L25,'DS2024'!$P$5:$P$15,1)+1)),
IF($Y$3=Database!$A$8,
_xlfn.FORECAST.LINEAR(
L25,
INDEX('DS2024'!$T$5:$T$15,MATCH(L25,'DS2024'!$S$5:$S$15,1)):
INDEX('DS2024'!$T$5:$T$15,MATCH(L25,'DS2024'!$S$5:$S$15,1)+1),
INDEX('DS2024'!$S$5:$S$15,MATCH(L25,'DS2024'!$S$5:$S$15,1)):
INDEX('DS2024'!$S$5:$S$15,MATCH(L25,'DS2024'!$S$5:$S$15,1)+1)),
IF($T$3=Database!$A$9,
_xlfn.FORECAST.LINEAR(
L25,
INDEX('DS2024'!$W$5:$W$15,MATCH(L25,'DS2024'!$V$5:$V$15,1)):
INDEX('DS2024'!$W$5:$W$15,MATCH(L25,'DS2024'!$V$5:$V$15,1)+1),
INDEX('DS2024'!$V$5:$V$15,MATCH(L25,'DS2024'!$V$5:$V$15,1)):
INDEX('DS2024'!$V$5:$V$15,MATCH(L25,'DS2024'!$V$5:$V$15,1)+1)),
IF($T$3=Database!$A$10,
_xlfn.FORECAST.LINEAR(
L25,
INDEX('DS2024'!$Z$5:$Z$15,MATCH(L25,'DS2024'!$Y$5:$Y$15,1)):
INDEX('DS2024'!$Z$5:$Z$15,MATCH(L25,'DS2024'!$Y$5:$Y$15,1)+1),
INDEX('DS2024'!$Y$5:$Y$15,MATCH(L25,'DS2024'!$Y$5:$Y$15,1)):
INDEX('DS2024'!$Y$5:$Y$15,MATCH(L25,'DS2024'!$Y$5:$Y$15,1)+1))
)))))))))))))))))))</f>
        <v>0.18852645407858593</v>
      </c>
      <c r="Z25" s="50">
        <f>IF($Z$3=Database!$A$11,
_xlfn.FORECAST.LINEAR(
N25,
INDEX('DS2024'!$B$20:$B$35,MATCH(N25,'DS2024'!$A$20:$A$35,1)):
INDEX('DS2024'!$B$20:$B$35,MATCH(N25,'DS2024'!$A$20:$A$35,1)+1),
INDEX('DS2024'!$A$20:$A$35,MATCH(N25,'DS2024'!$A$20:$A$35,1)):
INDEX('DS2024'!$A$20:$A$35,MATCH(N25,'DS2024'!$A$20:$A$35,1)+1)),
IF($Z$3=Database!$A$12,
_xlfn.FORECAST.LINEAR(
N25,
INDEX('DS2024'!$E$20:$E$35,MATCH(N25,'DS2024'!$D$20:$D$35,1)):
INDEX('DS2024'!$E$20:$E$35,MATCH(N25,'DS2024'!$D$20:$D$35,1)+1),
INDEX('DS2024'!$D$20:$D$35,MATCH(N25,'DS2024'!$D$20:$D$35,1)):
INDEX('DS2024'!$D$20:$D$35,MATCH(N25,'DS2024'!$D$20:$D$35,1)+1)),
IF($Z$3=Database!$A$13,
_xlfn.FORECAST.LINEAR(
N25,
INDEX('DS2024'!$H$20:$H$35,MATCH(N25,'DS2024'!$G$20:$G$35,1)):
INDEX('DS2024'!$H$20:$H$35,MATCH(N25,'DS2024'!$G$20:$G$35,1)+1),
INDEX('DS2024'!$G$20:$G$35,MATCH(N25,'DS2024'!$G$20:$G$35,1)):
INDEX('DS2024'!$G$20:$G$35,MATCH(N25,'DS2024'!$G$20:$G$35,1)+1)),
IF($Z$3=Database!$A$14,
_xlfn.FORECAST.LINEAR(
N25,
INDEX('DS2024'!$K$20:$K$35,MATCH(N25,'DS2024'!$J$20:$J$35,1)):
INDEX('DS2024'!$K$20:$K$35,MATCH(N25,'DS2024'!$J$20:$J$35,1)+1),
INDEX('DS2024'!$J$20:$J$35,MATCH(N25,'DS2024'!$J$20:$J$35,1)):
INDEX('DS2024'!$J$20:$J$35,MATCH(N25,'DS2024'!$J$20:$J$35,1)+1)),
IF($Z$3=Database!$A$15,
_xlfn.FORECAST.LINEAR(
N25,
INDEX('DS2024'!$N$20:$N$35,MATCH(N25,'DS2024'!$M$20:$M$35,1)):
INDEX('DS2024'!$N$20:$N$35,MATCH(N25,'DS2024'!$M$20:$M$35,1)+1),
INDEX('DS2024'!$M$20:$M$35,MATCH(N25,'DS2024'!$M$20:$M$35,1)):
INDEX('DS2024'!$M$20:$M$35,MATCH(N25,'DS2024'!$M$20:$M$35,1)+1)),
IF($Z$3=Database!$A$16,
_xlfn.FORECAST.LINEAR(
N25,
INDEX('DS2024'!$Q$20:$Q$35,MATCH(N25,'DS2024'!$P$20:$P$35,1)):
INDEX('DS2024'!$Q$20:$Q$35,MATCH(N25,'DS2024'!$P$20:$P$35,1)+1),
INDEX('DS2024'!$P$20:$P$35,MATCH(N25,'DS2024'!$P$20:$P$35,1)):
INDEX('DS2024'!$P$20:$P$35,MATCH(N25,'DS2024'!$P$20:$P$35,1)+1)),
IF($Z$3=Database!$A$17,
_xlfn.FORECAST.LINEAR(
N25,
INDEX('DS2024'!$T$20:$T$35,MATCH(N25,'DS2024'!$S$20:$S$35,1)):
INDEX('DS2024'!$T$20:$T$35,MATCH(N25,'DS2024'!$S$20:$S$35,1)+1),
INDEX('DS2024'!$S$20:$S$35,MATCH(N25,'DS2024'!$S$20:$S$35,1)):
INDEX('DS2024'!$S$20:$S$35,MATCH(N25,'DS2024'!$S$20:$S$35,1)+1)),
IF($Z$3=Database!$A$18,
_xlfn.FORECAST.LINEAR(
N25,
INDEX('DS2024'!$W$20:$W$35,MATCH(N25,'DS2024'!$V$20:$V$35,1)):
INDEX('DS2024'!$W$20:$W$35,MATCH(N25,'DS2024'!$V$20:$V$35,1)+1),
INDEX('DS2024'!$V$20:$V$35,MATCH(N25,'DS2024'!$V$20:$V$35,1)):
INDEX('DS2024'!$V$20:$V$35,MATCH(N25,'DS2024'!$V$20:$V$35,1)+1)),
IF($Z$3=Database!$A$19,
_xlfn.FORECAST.LINEAR(
N25,
INDEX('DS2024'!$Z$20:$Z$35,MATCH(N25,'DS2024'!$Y$20:$Y$35,1)):
INDEX('DS2024'!$Z$20:$Z$35,MATCH(N25,'DS2024'!$Y$20:$Y$35,1)+1),
INDEX('DS2024'!$Y$20:$Y$35,MATCH(N25,'DS2024'!$Y$20:$Y$35,1)):
INDEX('DS2024'!$Y$20:$Y$35,MATCH(N25,'DS2024'!$Y$20:$Y$35,1)+1)),
IF($Z$3=Database!$A$20,
_xlfn.FORECAST.LINEAR(
N25,
INDEX('DS2024'!$AC$20:$AC$35,MATCH(N25,'DS2024'!$AB$20:$AB$35,1)):
INDEX('DS2024'!$AC$20:$AC$35,MATCH(N25,'DS2024'!$AB$20:$AB$35,1)+1),
INDEX('DS2024'!$AB$20:$AB$35,MATCH(N25,'DS2024'!$AB$20:$AB$35,1)):
INDEX('DS2024'!$AB$20:$AB$35,MATCH(N25,'DS2024'!$AB$20:$AB$35,1)+1)),
IF($Z$3=Database!$A$2,
_xlfn.FORECAST.LINEAR(
N25,
INDEX('DS2024'!$B$5:$B$15,MATCH(N25,'DS2024'!$A$5:$A$15,1)):
INDEX('DS2024'!$B$5:$B$15,MATCH(N25,'DS2024'!$A$5:$A$15,1)+1),
INDEX('DS2024'!$A$5:$A$15,MATCH(N25,'DS2024'!$A$5:$A$15,1)):
INDEX('DS2024'!$A$5:$A$15,MATCH(N25,'DS2024'!$A$5:$A$15,1)+1)),
IF($Z$3=Database!$A$3,
_xlfn.FORECAST.LINEAR(
N25,
INDEX('DS2024'!$E$5:$E$15,MATCH(N25,'DS2024'!$D$5:$D$15,1)):
INDEX('DS2024'!$E$5:$E$15,MATCH(N25,'DS2024'!$D$5:$D$15,1)+1),
INDEX('DS2024'!$D$5:$D$15,MATCH(N25,'DS2024'!$D$5:$D$15,1)):
INDEX('DS2024'!$D$5:$D$15,MATCH(N25,'DS2024'!$D$5:$D$15,1)+1)),
IF($Z$3=Database!$A$4,
_xlfn.FORECAST.LINEAR(
N25,
INDEX('DS2024'!$H$5:$H$15,MATCH(N25,'DS2024'!$G$5:$G$15,1)):
INDEX('DS2024'!$H$5:$H$15,MATCH(N25,'DS2024'!$G$5:$G$15,1)+1),
INDEX('DS2024'!$G$5:$G$15,MATCH(N25,'DS2024'!$G$5:$G$15,1)):
INDEX('DS2024'!$G$5:$G$15,MATCH(N25,'DS2024'!$G$5:$G$15,1)+1)),
IF($Z$3=Database!$A$5,
_xlfn.FORECAST.LINEAR(
N25,
INDEX('DS2024'!$K$5:$K$15,MATCH(N25,'DS2024'!$J$5:$J$15,1)):
INDEX('DS2024'!$K$5:$K$15,MATCH(N25,'DS2024'!$J$5:$J$15,1)+1),
INDEX('DS2024'!$J$5:$J$15,MATCH(N25,'DS2024'!$J$5:$J$15,1)):
INDEX('DS2024'!$J$5:$J$15,MATCH(N25,'DS2024'!$J$5:$J$15,1)+1)),
IF($Z$3=Database!$A$6,
_xlfn.FORECAST.LINEAR(
N25,
INDEX('DS2024'!$N$5:$N$15,MATCH(N25,'DS2024'!$M$5:$M$15,1)):
INDEX('DS2024'!$N$5:$N$15,MATCH(N25,'DS2024'!$M$5:$M$15,1)+1),
INDEX('DS2024'!$M$5:$M$15,MATCH(N25,'DS2024'!$M$5:$M$15,1)):
INDEX('DS2024'!$M$5:$M$15,MATCH(N25,'DS2024'!$M$5:$M$15,1)+1)),
IF($Z$3=Database!$A$7,
_xlfn.FORECAST.LINEAR(
N25,
INDEX('DS2024'!$Q$5:$Q$15,MATCH(N25,'DS2024'!$P$5:$P$15,1)):
INDEX('DS2024'!$Q$5:$Q$15,MATCH(N25,'DS2024'!$P$5:$P$15,1)+1),
INDEX('DS2024'!$P$5:$P$15,MATCH(N25,'DS2024'!$P$5:$P$15,1)):
INDEX('DS2024'!$P$5:$P$15,MATCH(N25,'DS2024'!$P$5:$P$15,1)+1)),
IF($Z$3=Database!$A$8,
_xlfn.FORECAST.LINEAR(
N25,
INDEX('DS2024'!$T$5:$T$15,MATCH(N25,'DS2024'!$S$5:$S$15,1)):
INDEX('DS2024'!$T$5:$T$15,MATCH(N25,'DS2024'!$S$5:$S$15,1)+1),
INDEX('DS2024'!$S$5:$S$15,MATCH(N25,'DS2024'!$S$5:$S$15,1)):
INDEX('DS2024'!$S$5:$S$15,MATCH(N25,'DS2024'!$S$5:$S$15,1)+1)),
IF($Z$3=Database!$A$9,
_xlfn.FORECAST.LINEAR(
N25,
INDEX('DS2024'!$W$5:$W$15,MATCH(N25,'DS2024'!$V$5:$V$15,1)):
INDEX('DS2024'!$W$5:$W$15,MATCH(N25,'DS2024'!$V$5:$V$15,1)+1),
INDEX('DS2024'!$V$5:$V$15,MATCH(N25,'DS2024'!$V$5:$V$15,1)):
INDEX('DS2024'!$V$5:$V$15,MATCH(N25,'DS2024'!$V$5:$V$15,1)+1)),
IF($Z$3=Database!$A$10,
_xlfn.FORECAST.LINEAR(
N25,
INDEX('DS2024'!$Z$5:$Z$15,MATCH(N25,'DS2024'!$Y$5:$Y$15,1)):
INDEX('DS2024'!$Z$5:$Z$15,MATCH(N25,'DS2024'!$Y$5:$Y$15,1)+1),
INDEX('DS2024'!$Y$5:$Y$15,MATCH(N25,'DS2024'!$Y$5:$Y$15,1)):
INDEX('DS2024'!$Y$5:$Y$15,MATCH(N25,'DS2024'!$Y$5:$Y$15,1)+1))
)))))))))))))))))))</f>
        <v>0.19402985787650778</v>
      </c>
      <c r="AA25" s="50">
        <f>IF($AA$3=Database!$A$11,
_xlfn.FORECAST.LINEAR(
P25,
INDEX('DS2024'!$B$20:$B$35,MATCH(P25,'DS2024'!$A$20:$A$35,1)):
INDEX('DS2024'!$B$20:$B$35,MATCH(P25,'DS2024'!$A$20:$A$35,1)+1),
INDEX('DS2024'!$A$20:$A$35,MATCH(P25,'DS2024'!$A$20:$A$35,1)):
INDEX('DS2024'!$A$20:$A$35,MATCH(P25,'DS2024'!$A$20:$A$35,1)+1)),
IF($AA$3=Database!$A$12,
_xlfn.FORECAST.LINEAR(
P25,
INDEX('DS2024'!$E$20:$E$35,MATCH(P25,'DS2024'!$D$20:$D$35,1)):
INDEX('DS2024'!$E$20:$E$35,MATCH(P25,'DS2024'!$D$20:$D$35,1)+1),
INDEX('DS2024'!$D$20:$D$35,MATCH(P25,'DS2024'!$D$20:$D$35,1)):
INDEX('DS2024'!$D$20:$D$35,MATCH(P25,'DS2024'!$D$20:$D$35,1)+1)),
IF($AA$3=Database!$A$13,
_xlfn.FORECAST.LINEAR(
P25,
INDEX('DS2024'!$H$20:$H$35,MATCH(P25,'DS2024'!$G$20:$G$35,1)):
INDEX('DS2024'!$H$20:$H$35,MATCH(P25,'DS2024'!$G$20:$G$35,1)+1),
INDEX('DS2024'!$G$20:$G$35,MATCH(P25,'DS2024'!$G$20:$G$35,1)):
INDEX('DS2024'!$G$20:$G$35,MATCH(P25,'DS2024'!$G$20:$G$35,1)+1)),
IF($AA$3=Database!$A$14,
_xlfn.FORECAST.LINEAR(
P25,
INDEX('DS2024'!$K$20:$K$35,MATCH(P25,'DS2024'!$J$20:$J$35,1)):
INDEX('DS2024'!$K$20:$K$35,MATCH(P25,'DS2024'!$J$20:$J$35,1)+1),
INDEX('DS2024'!$J$20:$J$35,MATCH(P25,'DS2024'!$J$20:$J$35,1)):
INDEX('DS2024'!$J$20:$J$35,MATCH(P25,'DS2024'!$J$20:$J$35,1)+1)),
IF($AA$3=Database!$A$15,
_xlfn.FORECAST.LINEAR(
P25,
INDEX('DS2024'!$N$20:$N$35,MATCH(P25,'DS2024'!$M$20:$M$35,1)):
INDEX('DS2024'!$N$20:$N$35,MATCH(P25,'DS2024'!$M$20:$M$35,1)+1),
INDEX('DS2024'!$M$20:$M$35,MATCH(P25,'DS2024'!$M$20:$M$35,1)):
INDEX('DS2024'!$M$20:$M$35,MATCH(P25,'DS2024'!$M$20:$M$35,1)+1)),
IF($AA$3=Database!$A$16,
_xlfn.FORECAST.LINEAR(
P25,
INDEX('DS2024'!$Q$20:$Q$35,MATCH(P25,'DS2024'!$P$20:$P$35,1)):
INDEX('DS2024'!$Q$20:$Q$35,MATCH(P25,'DS2024'!$P$20:$P$35,1)+1),
INDEX('DS2024'!$P$20:$P$35,MATCH(P25,'DS2024'!$P$20:$P$35,1)):
INDEX('DS2024'!$P$20:$P$35,MATCH(P25,'DS2024'!$P$20:$P$35,1)+1)),
IF($AA$3=Database!$A$17,
_xlfn.FORECAST.LINEAR(
P25,
INDEX('DS2024'!$T$20:$T$35,MATCH(P25,'DS2024'!$S$20:$S$35,1)):
INDEX('DS2024'!$T$20:$T$35,MATCH(P25,'DS2024'!$S$20:$S$35,1)+1),
INDEX('DS2024'!$S$20:$S$35,MATCH(P25,'DS2024'!$S$20:$S$35,1)):
INDEX('DS2024'!$S$20:$S$35,MATCH(P25,'DS2024'!$S$20:$S$35,1)+1)),
IF($AA$3=Database!$A$18,
_xlfn.FORECAST.LINEAR(
P25,
INDEX('DS2024'!$W$20:$W$35,MATCH(P25,'DS2024'!$V$20:$V$35,1)):
INDEX('DS2024'!$W$20:$W$35,MATCH(P25,'DS2024'!$V$20:$V$35,1)+1),
INDEX('DS2024'!$V$20:$V$35,MATCH(P25,'DS2024'!$V$20:$V$35,1)):
INDEX('DS2024'!$V$20:$V$35,MATCH(P25,'DS2024'!$V$20:$V$35,1)+1)),
IF($AA$3=Database!$A$19,
_xlfn.FORECAST.LINEAR(
P25,
INDEX('DS2024'!$Z$20:$Z$35,MATCH(P25,'DS2024'!$Y$20:$Y$35,1)):
INDEX('DS2024'!$Z$20:$Z$35,MATCH(P25,'DS2024'!$Y$20:$Y$35,1)+1),
INDEX('DS2024'!$Y$20:$Y$35,MATCH(P25,'DS2024'!$Y$20:$Y$35,1)):
INDEX('DS2024'!$Y$20:$Y$35,MATCH(P25,'DS2024'!$Y$20:$Y$35,1)+1)),
IF($AA$3=Database!$A$20,
_xlfn.FORECAST.LINEAR(
P25,
INDEX('DS2024'!$AC$20:$AC$35,MATCH(P25,'DS2024'!$AB$20:$AB$35,1)):
INDEX('DS2024'!$AC$20:$AC$35,MATCH(P25,'DS2024'!$AB$20:$AB$35,1)+1),
INDEX('DS2024'!$AB$20:$AB$35,MATCH(P25,'DS2024'!$AB$20:$AB$35,1)):
INDEX('DS2024'!$AB$20:$AB$35,MATCH(P25,'DS2024'!$AB$20:$AB$35,1)+1)),
IF($AA$3=Database!$A$2,
_xlfn.FORECAST.LINEAR(
P25,
INDEX('DS2024'!$B$5:$B$15,MATCH(P25,'DS2024'!$A$5:$A$15,1)):
INDEX('DS2024'!$B$5:$B$15,MATCH(P25,'DS2024'!$A$5:$A$15,1)+1),
INDEX('DS2024'!$A$5:$A$15,MATCH(P25,'DS2024'!$A$5:$A$15,1)):
INDEX('DS2024'!$A$5:$A$15,MATCH(P25,'DS2024'!$A$5:$A$15,1)+1)),
IF($AA$3=Database!$A$3,
_xlfn.FORECAST.LINEAR(
P25,
INDEX('DS2024'!$E$5:$E$15,MATCH(P25,'DS2024'!$D$5:$D$15,1)):
INDEX('DS2024'!$E$5:$E$15,MATCH(P25,'DS2024'!$D$5:$D$15,1)+1),
INDEX('DS2024'!$D$5:$D$15,MATCH(P25,'DS2024'!$D$5:$D$15,1)):
INDEX('DS2024'!$D$5:$D$15,MATCH(P25,'DS2024'!$D$5:$D$15,1)+1)),
IF($AA$3=Database!$A$4,
_xlfn.FORECAST.LINEAR(
P25,
INDEX('DS2024'!$H$5:$H$15,MATCH(P25,'DS2024'!$G$5:$G$15,1)):
INDEX('DS2024'!$H$5:$H$15,MATCH(P25,'DS2024'!$G$5:$G$15,1)+1),
INDEX('DS2024'!$G$5:$G$15,MATCH(P25,'DS2024'!$G$5:$G$15,1)):
INDEX('DS2024'!$G$5:$G$15,MATCH(P25,'DS2024'!$G$5:$G$15,1)+1)),
IF($AA$3=Database!$A$5,
_xlfn.FORECAST.LINEAR(
P25,
INDEX('DS2024'!$K$5:$K$15,MATCH(P25,'DS2024'!$J$5:$J$15,1)):
INDEX('DS2024'!$K$5:$K$15,MATCH(P25,'DS2024'!$J$5:$J$15,1)+1),
INDEX('DS2024'!$J$5:$J$15,MATCH(P25,'DS2024'!$J$5:$J$15,1)):
INDEX('DS2024'!$J$5:$J$15,MATCH(P25,'DS2024'!$J$5:$J$15,1)+1)),
IF($AA$3=Database!$A$6,
_xlfn.FORECAST.LINEAR(
P25,
INDEX('DS2024'!$N$5:$N$15,MATCH(P25,'DS2024'!$M$5:$M$15,1)):
INDEX('DS2024'!$N$5:$N$15,MATCH(P25,'DS2024'!$M$5:$M$15,1)+1),
INDEX('DS2024'!$M$5:$M$15,MATCH(P25,'DS2024'!$M$5:$M$15,1)):
INDEX('DS2024'!$M$5:$M$15,MATCH(P25,'DS2024'!$M$5:$M$15,1)+1)),
IF($AA$3=Database!$A$7,
_xlfn.FORECAST.LINEAR(
P25,
INDEX('DS2024'!$Q$5:$Q$15,MATCH(P25,'DS2024'!$P$5:$P$15,1)):
INDEX('DS2024'!$Q$5:$Q$15,MATCH(P25,'DS2024'!$P$5:$P$15,1)+1),
INDEX('DS2024'!$P$5:$P$15,MATCH(P25,'DS2024'!$P$5:$P$15,1)):
INDEX('DS2024'!$P$5:$P$15,MATCH(P25,'DS2024'!$P$5:$P$15,1)+1)),
IF($AA$3=Database!$A$8,
_xlfn.FORECAST.LINEAR(
P25,
INDEX('DS2024'!$T$5:$T$15,MATCH(P25,'DS2024'!$S$5:$S$15,1)):
INDEX('DS2024'!$T$5:$T$15,MATCH(P25,'DS2024'!$S$5:$S$15,1)+1),
INDEX('DS2024'!$S$5:$S$15,MATCH(P25,'DS2024'!$S$5:$S$15,1)):
INDEX('DS2024'!$S$5:$S$15,MATCH(P25,'DS2024'!$S$5:$S$15,1)+1)),
IF($AA$3=Database!$A$9,
_xlfn.FORECAST.LINEAR(
P25,
INDEX('DS2024'!$W$5:$W$15,MATCH(P25,'DS2024'!$V$5:$V$15,1)):
INDEX('DS2024'!$W$5:$W$15,MATCH(P25,'DS2024'!$V$5:$V$15,1)+1),
INDEX('DS2024'!$V$5:$V$15,MATCH(P25,'DS2024'!$V$5:$V$15,1)):
INDEX('DS2024'!$V$5:$V$15,MATCH(P25,'DS2024'!$V$5:$V$15,1)+1)),
IF($AA$3=Database!$A$10,
_xlfn.FORECAST.LINEAR(
P25,
INDEX('DS2024'!$Z$5:$Z$15,MATCH(P25,'DS2024'!$Y$5:$Y$15,1)):
INDEX('DS2024'!$Z$5:$Z$15,MATCH(P25,'DS2024'!$Y$5:$Y$15,1)+1),
INDEX('DS2024'!$Y$5:$Y$15,MATCH(P25,'DS2024'!$Y$5:$Y$15,1)):
INDEX('DS2024'!$Y$5:$Y$15,MATCH(P25,'DS2024'!$Y$5:$Y$15,1)+1))
)))))))))))))))))))</f>
        <v>0.19267630080815318</v>
      </c>
      <c r="AB25" s="50">
        <f>IF($AB$3=Database!$A$11,
_xlfn.FORECAST.LINEAR(
R25,
INDEX('DS2024'!$B$20:$B$35,MATCH(R25,'DS2024'!$A$20:$A$35,1)):
INDEX('DS2024'!$B$20:$B$35,MATCH(R25,'DS2024'!$A$20:$A$35,1)+1),
INDEX('DS2024'!$A$20:$A$35,MATCH(R25,'DS2024'!$A$20:$A$35,1)):
INDEX('DS2024'!$A$20:$A$35,MATCH(R25,'DS2024'!$A$20:$A$35,1)+1)),
IF($AB$3=Database!$A$12,
_xlfn.FORECAST.LINEAR(
R25,
INDEX('DS2024'!$E$20:$E$35,MATCH(R25,'DS2024'!$D$20:$D$35,1)):
INDEX('DS2024'!$E$20:$E$35,MATCH(R25,'DS2024'!$D$20:$D$35,1)+1),
INDEX('DS2024'!$D$20:$D$35,MATCH(R25,'DS2024'!$D$20:$D$35,1)):
INDEX('DS2024'!$D$20:$D$35,MATCH(R25,'DS2024'!$D$20:$D$35,1)+1)),
IF($AB$3=Database!$A$13,
_xlfn.FORECAST.LINEAR(
R25,
INDEX('DS2024'!$H$20:$H$35,MATCH(R25,'DS2024'!$G$20:$G$35,1)):
INDEX('DS2024'!$H$20:$H$35,MATCH(R25,'DS2024'!$G$20:$G$35,1)+1),
INDEX('DS2024'!$G$20:$G$35,MATCH(R25,'DS2024'!$G$20:$G$35,1)):
INDEX('DS2024'!$G$20:$G$35,MATCH(R25,'DS2024'!$G$20:$G$35,1)+1)),
IF($AB$3=Database!$A$14,
_xlfn.FORECAST.LINEAR(
R25,
INDEX('DS2024'!$K$20:$K$35,MATCH(R25,'DS2024'!$J$20:$J$35,1)):
INDEX('DS2024'!$K$20:$K$35,MATCH(R25,'DS2024'!$J$20:$J$35,1)+1),
INDEX('DS2024'!$J$20:$J$35,MATCH(R25,'DS2024'!$J$20:$J$35,1)):
INDEX('DS2024'!$J$20:$J$35,MATCH(R25,'DS2024'!$J$20:$J$35,1)+1)),
IF($AB$3=Database!$A$15,
_xlfn.FORECAST.LINEAR(
R25,
INDEX('DS2024'!$N$20:$N$35,MATCH(R25,'DS2024'!$M$20:$M$35,1)):
INDEX('DS2024'!$N$20:$N$35,MATCH(R25,'DS2024'!$M$20:$M$35,1)+1),
INDEX('DS2024'!$M$20:$M$35,MATCH(R25,'DS2024'!$M$20:$M$35,1)):
INDEX('DS2024'!$M$20:$M$35,MATCH(R25,'DS2024'!$M$20:$M$35,1)+1)),
IF($AB$3=Database!$A$16,
_xlfn.FORECAST.LINEAR(
R25,
INDEX('DS2024'!$Q$20:$Q$35,MATCH(R25,'DS2024'!$P$20:$P$35,1)):
INDEX('DS2024'!$Q$20:$Q$35,MATCH(R25,'DS2024'!$P$20:$P$35,1)+1),
INDEX('DS2024'!$P$20:$P$35,MATCH(R25,'DS2024'!$P$20:$P$35,1)):
INDEX('DS2024'!$P$20:$P$35,MATCH(R25,'DS2024'!$P$20:$P$35,1)+1)),
IF($AB$3=Database!$A$17,
_xlfn.FORECAST.LINEAR(
R25,
INDEX('DS2024'!$T$20:$T$35,MATCH(R25,'DS2024'!$S$20:$S$35,1)):
INDEX('DS2024'!$T$20:$T$35,MATCH(R25,'DS2024'!$S$20:$S$35,1)+1),
INDEX('DS2024'!$S$20:$S$35,MATCH(R25,'DS2024'!$S$20:$S$35,1)):
INDEX('DS2024'!$S$20:$S$35,MATCH(R25,'DS2024'!$S$20:$S$35,1)+1)),
IF($AB$3=Database!$A$18,
_xlfn.FORECAST.LINEAR(
R25,
INDEX('DS2024'!$W$20:$W$35,MATCH(R25,'DS2024'!$V$20:$V$35,1)):
INDEX('DS2024'!$W$20:$W$35,MATCH(R25,'DS2024'!$V$20:$V$35,1)+1),
INDEX('DS2024'!$V$20:$V$35,MATCH(R25,'DS2024'!$V$20:$V$35,1)):
INDEX('DS2024'!$V$20:$V$35,MATCH(R25,'DS2024'!$V$20:$V$35,1)+1)),
IF($AB$3=Database!$A$19,
_xlfn.FORECAST.LINEAR(
R25,
INDEX('DS2024'!$Z$20:$Z$35,MATCH(R25,'DS2024'!$Y$20:$Y$35,1)):
INDEX('DS2024'!$Z$20:$Z$35,MATCH(R25,'DS2024'!$Y$20:$Y$35,1)+1),
INDEX('DS2024'!$Y$20:$Y$35,MATCH(R25,'DS2024'!$Y$20:$Y$35,1)):
INDEX('DS2024'!$Y$20:$Y$35,MATCH(R25,'DS2024'!$Y$20:$Y$35,1)+1)),
IF($AB$3=Database!$A$20,
_xlfn.FORECAST.LINEAR(
R25,
INDEX('DS2024'!$AC$20:$AC$35,MATCH(R25,'DS2024'!$AB$20:$AB$35,1)):
INDEX('DS2024'!$AC$20:$AC$35,MATCH(R25,'DS2024'!$AB$20:$AB$35,1)+1),
INDEX('DS2024'!$AB$20:$AB$35,MATCH(R25,'DS2024'!$AB$20:$AB$35,1)):
INDEX('DS2024'!$AB$20:$AB$35,MATCH(R25,'DS2024'!$AB$20:$AB$35,1)+1)),
IF($AB$3=Database!$A$2,
_xlfn.FORECAST.LINEAR(
R25,
INDEX('DS2024'!$B$5:$B$15,MATCH(R25,'DS2024'!$A$5:$A$15,1)):
INDEX('DS2024'!$B$5:$B$15,MATCH(R25,'DS2024'!$A$5:$A$15,1)+1),
INDEX('DS2024'!$A$5:$A$15,MATCH(R25,'DS2024'!$A$5:$A$15,1)):
INDEX('DS2024'!$A$5:$A$15,MATCH(R25,'DS2024'!$A$5:$A$15,1)+1)),
IF($AB$3=Database!$A$3,
_xlfn.FORECAST.LINEAR(
R25,
INDEX('DS2024'!$E$5:$E$15,MATCH(R25,'DS2024'!$D$5:$D$15,1)):
INDEX('DS2024'!$E$5:$E$15,MATCH(R25,'DS2024'!$D$5:$D$15,1)+1),
INDEX('DS2024'!$D$5:$D$15,MATCH(R25,'DS2024'!$D$5:$D$15,1)):
INDEX('DS2024'!$D$5:$D$15,MATCH(R25,'DS2024'!$D$5:$D$15,1)+1)),
IF($AB$3=Database!$A$4,
_xlfn.FORECAST.LINEAR(
R25,
INDEX('DS2024'!$H$5:$H$15,MATCH(R25,'DS2024'!$G$5:$G$15,1)):
INDEX('DS2024'!$H$5:$H$15,MATCH(R25,'DS2024'!$G$5:$G$15,1)+1),
INDEX('DS2024'!$G$5:$G$15,MATCH(R25,'DS2024'!$G$5:$G$15,1)):
INDEX('DS2024'!$G$5:$G$15,MATCH(R25,'DS2024'!$G$5:$G$15,1)+1)),
IF($AB$3=Database!$A$5,
_xlfn.FORECAST.LINEAR(
R25,
INDEX('DS2024'!$K$5:$K$15,MATCH(R25,'DS2024'!$J$5:$J$15,1)):
INDEX('DS2024'!$K$5:$K$15,MATCH(R25,'DS2024'!$J$5:$J$15,1)+1),
INDEX('DS2024'!$J$5:$J$15,MATCH(R25,'DS2024'!$J$5:$J$15,1)):
INDEX('DS2024'!$J$5:$J$15,MATCH(R25,'DS2024'!$J$5:$J$15,1)+1)),
IF($AB$3=Database!$A$6,
_xlfn.FORECAST.LINEAR(
R25,
INDEX('DS2024'!$N$5:$N$15,MATCH(R25,'DS2024'!$M$5:$M$15,1)):
INDEX('DS2024'!$N$5:$N$15,MATCH(R25,'DS2024'!$M$5:$M$15,1)+1),
INDEX('DS2024'!$M$5:$M$15,MATCH(R25,'DS2024'!$M$5:$M$15,1)):
INDEX('DS2024'!$M$5:$M$15,MATCH(R25,'DS2024'!$M$5:$M$15,1)+1)),
IF($AB$3=Database!$A$7,
_xlfn.FORECAST.LINEAR(
R25,
INDEX('DS2024'!$Q$5:$Q$15,MATCH(R25,'DS2024'!$P$5:$P$15,1)):
INDEX('DS2024'!$Q$5:$Q$15,MATCH(R25,'DS2024'!$P$5:$P$15,1)+1),
INDEX('DS2024'!$P$5:$P$15,MATCH(R25,'DS2024'!$P$5:$P$15,1)):
INDEX('DS2024'!$P$5:$P$15,MATCH(R25,'DS2024'!$P$5:$P$15,1)+1)),
IF($AB$3=Database!$A$8,
_xlfn.FORECAST.LINEAR(
R25,
INDEX('DS2024'!$T$5:$T$15,MATCH(R25,'DS2024'!$S$5:$S$15,1)):
INDEX('DS2024'!$T$5:$T$15,MATCH(R25,'DS2024'!$S$5:$S$15,1)+1),
INDEX('DS2024'!$S$5:$S$15,MATCH(R25,'DS2024'!$S$5:$S$15,1)):
INDEX('DS2024'!$S$5:$S$15,MATCH(R25,'DS2024'!$S$5:$S$15,1)+1)),
IF($AB$3=Database!$A$9,
_xlfn.FORECAST.LINEAR(
R25,
INDEX('DS2024'!$W$5:$W$15,MATCH(R25,'DS2024'!$V$5:$V$15,1)):
INDEX('DS2024'!$W$5:$W$15,MATCH(R25,'DS2024'!$V$5:$V$15,1)+1),
INDEX('DS2024'!$V$5:$V$15,MATCH(R25,'DS2024'!$V$5:$V$15,1)):
INDEX('DS2024'!$V$5:$V$15,MATCH(R25,'DS2024'!$V$5:$V$15,1)+1)),
IF($AB$3=Database!$A$10,
_xlfn.FORECAST.LINEAR(
R25,
INDEX('DS2024'!$Z$5:$Z$15,MATCH(R25,'DS2024'!$Y$5:$Y$15,1)):
INDEX('DS2024'!$Z$5:$Z$15,MATCH(R25,'DS2024'!$Y$5:$Y$15,1)+1),
INDEX('DS2024'!$Y$5:$Y$15,MATCH(R25,'DS2024'!$Y$5:$Y$15,1)):
INDEX('DS2024'!$Y$5:$Y$15,MATCH(R25,'DS2024'!$Y$5:$Y$15,1)+1))
)))))))))))))))))))</f>
        <v>0.1924724710378598</v>
      </c>
      <c r="AC25" s="82">
        <f t="shared" si="0"/>
        <v>0.52916433289271159</v>
      </c>
      <c r="AD25" s="82">
        <f t="shared" si="1"/>
        <v>0.46219690808219283</v>
      </c>
      <c r="AE25" s="82">
        <f t="shared" si="2"/>
        <v>0.46720001220116125</v>
      </c>
      <c r="AF25" s="82">
        <f t="shared" si="3"/>
        <v>0.52919181149618666</v>
      </c>
      <c r="AG25" s="82">
        <f t="shared" si="4"/>
        <v>0.52915618245947749</v>
      </c>
      <c r="AH25" s="82">
        <f t="shared" si="5"/>
        <v>0.5288981630302374</v>
      </c>
      <c r="AI25" s="82">
        <f t="shared" si="6"/>
        <v>0.52930056156248195</v>
      </c>
      <c r="AJ25" s="83">
        <f t="shared" si="7"/>
        <v>0.52920159201606753</v>
      </c>
      <c r="AK25" s="83">
        <f t="shared" si="8"/>
        <v>0.52918668836672522</v>
      </c>
      <c r="AL25" s="42"/>
      <c r="AM25" s="42"/>
      <c r="AN25" s="42"/>
      <c r="AO25" s="42"/>
      <c r="AP25" s="42"/>
      <c r="AQ25" s="42"/>
      <c r="AR25" s="42"/>
      <c r="AS25" s="42"/>
      <c r="AT25" s="42"/>
      <c r="BD25" s="83" t="e">
        <f>#REF!/10</f>
        <v>#REF!</v>
      </c>
      <c r="BE25" s="83" t="e">
        <f>#REF!/10</f>
        <v>#REF!</v>
      </c>
      <c r="BF25" s="83" t="e">
        <f>#REF!/10</f>
        <v>#REF!</v>
      </c>
      <c r="BG25" s="83" t="e">
        <f>#REF!/10</f>
        <v>#REF!</v>
      </c>
      <c r="BH25" s="83">
        <f t="shared" si="9"/>
        <v>0</v>
      </c>
      <c r="BI25" s="83">
        <f t="shared" si="10"/>
        <v>0</v>
      </c>
      <c r="BJ25" s="83">
        <f t="shared" si="11"/>
        <v>0</v>
      </c>
      <c r="BK25" s="83">
        <f t="shared" si="12"/>
        <v>0</v>
      </c>
      <c r="BL25" s="83">
        <f t="shared" si="13"/>
        <v>0</v>
      </c>
    </row>
    <row r="26" spans="1:64" ht="14.25" customHeight="1">
      <c r="A26" s="31">
        <v>20</v>
      </c>
      <c r="B26" s="42">
        <f>'Evaluasi 60 C'!B26</f>
        <v>65.89</v>
      </c>
      <c r="C26" s="42">
        <f>'Evaluasi 60 C'!C26</f>
        <v>-0.33703303015797026</v>
      </c>
      <c r="D26" s="42">
        <f>'Evaluasi 60 C'!E26</f>
        <v>66.483999999999995</v>
      </c>
      <c r="E26" s="42">
        <f>'Evaluasi 60 C'!F26</f>
        <v>-0.29420288808664263</v>
      </c>
      <c r="F26" s="42">
        <f>'Evaluasi 60 C'!H26</f>
        <v>65.816000000000003</v>
      </c>
      <c r="G26" s="42">
        <f>'Evaluasi 60 C'!I26</f>
        <v>-0.29589097472924186</v>
      </c>
      <c r="H26" s="42">
        <f>'Evaluasi 60 C'!K26</f>
        <v>65.92</v>
      </c>
      <c r="I26" s="42">
        <f>'Evaluasi 60 C'!L26</f>
        <v>-0.33712158927716607</v>
      </c>
      <c r="J26" s="42">
        <f>'Evaluasi 60 C'!N26</f>
        <v>65.611000000000004</v>
      </c>
      <c r="K26" s="42">
        <f>'Evaluasi 60 C'!O26</f>
        <v>-0.3362094303494495</v>
      </c>
      <c r="L26" s="42">
        <f>'Evaluasi 60 C'!Q26</f>
        <v>66.274000000000001</v>
      </c>
      <c r="M26" s="42">
        <f>'Evaluasi 60 C'!R26</f>
        <v>-0.33816658688367635</v>
      </c>
      <c r="N26" s="42">
        <f>'Evaluasi 60 C'!T26</f>
        <v>65.400999999999996</v>
      </c>
      <c r="O26" s="42">
        <f>'Evaluasi 60 C'!U26</f>
        <v>-0.33558951651507896</v>
      </c>
      <c r="P26" s="42">
        <f>'Evaluasi 60 C'!W26</f>
        <v>65.540999999999997</v>
      </c>
      <c r="Q26" s="42">
        <f>'Evaluasi 60 C'!X26</f>
        <v>-0.33600279240465925</v>
      </c>
      <c r="R26" s="42">
        <f>'Evaluasi 60 C'!Z26</f>
        <v>65.921999999999997</v>
      </c>
      <c r="S26" s="50">
        <f>'Evaluasi 60 C'!AA26</f>
        <v>-0.33712749321844576</v>
      </c>
      <c r="T26" s="50">
        <f>IF($T$3=Database!$A$11,
_xlfn.FORECAST.LINEAR(
B26,
INDEX('DS2024'!$B$20:$B$35,MATCH(B26,'DS2024'!$A$20:$A$35,1)):
INDEX('DS2024'!$B$20:$B$35,MATCH(B26,'DS2024'!$A$20:$A$35,1)+1),
INDEX('DS2024'!$A$20:$A$35,MATCH(B26,'DS2024'!$A$20:$A$35,1)):
INDEX('DS2024'!$A$20:$A$35,MATCH(B26,'DS2024'!$A$20:$A$35,1)+1)),
IF($T$3=Database!$A$12,
_xlfn.FORECAST.LINEAR(
B26,
INDEX('DS2024'!$E$20:$E$35,MATCH(B26,'DS2024'!$D$20:$D$35,1)):
INDEX('DS2024'!$E$20:$E$35,MATCH(B26,'DS2024'!$D$20:$D$35,1)+1),
INDEX('DS2024'!$D$20:$D$35,MATCH(B26,'DS2024'!$D$20:$D$35,1)):
INDEX('DS2024'!$D$20:$D$35,MATCH(B26,'DS2024'!$D$20:$D$35,1)+1)),
IF($T$3=Database!$A$13,
_xlfn.FORECAST.LINEAR(
B26,
INDEX('DS2024'!$H$20:$H$35,MATCH(B26,'DS2024'!$G$20:$G$35,1)):
INDEX('DS2024'!$H$20:$H$35,MATCH(B26,'DS2024'!$G$20:$G$35,1)+1),
INDEX('DS2024'!$G$20:$G$35,MATCH(B26,'DS2024'!$G$20:$G$35,1)):
INDEX('DS2024'!$G$20:$G$35,MATCH(B26,'DS2024'!$G$20:$G$35,1)+1)),
IF($T$3=Database!$A$14,
_xlfn.FORECAST.LINEAR(
B26,
INDEX('DS2024'!$K$20:$K$35,MATCH(B26,'DS2024'!$J$20:$J$35,1)):
INDEX('DS2024'!$K$20:$K$35,MATCH(B26,'DS2024'!$J$20:$J$35,1)+1),
INDEX('DS2024'!$J$20:$J$35,MATCH(B26,'DS2024'!$J$20:$J$35,1)):
INDEX('DS2024'!$J$20:$J$35,MATCH(B26,'DS2024'!$J$20:$J$35,1)+1)),
IF($T$3=Database!$A$15,
_xlfn.FORECAST.LINEAR(
B26,
INDEX('DS2024'!$N$20:$N$35,MATCH(B26,'DS2024'!$M$20:$M$35,1)):
INDEX('DS2024'!$N$20:$N$35,MATCH(B26,'DS2024'!$M$20:$M$35,1)+1),
INDEX('DS2024'!$M$20:$M$35,MATCH(B26,'DS2024'!$M$20:$M$35,1)):
INDEX('DS2024'!$M$20:$M$35,MATCH(B26,'DS2024'!$M$20:$M$35,1)+1)),
IF($T$3=Database!$A$16,
_xlfn.FORECAST.LINEAR(
B26,
INDEX('DS2024'!$Q$20:$Q$35,MATCH(B26,'DS2024'!$P$20:$P$35,1)):
INDEX('DS2024'!$Q$20:$Q$35,MATCH(B26,'DS2024'!$P$20:$P$35,1)+1),
INDEX('DS2024'!$P$20:$P$35,MATCH(B26,'DS2024'!$P$20:$P$35,1)):
INDEX('DS2024'!$P$20:$P$35,MATCH(B26,'DS2024'!$P$20:$P$35,1)+1)),
IF($T$3=Database!$A$17,
_xlfn.FORECAST.LINEAR(
B26,
INDEX('DS2024'!$T$20:$T$35,MATCH(B26,'DS2024'!$S$20:$S$35,1)):
INDEX('DS2024'!$T$20:$T$35,MATCH(B26,'DS2024'!$S$20:$S$35,1)+1),
INDEX('DS2024'!$S$20:$S$35,MATCH(B26,'DS2024'!$S$20:$S$35,1)):
INDEX('DS2024'!$S$20:$S$35,MATCH(B26,'DS2024'!$S$20:$S$35,1)+1)),
IF($T$3=Database!$A$18,
_xlfn.FORECAST.LINEAR(
B26,
INDEX('DS2024'!$W$20:$W$35,MATCH(B26,'DS2024'!$V$20:$V$35,1)):
INDEX('DS2024'!$W$20:$W$35,MATCH(B26,'DS2024'!$V$20:$V$35,1)+1),
INDEX('DS2024'!$V$20:$V$35,MATCH(B26,'DS2024'!$V$20:$V$35,1)):
INDEX('DS2024'!$V$20:$V$35,MATCH(B26,'DS2024'!$V$20:$V$35,1)+1)),
IF($T$3=Database!$A$19,
_xlfn.FORECAST.LINEAR(
B26,
INDEX('DS2024'!$Z$20:$Z$35,MATCH(B26,'DS2024'!$Y$20:$Y$35,1)):
INDEX('DS2024'!$Z$20:$Z$35,MATCH(B26,'DS2024'!$Y$20:$Y$35,1)+1),
INDEX('DS2024'!$Y$20:$Y$35,MATCH(B26,'DS2024'!$Y$20:$Y$35,1)):
INDEX('DS2024'!$Y$20:$Y$35,MATCH(B26,'DS2024'!$Y$20:$Y$35,1)+1)),
IF($T$3=Database!$A$20,
_xlfn.FORECAST.LINEAR(
B26,
INDEX('DS2024'!$AC$20:$AC$35,MATCH(B26,'DS2024'!$AB$20:$AB$35,1)):
INDEX('DS2024'!$AC$20:$AC$35,MATCH(B26,'DS2024'!$AB$20:$AB$35,1)+1),
INDEX('DS2024'!$AB$20:$AB$35,MATCH(B26,'DS2024'!$AB$20:$AB$35,1)):
INDEX('DS2024'!$AB$20:$AB$35,MATCH(B26,'DS2024'!$AB$20:$AB$35,1)+1)),
IF($T$3=Database!$A$2,
_xlfn.FORECAST.LINEAR(
B26,
INDEX('DS2024'!$B$5:$B$15,MATCH(B26,'DS2024'!$A$5:$A$15,1)):
INDEX('DS2024'!$B$5:$B$15,MATCH(B26,'DS2024'!$A$5:$A$15,1)+1),
INDEX('DS2024'!$A$5:$A$15,MATCH(B26,'DS2024'!$A$5:$A$15,1)):
INDEX('DS2024'!$A$5:$A$15,MATCH(B26,'DS2024'!$A$5:$A$15,1)+1)),
IF($T$3=Database!$A$3,
_xlfn.FORECAST.LINEAR(
B26,
INDEX('DS2024'!$E$5:$E$15,MATCH(B26,'DS2024'!$D$5:$D$15,1)):
INDEX('DS2024'!$E$5:$E$15,MATCH(B26,'DS2024'!$D$5:$D$15,1)+1),
INDEX('DS2024'!$D$5:$D$15,MATCH(B26,'DS2024'!$D$5:$D$15,1)):
INDEX('DS2024'!$D$5:$D$15,MATCH(B26,'DS2024'!$D$5:$D$15,1)+1)),
IF($T$3=Database!$A$4,
_xlfn.FORECAST.LINEAR(
B26,
INDEX('DS2024'!$H$5:$H$15,MATCH(B26,'DS2024'!$G$5:$G$15,1)):
INDEX('DS2024'!$H$5:$H$15,MATCH(B26,'DS2024'!$G$5:$G$15,1)+1),
INDEX('DS2024'!$G$5:$G$15,MATCH(B26,'DS2024'!$G$5:$G$15,1)):
INDEX('DS2024'!$G$5:$G$15,MATCH(B26,'DS2024'!$G$5:$G$15,1)+1)),
IF($T$3=Database!$A$5,
_xlfn.FORECAST.LINEAR(
B26,
INDEX('DS2024'!$K$5:$K$15,MATCH(B26,'DS2024'!$J$5:$J$15,1)):
INDEX('DS2024'!$K$5:$K$15,MATCH(B26,'DS2024'!$J$5:$J$15,1)+1),
INDEX('DS2024'!$J$5:$J$15,MATCH(B26,'DS2024'!$J$5:$J$15,1)):
INDEX('DS2024'!$J$5:$J$15,MATCH(B26,'DS2024'!$J$5:$J$15,1)+1)),
IF($T$3=Database!$A$6,
_xlfn.FORECAST.LINEAR(
B26,
INDEX('DS2024'!$N$5:$N$15,MATCH(B26,'DS2024'!$M$5:$M$15,1)):
INDEX('DS2024'!$N$5:$N$15,MATCH(B26,'DS2024'!$M$5:$M$15,1)+1),
INDEX('DS2024'!$M$5:$M$15,MATCH(B26,'DS2024'!$M$5:$M$15,1)):
INDEX('DS2024'!$M$5:$M$15,MATCH(B26,'DS2024'!$M$5:$M$15,1)+1)),
IF($T$3=Database!$A$7,
_xlfn.FORECAST.LINEAR(
B26,
INDEX('DS2024'!$Q$5:$Q$15,MATCH(B26,'DS2024'!$P$5:$P$15,1)):
INDEX('DS2024'!$Q$5:$Q$15,MATCH(B26,'DS2024'!$P$5:$P$15,1)+1),
INDEX('DS2024'!$P$5:$P$15,MATCH(B26,'DS2024'!$P$5:$P$15,1)):
INDEX('DS2024'!$P$5:$P$15,MATCH(B26,'DS2024'!$P$5:$P$15,1)+1)),
IF($T$3=Database!$A$8,
_xlfn.FORECAST.LINEAR(
B26,
INDEX('DS2024'!$T$5:$T$15,MATCH(B26,'DS2024'!$S$5:$S$15,1)):
INDEX('DS2024'!$T$5:$T$15,MATCH(B26,'DS2024'!$S$5:$S$15,1)+1),
INDEX('DS2024'!$S$5:$S$15,MATCH(B26,'DS2024'!$S$5:$S$15,1)):
INDEX('DS2024'!$S$5:$S$15,MATCH(B26,'DS2024'!$S$5:$S$15,1)+1)),
IF($T$3=Database!$A$9,
_xlfn.FORECAST.LINEAR(
B26,
INDEX('DS2024'!$W$5:$W$15,MATCH(B26,'DS2024'!$V$5:$V$15,1)):
INDEX('DS2024'!$W$5:$W$15,MATCH(B26,'DS2024'!$V$5:$V$15,1)+1),
INDEX('DS2024'!$V$5:$V$15,MATCH(B26,'DS2024'!$V$5:$V$15,1)):
INDEX('DS2024'!$V$5:$V$15,MATCH(B26,'DS2024'!$V$5:$V$15,1)+1)),
IF($T$3=Database!$A$10,
_xlfn.FORECAST.LINEAR(
B26,
INDEX('DS2024'!$Z$5:$Z$15,MATCH(B26,'DS2024'!$Y$5:$Y$15,1)):
INDEX('DS2024'!$Z$5:$Z$15,MATCH(B26,'DS2024'!$Y$5:$Y$15,1)+1),
INDEX('DS2024'!$Y$5:$Y$15,MATCH(B26,'DS2024'!$Y$5:$Y$15,1)):
INDEX('DS2024'!$Y$5:$Y$15,MATCH(B26,'DS2024'!$Y$5:$Y$15,1)+1))
)))))))))))))))))))</f>
        <v>0.19212850830048966</v>
      </c>
      <c r="U26" s="50">
        <f>IF($U$3=Database!$A$11,
_xlfn.FORECAST.LINEAR(
D26,
INDEX('DS2024'!$B$20:$B$35,MATCH(D26,'DS2024'!$A$20:$A$35,1)):
INDEX('DS2024'!$B$20:$B$35,MATCH(D26,'DS2024'!$A$20:$A$35,1)+1),
INDEX('DS2024'!$A$20:$A$35,MATCH(D26,'DS2024'!$A$20:$A$35,1)):
INDEX('DS2024'!$A$20:$A$35,MATCH(D26,'DS2024'!$A$20:$A$35,1)+1)),
IF($U$3=Database!$A$12,
_xlfn.FORECAST.LINEAR(
D26,
INDEX('DS2024'!$E$20:$E$35,MATCH(D26,'DS2024'!$D$20:$D$35,1)):
INDEX('DS2024'!$E$20:$E$35,MATCH(D26,'DS2024'!$D$20:$D$35,1)+1),
INDEX('DS2024'!$D$20:$D$35,MATCH(D26,'DS2024'!$D$20:$D$35,1)):
INDEX('DS2024'!$D$20:$D$35,MATCH(D26,'DS2024'!$D$20:$D$35,1)+1)),
IF($U$3=Database!$A$13,
_xlfn.FORECAST.LINEAR(
D26,
INDEX('DS2024'!$H$20:$H$35,MATCH(D26,'DS2024'!$G$20:$G$35,1)):
INDEX('DS2024'!$H$20:$H$35,MATCH(D26,'DS2024'!$G$20:$G$35,1)+1),
INDEX('DS2024'!$G$20:$G$35,MATCH(D26,'DS2024'!$G$20:$G$35,1)):
INDEX('DS2024'!$G$20:$G$35,MATCH(D26,'DS2024'!$G$20:$G$35,1)+1)),
IF($U$3=Database!$A$14,
_xlfn.FORECAST.LINEAR(
D26,
INDEX('DS2024'!$K$20:$K$35,MATCH(D26,'DS2024'!$J$20:$J$35,1)):
INDEX('DS2024'!$K$20:$K$35,MATCH(D26,'DS2024'!$J$20:$J$35,1)+1),
INDEX('DS2024'!$J$20:$J$35,MATCH(D26,'DS2024'!$J$20:$J$35,1)):
INDEX('DS2024'!$J$20:$J$35,MATCH(D26,'DS2024'!$J$20:$J$35,1)+1)),
IF($U$3=Database!$A$15,
_xlfn.FORECAST.LINEAR(
D26,
INDEX('DS2024'!$N$20:$N$35,MATCH(D26,'DS2024'!$M$20:$M$35,1)):
INDEX('DS2024'!$N$20:$N$35,MATCH(D26,'DS2024'!$M$20:$M$35,1)+1),
INDEX('DS2024'!$M$20:$M$35,MATCH(D26,'DS2024'!$M$20:$M$35,1)):
INDEX('DS2024'!$M$20:$M$35,MATCH(D26,'DS2024'!$M$20:$M$35,1)+1)),
IF($U$3=Database!$A$16,
_xlfn.FORECAST.LINEAR(
D26,
INDEX('DS2024'!$Q$20:$Q$35,MATCH(D26,'DS2024'!$P$20:$P$35,1)):
INDEX('DS2024'!$Q$20:$Q$35,MATCH(D26,'DS2024'!$P$20:$P$35,1)+1),
INDEX('DS2024'!$P$20:$P$35,MATCH(D26,'DS2024'!$P$20:$P$35,1)):
INDEX('DS2024'!$P$20:$P$35,MATCH(D26,'DS2024'!$P$20:$P$35,1)+1)),
IF($U$3=Database!$A$17,
_xlfn.FORECAST.LINEAR(
D26,
INDEX('DS2024'!$T$20:$T$35,MATCH(D26,'DS2024'!$S$20:$S$35,1)):
INDEX('DS2024'!$T$20:$T$35,MATCH(D26,'DS2024'!$S$20:$S$35,1)+1),
INDEX('DS2024'!$S$20:$S$35,MATCH(D26,'DS2024'!$S$20:$S$35,1)):
INDEX('DS2024'!$S$20:$S$35,MATCH(D26,'DS2024'!$S$20:$S$35,1)+1)),
IF($U$3=Database!$A$18,
_xlfn.FORECAST.LINEAR(
D26,
INDEX('DS2024'!$W$20:$W$35,MATCH(D26,'DS2024'!$V$20:$V$35,1)):
INDEX('DS2024'!$W$20:$W$35,MATCH(D26,'DS2024'!$V$20:$V$35,1)+1),
INDEX('DS2024'!$V$20:$V$35,MATCH(D26,'DS2024'!$V$20:$V$35,1)):
INDEX('DS2024'!$V$20:$V$35,MATCH(D26,'DS2024'!$V$20:$V$35,1)+1)),
IF($U$3=Database!$A$19,
_xlfn.FORECAST.LINEAR(
D26,
INDEX('DS2024'!$Z$20:$Z$35,MATCH(D26,'DS2024'!$Y$20:$Y$35,1)):
INDEX('DS2024'!$Z$20:$Z$35,MATCH(D26,'DS2024'!$Y$20:$Y$35,1)+1),
INDEX('DS2024'!$Y$20:$Y$35,MATCH(D26,'DS2024'!$Y$20:$Y$35,1)):
INDEX('DS2024'!$Y$20:$Y$35,MATCH(D26,'DS2024'!$Y$20:$Y$35,1)+1)),
IF($U$3=Database!$A$20,
_xlfn.FORECAST.LINEAR(
D26,
INDEX('DS2024'!$AC$20:$AC$35,MATCH(D26,'DS2024'!$AB$20:$AB$35,1)):
INDEX('DS2024'!$AC$20:$AC$35,MATCH(D26,'DS2024'!$AB$20:$AB$35,1)+1),
INDEX('DS2024'!$AB$20:$AB$35,MATCH(D26,'DS2024'!$AB$20:$AB$35,1)):
INDEX('DS2024'!$AB$20:$AB$35,MATCH(D26,'DS2024'!$AB$20:$AB$35,1)+1)),
IF($U$3=Database!$A$2,
_xlfn.FORECAST.LINEAR(
D26,
INDEX('DS2024'!$B$5:$B$15,MATCH(D26,'DS2024'!$A$5:$A$15,1)):
INDEX('DS2024'!$B$5:$B$15,MATCH(D26,'DS2024'!$A$5:$A$15,1)+1),
INDEX('DS2024'!$A$5:$A$15,MATCH(D26,'DS2024'!$A$5:$A$15,1)):
INDEX('DS2024'!$A$5:$A$15,MATCH(D26,'DS2024'!$A$5:$A$15,1)+1)),
IF($U$3=Database!$A$3,
_xlfn.FORECAST.LINEAR(
D26,
INDEX('DS2024'!$E$5:$E$15,MATCH(D26,'DS2024'!$D$5:$D$15,1)):
INDEX('DS2024'!$E$5:$E$15,MATCH(D26,'DS2024'!$D$5:$D$15,1)+1),
INDEX('DS2024'!$D$5:$D$15,MATCH(D26,'DS2024'!$D$5:$D$15,1)):
INDEX('DS2024'!$D$5:$D$15,MATCH(D26,'DS2024'!$D$5:$D$15,1)+1)),
IF($U$3=Database!$A$4,
_xlfn.FORECAST.LINEAR(
D26,
INDEX('DS2024'!$H$5:$H$15,MATCH(D26,'DS2024'!$G$5:$G$15,1)):
INDEX('DS2024'!$H$5:$H$15,MATCH(D26,'DS2024'!$G$5:$G$15,1)+1),
INDEX('DS2024'!$G$5:$G$15,MATCH(D26,'DS2024'!$G$5:$G$15,1)):
INDEX('DS2024'!$G$5:$G$15,MATCH(D26,'DS2024'!$G$5:$G$15,1)+1)),
IF($U$3=Database!$A$5,
_xlfn.FORECAST.LINEAR(
D26,
INDEX('DS2024'!$K$5:$K$15,MATCH(D26,'DS2024'!$J$5:$J$15,1)):
INDEX('DS2024'!$K$5:$K$15,MATCH(D26,'DS2024'!$J$5:$J$15,1)+1),
INDEX('DS2024'!$J$5:$J$15,MATCH(D26,'DS2024'!$J$5:$J$15,1)):
INDEX('DS2024'!$J$5:$J$15,MATCH(D26,'DS2024'!$J$5:$J$15,1)+1)),
IF($U$3=Database!$A$6,
_xlfn.FORECAST.LINEAR(
D26,
INDEX('DS2024'!$N$5:$N$15,MATCH(D26,'DS2024'!$M$5:$M$15,1)):
INDEX('DS2024'!$N$5:$N$15,MATCH(D26,'DS2024'!$M$5:$M$15,1)+1),
INDEX('DS2024'!$M$5:$M$15,MATCH(D26,'DS2024'!$M$5:$M$15,1)):
INDEX('DS2024'!$M$5:$M$15,MATCH(D26,'DS2024'!$M$5:$M$15,1)+1)),
IF($U$3=Database!$A$7,
_xlfn.FORECAST.LINEAR(
D26,
INDEX('DS2024'!$Q$5:$Q$15,MATCH(D26,'DS2024'!$P$5:$P$15,1)):
INDEX('DS2024'!$Q$5:$Q$15,MATCH(D26,'DS2024'!$P$5:$P$15,1)+1),
INDEX('DS2024'!$P$5:$P$15,MATCH(D26,'DS2024'!$P$5:$P$15,1)):
INDEX('DS2024'!$P$5:$P$15,MATCH(D26,'DS2024'!$P$5:$P$15,1)+1)),
IF($U$3=Database!$A$8,
_xlfn.FORECAST.LINEAR(
D26,
INDEX('DS2024'!$T$5:$T$15,MATCH(D26,'DS2024'!$S$5:$S$15,1)):
INDEX('DS2024'!$T$5:$T$15,MATCH(D26,'DS2024'!$S$5:$S$15,1)+1),
INDEX('DS2024'!$S$5:$S$15,MATCH(D26,'DS2024'!$S$5:$S$15,1)):
INDEX('DS2024'!$S$5:$S$15,MATCH(D26,'DS2024'!$S$5:$S$15,1)+1)),
IF($U$3=Database!$A$9,
_xlfn.FORECAST.LINEAR(
D26,
INDEX('DS2024'!$W$5:$W$15,MATCH(D26,'DS2024'!$V$5:$V$15,1)):
INDEX('DS2024'!$W$5:$W$15,MATCH(D26,'DS2024'!$V$5:$V$15,1)+1),
INDEX('DS2024'!$V$5:$V$15,MATCH(D26,'DS2024'!$V$5:$V$15,1)):
INDEX('DS2024'!$V$5:$V$15,MATCH(D26,'DS2024'!$V$5:$V$15,1)+1)),
IF($U$3=Database!$A$10,
_xlfn.FORECAST.LINEAR(
D26,
INDEX('DS2024'!$Z$5:$Z$15,MATCH(D26,'DS2024'!$Y$5:$Y$15,1)):
INDEX('DS2024'!$Z$5:$Z$15,MATCH(D26,'DS2024'!$Y$5:$Y$15,1)+1),
INDEX('DS2024'!$Y$5:$Y$15,MATCH(D26,'DS2024'!$Y$5:$Y$15,1)):
INDEX('DS2024'!$Y$5:$Y$15,MATCH(D26,'DS2024'!$Y$5:$Y$15,1)+1))
)))))))))))))))))))</f>
        <v>0.16717972166998013</v>
      </c>
      <c r="V26" s="50">
        <f>IF($V$3=Database!$A$11,
_xlfn.FORECAST.LINEAR(
F26,
INDEX('DS2024'!$B$20:$B$35,MATCH(F26,'DS2024'!$A$20:$A$35,1)):
INDEX('DS2024'!$B$20:$B$35,MATCH(F26,'DS2024'!$A$20:$A$35,1)+1),
INDEX('DS2024'!$A$20:$A$35,MATCH(F26,'DS2024'!$A$20:$A$35,1)):
INDEX('DS2024'!$A$20:$A$35,MATCH(F26,'DS2024'!$A$20:$A$35,1)+1)),
IF($V$3=Database!$A$12,
_xlfn.FORECAST.LINEAR(
F26,
INDEX('DS2024'!$E$20:$E$35,MATCH(F26,'DS2024'!$D$20:$D$35,1)):
INDEX('DS2024'!$E$20:$E$35,MATCH(F26,'DS2024'!$D$20:$D$35,1)+1),
INDEX('DS2024'!$D$20:$D$35,MATCH(F26,'DS2024'!$D$20:$D$35,1)):
INDEX('DS2024'!$D$20:$D$35,MATCH(F26,'DS2024'!$D$20:$D$35,1)+1)),
IF($V$3=Database!$A$13,
_xlfn.FORECAST.LINEAR(
F26,
INDEX('DS2024'!$H$20:$H$35,MATCH(F26,'DS2024'!$G$20:$G$35,1)):
INDEX('DS2024'!$H$20:$H$35,MATCH(F26,'DS2024'!$G$20:$G$35,1)+1),
INDEX('DS2024'!$G$20:$G$35,MATCH(F26,'DS2024'!$G$20:$G$35,1)):
INDEX('DS2024'!$G$20:$G$35,MATCH(F26,'DS2024'!$G$20:$G$35,1)+1)),
IF($V$3=Database!$A$14,
_xlfn.FORECAST.LINEAR(
F26,
INDEX('DS2024'!$K$20:$K$35,MATCH(F26,'DS2024'!$J$20:$J$35,1)):
INDEX('DS2024'!$K$20:$K$35,MATCH(F26,'DS2024'!$J$20:$J$35,1)+1),
INDEX('DS2024'!$J$20:$J$35,MATCH(F26,'DS2024'!$J$20:$J$35,1)):
INDEX('DS2024'!$J$20:$J$35,MATCH(F26,'DS2024'!$J$20:$J$35,1)+1)),
IF($V$3=Database!$A$15,
_xlfn.FORECAST.LINEAR(
F26,
INDEX('DS2024'!$N$20:$N$35,MATCH(F26,'DS2024'!$M$20:$M$35,1)):
INDEX('DS2024'!$N$20:$N$35,MATCH(F26,'DS2024'!$M$20:$M$35,1)+1),
INDEX('DS2024'!$M$20:$M$35,MATCH(F26,'DS2024'!$M$20:$M$35,1)):
INDEX('DS2024'!$M$20:$M$35,MATCH(F26,'DS2024'!$M$20:$M$35,1)+1)),
IF($V$3=Database!$A$16,
_xlfn.FORECAST.LINEAR(
F26,
INDEX('DS2024'!$Q$20:$Q$35,MATCH(F26,'DS2024'!$P$20:$P$35,1)):
INDEX('DS2024'!$Q$20:$Q$35,MATCH(F26,'DS2024'!$P$20:$P$35,1)+1),
INDEX('DS2024'!$P$20:$P$35,MATCH(F26,'DS2024'!$P$20:$P$35,1)):
INDEX('DS2024'!$P$20:$P$35,MATCH(F26,'DS2024'!$P$20:$P$35,1)+1)),
IF($V$3=Database!$A$17,
_xlfn.FORECAST.LINEAR(
F26,
INDEX('DS2024'!$T$20:$T$35,MATCH(F26,'DS2024'!$S$20:$S$35,1)):
INDEX('DS2024'!$T$20:$T$35,MATCH(F26,'DS2024'!$S$20:$S$35,1)+1),
INDEX('DS2024'!$S$20:$S$35,MATCH(F26,'DS2024'!$S$20:$S$35,1)):
INDEX('DS2024'!$S$20:$S$35,MATCH(F26,'DS2024'!$S$20:$S$35,1)+1)),
IF($V$3=Database!$A$18,
_xlfn.FORECAST.LINEAR(
F26,
INDEX('DS2024'!$W$20:$W$35,MATCH(F26,'DS2024'!$V$20:$V$35,1)):
INDEX('DS2024'!$W$20:$W$35,MATCH(F26,'DS2024'!$V$20:$V$35,1)+1),
INDEX('DS2024'!$V$20:$V$35,MATCH(F26,'DS2024'!$V$20:$V$35,1)):
INDEX('DS2024'!$V$20:$V$35,MATCH(F26,'DS2024'!$V$20:$V$35,1)+1)),
IF($V$3=Database!$A$19,
_xlfn.FORECAST.LINEAR(
F26,
INDEX('DS2024'!$Z$20:$Z$35,MATCH(F26,'DS2024'!$Y$20:$Y$35,1)):
INDEX('DS2024'!$Z$20:$Z$35,MATCH(F26,'DS2024'!$Y$20:$Y$35,1)+1),
INDEX('DS2024'!$Y$20:$Y$35,MATCH(F26,'DS2024'!$Y$20:$Y$35,1)):
INDEX('DS2024'!$Y$20:$Y$35,MATCH(F26,'DS2024'!$Y$20:$Y$35,1)+1)),
IF($V$3=Database!$A$20,
_xlfn.FORECAST.LINEAR(
F26,
INDEX('DS2024'!$AC$20:$AC$35,MATCH(F26,'DS2024'!$AB$20:$AB$35,1)):
INDEX('DS2024'!$AC$20:$AC$35,MATCH(F26,'DS2024'!$AB$20:$AB$35,1)+1),
INDEX('DS2024'!$AB$20:$AB$35,MATCH(F26,'DS2024'!$AB$20:$AB$35,1)):
INDEX('DS2024'!$AB$20:$AB$35,MATCH(F26,'DS2024'!$AB$20:$AB$35,1)+1)),
IF($V$3=Database!$A$2,
_xlfn.FORECAST.LINEAR(
F26,
INDEX('DS2024'!$B$5:$B$15,MATCH(F26,'DS2024'!$A$5:$A$15,1)):
INDEX('DS2024'!$B$5:$B$15,MATCH(F26,'DS2024'!$A$5:$A$15,1)+1),
INDEX('DS2024'!$A$5:$A$15,MATCH(F26,'DS2024'!$A$5:$A$15,1)):
INDEX('DS2024'!$A$5:$A$15,MATCH(F26,'DS2024'!$A$5:$A$15,1)+1)),
IF($V$3=Database!$A$3,
_xlfn.FORECAST.LINEAR(
F26,
INDEX('DS2024'!$E$5:$E$15,MATCH(F26,'DS2024'!$D$5:$D$15,1)):
INDEX('DS2024'!$E$5:$E$15,MATCH(F26,'DS2024'!$D$5:$D$15,1)+1),
INDEX('DS2024'!$D$5:$D$15,MATCH(F26,'DS2024'!$D$5:$D$15,1)):
INDEX('DS2024'!$D$5:$D$15,MATCH(F26,'DS2024'!$D$5:$D$15,1)+1)),
IF($V$3=Database!$A$4,
_xlfn.FORECAST.LINEAR(
F26,
INDEX('DS2024'!$H$5:$H$15,MATCH(F26,'DS2024'!$G$5:$G$15,1)):
INDEX('DS2024'!$H$5:$H$15,MATCH(F26,'DS2024'!$G$5:$G$15,1)+1),
INDEX('DS2024'!$G$5:$G$15,MATCH(F26,'DS2024'!$G$5:$G$15,1)):
INDEX('DS2024'!$G$5:$G$15,MATCH(F26,'DS2024'!$G$5:$G$15,1)+1)),
IF($V$3=Database!$A$5,
_xlfn.FORECAST.LINEAR(
F26,
INDEX('DS2024'!$K$5:$K$15,MATCH(F26,'DS2024'!$J$5:$J$15,1)):
INDEX('DS2024'!$K$5:$K$15,MATCH(F26,'DS2024'!$J$5:$J$15,1)+1),
INDEX('DS2024'!$J$5:$J$15,MATCH(F26,'DS2024'!$J$5:$J$15,1)):
INDEX('DS2024'!$J$5:$J$15,MATCH(F26,'DS2024'!$J$5:$J$15,1)+1)),
IF($V$3=Database!$A$6,
_xlfn.FORECAST.LINEAR(
F26,
INDEX('DS2024'!$N$5:$N$15,MATCH(F26,'DS2024'!$M$5:$M$15,1)):
INDEX('DS2024'!$N$5:$N$15,MATCH(F26,'DS2024'!$M$5:$M$15,1)+1),
INDEX('DS2024'!$M$5:$M$15,MATCH(F26,'DS2024'!$M$5:$M$15,1)):
INDEX('DS2024'!$M$5:$M$15,MATCH(F26,'DS2024'!$M$5:$M$15,1)+1)),
IF($V$3=Database!$A$7,
_xlfn.FORECAST.LINEAR(
F26,
INDEX('DS2024'!$Q$5:$Q$15,MATCH(F26,'DS2024'!$P$5:$P$15,1)):
INDEX('DS2024'!$Q$5:$Q$15,MATCH(F26,'DS2024'!$P$5:$P$15,1)+1),
INDEX('DS2024'!$P$5:$P$15,MATCH(F26,'DS2024'!$P$5:$P$15,1)):
INDEX('DS2024'!$P$5:$P$15,MATCH(F26,'DS2024'!$P$5:$P$15,1)+1)),
IF($V$3=Database!$A$8,
_xlfn.FORECAST.LINEAR(
F26,
INDEX('DS2024'!$T$5:$T$15,MATCH(F26,'DS2024'!$S$5:$S$15,1)):
INDEX('DS2024'!$T$5:$T$15,MATCH(F26,'DS2024'!$S$5:$S$15,1)+1),
INDEX('DS2024'!$S$5:$S$15,MATCH(F26,'DS2024'!$S$5:$S$15,1)):
INDEX('DS2024'!$S$5:$S$15,MATCH(F26,'DS2024'!$S$5:$S$15,1)+1)),
IF($V$3=Database!$A$9,
_xlfn.FORECAST.LINEAR(
F26,
INDEX('DS2024'!$W$5:$W$15,MATCH(F26,'DS2024'!$V$5:$V$15,1)):
INDEX('DS2024'!$W$5:$W$15,MATCH(F26,'DS2024'!$V$5:$V$15,1)+1),
INDEX('DS2024'!$V$5:$V$15,MATCH(F26,'DS2024'!$V$5:$V$15,1)):
INDEX('DS2024'!$V$5:$V$15,MATCH(F26,'DS2024'!$V$5:$V$15,1)+1)),
IF($V$3=Database!$A$10,
_xlfn.FORECAST.LINEAR(
F26,
INDEX('DS2024'!$Z$5:$Z$15,MATCH(F26,'DS2024'!$Y$5:$Y$15,1)):
INDEX('DS2024'!$Z$5:$Z$15,MATCH(F26,'DS2024'!$Y$5:$Y$15,1)+1),
INDEX('DS2024'!$Y$5:$Y$15,MATCH(F26,'DS2024'!$Y$5:$Y$15,1)):
INDEX('DS2024'!$Y$5:$Y$15,MATCH(F26,'DS2024'!$Y$5:$Y$15,1)+1))
)))))))))))))))))))</f>
        <v>0.17010139165009941</v>
      </c>
      <c r="W26" s="50">
        <f>IF($W$3=Database!$A$11,
_xlfn.FORECAST.LINEAR(
H26,
INDEX('DS2024'!$B$20:$B$35,MATCH(H26,'DS2024'!$A$20:$A$35,1)):
INDEX('DS2024'!$B$20:$B$35,MATCH(H26,'DS2024'!$A$20:$A$35,1)+1),
INDEX('DS2024'!$A$20:$A$35,MATCH(H26,'DS2024'!$A$20:$A$35,1)):
INDEX('DS2024'!$A$20:$A$35,MATCH(H26,'DS2024'!$A$20:$A$35,1)+1)),
IF($W$3=Database!$A$12,
_xlfn.FORECAST.LINEAR(
H26,
INDEX('DS2024'!$E$20:$E$35,MATCH(H26,'DS2024'!$D$20:$D$35,1)):
INDEX('DS2024'!$E$20:$E$35,MATCH(H26,'DS2024'!$D$20:$D$35,1)+1),
INDEX('DS2024'!$D$20:$D$35,MATCH(H26,'DS2024'!$D$20:$D$35,1)):
INDEX('DS2024'!$D$20:$D$35,MATCH(H26,'DS2024'!$D$20:$D$35,1)+1)),
IF($W$3=Database!$A$13,
_xlfn.FORECAST.LINEAR(
H26,
INDEX('DS2024'!$H$20:$H$35,MATCH(H26,'DS2024'!$G$20:$G$35,1)):
INDEX('DS2024'!$H$20:$H$35,MATCH(H26,'DS2024'!$G$20:$G$35,1)+1),
INDEX('DS2024'!$G$20:$G$35,MATCH(H26,'DS2024'!$G$20:$G$35,1)):
INDEX('DS2024'!$G$20:$G$35,MATCH(H26,'DS2024'!$G$20:$G$35,1)+1)),
IF($W$3=Database!$A$14,
_xlfn.FORECAST.LINEAR(
H26,
INDEX('DS2024'!$K$20:$K$35,MATCH(H26,'DS2024'!$J$20:$J$35,1)):
INDEX('DS2024'!$K$20:$K$35,MATCH(H26,'DS2024'!$J$20:$J$35,1)+1),
INDEX('DS2024'!$J$20:$J$35,MATCH(H26,'DS2024'!$J$20:$J$35,1)):
INDEX('DS2024'!$J$20:$J$35,MATCH(H26,'DS2024'!$J$20:$J$35,1)+1)),
IF($W$3=Database!$A$15,
_xlfn.FORECAST.LINEAR(
H26,
INDEX('DS2024'!$N$20:$N$35,MATCH(H26,'DS2024'!$M$20:$M$35,1)):
INDEX('DS2024'!$N$20:$N$35,MATCH(H26,'DS2024'!$M$20:$M$35,1)+1),
INDEX('DS2024'!$M$20:$M$35,MATCH(H26,'DS2024'!$M$20:$M$35,1)):
INDEX('DS2024'!$M$20:$M$35,MATCH(H26,'DS2024'!$M$20:$M$35,1)+1)),
IF($W$3=Database!$A$16,
_xlfn.FORECAST.LINEAR(
H26,
INDEX('DS2024'!$Q$20:$Q$35,MATCH(H26,'DS2024'!$P$20:$P$35,1)):
INDEX('DS2024'!$Q$20:$Q$35,MATCH(H26,'DS2024'!$P$20:$P$35,1)+1),
INDEX('DS2024'!$P$20:$P$35,MATCH(H26,'DS2024'!$P$20:$P$35,1)):
INDEX('DS2024'!$P$20:$P$35,MATCH(H26,'DS2024'!$P$20:$P$35,1)+1)),
IF($W$3=Database!$A$17,
_xlfn.FORECAST.LINEAR(
H26,
INDEX('DS2024'!$T$20:$T$35,MATCH(H26,'DS2024'!$S$20:$S$35,1)):
INDEX('DS2024'!$T$20:$T$35,MATCH(H26,'DS2024'!$S$20:$S$35,1)+1),
INDEX('DS2024'!$S$20:$S$35,MATCH(H26,'DS2024'!$S$20:$S$35,1)):
INDEX('DS2024'!$S$20:$S$35,MATCH(H26,'DS2024'!$S$20:$S$35,1)+1)),
IF($W$3=Database!$A$18,
_xlfn.FORECAST.LINEAR(
H26,
INDEX('DS2024'!$W$20:$W$35,MATCH(H26,'DS2024'!$V$20:$V$35,1)):
INDEX('DS2024'!$W$20:$W$35,MATCH(H26,'DS2024'!$V$20:$V$35,1)+1),
INDEX('DS2024'!$V$20:$V$35,MATCH(H26,'DS2024'!$V$20:$V$35,1)):
INDEX('DS2024'!$V$20:$V$35,MATCH(H26,'DS2024'!$V$20:$V$35,1)+1)),
IF($W$3=Database!$A$19,
_xlfn.FORECAST.LINEAR(
H26,
INDEX('DS2024'!$Z$20:$Z$35,MATCH(H26,'DS2024'!$Y$20:$Y$35,1)):
INDEX('DS2024'!$Z$20:$Z$35,MATCH(H26,'DS2024'!$Y$20:$Y$35,1)+1),
INDEX('DS2024'!$Y$20:$Y$35,MATCH(H26,'DS2024'!$Y$20:$Y$35,1)):
INDEX('DS2024'!$Y$20:$Y$35,MATCH(H26,'DS2024'!$Y$20:$Y$35,1)+1)),
IF($W$3=Database!$A$20,
_xlfn.FORECAST.LINEAR(
H26,
INDEX('DS2024'!$AC$20:$AC$35,MATCH(H26,'DS2024'!$AB$20:$AB$35,1)):
INDEX('DS2024'!$AC$20:$AC$35,MATCH(H26,'DS2024'!$AB$20:$AB$35,1)+1),
INDEX('DS2024'!$AB$20:$AB$35,MATCH(H26,'DS2024'!$AB$20:$AB$35,1)):
INDEX('DS2024'!$AB$20:$AB$35,MATCH(H26,'DS2024'!$AB$20:$AB$35,1)+1)),
IF($W$3=Database!$A$2,
_xlfn.FORECAST.LINEAR(
H26,
INDEX('DS2024'!$B$5:$B$15,MATCH(H26,'DS2024'!$A$5:$A$15,1)):
INDEX('DS2024'!$B$5:$B$15,MATCH(H26,'DS2024'!$A$5:$A$15,1)+1),
INDEX('DS2024'!$A$5:$A$15,MATCH(H26,'DS2024'!$A$5:$A$15,1)):
INDEX('DS2024'!$A$5:$A$15,MATCH(H26,'DS2024'!$A$5:$A$15,1)+1)),
IF($W$3=Database!$A$3,
_xlfn.FORECAST.LINEAR(
H26,
INDEX('DS2024'!$E$5:$E$15,MATCH(H26,'DS2024'!$D$5:$D$15,1)):
INDEX('DS2024'!$E$5:$E$15,MATCH(H26,'DS2024'!$D$5:$D$15,1)+1),
INDEX('DS2024'!$D$5:$D$15,MATCH(H26,'DS2024'!$D$5:$D$15,1)):
INDEX('DS2024'!$D$5:$D$15,MATCH(H26,'DS2024'!$D$5:$D$15,1)+1)),
IF($W$3=Database!$A$4,
_xlfn.FORECAST.LINEAR(
H26,
INDEX('DS2024'!$H$5:$H$15,MATCH(H26,'DS2024'!$G$5:$G$15,1)):
INDEX('DS2024'!$H$5:$H$15,MATCH(H26,'DS2024'!$G$5:$G$15,1)+1),
INDEX('DS2024'!$G$5:$G$15,MATCH(H26,'DS2024'!$G$5:$G$15,1)):
INDEX('DS2024'!$G$5:$G$15,MATCH(H26,'DS2024'!$G$5:$G$15,1)+1)),
IF($W$3=Database!$A$5,
_xlfn.FORECAST.LINEAR(
H26,
INDEX('DS2024'!$K$5:$K$15,MATCH(H26,'DS2024'!$J$5:$J$15,1)):
INDEX('DS2024'!$K$5:$K$15,MATCH(H26,'DS2024'!$J$5:$J$15,1)+1),
INDEX('DS2024'!$J$5:$J$15,MATCH(H26,'DS2024'!$J$5:$J$15,1)):
INDEX('DS2024'!$J$5:$J$15,MATCH(H26,'DS2024'!$J$5:$J$15,1)+1)),
IF($W$3=Database!$A$6,
_xlfn.FORECAST.LINEAR(
H26,
INDEX('DS2024'!$N$5:$N$15,MATCH(H26,'DS2024'!$M$5:$M$15,1)):
INDEX('DS2024'!$N$5:$N$15,MATCH(H26,'DS2024'!$M$5:$M$15,1)+1),
INDEX('DS2024'!$M$5:$M$15,MATCH(H26,'DS2024'!$M$5:$M$15,1)):
INDEX('DS2024'!$M$5:$M$15,MATCH(H26,'DS2024'!$M$5:$M$15,1)+1)),
IF($W$3=Database!$A$7,
_xlfn.FORECAST.LINEAR(
H26,
INDEX('DS2024'!$Q$5:$Q$15,MATCH(H26,'DS2024'!$P$5:$P$15,1)):
INDEX('DS2024'!$Q$5:$Q$15,MATCH(H26,'DS2024'!$P$5:$P$15,1)+1),
INDEX('DS2024'!$P$5:$P$15,MATCH(H26,'DS2024'!$P$5:$P$15,1)):
INDEX('DS2024'!$P$5:$P$15,MATCH(H26,'DS2024'!$P$5:$P$15,1)+1)),
IF($W$3=Database!$A$8,
_xlfn.FORECAST.LINEAR(
H26,
INDEX('DS2024'!$T$5:$T$15,MATCH(H26,'DS2024'!$S$5:$S$15,1)):
INDEX('DS2024'!$T$5:$T$15,MATCH(H26,'DS2024'!$S$5:$S$15,1)+1),
INDEX('DS2024'!$S$5:$S$15,MATCH(H26,'DS2024'!$S$5:$S$15,1)):
INDEX('DS2024'!$S$5:$S$15,MATCH(H26,'DS2024'!$S$5:$S$15,1)+1)),
IF($W$3=Database!$A$9,
_xlfn.FORECAST.LINEAR(
H26,
INDEX('DS2024'!$W$5:$W$15,MATCH(H26,'DS2024'!$V$5:$V$15,1)):
INDEX('DS2024'!$W$5:$W$15,MATCH(H26,'DS2024'!$V$5:$V$15,1)+1),
INDEX('DS2024'!$V$5:$V$15,MATCH(H26,'DS2024'!$V$5:$V$15,1)):
INDEX('DS2024'!$V$5:$V$15,MATCH(H26,'DS2024'!$V$5:$V$15,1)+1)),
IF($W$3=Database!$A$10,
_xlfn.FORECAST.LINEAR(
H26,
INDEX('DS2024'!$Z$5:$Z$15,MATCH(H26,'DS2024'!$Y$5:$Y$15,1)):
INDEX('DS2024'!$Z$5:$Z$15,MATCH(H26,'DS2024'!$Y$5:$Y$15,1)+1),
INDEX('DS2024'!$Y$5:$Y$15,MATCH(H26,'DS2024'!$Y$5:$Y$15,1)):
INDEX('DS2024'!$Y$5:$Y$15,MATCH(H26,'DS2024'!$Y$5:$Y$15,1)+1))
)))))))))))))))))))</f>
        <v>0.19203296309566462</v>
      </c>
      <c r="X26" s="50">
        <f>IF($X$3=Database!$A$11,
_xlfn.FORECAST.LINEAR(
J26,
INDEX('DS2024'!$B$20:$B$35,MATCH(J26,'DS2024'!$A$20:$A$35,1)):
INDEX('DS2024'!$B$20:$B$35,MATCH(J26,'DS2024'!$A$20:$A$35,1)+1),
INDEX('DS2024'!$A$20:$A$35,MATCH(J26,'DS2024'!$A$20:$A$35,1)):
INDEX('DS2024'!$A$20:$A$35,MATCH(J26,'DS2024'!$A$20:$A$35,1)+1)),
IF($X$3=Database!$A$12,
_xlfn.FORECAST.LINEAR(
J26,
INDEX('DS2024'!$E$20:$E$35,MATCH(J26,'DS2024'!$D$20:$D$35,1)):
INDEX('DS2024'!$E$20:$E$35,MATCH(J26,'DS2024'!$D$20:$D$35,1)+1),
INDEX('DS2024'!$D$20:$D$35,MATCH(J26,'DS2024'!$D$20:$D$35,1)):
INDEX('DS2024'!$D$20:$D$35,MATCH(J26,'DS2024'!$D$20:$D$35,1)+1)),
IF($X$3=Database!$A$13,
_xlfn.FORECAST.LINEAR(
J26,
INDEX('DS2024'!$H$20:$H$35,MATCH(J26,'DS2024'!$G$20:$G$35,1)):
INDEX('DS2024'!$H$20:$H$35,MATCH(J26,'DS2024'!$G$20:$G$35,1)+1),
INDEX('DS2024'!$G$20:$G$35,MATCH(J26,'DS2024'!$G$20:$G$35,1)):
INDEX('DS2024'!$G$20:$G$35,MATCH(J26,'DS2024'!$G$20:$G$35,1)+1)),
IF($X$3=Database!$A$14,
_xlfn.FORECAST.LINEAR(
J26,
INDEX('DS2024'!$K$20:$K$35,MATCH(J26,'DS2024'!$J$20:$J$35,1)):
INDEX('DS2024'!$K$20:$K$35,MATCH(J26,'DS2024'!$J$20:$J$35,1)+1),
INDEX('DS2024'!$J$20:$J$35,MATCH(J26,'DS2024'!$J$20:$J$35,1)):
INDEX('DS2024'!$J$20:$J$35,MATCH(J26,'DS2024'!$J$20:$J$35,1)+1)),
IF($X$3=Database!$A$15,
_xlfn.FORECAST.LINEAR(
J26,
INDEX('DS2024'!$N$20:$N$35,MATCH(J26,'DS2024'!$M$20:$M$35,1)):
INDEX('DS2024'!$N$20:$N$35,MATCH(J26,'DS2024'!$M$20:$M$35,1)+1),
INDEX('DS2024'!$M$20:$M$35,MATCH(J26,'DS2024'!$M$20:$M$35,1)):
INDEX('DS2024'!$M$20:$M$35,MATCH(J26,'DS2024'!$M$20:$M$35,1)+1)),
IF($X$3=Database!$A$16,
_xlfn.FORECAST.LINEAR(
J26,
INDEX('DS2024'!$Q$20:$Q$35,MATCH(J26,'DS2024'!$P$20:$P$35,1)):
INDEX('DS2024'!$Q$20:$Q$35,MATCH(J26,'DS2024'!$P$20:$P$35,1)+1),
INDEX('DS2024'!$P$20:$P$35,MATCH(J26,'DS2024'!$P$20:$P$35,1)):
INDEX('DS2024'!$P$20:$P$35,MATCH(J26,'DS2024'!$P$20:$P$35,1)+1)),
IF($X$3=Database!$A$17,
_xlfn.FORECAST.LINEAR(
J26,
INDEX('DS2024'!$T$20:$T$35,MATCH(J26,'DS2024'!$S$20:$S$35,1)):
INDEX('DS2024'!$T$20:$T$35,MATCH(J26,'DS2024'!$S$20:$S$35,1)+1),
INDEX('DS2024'!$S$20:$S$35,MATCH(J26,'DS2024'!$S$20:$S$35,1)):
INDEX('DS2024'!$S$20:$S$35,MATCH(J26,'DS2024'!$S$20:$S$35,1)+1)),
IF($X$3=Database!$A$18,
_xlfn.FORECAST.LINEAR(
J26,
INDEX('DS2024'!$W$20:$W$35,MATCH(J26,'DS2024'!$V$20:$V$35,1)):
INDEX('DS2024'!$W$20:$W$35,MATCH(J26,'DS2024'!$V$20:$V$35,1)+1),
INDEX('DS2024'!$V$20:$V$35,MATCH(J26,'DS2024'!$V$20:$V$35,1)):
INDEX('DS2024'!$V$20:$V$35,MATCH(J26,'DS2024'!$V$20:$V$35,1)+1)),
IF($X$3=Database!$A$19,
_xlfn.FORECAST.LINEAR(
J26,
INDEX('DS2024'!$Z$20:$Z$35,MATCH(J26,'DS2024'!$Y$20:$Y$35,1)):
INDEX('DS2024'!$Z$20:$Z$35,MATCH(J26,'DS2024'!$Y$20:$Y$35,1)+1),
INDEX('DS2024'!$Y$20:$Y$35,MATCH(J26,'DS2024'!$Y$20:$Y$35,1)):
INDEX('DS2024'!$Y$20:$Y$35,MATCH(J26,'DS2024'!$Y$20:$Y$35,1)+1)),
IF($X$3=Database!$A$20,
_xlfn.FORECAST.LINEAR(
J26,
INDEX('DS2024'!$AC$20:$AC$35,MATCH(J26,'DS2024'!$AB$20:$AB$35,1)):
INDEX('DS2024'!$AC$20:$AC$35,MATCH(J26,'DS2024'!$AB$20:$AB$35,1)+1),
INDEX('DS2024'!$AB$20:$AB$35,MATCH(J26,'DS2024'!$AB$20:$AB$35,1)):
INDEX('DS2024'!$AB$20:$AB$35,MATCH(J26,'DS2024'!$AB$20:$AB$35,1)+1)),
IF($X$3=Database!$A$2,
_xlfn.FORECAST.LINEAR(
J26,
INDEX('DS2024'!$B$5:$B$15,MATCH(J26,'DS2024'!$A$5:$A$15,1)):
INDEX('DS2024'!$B$5:$B$15,MATCH(J26,'DS2024'!$A$5:$A$15,1)+1),
INDEX('DS2024'!$A$5:$A$15,MATCH(J26,'DS2024'!$A$5:$A$15,1)):
INDEX('DS2024'!$A$5:$A$15,MATCH(J26,'DS2024'!$A$5:$A$15,1)+1)),
IF($X$3=Database!$A$3,
_xlfn.FORECAST.LINEAR(
J26,
INDEX('DS2024'!$E$5:$E$15,MATCH(J26,'DS2024'!$D$5:$D$15,1)):
INDEX('DS2024'!$E$5:$E$15,MATCH(J26,'DS2024'!$D$5:$D$15,1)+1),
INDEX('DS2024'!$D$5:$D$15,MATCH(J26,'DS2024'!$D$5:$D$15,1)):
INDEX('DS2024'!$D$5:$D$15,MATCH(J26,'DS2024'!$D$5:$D$15,1)+1)),
IF($X$3=Database!$A$4,
_xlfn.FORECAST.LINEAR(
J26,
INDEX('DS2024'!$H$5:$H$15,MATCH(J26,'DS2024'!$G$5:$G$15,1)):
INDEX('DS2024'!$H$5:$H$15,MATCH(J26,'DS2024'!$G$5:$G$15,1)+1),
INDEX('DS2024'!$G$5:$G$15,MATCH(J26,'DS2024'!$G$5:$G$15,1)):
INDEX('DS2024'!$G$5:$G$15,MATCH(J26,'DS2024'!$G$5:$G$15,1)+1)),
IF($X$3=Database!$A$5,
_xlfn.FORECAST.LINEAR(
J26,
INDEX('DS2024'!$K$5:$K$15,MATCH(J26,'DS2024'!$J$5:$J$15,1)):
INDEX('DS2024'!$K$5:$K$15,MATCH(J26,'DS2024'!$J$5:$J$15,1)+1),
INDEX('DS2024'!$J$5:$J$15,MATCH(J26,'DS2024'!$J$5:$J$15,1)):
INDEX('DS2024'!$J$5:$J$15,MATCH(J26,'DS2024'!$J$5:$J$15,1)+1)),
IF($X$3=Database!$A$6,
_xlfn.FORECAST.LINEAR(
J26,
INDEX('DS2024'!$N$5:$N$15,MATCH(J26,'DS2024'!$M$5:$M$15,1)):
INDEX('DS2024'!$N$5:$N$15,MATCH(J26,'DS2024'!$M$5:$M$15,1)+1),
INDEX('DS2024'!$M$5:$M$15,MATCH(J26,'DS2024'!$M$5:$M$15,1)):
INDEX('DS2024'!$M$5:$M$15,MATCH(J26,'DS2024'!$M$5:$M$15,1)+1)),
IF($X$3=Database!$A$7,
_xlfn.FORECAST.LINEAR(
J26,
INDEX('DS2024'!$Q$5:$Q$15,MATCH(J26,'DS2024'!$P$5:$P$15,1)):
INDEX('DS2024'!$Q$5:$Q$15,MATCH(J26,'DS2024'!$P$5:$P$15,1)+1),
INDEX('DS2024'!$P$5:$P$15,MATCH(J26,'DS2024'!$P$5:$P$15,1)):
INDEX('DS2024'!$P$5:$P$15,MATCH(J26,'DS2024'!$P$5:$P$15,1)+1)),
IF($X$3=Database!$A$8,
_xlfn.FORECAST.LINEAR(
J26,
INDEX('DS2024'!$T$5:$T$15,MATCH(J26,'DS2024'!$S$5:$S$15,1)):
INDEX('DS2024'!$T$5:$T$15,MATCH(J26,'DS2024'!$S$5:$S$15,1)+1),
INDEX('DS2024'!$S$5:$S$15,MATCH(J26,'DS2024'!$S$5:$S$15,1)):
INDEX('DS2024'!$S$5:$S$15,MATCH(J26,'DS2024'!$S$5:$S$15,1)+1)),
IF($T$3=Database!$A$9,
_xlfn.FORECAST.LINEAR(
J26,
INDEX('DS2024'!$W$5:$W$15,MATCH(J26,'DS2024'!$V$5:$V$15,1)):
INDEX('DS2024'!$W$5:$W$15,MATCH(J26,'DS2024'!$V$5:$V$15,1)+1),
INDEX('DS2024'!$V$5:$V$15,MATCH(J26,'DS2024'!$V$5:$V$15,1)):
INDEX('DS2024'!$V$5:$V$15,MATCH(J26,'DS2024'!$V$5:$V$15,1)+1)),
IF($T$3=Database!$A$10,
_xlfn.FORECAST.LINEAR(
J26,
INDEX('DS2024'!$Z$5:$Z$15,MATCH(J26,'DS2024'!$Y$5:$Y$15,1)):
INDEX('DS2024'!$Z$5:$Z$15,MATCH(J26,'DS2024'!$Y$5:$Y$15,1)+1),
INDEX('DS2024'!$Y$5:$Y$15,MATCH(J26,'DS2024'!$Y$5:$Y$15,1)):
INDEX('DS2024'!$Y$5:$Y$15,MATCH(J26,'DS2024'!$Y$5:$Y$15,1)+1))
)))))))))))))))))))</f>
        <v>0.19301707870536244</v>
      </c>
      <c r="Y26" s="50">
        <f>IF($Y$3=Database!$A$11,
_xlfn.FORECAST.LINEAR(
L26,
INDEX('DS2024'!$B$20:$B$35,MATCH(L26,'DS2024'!$A$20:$A$35,1)):
INDEX('DS2024'!$B$20:$B$35,MATCH(L26,'DS2024'!$A$20:$A$35,1)+1),
INDEX('DS2024'!$A$20:$A$35,MATCH(L26,'DS2024'!$A$20:$A$35,1)):
INDEX('DS2024'!$A$20:$A$35,MATCH(L26,'DS2024'!$A$20:$A$35,1)+1)),
IF($Y$3=Database!$A$12,
_xlfn.FORECAST.LINEAR(
L26,
INDEX('DS2024'!$E$20:$E$35,MATCH(L26,'DS2024'!$D$20:$D$35,1)):
INDEX('DS2024'!$E$20:$E$35,MATCH(L26,'DS2024'!$D$20:$D$35,1)+1),
INDEX('DS2024'!$D$20:$D$35,MATCH(L26,'DS2024'!$D$20:$D$35,1)):
INDEX('DS2024'!$D$20:$D$35,MATCH(L26,'DS2024'!$D$20:$D$35,1)+1)),
IF($Y$3=Database!$A$13,
_xlfn.FORECAST.LINEAR(
L26,
INDEX('DS2024'!$H$20:$H$35,MATCH(L26,'DS2024'!$G$20:$G$35,1)):
INDEX('DS2024'!$H$20:$H$35,MATCH(L26,'DS2024'!$G$20:$G$35,1)+1),
INDEX('DS2024'!$G$20:$G$35,MATCH(L26,'DS2024'!$G$20:$G$35,1)):
INDEX('DS2024'!$G$20:$G$35,MATCH(L26,'DS2024'!$G$20:$G$35,1)+1)),
IF($Y$3=Database!$A$14,
_xlfn.FORECAST.LINEAR(
L26,
INDEX('DS2024'!$K$20:$K$35,MATCH(L26,'DS2024'!$J$20:$J$35,1)):
INDEX('DS2024'!$K$20:$K$35,MATCH(L26,'DS2024'!$J$20:$J$35,1)+1),
INDEX('DS2024'!$J$20:$J$35,MATCH(L26,'DS2024'!$J$20:$J$35,1)):
INDEX('DS2024'!$J$20:$J$35,MATCH(L26,'DS2024'!$J$20:$J$35,1)+1)),
IF($Y$3=Database!$A$15,
_xlfn.FORECAST.LINEAR(
L26,
INDEX('DS2024'!$N$20:$N$35,MATCH(L26,'DS2024'!$M$20:$M$35,1)):
INDEX('DS2024'!$N$20:$N$35,MATCH(L26,'DS2024'!$M$20:$M$35,1)+1),
INDEX('DS2024'!$M$20:$M$35,MATCH(L26,'DS2024'!$M$20:$M$35,1)):
INDEX('DS2024'!$M$20:$M$35,MATCH(L26,'DS2024'!$M$20:$M$35,1)+1)),
IF($Y$3=Database!$A$16,
_xlfn.FORECAST.LINEAR(
L26,
INDEX('DS2024'!$Q$20:$Q$35,MATCH(L26,'DS2024'!$P$20:$P$35,1)):
INDEX('DS2024'!$Q$20:$Q$35,MATCH(L26,'DS2024'!$P$20:$P$35,1)+1),
INDEX('DS2024'!$P$20:$P$35,MATCH(L26,'DS2024'!$P$20:$P$35,1)):
INDEX('DS2024'!$P$20:$P$35,MATCH(L26,'DS2024'!$P$20:$P$35,1)+1)),
IF($Y$3=Database!$A$17,
_xlfn.FORECAST.LINEAR(
L26,
INDEX('DS2024'!$T$20:$T$35,MATCH(L26,'DS2024'!$S$20:$S$35,1)):
INDEX('DS2024'!$T$20:$T$35,MATCH(L26,'DS2024'!$S$20:$S$35,1)+1),
INDEX('DS2024'!$S$20:$S$35,MATCH(L26,'DS2024'!$S$20:$S$35,1)):
INDEX('DS2024'!$S$20:$S$35,MATCH(L26,'DS2024'!$S$20:$S$35,1)+1)),
IF($Y$3=Database!$A$18,
_xlfn.FORECAST.LINEAR(
L26,
INDEX('DS2024'!$W$20:$W$35,MATCH(L26,'DS2024'!$V$20:$V$35,1)):
INDEX('DS2024'!$W$20:$W$35,MATCH(L26,'DS2024'!$V$20:$V$35,1)+1),
INDEX('DS2024'!$V$20:$V$35,MATCH(L26,'DS2024'!$V$20:$V$35,1)):
INDEX('DS2024'!$V$20:$V$35,MATCH(L26,'DS2024'!$V$20:$V$35,1)+1)),
IF($Y$3=Database!$A$19,
_xlfn.FORECAST.LINEAR(
L26,
INDEX('DS2024'!$Z$20:$Z$35,MATCH(L26,'DS2024'!$Y$20:$Y$35,1)):
INDEX('DS2024'!$Z$20:$Z$35,MATCH(L26,'DS2024'!$Y$20:$Y$35,1)+1),
INDEX('DS2024'!$Y$20:$Y$35,MATCH(L26,'DS2024'!$Y$20:$Y$35,1)):
INDEX('DS2024'!$Y$20:$Y$35,MATCH(L26,'DS2024'!$Y$20:$Y$35,1)+1)),
IF($Y$3=Database!$A$20,
_xlfn.FORECAST.LINEAR(
L26,
INDEX('DS2024'!$AC$20:$AC$35,MATCH(L26,'DS2024'!$AB$20:$AB$35,1)):
INDEX('DS2024'!$AC$20:$AC$35,MATCH(L26,'DS2024'!$AB$20:$AB$35,1)+1),
INDEX('DS2024'!$AB$20:$AB$35,MATCH(L26,'DS2024'!$AB$20:$AB$35,1)):
INDEX('DS2024'!$AB$20:$AB$35,MATCH(L26,'DS2024'!$AB$20:$AB$35,1)+1)),
IF($Y$3=Database!$A$2,
_xlfn.FORECAST.LINEAR(
L26,
INDEX('DS2024'!$B$5:$B$15,MATCH(L26,'DS2024'!$A$5:$A$15,1)):
INDEX('DS2024'!$B$5:$B$15,MATCH(L26,'DS2024'!$A$5:$A$15,1)+1),
INDEX('DS2024'!$A$5:$A$15,MATCH(L26,'DS2024'!$A$5:$A$15,1)):
INDEX('DS2024'!$A$5:$A$15,MATCH(L26,'DS2024'!$A$5:$A$15,1)+1)),
IF($Y$3=Database!$A$3,
_xlfn.FORECAST.LINEAR(
L26,
INDEX('DS2024'!$E$5:$E$15,MATCH(L26,'DS2024'!$D$5:$D$15,1)):
INDEX('DS2024'!$E$5:$E$15,MATCH(L26,'DS2024'!$D$5:$D$15,1)+1),
INDEX('DS2024'!$D$5:$D$15,MATCH(L26,'DS2024'!$D$5:$D$15,1)):
INDEX('DS2024'!$D$5:$D$15,MATCH(L26,'DS2024'!$D$5:$D$15,1)+1)),
IF($Y$3=Database!$A$4,
_xlfn.FORECAST.LINEAR(
L26,
INDEX('DS2024'!$H$5:$H$15,MATCH(L26,'DS2024'!$G$5:$G$15,1)):
INDEX('DS2024'!$H$5:$H$15,MATCH(L26,'DS2024'!$G$5:$G$15,1)+1),
INDEX('DS2024'!$G$5:$G$15,MATCH(L26,'DS2024'!$G$5:$G$15,1)):
INDEX('DS2024'!$G$5:$G$15,MATCH(L26,'DS2024'!$G$5:$G$15,1)+1)),
IF($Y$3=Database!$A$5,
_xlfn.FORECAST.LINEAR(
L26,
INDEX('DS2024'!$K$5:$K$15,MATCH(L26,'DS2024'!$J$5:$J$15,1)):
INDEX('DS2024'!$K$5:$K$15,MATCH(L26,'DS2024'!$J$5:$J$15,1)+1),
INDEX('DS2024'!$J$5:$J$15,MATCH(L26,'DS2024'!$J$5:$J$15,1)):
INDEX('DS2024'!$J$5:$J$15,MATCH(L26,'DS2024'!$J$5:$J$15,1)+1)),
IF($Y$3=Database!$A$6,
_xlfn.FORECAST.LINEAR(
L26,
INDEX('DS2024'!$N$5:$N$15,MATCH(L26,'DS2024'!$M$5:$M$15,1)):
INDEX('DS2024'!$N$5:$N$15,MATCH(L26,'DS2024'!$M$5:$M$15,1)+1),
INDEX('DS2024'!$M$5:$M$15,MATCH(L26,'DS2024'!$M$5:$M$15,1)):
INDEX('DS2024'!$M$5:$M$15,MATCH(L26,'DS2024'!$M$5:$M$15,1)+1)),
IF($Y$3=Database!$A$7,
_xlfn.FORECAST.LINEAR(
L26,
INDEX('DS2024'!$Q$5:$Q$15,MATCH(L26,'DS2024'!$P$5:$P$15,1)):
INDEX('DS2024'!$Q$5:$Q$15,MATCH(L26,'DS2024'!$P$5:$P$15,1)+1),
INDEX('DS2024'!$P$5:$P$15,MATCH(L26,'DS2024'!$P$5:$P$15,1)):
INDEX('DS2024'!$P$5:$P$15,MATCH(L26,'DS2024'!$P$5:$P$15,1)+1)),
IF($Y$3=Database!$A$8,
_xlfn.FORECAST.LINEAR(
L26,
INDEX('DS2024'!$T$5:$T$15,MATCH(L26,'DS2024'!$S$5:$S$15,1)):
INDEX('DS2024'!$T$5:$T$15,MATCH(L26,'DS2024'!$S$5:$S$15,1)+1),
INDEX('DS2024'!$S$5:$S$15,MATCH(L26,'DS2024'!$S$5:$S$15,1)):
INDEX('DS2024'!$S$5:$S$15,MATCH(L26,'DS2024'!$S$5:$S$15,1)+1)),
IF($T$3=Database!$A$9,
_xlfn.FORECAST.LINEAR(
L26,
INDEX('DS2024'!$W$5:$W$15,MATCH(L26,'DS2024'!$V$5:$V$15,1)):
INDEX('DS2024'!$W$5:$W$15,MATCH(L26,'DS2024'!$V$5:$V$15,1)+1),
INDEX('DS2024'!$V$5:$V$15,MATCH(L26,'DS2024'!$V$5:$V$15,1)):
INDEX('DS2024'!$V$5:$V$15,MATCH(L26,'DS2024'!$V$5:$V$15,1)+1)),
IF($T$3=Database!$A$10,
_xlfn.FORECAST.LINEAR(
L26,
INDEX('DS2024'!$Z$5:$Z$15,MATCH(L26,'DS2024'!$Y$5:$Y$15,1)):
INDEX('DS2024'!$Z$5:$Z$15,MATCH(L26,'DS2024'!$Y$5:$Y$15,1)+1),
INDEX('DS2024'!$Y$5:$Y$15,MATCH(L26,'DS2024'!$Y$5:$Y$15,1)):
INDEX('DS2024'!$Y$5:$Y$15,MATCH(L26,'DS2024'!$Y$5:$Y$15,1)+1))
)))))))))))))))))))</f>
        <v>0.19090552967872923</v>
      </c>
      <c r="Z26" s="50">
        <f>IF($Z$3=Database!$A$11,
_xlfn.FORECAST.LINEAR(
N26,
INDEX('DS2024'!$B$20:$B$35,MATCH(N26,'DS2024'!$A$20:$A$35,1)):
INDEX('DS2024'!$B$20:$B$35,MATCH(N26,'DS2024'!$A$20:$A$35,1)+1),
INDEX('DS2024'!$A$20:$A$35,MATCH(N26,'DS2024'!$A$20:$A$35,1)):
INDEX('DS2024'!$A$20:$A$35,MATCH(N26,'DS2024'!$A$20:$A$35,1)+1)),
IF($Z$3=Database!$A$12,
_xlfn.FORECAST.LINEAR(
N26,
INDEX('DS2024'!$E$20:$E$35,MATCH(N26,'DS2024'!$D$20:$D$35,1)):
INDEX('DS2024'!$E$20:$E$35,MATCH(N26,'DS2024'!$D$20:$D$35,1)+1),
INDEX('DS2024'!$D$20:$D$35,MATCH(N26,'DS2024'!$D$20:$D$35,1)):
INDEX('DS2024'!$D$20:$D$35,MATCH(N26,'DS2024'!$D$20:$D$35,1)+1)),
IF($Z$3=Database!$A$13,
_xlfn.FORECAST.LINEAR(
N26,
INDEX('DS2024'!$H$20:$H$35,MATCH(N26,'DS2024'!$G$20:$G$35,1)):
INDEX('DS2024'!$H$20:$H$35,MATCH(N26,'DS2024'!$G$20:$G$35,1)+1),
INDEX('DS2024'!$G$20:$G$35,MATCH(N26,'DS2024'!$G$20:$G$35,1)):
INDEX('DS2024'!$G$20:$G$35,MATCH(N26,'DS2024'!$G$20:$G$35,1)+1)),
IF($Z$3=Database!$A$14,
_xlfn.FORECAST.LINEAR(
N26,
INDEX('DS2024'!$K$20:$K$35,MATCH(N26,'DS2024'!$J$20:$J$35,1)):
INDEX('DS2024'!$K$20:$K$35,MATCH(N26,'DS2024'!$J$20:$J$35,1)+1),
INDEX('DS2024'!$J$20:$J$35,MATCH(N26,'DS2024'!$J$20:$J$35,1)):
INDEX('DS2024'!$J$20:$J$35,MATCH(N26,'DS2024'!$J$20:$J$35,1)+1)),
IF($Z$3=Database!$A$15,
_xlfn.FORECAST.LINEAR(
N26,
INDEX('DS2024'!$N$20:$N$35,MATCH(N26,'DS2024'!$M$20:$M$35,1)):
INDEX('DS2024'!$N$20:$N$35,MATCH(N26,'DS2024'!$M$20:$M$35,1)+1),
INDEX('DS2024'!$M$20:$M$35,MATCH(N26,'DS2024'!$M$20:$M$35,1)):
INDEX('DS2024'!$M$20:$M$35,MATCH(N26,'DS2024'!$M$20:$M$35,1)+1)),
IF($Z$3=Database!$A$16,
_xlfn.FORECAST.LINEAR(
N26,
INDEX('DS2024'!$Q$20:$Q$35,MATCH(N26,'DS2024'!$P$20:$P$35,1)):
INDEX('DS2024'!$Q$20:$Q$35,MATCH(N26,'DS2024'!$P$20:$P$35,1)+1),
INDEX('DS2024'!$P$20:$P$35,MATCH(N26,'DS2024'!$P$20:$P$35,1)):
INDEX('DS2024'!$P$20:$P$35,MATCH(N26,'DS2024'!$P$20:$P$35,1)+1)),
IF($Z$3=Database!$A$17,
_xlfn.FORECAST.LINEAR(
N26,
INDEX('DS2024'!$T$20:$T$35,MATCH(N26,'DS2024'!$S$20:$S$35,1)):
INDEX('DS2024'!$T$20:$T$35,MATCH(N26,'DS2024'!$S$20:$S$35,1)+1),
INDEX('DS2024'!$S$20:$S$35,MATCH(N26,'DS2024'!$S$20:$S$35,1)):
INDEX('DS2024'!$S$20:$S$35,MATCH(N26,'DS2024'!$S$20:$S$35,1)+1)),
IF($Z$3=Database!$A$18,
_xlfn.FORECAST.LINEAR(
N26,
INDEX('DS2024'!$W$20:$W$35,MATCH(N26,'DS2024'!$V$20:$V$35,1)):
INDEX('DS2024'!$W$20:$W$35,MATCH(N26,'DS2024'!$V$20:$V$35,1)+1),
INDEX('DS2024'!$V$20:$V$35,MATCH(N26,'DS2024'!$V$20:$V$35,1)):
INDEX('DS2024'!$V$20:$V$35,MATCH(N26,'DS2024'!$V$20:$V$35,1)+1)),
IF($Z$3=Database!$A$19,
_xlfn.FORECAST.LINEAR(
N26,
INDEX('DS2024'!$Z$20:$Z$35,MATCH(N26,'DS2024'!$Y$20:$Y$35,1)):
INDEX('DS2024'!$Z$20:$Z$35,MATCH(N26,'DS2024'!$Y$20:$Y$35,1)+1),
INDEX('DS2024'!$Y$20:$Y$35,MATCH(N26,'DS2024'!$Y$20:$Y$35,1)):
INDEX('DS2024'!$Y$20:$Y$35,MATCH(N26,'DS2024'!$Y$20:$Y$35,1)+1)),
IF($Z$3=Database!$A$20,
_xlfn.FORECAST.LINEAR(
N26,
INDEX('DS2024'!$AC$20:$AC$35,MATCH(N26,'DS2024'!$AB$20:$AB$35,1)):
INDEX('DS2024'!$AC$20:$AC$35,MATCH(N26,'DS2024'!$AB$20:$AB$35,1)+1),
INDEX('DS2024'!$AB$20:$AB$35,MATCH(N26,'DS2024'!$AB$20:$AB$35,1)):
INDEX('DS2024'!$AB$20:$AB$35,MATCH(N26,'DS2024'!$AB$20:$AB$35,1)+1)),
IF($Z$3=Database!$A$2,
_xlfn.FORECAST.LINEAR(
N26,
INDEX('DS2024'!$B$5:$B$15,MATCH(N26,'DS2024'!$A$5:$A$15,1)):
INDEX('DS2024'!$B$5:$B$15,MATCH(N26,'DS2024'!$A$5:$A$15,1)+1),
INDEX('DS2024'!$A$5:$A$15,MATCH(N26,'DS2024'!$A$5:$A$15,1)):
INDEX('DS2024'!$A$5:$A$15,MATCH(N26,'DS2024'!$A$5:$A$15,1)+1)),
IF($Z$3=Database!$A$3,
_xlfn.FORECAST.LINEAR(
N26,
INDEX('DS2024'!$E$5:$E$15,MATCH(N26,'DS2024'!$D$5:$D$15,1)):
INDEX('DS2024'!$E$5:$E$15,MATCH(N26,'DS2024'!$D$5:$D$15,1)+1),
INDEX('DS2024'!$D$5:$D$15,MATCH(N26,'DS2024'!$D$5:$D$15,1)):
INDEX('DS2024'!$D$5:$D$15,MATCH(N26,'DS2024'!$D$5:$D$15,1)+1)),
IF($Z$3=Database!$A$4,
_xlfn.FORECAST.LINEAR(
N26,
INDEX('DS2024'!$H$5:$H$15,MATCH(N26,'DS2024'!$G$5:$G$15,1)):
INDEX('DS2024'!$H$5:$H$15,MATCH(N26,'DS2024'!$G$5:$G$15,1)+1),
INDEX('DS2024'!$G$5:$G$15,MATCH(N26,'DS2024'!$G$5:$G$15,1)):
INDEX('DS2024'!$G$5:$G$15,MATCH(N26,'DS2024'!$G$5:$G$15,1)+1)),
IF($Z$3=Database!$A$5,
_xlfn.FORECAST.LINEAR(
N26,
INDEX('DS2024'!$K$5:$K$15,MATCH(N26,'DS2024'!$J$5:$J$15,1)):
INDEX('DS2024'!$K$5:$K$15,MATCH(N26,'DS2024'!$J$5:$J$15,1)+1),
INDEX('DS2024'!$J$5:$J$15,MATCH(N26,'DS2024'!$J$5:$J$15,1)):
INDEX('DS2024'!$J$5:$J$15,MATCH(N26,'DS2024'!$J$5:$J$15,1)+1)),
IF($Z$3=Database!$A$6,
_xlfn.FORECAST.LINEAR(
N26,
INDEX('DS2024'!$N$5:$N$15,MATCH(N26,'DS2024'!$M$5:$M$15,1)):
INDEX('DS2024'!$N$5:$N$15,MATCH(N26,'DS2024'!$M$5:$M$15,1)+1),
INDEX('DS2024'!$M$5:$M$15,MATCH(N26,'DS2024'!$M$5:$M$15,1)):
INDEX('DS2024'!$M$5:$M$15,MATCH(N26,'DS2024'!$M$5:$M$15,1)+1)),
IF($Z$3=Database!$A$7,
_xlfn.FORECAST.LINEAR(
N26,
INDEX('DS2024'!$Q$5:$Q$15,MATCH(N26,'DS2024'!$P$5:$P$15,1)):
INDEX('DS2024'!$Q$5:$Q$15,MATCH(N26,'DS2024'!$P$5:$P$15,1)+1),
INDEX('DS2024'!$P$5:$P$15,MATCH(N26,'DS2024'!$P$5:$P$15,1)):
INDEX('DS2024'!$P$5:$P$15,MATCH(N26,'DS2024'!$P$5:$P$15,1)+1)),
IF($Z$3=Database!$A$8,
_xlfn.FORECAST.LINEAR(
N26,
INDEX('DS2024'!$T$5:$T$15,MATCH(N26,'DS2024'!$S$5:$S$15,1)):
INDEX('DS2024'!$T$5:$T$15,MATCH(N26,'DS2024'!$S$5:$S$15,1)+1),
INDEX('DS2024'!$S$5:$S$15,MATCH(N26,'DS2024'!$S$5:$S$15,1)):
INDEX('DS2024'!$S$5:$S$15,MATCH(N26,'DS2024'!$S$5:$S$15,1)+1)),
IF($Z$3=Database!$A$9,
_xlfn.FORECAST.LINEAR(
N26,
INDEX('DS2024'!$W$5:$W$15,MATCH(N26,'DS2024'!$V$5:$V$15,1)):
INDEX('DS2024'!$W$5:$W$15,MATCH(N26,'DS2024'!$V$5:$V$15,1)+1),
INDEX('DS2024'!$V$5:$V$15,MATCH(N26,'DS2024'!$V$5:$V$15,1)):
INDEX('DS2024'!$V$5:$V$15,MATCH(N26,'DS2024'!$V$5:$V$15,1)+1)),
IF($Z$3=Database!$A$10,
_xlfn.FORECAST.LINEAR(
N26,
INDEX('DS2024'!$Z$5:$Z$15,MATCH(N26,'DS2024'!$Y$5:$Y$15,1)):
INDEX('DS2024'!$Z$5:$Z$15,MATCH(N26,'DS2024'!$Y$5:$Y$15,1)+1),
INDEX('DS2024'!$Y$5:$Y$15,MATCH(N26,'DS2024'!$Y$5:$Y$15,1)):
INDEX('DS2024'!$Y$5:$Y$15,MATCH(N26,'DS2024'!$Y$5:$Y$15,1)+1))
)))))))))))))))))))</f>
        <v>0.1936858951391377</v>
      </c>
      <c r="AA26" s="50">
        <f>IF($AA$3=Database!$A$11,
_xlfn.FORECAST.LINEAR(
P26,
INDEX('DS2024'!$B$20:$B$35,MATCH(P26,'DS2024'!$A$20:$A$35,1)):
INDEX('DS2024'!$B$20:$B$35,MATCH(P26,'DS2024'!$A$20:$A$35,1)+1),
INDEX('DS2024'!$A$20:$A$35,MATCH(P26,'DS2024'!$A$20:$A$35,1)):
INDEX('DS2024'!$A$20:$A$35,MATCH(P26,'DS2024'!$A$20:$A$35,1)+1)),
IF($AA$3=Database!$A$12,
_xlfn.FORECAST.LINEAR(
P26,
INDEX('DS2024'!$E$20:$E$35,MATCH(P26,'DS2024'!$D$20:$D$35,1)):
INDEX('DS2024'!$E$20:$E$35,MATCH(P26,'DS2024'!$D$20:$D$35,1)+1),
INDEX('DS2024'!$D$20:$D$35,MATCH(P26,'DS2024'!$D$20:$D$35,1)):
INDEX('DS2024'!$D$20:$D$35,MATCH(P26,'DS2024'!$D$20:$D$35,1)+1)),
IF($AA$3=Database!$A$13,
_xlfn.FORECAST.LINEAR(
P26,
INDEX('DS2024'!$H$20:$H$35,MATCH(P26,'DS2024'!$G$20:$G$35,1)):
INDEX('DS2024'!$H$20:$H$35,MATCH(P26,'DS2024'!$G$20:$G$35,1)+1),
INDEX('DS2024'!$G$20:$G$35,MATCH(P26,'DS2024'!$G$20:$G$35,1)):
INDEX('DS2024'!$G$20:$G$35,MATCH(P26,'DS2024'!$G$20:$G$35,1)+1)),
IF($AA$3=Database!$A$14,
_xlfn.FORECAST.LINEAR(
P26,
INDEX('DS2024'!$K$20:$K$35,MATCH(P26,'DS2024'!$J$20:$J$35,1)):
INDEX('DS2024'!$K$20:$K$35,MATCH(P26,'DS2024'!$J$20:$J$35,1)+1),
INDEX('DS2024'!$J$20:$J$35,MATCH(P26,'DS2024'!$J$20:$J$35,1)):
INDEX('DS2024'!$J$20:$J$35,MATCH(P26,'DS2024'!$J$20:$J$35,1)+1)),
IF($AA$3=Database!$A$15,
_xlfn.FORECAST.LINEAR(
P26,
INDEX('DS2024'!$N$20:$N$35,MATCH(P26,'DS2024'!$M$20:$M$35,1)):
INDEX('DS2024'!$N$20:$N$35,MATCH(P26,'DS2024'!$M$20:$M$35,1)+1),
INDEX('DS2024'!$M$20:$M$35,MATCH(P26,'DS2024'!$M$20:$M$35,1)):
INDEX('DS2024'!$M$20:$M$35,MATCH(P26,'DS2024'!$M$20:$M$35,1)+1)),
IF($AA$3=Database!$A$16,
_xlfn.FORECAST.LINEAR(
P26,
INDEX('DS2024'!$Q$20:$Q$35,MATCH(P26,'DS2024'!$P$20:$P$35,1)):
INDEX('DS2024'!$Q$20:$Q$35,MATCH(P26,'DS2024'!$P$20:$P$35,1)+1),
INDEX('DS2024'!$P$20:$P$35,MATCH(P26,'DS2024'!$P$20:$P$35,1)):
INDEX('DS2024'!$P$20:$P$35,MATCH(P26,'DS2024'!$P$20:$P$35,1)+1)),
IF($AA$3=Database!$A$17,
_xlfn.FORECAST.LINEAR(
P26,
INDEX('DS2024'!$T$20:$T$35,MATCH(P26,'DS2024'!$S$20:$S$35,1)):
INDEX('DS2024'!$T$20:$T$35,MATCH(P26,'DS2024'!$S$20:$S$35,1)+1),
INDEX('DS2024'!$S$20:$S$35,MATCH(P26,'DS2024'!$S$20:$S$35,1)):
INDEX('DS2024'!$S$20:$S$35,MATCH(P26,'DS2024'!$S$20:$S$35,1)+1)),
IF($AA$3=Database!$A$18,
_xlfn.FORECAST.LINEAR(
P26,
INDEX('DS2024'!$W$20:$W$35,MATCH(P26,'DS2024'!$V$20:$V$35,1)):
INDEX('DS2024'!$W$20:$W$35,MATCH(P26,'DS2024'!$V$20:$V$35,1)+1),
INDEX('DS2024'!$V$20:$V$35,MATCH(P26,'DS2024'!$V$20:$V$35,1)):
INDEX('DS2024'!$V$20:$V$35,MATCH(P26,'DS2024'!$V$20:$V$35,1)+1)),
IF($AA$3=Database!$A$19,
_xlfn.FORECAST.LINEAR(
P26,
INDEX('DS2024'!$Z$20:$Z$35,MATCH(P26,'DS2024'!$Y$20:$Y$35,1)):
INDEX('DS2024'!$Z$20:$Z$35,MATCH(P26,'DS2024'!$Y$20:$Y$35,1)+1),
INDEX('DS2024'!$Y$20:$Y$35,MATCH(P26,'DS2024'!$Y$20:$Y$35,1)):
INDEX('DS2024'!$Y$20:$Y$35,MATCH(P26,'DS2024'!$Y$20:$Y$35,1)+1)),
IF($AA$3=Database!$A$20,
_xlfn.FORECAST.LINEAR(
P26,
INDEX('DS2024'!$AC$20:$AC$35,MATCH(P26,'DS2024'!$AB$20:$AB$35,1)):
INDEX('DS2024'!$AC$20:$AC$35,MATCH(P26,'DS2024'!$AB$20:$AB$35,1)+1),
INDEX('DS2024'!$AB$20:$AB$35,MATCH(P26,'DS2024'!$AB$20:$AB$35,1)):
INDEX('DS2024'!$AB$20:$AB$35,MATCH(P26,'DS2024'!$AB$20:$AB$35,1)+1)),
IF($AA$3=Database!$A$2,
_xlfn.FORECAST.LINEAR(
P26,
INDEX('DS2024'!$B$5:$B$15,MATCH(P26,'DS2024'!$A$5:$A$15,1)):
INDEX('DS2024'!$B$5:$B$15,MATCH(P26,'DS2024'!$A$5:$A$15,1)+1),
INDEX('DS2024'!$A$5:$A$15,MATCH(P26,'DS2024'!$A$5:$A$15,1)):
INDEX('DS2024'!$A$5:$A$15,MATCH(P26,'DS2024'!$A$5:$A$15,1)+1)),
IF($AA$3=Database!$A$3,
_xlfn.FORECAST.LINEAR(
P26,
INDEX('DS2024'!$E$5:$E$15,MATCH(P26,'DS2024'!$D$5:$D$15,1)):
INDEX('DS2024'!$E$5:$E$15,MATCH(P26,'DS2024'!$D$5:$D$15,1)+1),
INDEX('DS2024'!$D$5:$D$15,MATCH(P26,'DS2024'!$D$5:$D$15,1)):
INDEX('DS2024'!$D$5:$D$15,MATCH(P26,'DS2024'!$D$5:$D$15,1)+1)),
IF($AA$3=Database!$A$4,
_xlfn.FORECAST.LINEAR(
P26,
INDEX('DS2024'!$H$5:$H$15,MATCH(P26,'DS2024'!$G$5:$G$15,1)):
INDEX('DS2024'!$H$5:$H$15,MATCH(P26,'DS2024'!$G$5:$G$15,1)+1),
INDEX('DS2024'!$G$5:$G$15,MATCH(P26,'DS2024'!$G$5:$G$15,1)):
INDEX('DS2024'!$G$5:$G$15,MATCH(P26,'DS2024'!$G$5:$G$15,1)+1)),
IF($AA$3=Database!$A$5,
_xlfn.FORECAST.LINEAR(
P26,
INDEX('DS2024'!$K$5:$K$15,MATCH(P26,'DS2024'!$J$5:$J$15,1)):
INDEX('DS2024'!$K$5:$K$15,MATCH(P26,'DS2024'!$J$5:$J$15,1)+1),
INDEX('DS2024'!$J$5:$J$15,MATCH(P26,'DS2024'!$J$5:$J$15,1)):
INDEX('DS2024'!$J$5:$J$15,MATCH(P26,'DS2024'!$J$5:$J$15,1)+1)),
IF($AA$3=Database!$A$6,
_xlfn.FORECAST.LINEAR(
P26,
INDEX('DS2024'!$N$5:$N$15,MATCH(P26,'DS2024'!$M$5:$M$15,1)):
INDEX('DS2024'!$N$5:$N$15,MATCH(P26,'DS2024'!$M$5:$M$15,1)+1),
INDEX('DS2024'!$M$5:$M$15,MATCH(P26,'DS2024'!$M$5:$M$15,1)):
INDEX('DS2024'!$M$5:$M$15,MATCH(P26,'DS2024'!$M$5:$M$15,1)+1)),
IF($AA$3=Database!$A$7,
_xlfn.FORECAST.LINEAR(
P26,
INDEX('DS2024'!$Q$5:$Q$15,MATCH(P26,'DS2024'!$P$5:$P$15,1)):
INDEX('DS2024'!$Q$5:$Q$15,MATCH(P26,'DS2024'!$P$5:$P$15,1)+1),
INDEX('DS2024'!$P$5:$P$15,MATCH(P26,'DS2024'!$P$5:$P$15,1)):
INDEX('DS2024'!$P$5:$P$15,MATCH(P26,'DS2024'!$P$5:$P$15,1)+1)),
IF($AA$3=Database!$A$8,
_xlfn.FORECAST.LINEAR(
P26,
INDEX('DS2024'!$T$5:$T$15,MATCH(P26,'DS2024'!$S$5:$S$15,1)):
INDEX('DS2024'!$T$5:$T$15,MATCH(P26,'DS2024'!$S$5:$S$15,1)+1),
INDEX('DS2024'!$S$5:$S$15,MATCH(P26,'DS2024'!$S$5:$S$15,1)):
INDEX('DS2024'!$S$5:$S$15,MATCH(P26,'DS2024'!$S$5:$S$15,1)+1)),
IF($AA$3=Database!$A$9,
_xlfn.FORECAST.LINEAR(
P26,
INDEX('DS2024'!$W$5:$W$15,MATCH(P26,'DS2024'!$V$5:$V$15,1)):
INDEX('DS2024'!$W$5:$W$15,MATCH(P26,'DS2024'!$V$5:$V$15,1)+1),
INDEX('DS2024'!$V$5:$V$15,MATCH(P26,'DS2024'!$V$5:$V$15,1)):
INDEX('DS2024'!$V$5:$V$15,MATCH(P26,'DS2024'!$V$5:$V$15,1)+1)),
IF($AA$3=Database!$A$10,
_xlfn.FORECAST.LINEAR(
P26,
INDEX('DS2024'!$Z$5:$Z$15,MATCH(P26,'DS2024'!$Y$5:$Y$15,1)):
INDEX('DS2024'!$Z$5:$Z$15,MATCH(P26,'DS2024'!$Y$5:$Y$15,1)+1),
INDEX('DS2024'!$Y$5:$Y$15,MATCH(P26,'DS2024'!$Y$5:$Y$15,1)):
INDEX('DS2024'!$Y$5:$Y$15,MATCH(P26,'DS2024'!$Y$5:$Y$15,1)+1))
)))))))))))))))))))</f>
        <v>0.1932400175166209</v>
      </c>
      <c r="AB26" s="50">
        <f>IF($AB$3=Database!$A$11,
_xlfn.FORECAST.LINEAR(
R26,
INDEX('DS2024'!$B$20:$B$35,MATCH(R26,'DS2024'!$A$20:$A$35,1)):
INDEX('DS2024'!$B$20:$B$35,MATCH(R26,'DS2024'!$A$20:$A$35,1)+1),
INDEX('DS2024'!$A$20:$A$35,MATCH(R26,'DS2024'!$A$20:$A$35,1)):
INDEX('DS2024'!$A$20:$A$35,MATCH(R26,'DS2024'!$A$20:$A$35,1)+1)),
IF($AB$3=Database!$A$12,
_xlfn.FORECAST.LINEAR(
R26,
INDEX('DS2024'!$E$20:$E$35,MATCH(R26,'DS2024'!$D$20:$D$35,1)):
INDEX('DS2024'!$E$20:$E$35,MATCH(R26,'DS2024'!$D$20:$D$35,1)+1),
INDEX('DS2024'!$D$20:$D$35,MATCH(R26,'DS2024'!$D$20:$D$35,1)):
INDEX('DS2024'!$D$20:$D$35,MATCH(R26,'DS2024'!$D$20:$D$35,1)+1)),
IF($AB$3=Database!$A$13,
_xlfn.FORECAST.LINEAR(
R26,
INDEX('DS2024'!$H$20:$H$35,MATCH(R26,'DS2024'!$G$20:$G$35,1)):
INDEX('DS2024'!$H$20:$H$35,MATCH(R26,'DS2024'!$G$20:$G$35,1)+1),
INDEX('DS2024'!$G$20:$G$35,MATCH(R26,'DS2024'!$G$20:$G$35,1)):
INDEX('DS2024'!$G$20:$G$35,MATCH(R26,'DS2024'!$G$20:$G$35,1)+1)),
IF($AB$3=Database!$A$14,
_xlfn.FORECAST.LINEAR(
R26,
INDEX('DS2024'!$K$20:$K$35,MATCH(R26,'DS2024'!$J$20:$J$35,1)):
INDEX('DS2024'!$K$20:$K$35,MATCH(R26,'DS2024'!$J$20:$J$35,1)+1),
INDEX('DS2024'!$J$20:$J$35,MATCH(R26,'DS2024'!$J$20:$J$35,1)):
INDEX('DS2024'!$J$20:$J$35,MATCH(R26,'DS2024'!$J$20:$J$35,1)+1)),
IF($AB$3=Database!$A$15,
_xlfn.FORECAST.LINEAR(
R26,
INDEX('DS2024'!$N$20:$N$35,MATCH(R26,'DS2024'!$M$20:$M$35,1)):
INDEX('DS2024'!$N$20:$N$35,MATCH(R26,'DS2024'!$M$20:$M$35,1)+1),
INDEX('DS2024'!$M$20:$M$35,MATCH(R26,'DS2024'!$M$20:$M$35,1)):
INDEX('DS2024'!$M$20:$M$35,MATCH(R26,'DS2024'!$M$20:$M$35,1)+1)),
IF($AB$3=Database!$A$16,
_xlfn.FORECAST.LINEAR(
R26,
INDEX('DS2024'!$Q$20:$Q$35,MATCH(R26,'DS2024'!$P$20:$P$35,1)):
INDEX('DS2024'!$Q$20:$Q$35,MATCH(R26,'DS2024'!$P$20:$P$35,1)+1),
INDEX('DS2024'!$P$20:$P$35,MATCH(R26,'DS2024'!$P$20:$P$35,1)):
INDEX('DS2024'!$P$20:$P$35,MATCH(R26,'DS2024'!$P$20:$P$35,1)+1)),
IF($AB$3=Database!$A$17,
_xlfn.FORECAST.LINEAR(
R26,
INDEX('DS2024'!$T$20:$T$35,MATCH(R26,'DS2024'!$S$20:$S$35,1)):
INDEX('DS2024'!$T$20:$T$35,MATCH(R26,'DS2024'!$S$20:$S$35,1)+1),
INDEX('DS2024'!$S$20:$S$35,MATCH(R26,'DS2024'!$S$20:$S$35,1)):
INDEX('DS2024'!$S$20:$S$35,MATCH(R26,'DS2024'!$S$20:$S$35,1)+1)),
IF($AB$3=Database!$A$18,
_xlfn.FORECAST.LINEAR(
R26,
INDEX('DS2024'!$W$20:$W$35,MATCH(R26,'DS2024'!$V$20:$V$35,1)):
INDEX('DS2024'!$W$20:$W$35,MATCH(R26,'DS2024'!$V$20:$V$35,1)+1),
INDEX('DS2024'!$V$20:$V$35,MATCH(R26,'DS2024'!$V$20:$V$35,1)):
INDEX('DS2024'!$V$20:$V$35,MATCH(R26,'DS2024'!$V$20:$V$35,1)+1)),
IF($AB$3=Database!$A$19,
_xlfn.FORECAST.LINEAR(
R26,
INDEX('DS2024'!$Z$20:$Z$35,MATCH(R26,'DS2024'!$Y$20:$Y$35,1)):
INDEX('DS2024'!$Z$20:$Z$35,MATCH(R26,'DS2024'!$Y$20:$Y$35,1)+1),
INDEX('DS2024'!$Y$20:$Y$35,MATCH(R26,'DS2024'!$Y$20:$Y$35,1)):
INDEX('DS2024'!$Y$20:$Y$35,MATCH(R26,'DS2024'!$Y$20:$Y$35,1)+1)),
IF($AB$3=Database!$A$20,
_xlfn.FORECAST.LINEAR(
R26,
INDEX('DS2024'!$AC$20:$AC$35,MATCH(R26,'DS2024'!$AB$20:$AB$35,1)):
INDEX('DS2024'!$AC$20:$AC$35,MATCH(R26,'DS2024'!$AB$20:$AB$35,1)+1),
INDEX('DS2024'!$AB$20:$AB$35,MATCH(R26,'DS2024'!$AB$20:$AB$35,1)):
INDEX('DS2024'!$AB$20:$AB$35,MATCH(R26,'DS2024'!$AB$20:$AB$35,1)+1)),
IF($AB$3=Database!$A$2,
_xlfn.FORECAST.LINEAR(
R26,
INDEX('DS2024'!$B$5:$B$15,MATCH(R26,'DS2024'!$A$5:$A$15,1)):
INDEX('DS2024'!$B$5:$B$15,MATCH(R26,'DS2024'!$A$5:$A$15,1)+1),
INDEX('DS2024'!$A$5:$A$15,MATCH(R26,'DS2024'!$A$5:$A$15,1)):
INDEX('DS2024'!$A$5:$A$15,MATCH(R26,'DS2024'!$A$5:$A$15,1)+1)),
IF($AB$3=Database!$A$3,
_xlfn.FORECAST.LINEAR(
R26,
INDEX('DS2024'!$E$5:$E$15,MATCH(R26,'DS2024'!$D$5:$D$15,1)):
INDEX('DS2024'!$E$5:$E$15,MATCH(R26,'DS2024'!$D$5:$D$15,1)+1),
INDEX('DS2024'!$D$5:$D$15,MATCH(R26,'DS2024'!$D$5:$D$15,1)):
INDEX('DS2024'!$D$5:$D$15,MATCH(R26,'DS2024'!$D$5:$D$15,1)+1)),
IF($AB$3=Database!$A$4,
_xlfn.FORECAST.LINEAR(
R26,
INDEX('DS2024'!$H$5:$H$15,MATCH(R26,'DS2024'!$G$5:$G$15,1)):
INDEX('DS2024'!$H$5:$H$15,MATCH(R26,'DS2024'!$G$5:$G$15,1)+1),
INDEX('DS2024'!$G$5:$G$15,MATCH(R26,'DS2024'!$G$5:$G$15,1)):
INDEX('DS2024'!$G$5:$G$15,MATCH(R26,'DS2024'!$G$5:$G$15,1)+1)),
IF($AB$3=Database!$A$5,
_xlfn.FORECAST.LINEAR(
R26,
INDEX('DS2024'!$K$5:$K$15,MATCH(R26,'DS2024'!$J$5:$J$15,1)):
INDEX('DS2024'!$K$5:$K$15,MATCH(R26,'DS2024'!$J$5:$J$15,1)+1),
INDEX('DS2024'!$J$5:$J$15,MATCH(R26,'DS2024'!$J$5:$J$15,1)):
INDEX('DS2024'!$J$5:$J$15,MATCH(R26,'DS2024'!$J$5:$J$15,1)+1)),
IF($AB$3=Database!$A$6,
_xlfn.FORECAST.LINEAR(
R26,
INDEX('DS2024'!$N$5:$N$15,MATCH(R26,'DS2024'!$M$5:$M$15,1)):
INDEX('DS2024'!$N$5:$N$15,MATCH(R26,'DS2024'!$M$5:$M$15,1)+1),
INDEX('DS2024'!$M$5:$M$15,MATCH(R26,'DS2024'!$M$5:$M$15,1)):
INDEX('DS2024'!$M$5:$M$15,MATCH(R26,'DS2024'!$M$5:$M$15,1)+1)),
IF($AB$3=Database!$A$7,
_xlfn.FORECAST.LINEAR(
R26,
INDEX('DS2024'!$Q$5:$Q$15,MATCH(R26,'DS2024'!$P$5:$P$15,1)):
INDEX('DS2024'!$Q$5:$Q$15,MATCH(R26,'DS2024'!$P$5:$P$15,1)+1),
INDEX('DS2024'!$P$5:$P$15,MATCH(R26,'DS2024'!$P$5:$P$15,1)):
INDEX('DS2024'!$P$5:$P$15,MATCH(R26,'DS2024'!$P$5:$P$15,1)+1)),
IF($AB$3=Database!$A$8,
_xlfn.FORECAST.LINEAR(
R26,
INDEX('DS2024'!$T$5:$T$15,MATCH(R26,'DS2024'!$S$5:$S$15,1)):
INDEX('DS2024'!$T$5:$T$15,MATCH(R26,'DS2024'!$S$5:$S$15,1)+1),
INDEX('DS2024'!$S$5:$S$15,MATCH(R26,'DS2024'!$S$5:$S$15,1)):
INDEX('DS2024'!$S$5:$S$15,MATCH(R26,'DS2024'!$S$5:$S$15,1)+1)),
IF($AB$3=Database!$A$9,
_xlfn.FORECAST.LINEAR(
R26,
INDEX('DS2024'!$W$5:$W$15,MATCH(R26,'DS2024'!$V$5:$V$15,1)):
INDEX('DS2024'!$W$5:$W$15,MATCH(R26,'DS2024'!$V$5:$V$15,1)+1),
INDEX('DS2024'!$V$5:$V$15,MATCH(R26,'DS2024'!$V$5:$V$15,1)):
INDEX('DS2024'!$V$5:$V$15,MATCH(R26,'DS2024'!$V$5:$V$15,1)+1)),
IF($AB$3=Database!$A$10,
_xlfn.FORECAST.LINEAR(
R26,
INDEX('DS2024'!$Z$5:$Z$15,MATCH(R26,'DS2024'!$Y$5:$Y$15,1)):
INDEX('DS2024'!$Z$5:$Z$15,MATCH(R26,'DS2024'!$Y$5:$Y$15,1)+1),
INDEX('DS2024'!$Y$5:$Y$15,MATCH(R26,'DS2024'!$Y$5:$Y$15,1)):
INDEX('DS2024'!$Y$5:$Y$15,MATCH(R26,'DS2024'!$Y$5:$Y$15,1)+1))
)))))))))))))))))))</f>
        <v>0.19202659341534298</v>
      </c>
      <c r="AC26" s="82">
        <f t="shared" si="0"/>
        <v>0.52916153845845992</v>
      </c>
      <c r="AD26" s="82">
        <f t="shared" si="1"/>
        <v>0.46138260975662276</v>
      </c>
      <c r="AE26" s="82">
        <f t="shared" si="2"/>
        <v>0.46599236637934127</v>
      </c>
      <c r="AF26" s="82">
        <f t="shared" si="3"/>
        <v>0.52915455237283071</v>
      </c>
      <c r="AG26" s="82">
        <f t="shared" si="4"/>
        <v>0.52922650905481194</v>
      </c>
      <c r="AH26" s="82">
        <f t="shared" si="5"/>
        <v>0.5290721165624056</v>
      </c>
      <c r="AI26" s="82">
        <f t="shared" si="6"/>
        <v>0.52927541165421665</v>
      </c>
      <c r="AJ26" s="83">
        <f t="shared" si="7"/>
        <v>0.52924280992128014</v>
      </c>
      <c r="AK26" s="83">
        <f t="shared" si="8"/>
        <v>0.52915408663378871</v>
      </c>
      <c r="AL26" s="42"/>
      <c r="AM26" s="42"/>
      <c r="AN26" s="42"/>
      <c r="AO26" s="42"/>
      <c r="AP26" s="42"/>
      <c r="AQ26" s="42"/>
      <c r="AR26" s="42"/>
      <c r="AS26" s="42"/>
      <c r="AT26" s="42"/>
      <c r="BD26" s="83" t="e">
        <f>#REF!/10</f>
        <v>#REF!</v>
      </c>
      <c r="BE26" s="83" t="e">
        <f>#REF!/10</f>
        <v>#REF!</v>
      </c>
      <c r="BF26" s="83" t="e">
        <f>#REF!/10</f>
        <v>#REF!</v>
      </c>
      <c r="BG26" s="83" t="e">
        <f>#REF!/10</f>
        <v>#REF!</v>
      </c>
      <c r="BH26" s="83">
        <f t="shared" si="9"/>
        <v>0</v>
      </c>
      <c r="BI26" s="83">
        <f t="shared" si="10"/>
        <v>0</v>
      </c>
      <c r="BJ26" s="83">
        <f t="shared" si="11"/>
        <v>0</v>
      </c>
      <c r="BK26" s="83">
        <f t="shared" si="12"/>
        <v>0</v>
      </c>
      <c r="BL26" s="83">
        <f t="shared" si="13"/>
        <v>0</v>
      </c>
    </row>
    <row r="27" spans="1:64" ht="14.25" customHeight="1">
      <c r="A27" s="31">
        <v>21</v>
      </c>
      <c r="B27" s="42">
        <f>'Evaluasi 60 C'!B27</f>
        <v>65.769000000000005</v>
      </c>
      <c r="C27" s="42">
        <f>'Evaluasi 60 C'!C27</f>
        <v>-0.33667584171054732</v>
      </c>
      <c r="D27" s="42">
        <f>'Evaluasi 60 C'!E27</f>
        <v>66.266999999999996</v>
      </c>
      <c r="E27" s="42">
        <f>'Evaluasi 60 C'!F27</f>
        <v>-0.29475126353790615</v>
      </c>
      <c r="F27" s="42">
        <f>'Evaluasi 60 C'!H27</f>
        <v>65.570999999999998</v>
      </c>
      <c r="G27" s="42">
        <f>'Evaluasi 60 C'!I27</f>
        <v>-0.29651010830324909</v>
      </c>
      <c r="H27" s="42">
        <f>'Evaluasi 60 C'!K27</f>
        <v>65.739000000000004</v>
      </c>
      <c r="I27" s="42">
        <f>'Evaluasi 60 C'!L27</f>
        <v>-0.33658728259135151</v>
      </c>
      <c r="J27" s="42">
        <f>'Evaluasi 60 C'!N27</f>
        <v>64.858000000000004</v>
      </c>
      <c r="K27" s="42">
        <f>'Evaluasi 60 C'!O27</f>
        <v>-0.33398659645763518</v>
      </c>
      <c r="L27" s="42">
        <f>'Evaluasi 60 C'!Q27</f>
        <v>65.424999999999997</v>
      </c>
      <c r="M27" s="42">
        <f>'Evaluasi 60 C'!R27</f>
        <v>-0.33566036381043557</v>
      </c>
      <c r="N27" s="42">
        <f>'Evaluasi 60 C'!T27</f>
        <v>64.655000000000001</v>
      </c>
      <c r="O27" s="42">
        <f>'Evaluasi 60 C'!U27</f>
        <v>-0.3333873464177437</v>
      </c>
      <c r="P27" s="42">
        <f>'Evaluasi 60 C'!W27</f>
        <v>64.674999999999997</v>
      </c>
      <c r="Q27" s="42">
        <f>'Evaluasi 60 C'!X27</f>
        <v>-0.33344638583054087</v>
      </c>
      <c r="R27" s="42">
        <f>'Evaluasi 60 C'!Z27</f>
        <v>65.781000000000006</v>
      </c>
      <c r="S27" s="50">
        <f>'Evaluasi 60 C'!AA27</f>
        <v>-0.3367112653582256</v>
      </c>
      <c r="T27" s="50">
        <f>IF($T$3=Database!$A$11,
_xlfn.FORECAST.LINEAR(
B27,
INDEX('DS2024'!$B$20:$B$35,MATCH(B27,'DS2024'!$A$20:$A$35,1)):
INDEX('DS2024'!$B$20:$B$35,MATCH(B27,'DS2024'!$A$20:$A$35,1)+1),
INDEX('DS2024'!$A$20:$A$35,MATCH(B27,'DS2024'!$A$20:$A$35,1)):
INDEX('DS2024'!$A$20:$A$35,MATCH(B27,'DS2024'!$A$20:$A$35,1)+1)),
IF($T$3=Database!$A$12,
_xlfn.FORECAST.LINEAR(
B27,
INDEX('DS2024'!$E$20:$E$35,MATCH(B27,'DS2024'!$D$20:$D$35,1)):
INDEX('DS2024'!$E$20:$E$35,MATCH(B27,'DS2024'!$D$20:$D$35,1)+1),
INDEX('DS2024'!$D$20:$D$35,MATCH(B27,'DS2024'!$D$20:$D$35,1)):
INDEX('DS2024'!$D$20:$D$35,MATCH(B27,'DS2024'!$D$20:$D$35,1)+1)),
IF($T$3=Database!$A$13,
_xlfn.FORECAST.LINEAR(
B27,
INDEX('DS2024'!$H$20:$H$35,MATCH(B27,'DS2024'!$G$20:$G$35,1)):
INDEX('DS2024'!$H$20:$H$35,MATCH(B27,'DS2024'!$G$20:$G$35,1)+1),
INDEX('DS2024'!$G$20:$G$35,MATCH(B27,'DS2024'!$G$20:$G$35,1)):
INDEX('DS2024'!$G$20:$G$35,MATCH(B27,'DS2024'!$G$20:$G$35,1)+1)),
IF($T$3=Database!$A$14,
_xlfn.FORECAST.LINEAR(
B27,
INDEX('DS2024'!$K$20:$K$35,MATCH(B27,'DS2024'!$J$20:$J$35,1)):
INDEX('DS2024'!$K$20:$K$35,MATCH(B27,'DS2024'!$J$20:$J$35,1)+1),
INDEX('DS2024'!$J$20:$J$35,MATCH(B27,'DS2024'!$J$20:$J$35,1)):
INDEX('DS2024'!$J$20:$J$35,MATCH(B27,'DS2024'!$J$20:$J$35,1)+1)),
IF($T$3=Database!$A$15,
_xlfn.FORECAST.LINEAR(
B27,
INDEX('DS2024'!$N$20:$N$35,MATCH(B27,'DS2024'!$M$20:$M$35,1)):
INDEX('DS2024'!$N$20:$N$35,MATCH(B27,'DS2024'!$M$20:$M$35,1)+1),
INDEX('DS2024'!$M$20:$M$35,MATCH(B27,'DS2024'!$M$20:$M$35,1)):
INDEX('DS2024'!$M$20:$M$35,MATCH(B27,'DS2024'!$M$20:$M$35,1)+1)),
IF($T$3=Database!$A$16,
_xlfn.FORECAST.LINEAR(
B27,
INDEX('DS2024'!$Q$20:$Q$35,MATCH(B27,'DS2024'!$P$20:$P$35,1)):
INDEX('DS2024'!$Q$20:$Q$35,MATCH(B27,'DS2024'!$P$20:$P$35,1)+1),
INDEX('DS2024'!$P$20:$P$35,MATCH(B27,'DS2024'!$P$20:$P$35,1)):
INDEX('DS2024'!$P$20:$P$35,MATCH(B27,'DS2024'!$P$20:$P$35,1)+1)),
IF($T$3=Database!$A$17,
_xlfn.FORECAST.LINEAR(
B27,
INDEX('DS2024'!$T$20:$T$35,MATCH(B27,'DS2024'!$S$20:$S$35,1)):
INDEX('DS2024'!$T$20:$T$35,MATCH(B27,'DS2024'!$S$20:$S$35,1)+1),
INDEX('DS2024'!$S$20:$S$35,MATCH(B27,'DS2024'!$S$20:$S$35,1)):
INDEX('DS2024'!$S$20:$S$35,MATCH(B27,'DS2024'!$S$20:$S$35,1)+1)),
IF($T$3=Database!$A$18,
_xlfn.FORECAST.LINEAR(
B27,
INDEX('DS2024'!$W$20:$W$35,MATCH(B27,'DS2024'!$V$20:$V$35,1)):
INDEX('DS2024'!$W$20:$W$35,MATCH(B27,'DS2024'!$V$20:$V$35,1)+1),
INDEX('DS2024'!$V$20:$V$35,MATCH(B27,'DS2024'!$V$20:$V$35,1)):
INDEX('DS2024'!$V$20:$V$35,MATCH(B27,'DS2024'!$V$20:$V$35,1)+1)),
IF($T$3=Database!$A$19,
_xlfn.FORECAST.LINEAR(
B27,
INDEX('DS2024'!$Z$20:$Z$35,MATCH(B27,'DS2024'!$Y$20:$Y$35,1)):
INDEX('DS2024'!$Z$20:$Z$35,MATCH(B27,'DS2024'!$Y$20:$Y$35,1)+1),
INDEX('DS2024'!$Y$20:$Y$35,MATCH(B27,'DS2024'!$Y$20:$Y$35,1)):
INDEX('DS2024'!$Y$20:$Y$35,MATCH(B27,'DS2024'!$Y$20:$Y$35,1)+1)),
IF($T$3=Database!$A$20,
_xlfn.FORECAST.LINEAR(
B27,
INDEX('DS2024'!$AC$20:$AC$35,MATCH(B27,'DS2024'!$AB$20:$AB$35,1)):
INDEX('DS2024'!$AC$20:$AC$35,MATCH(B27,'DS2024'!$AB$20:$AB$35,1)+1),
INDEX('DS2024'!$AB$20:$AB$35,MATCH(B27,'DS2024'!$AB$20:$AB$35,1)):
INDEX('DS2024'!$AB$20:$AB$35,MATCH(B27,'DS2024'!$AB$20:$AB$35,1)+1)),
IF($T$3=Database!$A$2,
_xlfn.FORECAST.LINEAR(
B27,
INDEX('DS2024'!$B$5:$B$15,MATCH(B27,'DS2024'!$A$5:$A$15,1)):
INDEX('DS2024'!$B$5:$B$15,MATCH(B27,'DS2024'!$A$5:$A$15,1)+1),
INDEX('DS2024'!$A$5:$A$15,MATCH(B27,'DS2024'!$A$5:$A$15,1)):
INDEX('DS2024'!$A$5:$A$15,MATCH(B27,'DS2024'!$A$5:$A$15,1)+1)),
IF($T$3=Database!$A$3,
_xlfn.FORECAST.LINEAR(
B27,
INDEX('DS2024'!$E$5:$E$15,MATCH(B27,'DS2024'!$D$5:$D$15,1)):
INDEX('DS2024'!$E$5:$E$15,MATCH(B27,'DS2024'!$D$5:$D$15,1)+1),
INDEX('DS2024'!$D$5:$D$15,MATCH(B27,'DS2024'!$D$5:$D$15,1)):
INDEX('DS2024'!$D$5:$D$15,MATCH(B27,'DS2024'!$D$5:$D$15,1)+1)),
IF($T$3=Database!$A$4,
_xlfn.FORECAST.LINEAR(
B27,
INDEX('DS2024'!$H$5:$H$15,MATCH(B27,'DS2024'!$G$5:$G$15,1)):
INDEX('DS2024'!$H$5:$H$15,MATCH(B27,'DS2024'!$G$5:$G$15,1)+1),
INDEX('DS2024'!$G$5:$G$15,MATCH(B27,'DS2024'!$G$5:$G$15,1)):
INDEX('DS2024'!$G$5:$G$15,MATCH(B27,'DS2024'!$G$5:$G$15,1)+1)),
IF($T$3=Database!$A$5,
_xlfn.FORECAST.LINEAR(
B27,
INDEX('DS2024'!$K$5:$K$15,MATCH(B27,'DS2024'!$J$5:$J$15,1)):
INDEX('DS2024'!$K$5:$K$15,MATCH(B27,'DS2024'!$J$5:$J$15,1)+1),
INDEX('DS2024'!$J$5:$J$15,MATCH(B27,'DS2024'!$J$5:$J$15,1)):
INDEX('DS2024'!$J$5:$J$15,MATCH(B27,'DS2024'!$J$5:$J$15,1)+1)),
IF($T$3=Database!$A$6,
_xlfn.FORECAST.LINEAR(
B27,
INDEX('DS2024'!$N$5:$N$15,MATCH(B27,'DS2024'!$M$5:$M$15,1)):
INDEX('DS2024'!$N$5:$N$15,MATCH(B27,'DS2024'!$M$5:$M$15,1)+1),
INDEX('DS2024'!$M$5:$M$15,MATCH(B27,'DS2024'!$M$5:$M$15,1)):
INDEX('DS2024'!$M$5:$M$15,MATCH(B27,'DS2024'!$M$5:$M$15,1)+1)),
IF($T$3=Database!$A$7,
_xlfn.FORECAST.LINEAR(
B27,
INDEX('DS2024'!$Q$5:$Q$15,MATCH(B27,'DS2024'!$P$5:$P$15,1)):
INDEX('DS2024'!$Q$5:$Q$15,MATCH(B27,'DS2024'!$P$5:$P$15,1)+1),
INDEX('DS2024'!$P$5:$P$15,MATCH(B27,'DS2024'!$P$5:$P$15,1)):
INDEX('DS2024'!$P$5:$P$15,MATCH(B27,'DS2024'!$P$5:$P$15,1)+1)),
IF($T$3=Database!$A$8,
_xlfn.FORECAST.LINEAR(
B27,
INDEX('DS2024'!$T$5:$T$15,MATCH(B27,'DS2024'!$S$5:$S$15,1)):
INDEX('DS2024'!$T$5:$T$15,MATCH(B27,'DS2024'!$S$5:$S$15,1)+1),
INDEX('DS2024'!$S$5:$S$15,MATCH(B27,'DS2024'!$S$5:$S$15,1)):
INDEX('DS2024'!$S$5:$S$15,MATCH(B27,'DS2024'!$S$5:$S$15,1)+1)),
IF($T$3=Database!$A$9,
_xlfn.FORECAST.LINEAR(
B27,
INDEX('DS2024'!$W$5:$W$15,MATCH(B27,'DS2024'!$V$5:$V$15,1)):
INDEX('DS2024'!$W$5:$W$15,MATCH(B27,'DS2024'!$V$5:$V$15,1)+1),
INDEX('DS2024'!$V$5:$V$15,MATCH(B27,'DS2024'!$V$5:$V$15,1)):
INDEX('DS2024'!$V$5:$V$15,MATCH(B27,'DS2024'!$V$5:$V$15,1)+1)),
IF($T$3=Database!$A$10,
_xlfn.FORECAST.LINEAR(
B27,
INDEX('DS2024'!$Z$5:$Z$15,MATCH(B27,'DS2024'!$Y$5:$Y$15,1)):
INDEX('DS2024'!$Z$5:$Z$15,MATCH(B27,'DS2024'!$Y$5:$Y$15,1)+1),
INDEX('DS2024'!$Y$5:$Y$15,MATCH(B27,'DS2024'!$Y$5:$Y$15,1)):
INDEX('DS2024'!$Y$5:$Y$15,MATCH(B27,'DS2024'!$Y$5:$Y$15,1)+1))
)))))))))))))))))))</f>
        <v>0.19251387395995062</v>
      </c>
      <c r="U27" s="50">
        <f>IF($U$3=Database!$A$11,
_xlfn.FORECAST.LINEAR(
D27,
INDEX('DS2024'!$B$20:$B$35,MATCH(D27,'DS2024'!$A$20:$A$35,1)):
INDEX('DS2024'!$B$20:$B$35,MATCH(D27,'DS2024'!$A$20:$A$35,1)+1),
INDEX('DS2024'!$A$20:$A$35,MATCH(D27,'DS2024'!$A$20:$A$35,1)):
INDEX('DS2024'!$A$20:$A$35,MATCH(D27,'DS2024'!$A$20:$A$35,1)+1)),
IF($U$3=Database!$A$12,
_xlfn.FORECAST.LINEAR(
D27,
INDEX('DS2024'!$E$20:$E$35,MATCH(D27,'DS2024'!$D$20:$D$35,1)):
INDEX('DS2024'!$E$20:$E$35,MATCH(D27,'DS2024'!$D$20:$D$35,1)+1),
INDEX('DS2024'!$D$20:$D$35,MATCH(D27,'DS2024'!$D$20:$D$35,1)):
INDEX('DS2024'!$D$20:$D$35,MATCH(D27,'DS2024'!$D$20:$D$35,1)+1)),
IF($U$3=Database!$A$13,
_xlfn.FORECAST.LINEAR(
D27,
INDEX('DS2024'!$H$20:$H$35,MATCH(D27,'DS2024'!$G$20:$G$35,1)):
INDEX('DS2024'!$H$20:$H$35,MATCH(D27,'DS2024'!$G$20:$G$35,1)+1),
INDEX('DS2024'!$G$20:$G$35,MATCH(D27,'DS2024'!$G$20:$G$35,1)):
INDEX('DS2024'!$G$20:$G$35,MATCH(D27,'DS2024'!$G$20:$G$35,1)+1)),
IF($U$3=Database!$A$14,
_xlfn.FORECAST.LINEAR(
D27,
INDEX('DS2024'!$K$20:$K$35,MATCH(D27,'DS2024'!$J$20:$J$35,1)):
INDEX('DS2024'!$K$20:$K$35,MATCH(D27,'DS2024'!$J$20:$J$35,1)+1),
INDEX('DS2024'!$J$20:$J$35,MATCH(D27,'DS2024'!$J$20:$J$35,1)):
INDEX('DS2024'!$J$20:$J$35,MATCH(D27,'DS2024'!$J$20:$J$35,1)+1)),
IF($U$3=Database!$A$15,
_xlfn.FORECAST.LINEAR(
D27,
INDEX('DS2024'!$N$20:$N$35,MATCH(D27,'DS2024'!$M$20:$M$35,1)):
INDEX('DS2024'!$N$20:$N$35,MATCH(D27,'DS2024'!$M$20:$M$35,1)+1),
INDEX('DS2024'!$M$20:$M$35,MATCH(D27,'DS2024'!$M$20:$M$35,1)):
INDEX('DS2024'!$M$20:$M$35,MATCH(D27,'DS2024'!$M$20:$M$35,1)+1)),
IF($U$3=Database!$A$16,
_xlfn.FORECAST.LINEAR(
D27,
INDEX('DS2024'!$Q$20:$Q$35,MATCH(D27,'DS2024'!$P$20:$P$35,1)):
INDEX('DS2024'!$Q$20:$Q$35,MATCH(D27,'DS2024'!$P$20:$P$35,1)+1),
INDEX('DS2024'!$P$20:$P$35,MATCH(D27,'DS2024'!$P$20:$P$35,1)):
INDEX('DS2024'!$P$20:$P$35,MATCH(D27,'DS2024'!$P$20:$P$35,1)+1)),
IF($U$3=Database!$A$17,
_xlfn.FORECAST.LINEAR(
D27,
INDEX('DS2024'!$T$20:$T$35,MATCH(D27,'DS2024'!$S$20:$S$35,1)):
INDEX('DS2024'!$T$20:$T$35,MATCH(D27,'DS2024'!$S$20:$S$35,1)+1),
INDEX('DS2024'!$S$20:$S$35,MATCH(D27,'DS2024'!$S$20:$S$35,1)):
INDEX('DS2024'!$S$20:$S$35,MATCH(D27,'DS2024'!$S$20:$S$35,1)+1)),
IF($U$3=Database!$A$18,
_xlfn.FORECAST.LINEAR(
D27,
INDEX('DS2024'!$W$20:$W$35,MATCH(D27,'DS2024'!$V$20:$V$35,1)):
INDEX('DS2024'!$W$20:$W$35,MATCH(D27,'DS2024'!$V$20:$V$35,1)+1),
INDEX('DS2024'!$V$20:$V$35,MATCH(D27,'DS2024'!$V$20:$V$35,1)):
INDEX('DS2024'!$V$20:$V$35,MATCH(D27,'DS2024'!$V$20:$V$35,1)+1)),
IF($U$3=Database!$A$19,
_xlfn.FORECAST.LINEAR(
D27,
INDEX('DS2024'!$Z$20:$Z$35,MATCH(D27,'DS2024'!$Y$20:$Y$35,1)):
INDEX('DS2024'!$Z$20:$Z$35,MATCH(D27,'DS2024'!$Y$20:$Y$35,1)+1),
INDEX('DS2024'!$Y$20:$Y$35,MATCH(D27,'DS2024'!$Y$20:$Y$35,1)):
INDEX('DS2024'!$Y$20:$Y$35,MATCH(D27,'DS2024'!$Y$20:$Y$35,1)+1)),
IF($U$3=Database!$A$20,
_xlfn.FORECAST.LINEAR(
D27,
INDEX('DS2024'!$AC$20:$AC$35,MATCH(D27,'DS2024'!$AB$20:$AB$35,1)):
INDEX('DS2024'!$AC$20:$AC$35,MATCH(D27,'DS2024'!$AB$20:$AB$35,1)+1),
INDEX('DS2024'!$AB$20:$AB$35,MATCH(D27,'DS2024'!$AB$20:$AB$35,1)):
INDEX('DS2024'!$AB$20:$AB$35,MATCH(D27,'DS2024'!$AB$20:$AB$35,1)+1)),
IF($U$3=Database!$A$2,
_xlfn.FORECAST.LINEAR(
D27,
INDEX('DS2024'!$B$5:$B$15,MATCH(D27,'DS2024'!$A$5:$A$15,1)):
INDEX('DS2024'!$B$5:$B$15,MATCH(D27,'DS2024'!$A$5:$A$15,1)+1),
INDEX('DS2024'!$A$5:$A$15,MATCH(D27,'DS2024'!$A$5:$A$15,1)):
INDEX('DS2024'!$A$5:$A$15,MATCH(D27,'DS2024'!$A$5:$A$15,1)+1)),
IF($U$3=Database!$A$3,
_xlfn.FORECAST.LINEAR(
D27,
INDEX('DS2024'!$E$5:$E$15,MATCH(D27,'DS2024'!$D$5:$D$15,1)):
INDEX('DS2024'!$E$5:$E$15,MATCH(D27,'DS2024'!$D$5:$D$15,1)+1),
INDEX('DS2024'!$D$5:$D$15,MATCH(D27,'DS2024'!$D$5:$D$15,1)):
INDEX('DS2024'!$D$5:$D$15,MATCH(D27,'DS2024'!$D$5:$D$15,1)+1)),
IF($U$3=Database!$A$4,
_xlfn.FORECAST.LINEAR(
D27,
INDEX('DS2024'!$H$5:$H$15,MATCH(D27,'DS2024'!$G$5:$G$15,1)):
INDEX('DS2024'!$H$5:$H$15,MATCH(D27,'DS2024'!$G$5:$G$15,1)+1),
INDEX('DS2024'!$G$5:$G$15,MATCH(D27,'DS2024'!$G$5:$G$15,1)):
INDEX('DS2024'!$G$5:$G$15,MATCH(D27,'DS2024'!$G$5:$G$15,1)+1)),
IF($U$3=Database!$A$5,
_xlfn.FORECAST.LINEAR(
D27,
INDEX('DS2024'!$K$5:$K$15,MATCH(D27,'DS2024'!$J$5:$J$15,1)):
INDEX('DS2024'!$K$5:$K$15,MATCH(D27,'DS2024'!$J$5:$J$15,1)+1),
INDEX('DS2024'!$J$5:$J$15,MATCH(D27,'DS2024'!$J$5:$J$15,1)):
INDEX('DS2024'!$J$5:$J$15,MATCH(D27,'DS2024'!$J$5:$J$15,1)+1)),
IF($U$3=Database!$A$6,
_xlfn.FORECAST.LINEAR(
D27,
INDEX('DS2024'!$N$5:$N$15,MATCH(D27,'DS2024'!$M$5:$M$15,1)):
INDEX('DS2024'!$N$5:$N$15,MATCH(D27,'DS2024'!$M$5:$M$15,1)+1),
INDEX('DS2024'!$M$5:$M$15,MATCH(D27,'DS2024'!$M$5:$M$15,1)):
INDEX('DS2024'!$M$5:$M$15,MATCH(D27,'DS2024'!$M$5:$M$15,1)+1)),
IF($U$3=Database!$A$7,
_xlfn.FORECAST.LINEAR(
D27,
INDEX('DS2024'!$Q$5:$Q$15,MATCH(D27,'DS2024'!$P$5:$P$15,1)):
INDEX('DS2024'!$Q$5:$Q$15,MATCH(D27,'DS2024'!$P$5:$P$15,1)+1),
INDEX('DS2024'!$P$5:$P$15,MATCH(D27,'DS2024'!$P$5:$P$15,1)):
INDEX('DS2024'!$P$5:$P$15,MATCH(D27,'DS2024'!$P$5:$P$15,1)+1)),
IF($U$3=Database!$A$8,
_xlfn.FORECAST.LINEAR(
D27,
INDEX('DS2024'!$T$5:$T$15,MATCH(D27,'DS2024'!$S$5:$S$15,1)):
INDEX('DS2024'!$T$5:$T$15,MATCH(D27,'DS2024'!$S$5:$S$15,1)+1),
INDEX('DS2024'!$S$5:$S$15,MATCH(D27,'DS2024'!$S$5:$S$15,1)):
INDEX('DS2024'!$S$5:$S$15,MATCH(D27,'DS2024'!$S$5:$S$15,1)+1)),
IF($U$3=Database!$A$9,
_xlfn.FORECAST.LINEAR(
D27,
INDEX('DS2024'!$W$5:$W$15,MATCH(D27,'DS2024'!$V$5:$V$15,1)):
INDEX('DS2024'!$W$5:$W$15,MATCH(D27,'DS2024'!$V$5:$V$15,1)+1),
INDEX('DS2024'!$V$5:$V$15,MATCH(D27,'DS2024'!$V$5:$V$15,1)):
INDEX('DS2024'!$V$5:$V$15,MATCH(D27,'DS2024'!$V$5:$V$15,1)+1)),
IF($U$3=Database!$A$10,
_xlfn.FORECAST.LINEAR(
D27,
INDEX('DS2024'!$Z$5:$Z$15,MATCH(D27,'DS2024'!$Y$5:$Y$15,1)):
INDEX('DS2024'!$Z$5:$Z$15,MATCH(D27,'DS2024'!$Y$5:$Y$15,1)+1),
INDEX('DS2024'!$Y$5:$Y$15,MATCH(D27,'DS2024'!$Y$5:$Y$15,1)):
INDEX('DS2024'!$Y$5:$Y$15,MATCH(D27,'DS2024'!$Y$5:$Y$15,1)+1))
)))))))))))))))))))</f>
        <v>0.16812882703777338</v>
      </c>
      <c r="V27" s="50">
        <f>IF($V$3=Database!$A$11,
_xlfn.FORECAST.LINEAR(
F27,
INDEX('DS2024'!$B$20:$B$35,MATCH(F27,'DS2024'!$A$20:$A$35,1)):
INDEX('DS2024'!$B$20:$B$35,MATCH(F27,'DS2024'!$A$20:$A$35,1)+1),
INDEX('DS2024'!$A$20:$A$35,MATCH(F27,'DS2024'!$A$20:$A$35,1)):
INDEX('DS2024'!$A$20:$A$35,MATCH(F27,'DS2024'!$A$20:$A$35,1)+1)),
IF($V$3=Database!$A$12,
_xlfn.FORECAST.LINEAR(
F27,
INDEX('DS2024'!$E$20:$E$35,MATCH(F27,'DS2024'!$D$20:$D$35,1)):
INDEX('DS2024'!$E$20:$E$35,MATCH(F27,'DS2024'!$D$20:$D$35,1)+1),
INDEX('DS2024'!$D$20:$D$35,MATCH(F27,'DS2024'!$D$20:$D$35,1)):
INDEX('DS2024'!$D$20:$D$35,MATCH(F27,'DS2024'!$D$20:$D$35,1)+1)),
IF($V$3=Database!$A$13,
_xlfn.FORECAST.LINEAR(
F27,
INDEX('DS2024'!$H$20:$H$35,MATCH(F27,'DS2024'!$G$20:$G$35,1)):
INDEX('DS2024'!$H$20:$H$35,MATCH(F27,'DS2024'!$G$20:$G$35,1)+1),
INDEX('DS2024'!$G$20:$G$35,MATCH(F27,'DS2024'!$G$20:$G$35,1)):
INDEX('DS2024'!$G$20:$G$35,MATCH(F27,'DS2024'!$G$20:$G$35,1)+1)),
IF($V$3=Database!$A$14,
_xlfn.FORECAST.LINEAR(
F27,
INDEX('DS2024'!$K$20:$K$35,MATCH(F27,'DS2024'!$J$20:$J$35,1)):
INDEX('DS2024'!$K$20:$K$35,MATCH(F27,'DS2024'!$J$20:$J$35,1)+1),
INDEX('DS2024'!$J$20:$J$35,MATCH(F27,'DS2024'!$J$20:$J$35,1)):
INDEX('DS2024'!$J$20:$J$35,MATCH(F27,'DS2024'!$J$20:$J$35,1)+1)),
IF($V$3=Database!$A$15,
_xlfn.FORECAST.LINEAR(
F27,
INDEX('DS2024'!$N$20:$N$35,MATCH(F27,'DS2024'!$M$20:$M$35,1)):
INDEX('DS2024'!$N$20:$N$35,MATCH(F27,'DS2024'!$M$20:$M$35,1)+1),
INDEX('DS2024'!$M$20:$M$35,MATCH(F27,'DS2024'!$M$20:$M$35,1)):
INDEX('DS2024'!$M$20:$M$35,MATCH(F27,'DS2024'!$M$20:$M$35,1)+1)),
IF($V$3=Database!$A$16,
_xlfn.FORECAST.LINEAR(
F27,
INDEX('DS2024'!$Q$20:$Q$35,MATCH(F27,'DS2024'!$P$20:$P$35,1)):
INDEX('DS2024'!$Q$20:$Q$35,MATCH(F27,'DS2024'!$P$20:$P$35,1)+1),
INDEX('DS2024'!$P$20:$P$35,MATCH(F27,'DS2024'!$P$20:$P$35,1)):
INDEX('DS2024'!$P$20:$P$35,MATCH(F27,'DS2024'!$P$20:$P$35,1)+1)),
IF($V$3=Database!$A$17,
_xlfn.FORECAST.LINEAR(
F27,
INDEX('DS2024'!$T$20:$T$35,MATCH(F27,'DS2024'!$S$20:$S$35,1)):
INDEX('DS2024'!$T$20:$T$35,MATCH(F27,'DS2024'!$S$20:$S$35,1)+1),
INDEX('DS2024'!$S$20:$S$35,MATCH(F27,'DS2024'!$S$20:$S$35,1)):
INDEX('DS2024'!$S$20:$S$35,MATCH(F27,'DS2024'!$S$20:$S$35,1)+1)),
IF($V$3=Database!$A$18,
_xlfn.FORECAST.LINEAR(
F27,
INDEX('DS2024'!$W$20:$W$35,MATCH(F27,'DS2024'!$V$20:$V$35,1)):
INDEX('DS2024'!$W$20:$W$35,MATCH(F27,'DS2024'!$V$20:$V$35,1)+1),
INDEX('DS2024'!$V$20:$V$35,MATCH(F27,'DS2024'!$V$20:$V$35,1)):
INDEX('DS2024'!$V$20:$V$35,MATCH(F27,'DS2024'!$V$20:$V$35,1)+1)),
IF($V$3=Database!$A$19,
_xlfn.FORECAST.LINEAR(
F27,
INDEX('DS2024'!$Z$20:$Z$35,MATCH(F27,'DS2024'!$Y$20:$Y$35,1)):
INDEX('DS2024'!$Z$20:$Z$35,MATCH(F27,'DS2024'!$Y$20:$Y$35,1)+1),
INDEX('DS2024'!$Y$20:$Y$35,MATCH(F27,'DS2024'!$Y$20:$Y$35,1)):
INDEX('DS2024'!$Y$20:$Y$35,MATCH(F27,'DS2024'!$Y$20:$Y$35,1)+1)),
IF($V$3=Database!$A$20,
_xlfn.FORECAST.LINEAR(
F27,
INDEX('DS2024'!$AC$20:$AC$35,MATCH(F27,'DS2024'!$AB$20:$AB$35,1)):
INDEX('DS2024'!$AC$20:$AC$35,MATCH(F27,'DS2024'!$AB$20:$AB$35,1)+1),
INDEX('DS2024'!$AB$20:$AB$35,MATCH(F27,'DS2024'!$AB$20:$AB$35,1)):
INDEX('DS2024'!$AB$20:$AB$35,MATCH(F27,'DS2024'!$AB$20:$AB$35,1)+1)),
IF($V$3=Database!$A$2,
_xlfn.FORECAST.LINEAR(
F27,
INDEX('DS2024'!$B$5:$B$15,MATCH(F27,'DS2024'!$A$5:$A$15,1)):
INDEX('DS2024'!$B$5:$B$15,MATCH(F27,'DS2024'!$A$5:$A$15,1)+1),
INDEX('DS2024'!$A$5:$A$15,MATCH(F27,'DS2024'!$A$5:$A$15,1)):
INDEX('DS2024'!$A$5:$A$15,MATCH(F27,'DS2024'!$A$5:$A$15,1)+1)),
IF($V$3=Database!$A$3,
_xlfn.FORECAST.LINEAR(
F27,
INDEX('DS2024'!$E$5:$E$15,MATCH(F27,'DS2024'!$D$5:$D$15,1)):
INDEX('DS2024'!$E$5:$E$15,MATCH(F27,'DS2024'!$D$5:$D$15,1)+1),
INDEX('DS2024'!$D$5:$D$15,MATCH(F27,'DS2024'!$D$5:$D$15,1)):
INDEX('DS2024'!$D$5:$D$15,MATCH(F27,'DS2024'!$D$5:$D$15,1)+1)),
IF($V$3=Database!$A$4,
_xlfn.FORECAST.LINEAR(
F27,
INDEX('DS2024'!$H$5:$H$15,MATCH(F27,'DS2024'!$G$5:$G$15,1)):
INDEX('DS2024'!$H$5:$H$15,MATCH(F27,'DS2024'!$G$5:$G$15,1)+1),
INDEX('DS2024'!$G$5:$G$15,MATCH(F27,'DS2024'!$G$5:$G$15,1)):
INDEX('DS2024'!$G$5:$G$15,MATCH(F27,'DS2024'!$G$5:$G$15,1)+1)),
IF($V$3=Database!$A$5,
_xlfn.FORECAST.LINEAR(
F27,
INDEX('DS2024'!$K$5:$K$15,MATCH(F27,'DS2024'!$J$5:$J$15,1)):
INDEX('DS2024'!$K$5:$K$15,MATCH(F27,'DS2024'!$J$5:$J$15,1)+1),
INDEX('DS2024'!$J$5:$J$15,MATCH(F27,'DS2024'!$J$5:$J$15,1)):
INDEX('DS2024'!$J$5:$J$15,MATCH(F27,'DS2024'!$J$5:$J$15,1)+1)),
IF($V$3=Database!$A$6,
_xlfn.FORECAST.LINEAR(
F27,
INDEX('DS2024'!$N$5:$N$15,MATCH(F27,'DS2024'!$M$5:$M$15,1)):
INDEX('DS2024'!$N$5:$N$15,MATCH(F27,'DS2024'!$M$5:$M$15,1)+1),
INDEX('DS2024'!$M$5:$M$15,MATCH(F27,'DS2024'!$M$5:$M$15,1)):
INDEX('DS2024'!$M$5:$M$15,MATCH(F27,'DS2024'!$M$5:$M$15,1)+1)),
IF($V$3=Database!$A$7,
_xlfn.FORECAST.LINEAR(
F27,
INDEX('DS2024'!$Q$5:$Q$15,MATCH(F27,'DS2024'!$P$5:$P$15,1)):
INDEX('DS2024'!$Q$5:$Q$15,MATCH(F27,'DS2024'!$P$5:$P$15,1)+1),
INDEX('DS2024'!$P$5:$P$15,MATCH(F27,'DS2024'!$P$5:$P$15,1)):
INDEX('DS2024'!$P$5:$P$15,MATCH(F27,'DS2024'!$P$5:$P$15,1)+1)),
IF($V$3=Database!$A$8,
_xlfn.FORECAST.LINEAR(
F27,
INDEX('DS2024'!$T$5:$T$15,MATCH(F27,'DS2024'!$S$5:$S$15,1)):
INDEX('DS2024'!$T$5:$T$15,MATCH(F27,'DS2024'!$S$5:$S$15,1)+1),
INDEX('DS2024'!$S$5:$S$15,MATCH(F27,'DS2024'!$S$5:$S$15,1)):
INDEX('DS2024'!$S$5:$S$15,MATCH(F27,'DS2024'!$S$5:$S$15,1)+1)),
IF($V$3=Database!$A$9,
_xlfn.FORECAST.LINEAR(
F27,
INDEX('DS2024'!$W$5:$W$15,MATCH(F27,'DS2024'!$V$5:$V$15,1)):
INDEX('DS2024'!$W$5:$W$15,MATCH(F27,'DS2024'!$V$5:$V$15,1)+1),
INDEX('DS2024'!$V$5:$V$15,MATCH(F27,'DS2024'!$V$5:$V$15,1)):
INDEX('DS2024'!$V$5:$V$15,MATCH(F27,'DS2024'!$V$5:$V$15,1)+1)),
IF($V$3=Database!$A$10,
_xlfn.FORECAST.LINEAR(
F27,
INDEX('DS2024'!$Z$5:$Z$15,MATCH(F27,'DS2024'!$Y$5:$Y$15,1)):
INDEX('DS2024'!$Z$5:$Z$15,MATCH(F27,'DS2024'!$Y$5:$Y$15,1)+1),
INDEX('DS2024'!$Y$5:$Y$15,MATCH(F27,'DS2024'!$Y$5:$Y$15,1)):
INDEX('DS2024'!$Y$5:$Y$15,MATCH(F27,'DS2024'!$Y$5:$Y$15,1)+1))
)))))))))))))))))))</f>
        <v>0.17117296222664019</v>
      </c>
      <c r="W27" s="50">
        <f>IF($W$3=Database!$A$11,
_xlfn.FORECAST.LINEAR(
H27,
INDEX('DS2024'!$B$20:$B$35,MATCH(H27,'DS2024'!$A$20:$A$35,1)):
INDEX('DS2024'!$B$20:$B$35,MATCH(H27,'DS2024'!$A$20:$A$35,1)+1),
INDEX('DS2024'!$A$20:$A$35,MATCH(H27,'DS2024'!$A$20:$A$35,1)):
INDEX('DS2024'!$A$20:$A$35,MATCH(H27,'DS2024'!$A$20:$A$35,1)+1)),
IF($W$3=Database!$A$12,
_xlfn.FORECAST.LINEAR(
H27,
INDEX('DS2024'!$E$20:$E$35,MATCH(H27,'DS2024'!$D$20:$D$35,1)):
INDEX('DS2024'!$E$20:$E$35,MATCH(H27,'DS2024'!$D$20:$D$35,1)+1),
INDEX('DS2024'!$D$20:$D$35,MATCH(H27,'DS2024'!$D$20:$D$35,1)):
INDEX('DS2024'!$D$20:$D$35,MATCH(H27,'DS2024'!$D$20:$D$35,1)+1)),
IF($W$3=Database!$A$13,
_xlfn.FORECAST.LINEAR(
H27,
INDEX('DS2024'!$H$20:$H$35,MATCH(H27,'DS2024'!$G$20:$G$35,1)):
INDEX('DS2024'!$H$20:$H$35,MATCH(H27,'DS2024'!$G$20:$G$35,1)+1),
INDEX('DS2024'!$G$20:$G$35,MATCH(H27,'DS2024'!$G$20:$G$35,1)):
INDEX('DS2024'!$G$20:$G$35,MATCH(H27,'DS2024'!$G$20:$G$35,1)+1)),
IF($W$3=Database!$A$14,
_xlfn.FORECAST.LINEAR(
H27,
INDEX('DS2024'!$K$20:$K$35,MATCH(H27,'DS2024'!$J$20:$J$35,1)):
INDEX('DS2024'!$K$20:$K$35,MATCH(H27,'DS2024'!$J$20:$J$35,1)+1),
INDEX('DS2024'!$J$20:$J$35,MATCH(H27,'DS2024'!$J$20:$J$35,1)):
INDEX('DS2024'!$J$20:$J$35,MATCH(H27,'DS2024'!$J$20:$J$35,1)+1)),
IF($W$3=Database!$A$15,
_xlfn.FORECAST.LINEAR(
H27,
INDEX('DS2024'!$N$20:$N$35,MATCH(H27,'DS2024'!$M$20:$M$35,1)):
INDEX('DS2024'!$N$20:$N$35,MATCH(H27,'DS2024'!$M$20:$M$35,1)+1),
INDEX('DS2024'!$M$20:$M$35,MATCH(H27,'DS2024'!$M$20:$M$35,1)):
INDEX('DS2024'!$M$20:$M$35,MATCH(H27,'DS2024'!$M$20:$M$35,1)+1)),
IF($W$3=Database!$A$16,
_xlfn.FORECAST.LINEAR(
H27,
INDEX('DS2024'!$Q$20:$Q$35,MATCH(H27,'DS2024'!$P$20:$P$35,1)):
INDEX('DS2024'!$Q$20:$Q$35,MATCH(H27,'DS2024'!$P$20:$P$35,1)+1),
INDEX('DS2024'!$P$20:$P$35,MATCH(H27,'DS2024'!$P$20:$P$35,1)):
INDEX('DS2024'!$P$20:$P$35,MATCH(H27,'DS2024'!$P$20:$P$35,1)+1)),
IF($W$3=Database!$A$17,
_xlfn.FORECAST.LINEAR(
H27,
INDEX('DS2024'!$T$20:$T$35,MATCH(H27,'DS2024'!$S$20:$S$35,1)):
INDEX('DS2024'!$T$20:$T$35,MATCH(H27,'DS2024'!$S$20:$S$35,1)+1),
INDEX('DS2024'!$S$20:$S$35,MATCH(H27,'DS2024'!$S$20:$S$35,1)):
INDEX('DS2024'!$S$20:$S$35,MATCH(H27,'DS2024'!$S$20:$S$35,1)+1)),
IF($W$3=Database!$A$18,
_xlfn.FORECAST.LINEAR(
H27,
INDEX('DS2024'!$W$20:$W$35,MATCH(H27,'DS2024'!$V$20:$V$35,1)):
INDEX('DS2024'!$W$20:$W$35,MATCH(H27,'DS2024'!$V$20:$V$35,1)+1),
INDEX('DS2024'!$V$20:$V$35,MATCH(H27,'DS2024'!$V$20:$V$35,1)):
INDEX('DS2024'!$V$20:$V$35,MATCH(H27,'DS2024'!$V$20:$V$35,1)+1)),
IF($W$3=Database!$A$19,
_xlfn.FORECAST.LINEAR(
H27,
INDEX('DS2024'!$Z$20:$Z$35,MATCH(H27,'DS2024'!$Y$20:$Y$35,1)):
INDEX('DS2024'!$Z$20:$Z$35,MATCH(H27,'DS2024'!$Y$20:$Y$35,1)+1),
INDEX('DS2024'!$Y$20:$Y$35,MATCH(H27,'DS2024'!$Y$20:$Y$35,1)):
INDEX('DS2024'!$Y$20:$Y$35,MATCH(H27,'DS2024'!$Y$20:$Y$35,1)+1)),
IF($W$3=Database!$A$20,
_xlfn.FORECAST.LINEAR(
H27,
INDEX('DS2024'!$AC$20:$AC$35,MATCH(H27,'DS2024'!$AB$20:$AB$35,1)):
INDEX('DS2024'!$AC$20:$AC$35,MATCH(H27,'DS2024'!$AB$20:$AB$35,1)+1),
INDEX('DS2024'!$AB$20:$AB$35,MATCH(H27,'DS2024'!$AB$20:$AB$35,1)):
INDEX('DS2024'!$AB$20:$AB$35,MATCH(H27,'DS2024'!$AB$20:$AB$35,1)+1)),
IF($W$3=Database!$A$2,
_xlfn.FORECAST.LINEAR(
H27,
INDEX('DS2024'!$B$5:$B$15,MATCH(H27,'DS2024'!$A$5:$A$15,1)):
INDEX('DS2024'!$B$5:$B$15,MATCH(H27,'DS2024'!$A$5:$A$15,1)+1),
INDEX('DS2024'!$A$5:$A$15,MATCH(H27,'DS2024'!$A$5:$A$15,1)):
INDEX('DS2024'!$A$5:$A$15,MATCH(H27,'DS2024'!$A$5:$A$15,1)+1)),
IF($W$3=Database!$A$3,
_xlfn.FORECAST.LINEAR(
H27,
INDEX('DS2024'!$E$5:$E$15,MATCH(H27,'DS2024'!$D$5:$D$15,1)):
INDEX('DS2024'!$E$5:$E$15,MATCH(H27,'DS2024'!$D$5:$D$15,1)+1),
INDEX('DS2024'!$D$5:$D$15,MATCH(H27,'DS2024'!$D$5:$D$15,1)):
INDEX('DS2024'!$D$5:$D$15,MATCH(H27,'DS2024'!$D$5:$D$15,1)+1)),
IF($W$3=Database!$A$4,
_xlfn.FORECAST.LINEAR(
H27,
INDEX('DS2024'!$H$5:$H$15,MATCH(H27,'DS2024'!$G$5:$G$15,1)):
INDEX('DS2024'!$H$5:$H$15,MATCH(H27,'DS2024'!$G$5:$G$15,1)+1),
INDEX('DS2024'!$G$5:$G$15,MATCH(H27,'DS2024'!$G$5:$G$15,1)):
INDEX('DS2024'!$G$5:$G$15,MATCH(H27,'DS2024'!$G$5:$G$15,1)+1)),
IF($W$3=Database!$A$5,
_xlfn.FORECAST.LINEAR(
H27,
INDEX('DS2024'!$K$5:$K$15,MATCH(H27,'DS2024'!$J$5:$J$15,1)):
INDEX('DS2024'!$K$5:$K$15,MATCH(H27,'DS2024'!$J$5:$J$15,1)+1),
INDEX('DS2024'!$J$5:$J$15,MATCH(H27,'DS2024'!$J$5:$J$15,1)):
INDEX('DS2024'!$J$5:$J$15,MATCH(H27,'DS2024'!$J$5:$J$15,1)+1)),
IF($W$3=Database!$A$6,
_xlfn.FORECAST.LINEAR(
H27,
INDEX('DS2024'!$N$5:$N$15,MATCH(H27,'DS2024'!$M$5:$M$15,1)):
INDEX('DS2024'!$N$5:$N$15,MATCH(H27,'DS2024'!$M$5:$M$15,1)+1),
INDEX('DS2024'!$M$5:$M$15,MATCH(H27,'DS2024'!$M$5:$M$15,1)):
INDEX('DS2024'!$M$5:$M$15,MATCH(H27,'DS2024'!$M$5:$M$15,1)+1)),
IF($W$3=Database!$A$7,
_xlfn.FORECAST.LINEAR(
H27,
INDEX('DS2024'!$Q$5:$Q$15,MATCH(H27,'DS2024'!$P$5:$P$15,1)):
INDEX('DS2024'!$Q$5:$Q$15,MATCH(H27,'DS2024'!$P$5:$P$15,1)+1),
INDEX('DS2024'!$P$5:$P$15,MATCH(H27,'DS2024'!$P$5:$P$15,1)):
INDEX('DS2024'!$P$5:$P$15,MATCH(H27,'DS2024'!$P$5:$P$15,1)+1)),
IF($W$3=Database!$A$8,
_xlfn.FORECAST.LINEAR(
H27,
INDEX('DS2024'!$T$5:$T$15,MATCH(H27,'DS2024'!$S$5:$S$15,1)):
INDEX('DS2024'!$T$5:$T$15,MATCH(H27,'DS2024'!$S$5:$S$15,1)+1),
INDEX('DS2024'!$S$5:$S$15,MATCH(H27,'DS2024'!$S$5:$S$15,1)):
INDEX('DS2024'!$S$5:$S$15,MATCH(H27,'DS2024'!$S$5:$S$15,1)+1)),
IF($W$3=Database!$A$9,
_xlfn.FORECAST.LINEAR(
H27,
INDEX('DS2024'!$W$5:$W$15,MATCH(H27,'DS2024'!$V$5:$V$15,1)):
INDEX('DS2024'!$W$5:$W$15,MATCH(H27,'DS2024'!$V$5:$V$15,1)+1),
INDEX('DS2024'!$V$5:$V$15,MATCH(H27,'DS2024'!$V$5:$V$15,1)):
INDEX('DS2024'!$V$5:$V$15,MATCH(H27,'DS2024'!$V$5:$V$15,1)+1)),
IF($W$3=Database!$A$10,
_xlfn.FORECAST.LINEAR(
H27,
INDEX('DS2024'!$Z$5:$Z$15,MATCH(H27,'DS2024'!$Y$5:$Y$15,1)):
INDEX('DS2024'!$Z$5:$Z$15,MATCH(H27,'DS2024'!$Y$5:$Y$15,1)+1),
INDEX('DS2024'!$Y$5:$Y$15,MATCH(H27,'DS2024'!$Y$5:$Y$15,1)):
INDEX('DS2024'!$Y$5:$Y$15,MATCH(H27,'DS2024'!$Y$5:$Y$15,1)+1))
)))))))))))))))))))</f>
        <v>0.19260941916477564</v>
      </c>
      <c r="X27" s="50">
        <f>IF($X$3=Database!$A$11,
_xlfn.FORECAST.LINEAR(
J27,
INDEX('DS2024'!$B$20:$B$35,MATCH(J27,'DS2024'!$A$20:$A$35,1)):
INDEX('DS2024'!$B$20:$B$35,MATCH(J27,'DS2024'!$A$20:$A$35,1)+1),
INDEX('DS2024'!$A$20:$A$35,MATCH(J27,'DS2024'!$A$20:$A$35,1)):
INDEX('DS2024'!$A$20:$A$35,MATCH(J27,'DS2024'!$A$20:$A$35,1)+1)),
IF($X$3=Database!$A$12,
_xlfn.FORECAST.LINEAR(
J27,
INDEX('DS2024'!$E$20:$E$35,MATCH(J27,'DS2024'!$D$20:$D$35,1)):
INDEX('DS2024'!$E$20:$E$35,MATCH(J27,'DS2024'!$D$20:$D$35,1)+1),
INDEX('DS2024'!$D$20:$D$35,MATCH(J27,'DS2024'!$D$20:$D$35,1)):
INDEX('DS2024'!$D$20:$D$35,MATCH(J27,'DS2024'!$D$20:$D$35,1)+1)),
IF($X$3=Database!$A$13,
_xlfn.FORECAST.LINEAR(
J27,
INDEX('DS2024'!$H$20:$H$35,MATCH(J27,'DS2024'!$G$20:$G$35,1)):
INDEX('DS2024'!$H$20:$H$35,MATCH(J27,'DS2024'!$G$20:$G$35,1)+1),
INDEX('DS2024'!$G$20:$G$35,MATCH(J27,'DS2024'!$G$20:$G$35,1)):
INDEX('DS2024'!$G$20:$G$35,MATCH(J27,'DS2024'!$G$20:$G$35,1)+1)),
IF($X$3=Database!$A$14,
_xlfn.FORECAST.LINEAR(
J27,
INDEX('DS2024'!$K$20:$K$35,MATCH(J27,'DS2024'!$J$20:$J$35,1)):
INDEX('DS2024'!$K$20:$K$35,MATCH(J27,'DS2024'!$J$20:$J$35,1)+1),
INDEX('DS2024'!$J$20:$J$35,MATCH(J27,'DS2024'!$J$20:$J$35,1)):
INDEX('DS2024'!$J$20:$J$35,MATCH(J27,'DS2024'!$J$20:$J$35,1)+1)),
IF($X$3=Database!$A$15,
_xlfn.FORECAST.LINEAR(
J27,
INDEX('DS2024'!$N$20:$N$35,MATCH(J27,'DS2024'!$M$20:$M$35,1)):
INDEX('DS2024'!$N$20:$N$35,MATCH(J27,'DS2024'!$M$20:$M$35,1)+1),
INDEX('DS2024'!$M$20:$M$35,MATCH(J27,'DS2024'!$M$20:$M$35,1)):
INDEX('DS2024'!$M$20:$M$35,MATCH(J27,'DS2024'!$M$20:$M$35,1)+1)),
IF($X$3=Database!$A$16,
_xlfn.FORECAST.LINEAR(
J27,
INDEX('DS2024'!$Q$20:$Q$35,MATCH(J27,'DS2024'!$P$20:$P$35,1)):
INDEX('DS2024'!$Q$20:$Q$35,MATCH(J27,'DS2024'!$P$20:$P$35,1)+1),
INDEX('DS2024'!$P$20:$P$35,MATCH(J27,'DS2024'!$P$20:$P$35,1)):
INDEX('DS2024'!$P$20:$P$35,MATCH(J27,'DS2024'!$P$20:$P$35,1)+1)),
IF($X$3=Database!$A$17,
_xlfn.FORECAST.LINEAR(
J27,
INDEX('DS2024'!$T$20:$T$35,MATCH(J27,'DS2024'!$S$20:$S$35,1)):
INDEX('DS2024'!$T$20:$T$35,MATCH(J27,'DS2024'!$S$20:$S$35,1)+1),
INDEX('DS2024'!$S$20:$S$35,MATCH(J27,'DS2024'!$S$20:$S$35,1)):
INDEX('DS2024'!$S$20:$S$35,MATCH(J27,'DS2024'!$S$20:$S$35,1)+1)),
IF($X$3=Database!$A$18,
_xlfn.FORECAST.LINEAR(
J27,
INDEX('DS2024'!$W$20:$W$35,MATCH(J27,'DS2024'!$V$20:$V$35,1)):
INDEX('DS2024'!$W$20:$W$35,MATCH(J27,'DS2024'!$V$20:$V$35,1)+1),
INDEX('DS2024'!$V$20:$V$35,MATCH(J27,'DS2024'!$V$20:$V$35,1)):
INDEX('DS2024'!$V$20:$V$35,MATCH(J27,'DS2024'!$V$20:$V$35,1)+1)),
IF($X$3=Database!$A$19,
_xlfn.FORECAST.LINEAR(
J27,
INDEX('DS2024'!$Z$20:$Z$35,MATCH(J27,'DS2024'!$Y$20:$Y$35,1)):
INDEX('DS2024'!$Z$20:$Z$35,MATCH(J27,'DS2024'!$Y$20:$Y$35,1)+1),
INDEX('DS2024'!$Y$20:$Y$35,MATCH(J27,'DS2024'!$Y$20:$Y$35,1)):
INDEX('DS2024'!$Y$20:$Y$35,MATCH(J27,'DS2024'!$Y$20:$Y$35,1)+1)),
IF($X$3=Database!$A$20,
_xlfn.FORECAST.LINEAR(
J27,
INDEX('DS2024'!$AC$20:$AC$35,MATCH(J27,'DS2024'!$AB$20:$AB$35,1)):
INDEX('DS2024'!$AC$20:$AC$35,MATCH(J27,'DS2024'!$AB$20:$AB$35,1)+1),
INDEX('DS2024'!$AB$20:$AB$35,MATCH(J27,'DS2024'!$AB$20:$AB$35,1)):
INDEX('DS2024'!$AB$20:$AB$35,MATCH(J27,'DS2024'!$AB$20:$AB$35,1)+1)),
IF($X$3=Database!$A$2,
_xlfn.FORECAST.LINEAR(
J27,
INDEX('DS2024'!$B$5:$B$15,MATCH(J27,'DS2024'!$A$5:$A$15,1)):
INDEX('DS2024'!$B$5:$B$15,MATCH(J27,'DS2024'!$A$5:$A$15,1)+1),
INDEX('DS2024'!$A$5:$A$15,MATCH(J27,'DS2024'!$A$5:$A$15,1)):
INDEX('DS2024'!$A$5:$A$15,MATCH(J27,'DS2024'!$A$5:$A$15,1)+1)),
IF($X$3=Database!$A$3,
_xlfn.FORECAST.LINEAR(
J27,
INDEX('DS2024'!$E$5:$E$15,MATCH(J27,'DS2024'!$D$5:$D$15,1)):
INDEX('DS2024'!$E$5:$E$15,MATCH(J27,'DS2024'!$D$5:$D$15,1)+1),
INDEX('DS2024'!$D$5:$D$15,MATCH(J27,'DS2024'!$D$5:$D$15,1)):
INDEX('DS2024'!$D$5:$D$15,MATCH(J27,'DS2024'!$D$5:$D$15,1)+1)),
IF($X$3=Database!$A$4,
_xlfn.FORECAST.LINEAR(
J27,
INDEX('DS2024'!$H$5:$H$15,MATCH(J27,'DS2024'!$G$5:$G$15,1)):
INDEX('DS2024'!$H$5:$H$15,MATCH(J27,'DS2024'!$G$5:$G$15,1)+1),
INDEX('DS2024'!$G$5:$G$15,MATCH(J27,'DS2024'!$G$5:$G$15,1)):
INDEX('DS2024'!$G$5:$G$15,MATCH(J27,'DS2024'!$G$5:$G$15,1)+1)),
IF($X$3=Database!$A$5,
_xlfn.FORECAST.LINEAR(
J27,
INDEX('DS2024'!$K$5:$K$15,MATCH(J27,'DS2024'!$J$5:$J$15,1)):
INDEX('DS2024'!$K$5:$K$15,MATCH(J27,'DS2024'!$J$5:$J$15,1)+1),
INDEX('DS2024'!$J$5:$J$15,MATCH(J27,'DS2024'!$J$5:$J$15,1)):
INDEX('DS2024'!$J$5:$J$15,MATCH(J27,'DS2024'!$J$5:$J$15,1)+1)),
IF($X$3=Database!$A$6,
_xlfn.FORECAST.LINEAR(
J27,
INDEX('DS2024'!$N$5:$N$15,MATCH(J27,'DS2024'!$M$5:$M$15,1)):
INDEX('DS2024'!$N$5:$N$15,MATCH(J27,'DS2024'!$M$5:$M$15,1)+1),
INDEX('DS2024'!$M$5:$M$15,MATCH(J27,'DS2024'!$M$5:$M$15,1)):
INDEX('DS2024'!$M$5:$M$15,MATCH(J27,'DS2024'!$M$5:$M$15,1)+1)),
IF($X$3=Database!$A$7,
_xlfn.FORECAST.LINEAR(
J27,
INDEX('DS2024'!$Q$5:$Q$15,MATCH(J27,'DS2024'!$P$5:$P$15,1)):
INDEX('DS2024'!$Q$5:$Q$15,MATCH(J27,'DS2024'!$P$5:$P$15,1)+1),
INDEX('DS2024'!$P$5:$P$15,MATCH(J27,'DS2024'!$P$5:$P$15,1)):
INDEX('DS2024'!$P$5:$P$15,MATCH(J27,'DS2024'!$P$5:$P$15,1)+1)),
IF($X$3=Database!$A$8,
_xlfn.FORECAST.LINEAR(
J27,
INDEX('DS2024'!$T$5:$T$15,MATCH(J27,'DS2024'!$S$5:$S$15,1)):
INDEX('DS2024'!$T$5:$T$15,MATCH(J27,'DS2024'!$S$5:$S$15,1)+1),
INDEX('DS2024'!$S$5:$S$15,MATCH(J27,'DS2024'!$S$5:$S$15,1)):
INDEX('DS2024'!$S$5:$S$15,MATCH(J27,'DS2024'!$S$5:$S$15,1)+1)),
IF($T$3=Database!$A$9,
_xlfn.FORECAST.LINEAR(
J27,
INDEX('DS2024'!$W$5:$W$15,MATCH(J27,'DS2024'!$V$5:$V$15,1)):
INDEX('DS2024'!$W$5:$W$15,MATCH(J27,'DS2024'!$V$5:$V$15,1)+1),
INDEX('DS2024'!$V$5:$V$15,MATCH(J27,'DS2024'!$V$5:$V$15,1)):
INDEX('DS2024'!$V$5:$V$15,MATCH(J27,'DS2024'!$V$5:$V$15,1)+1)),
IF($T$3=Database!$A$10,
_xlfn.FORECAST.LINEAR(
J27,
INDEX('DS2024'!$Z$5:$Z$15,MATCH(J27,'DS2024'!$Y$5:$Y$15,1)):
INDEX('DS2024'!$Z$5:$Z$15,MATCH(J27,'DS2024'!$Y$5:$Y$15,1)+1),
INDEX('DS2024'!$Y$5:$Y$15,MATCH(J27,'DS2024'!$Y$5:$Y$15,1)):
INDEX('DS2024'!$Y$5:$Y$15,MATCH(J27,'DS2024'!$Y$5:$Y$15,1)+1))
)))))))))))))))))))</f>
        <v>0.19541526334647077</v>
      </c>
      <c r="Y27" s="50">
        <f>IF($Y$3=Database!$A$11,
_xlfn.FORECAST.LINEAR(
L27,
INDEX('DS2024'!$B$20:$B$35,MATCH(L27,'DS2024'!$A$20:$A$35,1)):
INDEX('DS2024'!$B$20:$B$35,MATCH(L27,'DS2024'!$A$20:$A$35,1)+1),
INDEX('DS2024'!$A$20:$A$35,MATCH(L27,'DS2024'!$A$20:$A$35,1)):
INDEX('DS2024'!$A$20:$A$35,MATCH(L27,'DS2024'!$A$20:$A$35,1)+1)),
IF($Y$3=Database!$A$12,
_xlfn.FORECAST.LINEAR(
L27,
INDEX('DS2024'!$E$20:$E$35,MATCH(L27,'DS2024'!$D$20:$D$35,1)):
INDEX('DS2024'!$E$20:$E$35,MATCH(L27,'DS2024'!$D$20:$D$35,1)+1),
INDEX('DS2024'!$D$20:$D$35,MATCH(L27,'DS2024'!$D$20:$D$35,1)):
INDEX('DS2024'!$D$20:$D$35,MATCH(L27,'DS2024'!$D$20:$D$35,1)+1)),
IF($Y$3=Database!$A$13,
_xlfn.FORECAST.LINEAR(
L27,
INDEX('DS2024'!$H$20:$H$35,MATCH(L27,'DS2024'!$G$20:$G$35,1)):
INDEX('DS2024'!$H$20:$H$35,MATCH(L27,'DS2024'!$G$20:$G$35,1)+1),
INDEX('DS2024'!$G$20:$G$35,MATCH(L27,'DS2024'!$G$20:$G$35,1)):
INDEX('DS2024'!$G$20:$G$35,MATCH(L27,'DS2024'!$G$20:$G$35,1)+1)),
IF($Y$3=Database!$A$14,
_xlfn.FORECAST.LINEAR(
L27,
INDEX('DS2024'!$K$20:$K$35,MATCH(L27,'DS2024'!$J$20:$J$35,1)):
INDEX('DS2024'!$K$20:$K$35,MATCH(L27,'DS2024'!$J$20:$J$35,1)+1),
INDEX('DS2024'!$J$20:$J$35,MATCH(L27,'DS2024'!$J$20:$J$35,1)):
INDEX('DS2024'!$J$20:$J$35,MATCH(L27,'DS2024'!$J$20:$J$35,1)+1)),
IF($Y$3=Database!$A$15,
_xlfn.FORECAST.LINEAR(
L27,
INDEX('DS2024'!$N$20:$N$35,MATCH(L27,'DS2024'!$M$20:$M$35,1)):
INDEX('DS2024'!$N$20:$N$35,MATCH(L27,'DS2024'!$M$20:$M$35,1)+1),
INDEX('DS2024'!$M$20:$M$35,MATCH(L27,'DS2024'!$M$20:$M$35,1)):
INDEX('DS2024'!$M$20:$M$35,MATCH(L27,'DS2024'!$M$20:$M$35,1)+1)),
IF($Y$3=Database!$A$16,
_xlfn.FORECAST.LINEAR(
L27,
INDEX('DS2024'!$Q$20:$Q$35,MATCH(L27,'DS2024'!$P$20:$P$35,1)):
INDEX('DS2024'!$Q$20:$Q$35,MATCH(L27,'DS2024'!$P$20:$P$35,1)+1),
INDEX('DS2024'!$P$20:$P$35,MATCH(L27,'DS2024'!$P$20:$P$35,1)):
INDEX('DS2024'!$P$20:$P$35,MATCH(L27,'DS2024'!$P$20:$P$35,1)+1)),
IF($Y$3=Database!$A$17,
_xlfn.FORECAST.LINEAR(
L27,
INDEX('DS2024'!$T$20:$T$35,MATCH(L27,'DS2024'!$S$20:$S$35,1)):
INDEX('DS2024'!$T$20:$T$35,MATCH(L27,'DS2024'!$S$20:$S$35,1)+1),
INDEX('DS2024'!$S$20:$S$35,MATCH(L27,'DS2024'!$S$20:$S$35,1)):
INDEX('DS2024'!$S$20:$S$35,MATCH(L27,'DS2024'!$S$20:$S$35,1)+1)),
IF($Y$3=Database!$A$18,
_xlfn.FORECAST.LINEAR(
L27,
INDEX('DS2024'!$W$20:$W$35,MATCH(L27,'DS2024'!$V$20:$V$35,1)):
INDEX('DS2024'!$W$20:$W$35,MATCH(L27,'DS2024'!$V$20:$V$35,1)+1),
INDEX('DS2024'!$V$20:$V$35,MATCH(L27,'DS2024'!$V$20:$V$35,1)):
INDEX('DS2024'!$V$20:$V$35,MATCH(L27,'DS2024'!$V$20:$V$35,1)+1)),
IF($Y$3=Database!$A$19,
_xlfn.FORECAST.LINEAR(
L27,
INDEX('DS2024'!$Z$20:$Z$35,MATCH(L27,'DS2024'!$Y$20:$Y$35,1)):
INDEX('DS2024'!$Z$20:$Z$35,MATCH(L27,'DS2024'!$Y$20:$Y$35,1)+1),
INDEX('DS2024'!$Y$20:$Y$35,MATCH(L27,'DS2024'!$Y$20:$Y$35,1)):
INDEX('DS2024'!$Y$20:$Y$35,MATCH(L27,'DS2024'!$Y$20:$Y$35,1)+1)),
IF($Y$3=Database!$A$20,
_xlfn.FORECAST.LINEAR(
L27,
INDEX('DS2024'!$AC$20:$AC$35,MATCH(L27,'DS2024'!$AB$20:$AB$35,1)):
INDEX('DS2024'!$AC$20:$AC$35,MATCH(L27,'DS2024'!$AB$20:$AB$35,1)+1),
INDEX('DS2024'!$AB$20:$AB$35,MATCH(L27,'DS2024'!$AB$20:$AB$35,1)):
INDEX('DS2024'!$AB$20:$AB$35,MATCH(L27,'DS2024'!$AB$20:$AB$35,1)+1)),
IF($Y$3=Database!$A$2,
_xlfn.FORECAST.LINEAR(
L27,
INDEX('DS2024'!$B$5:$B$15,MATCH(L27,'DS2024'!$A$5:$A$15,1)):
INDEX('DS2024'!$B$5:$B$15,MATCH(L27,'DS2024'!$A$5:$A$15,1)+1),
INDEX('DS2024'!$A$5:$A$15,MATCH(L27,'DS2024'!$A$5:$A$15,1)):
INDEX('DS2024'!$A$5:$A$15,MATCH(L27,'DS2024'!$A$5:$A$15,1)+1)),
IF($Y$3=Database!$A$3,
_xlfn.FORECAST.LINEAR(
L27,
INDEX('DS2024'!$E$5:$E$15,MATCH(L27,'DS2024'!$D$5:$D$15,1)):
INDEX('DS2024'!$E$5:$E$15,MATCH(L27,'DS2024'!$D$5:$D$15,1)+1),
INDEX('DS2024'!$D$5:$D$15,MATCH(L27,'DS2024'!$D$5:$D$15,1)):
INDEX('DS2024'!$D$5:$D$15,MATCH(L27,'DS2024'!$D$5:$D$15,1)+1)),
IF($Y$3=Database!$A$4,
_xlfn.FORECAST.LINEAR(
L27,
INDEX('DS2024'!$H$5:$H$15,MATCH(L27,'DS2024'!$G$5:$G$15,1)):
INDEX('DS2024'!$H$5:$H$15,MATCH(L27,'DS2024'!$G$5:$G$15,1)+1),
INDEX('DS2024'!$G$5:$G$15,MATCH(L27,'DS2024'!$G$5:$G$15,1)):
INDEX('DS2024'!$G$5:$G$15,MATCH(L27,'DS2024'!$G$5:$G$15,1)+1)),
IF($Y$3=Database!$A$5,
_xlfn.FORECAST.LINEAR(
L27,
INDEX('DS2024'!$K$5:$K$15,MATCH(L27,'DS2024'!$J$5:$J$15,1)):
INDEX('DS2024'!$K$5:$K$15,MATCH(L27,'DS2024'!$J$5:$J$15,1)+1),
INDEX('DS2024'!$J$5:$J$15,MATCH(L27,'DS2024'!$J$5:$J$15,1)):
INDEX('DS2024'!$J$5:$J$15,MATCH(L27,'DS2024'!$J$5:$J$15,1)+1)),
IF($Y$3=Database!$A$6,
_xlfn.FORECAST.LINEAR(
L27,
INDEX('DS2024'!$N$5:$N$15,MATCH(L27,'DS2024'!$M$5:$M$15,1)):
INDEX('DS2024'!$N$5:$N$15,MATCH(L27,'DS2024'!$M$5:$M$15,1)+1),
INDEX('DS2024'!$M$5:$M$15,MATCH(L27,'DS2024'!$M$5:$M$15,1)):
INDEX('DS2024'!$M$5:$M$15,MATCH(L27,'DS2024'!$M$5:$M$15,1)+1)),
IF($Y$3=Database!$A$7,
_xlfn.FORECAST.LINEAR(
L27,
INDEX('DS2024'!$Q$5:$Q$15,MATCH(L27,'DS2024'!$P$5:$P$15,1)):
INDEX('DS2024'!$Q$5:$Q$15,MATCH(L27,'DS2024'!$P$5:$P$15,1)+1),
INDEX('DS2024'!$P$5:$P$15,MATCH(L27,'DS2024'!$P$5:$P$15,1)):
INDEX('DS2024'!$P$5:$P$15,MATCH(L27,'DS2024'!$P$5:$P$15,1)+1)),
IF($Y$3=Database!$A$8,
_xlfn.FORECAST.LINEAR(
L27,
INDEX('DS2024'!$T$5:$T$15,MATCH(L27,'DS2024'!$S$5:$S$15,1)):
INDEX('DS2024'!$T$5:$T$15,MATCH(L27,'DS2024'!$S$5:$S$15,1)+1),
INDEX('DS2024'!$S$5:$S$15,MATCH(L27,'DS2024'!$S$5:$S$15,1)):
INDEX('DS2024'!$S$5:$S$15,MATCH(L27,'DS2024'!$S$5:$S$15,1)+1)),
IF($T$3=Database!$A$9,
_xlfn.FORECAST.LINEAR(
L27,
INDEX('DS2024'!$W$5:$W$15,MATCH(L27,'DS2024'!$V$5:$V$15,1)):
INDEX('DS2024'!$W$5:$W$15,MATCH(L27,'DS2024'!$V$5:$V$15,1)+1),
INDEX('DS2024'!$V$5:$V$15,MATCH(L27,'DS2024'!$V$5:$V$15,1)):
INDEX('DS2024'!$V$5:$V$15,MATCH(L27,'DS2024'!$V$5:$V$15,1)+1)),
IF($T$3=Database!$A$10,
_xlfn.FORECAST.LINEAR(
L27,
INDEX('DS2024'!$Z$5:$Z$15,MATCH(L27,'DS2024'!$Y$5:$Y$15,1)):
INDEX('DS2024'!$Z$5:$Z$15,MATCH(L27,'DS2024'!$Y$5:$Y$15,1)+1),
INDEX('DS2024'!$Y$5:$Y$15,MATCH(L27,'DS2024'!$Y$5:$Y$15,1)):
INDEX('DS2024'!$Y$5:$Y$15,MATCH(L27,'DS2024'!$Y$5:$Y$15,1)+1))
)))))))))))))))))))</f>
        <v>0.19360945897527768</v>
      </c>
      <c r="Z27" s="50">
        <f>IF($Z$3=Database!$A$11,
_xlfn.FORECAST.LINEAR(
N27,
INDEX('DS2024'!$B$20:$B$35,MATCH(N27,'DS2024'!$A$20:$A$35,1)):
INDEX('DS2024'!$B$20:$B$35,MATCH(N27,'DS2024'!$A$20:$A$35,1)+1),
INDEX('DS2024'!$A$20:$A$35,MATCH(N27,'DS2024'!$A$20:$A$35,1)):
INDEX('DS2024'!$A$20:$A$35,MATCH(N27,'DS2024'!$A$20:$A$35,1)+1)),
IF($Z$3=Database!$A$12,
_xlfn.FORECAST.LINEAR(
N27,
INDEX('DS2024'!$E$20:$E$35,MATCH(N27,'DS2024'!$D$20:$D$35,1)):
INDEX('DS2024'!$E$20:$E$35,MATCH(N27,'DS2024'!$D$20:$D$35,1)+1),
INDEX('DS2024'!$D$20:$D$35,MATCH(N27,'DS2024'!$D$20:$D$35,1)):
INDEX('DS2024'!$D$20:$D$35,MATCH(N27,'DS2024'!$D$20:$D$35,1)+1)),
IF($Z$3=Database!$A$13,
_xlfn.FORECAST.LINEAR(
N27,
INDEX('DS2024'!$H$20:$H$35,MATCH(N27,'DS2024'!$G$20:$G$35,1)):
INDEX('DS2024'!$H$20:$H$35,MATCH(N27,'DS2024'!$G$20:$G$35,1)+1),
INDEX('DS2024'!$G$20:$G$35,MATCH(N27,'DS2024'!$G$20:$G$35,1)):
INDEX('DS2024'!$G$20:$G$35,MATCH(N27,'DS2024'!$G$20:$G$35,1)+1)),
IF($Z$3=Database!$A$14,
_xlfn.FORECAST.LINEAR(
N27,
INDEX('DS2024'!$K$20:$K$35,MATCH(N27,'DS2024'!$J$20:$J$35,1)):
INDEX('DS2024'!$K$20:$K$35,MATCH(N27,'DS2024'!$J$20:$J$35,1)+1),
INDEX('DS2024'!$J$20:$J$35,MATCH(N27,'DS2024'!$J$20:$J$35,1)):
INDEX('DS2024'!$J$20:$J$35,MATCH(N27,'DS2024'!$J$20:$J$35,1)+1)),
IF($Z$3=Database!$A$15,
_xlfn.FORECAST.LINEAR(
N27,
INDEX('DS2024'!$N$20:$N$35,MATCH(N27,'DS2024'!$M$20:$M$35,1)):
INDEX('DS2024'!$N$20:$N$35,MATCH(N27,'DS2024'!$M$20:$M$35,1)+1),
INDEX('DS2024'!$M$20:$M$35,MATCH(N27,'DS2024'!$M$20:$M$35,1)):
INDEX('DS2024'!$M$20:$M$35,MATCH(N27,'DS2024'!$M$20:$M$35,1)+1)),
IF($Z$3=Database!$A$16,
_xlfn.FORECAST.LINEAR(
N27,
INDEX('DS2024'!$Q$20:$Q$35,MATCH(N27,'DS2024'!$P$20:$P$35,1)):
INDEX('DS2024'!$Q$20:$Q$35,MATCH(N27,'DS2024'!$P$20:$P$35,1)+1),
INDEX('DS2024'!$P$20:$P$35,MATCH(N27,'DS2024'!$P$20:$P$35,1)):
INDEX('DS2024'!$P$20:$P$35,MATCH(N27,'DS2024'!$P$20:$P$35,1)+1)),
IF($Z$3=Database!$A$17,
_xlfn.FORECAST.LINEAR(
N27,
INDEX('DS2024'!$T$20:$T$35,MATCH(N27,'DS2024'!$S$20:$S$35,1)):
INDEX('DS2024'!$T$20:$T$35,MATCH(N27,'DS2024'!$S$20:$S$35,1)+1),
INDEX('DS2024'!$S$20:$S$35,MATCH(N27,'DS2024'!$S$20:$S$35,1)):
INDEX('DS2024'!$S$20:$S$35,MATCH(N27,'DS2024'!$S$20:$S$35,1)+1)),
IF($Z$3=Database!$A$18,
_xlfn.FORECAST.LINEAR(
N27,
INDEX('DS2024'!$W$20:$W$35,MATCH(N27,'DS2024'!$V$20:$V$35,1)):
INDEX('DS2024'!$W$20:$W$35,MATCH(N27,'DS2024'!$V$20:$V$35,1)+1),
INDEX('DS2024'!$V$20:$V$35,MATCH(N27,'DS2024'!$V$20:$V$35,1)):
INDEX('DS2024'!$V$20:$V$35,MATCH(N27,'DS2024'!$V$20:$V$35,1)+1)),
IF($Z$3=Database!$A$19,
_xlfn.FORECAST.LINEAR(
N27,
INDEX('DS2024'!$Z$20:$Z$35,MATCH(N27,'DS2024'!$Y$20:$Y$35,1)):
INDEX('DS2024'!$Z$20:$Z$35,MATCH(N27,'DS2024'!$Y$20:$Y$35,1)+1),
INDEX('DS2024'!$Y$20:$Y$35,MATCH(N27,'DS2024'!$Y$20:$Y$35,1)):
INDEX('DS2024'!$Y$20:$Y$35,MATCH(N27,'DS2024'!$Y$20:$Y$35,1)+1)),
IF($Z$3=Database!$A$20,
_xlfn.FORECAST.LINEAR(
N27,
INDEX('DS2024'!$AC$20:$AC$35,MATCH(N27,'DS2024'!$AB$20:$AB$35,1)):
INDEX('DS2024'!$AC$20:$AC$35,MATCH(N27,'DS2024'!$AB$20:$AB$35,1)+1),
INDEX('DS2024'!$AB$20:$AB$35,MATCH(N27,'DS2024'!$AB$20:$AB$35,1)):
INDEX('DS2024'!$AB$20:$AB$35,MATCH(N27,'DS2024'!$AB$20:$AB$35,1)+1)),
IF($Z$3=Database!$A$2,
_xlfn.FORECAST.LINEAR(
N27,
INDEX('DS2024'!$B$5:$B$15,MATCH(N27,'DS2024'!$A$5:$A$15,1)):
INDEX('DS2024'!$B$5:$B$15,MATCH(N27,'DS2024'!$A$5:$A$15,1)+1),
INDEX('DS2024'!$A$5:$A$15,MATCH(N27,'DS2024'!$A$5:$A$15,1)):
INDEX('DS2024'!$A$5:$A$15,MATCH(N27,'DS2024'!$A$5:$A$15,1)+1)),
IF($Z$3=Database!$A$3,
_xlfn.FORECAST.LINEAR(
N27,
INDEX('DS2024'!$E$5:$E$15,MATCH(N27,'DS2024'!$D$5:$D$15,1)):
INDEX('DS2024'!$E$5:$E$15,MATCH(N27,'DS2024'!$D$5:$D$15,1)+1),
INDEX('DS2024'!$D$5:$D$15,MATCH(N27,'DS2024'!$D$5:$D$15,1)):
INDEX('DS2024'!$D$5:$D$15,MATCH(N27,'DS2024'!$D$5:$D$15,1)+1)),
IF($Z$3=Database!$A$4,
_xlfn.FORECAST.LINEAR(
N27,
INDEX('DS2024'!$H$5:$H$15,MATCH(N27,'DS2024'!$G$5:$G$15,1)):
INDEX('DS2024'!$H$5:$H$15,MATCH(N27,'DS2024'!$G$5:$G$15,1)+1),
INDEX('DS2024'!$G$5:$G$15,MATCH(N27,'DS2024'!$G$5:$G$15,1)):
INDEX('DS2024'!$G$5:$G$15,MATCH(N27,'DS2024'!$G$5:$G$15,1)+1)),
IF($Z$3=Database!$A$5,
_xlfn.FORECAST.LINEAR(
N27,
INDEX('DS2024'!$K$5:$K$15,MATCH(N27,'DS2024'!$J$5:$J$15,1)):
INDEX('DS2024'!$K$5:$K$15,MATCH(N27,'DS2024'!$J$5:$J$15,1)+1),
INDEX('DS2024'!$J$5:$J$15,MATCH(N27,'DS2024'!$J$5:$J$15,1)):
INDEX('DS2024'!$J$5:$J$15,MATCH(N27,'DS2024'!$J$5:$J$15,1)+1)),
IF($Z$3=Database!$A$6,
_xlfn.FORECAST.LINEAR(
N27,
INDEX('DS2024'!$N$5:$N$15,MATCH(N27,'DS2024'!$M$5:$M$15,1)):
INDEX('DS2024'!$N$5:$N$15,MATCH(N27,'DS2024'!$M$5:$M$15,1)+1),
INDEX('DS2024'!$M$5:$M$15,MATCH(N27,'DS2024'!$M$5:$M$15,1)):
INDEX('DS2024'!$M$5:$M$15,MATCH(N27,'DS2024'!$M$5:$M$15,1)+1)),
IF($Z$3=Database!$A$7,
_xlfn.FORECAST.LINEAR(
N27,
INDEX('DS2024'!$Q$5:$Q$15,MATCH(N27,'DS2024'!$P$5:$P$15,1)):
INDEX('DS2024'!$Q$5:$Q$15,MATCH(N27,'DS2024'!$P$5:$P$15,1)+1),
INDEX('DS2024'!$P$5:$P$15,MATCH(N27,'DS2024'!$P$5:$P$15,1)):
INDEX('DS2024'!$P$5:$P$15,MATCH(N27,'DS2024'!$P$5:$P$15,1)+1)),
IF($Z$3=Database!$A$8,
_xlfn.FORECAST.LINEAR(
N27,
INDEX('DS2024'!$T$5:$T$15,MATCH(N27,'DS2024'!$S$5:$S$15,1)):
INDEX('DS2024'!$T$5:$T$15,MATCH(N27,'DS2024'!$S$5:$S$15,1)+1),
INDEX('DS2024'!$S$5:$S$15,MATCH(N27,'DS2024'!$S$5:$S$15,1)):
INDEX('DS2024'!$S$5:$S$15,MATCH(N27,'DS2024'!$S$5:$S$15,1)+1)),
IF($Z$3=Database!$A$9,
_xlfn.FORECAST.LINEAR(
N27,
INDEX('DS2024'!$W$5:$W$15,MATCH(N27,'DS2024'!$V$5:$V$15,1)):
INDEX('DS2024'!$W$5:$W$15,MATCH(N27,'DS2024'!$V$5:$V$15,1)+1),
INDEX('DS2024'!$V$5:$V$15,MATCH(N27,'DS2024'!$V$5:$V$15,1)):
INDEX('DS2024'!$V$5:$V$15,MATCH(N27,'DS2024'!$V$5:$V$15,1)+1)),
IF($Z$3=Database!$A$10,
_xlfn.FORECAST.LINEAR(
N27,
INDEX('DS2024'!$Z$5:$Z$15,MATCH(N27,'DS2024'!$Y$5:$Y$15,1)):
INDEX('DS2024'!$Z$5:$Z$15,MATCH(N27,'DS2024'!$Y$5:$Y$15,1)+1),
INDEX('DS2024'!$Y$5:$Y$15,MATCH(N27,'DS2024'!$Y$5:$Y$15,1)):
INDEX('DS2024'!$Y$5:$Y$15,MATCH(N27,'DS2024'!$Y$5:$Y$15,1)+1))
)))))))))))))))))))</f>
        <v>0.19606178589912018</v>
      </c>
      <c r="AA27" s="50">
        <f>IF($AA$3=Database!$A$11,
_xlfn.FORECAST.LINEAR(
P27,
INDEX('DS2024'!$B$20:$B$35,MATCH(P27,'DS2024'!$A$20:$A$35,1)):
INDEX('DS2024'!$B$20:$B$35,MATCH(P27,'DS2024'!$A$20:$A$35,1)+1),
INDEX('DS2024'!$A$20:$A$35,MATCH(P27,'DS2024'!$A$20:$A$35,1)):
INDEX('DS2024'!$A$20:$A$35,MATCH(P27,'DS2024'!$A$20:$A$35,1)+1)),
IF($AA$3=Database!$A$12,
_xlfn.FORECAST.LINEAR(
P27,
INDEX('DS2024'!$E$20:$E$35,MATCH(P27,'DS2024'!$D$20:$D$35,1)):
INDEX('DS2024'!$E$20:$E$35,MATCH(P27,'DS2024'!$D$20:$D$35,1)+1),
INDEX('DS2024'!$D$20:$D$35,MATCH(P27,'DS2024'!$D$20:$D$35,1)):
INDEX('DS2024'!$D$20:$D$35,MATCH(P27,'DS2024'!$D$20:$D$35,1)+1)),
IF($AA$3=Database!$A$13,
_xlfn.FORECAST.LINEAR(
P27,
INDEX('DS2024'!$H$20:$H$35,MATCH(P27,'DS2024'!$G$20:$G$35,1)):
INDEX('DS2024'!$H$20:$H$35,MATCH(P27,'DS2024'!$G$20:$G$35,1)+1),
INDEX('DS2024'!$G$20:$G$35,MATCH(P27,'DS2024'!$G$20:$G$35,1)):
INDEX('DS2024'!$G$20:$G$35,MATCH(P27,'DS2024'!$G$20:$G$35,1)+1)),
IF($AA$3=Database!$A$14,
_xlfn.FORECAST.LINEAR(
P27,
INDEX('DS2024'!$K$20:$K$35,MATCH(P27,'DS2024'!$J$20:$J$35,1)):
INDEX('DS2024'!$K$20:$K$35,MATCH(P27,'DS2024'!$J$20:$J$35,1)+1),
INDEX('DS2024'!$J$20:$J$35,MATCH(P27,'DS2024'!$J$20:$J$35,1)):
INDEX('DS2024'!$J$20:$J$35,MATCH(P27,'DS2024'!$J$20:$J$35,1)+1)),
IF($AA$3=Database!$A$15,
_xlfn.FORECAST.LINEAR(
P27,
INDEX('DS2024'!$N$20:$N$35,MATCH(P27,'DS2024'!$M$20:$M$35,1)):
INDEX('DS2024'!$N$20:$N$35,MATCH(P27,'DS2024'!$M$20:$M$35,1)+1),
INDEX('DS2024'!$M$20:$M$35,MATCH(P27,'DS2024'!$M$20:$M$35,1)):
INDEX('DS2024'!$M$20:$M$35,MATCH(P27,'DS2024'!$M$20:$M$35,1)+1)),
IF($AA$3=Database!$A$16,
_xlfn.FORECAST.LINEAR(
P27,
INDEX('DS2024'!$Q$20:$Q$35,MATCH(P27,'DS2024'!$P$20:$P$35,1)):
INDEX('DS2024'!$Q$20:$Q$35,MATCH(P27,'DS2024'!$P$20:$P$35,1)+1),
INDEX('DS2024'!$P$20:$P$35,MATCH(P27,'DS2024'!$P$20:$P$35,1)):
INDEX('DS2024'!$P$20:$P$35,MATCH(P27,'DS2024'!$P$20:$P$35,1)+1)),
IF($AA$3=Database!$A$17,
_xlfn.FORECAST.LINEAR(
P27,
INDEX('DS2024'!$T$20:$T$35,MATCH(P27,'DS2024'!$S$20:$S$35,1)):
INDEX('DS2024'!$T$20:$T$35,MATCH(P27,'DS2024'!$S$20:$S$35,1)+1),
INDEX('DS2024'!$S$20:$S$35,MATCH(P27,'DS2024'!$S$20:$S$35,1)):
INDEX('DS2024'!$S$20:$S$35,MATCH(P27,'DS2024'!$S$20:$S$35,1)+1)),
IF($AA$3=Database!$A$18,
_xlfn.FORECAST.LINEAR(
P27,
INDEX('DS2024'!$W$20:$W$35,MATCH(P27,'DS2024'!$V$20:$V$35,1)):
INDEX('DS2024'!$W$20:$W$35,MATCH(P27,'DS2024'!$V$20:$V$35,1)+1),
INDEX('DS2024'!$V$20:$V$35,MATCH(P27,'DS2024'!$V$20:$V$35,1)):
INDEX('DS2024'!$V$20:$V$35,MATCH(P27,'DS2024'!$V$20:$V$35,1)+1)),
IF($AA$3=Database!$A$19,
_xlfn.FORECAST.LINEAR(
P27,
INDEX('DS2024'!$Z$20:$Z$35,MATCH(P27,'DS2024'!$Y$20:$Y$35,1)):
INDEX('DS2024'!$Z$20:$Z$35,MATCH(P27,'DS2024'!$Y$20:$Y$35,1)+1),
INDEX('DS2024'!$Y$20:$Y$35,MATCH(P27,'DS2024'!$Y$20:$Y$35,1)):
INDEX('DS2024'!$Y$20:$Y$35,MATCH(P27,'DS2024'!$Y$20:$Y$35,1)+1)),
IF($AA$3=Database!$A$20,
_xlfn.FORECAST.LINEAR(
P27,
INDEX('DS2024'!$AC$20:$AC$35,MATCH(P27,'DS2024'!$AB$20:$AB$35,1)):
INDEX('DS2024'!$AC$20:$AC$35,MATCH(P27,'DS2024'!$AB$20:$AB$35,1)+1),
INDEX('DS2024'!$AB$20:$AB$35,MATCH(P27,'DS2024'!$AB$20:$AB$35,1)):
INDEX('DS2024'!$AB$20:$AB$35,MATCH(P27,'DS2024'!$AB$20:$AB$35,1)+1)),
IF($AA$3=Database!$A$2,
_xlfn.FORECAST.LINEAR(
P27,
INDEX('DS2024'!$B$5:$B$15,MATCH(P27,'DS2024'!$A$5:$A$15,1)):
INDEX('DS2024'!$B$5:$B$15,MATCH(P27,'DS2024'!$A$5:$A$15,1)+1),
INDEX('DS2024'!$A$5:$A$15,MATCH(P27,'DS2024'!$A$5:$A$15,1)):
INDEX('DS2024'!$A$5:$A$15,MATCH(P27,'DS2024'!$A$5:$A$15,1)+1)),
IF($AA$3=Database!$A$3,
_xlfn.FORECAST.LINEAR(
P27,
INDEX('DS2024'!$E$5:$E$15,MATCH(P27,'DS2024'!$D$5:$D$15,1)):
INDEX('DS2024'!$E$5:$E$15,MATCH(P27,'DS2024'!$D$5:$D$15,1)+1),
INDEX('DS2024'!$D$5:$D$15,MATCH(P27,'DS2024'!$D$5:$D$15,1)):
INDEX('DS2024'!$D$5:$D$15,MATCH(P27,'DS2024'!$D$5:$D$15,1)+1)),
IF($AA$3=Database!$A$4,
_xlfn.FORECAST.LINEAR(
P27,
INDEX('DS2024'!$H$5:$H$15,MATCH(P27,'DS2024'!$G$5:$G$15,1)):
INDEX('DS2024'!$H$5:$H$15,MATCH(P27,'DS2024'!$G$5:$G$15,1)+1),
INDEX('DS2024'!$G$5:$G$15,MATCH(P27,'DS2024'!$G$5:$G$15,1)):
INDEX('DS2024'!$G$5:$G$15,MATCH(P27,'DS2024'!$G$5:$G$15,1)+1)),
IF($AA$3=Database!$A$5,
_xlfn.FORECAST.LINEAR(
P27,
INDEX('DS2024'!$K$5:$K$15,MATCH(P27,'DS2024'!$J$5:$J$15,1)):
INDEX('DS2024'!$K$5:$K$15,MATCH(P27,'DS2024'!$J$5:$J$15,1)+1),
INDEX('DS2024'!$J$5:$J$15,MATCH(P27,'DS2024'!$J$5:$J$15,1)):
INDEX('DS2024'!$J$5:$J$15,MATCH(P27,'DS2024'!$J$5:$J$15,1)+1)),
IF($AA$3=Database!$A$6,
_xlfn.FORECAST.LINEAR(
P27,
INDEX('DS2024'!$N$5:$N$15,MATCH(P27,'DS2024'!$M$5:$M$15,1)):
INDEX('DS2024'!$N$5:$N$15,MATCH(P27,'DS2024'!$M$5:$M$15,1)+1),
INDEX('DS2024'!$M$5:$M$15,MATCH(P27,'DS2024'!$M$5:$M$15,1)):
INDEX('DS2024'!$M$5:$M$15,MATCH(P27,'DS2024'!$M$5:$M$15,1)+1)),
IF($AA$3=Database!$A$7,
_xlfn.FORECAST.LINEAR(
P27,
INDEX('DS2024'!$Q$5:$Q$15,MATCH(P27,'DS2024'!$P$5:$P$15,1)):
INDEX('DS2024'!$Q$5:$Q$15,MATCH(P27,'DS2024'!$P$5:$P$15,1)+1),
INDEX('DS2024'!$P$5:$P$15,MATCH(P27,'DS2024'!$P$5:$P$15,1)):
INDEX('DS2024'!$P$5:$P$15,MATCH(P27,'DS2024'!$P$5:$P$15,1)+1)),
IF($AA$3=Database!$A$8,
_xlfn.FORECAST.LINEAR(
P27,
INDEX('DS2024'!$T$5:$T$15,MATCH(P27,'DS2024'!$S$5:$S$15,1)):
INDEX('DS2024'!$T$5:$T$15,MATCH(P27,'DS2024'!$S$5:$S$15,1)+1),
INDEX('DS2024'!$S$5:$S$15,MATCH(P27,'DS2024'!$S$5:$S$15,1)):
INDEX('DS2024'!$S$5:$S$15,MATCH(P27,'DS2024'!$S$5:$S$15,1)+1)),
IF($AA$3=Database!$A$9,
_xlfn.FORECAST.LINEAR(
P27,
INDEX('DS2024'!$W$5:$W$15,MATCH(P27,'DS2024'!$V$5:$V$15,1)):
INDEX('DS2024'!$W$5:$W$15,MATCH(P27,'DS2024'!$V$5:$V$15,1)+1),
INDEX('DS2024'!$V$5:$V$15,MATCH(P27,'DS2024'!$V$5:$V$15,1)):
INDEX('DS2024'!$V$5:$V$15,MATCH(P27,'DS2024'!$V$5:$V$15,1)+1)),
IF($AA$3=Database!$A$10,
_xlfn.FORECAST.LINEAR(
P27,
INDEX('DS2024'!$Z$5:$Z$15,MATCH(P27,'DS2024'!$Y$5:$Y$15,1)):
INDEX('DS2024'!$Z$5:$Z$15,MATCH(P27,'DS2024'!$Y$5:$Y$15,1)+1),
INDEX('DS2024'!$Y$5:$Y$15,MATCH(P27,'DS2024'!$Y$5:$Y$15,1)):
INDEX('DS2024'!$Y$5:$Y$15,MATCH(P27,'DS2024'!$Y$5:$Y$15,1)+1))
)))))))))))))))))))</f>
        <v>0.19599808909590349</v>
      </c>
      <c r="AB27" s="50">
        <f>IF($AB$3=Database!$A$11,
_xlfn.FORECAST.LINEAR(
R27,
INDEX('DS2024'!$B$20:$B$35,MATCH(R27,'DS2024'!$A$20:$A$35,1)):
INDEX('DS2024'!$B$20:$B$35,MATCH(R27,'DS2024'!$A$20:$A$35,1)+1),
INDEX('DS2024'!$A$20:$A$35,MATCH(R27,'DS2024'!$A$20:$A$35,1)):
INDEX('DS2024'!$A$20:$A$35,MATCH(R27,'DS2024'!$A$20:$A$35,1)+1)),
IF($AB$3=Database!$A$12,
_xlfn.FORECAST.LINEAR(
R27,
INDEX('DS2024'!$E$20:$E$35,MATCH(R27,'DS2024'!$D$20:$D$35,1)):
INDEX('DS2024'!$E$20:$E$35,MATCH(R27,'DS2024'!$D$20:$D$35,1)+1),
INDEX('DS2024'!$D$20:$D$35,MATCH(R27,'DS2024'!$D$20:$D$35,1)):
INDEX('DS2024'!$D$20:$D$35,MATCH(R27,'DS2024'!$D$20:$D$35,1)+1)),
IF($AB$3=Database!$A$13,
_xlfn.FORECAST.LINEAR(
R27,
INDEX('DS2024'!$H$20:$H$35,MATCH(R27,'DS2024'!$G$20:$G$35,1)):
INDEX('DS2024'!$H$20:$H$35,MATCH(R27,'DS2024'!$G$20:$G$35,1)+1),
INDEX('DS2024'!$G$20:$G$35,MATCH(R27,'DS2024'!$G$20:$G$35,1)):
INDEX('DS2024'!$G$20:$G$35,MATCH(R27,'DS2024'!$G$20:$G$35,1)+1)),
IF($AB$3=Database!$A$14,
_xlfn.FORECAST.LINEAR(
R27,
INDEX('DS2024'!$K$20:$K$35,MATCH(R27,'DS2024'!$J$20:$J$35,1)):
INDEX('DS2024'!$K$20:$K$35,MATCH(R27,'DS2024'!$J$20:$J$35,1)+1),
INDEX('DS2024'!$J$20:$J$35,MATCH(R27,'DS2024'!$J$20:$J$35,1)):
INDEX('DS2024'!$J$20:$J$35,MATCH(R27,'DS2024'!$J$20:$J$35,1)+1)),
IF($AB$3=Database!$A$15,
_xlfn.FORECAST.LINEAR(
R27,
INDEX('DS2024'!$N$20:$N$35,MATCH(R27,'DS2024'!$M$20:$M$35,1)):
INDEX('DS2024'!$N$20:$N$35,MATCH(R27,'DS2024'!$M$20:$M$35,1)+1),
INDEX('DS2024'!$M$20:$M$35,MATCH(R27,'DS2024'!$M$20:$M$35,1)):
INDEX('DS2024'!$M$20:$M$35,MATCH(R27,'DS2024'!$M$20:$M$35,1)+1)),
IF($AB$3=Database!$A$16,
_xlfn.FORECAST.LINEAR(
R27,
INDEX('DS2024'!$Q$20:$Q$35,MATCH(R27,'DS2024'!$P$20:$P$35,1)):
INDEX('DS2024'!$Q$20:$Q$35,MATCH(R27,'DS2024'!$P$20:$P$35,1)+1),
INDEX('DS2024'!$P$20:$P$35,MATCH(R27,'DS2024'!$P$20:$P$35,1)):
INDEX('DS2024'!$P$20:$P$35,MATCH(R27,'DS2024'!$P$20:$P$35,1)+1)),
IF($AB$3=Database!$A$17,
_xlfn.FORECAST.LINEAR(
R27,
INDEX('DS2024'!$T$20:$T$35,MATCH(R27,'DS2024'!$S$20:$S$35,1)):
INDEX('DS2024'!$T$20:$T$35,MATCH(R27,'DS2024'!$S$20:$S$35,1)+1),
INDEX('DS2024'!$S$20:$S$35,MATCH(R27,'DS2024'!$S$20:$S$35,1)):
INDEX('DS2024'!$S$20:$S$35,MATCH(R27,'DS2024'!$S$20:$S$35,1)+1)),
IF($AB$3=Database!$A$18,
_xlfn.FORECAST.LINEAR(
R27,
INDEX('DS2024'!$W$20:$W$35,MATCH(R27,'DS2024'!$V$20:$V$35,1)):
INDEX('DS2024'!$W$20:$W$35,MATCH(R27,'DS2024'!$V$20:$V$35,1)+1),
INDEX('DS2024'!$V$20:$V$35,MATCH(R27,'DS2024'!$V$20:$V$35,1)):
INDEX('DS2024'!$V$20:$V$35,MATCH(R27,'DS2024'!$V$20:$V$35,1)+1)),
IF($AB$3=Database!$A$19,
_xlfn.FORECAST.LINEAR(
R27,
INDEX('DS2024'!$Z$20:$Z$35,MATCH(R27,'DS2024'!$Y$20:$Y$35,1)):
INDEX('DS2024'!$Z$20:$Z$35,MATCH(R27,'DS2024'!$Y$20:$Y$35,1)+1),
INDEX('DS2024'!$Y$20:$Y$35,MATCH(R27,'DS2024'!$Y$20:$Y$35,1)):
INDEX('DS2024'!$Y$20:$Y$35,MATCH(R27,'DS2024'!$Y$20:$Y$35,1)+1)),
IF($AB$3=Database!$A$20,
_xlfn.FORECAST.LINEAR(
R27,
INDEX('DS2024'!$AC$20:$AC$35,MATCH(R27,'DS2024'!$AB$20:$AB$35,1)):
INDEX('DS2024'!$AC$20:$AC$35,MATCH(R27,'DS2024'!$AB$20:$AB$35,1)+1),
INDEX('DS2024'!$AB$20:$AB$35,MATCH(R27,'DS2024'!$AB$20:$AB$35,1)):
INDEX('DS2024'!$AB$20:$AB$35,MATCH(R27,'DS2024'!$AB$20:$AB$35,1)+1)),
IF($AB$3=Database!$A$2,
_xlfn.FORECAST.LINEAR(
R27,
INDEX('DS2024'!$B$5:$B$15,MATCH(R27,'DS2024'!$A$5:$A$15,1)):
INDEX('DS2024'!$B$5:$B$15,MATCH(R27,'DS2024'!$A$5:$A$15,1)+1),
INDEX('DS2024'!$A$5:$A$15,MATCH(R27,'DS2024'!$A$5:$A$15,1)):
INDEX('DS2024'!$A$5:$A$15,MATCH(R27,'DS2024'!$A$5:$A$15,1)+1)),
IF($AB$3=Database!$A$3,
_xlfn.FORECAST.LINEAR(
R27,
INDEX('DS2024'!$E$5:$E$15,MATCH(R27,'DS2024'!$D$5:$D$15,1)):
INDEX('DS2024'!$E$5:$E$15,MATCH(R27,'DS2024'!$D$5:$D$15,1)+1),
INDEX('DS2024'!$D$5:$D$15,MATCH(R27,'DS2024'!$D$5:$D$15,1)):
INDEX('DS2024'!$D$5:$D$15,MATCH(R27,'DS2024'!$D$5:$D$15,1)+1)),
IF($AB$3=Database!$A$4,
_xlfn.FORECAST.LINEAR(
R27,
INDEX('DS2024'!$H$5:$H$15,MATCH(R27,'DS2024'!$G$5:$G$15,1)):
INDEX('DS2024'!$H$5:$H$15,MATCH(R27,'DS2024'!$G$5:$G$15,1)+1),
INDEX('DS2024'!$G$5:$G$15,MATCH(R27,'DS2024'!$G$5:$G$15,1)):
INDEX('DS2024'!$G$5:$G$15,MATCH(R27,'DS2024'!$G$5:$G$15,1)+1)),
IF($AB$3=Database!$A$5,
_xlfn.FORECAST.LINEAR(
R27,
INDEX('DS2024'!$K$5:$K$15,MATCH(R27,'DS2024'!$J$5:$J$15,1)):
INDEX('DS2024'!$K$5:$K$15,MATCH(R27,'DS2024'!$J$5:$J$15,1)+1),
INDEX('DS2024'!$J$5:$J$15,MATCH(R27,'DS2024'!$J$5:$J$15,1)):
INDEX('DS2024'!$J$5:$J$15,MATCH(R27,'DS2024'!$J$5:$J$15,1)+1)),
IF($AB$3=Database!$A$6,
_xlfn.FORECAST.LINEAR(
R27,
INDEX('DS2024'!$N$5:$N$15,MATCH(R27,'DS2024'!$M$5:$M$15,1)):
INDEX('DS2024'!$N$5:$N$15,MATCH(R27,'DS2024'!$M$5:$M$15,1)+1),
INDEX('DS2024'!$M$5:$M$15,MATCH(R27,'DS2024'!$M$5:$M$15,1)):
INDEX('DS2024'!$M$5:$M$15,MATCH(R27,'DS2024'!$M$5:$M$15,1)+1)),
IF($AB$3=Database!$A$7,
_xlfn.FORECAST.LINEAR(
R27,
INDEX('DS2024'!$Q$5:$Q$15,MATCH(R27,'DS2024'!$P$5:$P$15,1)):
INDEX('DS2024'!$Q$5:$Q$15,MATCH(R27,'DS2024'!$P$5:$P$15,1)+1),
INDEX('DS2024'!$P$5:$P$15,MATCH(R27,'DS2024'!$P$5:$P$15,1)):
INDEX('DS2024'!$P$5:$P$15,MATCH(R27,'DS2024'!$P$5:$P$15,1)+1)),
IF($AB$3=Database!$A$8,
_xlfn.FORECAST.LINEAR(
R27,
INDEX('DS2024'!$T$5:$T$15,MATCH(R27,'DS2024'!$S$5:$S$15,1)):
INDEX('DS2024'!$T$5:$T$15,MATCH(R27,'DS2024'!$S$5:$S$15,1)+1),
INDEX('DS2024'!$S$5:$S$15,MATCH(R27,'DS2024'!$S$5:$S$15,1)):
INDEX('DS2024'!$S$5:$S$15,MATCH(R27,'DS2024'!$S$5:$S$15,1)+1)),
IF($AB$3=Database!$A$9,
_xlfn.FORECAST.LINEAR(
R27,
INDEX('DS2024'!$W$5:$W$15,MATCH(R27,'DS2024'!$V$5:$V$15,1)):
INDEX('DS2024'!$W$5:$W$15,MATCH(R27,'DS2024'!$V$5:$V$15,1)+1),
INDEX('DS2024'!$V$5:$V$15,MATCH(R27,'DS2024'!$V$5:$V$15,1)):
INDEX('DS2024'!$V$5:$V$15,MATCH(R27,'DS2024'!$V$5:$V$15,1)+1)),
IF($AB$3=Database!$A$10,
_xlfn.FORECAST.LINEAR(
R27,
INDEX('DS2024'!$Z$5:$Z$15,MATCH(R27,'DS2024'!$Y$5:$Y$15,1)):
INDEX('DS2024'!$Z$5:$Z$15,MATCH(R27,'DS2024'!$Y$5:$Y$15,1)+1),
INDEX('DS2024'!$Y$5:$Y$15,MATCH(R27,'DS2024'!$Y$5:$Y$15,1)):
INDEX('DS2024'!$Y$5:$Y$15,MATCH(R27,'DS2024'!$Y$5:$Y$15,1)+1))
)))))))))))))))))))</f>
        <v>0.1924756558780206</v>
      </c>
      <c r="AC27" s="82">
        <f t="shared" si="0"/>
        <v>0.52918971567049788</v>
      </c>
      <c r="AD27" s="82">
        <f t="shared" si="1"/>
        <v>0.46288009057567953</v>
      </c>
      <c r="AE27" s="82">
        <f t="shared" si="2"/>
        <v>0.46768307052988928</v>
      </c>
      <c r="AF27" s="82">
        <f t="shared" si="3"/>
        <v>0.52919670175612721</v>
      </c>
      <c r="AG27" s="82">
        <f t="shared" si="4"/>
        <v>0.52940185980410592</v>
      </c>
      <c r="AH27" s="82">
        <f t="shared" si="5"/>
        <v>0.52926982278571322</v>
      </c>
      <c r="AI27" s="82">
        <f t="shared" si="6"/>
        <v>0.52944913231686386</v>
      </c>
      <c r="AJ27" s="83">
        <f t="shared" si="7"/>
        <v>0.52944447492644442</v>
      </c>
      <c r="AK27" s="83">
        <f t="shared" si="8"/>
        <v>0.52918692123624622</v>
      </c>
      <c r="AL27" s="42"/>
      <c r="AM27" s="42"/>
      <c r="AN27" s="42"/>
      <c r="AO27" s="42"/>
      <c r="AP27" s="42"/>
      <c r="AQ27" s="42"/>
      <c r="AR27" s="42"/>
      <c r="AS27" s="42"/>
      <c r="AT27" s="42"/>
      <c r="BD27" s="83" t="e">
        <f>#REF!/10</f>
        <v>#REF!</v>
      </c>
      <c r="BE27" s="83" t="e">
        <f>#REF!/10</f>
        <v>#REF!</v>
      </c>
      <c r="BF27" s="83" t="e">
        <f>#REF!/10</f>
        <v>#REF!</v>
      </c>
      <c r="BG27" s="83" t="e">
        <f>#REF!/10</f>
        <v>#REF!</v>
      </c>
      <c r="BH27" s="83">
        <f t="shared" si="9"/>
        <v>0</v>
      </c>
      <c r="BI27" s="83">
        <f t="shared" si="10"/>
        <v>0</v>
      </c>
      <c r="BJ27" s="83">
        <f t="shared" si="11"/>
        <v>0</v>
      </c>
      <c r="BK27" s="83">
        <f t="shared" si="12"/>
        <v>0</v>
      </c>
      <c r="BL27" s="83">
        <f t="shared" si="13"/>
        <v>0</v>
      </c>
    </row>
    <row r="28" spans="1:64" ht="14.25" customHeight="1">
      <c r="A28" s="31">
        <v>22</v>
      </c>
      <c r="B28" s="42">
        <f>'Evaluasi 60 C'!B28</f>
        <v>65.677000000000007</v>
      </c>
      <c r="C28" s="42">
        <f>'Evaluasi 60 C'!C28</f>
        <v>-0.3364042604116802</v>
      </c>
      <c r="D28" s="42">
        <f>'Evaluasi 60 C'!E28</f>
        <v>66.311999999999998</v>
      </c>
      <c r="E28" s="42">
        <f>'Evaluasi 60 C'!F28</f>
        <v>-0.29463754512635376</v>
      </c>
      <c r="F28" s="42">
        <f>'Evaluasi 60 C'!H28</f>
        <v>65.650999999999996</v>
      </c>
      <c r="G28" s="42">
        <f>'Evaluasi 60 C'!I28</f>
        <v>-0.29630794223826717</v>
      </c>
      <c r="H28" s="42">
        <f>'Evaluasi 60 C'!K28</f>
        <v>65.623000000000005</v>
      </c>
      <c r="I28" s="42">
        <f>'Evaluasi 60 C'!L28</f>
        <v>-0.33624485399712778</v>
      </c>
      <c r="J28" s="42">
        <f>'Evaluasi 60 C'!N28</f>
        <v>64.981999999999999</v>
      </c>
      <c r="K28" s="42">
        <f>'Evaluasi 60 C'!O28</f>
        <v>-0.3343526408169778</v>
      </c>
      <c r="L28" s="42">
        <f>'Evaluasi 60 C'!Q28</f>
        <v>65.775000000000006</v>
      </c>
      <c r="M28" s="42">
        <f>'Evaluasi 60 C'!R28</f>
        <v>-0.33669355353438646</v>
      </c>
      <c r="N28" s="42">
        <f>'Evaluasi 60 C'!T28</f>
        <v>64.433000000000007</v>
      </c>
      <c r="O28" s="42">
        <f>'Evaluasi 60 C'!U28</f>
        <v>-0.33273200893569488</v>
      </c>
      <c r="P28" s="42">
        <f>'Evaluasi 60 C'!W28</f>
        <v>64.635000000000005</v>
      </c>
      <c r="Q28" s="42">
        <f>'Evaluasi 60 C'!X28</f>
        <v>-0.33332830700494653</v>
      </c>
      <c r="R28" s="42">
        <f>'Evaluasi 60 C'!Z28</f>
        <v>65.765000000000001</v>
      </c>
      <c r="S28" s="50">
        <f>'Evaluasi 60 C'!AA28</f>
        <v>-0.33666403382798782</v>
      </c>
      <c r="T28" s="50">
        <f>IF($T$3=Database!$A$11,
_xlfn.FORECAST.LINEAR(
B28,
INDEX('DS2024'!$B$20:$B$35,MATCH(B28,'DS2024'!$A$20:$A$35,1)):
INDEX('DS2024'!$B$20:$B$35,MATCH(B28,'DS2024'!$A$20:$A$35,1)+1),
INDEX('DS2024'!$A$20:$A$35,MATCH(B28,'DS2024'!$A$20:$A$35,1)):
INDEX('DS2024'!$A$20:$A$35,MATCH(B28,'DS2024'!$A$20:$A$35,1)+1)),
IF($T$3=Database!$A$12,
_xlfn.FORECAST.LINEAR(
B28,
INDEX('DS2024'!$E$20:$E$35,MATCH(B28,'DS2024'!$D$20:$D$35,1)):
INDEX('DS2024'!$E$20:$E$35,MATCH(B28,'DS2024'!$D$20:$D$35,1)+1),
INDEX('DS2024'!$D$20:$D$35,MATCH(B28,'DS2024'!$D$20:$D$35,1)):
INDEX('DS2024'!$D$20:$D$35,MATCH(B28,'DS2024'!$D$20:$D$35,1)+1)),
IF($T$3=Database!$A$13,
_xlfn.FORECAST.LINEAR(
B28,
INDEX('DS2024'!$H$20:$H$35,MATCH(B28,'DS2024'!$G$20:$G$35,1)):
INDEX('DS2024'!$H$20:$H$35,MATCH(B28,'DS2024'!$G$20:$G$35,1)+1),
INDEX('DS2024'!$G$20:$G$35,MATCH(B28,'DS2024'!$G$20:$G$35,1)):
INDEX('DS2024'!$G$20:$G$35,MATCH(B28,'DS2024'!$G$20:$G$35,1)+1)),
IF($T$3=Database!$A$14,
_xlfn.FORECAST.LINEAR(
B28,
INDEX('DS2024'!$K$20:$K$35,MATCH(B28,'DS2024'!$J$20:$J$35,1)):
INDEX('DS2024'!$K$20:$K$35,MATCH(B28,'DS2024'!$J$20:$J$35,1)+1),
INDEX('DS2024'!$J$20:$J$35,MATCH(B28,'DS2024'!$J$20:$J$35,1)):
INDEX('DS2024'!$J$20:$J$35,MATCH(B28,'DS2024'!$J$20:$J$35,1)+1)),
IF($T$3=Database!$A$15,
_xlfn.FORECAST.LINEAR(
B28,
INDEX('DS2024'!$N$20:$N$35,MATCH(B28,'DS2024'!$M$20:$M$35,1)):
INDEX('DS2024'!$N$20:$N$35,MATCH(B28,'DS2024'!$M$20:$M$35,1)+1),
INDEX('DS2024'!$M$20:$M$35,MATCH(B28,'DS2024'!$M$20:$M$35,1)):
INDEX('DS2024'!$M$20:$M$35,MATCH(B28,'DS2024'!$M$20:$M$35,1)+1)),
IF($T$3=Database!$A$16,
_xlfn.FORECAST.LINEAR(
B28,
INDEX('DS2024'!$Q$20:$Q$35,MATCH(B28,'DS2024'!$P$20:$P$35,1)):
INDEX('DS2024'!$Q$20:$Q$35,MATCH(B28,'DS2024'!$P$20:$P$35,1)+1),
INDEX('DS2024'!$P$20:$P$35,MATCH(B28,'DS2024'!$P$20:$P$35,1)):
INDEX('DS2024'!$P$20:$P$35,MATCH(B28,'DS2024'!$P$20:$P$35,1)+1)),
IF($T$3=Database!$A$17,
_xlfn.FORECAST.LINEAR(
B28,
INDEX('DS2024'!$T$20:$T$35,MATCH(B28,'DS2024'!$S$20:$S$35,1)):
INDEX('DS2024'!$T$20:$T$35,MATCH(B28,'DS2024'!$S$20:$S$35,1)+1),
INDEX('DS2024'!$S$20:$S$35,MATCH(B28,'DS2024'!$S$20:$S$35,1)):
INDEX('DS2024'!$S$20:$S$35,MATCH(B28,'DS2024'!$S$20:$S$35,1)+1)),
IF($T$3=Database!$A$18,
_xlfn.FORECAST.LINEAR(
B28,
INDEX('DS2024'!$W$20:$W$35,MATCH(B28,'DS2024'!$V$20:$V$35,1)):
INDEX('DS2024'!$W$20:$W$35,MATCH(B28,'DS2024'!$V$20:$V$35,1)+1),
INDEX('DS2024'!$V$20:$V$35,MATCH(B28,'DS2024'!$V$20:$V$35,1)):
INDEX('DS2024'!$V$20:$V$35,MATCH(B28,'DS2024'!$V$20:$V$35,1)+1)),
IF($T$3=Database!$A$19,
_xlfn.FORECAST.LINEAR(
B28,
INDEX('DS2024'!$Z$20:$Z$35,MATCH(B28,'DS2024'!$Y$20:$Y$35,1)):
INDEX('DS2024'!$Z$20:$Z$35,MATCH(B28,'DS2024'!$Y$20:$Y$35,1)+1),
INDEX('DS2024'!$Y$20:$Y$35,MATCH(B28,'DS2024'!$Y$20:$Y$35,1)):
INDEX('DS2024'!$Y$20:$Y$35,MATCH(B28,'DS2024'!$Y$20:$Y$35,1)+1)),
IF($T$3=Database!$A$20,
_xlfn.FORECAST.LINEAR(
B28,
INDEX('DS2024'!$AC$20:$AC$35,MATCH(B28,'DS2024'!$AB$20:$AB$35,1)):
INDEX('DS2024'!$AC$20:$AC$35,MATCH(B28,'DS2024'!$AB$20:$AB$35,1)+1),
INDEX('DS2024'!$AB$20:$AB$35,MATCH(B28,'DS2024'!$AB$20:$AB$35,1)):
INDEX('DS2024'!$AB$20:$AB$35,MATCH(B28,'DS2024'!$AB$20:$AB$35,1)+1)),
IF($T$3=Database!$A$2,
_xlfn.FORECAST.LINEAR(
B28,
INDEX('DS2024'!$B$5:$B$15,MATCH(B28,'DS2024'!$A$5:$A$15,1)):
INDEX('DS2024'!$B$5:$B$15,MATCH(B28,'DS2024'!$A$5:$A$15,1)+1),
INDEX('DS2024'!$A$5:$A$15,MATCH(B28,'DS2024'!$A$5:$A$15,1)):
INDEX('DS2024'!$A$5:$A$15,MATCH(B28,'DS2024'!$A$5:$A$15,1)+1)),
IF($T$3=Database!$A$3,
_xlfn.FORECAST.LINEAR(
B28,
INDEX('DS2024'!$E$5:$E$15,MATCH(B28,'DS2024'!$D$5:$D$15,1)):
INDEX('DS2024'!$E$5:$E$15,MATCH(B28,'DS2024'!$D$5:$D$15,1)+1),
INDEX('DS2024'!$D$5:$D$15,MATCH(B28,'DS2024'!$D$5:$D$15,1)):
INDEX('DS2024'!$D$5:$D$15,MATCH(B28,'DS2024'!$D$5:$D$15,1)+1)),
IF($T$3=Database!$A$4,
_xlfn.FORECAST.LINEAR(
B28,
INDEX('DS2024'!$H$5:$H$15,MATCH(B28,'DS2024'!$G$5:$G$15,1)):
INDEX('DS2024'!$H$5:$H$15,MATCH(B28,'DS2024'!$G$5:$G$15,1)+1),
INDEX('DS2024'!$G$5:$G$15,MATCH(B28,'DS2024'!$G$5:$G$15,1)):
INDEX('DS2024'!$G$5:$G$15,MATCH(B28,'DS2024'!$G$5:$G$15,1)+1)),
IF($T$3=Database!$A$5,
_xlfn.FORECAST.LINEAR(
B28,
INDEX('DS2024'!$K$5:$K$15,MATCH(B28,'DS2024'!$J$5:$J$15,1)):
INDEX('DS2024'!$K$5:$K$15,MATCH(B28,'DS2024'!$J$5:$J$15,1)+1),
INDEX('DS2024'!$J$5:$J$15,MATCH(B28,'DS2024'!$J$5:$J$15,1)):
INDEX('DS2024'!$J$5:$J$15,MATCH(B28,'DS2024'!$J$5:$J$15,1)+1)),
IF($T$3=Database!$A$6,
_xlfn.FORECAST.LINEAR(
B28,
INDEX('DS2024'!$N$5:$N$15,MATCH(B28,'DS2024'!$M$5:$M$15,1)):
INDEX('DS2024'!$N$5:$N$15,MATCH(B28,'DS2024'!$M$5:$M$15,1)+1),
INDEX('DS2024'!$M$5:$M$15,MATCH(B28,'DS2024'!$M$5:$M$15,1)):
INDEX('DS2024'!$M$5:$M$15,MATCH(B28,'DS2024'!$M$5:$M$15,1)+1)),
IF($T$3=Database!$A$7,
_xlfn.FORECAST.LINEAR(
B28,
INDEX('DS2024'!$Q$5:$Q$15,MATCH(B28,'DS2024'!$P$5:$P$15,1)):
INDEX('DS2024'!$Q$5:$Q$15,MATCH(B28,'DS2024'!$P$5:$P$15,1)+1),
INDEX('DS2024'!$P$5:$P$15,MATCH(B28,'DS2024'!$P$5:$P$15,1)):
INDEX('DS2024'!$P$5:$P$15,MATCH(B28,'DS2024'!$P$5:$P$15,1)+1)),
IF($T$3=Database!$A$8,
_xlfn.FORECAST.LINEAR(
B28,
INDEX('DS2024'!$T$5:$T$15,MATCH(B28,'DS2024'!$S$5:$S$15,1)):
INDEX('DS2024'!$T$5:$T$15,MATCH(B28,'DS2024'!$S$5:$S$15,1)+1),
INDEX('DS2024'!$S$5:$S$15,MATCH(B28,'DS2024'!$S$5:$S$15,1)):
INDEX('DS2024'!$S$5:$S$15,MATCH(B28,'DS2024'!$S$5:$S$15,1)+1)),
IF($T$3=Database!$A$9,
_xlfn.FORECAST.LINEAR(
B28,
INDEX('DS2024'!$W$5:$W$15,MATCH(B28,'DS2024'!$V$5:$V$15,1)):
INDEX('DS2024'!$W$5:$W$15,MATCH(B28,'DS2024'!$V$5:$V$15,1)+1),
INDEX('DS2024'!$V$5:$V$15,MATCH(B28,'DS2024'!$V$5:$V$15,1)):
INDEX('DS2024'!$V$5:$V$15,MATCH(B28,'DS2024'!$V$5:$V$15,1)+1)),
IF($T$3=Database!$A$10,
_xlfn.FORECAST.LINEAR(
B28,
INDEX('DS2024'!$Z$5:$Z$15,MATCH(B28,'DS2024'!$Y$5:$Y$15,1)):
INDEX('DS2024'!$Z$5:$Z$15,MATCH(B28,'DS2024'!$Y$5:$Y$15,1)+1),
INDEX('DS2024'!$Y$5:$Y$15,MATCH(B28,'DS2024'!$Y$5:$Y$15,1)):
INDEX('DS2024'!$Y$5:$Y$15,MATCH(B28,'DS2024'!$Y$5:$Y$15,1)+1))
)))))))))))))))))))</f>
        <v>0.19280687925474738</v>
      </c>
      <c r="U28" s="50">
        <f>IF($U$3=Database!$A$11,
_xlfn.FORECAST.LINEAR(
D28,
INDEX('DS2024'!$B$20:$B$35,MATCH(D28,'DS2024'!$A$20:$A$35,1)):
INDEX('DS2024'!$B$20:$B$35,MATCH(D28,'DS2024'!$A$20:$A$35,1)+1),
INDEX('DS2024'!$A$20:$A$35,MATCH(D28,'DS2024'!$A$20:$A$35,1)):
INDEX('DS2024'!$A$20:$A$35,MATCH(D28,'DS2024'!$A$20:$A$35,1)+1)),
IF($U$3=Database!$A$12,
_xlfn.FORECAST.LINEAR(
D28,
INDEX('DS2024'!$E$20:$E$35,MATCH(D28,'DS2024'!$D$20:$D$35,1)):
INDEX('DS2024'!$E$20:$E$35,MATCH(D28,'DS2024'!$D$20:$D$35,1)+1),
INDEX('DS2024'!$D$20:$D$35,MATCH(D28,'DS2024'!$D$20:$D$35,1)):
INDEX('DS2024'!$D$20:$D$35,MATCH(D28,'DS2024'!$D$20:$D$35,1)+1)),
IF($U$3=Database!$A$13,
_xlfn.FORECAST.LINEAR(
D28,
INDEX('DS2024'!$H$20:$H$35,MATCH(D28,'DS2024'!$G$20:$G$35,1)):
INDEX('DS2024'!$H$20:$H$35,MATCH(D28,'DS2024'!$G$20:$G$35,1)+1),
INDEX('DS2024'!$G$20:$G$35,MATCH(D28,'DS2024'!$G$20:$G$35,1)):
INDEX('DS2024'!$G$20:$G$35,MATCH(D28,'DS2024'!$G$20:$G$35,1)+1)),
IF($U$3=Database!$A$14,
_xlfn.FORECAST.LINEAR(
D28,
INDEX('DS2024'!$K$20:$K$35,MATCH(D28,'DS2024'!$J$20:$J$35,1)):
INDEX('DS2024'!$K$20:$K$35,MATCH(D28,'DS2024'!$J$20:$J$35,1)+1),
INDEX('DS2024'!$J$20:$J$35,MATCH(D28,'DS2024'!$J$20:$J$35,1)):
INDEX('DS2024'!$J$20:$J$35,MATCH(D28,'DS2024'!$J$20:$J$35,1)+1)),
IF($U$3=Database!$A$15,
_xlfn.FORECAST.LINEAR(
D28,
INDEX('DS2024'!$N$20:$N$35,MATCH(D28,'DS2024'!$M$20:$M$35,1)):
INDEX('DS2024'!$N$20:$N$35,MATCH(D28,'DS2024'!$M$20:$M$35,1)+1),
INDEX('DS2024'!$M$20:$M$35,MATCH(D28,'DS2024'!$M$20:$M$35,1)):
INDEX('DS2024'!$M$20:$M$35,MATCH(D28,'DS2024'!$M$20:$M$35,1)+1)),
IF($U$3=Database!$A$16,
_xlfn.FORECAST.LINEAR(
D28,
INDEX('DS2024'!$Q$20:$Q$35,MATCH(D28,'DS2024'!$P$20:$P$35,1)):
INDEX('DS2024'!$Q$20:$Q$35,MATCH(D28,'DS2024'!$P$20:$P$35,1)+1),
INDEX('DS2024'!$P$20:$P$35,MATCH(D28,'DS2024'!$P$20:$P$35,1)):
INDEX('DS2024'!$P$20:$P$35,MATCH(D28,'DS2024'!$P$20:$P$35,1)+1)),
IF($U$3=Database!$A$17,
_xlfn.FORECAST.LINEAR(
D28,
INDEX('DS2024'!$T$20:$T$35,MATCH(D28,'DS2024'!$S$20:$S$35,1)):
INDEX('DS2024'!$T$20:$T$35,MATCH(D28,'DS2024'!$S$20:$S$35,1)+1),
INDEX('DS2024'!$S$20:$S$35,MATCH(D28,'DS2024'!$S$20:$S$35,1)):
INDEX('DS2024'!$S$20:$S$35,MATCH(D28,'DS2024'!$S$20:$S$35,1)+1)),
IF($U$3=Database!$A$18,
_xlfn.FORECAST.LINEAR(
D28,
INDEX('DS2024'!$W$20:$W$35,MATCH(D28,'DS2024'!$V$20:$V$35,1)):
INDEX('DS2024'!$W$20:$W$35,MATCH(D28,'DS2024'!$V$20:$V$35,1)+1),
INDEX('DS2024'!$V$20:$V$35,MATCH(D28,'DS2024'!$V$20:$V$35,1)):
INDEX('DS2024'!$V$20:$V$35,MATCH(D28,'DS2024'!$V$20:$V$35,1)+1)),
IF($U$3=Database!$A$19,
_xlfn.FORECAST.LINEAR(
D28,
INDEX('DS2024'!$Z$20:$Z$35,MATCH(D28,'DS2024'!$Y$20:$Y$35,1)):
INDEX('DS2024'!$Z$20:$Z$35,MATCH(D28,'DS2024'!$Y$20:$Y$35,1)+1),
INDEX('DS2024'!$Y$20:$Y$35,MATCH(D28,'DS2024'!$Y$20:$Y$35,1)):
INDEX('DS2024'!$Y$20:$Y$35,MATCH(D28,'DS2024'!$Y$20:$Y$35,1)+1)),
IF($U$3=Database!$A$20,
_xlfn.FORECAST.LINEAR(
D28,
INDEX('DS2024'!$AC$20:$AC$35,MATCH(D28,'DS2024'!$AB$20:$AB$35,1)):
INDEX('DS2024'!$AC$20:$AC$35,MATCH(D28,'DS2024'!$AB$20:$AB$35,1)+1),
INDEX('DS2024'!$AB$20:$AB$35,MATCH(D28,'DS2024'!$AB$20:$AB$35,1)):
INDEX('DS2024'!$AB$20:$AB$35,MATCH(D28,'DS2024'!$AB$20:$AB$35,1)+1)),
IF($U$3=Database!$A$2,
_xlfn.FORECAST.LINEAR(
D28,
INDEX('DS2024'!$B$5:$B$15,MATCH(D28,'DS2024'!$A$5:$A$15,1)):
INDEX('DS2024'!$B$5:$B$15,MATCH(D28,'DS2024'!$A$5:$A$15,1)+1),
INDEX('DS2024'!$A$5:$A$15,MATCH(D28,'DS2024'!$A$5:$A$15,1)):
INDEX('DS2024'!$A$5:$A$15,MATCH(D28,'DS2024'!$A$5:$A$15,1)+1)),
IF($U$3=Database!$A$3,
_xlfn.FORECAST.LINEAR(
D28,
INDEX('DS2024'!$E$5:$E$15,MATCH(D28,'DS2024'!$D$5:$D$15,1)):
INDEX('DS2024'!$E$5:$E$15,MATCH(D28,'DS2024'!$D$5:$D$15,1)+1),
INDEX('DS2024'!$D$5:$D$15,MATCH(D28,'DS2024'!$D$5:$D$15,1)):
INDEX('DS2024'!$D$5:$D$15,MATCH(D28,'DS2024'!$D$5:$D$15,1)+1)),
IF($U$3=Database!$A$4,
_xlfn.FORECAST.LINEAR(
D28,
INDEX('DS2024'!$H$5:$H$15,MATCH(D28,'DS2024'!$G$5:$G$15,1)):
INDEX('DS2024'!$H$5:$H$15,MATCH(D28,'DS2024'!$G$5:$G$15,1)+1),
INDEX('DS2024'!$G$5:$G$15,MATCH(D28,'DS2024'!$G$5:$G$15,1)):
INDEX('DS2024'!$G$5:$G$15,MATCH(D28,'DS2024'!$G$5:$G$15,1)+1)),
IF($U$3=Database!$A$5,
_xlfn.FORECAST.LINEAR(
D28,
INDEX('DS2024'!$K$5:$K$15,MATCH(D28,'DS2024'!$J$5:$J$15,1)):
INDEX('DS2024'!$K$5:$K$15,MATCH(D28,'DS2024'!$J$5:$J$15,1)+1),
INDEX('DS2024'!$J$5:$J$15,MATCH(D28,'DS2024'!$J$5:$J$15,1)):
INDEX('DS2024'!$J$5:$J$15,MATCH(D28,'DS2024'!$J$5:$J$15,1)+1)),
IF($U$3=Database!$A$6,
_xlfn.FORECAST.LINEAR(
D28,
INDEX('DS2024'!$N$5:$N$15,MATCH(D28,'DS2024'!$M$5:$M$15,1)):
INDEX('DS2024'!$N$5:$N$15,MATCH(D28,'DS2024'!$M$5:$M$15,1)+1),
INDEX('DS2024'!$M$5:$M$15,MATCH(D28,'DS2024'!$M$5:$M$15,1)):
INDEX('DS2024'!$M$5:$M$15,MATCH(D28,'DS2024'!$M$5:$M$15,1)+1)),
IF($U$3=Database!$A$7,
_xlfn.FORECAST.LINEAR(
D28,
INDEX('DS2024'!$Q$5:$Q$15,MATCH(D28,'DS2024'!$P$5:$P$15,1)):
INDEX('DS2024'!$Q$5:$Q$15,MATCH(D28,'DS2024'!$P$5:$P$15,1)+1),
INDEX('DS2024'!$P$5:$P$15,MATCH(D28,'DS2024'!$P$5:$P$15,1)):
INDEX('DS2024'!$P$5:$P$15,MATCH(D28,'DS2024'!$P$5:$P$15,1)+1)),
IF($U$3=Database!$A$8,
_xlfn.FORECAST.LINEAR(
D28,
INDEX('DS2024'!$T$5:$T$15,MATCH(D28,'DS2024'!$S$5:$S$15,1)):
INDEX('DS2024'!$T$5:$T$15,MATCH(D28,'DS2024'!$S$5:$S$15,1)+1),
INDEX('DS2024'!$S$5:$S$15,MATCH(D28,'DS2024'!$S$5:$S$15,1)):
INDEX('DS2024'!$S$5:$S$15,MATCH(D28,'DS2024'!$S$5:$S$15,1)+1)),
IF($U$3=Database!$A$9,
_xlfn.FORECAST.LINEAR(
D28,
INDEX('DS2024'!$W$5:$W$15,MATCH(D28,'DS2024'!$V$5:$V$15,1)):
INDEX('DS2024'!$W$5:$W$15,MATCH(D28,'DS2024'!$V$5:$V$15,1)+1),
INDEX('DS2024'!$V$5:$V$15,MATCH(D28,'DS2024'!$V$5:$V$15,1)):
INDEX('DS2024'!$V$5:$V$15,MATCH(D28,'DS2024'!$V$5:$V$15,1)+1)),
IF($U$3=Database!$A$10,
_xlfn.FORECAST.LINEAR(
D28,
INDEX('DS2024'!$Z$5:$Z$15,MATCH(D28,'DS2024'!$Y$5:$Y$15,1)):
INDEX('DS2024'!$Z$5:$Z$15,MATCH(D28,'DS2024'!$Y$5:$Y$15,1)+1),
INDEX('DS2024'!$Y$5:$Y$15,MATCH(D28,'DS2024'!$Y$5:$Y$15,1)):
INDEX('DS2024'!$Y$5:$Y$15,MATCH(D28,'DS2024'!$Y$5:$Y$15,1)+1))
)))))))))))))))))))</f>
        <v>0.1679320079522863</v>
      </c>
      <c r="V28" s="50">
        <f>IF($V$3=Database!$A$11,
_xlfn.FORECAST.LINEAR(
F28,
INDEX('DS2024'!$B$20:$B$35,MATCH(F28,'DS2024'!$A$20:$A$35,1)):
INDEX('DS2024'!$B$20:$B$35,MATCH(F28,'DS2024'!$A$20:$A$35,1)+1),
INDEX('DS2024'!$A$20:$A$35,MATCH(F28,'DS2024'!$A$20:$A$35,1)):
INDEX('DS2024'!$A$20:$A$35,MATCH(F28,'DS2024'!$A$20:$A$35,1)+1)),
IF($V$3=Database!$A$12,
_xlfn.FORECAST.LINEAR(
F28,
INDEX('DS2024'!$E$20:$E$35,MATCH(F28,'DS2024'!$D$20:$D$35,1)):
INDEX('DS2024'!$E$20:$E$35,MATCH(F28,'DS2024'!$D$20:$D$35,1)+1),
INDEX('DS2024'!$D$20:$D$35,MATCH(F28,'DS2024'!$D$20:$D$35,1)):
INDEX('DS2024'!$D$20:$D$35,MATCH(F28,'DS2024'!$D$20:$D$35,1)+1)),
IF($V$3=Database!$A$13,
_xlfn.FORECAST.LINEAR(
F28,
INDEX('DS2024'!$H$20:$H$35,MATCH(F28,'DS2024'!$G$20:$G$35,1)):
INDEX('DS2024'!$H$20:$H$35,MATCH(F28,'DS2024'!$G$20:$G$35,1)+1),
INDEX('DS2024'!$G$20:$G$35,MATCH(F28,'DS2024'!$G$20:$G$35,1)):
INDEX('DS2024'!$G$20:$G$35,MATCH(F28,'DS2024'!$G$20:$G$35,1)+1)),
IF($V$3=Database!$A$14,
_xlfn.FORECAST.LINEAR(
F28,
INDEX('DS2024'!$K$20:$K$35,MATCH(F28,'DS2024'!$J$20:$J$35,1)):
INDEX('DS2024'!$K$20:$K$35,MATCH(F28,'DS2024'!$J$20:$J$35,1)+1),
INDEX('DS2024'!$J$20:$J$35,MATCH(F28,'DS2024'!$J$20:$J$35,1)):
INDEX('DS2024'!$J$20:$J$35,MATCH(F28,'DS2024'!$J$20:$J$35,1)+1)),
IF($V$3=Database!$A$15,
_xlfn.FORECAST.LINEAR(
F28,
INDEX('DS2024'!$N$20:$N$35,MATCH(F28,'DS2024'!$M$20:$M$35,1)):
INDEX('DS2024'!$N$20:$N$35,MATCH(F28,'DS2024'!$M$20:$M$35,1)+1),
INDEX('DS2024'!$M$20:$M$35,MATCH(F28,'DS2024'!$M$20:$M$35,1)):
INDEX('DS2024'!$M$20:$M$35,MATCH(F28,'DS2024'!$M$20:$M$35,1)+1)),
IF($V$3=Database!$A$16,
_xlfn.FORECAST.LINEAR(
F28,
INDEX('DS2024'!$Q$20:$Q$35,MATCH(F28,'DS2024'!$P$20:$P$35,1)):
INDEX('DS2024'!$Q$20:$Q$35,MATCH(F28,'DS2024'!$P$20:$P$35,1)+1),
INDEX('DS2024'!$P$20:$P$35,MATCH(F28,'DS2024'!$P$20:$P$35,1)):
INDEX('DS2024'!$P$20:$P$35,MATCH(F28,'DS2024'!$P$20:$P$35,1)+1)),
IF($V$3=Database!$A$17,
_xlfn.FORECAST.LINEAR(
F28,
INDEX('DS2024'!$T$20:$T$35,MATCH(F28,'DS2024'!$S$20:$S$35,1)):
INDEX('DS2024'!$T$20:$T$35,MATCH(F28,'DS2024'!$S$20:$S$35,1)+1),
INDEX('DS2024'!$S$20:$S$35,MATCH(F28,'DS2024'!$S$20:$S$35,1)):
INDEX('DS2024'!$S$20:$S$35,MATCH(F28,'DS2024'!$S$20:$S$35,1)+1)),
IF($V$3=Database!$A$18,
_xlfn.FORECAST.LINEAR(
F28,
INDEX('DS2024'!$W$20:$W$35,MATCH(F28,'DS2024'!$V$20:$V$35,1)):
INDEX('DS2024'!$W$20:$W$35,MATCH(F28,'DS2024'!$V$20:$V$35,1)+1),
INDEX('DS2024'!$V$20:$V$35,MATCH(F28,'DS2024'!$V$20:$V$35,1)):
INDEX('DS2024'!$V$20:$V$35,MATCH(F28,'DS2024'!$V$20:$V$35,1)+1)),
IF($V$3=Database!$A$19,
_xlfn.FORECAST.LINEAR(
F28,
INDEX('DS2024'!$Z$20:$Z$35,MATCH(F28,'DS2024'!$Y$20:$Y$35,1)):
INDEX('DS2024'!$Z$20:$Z$35,MATCH(F28,'DS2024'!$Y$20:$Y$35,1)+1),
INDEX('DS2024'!$Y$20:$Y$35,MATCH(F28,'DS2024'!$Y$20:$Y$35,1)):
INDEX('DS2024'!$Y$20:$Y$35,MATCH(F28,'DS2024'!$Y$20:$Y$35,1)+1)),
IF($V$3=Database!$A$20,
_xlfn.FORECAST.LINEAR(
F28,
INDEX('DS2024'!$AC$20:$AC$35,MATCH(F28,'DS2024'!$AB$20:$AB$35,1)):
INDEX('DS2024'!$AC$20:$AC$35,MATCH(F28,'DS2024'!$AB$20:$AB$35,1)+1),
INDEX('DS2024'!$AB$20:$AB$35,MATCH(F28,'DS2024'!$AB$20:$AB$35,1)):
INDEX('DS2024'!$AB$20:$AB$35,MATCH(F28,'DS2024'!$AB$20:$AB$35,1)+1)),
IF($V$3=Database!$A$2,
_xlfn.FORECAST.LINEAR(
F28,
INDEX('DS2024'!$B$5:$B$15,MATCH(F28,'DS2024'!$A$5:$A$15,1)):
INDEX('DS2024'!$B$5:$B$15,MATCH(F28,'DS2024'!$A$5:$A$15,1)+1),
INDEX('DS2024'!$A$5:$A$15,MATCH(F28,'DS2024'!$A$5:$A$15,1)):
INDEX('DS2024'!$A$5:$A$15,MATCH(F28,'DS2024'!$A$5:$A$15,1)+1)),
IF($V$3=Database!$A$3,
_xlfn.FORECAST.LINEAR(
F28,
INDEX('DS2024'!$E$5:$E$15,MATCH(F28,'DS2024'!$D$5:$D$15,1)):
INDEX('DS2024'!$E$5:$E$15,MATCH(F28,'DS2024'!$D$5:$D$15,1)+1),
INDEX('DS2024'!$D$5:$D$15,MATCH(F28,'DS2024'!$D$5:$D$15,1)):
INDEX('DS2024'!$D$5:$D$15,MATCH(F28,'DS2024'!$D$5:$D$15,1)+1)),
IF($V$3=Database!$A$4,
_xlfn.FORECAST.LINEAR(
F28,
INDEX('DS2024'!$H$5:$H$15,MATCH(F28,'DS2024'!$G$5:$G$15,1)):
INDEX('DS2024'!$H$5:$H$15,MATCH(F28,'DS2024'!$G$5:$G$15,1)+1),
INDEX('DS2024'!$G$5:$G$15,MATCH(F28,'DS2024'!$G$5:$G$15,1)):
INDEX('DS2024'!$G$5:$G$15,MATCH(F28,'DS2024'!$G$5:$G$15,1)+1)),
IF($V$3=Database!$A$5,
_xlfn.FORECAST.LINEAR(
F28,
INDEX('DS2024'!$K$5:$K$15,MATCH(F28,'DS2024'!$J$5:$J$15,1)):
INDEX('DS2024'!$K$5:$K$15,MATCH(F28,'DS2024'!$J$5:$J$15,1)+1),
INDEX('DS2024'!$J$5:$J$15,MATCH(F28,'DS2024'!$J$5:$J$15,1)):
INDEX('DS2024'!$J$5:$J$15,MATCH(F28,'DS2024'!$J$5:$J$15,1)+1)),
IF($V$3=Database!$A$6,
_xlfn.FORECAST.LINEAR(
F28,
INDEX('DS2024'!$N$5:$N$15,MATCH(F28,'DS2024'!$M$5:$M$15,1)):
INDEX('DS2024'!$N$5:$N$15,MATCH(F28,'DS2024'!$M$5:$M$15,1)+1),
INDEX('DS2024'!$M$5:$M$15,MATCH(F28,'DS2024'!$M$5:$M$15,1)):
INDEX('DS2024'!$M$5:$M$15,MATCH(F28,'DS2024'!$M$5:$M$15,1)+1)),
IF($V$3=Database!$A$7,
_xlfn.FORECAST.LINEAR(
F28,
INDEX('DS2024'!$Q$5:$Q$15,MATCH(F28,'DS2024'!$P$5:$P$15,1)):
INDEX('DS2024'!$Q$5:$Q$15,MATCH(F28,'DS2024'!$P$5:$P$15,1)+1),
INDEX('DS2024'!$P$5:$P$15,MATCH(F28,'DS2024'!$P$5:$P$15,1)):
INDEX('DS2024'!$P$5:$P$15,MATCH(F28,'DS2024'!$P$5:$P$15,1)+1)),
IF($V$3=Database!$A$8,
_xlfn.FORECAST.LINEAR(
F28,
INDEX('DS2024'!$T$5:$T$15,MATCH(F28,'DS2024'!$S$5:$S$15,1)):
INDEX('DS2024'!$T$5:$T$15,MATCH(F28,'DS2024'!$S$5:$S$15,1)+1),
INDEX('DS2024'!$S$5:$S$15,MATCH(F28,'DS2024'!$S$5:$S$15,1)):
INDEX('DS2024'!$S$5:$S$15,MATCH(F28,'DS2024'!$S$5:$S$15,1)+1)),
IF($V$3=Database!$A$9,
_xlfn.FORECAST.LINEAR(
F28,
INDEX('DS2024'!$W$5:$W$15,MATCH(F28,'DS2024'!$V$5:$V$15,1)):
INDEX('DS2024'!$W$5:$W$15,MATCH(F28,'DS2024'!$V$5:$V$15,1)+1),
INDEX('DS2024'!$V$5:$V$15,MATCH(F28,'DS2024'!$V$5:$V$15,1)):
INDEX('DS2024'!$V$5:$V$15,MATCH(F28,'DS2024'!$V$5:$V$15,1)+1)),
IF($V$3=Database!$A$10,
_xlfn.FORECAST.LINEAR(
F28,
INDEX('DS2024'!$Z$5:$Z$15,MATCH(F28,'DS2024'!$Y$5:$Y$15,1)):
INDEX('DS2024'!$Z$5:$Z$15,MATCH(F28,'DS2024'!$Y$5:$Y$15,1)+1),
INDEX('DS2024'!$Y$5:$Y$15,MATCH(F28,'DS2024'!$Y$5:$Y$15,1)):
INDEX('DS2024'!$Y$5:$Y$15,MATCH(F28,'DS2024'!$Y$5:$Y$15,1)+1))
)))))))))))))))))))</f>
        <v>0.17082306163021871</v>
      </c>
      <c r="W28" s="50">
        <f>IF($W$3=Database!$A$11,
_xlfn.FORECAST.LINEAR(
H28,
INDEX('DS2024'!$B$20:$B$35,MATCH(H28,'DS2024'!$A$20:$A$35,1)):
INDEX('DS2024'!$B$20:$B$35,MATCH(H28,'DS2024'!$A$20:$A$35,1)+1),
INDEX('DS2024'!$A$20:$A$35,MATCH(H28,'DS2024'!$A$20:$A$35,1)):
INDEX('DS2024'!$A$20:$A$35,MATCH(H28,'DS2024'!$A$20:$A$35,1)+1)),
IF($W$3=Database!$A$12,
_xlfn.FORECAST.LINEAR(
H28,
INDEX('DS2024'!$E$20:$E$35,MATCH(H28,'DS2024'!$D$20:$D$35,1)):
INDEX('DS2024'!$E$20:$E$35,MATCH(H28,'DS2024'!$D$20:$D$35,1)+1),
INDEX('DS2024'!$D$20:$D$35,MATCH(H28,'DS2024'!$D$20:$D$35,1)):
INDEX('DS2024'!$D$20:$D$35,MATCH(H28,'DS2024'!$D$20:$D$35,1)+1)),
IF($W$3=Database!$A$13,
_xlfn.FORECAST.LINEAR(
H28,
INDEX('DS2024'!$H$20:$H$35,MATCH(H28,'DS2024'!$G$20:$G$35,1)):
INDEX('DS2024'!$H$20:$H$35,MATCH(H28,'DS2024'!$G$20:$G$35,1)+1),
INDEX('DS2024'!$G$20:$G$35,MATCH(H28,'DS2024'!$G$20:$G$35,1)):
INDEX('DS2024'!$G$20:$G$35,MATCH(H28,'DS2024'!$G$20:$G$35,1)+1)),
IF($W$3=Database!$A$14,
_xlfn.FORECAST.LINEAR(
H28,
INDEX('DS2024'!$K$20:$K$35,MATCH(H28,'DS2024'!$J$20:$J$35,1)):
INDEX('DS2024'!$K$20:$K$35,MATCH(H28,'DS2024'!$J$20:$J$35,1)+1),
INDEX('DS2024'!$J$20:$J$35,MATCH(H28,'DS2024'!$J$20:$J$35,1)):
INDEX('DS2024'!$J$20:$J$35,MATCH(H28,'DS2024'!$J$20:$J$35,1)+1)),
IF($W$3=Database!$A$15,
_xlfn.FORECAST.LINEAR(
H28,
INDEX('DS2024'!$N$20:$N$35,MATCH(H28,'DS2024'!$M$20:$M$35,1)):
INDEX('DS2024'!$N$20:$N$35,MATCH(H28,'DS2024'!$M$20:$M$35,1)+1),
INDEX('DS2024'!$M$20:$M$35,MATCH(H28,'DS2024'!$M$20:$M$35,1)):
INDEX('DS2024'!$M$20:$M$35,MATCH(H28,'DS2024'!$M$20:$M$35,1)+1)),
IF($W$3=Database!$A$16,
_xlfn.FORECAST.LINEAR(
H28,
INDEX('DS2024'!$Q$20:$Q$35,MATCH(H28,'DS2024'!$P$20:$P$35,1)):
INDEX('DS2024'!$Q$20:$Q$35,MATCH(H28,'DS2024'!$P$20:$P$35,1)+1),
INDEX('DS2024'!$P$20:$P$35,MATCH(H28,'DS2024'!$P$20:$P$35,1)):
INDEX('DS2024'!$P$20:$P$35,MATCH(H28,'DS2024'!$P$20:$P$35,1)+1)),
IF($W$3=Database!$A$17,
_xlfn.FORECAST.LINEAR(
H28,
INDEX('DS2024'!$T$20:$T$35,MATCH(H28,'DS2024'!$S$20:$S$35,1)):
INDEX('DS2024'!$T$20:$T$35,MATCH(H28,'DS2024'!$S$20:$S$35,1)+1),
INDEX('DS2024'!$S$20:$S$35,MATCH(H28,'DS2024'!$S$20:$S$35,1)):
INDEX('DS2024'!$S$20:$S$35,MATCH(H28,'DS2024'!$S$20:$S$35,1)+1)),
IF($W$3=Database!$A$18,
_xlfn.FORECAST.LINEAR(
H28,
INDEX('DS2024'!$W$20:$W$35,MATCH(H28,'DS2024'!$V$20:$V$35,1)):
INDEX('DS2024'!$W$20:$W$35,MATCH(H28,'DS2024'!$V$20:$V$35,1)+1),
INDEX('DS2024'!$V$20:$V$35,MATCH(H28,'DS2024'!$V$20:$V$35,1)):
INDEX('DS2024'!$V$20:$V$35,MATCH(H28,'DS2024'!$V$20:$V$35,1)+1)),
IF($W$3=Database!$A$19,
_xlfn.FORECAST.LINEAR(
H28,
INDEX('DS2024'!$Z$20:$Z$35,MATCH(H28,'DS2024'!$Y$20:$Y$35,1)):
INDEX('DS2024'!$Z$20:$Z$35,MATCH(H28,'DS2024'!$Y$20:$Y$35,1)+1),
INDEX('DS2024'!$Y$20:$Y$35,MATCH(H28,'DS2024'!$Y$20:$Y$35,1)):
INDEX('DS2024'!$Y$20:$Y$35,MATCH(H28,'DS2024'!$Y$20:$Y$35,1)+1)),
IF($W$3=Database!$A$20,
_xlfn.FORECAST.LINEAR(
H28,
INDEX('DS2024'!$AC$20:$AC$35,MATCH(H28,'DS2024'!$AB$20:$AB$35,1)):
INDEX('DS2024'!$AC$20:$AC$35,MATCH(H28,'DS2024'!$AB$20:$AB$35,1)+1),
INDEX('DS2024'!$AB$20:$AB$35,MATCH(H28,'DS2024'!$AB$20:$AB$35,1)):
INDEX('DS2024'!$AB$20:$AB$35,MATCH(H28,'DS2024'!$AB$20:$AB$35,1)+1)),
IF($W$3=Database!$A$2,
_xlfn.FORECAST.LINEAR(
H28,
INDEX('DS2024'!$B$5:$B$15,MATCH(H28,'DS2024'!$A$5:$A$15,1)):
INDEX('DS2024'!$B$5:$B$15,MATCH(H28,'DS2024'!$A$5:$A$15,1)+1),
INDEX('DS2024'!$A$5:$A$15,MATCH(H28,'DS2024'!$A$5:$A$15,1)):
INDEX('DS2024'!$A$5:$A$15,MATCH(H28,'DS2024'!$A$5:$A$15,1)+1)),
IF($W$3=Database!$A$3,
_xlfn.FORECAST.LINEAR(
H28,
INDEX('DS2024'!$E$5:$E$15,MATCH(H28,'DS2024'!$D$5:$D$15,1)):
INDEX('DS2024'!$E$5:$E$15,MATCH(H28,'DS2024'!$D$5:$D$15,1)+1),
INDEX('DS2024'!$D$5:$D$15,MATCH(H28,'DS2024'!$D$5:$D$15,1)):
INDEX('DS2024'!$D$5:$D$15,MATCH(H28,'DS2024'!$D$5:$D$15,1)+1)),
IF($W$3=Database!$A$4,
_xlfn.FORECAST.LINEAR(
H28,
INDEX('DS2024'!$H$5:$H$15,MATCH(H28,'DS2024'!$G$5:$G$15,1)):
INDEX('DS2024'!$H$5:$H$15,MATCH(H28,'DS2024'!$G$5:$G$15,1)+1),
INDEX('DS2024'!$G$5:$G$15,MATCH(H28,'DS2024'!$G$5:$G$15,1)):
INDEX('DS2024'!$G$5:$G$15,MATCH(H28,'DS2024'!$G$5:$G$15,1)+1)),
IF($W$3=Database!$A$5,
_xlfn.FORECAST.LINEAR(
H28,
INDEX('DS2024'!$K$5:$K$15,MATCH(H28,'DS2024'!$J$5:$J$15,1)):
INDEX('DS2024'!$K$5:$K$15,MATCH(H28,'DS2024'!$J$5:$J$15,1)+1),
INDEX('DS2024'!$J$5:$J$15,MATCH(H28,'DS2024'!$J$5:$J$15,1)):
INDEX('DS2024'!$J$5:$J$15,MATCH(H28,'DS2024'!$J$5:$J$15,1)+1)),
IF($W$3=Database!$A$6,
_xlfn.FORECAST.LINEAR(
H28,
INDEX('DS2024'!$N$5:$N$15,MATCH(H28,'DS2024'!$M$5:$M$15,1)):
INDEX('DS2024'!$N$5:$N$15,MATCH(H28,'DS2024'!$M$5:$M$15,1)+1),
INDEX('DS2024'!$M$5:$M$15,MATCH(H28,'DS2024'!$M$5:$M$15,1)):
INDEX('DS2024'!$M$5:$M$15,MATCH(H28,'DS2024'!$M$5:$M$15,1)+1)),
IF($W$3=Database!$A$7,
_xlfn.FORECAST.LINEAR(
H28,
INDEX('DS2024'!$Q$5:$Q$15,MATCH(H28,'DS2024'!$P$5:$P$15,1)):
INDEX('DS2024'!$Q$5:$Q$15,MATCH(H28,'DS2024'!$P$5:$P$15,1)+1),
INDEX('DS2024'!$P$5:$P$15,MATCH(H28,'DS2024'!$P$5:$P$15,1)):
INDEX('DS2024'!$P$5:$P$15,MATCH(H28,'DS2024'!$P$5:$P$15,1)+1)),
IF($W$3=Database!$A$8,
_xlfn.FORECAST.LINEAR(
H28,
INDEX('DS2024'!$T$5:$T$15,MATCH(H28,'DS2024'!$S$5:$S$15,1)):
INDEX('DS2024'!$T$5:$T$15,MATCH(H28,'DS2024'!$S$5:$S$15,1)+1),
INDEX('DS2024'!$S$5:$S$15,MATCH(H28,'DS2024'!$S$5:$S$15,1)):
INDEX('DS2024'!$S$5:$S$15,MATCH(H28,'DS2024'!$S$5:$S$15,1)+1)),
IF($W$3=Database!$A$9,
_xlfn.FORECAST.LINEAR(
H28,
INDEX('DS2024'!$W$5:$W$15,MATCH(H28,'DS2024'!$V$5:$V$15,1)):
INDEX('DS2024'!$W$5:$W$15,MATCH(H28,'DS2024'!$V$5:$V$15,1)+1),
INDEX('DS2024'!$V$5:$V$15,MATCH(H28,'DS2024'!$V$5:$V$15,1)):
INDEX('DS2024'!$V$5:$V$15,MATCH(H28,'DS2024'!$V$5:$V$15,1)+1)),
IF($W$3=Database!$A$10,
_xlfn.FORECAST.LINEAR(
H28,
INDEX('DS2024'!$Z$5:$Z$15,MATCH(H28,'DS2024'!$Y$5:$Y$15,1)):
INDEX('DS2024'!$Z$5:$Z$15,MATCH(H28,'DS2024'!$Y$5:$Y$15,1)+1),
INDEX('DS2024'!$Y$5:$Y$15,MATCH(H28,'DS2024'!$Y$5:$Y$15,1)):
INDEX('DS2024'!$Y$5:$Y$15,MATCH(H28,'DS2024'!$Y$5:$Y$15,1)+1))
)))))))))))))))))))</f>
        <v>0.19297886062343245</v>
      </c>
      <c r="X28" s="50">
        <f>IF($X$3=Database!$A$11,
_xlfn.FORECAST.LINEAR(
J28,
INDEX('DS2024'!$B$20:$B$35,MATCH(J28,'DS2024'!$A$20:$A$35,1)):
INDEX('DS2024'!$B$20:$B$35,MATCH(J28,'DS2024'!$A$20:$A$35,1)+1),
INDEX('DS2024'!$A$20:$A$35,MATCH(J28,'DS2024'!$A$20:$A$35,1)):
INDEX('DS2024'!$A$20:$A$35,MATCH(J28,'DS2024'!$A$20:$A$35,1)+1)),
IF($X$3=Database!$A$12,
_xlfn.FORECAST.LINEAR(
J28,
INDEX('DS2024'!$E$20:$E$35,MATCH(J28,'DS2024'!$D$20:$D$35,1)):
INDEX('DS2024'!$E$20:$E$35,MATCH(J28,'DS2024'!$D$20:$D$35,1)+1),
INDEX('DS2024'!$D$20:$D$35,MATCH(J28,'DS2024'!$D$20:$D$35,1)):
INDEX('DS2024'!$D$20:$D$35,MATCH(J28,'DS2024'!$D$20:$D$35,1)+1)),
IF($X$3=Database!$A$13,
_xlfn.FORECAST.LINEAR(
J28,
INDEX('DS2024'!$H$20:$H$35,MATCH(J28,'DS2024'!$G$20:$G$35,1)):
INDEX('DS2024'!$H$20:$H$35,MATCH(J28,'DS2024'!$G$20:$G$35,1)+1),
INDEX('DS2024'!$G$20:$G$35,MATCH(J28,'DS2024'!$G$20:$G$35,1)):
INDEX('DS2024'!$G$20:$G$35,MATCH(J28,'DS2024'!$G$20:$G$35,1)+1)),
IF($X$3=Database!$A$14,
_xlfn.FORECAST.LINEAR(
J28,
INDEX('DS2024'!$K$20:$K$35,MATCH(J28,'DS2024'!$J$20:$J$35,1)):
INDEX('DS2024'!$K$20:$K$35,MATCH(J28,'DS2024'!$J$20:$J$35,1)+1),
INDEX('DS2024'!$J$20:$J$35,MATCH(J28,'DS2024'!$J$20:$J$35,1)):
INDEX('DS2024'!$J$20:$J$35,MATCH(J28,'DS2024'!$J$20:$J$35,1)+1)),
IF($X$3=Database!$A$15,
_xlfn.FORECAST.LINEAR(
J28,
INDEX('DS2024'!$N$20:$N$35,MATCH(J28,'DS2024'!$M$20:$M$35,1)):
INDEX('DS2024'!$N$20:$N$35,MATCH(J28,'DS2024'!$M$20:$M$35,1)+1),
INDEX('DS2024'!$M$20:$M$35,MATCH(J28,'DS2024'!$M$20:$M$35,1)):
INDEX('DS2024'!$M$20:$M$35,MATCH(J28,'DS2024'!$M$20:$M$35,1)+1)),
IF($X$3=Database!$A$16,
_xlfn.FORECAST.LINEAR(
J28,
INDEX('DS2024'!$Q$20:$Q$35,MATCH(J28,'DS2024'!$P$20:$P$35,1)):
INDEX('DS2024'!$Q$20:$Q$35,MATCH(J28,'DS2024'!$P$20:$P$35,1)+1),
INDEX('DS2024'!$P$20:$P$35,MATCH(J28,'DS2024'!$P$20:$P$35,1)):
INDEX('DS2024'!$P$20:$P$35,MATCH(J28,'DS2024'!$P$20:$P$35,1)+1)),
IF($X$3=Database!$A$17,
_xlfn.FORECAST.LINEAR(
J28,
INDEX('DS2024'!$T$20:$T$35,MATCH(J28,'DS2024'!$S$20:$S$35,1)):
INDEX('DS2024'!$T$20:$T$35,MATCH(J28,'DS2024'!$S$20:$S$35,1)+1),
INDEX('DS2024'!$S$20:$S$35,MATCH(J28,'DS2024'!$S$20:$S$35,1)):
INDEX('DS2024'!$S$20:$S$35,MATCH(J28,'DS2024'!$S$20:$S$35,1)+1)),
IF($X$3=Database!$A$18,
_xlfn.FORECAST.LINEAR(
J28,
INDEX('DS2024'!$W$20:$W$35,MATCH(J28,'DS2024'!$V$20:$V$35,1)):
INDEX('DS2024'!$W$20:$W$35,MATCH(J28,'DS2024'!$V$20:$V$35,1)+1),
INDEX('DS2024'!$V$20:$V$35,MATCH(J28,'DS2024'!$V$20:$V$35,1)):
INDEX('DS2024'!$V$20:$V$35,MATCH(J28,'DS2024'!$V$20:$V$35,1)+1)),
IF($X$3=Database!$A$19,
_xlfn.FORECAST.LINEAR(
J28,
INDEX('DS2024'!$Z$20:$Z$35,MATCH(J28,'DS2024'!$Y$20:$Y$35,1)):
INDEX('DS2024'!$Z$20:$Z$35,MATCH(J28,'DS2024'!$Y$20:$Y$35,1)+1),
INDEX('DS2024'!$Y$20:$Y$35,MATCH(J28,'DS2024'!$Y$20:$Y$35,1)):
INDEX('DS2024'!$Y$20:$Y$35,MATCH(J28,'DS2024'!$Y$20:$Y$35,1)+1)),
IF($X$3=Database!$A$20,
_xlfn.FORECAST.LINEAR(
J28,
INDEX('DS2024'!$AC$20:$AC$35,MATCH(J28,'DS2024'!$AB$20:$AB$35,1)):
INDEX('DS2024'!$AC$20:$AC$35,MATCH(J28,'DS2024'!$AB$20:$AB$35,1)+1),
INDEX('DS2024'!$AB$20:$AB$35,MATCH(J28,'DS2024'!$AB$20:$AB$35,1)):
INDEX('DS2024'!$AB$20:$AB$35,MATCH(J28,'DS2024'!$AB$20:$AB$35,1)+1)),
IF($X$3=Database!$A$2,
_xlfn.FORECAST.LINEAR(
J28,
INDEX('DS2024'!$B$5:$B$15,MATCH(J28,'DS2024'!$A$5:$A$15,1)):
INDEX('DS2024'!$B$5:$B$15,MATCH(J28,'DS2024'!$A$5:$A$15,1)+1),
INDEX('DS2024'!$A$5:$A$15,MATCH(J28,'DS2024'!$A$5:$A$15,1)):
INDEX('DS2024'!$A$5:$A$15,MATCH(J28,'DS2024'!$A$5:$A$15,1)+1)),
IF($X$3=Database!$A$3,
_xlfn.FORECAST.LINEAR(
J28,
INDEX('DS2024'!$E$5:$E$15,MATCH(J28,'DS2024'!$D$5:$D$15,1)):
INDEX('DS2024'!$E$5:$E$15,MATCH(J28,'DS2024'!$D$5:$D$15,1)+1),
INDEX('DS2024'!$D$5:$D$15,MATCH(J28,'DS2024'!$D$5:$D$15,1)):
INDEX('DS2024'!$D$5:$D$15,MATCH(J28,'DS2024'!$D$5:$D$15,1)+1)),
IF($X$3=Database!$A$4,
_xlfn.FORECAST.LINEAR(
J28,
INDEX('DS2024'!$H$5:$H$15,MATCH(J28,'DS2024'!$G$5:$G$15,1)):
INDEX('DS2024'!$H$5:$H$15,MATCH(J28,'DS2024'!$G$5:$G$15,1)+1),
INDEX('DS2024'!$G$5:$G$15,MATCH(J28,'DS2024'!$G$5:$G$15,1)):
INDEX('DS2024'!$G$5:$G$15,MATCH(J28,'DS2024'!$G$5:$G$15,1)+1)),
IF($X$3=Database!$A$5,
_xlfn.FORECAST.LINEAR(
J28,
INDEX('DS2024'!$K$5:$K$15,MATCH(J28,'DS2024'!$J$5:$J$15,1)):
INDEX('DS2024'!$K$5:$K$15,MATCH(J28,'DS2024'!$J$5:$J$15,1)+1),
INDEX('DS2024'!$J$5:$J$15,MATCH(J28,'DS2024'!$J$5:$J$15,1)):
INDEX('DS2024'!$J$5:$J$15,MATCH(J28,'DS2024'!$J$5:$J$15,1)+1)),
IF($X$3=Database!$A$6,
_xlfn.FORECAST.LINEAR(
J28,
INDEX('DS2024'!$N$5:$N$15,MATCH(J28,'DS2024'!$M$5:$M$15,1)):
INDEX('DS2024'!$N$5:$N$15,MATCH(J28,'DS2024'!$M$5:$M$15,1)+1),
INDEX('DS2024'!$M$5:$M$15,MATCH(J28,'DS2024'!$M$5:$M$15,1)):
INDEX('DS2024'!$M$5:$M$15,MATCH(J28,'DS2024'!$M$5:$M$15,1)+1)),
IF($X$3=Database!$A$7,
_xlfn.FORECAST.LINEAR(
J28,
INDEX('DS2024'!$Q$5:$Q$15,MATCH(J28,'DS2024'!$P$5:$P$15,1)):
INDEX('DS2024'!$Q$5:$Q$15,MATCH(J28,'DS2024'!$P$5:$P$15,1)+1),
INDEX('DS2024'!$P$5:$P$15,MATCH(J28,'DS2024'!$P$5:$P$15,1)):
INDEX('DS2024'!$P$5:$P$15,MATCH(J28,'DS2024'!$P$5:$P$15,1)+1)),
IF($X$3=Database!$A$8,
_xlfn.FORECAST.LINEAR(
J28,
INDEX('DS2024'!$T$5:$T$15,MATCH(J28,'DS2024'!$S$5:$S$15,1)):
INDEX('DS2024'!$T$5:$T$15,MATCH(J28,'DS2024'!$S$5:$S$15,1)+1),
INDEX('DS2024'!$S$5:$S$15,MATCH(J28,'DS2024'!$S$5:$S$15,1)):
INDEX('DS2024'!$S$5:$S$15,MATCH(J28,'DS2024'!$S$5:$S$15,1)+1)),
IF($T$3=Database!$A$9,
_xlfn.FORECAST.LINEAR(
J28,
INDEX('DS2024'!$W$5:$W$15,MATCH(J28,'DS2024'!$V$5:$V$15,1)):
INDEX('DS2024'!$W$5:$W$15,MATCH(J28,'DS2024'!$V$5:$V$15,1)+1),
INDEX('DS2024'!$V$5:$V$15,MATCH(J28,'DS2024'!$V$5:$V$15,1)):
INDEX('DS2024'!$V$5:$V$15,MATCH(J28,'DS2024'!$V$5:$V$15,1)+1)),
IF($T$3=Database!$A$10,
_xlfn.FORECAST.LINEAR(
J28,
INDEX('DS2024'!$Z$5:$Z$15,MATCH(J28,'DS2024'!$Y$5:$Y$15,1)):
INDEX('DS2024'!$Z$5:$Z$15,MATCH(J28,'DS2024'!$Y$5:$Y$15,1)+1),
INDEX('DS2024'!$Y$5:$Y$15,MATCH(J28,'DS2024'!$Y$5:$Y$15,1)):
INDEX('DS2024'!$Y$5:$Y$15,MATCH(J28,'DS2024'!$Y$5:$Y$15,1)+1))
)))))))))))))))))))</f>
        <v>0.19502034316652733</v>
      </c>
      <c r="Y28" s="50">
        <f>IF($Y$3=Database!$A$11,
_xlfn.FORECAST.LINEAR(
L28,
INDEX('DS2024'!$B$20:$B$35,MATCH(L28,'DS2024'!$A$20:$A$35,1)):
INDEX('DS2024'!$B$20:$B$35,MATCH(L28,'DS2024'!$A$20:$A$35,1)+1),
INDEX('DS2024'!$A$20:$A$35,MATCH(L28,'DS2024'!$A$20:$A$35,1)):
INDEX('DS2024'!$A$20:$A$35,MATCH(L28,'DS2024'!$A$20:$A$35,1)+1)),
IF($Y$3=Database!$A$12,
_xlfn.FORECAST.LINEAR(
L28,
INDEX('DS2024'!$E$20:$E$35,MATCH(L28,'DS2024'!$D$20:$D$35,1)):
INDEX('DS2024'!$E$20:$E$35,MATCH(L28,'DS2024'!$D$20:$D$35,1)+1),
INDEX('DS2024'!$D$20:$D$35,MATCH(L28,'DS2024'!$D$20:$D$35,1)):
INDEX('DS2024'!$D$20:$D$35,MATCH(L28,'DS2024'!$D$20:$D$35,1)+1)),
IF($Y$3=Database!$A$13,
_xlfn.FORECAST.LINEAR(
L28,
INDEX('DS2024'!$H$20:$H$35,MATCH(L28,'DS2024'!$G$20:$G$35,1)):
INDEX('DS2024'!$H$20:$H$35,MATCH(L28,'DS2024'!$G$20:$G$35,1)+1),
INDEX('DS2024'!$G$20:$G$35,MATCH(L28,'DS2024'!$G$20:$G$35,1)):
INDEX('DS2024'!$G$20:$G$35,MATCH(L28,'DS2024'!$G$20:$G$35,1)+1)),
IF($Y$3=Database!$A$14,
_xlfn.FORECAST.LINEAR(
L28,
INDEX('DS2024'!$K$20:$K$35,MATCH(L28,'DS2024'!$J$20:$J$35,1)):
INDEX('DS2024'!$K$20:$K$35,MATCH(L28,'DS2024'!$J$20:$J$35,1)+1),
INDEX('DS2024'!$J$20:$J$35,MATCH(L28,'DS2024'!$J$20:$J$35,1)):
INDEX('DS2024'!$J$20:$J$35,MATCH(L28,'DS2024'!$J$20:$J$35,1)+1)),
IF($Y$3=Database!$A$15,
_xlfn.FORECAST.LINEAR(
L28,
INDEX('DS2024'!$N$20:$N$35,MATCH(L28,'DS2024'!$M$20:$M$35,1)):
INDEX('DS2024'!$N$20:$N$35,MATCH(L28,'DS2024'!$M$20:$M$35,1)+1),
INDEX('DS2024'!$M$20:$M$35,MATCH(L28,'DS2024'!$M$20:$M$35,1)):
INDEX('DS2024'!$M$20:$M$35,MATCH(L28,'DS2024'!$M$20:$M$35,1)+1)),
IF($Y$3=Database!$A$16,
_xlfn.FORECAST.LINEAR(
L28,
INDEX('DS2024'!$Q$20:$Q$35,MATCH(L28,'DS2024'!$P$20:$P$35,1)):
INDEX('DS2024'!$Q$20:$Q$35,MATCH(L28,'DS2024'!$P$20:$P$35,1)+1),
INDEX('DS2024'!$P$20:$P$35,MATCH(L28,'DS2024'!$P$20:$P$35,1)):
INDEX('DS2024'!$P$20:$P$35,MATCH(L28,'DS2024'!$P$20:$P$35,1)+1)),
IF($Y$3=Database!$A$17,
_xlfn.FORECAST.LINEAR(
L28,
INDEX('DS2024'!$T$20:$T$35,MATCH(L28,'DS2024'!$S$20:$S$35,1)):
INDEX('DS2024'!$T$20:$T$35,MATCH(L28,'DS2024'!$S$20:$S$35,1)+1),
INDEX('DS2024'!$S$20:$S$35,MATCH(L28,'DS2024'!$S$20:$S$35,1)):
INDEX('DS2024'!$S$20:$S$35,MATCH(L28,'DS2024'!$S$20:$S$35,1)+1)),
IF($Y$3=Database!$A$18,
_xlfn.FORECAST.LINEAR(
L28,
INDEX('DS2024'!$W$20:$W$35,MATCH(L28,'DS2024'!$V$20:$V$35,1)):
INDEX('DS2024'!$W$20:$W$35,MATCH(L28,'DS2024'!$V$20:$V$35,1)+1),
INDEX('DS2024'!$V$20:$V$35,MATCH(L28,'DS2024'!$V$20:$V$35,1)):
INDEX('DS2024'!$V$20:$V$35,MATCH(L28,'DS2024'!$V$20:$V$35,1)+1)),
IF($Y$3=Database!$A$19,
_xlfn.FORECAST.LINEAR(
L28,
INDEX('DS2024'!$Z$20:$Z$35,MATCH(L28,'DS2024'!$Y$20:$Y$35,1)):
INDEX('DS2024'!$Z$20:$Z$35,MATCH(L28,'DS2024'!$Y$20:$Y$35,1)+1),
INDEX('DS2024'!$Y$20:$Y$35,MATCH(L28,'DS2024'!$Y$20:$Y$35,1)):
INDEX('DS2024'!$Y$20:$Y$35,MATCH(L28,'DS2024'!$Y$20:$Y$35,1)+1)),
IF($Y$3=Database!$A$20,
_xlfn.FORECAST.LINEAR(
L28,
INDEX('DS2024'!$AC$20:$AC$35,MATCH(L28,'DS2024'!$AB$20:$AB$35,1)):
INDEX('DS2024'!$AC$20:$AC$35,MATCH(L28,'DS2024'!$AB$20:$AB$35,1)+1),
INDEX('DS2024'!$AB$20:$AB$35,MATCH(L28,'DS2024'!$AB$20:$AB$35,1)):
INDEX('DS2024'!$AB$20:$AB$35,MATCH(L28,'DS2024'!$AB$20:$AB$35,1)+1)),
IF($Y$3=Database!$A$2,
_xlfn.FORECAST.LINEAR(
L28,
INDEX('DS2024'!$B$5:$B$15,MATCH(L28,'DS2024'!$A$5:$A$15,1)):
INDEX('DS2024'!$B$5:$B$15,MATCH(L28,'DS2024'!$A$5:$A$15,1)+1),
INDEX('DS2024'!$A$5:$A$15,MATCH(L28,'DS2024'!$A$5:$A$15,1)):
INDEX('DS2024'!$A$5:$A$15,MATCH(L28,'DS2024'!$A$5:$A$15,1)+1)),
IF($Y$3=Database!$A$3,
_xlfn.FORECAST.LINEAR(
L28,
INDEX('DS2024'!$E$5:$E$15,MATCH(L28,'DS2024'!$D$5:$D$15,1)):
INDEX('DS2024'!$E$5:$E$15,MATCH(L28,'DS2024'!$D$5:$D$15,1)+1),
INDEX('DS2024'!$D$5:$D$15,MATCH(L28,'DS2024'!$D$5:$D$15,1)):
INDEX('DS2024'!$D$5:$D$15,MATCH(L28,'DS2024'!$D$5:$D$15,1)+1)),
IF($Y$3=Database!$A$4,
_xlfn.FORECAST.LINEAR(
L28,
INDEX('DS2024'!$H$5:$H$15,MATCH(L28,'DS2024'!$G$5:$G$15,1)):
INDEX('DS2024'!$H$5:$H$15,MATCH(L28,'DS2024'!$G$5:$G$15,1)+1),
INDEX('DS2024'!$G$5:$G$15,MATCH(L28,'DS2024'!$G$5:$G$15,1)):
INDEX('DS2024'!$G$5:$G$15,MATCH(L28,'DS2024'!$G$5:$G$15,1)+1)),
IF($Y$3=Database!$A$5,
_xlfn.FORECAST.LINEAR(
L28,
INDEX('DS2024'!$K$5:$K$15,MATCH(L28,'DS2024'!$J$5:$J$15,1)):
INDEX('DS2024'!$K$5:$K$15,MATCH(L28,'DS2024'!$J$5:$J$15,1)+1),
INDEX('DS2024'!$J$5:$J$15,MATCH(L28,'DS2024'!$J$5:$J$15,1)):
INDEX('DS2024'!$J$5:$J$15,MATCH(L28,'DS2024'!$J$5:$J$15,1)+1)),
IF($Y$3=Database!$A$6,
_xlfn.FORECAST.LINEAR(
L28,
INDEX('DS2024'!$N$5:$N$15,MATCH(L28,'DS2024'!$M$5:$M$15,1)):
INDEX('DS2024'!$N$5:$N$15,MATCH(L28,'DS2024'!$M$5:$M$15,1)+1),
INDEX('DS2024'!$M$5:$M$15,MATCH(L28,'DS2024'!$M$5:$M$15,1)):
INDEX('DS2024'!$M$5:$M$15,MATCH(L28,'DS2024'!$M$5:$M$15,1)+1)),
IF($Y$3=Database!$A$7,
_xlfn.FORECAST.LINEAR(
L28,
INDEX('DS2024'!$Q$5:$Q$15,MATCH(L28,'DS2024'!$P$5:$P$15,1)):
INDEX('DS2024'!$Q$5:$Q$15,MATCH(L28,'DS2024'!$P$5:$P$15,1)+1),
INDEX('DS2024'!$P$5:$P$15,MATCH(L28,'DS2024'!$P$5:$P$15,1)):
INDEX('DS2024'!$P$5:$P$15,MATCH(L28,'DS2024'!$P$5:$P$15,1)+1)),
IF($Y$3=Database!$A$8,
_xlfn.FORECAST.LINEAR(
L28,
INDEX('DS2024'!$T$5:$T$15,MATCH(L28,'DS2024'!$S$5:$S$15,1)):
INDEX('DS2024'!$T$5:$T$15,MATCH(L28,'DS2024'!$S$5:$S$15,1)+1),
INDEX('DS2024'!$S$5:$S$15,MATCH(L28,'DS2024'!$S$5:$S$15,1)):
INDEX('DS2024'!$S$5:$S$15,MATCH(L28,'DS2024'!$S$5:$S$15,1)+1)),
IF($T$3=Database!$A$9,
_xlfn.FORECAST.LINEAR(
L28,
INDEX('DS2024'!$W$5:$W$15,MATCH(L28,'DS2024'!$V$5:$V$15,1)):
INDEX('DS2024'!$W$5:$W$15,MATCH(L28,'DS2024'!$V$5:$V$15,1)+1),
INDEX('DS2024'!$V$5:$V$15,MATCH(L28,'DS2024'!$V$5:$V$15,1)):
INDEX('DS2024'!$V$5:$V$15,MATCH(L28,'DS2024'!$V$5:$V$15,1)+1)),
IF($T$3=Database!$A$10,
_xlfn.FORECAST.LINEAR(
L28,
INDEX('DS2024'!$Z$5:$Z$15,MATCH(L28,'DS2024'!$Y$5:$Y$15,1)):
INDEX('DS2024'!$Z$5:$Z$15,MATCH(L28,'DS2024'!$Y$5:$Y$15,1)+1),
INDEX('DS2024'!$Y$5:$Y$15,MATCH(L28,'DS2024'!$Y$5:$Y$15,1)):
INDEX('DS2024'!$Y$5:$Y$15,MATCH(L28,'DS2024'!$Y$5:$Y$15,1)+1))
)))))))))))))))))))</f>
        <v>0.19249476491898559</v>
      </c>
      <c r="Z28" s="50">
        <f>IF($Z$3=Database!$A$11,
_xlfn.FORECAST.LINEAR(
N28,
INDEX('DS2024'!$B$20:$B$35,MATCH(N28,'DS2024'!$A$20:$A$35,1)):
INDEX('DS2024'!$B$20:$B$35,MATCH(N28,'DS2024'!$A$20:$A$35,1)+1),
INDEX('DS2024'!$A$20:$A$35,MATCH(N28,'DS2024'!$A$20:$A$35,1)):
INDEX('DS2024'!$A$20:$A$35,MATCH(N28,'DS2024'!$A$20:$A$35,1)+1)),
IF($Z$3=Database!$A$12,
_xlfn.FORECAST.LINEAR(
N28,
INDEX('DS2024'!$E$20:$E$35,MATCH(N28,'DS2024'!$D$20:$D$35,1)):
INDEX('DS2024'!$E$20:$E$35,MATCH(N28,'DS2024'!$D$20:$D$35,1)+1),
INDEX('DS2024'!$D$20:$D$35,MATCH(N28,'DS2024'!$D$20:$D$35,1)):
INDEX('DS2024'!$D$20:$D$35,MATCH(N28,'DS2024'!$D$20:$D$35,1)+1)),
IF($Z$3=Database!$A$13,
_xlfn.FORECAST.LINEAR(
N28,
INDEX('DS2024'!$H$20:$H$35,MATCH(N28,'DS2024'!$G$20:$G$35,1)):
INDEX('DS2024'!$H$20:$H$35,MATCH(N28,'DS2024'!$G$20:$G$35,1)+1),
INDEX('DS2024'!$G$20:$G$35,MATCH(N28,'DS2024'!$G$20:$G$35,1)):
INDEX('DS2024'!$G$20:$G$35,MATCH(N28,'DS2024'!$G$20:$G$35,1)+1)),
IF($Z$3=Database!$A$14,
_xlfn.FORECAST.LINEAR(
N28,
INDEX('DS2024'!$K$20:$K$35,MATCH(N28,'DS2024'!$J$20:$J$35,1)):
INDEX('DS2024'!$K$20:$K$35,MATCH(N28,'DS2024'!$J$20:$J$35,1)+1),
INDEX('DS2024'!$J$20:$J$35,MATCH(N28,'DS2024'!$J$20:$J$35,1)):
INDEX('DS2024'!$J$20:$J$35,MATCH(N28,'DS2024'!$J$20:$J$35,1)+1)),
IF($Z$3=Database!$A$15,
_xlfn.FORECAST.LINEAR(
N28,
INDEX('DS2024'!$N$20:$N$35,MATCH(N28,'DS2024'!$M$20:$M$35,1)):
INDEX('DS2024'!$N$20:$N$35,MATCH(N28,'DS2024'!$M$20:$M$35,1)+1),
INDEX('DS2024'!$M$20:$M$35,MATCH(N28,'DS2024'!$M$20:$M$35,1)):
INDEX('DS2024'!$M$20:$M$35,MATCH(N28,'DS2024'!$M$20:$M$35,1)+1)),
IF($Z$3=Database!$A$16,
_xlfn.FORECAST.LINEAR(
N28,
INDEX('DS2024'!$Q$20:$Q$35,MATCH(N28,'DS2024'!$P$20:$P$35,1)):
INDEX('DS2024'!$Q$20:$Q$35,MATCH(N28,'DS2024'!$P$20:$P$35,1)+1),
INDEX('DS2024'!$P$20:$P$35,MATCH(N28,'DS2024'!$P$20:$P$35,1)):
INDEX('DS2024'!$P$20:$P$35,MATCH(N28,'DS2024'!$P$20:$P$35,1)+1)),
IF($Z$3=Database!$A$17,
_xlfn.FORECAST.LINEAR(
N28,
INDEX('DS2024'!$T$20:$T$35,MATCH(N28,'DS2024'!$S$20:$S$35,1)):
INDEX('DS2024'!$T$20:$T$35,MATCH(N28,'DS2024'!$S$20:$S$35,1)+1),
INDEX('DS2024'!$S$20:$S$35,MATCH(N28,'DS2024'!$S$20:$S$35,1)):
INDEX('DS2024'!$S$20:$S$35,MATCH(N28,'DS2024'!$S$20:$S$35,1)+1)),
IF($Z$3=Database!$A$18,
_xlfn.FORECAST.LINEAR(
N28,
INDEX('DS2024'!$W$20:$W$35,MATCH(N28,'DS2024'!$V$20:$V$35,1)):
INDEX('DS2024'!$W$20:$W$35,MATCH(N28,'DS2024'!$V$20:$V$35,1)+1),
INDEX('DS2024'!$V$20:$V$35,MATCH(N28,'DS2024'!$V$20:$V$35,1)):
INDEX('DS2024'!$V$20:$V$35,MATCH(N28,'DS2024'!$V$20:$V$35,1)+1)),
IF($Z$3=Database!$A$19,
_xlfn.FORECAST.LINEAR(
N28,
INDEX('DS2024'!$Z$20:$Z$35,MATCH(N28,'DS2024'!$Y$20:$Y$35,1)):
INDEX('DS2024'!$Z$20:$Z$35,MATCH(N28,'DS2024'!$Y$20:$Y$35,1)+1),
INDEX('DS2024'!$Y$20:$Y$35,MATCH(N28,'DS2024'!$Y$20:$Y$35,1)):
INDEX('DS2024'!$Y$20:$Y$35,MATCH(N28,'DS2024'!$Y$20:$Y$35,1)+1)),
IF($Z$3=Database!$A$20,
_xlfn.FORECAST.LINEAR(
N28,
INDEX('DS2024'!$AC$20:$AC$35,MATCH(N28,'DS2024'!$AB$20:$AB$35,1)):
INDEX('DS2024'!$AC$20:$AC$35,MATCH(N28,'DS2024'!$AB$20:$AB$35,1)+1),
INDEX('DS2024'!$AB$20:$AB$35,MATCH(N28,'DS2024'!$AB$20:$AB$35,1)):
INDEX('DS2024'!$AB$20:$AB$35,MATCH(N28,'DS2024'!$AB$20:$AB$35,1)+1)),
IF($Z$3=Database!$A$2,
_xlfn.FORECAST.LINEAR(
N28,
INDEX('DS2024'!$B$5:$B$15,MATCH(N28,'DS2024'!$A$5:$A$15,1)):
INDEX('DS2024'!$B$5:$B$15,MATCH(N28,'DS2024'!$A$5:$A$15,1)+1),
INDEX('DS2024'!$A$5:$A$15,MATCH(N28,'DS2024'!$A$5:$A$15,1)):
INDEX('DS2024'!$A$5:$A$15,MATCH(N28,'DS2024'!$A$5:$A$15,1)+1)),
IF($Z$3=Database!$A$3,
_xlfn.FORECAST.LINEAR(
N28,
INDEX('DS2024'!$E$5:$E$15,MATCH(N28,'DS2024'!$D$5:$D$15,1)):
INDEX('DS2024'!$E$5:$E$15,MATCH(N28,'DS2024'!$D$5:$D$15,1)+1),
INDEX('DS2024'!$D$5:$D$15,MATCH(N28,'DS2024'!$D$5:$D$15,1)):
INDEX('DS2024'!$D$5:$D$15,MATCH(N28,'DS2024'!$D$5:$D$15,1)+1)),
IF($Z$3=Database!$A$4,
_xlfn.FORECAST.LINEAR(
N28,
INDEX('DS2024'!$H$5:$H$15,MATCH(N28,'DS2024'!$G$5:$G$15,1)):
INDEX('DS2024'!$H$5:$H$15,MATCH(N28,'DS2024'!$G$5:$G$15,1)+1),
INDEX('DS2024'!$G$5:$G$15,MATCH(N28,'DS2024'!$G$5:$G$15,1)):
INDEX('DS2024'!$G$5:$G$15,MATCH(N28,'DS2024'!$G$5:$G$15,1)+1)),
IF($Z$3=Database!$A$5,
_xlfn.FORECAST.LINEAR(
N28,
INDEX('DS2024'!$K$5:$K$15,MATCH(N28,'DS2024'!$J$5:$J$15,1)):
INDEX('DS2024'!$K$5:$K$15,MATCH(N28,'DS2024'!$J$5:$J$15,1)+1),
INDEX('DS2024'!$J$5:$J$15,MATCH(N28,'DS2024'!$J$5:$J$15,1)):
INDEX('DS2024'!$J$5:$J$15,MATCH(N28,'DS2024'!$J$5:$J$15,1)+1)),
IF($Z$3=Database!$A$6,
_xlfn.FORECAST.LINEAR(
N28,
INDEX('DS2024'!$N$5:$N$15,MATCH(N28,'DS2024'!$M$5:$M$15,1)):
INDEX('DS2024'!$N$5:$N$15,MATCH(N28,'DS2024'!$M$5:$M$15,1)+1),
INDEX('DS2024'!$M$5:$M$15,MATCH(N28,'DS2024'!$M$5:$M$15,1)):
INDEX('DS2024'!$M$5:$M$15,MATCH(N28,'DS2024'!$M$5:$M$15,1)+1)),
IF($Z$3=Database!$A$7,
_xlfn.FORECAST.LINEAR(
N28,
INDEX('DS2024'!$Q$5:$Q$15,MATCH(N28,'DS2024'!$P$5:$P$15,1)):
INDEX('DS2024'!$Q$5:$Q$15,MATCH(N28,'DS2024'!$P$5:$P$15,1)+1),
INDEX('DS2024'!$P$5:$P$15,MATCH(N28,'DS2024'!$P$5:$P$15,1)):
INDEX('DS2024'!$P$5:$P$15,MATCH(N28,'DS2024'!$P$5:$P$15,1)+1)),
IF($Z$3=Database!$A$8,
_xlfn.FORECAST.LINEAR(
N28,
INDEX('DS2024'!$T$5:$T$15,MATCH(N28,'DS2024'!$S$5:$S$15,1)):
INDEX('DS2024'!$T$5:$T$15,MATCH(N28,'DS2024'!$S$5:$S$15,1)+1),
INDEX('DS2024'!$S$5:$S$15,MATCH(N28,'DS2024'!$S$5:$S$15,1)):
INDEX('DS2024'!$S$5:$S$15,MATCH(N28,'DS2024'!$S$5:$S$15,1)+1)),
IF($Z$3=Database!$A$9,
_xlfn.FORECAST.LINEAR(
N28,
INDEX('DS2024'!$W$5:$W$15,MATCH(N28,'DS2024'!$V$5:$V$15,1)):
INDEX('DS2024'!$W$5:$W$15,MATCH(N28,'DS2024'!$V$5:$V$15,1)+1),
INDEX('DS2024'!$V$5:$V$15,MATCH(N28,'DS2024'!$V$5:$V$15,1)):
INDEX('DS2024'!$V$5:$V$15,MATCH(N28,'DS2024'!$V$5:$V$15,1)+1)),
IF($Z$3=Database!$A$10,
_xlfn.FORECAST.LINEAR(
N28,
INDEX('DS2024'!$Z$5:$Z$15,MATCH(N28,'DS2024'!$Y$5:$Y$15,1)):
INDEX('DS2024'!$Z$5:$Z$15,MATCH(N28,'DS2024'!$Y$5:$Y$15,1)+1),
INDEX('DS2024'!$Y$5:$Y$15,MATCH(N28,'DS2024'!$Y$5:$Y$15,1)):
INDEX('DS2024'!$Y$5:$Y$15,MATCH(N28,'DS2024'!$Y$5:$Y$15,1)+1))
)))))))))))))))))))</f>
        <v>0.19676882041482541</v>
      </c>
      <c r="AA28" s="50">
        <f>IF($AA$3=Database!$A$11,
_xlfn.FORECAST.LINEAR(
P28,
INDEX('DS2024'!$B$20:$B$35,MATCH(P28,'DS2024'!$A$20:$A$35,1)):
INDEX('DS2024'!$B$20:$B$35,MATCH(P28,'DS2024'!$A$20:$A$35,1)+1),
INDEX('DS2024'!$A$20:$A$35,MATCH(P28,'DS2024'!$A$20:$A$35,1)):
INDEX('DS2024'!$A$20:$A$35,MATCH(P28,'DS2024'!$A$20:$A$35,1)+1)),
IF($AA$3=Database!$A$12,
_xlfn.FORECAST.LINEAR(
P28,
INDEX('DS2024'!$E$20:$E$35,MATCH(P28,'DS2024'!$D$20:$D$35,1)):
INDEX('DS2024'!$E$20:$E$35,MATCH(P28,'DS2024'!$D$20:$D$35,1)+1),
INDEX('DS2024'!$D$20:$D$35,MATCH(P28,'DS2024'!$D$20:$D$35,1)):
INDEX('DS2024'!$D$20:$D$35,MATCH(P28,'DS2024'!$D$20:$D$35,1)+1)),
IF($AA$3=Database!$A$13,
_xlfn.FORECAST.LINEAR(
P28,
INDEX('DS2024'!$H$20:$H$35,MATCH(P28,'DS2024'!$G$20:$G$35,1)):
INDEX('DS2024'!$H$20:$H$35,MATCH(P28,'DS2024'!$G$20:$G$35,1)+1),
INDEX('DS2024'!$G$20:$G$35,MATCH(P28,'DS2024'!$G$20:$G$35,1)):
INDEX('DS2024'!$G$20:$G$35,MATCH(P28,'DS2024'!$G$20:$G$35,1)+1)),
IF($AA$3=Database!$A$14,
_xlfn.FORECAST.LINEAR(
P28,
INDEX('DS2024'!$K$20:$K$35,MATCH(P28,'DS2024'!$J$20:$J$35,1)):
INDEX('DS2024'!$K$20:$K$35,MATCH(P28,'DS2024'!$J$20:$J$35,1)+1),
INDEX('DS2024'!$J$20:$J$35,MATCH(P28,'DS2024'!$J$20:$J$35,1)):
INDEX('DS2024'!$J$20:$J$35,MATCH(P28,'DS2024'!$J$20:$J$35,1)+1)),
IF($AA$3=Database!$A$15,
_xlfn.FORECAST.LINEAR(
P28,
INDEX('DS2024'!$N$20:$N$35,MATCH(P28,'DS2024'!$M$20:$M$35,1)):
INDEX('DS2024'!$N$20:$N$35,MATCH(P28,'DS2024'!$M$20:$M$35,1)+1),
INDEX('DS2024'!$M$20:$M$35,MATCH(P28,'DS2024'!$M$20:$M$35,1)):
INDEX('DS2024'!$M$20:$M$35,MATCH(P28,'DS2024'!$M$20:$M$35,1)+1)),
IF($AA$3=Database!$A$16,
_xlfn.FORECAST.LINEAR(
P28,
INDEX('DS2024'!$Q$20:$Q$35,MATCH(P28,'DS2024'!$P$20:$P$35,1)):
INDEX('DS2024'!$Q$20:$Q$35,MATCH(P28,'DS2024'!$P$20:$P$35,1)+1),
INDEX('DS2024'!$P$20:$P$35,MATCH(P28,'DS2024'!$P$20:$P$35,1)):
INDEX('DS2024'!$P$20:$P$35,MATCH(P28,'DS2024'!$P$20:$P$35,1)+1)),
IF($AA$3=Database!$A$17,
_xlfn.FORECAST.LINEAR(
P28,
INDEX('DS2024'!$T$20:$T$35,MATCH(P28,'DS2024'!$S$20:$S$35,1)):
INDEX('DS2024'!$T$20:$T$35,MATCH(P28,'DS2024'!$S$20:$S$35,1)+1),
INDEX('DS2024'!$S$20:$S$35,MATCH(P28,'DS2024'!$S$20:$S$35,1)):
INDEX('DS2024'!$S$20:$S$35,MATCH(P28,'DS2024'!$S$20:$S$35,1)+1)),
IF($AA$3=Database!$A$18,
_xlfn.FORECAST.LINEAR(
P28,
INDEX('DS2024'!$W$20:$W$35,MATCH(P28,'DS2024'!$V$20:$V$35,1)):
INDEX('DS2024'!$W$20:$W$35,MATCH(P28,'DS2024'!$V$20:$V$35,1)+1),
INDEX('DS2024'!$V$20:$V$35,MATCH(P28,'DS2024'!$V$20:$V$35,1)):
INDEX('DS2024'!$V$20:$V$35,MATCH(P28,'DS2024'!$V$20:$V$35,1)+1)),
IF($AA$3=Database!$A$19,
_xlfn.FORECAST.LINEAR(
P28,
INDEX('DS2024'!$Z$20:$Z$35,MATCH(P28,'DS2024'!$Y$20:$Y$35,1)):
INDEX('DS2024'!$Z$20:$Z$35,MATCH(P28,'DS2024'!$Y$20:$Y$35,1)+1),
INDEX('DS2024'!$Y$20:$Y$35,MATCH(P28,'DS2024'!$Y$20:$Y$35,1)):
INDEX('DS2024'!$Y$20:$Y$35,MATCH(P28,'DS2024'!$Y$20:$Y$35,1)+1)),
IF($AA$3=Database!$A$20,
_xlfn.FORECAST.LINEAR(
P28,
INDEX('DS2024'!$AC$20:$AC$35,MATCH(P28,'DS2024'!$AB$20:$AB$35,1)):
INDEX('DS2024'!$AC$20:$AC$35,MATCH(P28,'DS2024'!$AB$20:$AB$35,1)+1),
INDEX('DS2024'!$AB$20:$AB$35,MATCH(P28,'DS2024'!$AB$20:$AB$35,1)):
INDEX('DS2024'!$AB$20:$AB$35,MATCH(P28,'DS2024'!$AB$20:$AB$35,1)+1)),
IF($AA$3=Database!$A$2,
_xlfn.FORECAST.LINEAR(
P28,
INDEX('DS2024'!$B$5:$B$15,MATCH(P28,'DS2024'!$A$5:$A$15,1)):
INDEX('DS2024'!$B$5:$B$15,MATCH(P28,'DS2024'!$A$5:$A$15,1)+1),
INDEX('DS2024'!$A$5:$A$15,MATCH(P28,'DS2024'!$A$5:$A$15,1)):
INDEX('DS2024'!$A$5:$A$15,MATCH(P28,'DS2024'!$A$5:$A$15,1)+1)),
IF($AA$3=Database!$A$3,
_xlfn.FORECAST.LINEAR(
P28,
INDEX('DS2024'!$E$5:$E$15,MATCH(P28,'DS2024'!$D$5:$D$15,1)):
INDEX('DS2024'!$E$5:$E$15,MATCH(P28,'DS2024'!$D$5:$D$15,1)+1),
INDEX('DS2024'!$D$5:$D$15,MATCH(P28,'DS2024'!$D$5:$D$15,1)):
INDEX('DS2024'!$D$5:$D$15,MATCH(P28,'DS2024'!$D$5:$D$15,1)+1)),
IF($AA$3=Database!$A$4,
_xlfn.FORECAST.LINEAR(
P28,
INDEX('DS2024'!$H$5:$H$15,MATCH(P28,'DS2024'!$G$5:$G$15,1)):
INDEX('DS2024'!$H$5:$H$15,MATCH(P28,'DS2024'!$G$5:$G$15,1)+1),
INDEX('DS2024'!$G$5:$G$15,MATCH(P28,'DS2024'!$G$5:$G$15,1)):
INDEX('DS2024'!$G$5:$G$15,MATCH(P28,'DS2024'!$G$5:$G$15,1)+1)),
IF($AA$3=Database!$A$5,
_xlfn.FORECAST.LINEAR(
P28,
INDEX('DS2024'!$K$5:$K$15,MATCH(P28,'DS2024'!$J$5:$J$15,1)):
INDEX('DS2024'!$K$5:$K$15,MATCH(P28,'DS2024'!$J$5:$J$15,1)+1),
INDEX('DS2024'!$J$5:$J$15,MATCH(P28,'DS2024'!$J$5:$J$15,1)):
INDEX('DS2024'!$J$5:$J$15,MATCH(P28,'DS2024'!$J$5:$J$15,1)+1)),
IF($AA$3=Database!$A$6,
_xlfn.FORECAST.LINEAR(
P28,
INDEX('DS2024'!$N$5:$N$15,MATCH(P28,'DS2024'!$M$5:$M$15,1)):
INDEX('DS2024'!$N$5:$N$15,MATCH(P28,'DS2024'!$M$5:$M$15,1)+1),
INDEX('DS2024'!$M$5:$M$15,MATCH(P28,'DS2024'!$M$5:$M$15,1)):
INDEX('DS2024'!$M$5:$M$15,MATCH(P28,'DS2024'!$M$5:$M$15,1)+1)),
IF($AA$3=Database!$A$7,
_xlfn.FORECAST.LINEAR(
P28,
INDEX('DS2024'!$Q$5:$Q$15,MATCH(P28,'DS2024'!$P$5:$P$15,1)):
INDEX('DS2024'!$Q$5:$Q$15,MATCH(P28,'DS2024'!$P$5:$P$15,1)+1),
INDEX('DS2024'!$P$5:$P$15,MATCH(P28,'DS2024'!$P$5:$P$15,1)):
INDEX('DS2024'!$P$5:$P$15,MATCH(P28,'DS2024'!$P$5:$P$15,1)+1)),
IF($AA$3=Database!$A$8,
_xlfn.FORECAST.LINEAR(
P28,
INDEX('DS2024'!$T$5:$T$15,MATCH(P28,'DS2024'!$S$5:$S$15,1)):
INDEX('DS2024'!$T$5:$T$15,MATCH(P28,'DS2024'!$S$5:$S$15,1)+1),
INDEX('DS2024'!$S$5:$S$15,MATCH(P28,'DS2024'!$S$5:$S$15,1)):
INDEX('DS2024'!$S$5:$S$15,MATCH(P28,'DS2024'!$S$5:$S$15,1)+1)),
IF($AA$3=Database!$A$9,
_xlfn.FORECAST.LINEAR(
P28,
INDEX('DS2024'!$W$5:$W$15,MATCH(P28,'DS2024'!$V$5:$V$15,1)):
INDEX('DS2024'!$W$5:$W$15,MATCH(P28,'DS2024'!$V$5:$V$15,1)+1),
INDEX('DS2024'!$V$5:$V$15,MATCH(P28,'DS2024'!$V$5:$V$15,1)):
INDEX('DS2024'!$V$5:$V$15,MATCH(P28,'DS2024'!$V$5:$V$15,1)+1)),
IF($AA$3=Database!$A$10,
_xlfn.FORECAST.LINEAR(
P28,
INDEX('DS2024'!$Z$5:$Z$15,MATCH(P28,'DS2024'!$Y$5:$Y$15,1)):
INDEX('DS2024'!$Z$5:$Z$15,MATCH(P28,'DS2024'!$Y$5:$Y$15,1)+1),
INDEX('DS2024'!$Y$5:$Y$15,MATCH(P28,'DS2024'!$Y$5:$Y$15,1)):
INDEX('DS2024'!$Y$5:$Y$15,MATCH(P28,'DS2024'!$Y$5:$Y$15,1)+1))
)))))))))))))))))))</f>
        <v>0.19612548270233685</v>
      </c>
      <c r="AB28" s="50">
        <f>IF($AB$3=Database!$A$11,
_xlfn.FORECAST.LINEAR(
R28,
INDEX('DS2024'!$B$20:$B$35,MATCH(R28,'DS2024'!$A$20:$A$35,1)):
INDEX('DS2024'!$B$20:$B$35,MATCH(R28,'DS2024'!$A$20:$A$35,1)+1),
INDEX('DS2024'!$A$20:$A$35,MATCH(R28,'DS2024'!$A$20:$A$35,1)):
INDEX('DS2024'!$A$20:$A$35,MATCH(R28,'DS2024'!$A$20:$A$35,1)+1)),
IF($AB$3=Database!$A$12,
_xlfn.FORECAST.LINEAR(
R28,
INDEX('DS2024'!$E$20:$E$35,MATCH(R28,'DS2024'!$D$20:$D$35,1)):
INDEX('DS2024'!$E$20:$E$35,MATCH(R28,'DS2024'!$D$20:$D$35,1)+1),
INDEX('DS2024'!$D$20:$D$35,MATCH(R28,'DS2024'!$D$20:$D$35,1)):
INDEX('DS2024'!$D$20:$D$35,MATCH(R28,'DS2024'!$D$20:$D$35,1)+1)),
IF($AB$3=Database!$A$13,
_xlfn.FORECAST.LINEAR(
R28,
INDEX('DS2024'!$H$20:$H$35,MATCH(R28,'DS2024'!$G$20:$G$35,1)):
INDEX('DS2024'!$H$20:$H$35,MATCH(R28,'DS2024'!$G$20:$G$35,1)+1),
INDEX('DS2024'!$G$20:$G$35,MATCH(R28,'DS2024'!$G$20:$G$35,1)):
INDEX('DS2024'!$G$20:$G$35,MATCH(R28,'DS2024'!$G$20:$G$35,1)+1)),
IF($AB$3=Database!$A$14,
_xlfn.FORECAST.LINEAR(
R28,
INDEX('DS2024'!$K$20:$K$35,MATCH(R28,'DS2024'!$J$20:$J$35,1)):
INDEX('DS2024'!$K$20:$K$35,MATCH(R28,'DS2024'!$J$20:$J$35,1)+1),
INDEX('DS2024'!$J$20:$J$35,MATCH(R28,'DS2024'!$J$20:$J$35,1)):
INDEX('DS2024'!$J$20:$J$35,MATCH(R28,'DS2024'!$J$20:$J$35,1)+1)),
IF($AB$3=Database!$A$15,
_xlfn.FORECAST.LINEAR(
R28,
INDEX('DS2024'!$N$20:$N$35,MATCH(R28,'DS2024'!$M$20:$M$35,1)):
INDEX('DS2024'!$N$20:$N$35,MATCH(R28,'DS2024'!$M$20:$M$35,1)+1),
INDEX('DS2024'!$M$20:$M$35,MATCH(R28,'DS2024'!$M$20:$M$35,1)):
INDEX('DS2024'!$M$20:$M$35,MATCH(R28,'DS2024'!$M$20:$M$35,1)+1)),
IF($AB$3=Database!$A$16,
_xlfn.FORECAST.LINEAR(
R28,
INDEX('DS2024'!$Q$20:$Q$35,MATCH(R28,'DS2024'!$P$20:$P$35,1)):
INDEX('DS2024'!$Q$20:$Q$35,MATCH(R28,'DS2024'!$P$20:$P$35,1)+1),
INDEX('DS2024'!$P$20:$P$35,MATCH(R28,'DS2024'!$P$20:$P$35,1)):
INDEX('DS2024'!$P$20:$P$35,MATCH(R28,'DS2024'!$P$20:$P$35,1)+1)),
IF($AB$3=Database!$A$17,
_xlfn.FORECAST.LINEAR(
R28,
INDEX('DS2024'!$T$20:$T$35,MATCH(R28,'DS2024'!$S$20:$S$35,1)):
INDEX('DS2024'!$T$20:$T$35,MATCH(R28,'DS2024'!$S$20:$S$35,1)+1),
INDEX('DS2024'!$S$20:$S$35,MATCH(R28,'DS2024'!$S$20:$S$35,1)):
INDEX('DS2024'!$S$20:$S$35,MATCH(R28,'DS2024'!$S$20:$S$35,1)+1)),
IF($AB$3=Database!$A$18,
_xlfn.FORECAST.LINEAR(
R28,
INDEX('DS2024'!$W$20:$W$35,MATCH(R28,'DS2024'!$V$20:$V$35,1)):
INDEX('DS2024'!$W$20:$W$35,MATCH(R28,'DS2024'!$V$20:$V$35,1)+1),
INDEX('DS2024'!$V$20:$V$35,MATCH(R28,'DS2024'!$V$20:$V$35,1)):
INDEX('DS2024'!$V$20:$V$35,MATCH(R28,'DS2024'!$V$20:$V$35,1)+1)),
IF($AB$3=Database!$A$19,
_xlfn.FORECAST.LINEAR(
R28,
INDEX('DS2024'!$Z$20:$Z$35,MATCH(R28,'DS2024'!$Y$20:$Y$35,1)):
INDEX('DS2024'!$Z$20:$Z$35,MATCH(R28,'DS2024'!$Y$20:$Y$35,1)+1),
INDEX('DS2024'!$Y$20:$Y$35,MATCH(R28,'DS2024'!$Y$20:$Y$35,1)):
INDEX('DS2024'!$Y$20:$Y$35,MATCH(R28,'DS2024'!$Y$20:$Y$35,1)+1)),
IF($AB$3=Database!$A$20,
_xlfn.FORECAST.LINEAR(
R28,
INDEX('DS2024'!$AC$20:$AC$35,MATCH(R28,'DS2024'!$AB$20:$AB$35,1)):
INDEX('DS2024'!$AC$20:$AC$35,MATCH(R28,'DS2024'!$AB$20:$AB$35,1)+1),
INDEX('DS2024'!$AB$20:$AB$35,MATCH(R28,'DS2024'!$AB$20:$AB$35,1)):
INDEX('DS2024'!$AB$20:$AB$35,MATCH(R28,'DS2024'!$AB$20:$AB$35,1)+1)),
IF($AB$3=Database!$A$2,
_xlfn.FORECAST.LINEAR(
R28,
INDEX('DS2024'!$B$5:$B$15,MATCH(R28,'DS2024'!$A$5:$A$15,1)):
INDEX('DS2024'!$B$5:$B$15,MATCH(R28,'DS2024'!$A$5:$A$15,1)+1),
INDEX('DS2024'!$A$5:$A$15,MATCH(R28,'DS2024'!$A$5:$A$15,1)):
INDEX('DS2024'!$A$5:$A$15,MATCH(R28,'DS2024'!$A$5:$A$15,1)+1)),
IF($AB$3=Database!$A$3,
_xlfn.FORECAST.LINEAR(
R28,
INDEX('DS2024'!$E$5:$E$15,MATCH(R28,'DS2024'!$D$5:$D$15,1)):
INDEX('DS2024'!$E$5:$E$15,MATCH(R28,'DS2024'!$D$5:$D$15,1)+1),
INDEX('DS2024'!$D$5:$D$15,MATCH(R28,'DS2024'!$D$5:$D$15,1)):
INDEX('DS2024'!$D$5:$D$15,MATCH(R28,'DS2024'!$D$5:$D$15,1)+1)),
IF($AB$3=Database!$A$4,
_xlfn.FORECAST.LINEAR(
R28,
INDEX('DS2024'!$H$5:$H$15,MATCH(R28,'DS2024'!$G$5:$G$15,1)):
INDEX('DS2024'!$H$5:$H$15,MATCH(R28,'DS2024'!$G$5:$G$15,1)+1),
INDEX('DS2024'!$G$5:$G$15,MATCH(R28,'DS2024'!$G$5:$G$15,1)):
INDEX('DS2024'!$G$5:$G$15,MATCH(R28,'DS2024'!$G$5:$G$15,1)+1)),
IF($AB$3=Database!$A$5,
_xlfn.FORECAST.LINEAR(
R28,
INDEX('DS2024'!$K$5:$K$15,MATCH(R28,'DS2024'!$J$5:$J$15,1)):
INDEX('DS2024'!$K$5:$K$15,MATCH(R28,'DS2024'!$J$5:$J$15,1)+1),
INDEX('DS2024'!$J$5:$J$15,MATCH(R28,'DS2024'!$J$5:$J$15,1)):
INDEX('DS2024'!$J$5:$J$15,MATCH(R28,'DS2024'!$J$5:$J$15,1)+1)),
IF($AB$3=Database!$A$6,
_xlfn.FORECAST.LINEAR(
R28,
INDEX('DS2024'!$N$5:$N$15,MATCH(R28,'DS2024'!$M$5:$M$15,1)):
INDEX('DS2024'!$N$5:$N$15,MATCH(R28,'DS2024'!$M$5:$M$15,1)+1),
INDEX('DS2024'!$M$5:$M$15,MATCH(R28,'DS2024'!$M$5:$M$15,1)):
INDEX('DS2024'!$M$5:$M$15,MATCH(R28,'DS2024'!$M$5:$M$15,1)+1)),
IF($AB$3=Database!$A$7,
_xlfn.FORECAST.LINEAR(
R28,
INDEX('DS2024'!$Q$5:$Q$15,MATCH(R28,'DS2024'!$P$5:$P$15,1)):
INDEX('DS2024'!$Q$5:$Q$15,MATCH(R28,'DS2024'!$P$5:$P$15,1)+1),
INDEX('DS2024'!$P$5:$P$15,MATCH(R28,'DS2024'!$P$5:$P$15,1)):
INDEX('DS2024'!$P$5:$P$15,MATCH(R28,'DS2024'!$P$5:$P$15,1)+1)),
IF($AB$3=Database!$A$8,
_xlfn.FORECAST.LINEAR(
R28,
INDEX('DS2024'!$T$5:$T$15,MATCH(R28,'DS2024'!$S$5:$S$15,1)):
INDEX('DS2024'!$T$5:$T$15,MATCH(R28,'DS2024'!$S$5:$S$15,1)+1),
INDEX('DS2024'!$S$5:$S$15,MATCH(R28,'DS2024'!$S$5:$S$15,1)):
INDEX('DS2024'!$S$5:$S$15,MATCH(R28,'DS2024'!$S$5:$S$15,1)+1)),
IF($AB$3=Database!$A$9,
_xlfn.FORECAST.LINEAR(
R28,
INDEX('DS2024'!$W$5:$W$15,MATCH(R28,'DS2024'!$V$5:$V$15,1)):
INDEX('DS2024'!$W$5:$W$15,MATCH(R28,'DS2024'!$V$5:$V$15,1)+1),
INDEX('DS2024'!$V$5:$V$15,MATCH(R28,'DS2024'!$V$5:$V$15,1)):
INDEX('DS2024'!$V$5:$V$15,MATCH(R28,'DS2024'!$V$5:$V$15,1)+1)),
IF($AB$3=Database!$A$10,
_xlfn.FORECAST.LINEAR(
R28,
INDEX('DS2024'!$Z$5:$Z$15,MATCH(R28,'DS2024'!$Y$5:$Y$15,1)):
INDEX('DS2024'!$Z$5:$Z$15,MATCH(R28,'DS2024'!$Y$5:$Y$15,1)+1),
INDEX('DS2024'!$Y$5:$Y$15,MATCH(R28,'DS2024'!$Y$5:$Y$15,1)):
INDEX('DS2024'!$Y$5:$Y$15,MATCH(R28,'DS2024'!$Y$5:$Y$15,1)+1))
)))))))))))))))))))</f>
        <v>0.19252661332059395</v>
      </c>
      <c r="AC28" s="82">
        <f t="shared" si="0"/>
        <v>0.52921113966642763</v>
      </c>
      <c r="AD28" s="82">
        <f t="shared" si="1"/>
        <v>0.46256955307864006</v>
      </c>
      <c r="AE28" s="82">
        <f t="shared" si="2"/>
        <v>0.46713100386848588</v>
      </c>
      <c r="AF28" s="82">
        <f t="shared" si="3"/>
        <v>0.52922371462056028</v>
      </c>
      <c r="AG28" s="82">
        <f t="shared" si="4"/>
        <v>0.52937298398350507</v>
      </c>
      <c r="AH28" s="82">
        <f t="shared" si="5"/>
        <v>0.52918831845337211</v>
      </c>
      <c r="AI28" s="82">
        <f t="shared" si="6"/>
        <v>0.52950082935052034</v>
      </c>
      <c r="AJ28" s="83">
        <f t="shared" si="7"/>
        <v>0.52945378970728341</v>
      </c>
      <c r="AK28" s="83">
        <f t="shared" si="8"/>
        <v>0.52919064714858177</v>
      </c>
      <c r="AL28" s="42"/>
      <c r="AM28" s="42"/>
      <c r="AN28" s="42"/>
      <c r="AO28" s="42"/>
      <c r="AP28" s="42"/>
      <c r="AQ28" s="42"/>
      <c r="AR28" s="42"/>
      <c r="AS28" s="42"/>
      <c r="AT28" s="42"/>
      <c r="BD28" s="83" t="e">
        <f>#REF!/10</f>
        <v>#REF!</v>
      </c>
      <c r="BE28" s="83" t="e">
        <f>#REF!/10</f>
        <v>#REF!</v>
      </c>
      <c r="BF28" s="83" t="e">
        <f>#REF!/10</f>
        <v>#REF!</v>
      </c>
      <c r="BG28" s="83" t="e">
        <f>#REF!/10</f>
        <v>#REF!</v>
      </c>
      <c r="BH28" s="83">
        <f t="shared" si="9"/>
        <v>0</v>
      </c>
      <c r="BI28" s="83">
        <f t="shared" si="10"/>
        <v>0</v>
      </c>
      <c r="BJ28" s="83">
        <f t="shared" si="11"/>
        <v>0</v>
      </c>
      <c r="BK28" s="83">
        <f t="shared" si="12"/>
        <v>0</v>
      </c>
      <c r="BL28" s="83">
        <f t="shared" si="13"/>
        <v>0</v>
      </c>
    </row>
    <row r="29" spans="1:64" ht="14.25" customHeight="1">
      <c r="A29" s="31">
        <v>23</v>
      </c>
      <c r="B29" s="42">
        <f>'Evaluasi 60 C'!B29</f>
        <v>66.087999999999994</v>
      </c>
      <c r="C29" s="42">
        <f>'Evaluasi 60 C'!C29</f>
        <v>-0.33761752034466241</v>
      </c>
      <c r="D29" s="42">
        <f>'Evaluasi 60 C'!E29</f>
        <v>66.594999999999999</v>
      </c>
      <c r="E29" s="42">
        <f>'Evaluasi 60 C'!F29</f>
        <v>-0.29392238267148013</v>
      </c>
      <c r="F29" s="42">
        <f>'Evaluasi 60 C'!H29</f>
        <v>65.885000000000005</v>
      </c>
      <c r="G29" s="42">
        <f>'Evaluasi 60 C'!I29</f>
        <v>-0.29571660649819492</v>
      </c>
      <c r="H29" s="42">
        <f>'Evaluasi 60 C'!K29</f>
        <v>66.010999999999996</v>
      </c>
      <c r="I29" s="42">
        <f>'Evaluasi 60 C'!L29</f>
        <v>-0.33739021860539326</v>
      </c>
      <c r="J29" s="42">
        <f>'Evaluasi 60 C'!N29</f>
        <v>66.093999999999994</v>
      </c>
      <c r="K29" s="42">
        <f>'Evaluasi 60 C'!O29</f>
        <v>-0.33763523216850161</v>
      </c>
      <c r="L29" s="42">
        <f>'Evaluasi 60 C'!Q29</f>
        <v>66.968000000000004</v>
      </c>
      <c r="M29" s="42">
        <f>'Evaluasi 60 C'!R29</f>
        <v>-0.34021525450773893</v>
      </c>
      <c r="N29" s="42">
        <f>'Evaluasi 60 C'!T29</f>
        <v>65.573999999999998</v>
      </c>
      <c r="O29" s="42">
        <f>'Evaluasi 60 C'!U29</f>
        <v>-0.33610020743577462</v>
      </c>
      <c r="P29" s="42">
        <f>'Evaluasi 60 C'!W29</f>
        <v>65.95</v>
      </c>
      <c r="Q29" s="42">
        <f>'Evaluasi 60 C'!X29</f>
        <v>-0.33721014839636188</v>
      </c>
      <c r="R29" s="42">
        <f>'Evaluasi 60 C'!Z29</f>
        <v>66.001000000000005</v>
      </c>
      <c r="S29" s="50">
        <f>'Evaluasi 60 C'!AA29</f>
        <v>-0.33736069889899467</v>
      </c>
      <c r="T29" s="50">
        <f>IF($T$3=Database!$A$11,
_xlfn.FORECAST.LINEAR(
B29,
INDEX('DS2024'!$B$20:$B$35,MATCH(B29,'DS2024'!$A$20:$A$35,1)):
INDEX('DS2024'!$B$20:$B$35,MATCH(B29,'DS2024'!$A$20:$A$35,1)+1),
INDEX('DS2024'!$A$20:$A$35,MATCH(B29,'DS2024'!$A$20:$A$35,1)):
INDEX('DS2024'!$A$20:$A$35,MATCH(B29,'DS2024'!$A$20:$A$35,1)+1)),
IF($T$3=Database!$A$12,
_xlfn.FORECAST.LINEAR(
B29,
INDEX('DS2024'!$E$20:$E$35,MATCH(B29,'DS2024'!$D$20:$D$35,1)):
INDEX('DS2024'!$E$20:$E$35,MATCH(B29,'DS2024'!$D$20:$D$35,1)+1),
INDEX('DS2024'!$D$20:$D$35,MATCH(B29,'DS2024'!$D$20:$D$35,1)):
INDEX('DS2024'!$D$20:$D$35,MATCH(B29,'DS2024'!$D$20:$D$35,1)+1)),
IF($T$3=Database!$A$13,
_xlfn.FORECAST.LINEAR(
B29,
INDEX('DS2024'!$H$20:$H$35,MATCH(B29,'DS2024'!$G$20:$G$35,1)):
INDEX('DS2024'!$H$20:$H$35,MATCH(B29,'DS2024'!$G$20:$G$35,1)+1),
INDEX('DS2024'!$G$20:$G$35,MATCH(B29,'DS2024'!$G$20:$G$35,1)):
INDEX('DS2024'!$G$20:$G$35,MATCH(B29,'DS2024'!$G$20:$G$35,1)+1)),
IF($T$3=Database!$A$14,
_xlfn.FORECAST.LINEAR(
B29,
INDEX('DS2024'!$K$20:$K$35,MATCH(B29,'DS2024'!$J$20:$J$35,1)):
INDEX('DS2024'!$K$20:$K$35,MATCH(B29,'DS2024'!$J$20:$J$35,1)+1),
INDEX('DS2024'!$J$20:$J$35,MATCH(B29,'DS2024'!$J$20:$J$35,1)):
INDEX('DS2024'!$J$20:$J$35,MATCH(B29,'DS2024'!$J$20:$J$35,1)+1)),
IF($T$3=Database!$A$15,
_xlfn.FORECAST.LINEAR(
B29,
INDEX('DS2024'!$N$20:$N$35,MATCH(B29,'DS2024'!$M$20:$M$35,1)):
INDEX('DS2024'!$N$20:$N$35,MATCH(B29,'DS2024'!$M$20:$M$35,1)+1),
INDEX('DS2024'!$M$20:$M$35,MATCH(B29,'DS2024'!$M$20:$M$35,1)):
INDEX('DS2024'!$M$20:$M$35,MATCH(B29,'DS2024'!$M$20:$M$35,1)+1)),
IF($T$3=Database!$A$16,
_xlfn.FORECAST.LINEAR(
B29,
INDEX('DS2024'!$Q$20:$Q$35,MATCH(B29,'DS2024'!$P$20:$P$35,1)):
INDEX('DS2024'!$Q$20:$Q$35,MATCH(B29,'DS2024'!$P$20:$P$35,1)+1),
INDEX('DS2024'!$P$20:$P$35,MATCH(B29,'DS2024'!$P$20:$P$35,1)):
INDEX('DS2024'!$P$20:$P$35,MATCH(B29,'DS2024'!$P$20:$P$35,1)+1)),
IF($T$3=Database!$A$17,
_xlfn.FORECAST.LINEAR(
B29,
INDEX('DS2024'!$T$20:$T$35,MATCH(B29,'DS2024'!$S$20:$S$35,1)):
INDEX('DS2024'!$T$20:$T$35,MATCH(B29,'DS2024'!$S$20:$S$35,1)+1),
INDEX('DS2024'!$S$20:$S$35,MATCH(B29,'DS2024'!$S$20:$S$35,1)):
INDEX('DS2024'!$S$20:$S$35,MATCH(B29,'DS2024'!$S$20:$S$35,1)+1)),
IF($T$3=Database!$A$18,
_xlfn.FORECAST.LINEAR(
B29,
INDEX('DS2024'!$W$20:$W$35,MATCH(B29,'DS2024'!$V$20:$V$35,1)):
INDEX('DS2024'!$W$20:$W$35,MATCH(B29,'DS2024'!$V$20:$V$35,1)+1),
INDEX('DS2024'!$V$20:$V$35,MATCH(B29,'DS2024'!$V$20:$V$35,1)):
INDEX('DS2024'!$V$20:$V$35,MATCH(B29,'DS2024'!$V$20:$V$35,1)+1)),
IF($T$3=Database!$A$19,
_xlfn.FORECAST.LINEAR(
B29,
INDEX('DS2024'!$Z$20:$Z$35,MATCH(B29,'DS2024'!$Y$20:$Y$35,1)):
INDEX('DS2024'!$Z$20:$Z$35,MATCH(B29,'DS2024'!$Y$20:$Y$35,1)+1),
INDEX('DS2024'!$Y$20:$Y$35,MATCH(B29,'DS2024'!$Y$20:$Y$35,1)):
INDEX('DS2024'!$Y$20:$Y$35,MATCH(B29,'DS2024'!$Y$20:$Y$35,1)+1)),
IF($T$3=Database!$A$20,
_xlfn.FORECAST.LINEAR(
B29,
INDEX('DS2024'!$AC$20:$AC$35,MATCH(B29,'DS2024'!$AB$20:$AB$35,1)):
INDEX('DS2024'!$AC$20:$AC$35,MATCH(B29,'DS2024'!$AB$20:$AB$35,1)+1),
INDEX('DS2024'!$AB$20:$AB$35,MATCH(B29,'DS2024'!$AB$20:$AB$35,1)):
INDEX('DS2024'!$AB$20:$AB$35,MATCH(B29,'DS2024'!$AB$20:$AB$35,1)+1)),
IF($T$3=Database!$A$2,
_xlfn.FORECAST.LINEAR(
B29,
INDEX('DS2024'!$B$5:$B$15,MATCH(B29,'DS2024'!$A$5:$A$15,1)):
INDEX('DS2024'!$B$5:$B$15,MATCH(B29,'DS2024'!$A$5:$A$15,1)+1),
INDEX('DS2024'!$A$5:$A$15,MATCH(B29,'DS2024'!$A$5:$A$15,1)):
INDEX('DS2024'!$A$5:$A$15,MATCH(B29,'DS2024'!$A$5:$A$15,1)+1)),
IF($T$3=Database!$A$3,
_xlfn.FORECAST.LINEAR(
B29,
INDEX('DS2024'!$E$5:$E$15,MATCH(B29,'DS2024'!$D$5:$D$15,1)):
INDEX('DS2024'!$E$5:$E$15,MATCH(B29,'DS2024'!$D$5:$D$15,1)+1),
INDEX('DS2024'!$D$5:$D$15,MATCH(B29,'DS2024'!$D$5:$D$15,1)):
INDEX('DS2024'!$D$5:$D$15,MATCH(B29,'DS2024'!$D$5:$D$15,1)+1)),
IF($T$3=Database!$A$4,
_xlfn.FORECAST.LINEAR(
B29,
INDEX('DS2024'!$H$5:$H$15,MATCH(B29,'DS2024'!$G$5:$G$15,1)):
INDEX('DS2024'!$H$5:$H$15,MATCH(B29,'DS2024'!$G$5:$G$15,1)+1),
INDEX('DS2024'!$G$5:$G$15,MATCH(B29,'DS2024'!$G$5:$G$15,1)):
INDEX('DS2024'!$G$5:$G$15,MATCH(B29,'DS2024'!$G$5:$G$15,1)+1)),
IF($T$3=Database!$A$5,
_xlfn.FORECAST.LINEAR(
B29,
INDEX('DS2024'!$K$5:$K$15,MATCH(B29,'DS2024'!$J$5:$J$15,1)):
INDEX('DS2024'!$K$5:$K$15,MATCH(B29,'DS2024'!$J$5:$J$15,1)+1),
INDEX('DS2024'!$J$5:$J$15,MATCH(B29,'DS2024'!$J$5:$J$15,1)):
INDEX('DS2024'!$J$5:$J$15,MATCH(B29,'DS2024'!$J$5:$J$15,1)+1)),
IF($T$3=Database!$A$6,
_xlfn.FORECAST.LINEAR(
B29,
INDEX('DS2024'!$N$5:$N$15,MATCH(B29,'DS2024'!$M$5:$M$15,1)):
INDEX('DS2024'!$N$5:$N$15,MATCH(B29,'DS2024'!$M$5:$M$15,1)+1),
INDEX('DS2024'!$M$5:$M$15,MATCH(B29,'DS2024'!$M$5:$M$15,1)):
INDEX('DS2024'!$M$5:$M$15,MATCH(B29,'DS2024'!$M$5:$M$15,1)+1)),
IF($T$3=Database!$A$7,
_xlfn.FORECAST.LINEAR(
B29,
INDEX('DS2024'!$Q$5:$Q$15,MATCH(B29,'DS2024'!$P$5:$P$15,1)):
INDEX('DS2024'!$Q$5:$Q$15,MATCH(B29,'DS2024'!$P$5:$P$15,1)+1),
INDEX('DS2024'!$P$5:$P$15,MATCH(B29,'DS2024'!$P$5:$P$15,1)):
INDEX('DS2024'!$P$5:$P$15,MATCH(B29,'DS2024'!$P$5:$P$15,1)+1)),
IF($T$3=Database!$A$8,
_xlfn.FORECAST.LINEAR(
B29,
INDEX('DS2024'!$T$5:$T$15,MATCH(B29,'DS2024'!$S$5:$S$15,1)):
INDEX('DS2024'!$T$5:$T$15,MATCH(B29,'DS2024'!$S$5:$S$15,1)+1),
INDEX('DS2024'!$S$5:$S$15,MATCH(B29,'DS2024'!$S$5:$S$15,1)):
INDEX('DS2024'!$S$5:$S$15,MATCH(B29,'DS2024'!$S$5:$S$15,1)+1)),
IF($T$3=Database!$A$9,
_xlfn.FORECAST.LINEAR(
B29,
INDEX('DS2024'!$W$5:$W$15,MATCH(B29,'DS2024'!$V$5:$V$15,1)):
INDEX('DS2024'!$W$5:$W$15,MATCH(B29,'DS2024'!$V$5:$V$15,1)+1),
INDEX('DS2024'!$V$5:$V$15,MATCH(B29,'DS2024'!$V$5:$V$15,1)):
INDEX('DS2024'!$V$5:$V$15,MATCH(B29,'DS2024'!$V$5:$V$15,1)+1)),
IF($T$3=Database!$A$10,
_xlfn.FORECAST.LINEAR(
B29,
INDEX('DS2024'!$Z$5:$Z$15,MATCH(B29,'DS2024'!$Y$5:$Y$15,1)):
INDEX('DS2024'!$Z$5:$Z$15,MATCH(B29,'DS2024'!$Y$5:$Y$15,1)+1),
INDEX('DS2024'!$Y$5:$Y$15,MATCH(B29,'DS2024'!$Y$5:$Y$15,1)):
INDEX('DS2024'!$Y$5:$Y$15,MATCH(B29,'DS2024'!$Y$5:$Y$15,1)+1))
)))))))))))))))))))</f>
        <v>0.19149790994864446</v>
      </c>
      <c r="U29" s="50">
        <f>IF($U$3=Database!$A$11,
_xlfn.FORECAST.LINEAR(
D29,
INDEX('DS2024'!$B$20:$B$35,MATCH(D29,'DS2024'!$A$20:$A$35,1)):
INDEX('DS2024'!$B$20:$B$35,MATCH(D29,'DS2024'!$A$20:$A$35,1)+1),
INDEX('DS2024'!$A$20:$A$35,MATCH(D29,'DS2024'!$A$20:$A$35,1)):
INDEX('DS2024'!$A$20:$A$35,MATCH(D29,'DS2024'!$A$20:$A$35,1)+1)),
IF($U$3=Database!$A$12,
_xlfn.FORECAST.LINEAR(
D29,
INDEX('DS2024'!$E$20:$E$35,MATCH(D29,'DS2024'!$D$20:$D$35,1)):
INDEX('DS2024'!$E$20:$E$35,MATCH(D29,'DS2024'!$D$20:$D$35,1)+1),
INDEX('DS2024'!$D$20:$D$35,MATCH(D29,'DS2024'!$D$20:$D$35,1)):
INDEX('DS2024'!$D$20:$D$35,MATCH(D29,'DS2024'!$D$20:$D$35,1)+1)),
IF($U$3=Database!$A$13,
_xlfn.FORECAST.LINEAR(
D29,
INDEX('DS2024'!$H$20:$H$35,MATCH(D29,'DS2024'!$G$20:$G$35,1)):
INDEX('DS2024'!$H$20:$H$35,MATCH(D29,'DS2024'!$G$20:$G$35,1)+1),
INDEX('DS2024'!$G$20:$G$35,MATCH(D29,'DS2024'!$G$20:$G$35,1)):
INDEX('DS2024'!$G$20:$G$35,MATCH(D29,'DS2024'!$G$20:$G$35,1)+1)),
IF($U$3=Database!$A$14,
_xlfn.FORECAST.LINEAR(
D29,
INDEX('DS2024'!$K$20:$K$35,MATCH(D29,'DS2024'!$J$20:$J$35,1)):
INDEX('DS2024'!$K$20:$K$35,MATCH(D29,'DS2024'!$J$20:$J$35,1)+1),
INDEX('DS2024'!$J$20:$J$35,MATCH(D29,'DS2024'!$J$20:$J$35,1)):
INDEX('DS2024'!$J$20:$J$35,MATCH(D29,'DS2024'!$J$20:$J$35,1)+1)),
IF($U$3=Database!$A$15,
_xlfn.FORECAST.LINEAR(
D29,
INDEX('DS2024'!$N$20:$N$35,MATCH(D29,'DS2024'!$M$20:$M$35,1)):
INDEX('DS2024'!$N$20:$N$35,MATCH(D29,'DS2024'!$M$20:$M$35,1)+1),
INDEX('DS2024'!$M$20:$M$35,MATCH(D29,'DS2024'!$M$20:$M$35,1)):
INDEX('DS2024'!$M$20:$M$35,MATCH(D29,'DS2024'!$M$20:$M$35,1)+1)),
IF($U$3=Database!$A$16,
_xlfn.FORECAST.LINEAR(
D29,
INDEX('DS2024'!$Q$20:$Q$35,MATCH(D29,'DS2024'!$P$20:$P$35,1)):
INDEX('DS2024'!$Q$20:$Q$35,MATCH(D29,'DS2024'!$P$20:$P$35,1)+1),
INDEX('DS2024'!$P$20:$P$35,MATCH(D29,'DS2024'!$P$20:$P$35,1)):
INDEX('DS2024'!$P$20:$P$35,MATCH(D29,'DS2024'!$P$20:$P$35,1)+1)),
IF($U$3=Database!$A$17,
_xlfn.FORECAST.LINEAR(
D29,
INDEX('DS2024'!$T$20:$T$35,MATCH(D29,'DS2024'!$S$20:$S$35,1)):
INDEX('DS2024'!$T$20:$T$35,MATCH(D29,'DS2024'!$S$20:$S$35,1)+1),
INDEX('DS2024'!$S$20:$S$35,MATCH(D29,'DS2024'!$S$20:$S$35,1)):
INDEX('DS2024'!$S$20:$S$35,MATCH(D29,'DS2024'!$S$20:$S$35,1)+1)),
IF($U$3=Database!$A$18,
_xlfn.FORECAST.LINEAR(
D29,
INDEX('DS2024'!$W$20:$W$35,MATCH(D29,'DS2024'!$V$20:$V$35,1)):
INDEX('DS2024'!$W$20:$W$35,MATCH(D29,'DS2024'!$V$20:$V$35,1)+1),
INDEX('DS2024'!$V$20:$V$35,MATCH(D29,'DS2024'!$V$20:$V$35,1)):
INDEX('DS2024'!$V$20:$V$35,MATCH(D29,'DS2024'!$V$20:$V$35,1)+1)),
IF($U$3=Database!$A$19,
_xlfn.FORECAST.LINEAR(
D29,
INDEX('DS2024'!$Z$20:$Z$35,MATCH(D29,'DS2024'!$Y$20:$Y$35,1)):
INDEX('DS2024'!$Z$20:$Z$35,MATCH(D29,'DS2024'!$Y$20:$Y$35,1)+1),
INDEX('DS2024'!$Y$20:$Y$35,MATCH(D29,'DS2024'!$Y$20:$Y$35,1)):
INDEX('DS2024'!$Y$20:$Y$35,MATCH(D29,'DS2024'!$Y$20:$Y$35,1)+1)),
IF($U$3=Database!$A$20,
_xlfn.FORECAST.LINEAR(
D29,
INDEX('DS2024'!$AC$20:$AC$35,MATCH(D29,'DS2024'!$AB$20:$AB$35,1)):
INDEX('DS2024'!$AC$20:$AC$35,MATCH(D29,'DS2024'!$AB$20:$AB$35,1)+1),
INDEX('DS2024'!$AB$20:$AB$35,MATCH(D29,'DS2024'!$AB$20:$AB$35,1)):
INDEX('DS2024'!$AB$20:$AB$35,MATCH(D29,'DS2024'!$AB$20:$AB$35,1)+1)),
IF($U$3=Database!$A$2,
_xlfn.FORECAST.LINEAR(
D29,
INDEX('DS2024'!$B$5:$B$15,MATCH(D29,'DS2024'!$A$5:$A$15,1)):
INDEX('DS2024'!$B$5:$B$15,MATCH(D29,'DS2024'!$A$5:$A$15,1)+1),
INDEX('DS2024'!$A$5:$A$15,MATCH(D29,'DS2024'!$A$5:$A$15,1)):
INDEX('DS2024'!$A$5:$A$15,MATCH(D29,'DS2024'!$A$5:$A$15,1)+1)),
IF($U$3=Database!$A$3,
_xlfn.FORECAST.LINEAR(
D29,
INDEX('DS2024'!$E$5:$E$15,MATCH(D29,'DS2024'!$D$5:$D$15,1)):
INDEX('DS2024'!$E$5:$E$15,MATCH(D29,'DS2024'!$D$5:$D$15,1)+1),
INDEX('DS2024'!$D$5:$D$15,MATCH(D29,'DS2024'!$D$5:$D$15,1)):
INDEX('DS2024'!$D$5:$D$15,MATCH(D29,'DS2024'!$D$5:$D$15,1)+1)),
IF($U$3=Database!$A$4,
_xlfn.FORECAST.LINEAR(
D29,
INDEX('DS2024'!$H$5:$H$15,MATCH(D29,'DS2024'!$G$5:$G$15,1)):
INDEX('DS2024'!$H$5:$H$15,MATCH(D29,'DS2024'!$G$5:$G$15,1)+1),
INDEX('DS2024'!$G$5:$G$15,MATCH(D29,'DS2024'!$G$5:$G$15,1)):
INDEX('DS2024'!$G$5:$G$15,MATCH(D29,'DS2024'!$G$5:$G$15,1)+1)),
IF($U$3=Database!$A$5,
_xlfn.FORECAST.LINEAR(
D29,
INDEX('DS2024'!$K$5:$K$15,MATCH(D29,'DS2024'!$J$5:$J$15,1)):
INDEX('DS2024'!$K$5:$K$15,MATCH(D29,'DS2024'!$J$5:$J$15,1)+1),
INDEX('DS2024'!$J$5:$J$15,MATCH(D29,'DS2024'!$J$5:$J$15,1)):
INDEX('DS2024'!$J$5:$J$15,MATCH(D29,'DS2024'!$J$5:$J$15,1)+1)),
IF($U$3=Database!$A$6,
_xlfn.FORECAST.LINEAR(
D29,
INDEX('DS2024'!$N$5:$N$15,MATCH(D29,'DS2024'!$M$5:$M$15,1)):
INDEX('DS2024'!$N$5:$N$15,MATCH(D29,'DS2024'!$M$5:$M$15,1)+1),
INDEX('DS2024'!$M$5:$M$15,MATCH(D29,'DS2024'!$M$5:$M$15,1)):
INDEX('DS2024'!$M$5:$M$15,MATCH(D29,'DS2024'!$M$5:$M$15,1)+1)),
IF($U$3=Database!$A$7,
_xlfn.FORECAST.LINEAR(
D29,
INDEX('DS2024'!$Q$5:$Q$15,MATCH(D29,'DS2024'!$P$5:$P$15,1)):
INDEX('DS2024'!$Q$5:$Q$15,MATCH(D29,'DS2024'!$P$5:$P$15,1)+1),
INDEX('DS2024'!$P$5:$P$15,MATCH(D29,'DS2024'!$P$5:$P$15,1)):
INDEX('DS2024'!$P$5:$P$15,MATCH(D29,'DS2024'!$P$5:$P$15,1)+1)),
IF($U$3=Database!$A$8,
_xlfn.FORECAST.LINEAR(
D29,
INDEX('DS2024'!$T$5:$T$15,MATCH(D29,'DS2024'!$S$5:$S$15,1)):
INDEX('DS2024'!$T$5:$T$15,MATCH(D29,'DS2024'!$S$5:$S$15,1)+1),
INDEX('DS2024'!$S$5:$S$15,MATCH(D29,'DS2024'!$S$5:$S$15,1)):
INDEX('DS2024'!$S$5:$S$15,MATCH(D29,'DS2024'!$S$5:$S$15,1)+1)),
IF($U$3=Database!$A$9,
_xlfn.FORECAST.LINEAR(
D29,
INDEX('DS2024'!$W$5:$W$15,MATCH(D29,'DS2024'!$V$5:$V$15,1)):
INDEX('DS2024'!$W$5:$W$15,MATCH(D29,'DS2024'!$V$5:$V$15,1)+1),
INDEX('DS2024'!$V$5:$V$15,MATCH(D29,'DS2024'!$V$5:$V$15,1)):
INDEX('DS2024'!$V$5:$V$15,MATCH(D29,'DS2024'!$V$5:$V$15,1)+1)),
IF($U$3=Database!$A$10,
_xlfn.FORECAST.LINEAR(
D29,
INDEX('DS2024'!$Z$5:$Z$15,MATCH(D29,'DS2024'!$Y$5:$Y$15,1)):
INDEX('DS2024'!$Z$5:$Z$15,MATCH(D29,'DS2024'!$Y$5:$Y$15,1)+1),
INDEX('DS2024'!$Y$5:$Y$15,MATCH(D29,'DS2024'!$Y$5:$Y$15,1)):
INDEX('DS2024'!$Y$5:$Y$15,MATCH(D29,'DS2024'!$Y$5:$Y$15,1)+1))
)))))))))))))))))))</f>
        <v>0.16669423459244531</v>
      </c>
      <c r="V29" s="50">
        <f>IF($V$3=Database!$A$11,
_xlfn.FORECAST.LINEAR(
F29,
INDEX('DS2024'!$B$20:$B$35,MATCH(F29,'DS2024'!$A$20:$A$35,1)):
INDEX('DS2024'!$B$20:$B$35,MATCH(F29,'DS2024'!$A$20:$A$35,1)+1),
INDEX('DS2024'!$A$20:$A$35,MATCH(F29,'DS2024'!$A$20:$A$35,1)):
INDEX('DS2024'!$A$20:$A$35,MATCH(F29,'DS2024'!$A$20:$A$35,1)+1)),
IF($V$3=Database!$A$12,
_xlfn.FORECAST.LINEAR(
F29,
INDEX('DS2024'!$E$20:$E$35,MATCH(F29,'DS2024'!$D$20:$D$35,1)):
INDEX('DS2024'!$E$20:$E$35,MATCH(F29,'DS2024'!$D$20:$D$35,1)+1),
INDEX('DS2024'!$D$20:$D$35,MATCH(F29,'DS2024'!$D$20:$D$35,1)):
INDEX('DS2024'!$D$20:$D$35,MATCH(F29,'DS2024'!$D$20:$D$35,1)+1)),
IF($V$3=Database!$A$13,
_xlfn.FORECAST.LINEAR(
F29,
INDEX('DS2024'!$H$20:$H$35,MATCH(F29,'DS2024'!$G$20:$G$35,1)):
INDEX('DS2024'!$H$20:$H$35,MATCH(F29,'DS2024'!$G$20:$G$35,1)+1),
INDEX('DS2024'!$G$20:$G$35,MATCH(F29,'DS2024'!$G$20:$G$35,1)):
INDEX('DS2024'!$G$20:$G$35,MATCH(F29,'DS2024'!$G$20:$G$35,1)+1)),
IF($V$3=Database!$A$14,
_xlfn.FORECAST.LINEAR(
F29,
INDEX('DS2024'!$K$20:$K$35,MATCH(F29,'DS2024'!$J$20:$J$35,1)):
INDEX('DS2024'!$K$20:$K$35,MATCH(F29,'DS2024'!$J$20:$J$35,1)+1),
INDEX('DS2024'!$J$20:$J$35,MATCH(F29,'DS2024'!$J$20:$J$35,1)):
INDEX('DS2024'!$J$20:$J$35,MATCH(F29,'DS2024'!$J$20:$J$35,1)+1)),
IF($V$3=Database!$A$15,
_xlfn.FORECAST.LINEAR(
F29,
INDEX('DS2024'!$N$20:$N$35,MATCH(F29,'DS2024'!$M$20:$M$35,1)):
INDEX('DS2024'!$N$20:$N$35,MATCH(F29,'DS2024'!$M$20:$M$35,1)+1),
INDEX('DS2024'!$M$20:$M$35,MATCH(F29,'DS2024'!$M$20:$M$35,1)):
INDEX('DS2024'!$M$20:$M$35,MATCH(F29,'DS2024'!$M$20:$M$35,1)+1)),
IF($V$3=Database!$A$16,
_xlfn.FORECAST.LINEAR(
F29,
INDEX('DS2024'!$Q$20:$Q$35,MATCH(F29,'DS2024'!$P$20:$P$35,1)):
INDEX('DS2024'!$Q$20:$Q$35,MATCH(F29,'DS2024'!$P$20:$P$35,1)+1),
INDEX('DS2024'!$P$20:$P$35,MATCH(F29,'DS2024'!$P$20:$P$35,1)):
INDEX('DS2024'!$P$20:$P$35,MATCH(F29,'DS2024'!$P$20:$P$35,1)+1)),
IF($V$3=Database!$A$17,
_xlfn.FORECAST.LINEAR(
F29,
INDEX('DS2024'!$T$20:$T$35,MATCH(F29,'DS2024'!$S$20:$S$35,1)):
INDEX('DS2024'!$T$20:$T$35,MATCH(F29,'DS2024'!$S$20:$S$35,1)+1),
INDEX('DS2024'!$S$20:$S$35,MATCH(F29,'DS2024'!$S$20:$S$35,1)):
INDEX('DS2024'!$S$20:$S$35,MATCH(F29,'DS2024'!$S$20:$S$35,1)+1)),
IF($V$3=Database!$A$18,
_xlfn.FORECAST.LINEAR(
F29,
INDEX('DS2024'!$W$20:$W$35,MATCH(F29,'DS2024'!$V$20:$V$35,1)):
INDEX('DS2024'!$W$20:$W$35,MATCH(F29,'DS2024'!$V$20:$V$35,1)+1),
INDEX('DS2024'!$V$20:$V$35,MATCH(F29,'DS2024'!$V$20:$V$35,1)):
INDEX('DS2024'!$V$20:$V$35,MATCH(F29,'DS2024'!$V$20:$V$35,1)+1)),
IF($V$3=Database!$A$19,
_xlfn.FORECAST.LINEAR(
F29,
INDEX('DS2024'!$Z$20:$Z$35,MATCH(F29,'DS2024'!$Y$20:$Y$35,1)):
INDEX('DS2024'!$Z$20:$Z$35,MATCH(F29,'DS2024'!$Y$20:$Y$35,1)+1),
INDEX('DS2024'!$Y$20:$Y$35,MATCH(F29,'DS2024'!$Y$20:$Y$35,1)):
INDEX('DS2024'!$Y$20:$Y$35,MATCH(F29,'DS2024'!$Y$20:$Y$35,1)+1)),
IF($V$3=Database!$A$20,
_xlfn.FORECAST.LINEAR(
F29,
INDEX('DS2024'!$AC$20:$AC$35,MATCH(F29,'DS2024'!$AB$20:$AB$35,1)):
INDEX('DS2024'!$AC$20:$AC$35,MATCH(F29,'DS2024'!$AB$20:$AB$35,1)+1),
INDEX('DS2024'!$AB$20:$AB$35,MATCH(F29,'DS2024'!$AB$20:$AB$35,1)):
INDEX('DS2024'!$AB$20:$AB$35,MATCH(F29,'DS2024'!$AB$20:$AB$35,1)+1)),
IF($V$3=Database!$A$2,
_xlfn.FORECAST.LINEAR(
F29,
INDEX('DS2024'!$B$5:$B$15,MATCH(F29,'DS2024'!$A$5:$A$15,1)):
INDEX('DS2024'!$B$5:$B$15,MATCH(F29,'DS2024'!$A$5:$A$15,1)+1),
INDEX('DS2024'!$A$5:$A$15,MATCH(F29,'DS2024'!$A$5:$A$15,1)):
INDEX('DS2024'!$A$5:$A$15,MATCH(F29,'DS2024'!$A$5:$A$15,1)+1)),
IF($V$3=Database!$A$3,
_xlfn.FORECAST.LINEAR(
F29,
INDEX('DS2024'!$E$5:$E$15,MATCH(F29,'DS2024'!$D$5:$D$15,1)):
INDEX('DS2024'!$E$5:$E$15,MATCH(F29,'DS2024'!$D$5:$D$15,1)+1),
INDEX('DS2024'!$D$5:$D$15,MATCH(F29,'DS2024'!$D$5:$D$15,1)):
INDEX('DS2024'!$D$5:$D$15,MATCH(F29,'DS2024'!$D$5:$D$15,1)+1)),
IF($V$3=Database!$A$4,
_xlfn.FORECAST.LINEAR(
F29,
INDEX('DS2024'!$H$5:$H$15,MATCH(F29,'DS2024'!$G$5:$G$15,1)):
INDEX('DS2024'!$H$5:$H$15,MATCH(F29,'DS2024'!$G$5:$G$15,1)+1),
INDEX('DS2024'!$G$5:$G$15,MATCH(F29,'DS2024'!$G$5:$G$15,1)):
INDEX('DS2024'!$G$5:$G$15,MATCH(F29,'DS2024'!$G$5:$G$15,1)+1)),
IF($V$3=Database!$A$5,
_xlfn.FORECAST.LINEAR(
F29,
INDEX('DS2024'!$K$5:$K$15,MATCH(F29,'DS2024'!$J$5:$J$15,1)):
INDEX('DS2024'!$K$5:$K$15,MATCH(F29,'DS2024'!$J$5:$J$15,1)+1),
INDEX('DS2024'!$J$5:$J$15,MATCH(F29,'DS2024'!$J$5:$J$15,1)):
INDEX('DS2024'!$J$5:$J$15,MATCH(F29,'DS2024'!$J$5:$J$15,1)+1)),
IF($V$3=Database!$A$6,
_xlfn.FORECAST.LINEAR(
F29,
INDEX('DS2024'!$N$5:$N$15,MATCH(F29,'DS2024'!$M$5:$M$15,1)):
INDEX('DS2024'!$N$5:$N$15,MATCH(F29,'DS2024'!$M$5:$M$15,1)+1),
INDEX('DS2024'!$M$5:$M$15,MATCH(F29,'DS2024'!$M$5:$M$15,1)):
INDEX('DS2024'!$M$5:$M$15,MATCH(F29,'DS2024'!$M$5:$M$15,1)+1)),
IF($V$3=Database!$A$7,
_xlfn.FORECAST.LINEAR(
F29,
INDEX('DS2024'!$Q$5:$Q$15,MATCH(F29,'DS2024'!$P$5:$P$15,1)):
INDEX('DS2024'!$Q$5:$Q$15,MATCH(F29,'DS2024'!$P$5:$P$15,1)+1),
INDEX('DS2024'!$P$5:$P$15,MATCH(F29,'DS2024'!$P$5:$P$15,1)):
INDEX('DS2024'!$P$5:$P$15,MATCH(F29,'DS2024'!$P$5:$P$15,1)+1)),
IF($V$3=Database!$A$8,
_xlfn.FORECAST.LINEAR(
F29,
INDEX('DS2024'!$T$5:$T$15,MATCH(F29,'DS2024'!$S$5:$S$15,1)):
INDEX('DS2024'!$T$5:$T$15,MATCH(F29,'DS2024'!$S$5:$S$15,1)+1),
INDEX('DS2024'!$S$5:$S$15,MATCH(F29,'DS2024'!$S$5:$S$15,1)):
INDEX('DS2024'!$S$5:$S$15,MATCH(F29,'DS2024'!$S$5:$S$15,1)+1)),
IF($V$3=Database!$A$9,
_xlfn.FORECAST.LINEAR(
F29,
INDEX('DS2024'!$W$5:$W$15,MATCH(F29,'DS2024'!$V$5:$V$15,1)):
INDEX('DS2024'!$W$5:$W$15,MATCH(F29,'DS2024'!$V$5:$V$15,1)+1),
INDEX('DS2024'!$V$5:$V$15,MATCH(F29,'DS2024'!$V$5:$V$15,1)):
INDEX('DS2024'!$V$5:$V$15,MATCH(F29,'DS2024'!$V$5:$V$15,1)+1)),
IF($V$3=Database!$A$10,
_xlfn.FORECAST.LINEAR(
F29,
INDEX('DS2024'!$Z$5:$Z$15,MATCH(F29,'DS2024'!$Y$5:$Y$15,1)):
INDEX('DS2024'!$Z$5:$Z$15,MATCH(F29,'DS2024'!$Y$5:$Y$15,1)+1),
INDEX('DS2024'!$Y$5:$Y$15,MATCH(F29,'DS2024'!$Y$5:$Y$15,1)):
INDEX('DS2024'!$Y$5:$Y$15,MATCH(F29,'DS2024'!$Y$5:$Y$15,1)+1))
)))))))))))))))))))</f>
        <v>0.16979960238568587</v>
      </c>
      <c r="W29" s="50">
        <f>IF($W$3=Database!$A$11,
_xlfn.FORECAST.LINEAR(
H29,
INDEX('DS2024'!$B$20:$B$35,MATCH(H29,'DS2024'!$A$20:$A$35,1)):
INDEX('DS2024'!$B$20:$B$35,MATCH(H29,'DS2024'!$A$20:$A$35,1)+1),
INDEX('DS2024'!$A$20:$A$35,MATCH(H29,'DS2024'!$A$20:$A$35,1)):
INDEX('DS2024'!$A$20:$A$35,MATCH(H29,'DS2024'!$A$20:$A$35,1)+1)),
IF($W$3=Database!$A$12,
_xlfn.FORECAST.LINEAR(
H29,
INDEX('DS2024'!$E$20:$E$35,MATCH(H29,'DS2024'!$D$20:$D$35,1)):
INDEX('DS2024'!$E$20:$E$35,MATCH(H29,'DS2024'!$D$20:$D$35,1)+1),
INDEX('DS2024'!$D$20:$D$35,MATCH(H29,'DS2024'!$D$20:$D$35,1)):
INDEX('DS2024'!$D$20:$D$35,MATCH(H29,'DS2024'!$D$20:$D$35,1)+1)),
IF($W$3=Database!$A$13,
_xlfn.FORECAST.LINEAR(
H29,
INDEX('DS2024'!$H$20:$H$35,MATCH(H29,'DS2024'!$G$20:$G$35,1)):
INDEX('DS2024'!$H$20:$H$35,MATCH(H29,'DS2024'!$G$20:$G$35,1)+1),
INDEX('DS2024'!$G$20:$G$35,MATCH(H29,'DS2024'!$G$20:$G$35,1)):
INDEX('DS2024'!$G$20:$G$35,MATCH(H29,'DS2024'!$G$20:$G$35,1)+1)),
IF($W$3=Database!$A$14,
_xlfn.FORECAST.LINEAR(
H29,
INDEX('DS2024'!$K$20:$K$35,MATCH(H29,'DS2024'!$J$20:$J$35,1)):
INDEX('DS2024'!$K$20:$K$35,MATCH(H29,'DS2024'!$J$20:$J$35,1)+1),
INDEX('DS2024'!$J$20:$J$35,MATCH(H29,'DS2024'!$J$20:$J$35,1)):
INDEX('DS2024'!$J$20:$J$35,MATCH(H29,'DS2024'!$J$20:$J$35,1)+1)),
IF($W$3=Database!$A$15,
_xlfn.FORECAST.LINEAR(
H29,
INDEX('DS2024'!$N$20:$N$35,MATCH(H29,'DS2024'!$M$20:$M$35,1)):
INDEX('DS2024'!$N$20:$N$35,MATCH(H29,'DS2024'!$M$20:$M$35,1)+1),
INDEX('DS2024'!$M$20:$M$35,MATCH(H29,'DS2024'!$M$20:$M$35,1)):
INDEX('DS2024'!$M$20:$M$35,MATCH(H29,'DS2024'!$M$20:$M$35,1)+1)),
IF($W$3=Database!$A$16,
_xlfn.FORECAST.LINEAR(
H29,
INDEX('DS2024'!$Q$20:$Q$35,MATCH(H29,'DS2024'!$P$20:$P$35,1)):
INDEX('DS2024'!$Q$20:$Q$35,MATCH(H29,'DS2024'!$P$20:$P$35,1)+1),
INDEX('DS2024'!$P$20:$P$35,MATCH(H29,'DS2024'!$P$20:$P$35,1)):
INDEX('DS2024'!$P$20:$P$35,MATCH(H29,'DS2024'!$P$20:$P$35,1)+1)),
IF($W$3=Database!$A$17,
_xlfn.FORECAST.LINEAR(
H29,
INDEX('DS2024'!$T$20:$T$35,MATCH(H29,'DS2024'!$S$20:$S$35,1)):
INDEX('DS2024'!$T$20:$T$35,MATCH(H29,'DS2024'!$S$20:$S$35,1)+1),
INDEX('DS2024'!$S$20:$S$35,MATCH(H29,'DS2024'!$S$20:$S$35,1)):
INDEX('DS2024'!$S$20:$S$35,MATCH(H29,'DS2024'!$S$20:$S$35,1)+1)),
IF($W$3=Database!$A$18,
_xlfn.FORECAST.LINEAR(
H29,
INDEX('DS2024'!$W$20:$W$35,MATCH(H29,'DS2024'!$V$20:$V$35,1)):
INDEX('DS2024'!$W$20:$W$35,MATCH(H29,'DS2024'!$V$20:$V$35,1)+1),
INDEX('DS2024'!$V$20:$V$35,MATCH(H29,'DS2024'!$V$20:$V$35,1)):
INDEX('DS2024'!$V$20:$V$35,MATCH(H29,'DS2024'!$V$20:$V$35,1)+1)),
IF($W$3=Database!$A$19,
_xlfn.FORECAST.LINEAR(
H29,
INDEX('DS2024'!$Z$20:$Z$35,MATCH(H29,'DS2024'!$Y$20:$Y$35,1)):
INDEX('DS2024'!$Z$20:$Z$35,MATCH(H29,'DS2024'!$Y$20:$Y$35,1)+1),
INDEX('DS2024'!$Y$20:$Y$35,MATCH(H29,'DS2024'!$Y$20:$Y$35,1)):
INDEX('DS2024'!$Y$20:$Y$35,MATCH(H29,'DS2024'!$Y$20:$Y$35,1)+1)),
IF($W$3=Database!$A$20,
_xlfn.FORECAST.LINEAR(
H29,
INDEX('DS2024'!$AC$20:$AC$35,MATCH(H29,'DS2024'!$AB$20:$AB$35,1)):
INDEX('DS2024'!$AC$20:$AC$35,MATCH(H29,'DS2024'!$AB$20:$AB$35,1)+1),
INDEX('DS2024'!$AB$20:$AB$35,MATCH(H29,'DS2024'!$AB$20:$AB$35,1)):
INDEX('DS2024'!$AB$20:$AB$35,MATCH(H29,'DS2024'!$AB$20:$AB$35,1)+1)),
IF($W$3=Database!$A$2,
_xlfn.FORECAST.LINEAR(
H29,
INDEX('DS2024'!$B$5:$B$15,MATCH(H29,'DS2024'!$A$5:$A$15,1)):
INDEX('DS2024'!$B$5:$B$15,MATCH(H29,'DS2024'!$A$5:$A$15,1)+1),
INDEX('DS2024'!$A$5:$A$15,MATCH(H29,'DS2024'!$A$5:$A$15,1)):
INDEX('DS2024'!$A$5:$A$15,MATCH(H29,'DS2024'!$A$5:$A$15,1)+1)),
IF($W$3=Database!$A$3,
_xlfn.FORECAST.LINEAR(
H29,
INDEX('DS2024'!$E$5:$E$15,MATCH(H29,'DS2024'!$D$5:$D$15,1)):
INDEX('DS2024'!$E$5:$E$15,MATCH(H29,'DS2024'!$D$5:$D$15,1)+1),
INDEX('DS2024'!$D$5:$D$15,MATCH(H29,'DS2024'!$D$5:$D$15,1)):
INDEX('DS2024'!$D$5:$D$15,MATCH(H29,'DS2024'!$D$5:$D$15,1)+1)),
IF($W$3=Database!$A$4,
_xlfn.FORECAST.LINEAR(
H29,
INDEX('DS2024'!$H$5:$H$15,MATCH(H29,'DS2024'!$G$5:$G$15,1)):
INDEX('DS2024'!$H$5:$H$15,MATCH(H29,'DS2024'!$G$5:$G$15,1)+1),
INDEX('DS2024'!$G$5:$G$15,MATCH(H29,'DS2024'!$G$5:$G$15,1)):
INDEX('DS2024'!$G$5:$G$15,MATCH(H29,'DS2024'!$G$5:$G$15,1)+1)),
IF($W$3=Database!$A$5,
_xlfn.FORECAST.LINEAR(
H29,
INDEX('DS2024'!$K$5:$K$15,MATCH(H29,'DS2024'!$J$5:$J$15,1)):
INDEX('DS2024'!$K$5:$K$15,MATCH(H29,'DS2024'!$J$5:$J$15,1)+1),
INDEX('DS2024'!$J$5:$J$15,MATCH(H29,'DS2024'!$J$5:$J$15,1)):
INDEX('DS2024'!$J$5:$J$15,MATCH(H29,'DS2024'!$J$5:$J$15,1)+1)),
IF($W$3=Database!$A$6,
_xlfn.FORECAST.LINEAR(
H29,
INDEX('DS2024'!$N$5:$N$15,MATCH(H29,'DS2024'!$M$5:$M$15,1)):
INDEX('DS2024'!$N$5:$N$15,MATCH(H29,'DS2024'!$M$5:$M$15,1)+1),
INDEX('DS2024'!$M$5:$M$15,MATCH(H29,'DS2024'!$M$5:$M$15,1)):
INDEX('DS2024'!$M$5:$M$15,MATCH(H29,'DS2024'!$M$5:$M$15,1)+1)),
IF($W$3=Database!$A$7,
_xlfn.FORECAST.LINEAR(
H29,
INDEX('DS2024'!$Q$5:$Q$15,MATCH(H29,'DS2024'!$P$5:$P$15,1)):
INDEX('DS2024'!$Q$5:$Q$15,MATCH(H29,'DS2024'!$P$5:$P$15,1)+1),
INDEX('DS2024'!$P$5:$P$15,MATCH(H29,'DS2024'!$P$5:$P$15,1)):
INDEX('DS2024'!$P$5:$P$15,MATCH(H29,'DS2024'!$P$5:$P$15,1)+1)),
IF($W$3=Database!$A$8,
_xlfn.FORECAST.LINEAR(
H29,
INDEX('DS2024'!$T$5:$T$15,MATCH(H29,'DS2024'!$S$5:$S$15,1)):
INDEX('DS2024'!$T$5:$T$15,MATCH(H29,'DS2024'!$S$5:$S$15,1)+1),
INDEX('DS2024'!$S$5:$S$15,MATCH(H29,'DS2024'!$S$5:$S$15,1)):
INDEX('DS2024'!$S$5:$S$15,MATCH(H29,'DS2024'!$S$5:$S$15,1)+1)),
IF($W$3=Database!$A$9,
_xlfn.FORECAST.LINEAR(
H29,
INDEX('DS2024'!$W$5:$W$15,MATCH(H29,'DS2024'!$V$5:$V$15,1)):
INDEX('DS2024'!$W$5:$W$15,MATCH(H29,'DS2024'!$V$5:$V$15,1)+1),
INDEX('DS2024'!$V$5:$V$15,MATCH(H29,'DS2024'!$V$5:$V$15,1)):
INDEX('DS2024'!$V$5:$V$15,MATCH(H29,'DS2024'!$V$5:$V$15,1)+1)),
IF($W$3=Database!$A$10,
_xlfn.FORECAST.LINEAR(
H29,
INDEX('DS2024'!$Z$5:$Z$15,MATCH(H29,'DS2024'!$Y$5:$Y$15,1)):
INDEX('DS2024'!$Z$5:$Z$15,MATCH(H29,'DS2024'!$Y$5:$Y$15,1)+1),
INDEX('DS2024'!$Y$5:$Y$15,MATCH(H29,'DS2024'!$Y$5:$Y$15,1)):
INDEX('DS2024'!$Y$5:$Y$15,MATCH(H29,'DS2024'!$Y$5:$Y$15,1)+1))
)))))))))))))))))))</f>
        <v>0.19174314264102871</v>
      </c>
      <c r="X29" s="50">
        <f>IF($X$3=Database!$A$11,
_xlfn.FORECAST.LINEAR(
J29,
INDEX('DS2024'!$B$20:$B$35,MATCH(J29,'DS2024'!$A$20:$A$35,1)):
INDEX('DS2024'!$B$20:$B$35,MATCH(J29,'DS2024'!$A$20:$A$35,1)+1),
INDEX('DS2024'!$A$20:$A$35,MATCH(J29,'DS2024'!$A$20:$A$35,1)):
INDEX('DS2024'!$A$20:$A$35,MATCH(J29,'DS2024'!$A$20:$A$35,1)+1)),
IF($X$3=Database!$A$12,
_xlfn.FORECAST.LINEAR(
J29,
INDEX('DS2024'!$E$20:$E$35,MATCH(J29,'DS2024'!$D$20:$D$35,1)):
INDEX('DS2024'!$E$20:$E$35,MATCH(J29,'DS2024'!$D$20:$D$35,1)+1),
INDEX('DS2024'!$D$20:$D$35,MATCH(J29,'DS2024'!$D$20:$D$35,1)):
INDEX('DS2024'!$D$20:$D$35,MATCH(J29,'DS2024'!$D$20:$D$35,1)+1)),
IF($X$3=Database!$A$13,
_xlfn.FORECAST.LINEAR(
J29,
INDEX('DS2024'!$H$20:$H$35,MATCH(J29,'DS2024'!$G$20:$G$35,1)):
INDEX('DS2024'!$H$20:$H$35,MATCH(J29,'DS2024'!$G$20:$G$35,1)+1),
INDEX('DS2024'!$G$20:$G$35,MATCH(J29,'DS2024'!$G$20:$G$35,1)):
INDEX('DS2024'!$G$20:$G$35,MATCH(J29,'DS2024'!$G$20:$G$35,1)+1)),
IF($X$3=Database!$A$14,
_xlfn.FORECAST.LINEAR(
J29,
INDEX('DS2024'!$K$20:$K$35,MATCH(J29,'DS2024'!$J$20:$J$35,1)):
INDEX('DS2024'!$K$20:$K$35,MATCH(J29,'DS2024'!$J$20:$J$35,1)+1),
INDEX('DS2024'!$J$20:$J$35,MATCH(J29,'DS2024'!$J$20:$J$35,1)):
INDEX('DS2024'!$J$20:$J$35,MATCH(J29,'DS2024'!$J$20:$J$35,1)+1)),
IF($X$3=Database!$A$15,
_xlfn.FORECAST.LINEAR(
J29,
INDEX('DS2024'!$N$20:$N$35,MATCH(J29,'DS2024'!$M$20:$M$35,1)):
INDEX('DS2024'!$N$20:$N$35,MATCH(J29,'DS2024'!$M$20:$M$35,1)+1),
INDEX('DS2024'!$M$20:$M$35,MATCH(J29,'DS2024'!$M$20:$M$35,1)):
INDEX('DS2024'!$M$20:$M$35,MATCH(J29,'DS2024'!$M$20:$M$35,1)+1)),
IF($X$3=Database!$A$16,
_xlfn.FORECAST.LINEAR(
J29,
INDEX('DS2024'!$Q$20:$Q$35,MATCH(J29,'DS2024'!$P$20:$P$35,1)):
INDEX('DS2024'!$Q$20:$Q$35,MATCH(J29,'DS2024'!$P$20:$P$35,1)+1),
INDEX('DS2024'!$P$20:$P$35,MATCH(J29,'DS2024'!$P$20:$P$35,1)):
INDEX('DS2024'!$P$20:$P$35,MATCH(J29,'DS2024'!$P$20:$P$35,1)+1)),
IF($X$3=Database!$A$17,
_xlfn.FORECAST.LINEAR(
J29,
INDEX('DS2024'!$T$20:$T$35,MATCH(J29,'DS2024'!$S$20:$S$35,1)):
INDEX('DS2024'!$T$20:$T$35,MATCH(J29,'DS2024'!$S$20:$S$35,1)+1),
INDEX('DS2024'!$S$20:$S$35,MATCH(J29,'DS2024'!$S$20:$S$35,1)):
INDEX('DS2024'!$S$20:$S$35,MATCH(J29,'DS2024'!$S$20:$S$35,1)+1)),
IF($X$3=Database!$A$18,
_xlfn.FORECAST.LINEAR(
J29,
INDEX('DS2024'!$W$20:$W$35,MATCH(J29,'DS2024'!$V$20:$V$35,1)):
INDEX('DS2024'!$W$20:$W$35,MATCH(J29,'DS2024'!$V$20:$V$35,1)+1),
INDEX('DS2024'!$V$20:$V$35,MATCH(J29,'DS2024'!$V$20:$V$35,1)):
INDEX('DS2024'!$V$20:$V$35,MATCH(J29,'DS2024'!$V$20:$V$35,1)+1)),
IF($X$3=Database!$A$19,
_xlfn.FORECAST.LINEAR(
J29,
INDEX('DS2024'!$Z$20:$Z$35,MATCH(J29,'DS2024'!$Y$20:$Y$35,1)):
INDEX('DS2024'!$Z$20:$Z$35,MATCH(J29,'DS2024'!$Y$20:$Y$35,1)+1),
INDEX('DS2024'!$Y$20:$Y$35,MATCH(J29,'DS2024'!$Y$20:$Y$35,1)):
INDEX('DS2024'!$Y$20:$Y$35,MATCH(J29,'DS2024'!$Y$20:$Y$35,1)+1)),
IF($X$3=Database!$A$20,
_xlfn.FORECAST.LINEAR(
J29,
INDEX('DS2024'!$AC$20:$AC$35,MATCH(J29,'DS2024'!$AB$20:$AB$35,1)):
INDEX('DS2024'!$AC$20:$AC$35,MATCH(J29,'DS2024'!$AB$20:$AB$35,1)+1),
INDEX('DS2024'!$AB$20:$AB$35,MATCH(J29,'DS2024'!$AB$20:$AB$35,1)):
INDEX('DS2024'!$AB$20:$AB$35,MATCH(J29,'DS2024'!$AB$20:$AB$35,1)+1)),
IF($X$3=Database!$A$2,
_xlfn.FORECAST.LINEAR(
J29,
INDEX('DS2024'!$B$5:$B$15,MATCH(J29,'DS2024'!$A$5:$A$15,1)):
INDEX('DS2024'!$B$5:$B$15,MATCH(J29,'DS2024'!$A$5:$A$15,1)+1),
INDEX('DS2024'!$A$5:$A$15,MATCH(J29,'DS2024'!$A$5:$A$15,1)):
INDEX('DS2024'!$A$5:$A$15,MATCH(J29,'DS2024'!$A$5:$A$15,1)+1)),
IF($X$3=Database!$A$3,
_xlfn.FORECAST.LINEAR(
J29,
INDEX('DS2024'!$E$5:$E$15,MATCH(J29,'DS2024'!$D$5:$D$15,1)):
INDEX('DS2024'!$E$5:$E$15,MATCH(J29,'DS2024'!$D$5:$D$15,1)+1),
INDEX('DS2024'!$D$5:$D$15,MATCH(J29,'DS2024'!$D$5:$D$15,1)):
INDEX('DS2024'!$D$5:$D$15,MATCH(J29,'DS2024'!$D$5:$D$15,1)+1)),
IF($X$3=Database!$A$4,
_xlfn.FORECAST.LINEAR(
J29,
INDEX('DS2024'!$H$5:$H$15,MATCH(J29,'DS2024'!$G$5:$G$15,1)):
INDEX('DS2024'!$H$5:$H$15,MATCH(J29,'DS2024'!$G$5:$G$15,1)+1),
INDEX('DS2024'!$G$5:$G$15,MATCH(J29,'DS2024'!$G$5:$G$15,1)):
INDEX('DS2024'!$G$5:$G$15,MATCH(J29,'DS2024'!$G$5:$G$15,1)+1)),
IF($X$3=Database!$A$5,
_xlfn.FORECAST.LINEAR(
J29,
INDEX('DS2024'!$K$5:$K$15,MATCH(J29,'DS2024'!$J$5:$J$15,1)):
INDEX('DS2024'!$K$5:$K$15,MATCH(J29,'DS2024'!$J$5:$J$15,1)+1),
INDEX('DS2024'!$J$5:$J$15,MATCH(J29,'DS2024'!$J$5:$J$15,1)):
INDEX('DS2024'!$J$5:$J$15,MATCH(J29,'DS2024'!$J$5:$J$15,1)+1)),
IF($X$3=Database!$A$6,
_xlfn.FORECAST.LINEAR(
J29,
INDEX('DS2024'!$N$5:$N$15,MATCH(J29,'DS2024'!$M$5:$M$15,1)):
INDEX('DS2024'!$N$5:$N$15,MATCH(J29,'DS2024'!$M$5:$M$15,1)+1),
INDEX('DS2024'!$M$5:$M$15,MATCH(J29,'DS2024'!$M$5:$M$15,1)):
INDEX('DS2024'!$M$5:$M$15,MATCH(J29,'DS2024'!$M$5:$M$15,1)+1)),
IF($X$3=Database!$A$7,
_xlfn.FORECAST.LINEAR(
J29,
INDEX('DS2024'!$Q$5:$Q$15,MATCH(J29,'DS2024'!$P$5:$P$15,1)):
INDEX('DS2024'!$Q$5:$Q$15,MATCH(J29,'DS2024'!$P$5:$P$15,1)+1),
INDEX('DS2024'!$P$5:$P$15,MATCH(J29,'DS2024'!$P$5:$P$15,1)):
INDEX('DS2024'!$P$5:$P$15,MATCH(J29,'DS2024'!$P$5:$P$15,1)+1)),
IF($X$3=Database!$A$8,
_xlfn.FORECAST.LINEAR(
J29,
INDEX('DS2024'!$T$5:$T$15,MATCH(J29,'DS2024'!$S$5:$S$15,1)):
INDEX('DS2024'!$T$5:$T$15,MATCH(J29,'DS2024'!$S$5:$S$15,1)+1),
INDEX('DS2024'!$S$5:$S$15,MATCH(J29,'DS2024'!$S$5:$S$15,1)):
INDEX('DS2024'!$S$5:$S$15,MATCH(J29,'DS2024'!$S$5:$S$15,1)+1)),
IF($T$3=Database!$A$9,
_xlfn.FORECAST.LINEAR(
J29,
INDEX('DS2024'!$W$5:$W$15,MATCH(J29,'DS2024'!$V$5:$V$15,1)):
INDEX('DS2024'!$W$5:$W$15,MATCH(J29,'DS2024'!$V$5:$V$15,1)+1),
INDEX('DS2024'!$V$5:$V$15,MATCH(J29,'DS2024'!$V$5:$V$15,1)):
INDEX('DS2024'!$V$5:$V$15,MATCH(J29,'DS2024'!$V$5:$V$15,1)+1)),
IF($T$3=Database!$A$10,
_xlfn.FORECAST.LINEAR(
J29,
INDEX('DS2024'!$Z$5:$Z$15,MATCH(J29,'DS2024'!$Y$5:$Y$15,1)):
INDEX('DS2024'!$Z$5:$Z$15,MATCH(J29,'DS2024'!$Y$5:$Y$15,1)+1),
INDEX('DS2024'!$Y$5:$Y$15,MATCH(J29,'DS2024'!$Y$5:$Y$15,1)):
INDEX('DS2024'!$Y$5:$Y$15,MATCH(J29,'DS2024'!$Y$5:$Y$15,1)+1))
)))))))))))))))))))</f>
        <v>0.19147880090767946</v>
      </c>
      <c r="Y29" s="50">
        <f>IF($Y$3=Database!$A$11,
_xlfn.FORECAST.LINEAR(
L29,
INDEX('DS2024'!$B$20:$B$35,MATCH(L29,'DS2024'!$A$20:$A$35,1)):
INDEX('DS2024'!$B$20:$B$35,MATCH(L29,'DS2024'!$A$20:$A$35,1)+1),
INDEX('DS2024'!$A$20:$A$35,MATCH(L29,'DS2024'!$A$20:$A$35,1)):
INDEX('DS2024'!$A$20:$A$35,MATCH(L29,'DS2024'!$A$20:$A$35,1)+1)),
IF($Y$3=Database!$A$12,
_xlfn.FORECAST.LINEAR(
L29,
INDEX('DS2024'!$E$20:$E$35,MATCH(L29,'DS2024'!$D$20:$D$35,1)):
INDEX('DS2024'!$E$20:$E$35,MATCH(L29,'DS2024'!$D$20:$D$35,1)+1),
INDEX('DS2024'!$D$20:$D$35,MATCH(L29,'DS2024'!$D$20:$D$35,1)):
INDEX('DS2024'!$D$20:$D$35,MATCH(L29,'DS2024'!$D$20:$D$35,1)+1)),
IF($Y$3=Database!$A$13,
_xlfn.FORECAST.LINEAR(
L29,
INDEX('DS2024'!$H$20:$H$35,MATCH(L29,'DS2024'!$G$20:$G$35,1)):
INDEX('DS2024'!$H$20:$H$35,MATCH(L29,'DS2024'!$G$20:$G$35,1)+1),
INDEX('DS2024'!$G$20:$G$35,MATCH(L29,'DS2024'!$G$20:$G$35,1)):
INDEX('DS2024'!$G$20:$G$35,MATCH(L29,'DS2024'!$G$20:$G$35,1)+1)),
IF($Y$3=Database!$A$14,
_xlfn.FORECAST.LINEAR(
L29,
INDEX('DS2024'!$K$20:$K$35,MATCH(L29,'DS2024'!$J$20:$J$35,1)):
INDEX('DS2024'!$K$20:$K$35,MATCH(L29,'DS2024'!$J$20:$J$35,1)+1),
INDEX('DS2024'!$J$20:$J$35,MATCH(L29,'DS2024'!$J$20:$J$35,1)):
INDEX('DS2024'!$J$20:$J$35,MATCH(L29,'DS2024'!$J$20:$J$35,1)+1)),
IF($Y$3=Database!$A$15,
_xlfn.FORECAST.LINEAR(
L29,
INDEX('DS2024'!$N$20:$N$35,MATCH(L29,'DS2024'!$M$20:$M$35,1)):
INDEX('DS2024'!$N$20:$N$35,MATCH(L29,'DS2024'!$M$20:$M$35,1)+1),
INDEX('DS2024'!$M$20:$M$35,MATCH(L29,'DS2024'!$M$20:$M$35,1)):
INDEX('DS2024'!$M$20:$M$35,MATCH(L29,'DS2024'!$M$20:$M$35,1)+1)),
IF($Y$3=Database!$A$16,
_xlfn.FORECAST.LINEAR(
L29,
INDEX('DS2024'!$Q$20:$Q$35,MATCH(L29,'DS2024'!$P$20:$P$35,1)):
INDEX('DS2024'!$Q$20:$Q$35,MATCH(L29,'DS2024'!$P$20:$P$35,1)+1),
INDEX('DS2024'!$P$20:$P$35,MATCH(L29,'DS2024'!$P$20:$P$35,1)):
INDEX('DS2024'!$P$20:$P$35,MATCH(L29,'DS2024'!$P$20:$P$35,1)+1)),
IF($Y$3=Database!$A$17,
_xlfn.FORECAST.LINEAR(
L29,
INDEX('DS2024'!$T$20:$T$35,MATCH(L29,'DS2024'!$S$20:$S$35,1)):
INDEX('DS2024'!$T$20:$T$35,MATCH(L29,'DS2024'!$S$20:$S$35,1)+1),
INDEX('DS2024'!$S$20:$S$35,MATCH(L29,'DS2024'!$S$20:$S$35,1)):
INDEX('DS2024'!$S$20:$S$35,MATCH(L29,'DS2024'!$S$20:$S$35,1)+1)),
IF($Y$3=Database!$A$18,
_xlfn.FORECAST.LINEAR(
L29,
INDEX('DS2024'!$W$20:$W$35,MATCH(L29,'DS2024'!$V$20:$V$35,1)):
INDEX('DS2024'!$W$20:$W$35,MATCH(L29,'DS2024'!$V$20:$V$35,1)+1),
INDEX('DS2024'!$V$20:$V$35,MATCH(L29,'DS2024'!$V$20:$V$35,1)):
INDEX('DS2024'!$V$20:$V$35,MATCH(L29,'DS2024'!$V$20:$V$35,1)+1)),
IF($Y$3=Database!$A$19,
_xlfn.FORECAST.LINEAR(
L29,
INDEX('DS2024'!$Z$20:$Z$35,MATCH(L29,'DS2024'!$Y$20:$Y$35,1)):
INDEX('DS2024'!$Z$20:$Z$35,MATCH(L29,'DS2024'!$Y$20:$Y$35,1)+1),
INDEX('DS2024'!$Y$20:$Y$35,MATCH(L29,'DS2024'!$Y$20:$Y$35,1)):
INDEX('DS2024'!$Y$20:$Y$35,MATCH(L29,'DS2024'!$Y$20:$Y$35,1)+1)),
IF($Y$3=Database!$A$20,
_xlfn.FORECAST.LINEAR(
L29,
INDEX('DS2024'!$AC$20:$AC$35,MATCH(L29,'DS2024'!$AB$20:$AB$35,1)):
INDEX('DS2024'!$AC$20:$AC$35,MATCH(L29,'DS2024'!$AB$20:$AB$35,1)+1),
INDEX('DS2024'!$AB$20:$AB$35,MATCH(L29,'DS2024'!$AB$20:$AB$35,1)):
INDEX('DS2024'!$AB$20:$AB$35,MATCH(L29,'DS2024'!$AB$20:$AB$35,1)+1)),
IF($Y$3=Database!$A$2,
_xlfn.FORECAST.LINEAR(
L29,
INDEX('DS2024'!$B$5:$B$15,MATCH(L29,'DS2024'!$A$5:$A$15,1)):
INDEX('DS2024'!$B$5:$B$15,MATCH(L29,'DS2024'!$A$5:$A$15,1)+1),
INDEX('DS2024'!$A$5:$A$15,MATCH(L29,'DS2024'!$A$5:$A$15,1)):
INDEX('DS2024'!$A$5:$A$15,MATCH(L29,'DS2024'!$A$5:$A$15,1)+1)),
IF($Y$3=Database!$A$3,
_xlfn.FORECAST.LINEAR(
L29,
INDEX('DS2024'!$E$5:$E$15,MATCH(L29,'DS2024'!$D$5:$D$15,1)):
INDEX('DS2024'!$E$5:$E$15,MATCH(L29,'DS2024'!$D$5:$D$15,1)+1),
INDEX('DS2024'!$D$5:$D$15,MATCH(L29,'DS2024'!$D$5:$D$15,1)):
INDEX('DS2024'!$D$5:$D$15,MATCH(L29,'DS2024'!$D$5:$D$15,1)+1)),
IF($Y$3=Database!$A$4,
_xlfn.FORECAST.LINEAR(
L29,
INDEX('DS2024'!$H$5:$H$15,MATCH(L29,'DS2024'!$G$5:$G$15,1)):
INDEX('DS2024'!$H$5:$H$15,MATCH(L29,'DS2024'!$G$5:$G$15,1)+1),
INDEX('DS2024'!$G$5:$G$15,MATCH(L29,'DS2024'!$G$5:$G$15,1)):
INDEX('DS2024'!$G$5:$G$15,MATCH(L29,'DS2024'!$G$5:$G$15,1)+1)),
IF($Y$3=Database!$A$5,
_xlfn.FORECAST.LINEAR(
L29,
INDEX('DS2024'!$K$5:$K$15,MATCH(L29,'DS2024'!$J$5:$J$15,1)):
INDEX('DS2024'!$K$5:$K$15,MATCH(L29,'DS2024'!$J$5:$J$15,1)+1),
INDEX('DS2024'!$J$5:$J$15,MATCH(L29,'DS2024'!$J$5:$J$15,1)):
INDEX('DS2024'!$J$5:$J$15,MATCH(L29,'DS2024'!$J$5:$J$15,1)+1)),
IF($Y$3=Database!$A$6,
_xlfn.FORECAST.LINEAR(
L29,
INDEX('DS2024'!$N$5:$N$15,MATCH(L29,'DS2024'!$M$5:$M$15,1)):
INDEX('DS2024'!$N$5:$N$15,MATCH(L29,'DS2024'!$M$5:$M$15,1)+1),
INDEX('DS2024'!$M$5:$M$15,MATCH(L29,'DS2024'!$M$5:$M$15,1)):
INDEX('DS2024'!$M$5:$M$15,MATCH(L29,'DS2024'!$M$5:$M$15,1)+1)),
IF($Y$3=Database!$A$7,
_xlfn.FORECAST.LINEAR(
L29,
INDEX('DS2024'!$Q$5:$Q$15,MATCH(L29,'DS2024'!$P$5:$P$15,1)):
INDEX('DS2024'!$Q$5:$Q$15,MATCH(L29,'DS2024'!$P$5:$P$15,1)+1),
INDEX('DS2024'!$P$5:$P$15,MATCH(L29,'DS2024'!$P$5:$P$15,1)):
INDEX('DS2024'!$P$5:$P$15,MATCH(L29,'DS2024'!$P$5:$P$15,1)+1)),
IF($Y$3=Database!$A$8,
_xlfn.FORECAST.LINEAR(
L29,
INDEX('DS2024'!$T$5:$T$15,MATCH(L29,'DS2024'!$S$5:$S$15,1)):
INDEX('DS2024'!$T$5:$T$15,MATCH(L29,'DS2024'!$S$5:$S$15,1)+1),
INDEX('DS2024'!$S$5:$S$15,MATCH(L29,'DS2024'!$S$5:$S$15,1)):
INDEX('DS2024'!$S$5:$S$15,MATCH(L29,'DS2024'!$S$5:$S$15,1)+1)),
IF($T$3=Database!$A$9,
_xlfn.FORECAST.LINEAR(
L29,
INDEX('DS2024'!$W$5:$W$15,MATCH(L29,'DS2024'!$V$5:$V$15,1)):
INDEX('DS2024'!$W$5:$W$15,MATCH(L29,'DS2024'!$V$5:$V$15,1)+1),
INDEX('DS2024'!$V$5:$V$15,MATCH(L29,'DS2024'!$V$5:$V$15,1)):
INDEX('DS2024'!$V$5:$V$15,MATCH(L29,'DS2024'!$V$5:$V$15,1)+1)),
IF($T$3=Database!$A$10,
_xlfn.FORECAST.LINEAR(
L29,
INDEX('DS2024'!$Z$5:$Z$15,MATCH(L29,'DS2024'!$Y$5:$Y$15,1)):
INDEX('DS2024'!$Z$5:$Z$15,MATCH(L29,'DS2024'!$Y$5:$Y$15,1)+1),
INDEX('DS2024'!$Y$5:$Y$15,MATCH(L29,'DS2024'!$Y$5:$Y$15,1)):
INDEX('DS2024'!$Y$5:$Y$15,MATCH(L29,'DS2024'!$Y$5:$Y$15,1)+1))
)))))))))))))))))))</f>
        <v>0.18869525060711015</v>
      </c>
      <c r="Z29" s="50">
        <f>IF($Z$3=Database!$A$11,
_xlfn.FORECAST.LINEAR(
N29,
INDEX('DS2024'!$B$20:$B$35,MATCH(N29,'DS2024'!$A$20:$A$35,1)):
INDEX('DS2024'!$B$20:$B$35,MATCH(N29,'DS2024'!$A$20:$A$35,1)+1),
INDEX('DS2024'!$A$20:$A$35,MATCH(N29,'DS2024'!$A$20:$A$35,1)):
INDEX('DS2024'!$A$20:$A$35,MATCH(N29,'DS2024'!$A$20:$A$35,1)+1)),
IF($Z$3=Database!$A$12,
_xlfn.FORECAST.LINEAR(
N29,
INDEX('DS2024'!$E$20:$E$35,MATCH(N29,'DS2024'!$D$20:$D$35,1)):
INDEX('DS2024'!$E$20:$E$35,MATCH(N29,'DS2024'!$D$20:$D$35,1)+1),
INDEX('DS2024'!$D$20:$D$35,MATCH(N29,'DS2024'!$D$20:$D$35,1)):
INDEX('DS2024'!$D$20:$D$35,MATCH(N29,'DS2024'!$D$20:$D$35,1)+1)),
IF($Z$3=Database!$A$13,
_xlfn.FORECAST.LINEAR(
N29,
INDEX('DS2024'!$H$20:$H$35,MATCH(N29,'DS2024'!$G$20:$G$35,1)):
INDEX('DS2024'!$H$20:$H$35,MATCH(N29,'DS2024'!$G$20:$G$35,1)+1),
INDEX('DS2024'!$G$20:$G$35,MATCH(N29,'DS2024'!$G$20:$G$35,1)):
INDEX('DS2024'!$G$20:$G$35,MATCH(N29,'DS2024'!$G$20:$G$35,1)+1)),
IF($Z$3=Database!$A$14,
_xlfn.FORECAST.LINEAR(
N29,
INDEX('DS2024'!$K$20:$K$35,MATCH(N29,'DS2024'!$J$20:$J$35,1)):
INDEX('DS2024'!$K$20:$K$35,MATCH(N29,'DS2024'!$J$20:$J$35,1)+1),
INDEX('DS2024'!$J$20:$J$35,MATCH(N29,'DS2024'!$J$20:$J$35,1)):
INDEX('DS2024'!$J$20:$J$35,MATCH(N29,'DS2024'!$J$20:$J$35,1)+1)),
IF($Z$3=Database!$A$15,
_xlfn.FORECAST.LINEAR(
N29,
INDEX('DS2024'!$N$20:$N$35,MATCH(N29,'DS2024'!$M$20:$M$35,1)):
INDEX('DS2024'!$N$20:$N$35,MATCH(N29,'DS2024'!$M$20:$M$35,1)+1),
INDEX('DS2024'!$M$20:$M$35,MATCH(N29,'DS2024'!$M$20:$M$35,1)):
INDEX('DS2024'!$M$20:$M$35,MATCH(N29,'DS2024'!$M$20:$M$35,1)+1)),
IF($Z$3=Database!$A$16,
_xlfn.FORECAST.LINEAR(
N29,
INDEX('DS2024'!$Q$20:$Q$35,MATCH(N29,'DS2024'!$P$20:$P$35,1)):
INDEX('DS2024'!$Q$20:$Q$35,MATCH(N29,'DS2024'!$P$20:$P$35,1)+1),
INDEX('DS2024'!$P$20:$P$35,MATCH(N29,'DS2024'!$P$20:$P$35,1)):
INDEX('DS2024'!$P$20:$P$35,MATCH(N29,'DS2024'!$P$20:$P$35,1)+1)),
IF($Z$3=Database!$A$17,
_xlfn.FORECAST.LINEAR(
N29,
INDEX('DS2024'!$T$20:$T$35,MATCH(N29,'DS2024'!$S$20:$S$35,1)):
INDEX('DS2024'!$T$20:$T$35,MATCH(N29,'DS2024'!$S$20:$S$35,1)+1),
INDEX('DS2024'!$S$20:$S$35,MATCH(N29,'DS2024'!$S$20:$S$35,1)):
INDEX('DS2024'!$S$20:$S$35,MATCH(N29,'DS2024'!$S$20:$S$35,1)+1)),
IF($Z$3=Database!$A$18,
_xlfn.FORECAST.LINEAR(
N29,
INDEX('DS2024'!$W$20:$W$35,MATCH(N29,'DS2024'!$V$20:$V$35,1)):
INDEX('DS2024'!$W$20:$W$35,MATCH(N29,'DS2024'!$V$20:$V$35,1)+1),
INDEX('DS2024'!$V$20:$V$35,MATCH(N29,'DS2024'!$V$20:$V$35,1)):
INDEX('DS2024'!$V$20:$V$35,MATCH(N29,'DS2024'!$V$20:$V$35,1)+1)),
IF($Z$3=Database!$A$19,
_xlfn.FORECAST.LINEAR(
N29,
INDEX('DS2024'!$Z$20:$Z$35,MATCH(N29,'DS2024'!$Y$20:$Y$35,1)):
INDEX('DS2024'!$Z$20:$Z$35,MATCH(N29,'DS2024'!$Y$20:$Y$35,1)+1),
INDEX('DS2024'!$Y$20:$Y$35,MATCH(N29,'DS2024'!$Y$20:$Y$35,1)):
INDEX('DS2024'!$Y$20:$Y$35,MATCH(N29,'DS2024'!$Y$20:$Y$35,1)+1)),
IF($Z$3=Database!$A$20,
_xlfn.FORECAST.LINEAR(
N29,
INDEX('DS2024'!$AC$20:$AC$35,MATCH(N29,'DS2024'!$AB$20:$AB$35,1)):
INDEX('DS2024'!$AC$20:$AC$35,MATCH(N29,'DS2024'!$AB$20:$AB$35,1)+1),
INDEX('DS2024'!$AB$20:$AB$35,MATCH(N29,'DS2024'!$AB$20:$AB$35,1)):
INDEX('DS2024'!$AB$20:$AB$35,MATCH(N29,'DS2024'!$AB$20:$AB$35,1)+1)),
IF($Z$3=Database!$A$2,
_xlfn.FORECAST.LINEAR(
N29,
INDEX('DS2024'!$B$5:$B$15,MATCH(N29,'DS2024'!$A$5:$A$15,1)):
INDEX('DS2024'!$B$5:$B$15,MATCH(N29,'DS2024'!$A$5:$A$15,1)+1),
INDEX('DS2024'!$A$5:$A$15,MATCH(N29,'DS2024'!$A$5:$A$15,1)):
INDEX('DS2024'!$A$5:$A$15,MATCH(N29,'DS2024'!$A$5:$A$15,1)+1)),
IF($Z$3=Database!$A$3,
_xlfn.FORECAST.LINEAR(
N29,
INDEX('DS2024'!$E$5:$E$15,MATCH(N29,'DS2024'!$D$5:$D$15,1)):
INDEX('DS2024'!$E$5:$E$15,MATCH(N29,'DS2024'!$D$5:$D$15,1)+1),
INDEX('DS2024'!$D$5:$D$15,MATCH(N29,'DS2024'!$D$5:$D$15,1)):
INDEX('DS2024'!$D$5:$D$15,MATCH(N29,'DS2024'!$D$5:$D$15,1)+1)),
IF($Z$3=Database!$A$4,
_xlfn.FORECAST.LINEAR(
N29,
INDEX('DS2024'!$H$5:$H$15,MATCH(N29,'DS2024'!$G$5:$G$15,1)):
INDEX('DS2024'!$H$5:$H$15,MATCH(N29,'DS2024'!$G$5:$G$15,1)+1),
INDEX('DS2024'!$G$5:$G$15,MATCH(N29,'DS2024'!$G$5:$G$15,1)):
INDEX('DS2024'!$G$5:$G$15,MATCH(N29,'DS2024'!$G$5:$G$15,1)+1)),
IF($Z$3=Database!$A$5,
_xlfn.FORECAST.LINEAR(
N29,
INDEX('DS2024'!$K$5:$K$15,MATCH(N29,'DS2024'!$J$5:$J$15,1)):
INDEX('DS2024'!$K$5:$K$15,MATCH(N29,'DS2024'!$J$5:$J$15,1)+1),
INDEX('DS2024'!$J$5:$J$15,MATCH(N29,'DS2024'!$J$5:$J$15,1)):
INDEX('DS2024'!$J$5:$J$15,MATCH(N29,'DS2024'!$J$5:$J$15,1)+1)),
IF($Z$3=Database!$A$6,
_xlfn.FORECAST.LINEAR(
N29,
INDEX('DS2024'!$N$5:$N$15,MATCH(N29,'DS2024'!$M$5:$M$15,1)):
INDEX('DS2024'!$N$5:$N$15,MATCH(N29,'DS2024'!$M$5:$M$15,1)+1),
INDEX('DS2024'!$M$5:$M$15,MATCH(N29,'DS2024'!$M$5:$M$15,1)):
INDEX('DS2024'!$M$5:$M$15,MATCH(N29,'DS2024'!$M$5:$M$15,1)+1)),
IF($Z$3=Database!$A$7,
_xlfn.FORECAST.LINEAR(
N29,
INDEX('DS2024'!$Q$5:$Q$15,MATCH(N29,'DS2024'!$P$5:$P$15,1)):
INDEX('DS2024'!$Q$5:$Q$15,MATCH(N29,'DS2024'!$P$5:$P$15,1)+1),
INDEX('DS2024'!$P$5:$P$15,MATCH(N29,'DS2024'!$P$5:$P$15,1)):
INDEX('DS2024'!$P$5:$P$15,MATCH(N29,'DS2024'!$P$5:$P$15,1)+1)),
IF($Z$3=Database!$A$8,
_xlfn.FORECAST.LINEAR(
N29,
INDEX('DS2024'!$T$5:$T$15,MATCH(N29,'DS2024'!$S$5:$S$15,1)):
INDEX('DS2024'!$T$5:$T$15,MATCH(N29,'DS2024'!$S$5:$S$15,1)+1),
INDEX('DS2024'!$S$5:$S$15,MATCH(N29,'DS2024'!$S$5:$S$15,1)):
INDEX('DS2024'!$S$5:$S$15,MATCH(N29,'DS2024'!$S$5:$S$15,1)+1)),
IF($Z$3=Database!$A$9,
_xlfn.FORECAST.LINEAR(
N29,
INDEX('DS2024'!$W$5:$W$15,MATCH(N29,'DS2024'!$V$5:$V$15,1)):
INDEX('DS2024'!$W$5:$W$15,MATCH(N29,'DS2024'!$V$5:$V$15,1)+1),
INDEX('DS2024'!$V$5:$V$15,MATCH(N29,'DS2024'!$V$5:$V$15,1)):
INDEX('DS2024'!$V$5:$V$15,MATCH(N29,'DS2024'!$V$5:$V$15,1)+1)),
IF($Z$3=Database!$A$10,
_xlfn.FORECAST.LINEAR(
N29,
INDEX('DS2024'!$Z$5:$Z$15,MATCH(N29,'DS2024'!$Y$5:$Y$15,1)):
INDEX('DS2024'!$Z$5:$Z$15,MATCH(N29,'DS2024'!$Y$5:$Y$15,1)+1),
INDEX('DS2024'!$Y$5:$Y$15,MATCH(N29,'DS2024'!$Y$5:$Y$15,1)):
INDEX('DS2024'!$Y$5:$Y$15,MATCH(N29,'DS2024'!$Y$5:$Y$15,1)+1))
)))))))))))))))))))</f>
        <v>0.19313491779131334</v>
      </c>
      <c r="AA29" s="50">
        <f>IF($AA$3=Database!$A$11,
_xlfn.FORECAST.LINEAR(
P29,
INDEX('DS2024'!$B$20:$B$35,MATCH(P29,'DS2024'!$A$20:$A$35,1)):
INDEX('DS2024'!$B$20:$B$35,MATCH(P29,'DS2024'!$A$20:$A$35,1)+1),
INDEX('DS2024'!$A$20:$A$35,MATCH(P29,'DS2024'!$A$20:$A$35,1)):
INDEX('DS2024'!$A$20:$A$35,MATCH(P29,'DS2024'!$A$20:$A$35,1)+1)),
IF($AA$3=Database!$A$12,
_xlfn.FORECAST.LINEAR(
P29,
INDEX('DS2024'!$E$20:$E$35,MATCH(P29,'DS2024'!$D$20:$D$35,1)):
INDEX('DS2024'!$E$20:$E$35,MATCH(P29,'DS2024'!$D$20:$D$35,1)+1),
INDEX('DS2024'!$D$20:$D$35,MATCH(P29,'DS2024'!$D$20:$D$35,1)):
INDEX('DS2024'!$D$20:$D$35,MATCH(P29,'DS2024'!$D$20:$D$35,1)+1)),
IF($AA$3=Database!$A$13,
_xlfn.FORECAST.LINEAR(
P29,
INDEX('DS2024'!$H$20:$H$35,MATCH(P29,'DS2024'!$G$20:$G$35,1)):
INDEX('DS2024'!$H$20:$H$35,MATCH(P29,'DS2024'!$G$20:$G$35,1)+1),
INDEX('DS2024'!$G$20:$G$35,MATCH(P29,'DS2024'!$G$20:$G$35,1)):
INDEX('DS2024'!$G$20:$G$35,MATCH(P29,'DS2024'!$G$20:$G$35,1)+1)),
IF($AA$3=Database!$A$14,
_xlfn.FORECAST.LINEAR(
P29,
INDEX('DS2024'!$K$20:$K$35,MATCH(P29,'DS2024'!$J$20:$J$35,1)):
INDEX('DS2024'!$K$20:$K$35,MATCH(P29,'DS2024'!$J$20:$J$35,1)+1),
INDEX('DS2024'!$J$20:$J$35,MATCH(P29,'DS2024'!$J$20:$J$35,1)):
INDEX('DS2024'!$J$20:$J$35,MATCH(P29,'DS2024'!$J$20:$J$35,1)+1)),
IF($AA$3=Database!$A$15,
_xlfn.FORECAST.LINEAR(
P29,
INDEX('DS2024'!$N$20:$N$35,MATCH(P29,'DS2024'!$M$20:$M$35,1)):
INDEX('DS2024'!$N$20:$N$35,MATCH(P29,'DS2024'!$M$20:$M$35,1)+1),
INDEX('DS2024'!$M$20:$M$35,MATCH(P29,'DS2024'!$M$20:$M$35,1)):
INDEX('DS2024'!$M$20:$M$35,MATCH(P29,'DS2024'!$M$20:$M$35,1)+1)),
IF($AA$3=Database!$A$16,
_xlfn.FORECAST.LINEAR(
P29,
INDEX('DS2024'!$Q$20:$Q$35,MATCH(P29,'DS2024'!$P$20:$P$35,1)):
INDEX('DS2024'!$Q$20:$Q$35,MATCH(P29,'DS2024'!$P$20:$P$35,1)+1),
INDEX('DS2024'!$P$20:$P$35,MATCH(P29,'DS2024'!$P$20:$P$35,1)):
INDEX('DS2024'!$P$20:$P$35,MATCH(P29,'DS2024'!$P$20:$P$35,1)+1)),
IF($AA$3=Database!$A$17,
_xlfn.FORECAST.LINEAR(
P29,
INDEX('DS2024'!$T$20:$T$35,MATCH(P29,'DS2024'!$S$20:$S$35,1)):
INDEX('DS2024'!$T$20:$T$35,MATCH(P29,'DS2024'!$S$20:$S$35,1)+1),
INDEX('DS2024'!$S$20:$S$35,MATCH(P29,'DS2024'!$S$20:$S$35,1)):
INDEX('DS2024'!$S$20:$S$35,MATCH(P29,'DS2024'!$S$20:$S$35,1)+1)),
IF($AA$3=Database!$A$18,
_xlfn.FORECAST.LINEAR(
P29,
INDEX('DS2024'!$W$20:$W$35,MATCH(P29,'DS2024'!$V$20:$V$35,1)):
INDEX('DS2024'!$W$20:$W$35,MATCH(P29,'DS2024'!$V$20:$V$35,1)+1),
INDEX('DS2024'!$V$20:$V$35,MATCH(P29,'DS2024'!$V$20:$V$35,1)):
INDEX('DS2024'!$V$20:$V$35,MATCH(P29,'DS2024'!$V$20:$V$35,1)+1)),
IF($AA$3=Database!$A$19,
_xlfn.FORECAST.LINEAR(
P29,
INDEX('DS2024'!$Z$20:$Z$35,MATCH(P29,'DS2024'!$Y$20:$Y$35,1)):
INDEX('DS2024'!$Z$20:$Z$35,MATCH(P29,'DS2024'!$Y$20:$Y$35,1)+1),
INDEX('DS2024'!$Y$20:$Y$35,MATCH(P29,'DS2024'!$Y$20:$Y$35,1)):
INDEX('DS2024'!$Y$20:$Y$35,MATCH(P29,'DS2024'!$Y$20:$Y$35,1)+1)),
IF($AA$3=Database!$A$20,
_xlfn.FORECAST.LINEAR(
P29,
INDEX('DS2024'!$AC$20:$AC$35,MATCH(P29,'DS2024'!$AB$20:$AB$35,1)):
INDEX('DS2024'!$AC$20:$AC$35,MATCH(P29,'DS2024'!$AB$20:$AB$35,1)+1),
INDEX('DS2024'!$AB$20:$AB$35,MATCH(P29,'DS2024'!$AB$20:$AB$35,1)):
INDEX('DS2024'!$AB$20:$AB$35,MATCH(P29,'DS2024'!$AB$20:$AB$35,1)+1)),
IF($AA$3=Database!$A$2,
_xlfn.FORECAST.LINEAR(
P29,
INDEX('DS2024'!$B$5:$B$15,MATCH(P29,'DS2024'!$A$5:$A$15,1)):
INDEX('DS2024'!$B$5:$B$15,MATCH(P29,'DS2024'!$A$5:$A$15,1)+1),
INDEX('DS2024'!$A$5:$A$15,MATCH(P29,'DS2024'!$A$5:$A$15,1)):
INDEX('DS2024'!$A$5:$A$15,MATCH(P29,'DS2024'!$A$5:$A$15,1)+1)),
IF($AA$3=Database!$A$3,
_xlfn.FORECAST.LINEAR(
P29,
INDEX('DS2024'!$E$5:$E$15,MATCH(P29,'DS2024'!$D$5:$D$15,1)):
INDEX('DS2024'!$E$5:$E$15,MATCH(P29,'DS2024'!$D$5:$D$15,1)+1),
INDEX('DS2024'!$D$5:$D$15,MATCH(P29,'DS2024'!$D$5:$D$15,1)):
INDEX('DS2024'!$D$5:$D$15,MATCH(P29,'DS2024'!$D$5:$D$15,1)+1)),
IF($AA$3=Database!$A$4,
_xlfn.FORECAST.LINEAR(
P29,
INDEX('DS2024'!$H$5:$H$15,MATCH(P29,'DS2024'!$G$5:$G$15,1)):
INDEX('DS2024'!$H$5:$H$15,MATCH(P29,'DS2024'!$G$5:$G$15,1)+1),
INDEX('DS2024'!$G$5:$G$15,MATCH(P29,'DS2024'!$G$5:$G$15,1)):
INDEX('DS2024'!$G$5:$G$15,MATCH(P29,'DS2024'!$G$5:$G$15,1)+1)),
IF($AA$3=Database!$A$5,
_xlfn.FORECAST.LINEAR(
P29,
INDEX('DS2024'!$K$5:$K$15,MATCH(P29,'DS2024'!$J$5:$J$15,1)):
INDEX('DS2024'!$K$5:$K$15,MATCH(P29,'DS2024'!$J$5:$J$15,1)+1),
INDEX('DS2024'!$J$5:$J$15,MATCH(P29,'DS2024'!$J$5:$J$15,1)):
INDEX('DS2024'!$J$5:$J$15,MATCH(P29,'DS2024'!$J$5:$J$15,1)+1)),
IF($AA$3=Database!$A$6,
_xlfn.FORECAST.LINEAR(
P29,
INDEX('DS2024'!$N$5:$N$15,MATCH(P29,'DS2024'!$M$5:$M$15,1)):
INDEX('DS2024'!$N$5:$N$15,MATCH(P29,'DS2024'!$M$5:$M$15,1)+1),
INDEX('DS2024'!$M$5:$M$15,MATCH(P29,'DS2024'!$M$5:$M$15,1)):
INDEX('DS2024'!$M$5:$M$15,MATCH(P29,'DS2024'!$M$5:$M$15,1)+1)),
IF($AA$3=Database!$A$7,
_xlfn.FORECAST.LINEAR(
P29,
INDEX('DS2024'!$Q$5:$Q$15,MATCH(P29,'DS2024'!$P$5:$P$15,1)):
INDEX('DS2024'!$Q$5:$Q$15,MATCH(P29,'DS2024'!$P$5:$P$15,1)+1),
INDEX('DS2024'!$P$5:$P$15,MATCH(P29,'DS2024'!$P$5:$P$15,1)):
INDEX('DS2024'!$P$5:$P$15,MATCH(P29,'DS2024'!$P$5:$P$15,1)+1)),
IF($AA$3=Database!$A$8,
_xlfn.FORECAST.LINEAR(
P29,
INDEX('DS2024'!$T$5:$T$15,MATCH(P29,'DS2024'!$S$5:$S$15,1)):
INDEX('DS2024'!$T$5:$T$15,MATCH(P29,'DS2024'!$S$5:$S$15,1)+1),
INDEX('DS2024'!$S$5:$S$15,MATCH(P29,'DS2024'!$S$5:$S$15,1)):
INDEX('DS2024'!$S$5:$S$15,MATCH(P29,'DS2024'!$S$5:$S$15,1)+1)),
IF($AA$3=Database!$A$9,
_xlfn.FORECAST.LINEAR(
P29,
INDEX('DS2024'!$W$5:$W$15,MATCH(P29,'DS2024'!$V$5:$V$15,1)):
INDEX('DS2024'!$W$5:$W$15,MATCH(P29,'DS2024'!$V$5:$V$15,1)+1),
INDEX('DS2024'!$V$5:$V$15,MATCH(P29,'DS2024'!$V$5:$V$15,1)):
INDEX('DS2024'!$V$5:$V$15,MATCH(P29,'DS2024'!$V$5:$V$15,1)+1)),
IF($AA$3=Database!$A$10,
_xlfn.FORECAST.LINEAR(
P29,
INDEX('DS2024'!$Z$5:$Z$15,MATCH(P29,'DS2024'!$Y$5:$Y$15,1)):
INDEX('DS2024'!$Z$5:$Z$15,MATCH(P29,'DS2024'!$Y$5:$Y$15,1)+1),
INDEX('DS2024'!$Y$5:$Y$15,MATCH(P29,'DS2024'!$Y$5:$Y$15,1)):
INDEX('DS2024'!$Y$5:$Y$15,MATCH(P29,'DS2024'!$Y$5:$Y$15,1)+1))
)))))))))))))))))))</f>
        <v>0.1919374178908396</v>
      </c>
      <c r="AB29" s="50">
        <f>IF($AB$3=Database!$A$11,
_xlfn.FORECAST.LINEAR(
R29,
INDEX('DS2024'!$B$20:$B$35,MATCH(R29,'DS2024'!$A$20:$A$35,1)):
INDEX('DS2024'!$B$20:$B$35,MATCH(R29,'DS2024'!$A$20:$A$35,1)+1),
INDEX('DS2024'!$A$20:$A$35,MATCH(R29,'DS2024'!$A$20:$A$35,1)):
INDEX('DS2024'!$A$20:$A$35,MATCH(R29,'DS2024'!$A$20:$A$35,1)+1)),
IF($AB$3=Database!$A$12,
_xlfn.FORECAST.LINEAR(
R29,
INDEX('DS2024'!$E$20:$E$35,MATCH(R29,'DS2024'!$D$20:$D$35,1)):
INDEX('DS2024'!$E$20:$E$35,MATCH(R29,'DS2024'!$D$20:$D$35,1)+1),
INDEX('DS2024'!$D$20:$D$35,MATCH(R29,'DS2024'!$D$20:$D$35,1)):
INDEX('DS2024'!$D$20:$D$35,MATCH(R29,'DS2024'!$D$20:$D$35,1)+1)),
IF($AB$3=Database!$A$13,
_xlfn.FORECAST.LINEAR(
R29,
INDEX('DS2024'!$H$20:$H$35,MATCH(R29,'DS2024'!$G$20:$G$35,1)):
INDEX('DS2024'!$H$20:$H$35,MATCH(R29,'DS2024'!$G$20:$G$35,1)+1),
INDEX('DS2024'!$G$20:$G$35,MATCH(R29,'DS2024'!$G$20:$G$35,1)):
INDEX('DS2024'!$G$20:$G$35,MATCH(R29,'DS2024'!$G$20:$G$35,1)+1)),
IF($AB$3=Database!$A$14,
_xlfn.FORECAST.LINEAR(
R29,
INDEX('DS2024'!$K$20:$K$35,MATCH(R29,'DS2024'!$J$20:$J$35,1)):
INDEX('DS2024'!$K$20:$K$35,MATCH(R29,'DS2024'!$J$20:$J$35,1)+1),
INDEX('DS2024'!$J$20:$J$35,MATCH(R29,'DS2024'!$J$20:$J$35,1)):
INDEX('DS2024'!$J$20:$J$35,MATCH(R29,'DS2024'!$J$20:$J$35,1)+1)),
IF($AB$3=Database!$A$15,
_xlfn.FORECAST.LINEAR(
R29,
INDEX('DS2024'!$N$20:$N$35,MATCH(R29,'DS2024'!$M$20:$M$35,1)):
INDEX('DS2024'!$N$20:$N$35,MATCH(R29,'DS2024'!$M$20:$M$35,1)+1),
INDEX('DS2024'!$M$20:$M$35,MATCH(R29,'DS2024'!$M$20:$M$35,1)):
INDEX('DS2024'!$M$20:$M$35,MATCH(R29,'DS2024'!$M$20:$M$35,1)+1)),
IF($AB$3=Database!$A$16,
_xlfn.FORECAST.LINEAR(
R29,
INDEX('DS2024'!$Q$20:$Q$35,MATCH(R29,'DS2024'!$P$20:$P$35,1)):
INDEX('DS2024'!$Q$20:$Q$35,MATCH(R29,'DS2024'!$P$20:$P$35,1)+1),
INDEX('DS2024'!$P$20:$P$35,MATCH(R29,'DS2024'!$P$20:$P$35,1)):
INDEX('DS2024'!$P$20:$P$35,MATCH(R29,'DS2024'!$P$20:$P$35,1)+1)),
IF($AB$3=Database!$A$17,
_xlfn.FORECAST.LINEAR(
R29,
INDEX('DS2024'!$T$20:$T$35,MATCH(R29,'DS2024'!$S$20:$S$35,1)):
INDEX('DS2024'!$T$20:$T$35,MATCH(R29,'DS2024'!$S$20:$S$35,1)+1),
INDEX('DS2024'!$S$20:$S$35,MATCH(R29,'DS2024'!$S$20:$S$35,1)):
INDEX('DS2024'!$S$20:$S$35,MATCH(R29,'DS2024'!$S$20:$S$35,1)+1)),
IF($AB$3=Database!$A$18,
_xlfn.FORECAST.LINEAR(
R29,
INDEX('DS2024'!$W$20:$W$35,MATCH(R29,'DS2024'!$V$20:$V$35,1)):
INDEX('DS2024'!$W$20:$W$35,MATCH(R29,'DS2024'!$V$20:$V$35,1)+1),
INDEX('DS2024'!$V$20:$V$35,MATCH(R29,'DS2024'!$V$20:$V$35,1)):
INDEX('DS2024'!$V$20:$V$35,MATCH(R29,'DS2024'!$V$20:$V$35,1)+1)),
IF($AB$3=Database!$A$19,
_xlfn.FORECAST.LINEAR(
R29,
INDEX('DS2024'!$Z$20:$Z$35,MATCH(R29,'DS2024'!$Y$20:$Y$35,1)):
INDEX('DS2024'!$Z$20:$Z$35,MATCH(R29,'DS2024'!$Y$20:$Y$35,1)+1),
INDEX('DS2024'!$Y$20:$Y$35,MATCH(R29,'DS2024'!$Y$20:$Y$35,1)):
INDEX('DS2024'!$Y$20:$Y$35,MATCH(R29,'DS2024'!$Y$20:$Y$35,1)+1)),
IF($AB$3=Database!$A$20,
_xlfn.FORECAST.LINEAR(
R29,
INDEX('DS2024'!$AC$20:$AC$35,MATCH(R29,'DS2024'!$AB$20:$AB$35,1)):
INDEX('DS2024'!$AC$20:$AC$35,MATCH(R29,'DS2024'!$AB$20:$AB$35,1)+1),
INDEX('DS2024'!$AB$20:$AB$35,MATCH(R29,'DS2024'!$AB$20:$AB$35,1)):
INDEX('DS2024'!$AB$20:$AB$35,MATCH(R29,'DS2024'!$AB$20:$AB$35,1)+1)),
IF($AB$3=Database!$A$2,
_xlfn.FORECAST.LINEAR(
R29,
INDEX('DS2024'!$B$5:$B$15,MATCH(R29,'DS2024'!$A$5:$A$15,1)):
INDEX('DS2024'!$B$5:$B$15,MATCH(R29,'DS2024'!$A$5:$A$15,1)+1),
INDEX('DS2024'!$A$5:$A$15,MATCH(R29,'DS2024'!$A$5:$A$15,1)):
INDEX('DS2024'!$A$5:$A$15,MATCH(R29,'DS2024'!$A$5:$A$15,1)+1)),
IF($AB$3=Database!$A$3,
_xlfn.FORECAST.LINEAR(
R29,
INDEX('DS2024'!$E$5:$E$15,MATCH(R29,'DS2024'!$D$5:$D$15,1)):
INDEX('DS2024'!$E$5:$E$15,MATCH(R29,'DS2024'!$D$5:$D$15,1)+1),
INDEX('DS2024'!$D$5:$D$15,MATCH(R29,'DS2024'!$D$5:$D$15,1)):
INDEX('DS2024'!$D$5:$D$15,MATCH(R29,'DS2024'!$D$5:$D$15,1)+1)),
IF($AB$3=Database!$A$4,
_xlfn.FORECAST.LINEAR(
R29,
INDEX('DS2024'!$H$5:$H$15,MATCH(R29,'DS2024'!$G$5:$G$15,1)):
INDEX('DS2024'!$H$5:$H$15,MATCH(R29,'DS2024'!$G$5:$G$15,1)+1),
INDEX('DS2024'!$G$5:$G$15,MATCH(R29,'DS2024'!$G$5:$G$15,1)):
INDEX('DS2024'!$G$5:$G$15,MATCH(R29,'DS2024'!$G$5:$G$15,1)+1)),
IF($AB$3=Database!$A$5,
_xlfn.FORECAST.LINEAR(
R29,
INDEX('DS2024'!$K$5:$K$15,MATCH(R29,'DS2024'!$J$5:$J$15,1)):
INDEX('DS2024'!$K$5:$K$15,MATCH(R29,'DS2024'!$J$5:$J$15,1)+1),
INDEX('DS2024'!$J$5:$J$15,MATCH(R29,'DS2024'!$J$5:$J$15,1)):
INDEX('DS2024'!$J$5:$J$15,MATCH(R29,'DS2024'!$J$5:$J$15,1)+1)),
IF($AB$3=Database!$A$6,
_xlfn.FORECAST.LINEAR(
R29,
INDEX('DS2024'!$N$5:$N$15,MATCH(R29,'DS2024'!$M$5:$M$15,1)):
INDEX('DS2024'!$N$5:$N$15,MATCH(R29,'DS2024'!$M$5:$M$15,1)+1),
INDEX('DS2024'!$M$5:$M$15,MATCH(R29,'DS2024'!$M$5:$M$15,1)):
INDEX('DS2024'!$M$5:$M$15,MATCH(R29,'DS2024'!$M$5:$M$15,1)+1)),
IF($AB$3=Database!$A$7,
_xlfn.FORECAST.LINEAR(
R29,
INDEX('DS2024'!$Q$5:$Q$15,MATCH(R29,'DS2024'!$P$5:$P$15,1)):
INDEX('DS2024'!$Q$5:$Q$15,MATCH(R29,'DS2024'!$P$5:$P$15,1)+1),
INDEX('DS2024'!$P$5:$P$15,MATCH(R29,'DS2024'!$P$5:$P$15,1)):
INDEX('DS2024'!$P$5:$P$15,MATCH(R29,'DS2024'!$P$5:$P$15,1)+1)),
IF($AB$3=Database!$A$8,
_xlfn.FORECAST.LINEAR(
R29,
INDEX('DS2024'!$T$5:$T$15,MATCH(R29,'DS2024'!$S$5:$S$15,1)):
INDEX('DS2024'!$T$5:$T$15,MATCH(R29,'DS2024'!$S$5:$S$15,1)+1),
INDEX('DS2024'!$S$5:$S$15,MATCH(R29,'DS2024'!$S$5:$S$15,1)):
INDEX('DS2024'!$S$5:$S$15,MATCH(R29,'DS2024'!$S$5:$S$15,1)+1)),
IF($AB$3=Database!$A$9,
_xlfn.FORECAST.LINEAR(
R29,
INDEX('DS2024'!$W$5:$W$15,MATCH(R29,'DS2024'!$V$5:$V$15,1)):
INDEX('DS2024'!$W$5:$W$15,MATCH(R29,'DS2024'!$V$5:$V$15,1)+1),
INDEX('DS2024'!$V$5:$V$15,MATCH(R29,'DS2024'!$V$5:$V$15,1)):
INDEX('DS2024'!$V$5:$V$15,MATCH(R29,'DS2024'!$V$5:$V$15,1)+1)),
IF($AB$3=Database!$A$10,
_xlfn.FORECAST.LINEAR(
R29,
INDEX('DS2024'!$Z$5:$Z$15,MATCH(R29,'DS2024'!$Y$5:$Y$15,1)):
INDEX('DS2024'!$Z$5:$Z$15,MATCH(R29,'DS2024'!$Y$5:$Y$15,1)+1),
INDEX('DS2024'!$Y$5:$Y$15,MATCH(R29,'DS2024'!$Y$5:$Y$15,1)):
INDEX('DS2024'!$Y$5:$Y$15,MATCH(R29,'DS2024'!$Y$5:$Y$15,1)+1))
)))))))))))))))))))</f>
        <v>0.19177499104263704</v>
      </c>
      <c r="AC29" s="82">
        <f t="shared" si="0"/>
        <v>0.52911543029330688</v>
      </c>
      <c r="AD29" s="82">
        <f t="shared" si="1"/>
        <v>0.46061661726392544</v>
      </c>
      <c r="AE29" s="82">
        <f t="shared" si="2"/>
        <v>0.46551620888388079</v>
      </c>
      <c r="AF29" s="82">
        <f t="shared" si="3"/>
        <v>0.52913336124642196</v>
      </c>
      <c r="AG29" s="82">
        <f t="shared" si="4"/>
        <v>0.5291140330761811</v>
      </c>
      <c r="AH29" s="82">
        <f t="shared" si="5"/>
        <v>0.52891050511484905</v>
      </c>
      <c r="AI29" s="82">
        <f t="shared" si="6"/>
        <v>0.52923512522708793</v>
      </c>
      <c r="AJ29" s="83">
        <f t="shared" si="7"/>
        <v>0.5291475662872015</v>
      </c>
      <c r="AK29" s="83">
        <f t="shared" si="8"/>
        <v>0.52913568994163174</v>
      </c>
      <c r="AL29" s="42"/>
      <c r="AM29" s="42"/>
      <c r="AN29" s="42"/>
      <c r="AO29" s="42"/>
      <c r="AP29" s="42"/>
      <c r="AQ29" s="42"/>
      <c r="AR29" s="42"/>
      <c r="AS29" s="42"/>
      <c r="AT29" s="42"/>
      <c r="BD29" s="83" t="e">
        <f>#REF!/10</f>
        <v>#REF!</v>
      </c>
      <c r="BE29" s="83" t="e">
        <f>#REF!/10</f>
        <v>#REF!</v>
      </c>
      <c r="BF29" s="83" t="e">
        <f>#REF!/10</f>
        <v>#REF!</v>
      </c>
      <c r="BG29" s="83" t="e">
        <f>#REF!/10</f>
        <v>#REF!</v>
      </c>
      <c r="BH29" s="83">
        <f t="shared" si="9"/>
        <v>0</v>
      </c>
      <c r="BI29" s="83">
        <f t="shared" si="10"/>
        <v>0</v>
      </c>
      <c r="BJ29" s="83">
        <f t="shared" si="11"/>
        <v>0</v>
      </c>
      <c r="BK29" s="83">
        <f t="shared" si="12"/>
        <v>0</v>
      </c>
      <c r="BL29" s="83">
        <f t="shared" si="13"/>
        <v>0</v>
      </c>
    </row>
    <row r="30" spans="1:64" ht="14.25" customHeight="1">
      <c r="A30" s="31">
        <v>24</v>
      </c>
      <c r="B30" s="42">
        <f>'Evaluasi 60 C'!B30</f>
        <v>66.022999999999996</v>
      </c>
      <c r="C30" s="42">
        <f>'Evaluasi 60 C'!C30</f>
        <v>-0.33742564225307159</v>
      </c>
      <c r="D30" s="42">
        <f>'Evaluasi 60 C'!E30</f>
        <v>66.564999999999998</v>
      </c>
      <c r="E30" s="42">
        <f>'Evaluasi 60 C'!F30</f>
        <v>-0.29399819494584839</v>
      </c>
      <c r="F30" s="42">
        <f>'Evaluasi 60 C'!H30</f>
        <v>65.94</v>
      </c>
      <c r="G30" s="42">
        <f>'Evaluasi 60 C'!I30</f>
        <v>-0.29557761732851984</v>
      </c>
      <c r="H30" s="42">
        <f>'Evaluasi 60 C'!K30</f>
        <v>66.055000000000007</v>
      </c>
      <c r="I30" s="42">
        <f>'Evaluasi 60 C'!L30</f>
        <v>-0.33752010531354715</v>
      </c>
      <c r="J30" s="42">
        <f>'Evaluasi 60 C'!N30</f>
        <v>65.558999999999997</v>
      </c>
      <c r="K30" s="42">
        <f>'Evaluasi 60 C'!O30</f>
        <v>-0.33605592787617677</v>
      </c>
      <c r="L30" s="42">
        <f>'Evaluasi 60 C'!Q30</f>
        <v>66.216999999999999</v>
      </c>
      <c r="M30" s="42">
        <f>'Evaluasi 60 C'!R30</f>
        <v>-0.33799832455720435</v>
      </c>
      <c r="N30" s="42">
        <f>'Evaluasi 60 C'!T30</f>
        <v>65.385999999999996</v>
      </c>
      <c r="O30" s="42">
        <f>'Evaluasi 60 C'!U30</f>
        <v>-0.335545236955481</v>
      </c>
      <c r="P30" s="42">
        <f>'Evaluasi 60 C'!W30</f>
        <v>65.438000000000002</v>
      </c>
      <c r="Q30" s="42">
        <f>'Evaluasi 60 C'!X30</f>
        <v>-0.33569873942875372</v>
      </c>
      <c r="R30" s="42">
        <f>'Evaluasi 60 C'!Z30</f>
        <v>66.076999999999998</v>
      </c>
      <c r="S30" s="50">
        <f>'Evaluasi 60 C'!AA30</f>
        <v>-0.33758504866762401</v>
      </c>
      <c r="T30" s="50">
        <f>IF($T$3=Database!$A$11,
_xlfn.FORECAST.LINEAR(
B30,
INDEX('DS2024'!$B$20:$B$35,MATCH(B30,'DS2024'!$A$20:$A$35,1)):
INDEX('DS2024'!$B$20:$B$35,MATCH(B30,'DS2024'!$A$20:$A$35,1)+1),
INDEX('DS2024'!$A$20:$A$35,MATCH(B30,'DS2024'!$A$20:$A$35,1)):
INDEX('DS2024'!$A$20:$A$35,MATCH(B30,'DS2024'!$A$20:$A$35,1)+1)),
IF($T$3=Database!$A$12,
_xlfn.FORECAST.LINEAR(
B30,
INDEX('DS2024'!$E$20:$E$35,MATCH(B30,'DS2024'!$D$20:$D$35,1)):
INDEX('DS2024'!$E$20:$E$35,MATCH(B30,'DS2024'!$D$20:$D$35,1)+1),
INDEX('DS2024'!$D$20:$D$35,MATCH(B30,'DS2024'!$D$20:$D$35,1)):
INDEX('DS2024'!$D$20:$D$35,MATCH(B30,'DS2024'!$D$20:$D$35,1)+1)),
IF($T$3=Database!$A$13,
_xlfn.FORECAST.LINEAR(
B30,
INDEX('DS2024'!$H$20:$H$35,MATCH(B30,'DS2024'!$G$20:$G$35,1)):
INDEX('DS2024'!$H$20:$H$35,MATCH(B30,'DS2024'!$G$20:$G$35,1)+1),
INDEX('DS2024'!$G$20:$G$35,MATCH(B30,'DS2024'!$G$20:$G$35,1)):
INDEX('DS2024'!$G$20:$G$35,MATCH(B30,'DS2024'!$G$20:$G$35,1)+1)),
IF($T$3=Database!$A$14,
_xlfn.FORECAST.LINEAR(
B30,
INDEX('DS2024'!$K$20:$K$35,MATCH(B30,'DS2024'!$J$20:$J$35,1)):
INDEX('DS2024'!$K$20:$K$35,MATCH(B30,'DS2024'!$J$20:$J$35,1)+1),
INDEX('DS2024'!$J$20:$J$35,MATCH(B30,'DS2024'!$J$20:$J$35,1)):
INDEX('DS2024'!$J$20:$J$35,MATCH(B30,'DS2024'!$J$20:$J$35,1)+1)),
IF($T$3=Database!$A$15,
_xlfn.FORECAST.LINEAR(
B30,
INDEX('DS2024'!$N$20:$N$35,MATCH(B30,'DS2024'!$M$20:$M$35,1)):
INDEX('DS2024'!$N$20:$N$35,MATCH(B30,'DS2024'!$M$20:$M$35,1)+1),
INDEX('DS2024'!$M$20:$M$35,MATCH(B30,'DS2024'!$M$20:$M$35,1)):
INDEX('DS2024'!$M$20:$M$35,MATCH(B30,'DS2024'!$M$20:$M$35,1)+1)),
IF($T$3=Database!$A$16,
_xlfn.FORECAST.LINEAR(
B30,
INDEX('DS2024'!$Q$20:$Q$35,MATCH(B30,'DS2024'!$P$20:$P$35,1)):
INDEX('DS2024'!$Q$20:$Q$35,MATCH(B30,'DS2024'!$P$20:$P$35,1)+1),
INDEX('DS2024'!$P$20:$P$35,MATCH(B30,'DS2024'!$P$20:$P$35,1)):
INDEX('DS2024'!$P$20:$P$35,MATCH(B30,'DS2024'!$P$20:$P$35,1)+1)),
IF($T$3=Database!$A$17,
_xlfn.FORECAST.LINEAR(
B30,
INDEX('DS2024'!$T$20:$T$35,MATCH(B30,'DS2024'!$S$20:$S$35,1)):
INDEX('DS2024'!$T$20:$T$35,MATCH(B30,'DS2024'!$S$20:$S$35,1)+1),
INDEX('DS2024'!$S$20:$S$35,MATCH(B30,'DS2024'!$S$20:$S$35,1)):
INDEX('DS2024'!$S$20:$S$35,MATCH(B30,'DS2024'!$S$20:$S$35,1)+1)),
IF($T$3=Database!$A$18,
_xlfn.FORECAST.LINEAR(
B30,
INDEX('DS2024'!$W$20:$W$35,MATCH(B30,'DS2024'!$V$20:$V$35,1)):
INDEX('DS2024'!$W$20:$W$35,MATCH(B30,'DS2024'!$V$20:$V$35,1)+1),
INDEX('DS2024'!$V$20:$V$35,MATCH(B30,'DS2024'!$V$20:$V$35,1)):
INDEX('DS2024'!$V$20:$V$35,MATCH(B30,'DS2024'!$V$20:$V$35,1)+1)),
IF($T$3=Database!$A$19,
_xlfn.FORECAST.LINEAR(
B30,
INDEX('DS2024'!$Z$20:$Z$35,MATCH(B30,'DS2024'!$Y$20:$Y$35,1)):
INDEX('DS2024'!$Z$20:$Z$35,MATCH(B30,'DS2024'!$Y$20:$Y$35,1)+1),
INDEX('DS2024'!$Y$20:$Y$35,MATCH(B30,'DS2024'!$Y$20:$Y$35,1)):
INDEX('DS2024'!$Y$20:$Y$35,MATCH(B30,'DS2024'!$Y$20:$Y$35,1)+1)),
IF($T$3=Database!$A$20,
_xlfn.FORECAST.LINEAR(
B30,
INDEX('DS2024'!$AC$20:$AC$35,MATCH(B30,'DS2024'!$AB$20:$AB$35,1)):
INDEX('DS2024'!$AC$20:$AC$35,MATCH(B30,'DS2024'!$AB$20:$AB$35,1)+1),
INDEX('DS2024'!$AB$20:$AB$35,MATCH(B30,'DS2024'!$AB$20:$AB$35,1)):
INDEX('DS2024'!$AB$20:$AB$35,MATCH(B30,'DS2024'!$AB$20:$AB$35,1)+1)),
IF($T$3=Database!$A$2,
_xlfn.FORECAST.LINEAR(
B30,
INDEX('DS2024'!$B$5:$B$15,MATCH(B30,'DS2024'!$A$5:$A$15,1)):
INDEX('DS2024'!$B$5:$B$15,MATCH(B30,'DS2024'!$A$5:$A$15,1)+1),
INDEX('DS2024'!$A$5:$A$15,MATCH(B30,'DS2024'!$A$5:$A$15,1)):
INDEX('DS2024'!$A$5:$A$15,MATCH(B30,'DS2024'!$A$5:$A$15,1)+1)),
IF($T$3=Database!$A$3,
_xlfn.FORECAST.LINEAR(
B30,
INDEX('DS2024'!$E$5:$E$15,MATCH(B30,'DS2024'!$D$5:$D$15,1)):
INDEX('DS2024'!$E$5:$E$15,MATCH(B30,'DS2024'!$D$5:$D$15,1)+1),
INDEX('DS2024'!$D$5:$D$15,MATCH(B30,'DS2024'!$D$5:$D$15,1)):
INDEX('DS2024'!$D$5:$D$15,MATCH(B30,'DS2024'!$D$5:$D$15,1)+1)),
IF($T$3=Database!$A$4,
_xlfn.FORECAST.LINEAR(
B30,
INDEX('DS2024'!$H$5:$H$15,MATCH(B30,'DS2024'!$G$5:$G$15,1)):
INDEX('DS2024'!$H$5:$H$15,MATCH(B30,'DS2024'!$G$5:$G$15,1)+1),
INDEX('DS2024'!$G$5:$G$15,MATCH(B30,'DS2024'!$G$5:$G$15,1)):
INDEX('DS2024'!$G$5:$G$15,MATCH(B30,'DS2024'!$G$5:$G$15,1)+1)),
IF($T$3=Database!$A$5,
_xlfn.FORECAST.LINEAR(
B30,
INDEX('DS2024'!$K$5:$K$15,MATCH(B30,'DS2024'!$J$5:$J$15,1)):
INDEX('DS2024'!$K$5:$K$15,MATCH(B30,'DS2024'!$J$5:$J$15,1)+1),
INDEX('DS2024'!$J$5:$J$15,MATCH(B30,'DS2024'!$J$5:$J$15,1)):
INDEX('DS2024'!$J$5:$J$15,MATCH(B30,'DS2024'!$J$5:$J$15,1)+1)),
IF($T$3=Database!$A$6,
_xlfn.FORECAST.LINEAR(
B30,
INDEX('DS2024'!$N$5:$N$15,MATCH(B30,'DS2024'!$M$5:$M$15,1)):
INDEX('DS2024'!$N$5:$N$15,MATCH(B30,'DS2024'!$M$5:$M$15,1)+1),
INDEX('DS2024'!$M$5:$M$15,MATCH(B30,'DS2024'!$M$5:$M$15,1)):
INDEX('DS2024'!$M$5:$M$15,MATCH(B30,'DS2024'!$M$5:$M$15,1)+1)),
IF($T$3=Database!$A$7,
_xlfn.FORECAST.LINEAR(
B30,
INDEX('DS2024'!$Q$5:$Q$15,MATCH(B30,'DS2024'!$P$5:$P$15,1)):
INDEX('DS2024'!$Q$5:$Q$15,MATCH(B30,'DS2024'!$P$5:$P$15,1)+1),
INDEX('DS2024'!$P$5:$P$15,MATCH(B30,'DS2024'!$P$5:$P$15,1)):
INDEX('DS2024'!$P$5:$P$15,MATCH(B30,'DS2024'!$P$5:$P$15,1)+1)),
IF($T$3=Database!$A$8,
_xlfn.FORECAST.LINEAR(
B30,
INDEX('DS2024'!$T$5:$T$15,MATCH(B30,'DS2024'!$S$5:$S$15,1)):
INDEX('DS2024'!$T$5:$T$15,MATCH(B30,'DS2024'!$S$5:$S$15,1)+1),
INDEX('DS2024'!$S$5:$S$15,MATCH(B30,'DS2024'!$S$5:$S$15,1)):
INDEX('DS2024'!$S$5:$S$15,MATCH(B30,'DS2024'!$S$5:$S$15,1)+1)),
IF($T$3=Database!$A$9,
_xlfn.FORECAST.LINEAR(
B30,
INDEX('DS2024'!$W$5:$W$15,MATCH(B30,'DS2024'!$V$5:$V$15,1)):
INDEX('DS2024'!$W$5:$W$15,MATCH(B30,'DS2024'!$V$5:$V$15,1)+1),
INDEX('DS2024'!$V$5:$V$15,MATCH(B30,'DS2024'!$V$5:$V$15,1)):
INDEX('DS2024'!$V$5:$V$15,MATCH(B30,'DS2024'!$V$5:$V$15,1)+1)),
IF($T$3=Database!$A$10,
_xlfn.FORECAST.LINEAR(
B30,
INDEX('DS2024'!$Z$5:$Z$15,MATCH(B30,'DS2024'!$Y$5:$Y$15,1)):
INDEX('DS2024'!$Z$5:$Z$15,MATCH(B30,'DS2024'!$Y$5:$Y$15,1)+1),
INDEX('DS2024'!$Y$5:$Y$15,MATCH(B30,'DS2024'!$Y$5:$Y$15,1)):
INDEX('DS2024'!$Y$5:$Y$15,MATCH(B30,'DS2024'!$Y$5:$Y$15,1)+1))
)))))))))))))))))))</f>
        <v>0.19170492455909868</v>
      </c>
      <c r="U30" s="50">
        <f>IF($U$3=Database!$A$11,
_xlfn.FORECAST.LINEAR(
D30,
INDEX('DS2024'!$B$20:$B$35,MATCH(D30,'DS2024'!$A$20:$A$35,1)):
INDEX('DS2024'!$B$20:$B$35,MATCH(D30,'DS2024'!$A$20:$A$35,1)+1),
INDEX('DS2024'!$A$20:$A$35,MATCH(D30,'DS2024'!$A$20:$A$35,1)):
INDEX('DS2024'!$A$20:$A$35,MATCH(D30,'DS2024'!$A$20:$A$35,1)+1)),
IF($U$3=Database!$A$12,
_xlfn.FORECAST.LINEAR(
D30,
INDEX('DS2024'!$E$20:$E$35,MATCH(D30,'DS2024'!$D$20:$D$35,1)):
INDEX('DS2024'!$E$20:$E$35,MATCH(D30,'DS2024'!$D$20:$D$35,1)+1),
INDEX('DS2024'!$D$20:$D$35,MATCH(D30,'DS2024'!$D$20:$D$35,1)):
INDEX('DS2024'!$D$20:$D$35,MATCH(D30,'DS2024'!$D$20:$D$35,1)+1)),
IF($U$3=Database!$A$13,
_xlfn.FORECAST.LINEAR(
D30,
INDEX('DS2024'!$H$20:$H$35,MATCH(D30,'DS2024'!$G$20:$G$35,1)):
INDEX('DS2024'!$H$20:$H$35,MATCH(D30,'DS2024'!$G$20:$G$35,1)+1),
INDEX('DS2024'!$G$20:$G$35,MATCH(D30,'DS2024'!$G$20:$G$35,1)):
INDEX('DS2024'!$G$20:$G$35,MATCH(D30,'DS2024'!$G$20:$G$35,1)+1)),
IF($U$3=Database!$A$14,
_xlfn.FORECAST.LINEAR(
D30,
INDEX('DS2024'!$K$20:$K$35,MATCH(D30,'DS2024'!$J$20:$J$35,1)):
INDEX('DS2024'!$K$20:$K$35,MATCH(D30,'DS2024'!$J$20:$J$35,1)+1),
INDEX('DS2024'!$J$20:$J$35,MATCH(D30,'DS2024'!$J$20:$J$35,1)):
INDEX('DS2024'!$J$20:$J$35,MATCH(D30,'DS2024'!$J$20:$J$35,1)+1)),
IF($U$3=Database!$A$15,
_xlfn.FORECAST.LINEAR(
D30,
INDEX('DS2024'!$N$20:$N$35,MATCH(D30,'DS2024'!$M$20:$M$35,1)):
INDEX('DS2024'!$N$20:$N$35,MATCH(D30,'DS2024'!$M$20:$M$35,1)+1),
INDEX('DS2024'!$M$20:$M$35,MATCH(D30,'DS2024'!$M$20:$M$35,1)):
INDEX('DS2024'!$M$20:$M$35,MATCH(D30,'DS2024'!$M$20:$M$35,1)+1)),
IF($U$3=Database!$A$16,
_xlfn.FORECAST.LINEAR(
D30,
INDEX('DS2024'!$Q$20:$Q$35,MATCH(D30,'DS2024'!$P$20:$P$35,1)):
INDEX('DS2024'!$Q$20:$Q$35,MATCH(D30,'DS2024'!$P$20:$P$35,1)+1),
INDEX('DS2024'!$P$20:$P$35,MATCH(D30,'DS2024'!$P$20:$P$35,1)):
INDEX('DS2024'!$P$20:$P$35,MATCH(D30,'DS2024'!$P$20:$P$35,1)+1)),
IF($U$3=Database!$A$17,
_xlfn.FORECAST.LINEAR(
D30,
INDEX('DS2024'!$T$20:$T$35,MATCH(D30,'DS2024'!$S$20:$S$35,1)):
INDEX('DS2024'!$T$20:$T$35,MATCH(D30,'DS2024'!$S$20:$S$35,1)+1),
INDEX('DS2024'!$S$20:$S$35,MATCH(D30,'DS2024'!$S$20:$S$35,1)):
INDEX('DS2024'!$S$20:$S$35,MATCH(D30,'DS2024'!$S$20:$S$35,1)+1)),
IF($U$3=Database!$A$18,
_xlfn.FORECAST.LINEAR(
D30,
INDEX('DS2024'!$W$20:$W$35,MATCH(D30,'DS2024'!$V$20:$V$35,1)):
INDEX('DS2024'!$W$20:$W$35,MATCH(D30,'DS2024'!$V$20:$V$35,1)+1),
INDEX('DS2024'!$V$20:$V$35,MATCH(D30,'DS2024'!$V$20:$V$35,1)):
INDEX('DS2024'!$V$20:$V$35,MATCH(D30,'DS2024'!$V$20:$V$35,1)+1)),
IF($U$3=Database!$A$19,
_xlfn.FORECAST.LINEAR(
D30,
INDEX('DS2024'!$Z$20:$Z$35,MATCH(D30,'DS2024'!$Y$20:$Y$35,1)):
INDEX('DS2024'!$Z$20:$Z$35,MATCH(D30,'DS2024'!$Y$20:$Y$35,1)+1),
INDEX('DS2024'!$Y$20:$Y$35,MATCH(D30,'DS2024'!$Y$20:$Y$35,1)):
INDEX('DS2024'!$Y$20:$Y$35,MATCH(D30,'DS2024'!$Y$20:$Y$35,1)+1)),
IF($U$3=Database!$A$20,
_xlfn.FORECAST.LINEAR(
D30,
INDEX('DS2024'!$AC$20:$AC$35,MATCH(D30,'DS2024'!$AB$20:$AB$35,1)):
INDEX('DS2024'!$AC$20:$AC$35,MATCH(D30,'DS2024'!$AB$20:$AB$35,1)+1),
INDEX('DS2024'!$AB$20:$AB$35,MATCH(D30,'DS2024'!$AB$20:$AB$35,1)):
INDEX('DS2024'!$AB$20:$AB$35,MATCH(D30,'DS2024'!$AB$20:$AB$35,1)+1)),
IF($U$3=Database!$A$2,
_xlfn.FORECAST.LINEAR(
D30,
INDEX('DS2024'!$B$5:$B$15,MATCH(D30,'DS2024'!$A$5:$A$15,1)):
INDEX('DS2024'!$B$5:$B$15,MATCH(D30,'DS2024'!$A$5:$A$15,1)+1),
INDEX('DS2024'!$A$5:$A$15,MATCH(D30,'DS2024'!$A$5:$A$15,1)):
INDEX('DS2024'!$A$5:$A$15,MATCH(D30,'DS2024'!$A$5:$A$15,1)+1)),
IF($U$3=Database!$A$3,
_xlfn.FORECAST.LINEAR(
D30,
INDEX('DS2024'!$E$5:$E$15,MATCH(D30,'DS2024'!$D$5:$D$15,1)):
INDEX('DS2024'!$E$5:$E$15,MATCH(D30,'DS2024'!$D$5:$D$15,1)+1),
INDEX('DS2024'!$D$5:$D$15,MATCH(D30,'DS2024'!$D$5:$D$15,1)):
INDEX('DS2024'!$D$5:$D$15,MATCH(D30,'DS2024'!$D$5:$D$15,1)+1)),
IF($U$3=Database!$A$4,
_xlfn.FORECAST.LINEAR(
D30,
INDEX('DS2024'!$H$5:$H$15,MATCH(D30,'DS2024'!$G$5:$G$15,1)):
INDEX('DS2024'!$H$5:$H$15,MATCH(D30,'DS2024'!$G$5:$G$15,1)+1),
INDEX('DS2024'!$G$5:$G$15,MATCH(D30,'DS2024'!$G$5:$G$15,1)):
INDEX('DS2024'!$G$5:$G$15,MATCH(D30,'DS2024'!$G$5:$G$15,1)+1)),
IF($U$3=Database!$A$5,
_xlfn.FORECAST.LINEAR(
D30,
INDEX('DS2024'!$K$5:$K$15,MATCH(D30,'DS2024'!$J$5:$J$15,1)):
INDEX('DS2024'!$K$5:$K$15,MATCH(D30,'DS2024'!$J$5:$J$15,1)+1),
INDEX('DS2024'!$J$5:$J$15,MATCH(D30,'DS2024'!$J$5:$J$15,1)):
INDEX('DS2024'!$J$5:$J$15,MATCH(D30,'DS2024'!$J$5:$J$15,1)+1)),
IF($U$3=Database!$A$6,
_xlfn.FORECAST.LINEAR(
D30,
INDEX('DS2024'!$N$5:$N$15,MATCH(D30,'DS2024'!$M$5:$M$15,1)):
INDEX('DS2024'!$N$5:$N$15,MATCH(D30,'DS2024'!$M$5:$M$15,1)+1),
INDEX('DS2024'!$M$5:$M$15,MATCH(D30,'DS2024'!$M$5:$M$15,1)):
INDEX('DS2024'!$M$5:$M$15,MATCH(D30,'DS2024'!$M$5:$M$15,1)+1)),
IF($U$3=Database!$A$7,
_xlfn.FORECAST.LINEAR(
D30,
INDEX('DS2024'!$Q$5:$Q$15,MATCH(D30,'DS2024'!$P$5:$P$15,1)):
INDEX('DS2024'!$Q$5:$Q$15,MATCH(D30,'DS2024'!$P$5:$P$15,1)+1),
INDEX('DS2024'!$P$5:$P$15,MATCH(D30,'DS2024'!$P$5:$P$15,1)):
INDEX('DS2024'!$P$5:$P$15,MATCH(D30,'DS2024'!$P$5:$P$15,1)+1)),
IF($U$3=Database!$A$8,
_xlfn.FORECAST.LINEAR(
D30,
INDEX('DS2024'!$T$5:$T$15,MATCH(D30,'DS2024'!$S$5:$S$15,1)):
INDEX('DS2024'!$T$5:$T$15,MATCH(D30,'DS2024'!$S$5:$S$15,1)+1),
INDEX('DS2024'!$S$5:$S$15,MATCH(D30,'DS2024'!$S$5:$S$15,1)):
INDEX('DS2024'!$S$5:$S$15,MATCH(D30,'DS2024'!$S$5:$S$15,1)+1)),
IF($U$3=Database!$A$9,
_xlfn.FORECAST.LINEAR(
D30,
INDEX('DS2024'!$W$5:$W$15,MATCH(D30,'DS2024'!$V$5:$V$15,1)):
INDEX('DS2024'!$W$5:$W$15,MATCH(D30,'DS2024'!$V$5:$V$15,1)+1),
INDEX('DS2024'!$V$5:$V$15,MATCH(D30,'DS2024'!$V$5:$V$15,1)):
INDEX('DS2024'!$V$5:$V$15,MATCH(D30,'DS2024'!$V$5:$V$15,1)+1)),
IF($U$3=Database!$A$10,
_xlfn.FORECAST.LINEAR(
D30,
INDEX('DS2024'!$Z$5:$Z$15,MATCH(D30,'DS2024'!$Y$5:$Y$15,1)):
INDEX('DS2024'!$Z$5:$Z$15,MATCH(D30,'DS2024'!$Y$5:$Y$15,1)+1),
INDEX('DS2024'!$Y$5:$Y$15,MATCH(D30,'DS2024'!$Y$5:$Y$15,1)):
INDEX('DS2024'!$Y$5:$Y$15,MATCH(D30,'DS2024'!$Y$5:$Y$15,1)+1))
)))))))))))))))))))</f>
        <v>0.16682544731610338</v>
      </c>
      <c r="V30" s="50">
        <f>IF($V$3=Database!$A$11,
_xlfn.FORECAST.LINEAR(
F30,
INDEX('DS2024'!$B$20:$B$35,MATCH(F30,'DS2024'!$A$20:$A$35,1)):
INDEX('DS2024'!$B$20:$B$35,MATCH(F30,'DS2024'!$A$20:$A$35,1)+1),
INDEX('DS2024'!$A$20:$A$35,MATCH(F30,'DS2024'!$A$20:$A$35,1)):
INDEX('DS2024'!$A$20:$A$35,MATCH(F30,'DS2024'!$A$20:$A$35,1)+1)),
IF($V$3=Database!$A$12,
_xlfn.FORECAST.LINEAR(
F30,
INDEX('DS2024'!$E$20:$E$35,MATCH(F30,'DS2024'!$D$20:$D$35,1)):
INDEX('DS2024'!$E$20:$E$35,MATCH(F30,'DS2024'!$D$20:$D$35,1)+1),
INDEX('DS2024'!$D$20:$D$35,MATCH(F30,'DS2024'!$D$20:$D$35,1)):
INDEX('DS2024'!$D$20:$D$35,MATCH(F30,'DS2024'!$D$20:$D$35,1)+1)),
IF($V$3=Database!$A$13,
_xlfn.FORECAST.LINEAR(
F30,
INDEX('DS2024'!$H$20:$H$35,MATCH(F30,'DS2024'!$G$20:$G$35,1)):
INDEX('DS2024'!$H$20:$H$35,MATCH(F30,'DS2024'!$G$20:$G$35,1)+1),
INDEX('DS2024'!$G$20:$G$35,MATCH(F30,'DS2024'!$G$20:$G$35,1)):
INDEX('DS2024'!$G$20:$G$35,MATCH(F30,'DS2024'!$G$20:$G$35,1)+1)),
IF($V$3=Database!$A$14,
_xlfn.FORECAST.LINEAR(
F30,
INDEX('DS2024'!$K$20:$K$35,MATCH(F30,'DS2024'!$J$20:$J$35,1)):
INDEX('DS2024'!$K$20:$K$35,MATCH(F30,'DS2024'!$J$20:$J$35,1)+1),
INDEX('DS2024'!$J$20:$J$35,MATCH(F30,'DS2024'!$J$20:$J$35,1)):
INDEX('DS2024'!$J$20:$J$35,MATCH(F30,'DS2024'!$J$20:$J$35,1)+1)),
IF($V$3=Database!$A$15,
_xlfn.FORECAST.LINEAR(
F30,
INDEX('DS2024'!$N$20:$N$35,MATCH(F30,'DS2024'!$M$20:$M$35,1)):
INDEX('DS2024'!$N$20:$N$35,MATCH(F30,'DS2024'!$M$20:$M$35,1)+1),
INDEX('DS2024'!$M$20:$M$35,MATCH(F30,'DS2024'!$M$20:$M$35,1)):
INDEX('DS2024'!$M$20:$M$35,MATCH(F30,'DS2024'!$M$20:$M$35,1)+1)),
IF($V$3=Database!$A$16,
_xlfn.FORECAST.LINEAR(
F30,
INDEX('DS2024'!$Q$20:$Q$35,MATCH(F30,'DS2024'!$P$20:$P$35,1)):
INDEX('DS2024'!$Q$20:$Q$35,MATCH(F30,'DS2024'!$P$20:$P$35,1)+1),
INDEX('DS2024'!$P$20:$P$35,MATCH(F30,'DS2024'!$P$20:$P$35,1)):
INDEX('DS2024'!$P$20:$P$35,MATCH(F30,'DS2024'!$P$20:$P$35,1)+1)),
IF($V$3=Database!$A$17,
_xlfn.FORECAST.LINEAR(
F30,
INDEX('DS2024'!$T$20:$T$35,MATCH(F30,'DS2024'!$S$20:$S$35,1)):
INDEX('DS2024'!$T$20:$T$35,MATCH(F30,'DS2024'!$S$20:$S$35,1)+1),
INDEX('DS2024'!$S$20:$S$35,MATCH(F30,'DS2024'!$S$20:$S$35,1)):
INDEX('DS2024'!$S$20:$S$35,MATCH(F30,'DS2024'!$S$20:$S$35,1)+1)),
IF($V$3=Database!$A$18,
_xlfn.FORECAST.LINEAR(
F30,
INDEX('DS2024'!$W$20:$W$35,MATCH(F30,'DS2024'!$V$20:$V$35,1)):
INDEX('DS2024'!$W$20:$W$35,MATCH(F30,'DS2024'!$V$20:$V$35,1)+1),
INDEX('DS2024'!$V$20:$V$35,MATCH(F30,'DS2024'!$V$20:$V$35,1)):
INDEX('DS2024'!$V$20:$V$35,MATCH(F30,'DS2024'!$V$20:$V$35,1)+1)),
IF($V$3=Database!$A$19,
_xlfn.FORECAST.LINEAR(
F30,
INDEX('DS2024'!$Z$20:$Z$35,MATCH(F30,'DS2024'!$Y$20:$Y$35,1)):
INDEX('DS2024'!$Z$20:$Z$35,MATCH(F30,'DS2024'!$Y$20:$Y$35,1)+1),
INDEX('DS2024'!$Y$20:$Y$35,MATCH(F30,'DS2024'!$Y$20:$Y$35,1)):
INDEX('DS2024'!$Y$20:$Y$35,MATCH(F30,'DS2024'!$Y$20:$Y$35,1)+1)),
IF($V$3=Database!$A$20,
_xlfn.FORECAST.LINEAR(
F30,
INDEX('DS2024'!$AC$20:$AC$35,MATCH(F30,'DS2024'!$AB$20:$AB$35,1)):
INDEX('DS2024'!$AC$20:$AC$35,MATCH(F30,'DS2024'!$AB$20:$AB$35,1)+1),
INDEX('DS2024'!$AB$20:$AB$35,MATCH(F30,'DS2024'!$AB$20:$AB$35,1)):
INDEX('DS2024'!$AB$20:$AB$35,MATCH(F30,'DS2024'!$AB$20:$AB$35,1)+1)),
IF($V$3=Database!$A$2,
_xlfn.FORECAST.LINEAR(
F30,
INDEX('DS2024'!$B$5:$B$15,MATCH(F30,'DS2024'!$A$5:$A$15,1)):
INDEX('DS2024'!$B$5:$B$15,MATCH(F30,'DS2024'!$A$5:$A$15,1)+1),
INDEX('DS2024'!$A$5:$A$15,MATCH(F30,'DS2024'!$A$5:$A$15,1)):
INDEX('DS2024'!$A$5:$A$15,MATCH(F30,'DS2024'!$A$5:$A$15,1)+1)),
IF($V$3=Database!$A$3,
_xlfn.FORECAST.LINEAR(
F30,
INDEX('DS2024'!$E$5:$E$15,MATCH(F30,'DS2024'!$D$5:$D$15,1)):
INDEX('DS2024'!$E$5:$E$15,MATCH(F30,'DS2024'!$D$5:$D$15,1)+1),
INDEX('DS2024'!$D$5:$D$15,MATCH(F30,'DS2024'!$D$5:$D$15,1)):
INDEX('DS2024'!$D$5:$D$15,MATCH(F30,'DS2024'!$D$5:$D$15,1)+1)),
IF($V$3=Database!$A$4,
_xlfn.FORECAST.LINEAR(
F30,
INDEX('DS2024'!$H$5:$H$15,MATCH(F30,'DS2024'!$G$5:$G$15,1)):
INDEX('DS2024'!$H$5:$H$15,MATCH(F30,'DS2024'!$G$5:$G$15,1)+1),
INDEX('DS2024'!$G$5:$G$15,MATCH(F30,'DS2024'!$G$5:$G$15,1)):
INDEX('DS2024'!$G$5:$G$15,MATCH(F30,'DS2024'!$G$5:$G$15,1)+1)),
IF($V$3=Database!$A$5,
_xlfn.FORECAST.LINEAR(
F30,
INDEX('DS2024'!$K$5:$K$15,MATCH(F30,'DS2024'!$J$5:$J$15,1)):
INDEX('DS2024'!$K$5:$K$15,MATCH(F30,'DS2024'!$J$5:$J$15,1)+1),
INDEX('DS2024'!$J$5:$J$15,MATCH(F30,'DS2024'!$J$5:$J$15,1)):
INDEX('DS2024'!$J$5:$J$15,MATCH(F30,'DS2024'!$J$5:$J$15,1)+1)),
IF($V$3=Database!$A$6,
_xlfn.FORECAST.LINEAR(
F30,
INDEX('DS2024'!$N$5:$N$15,MATCH(F30,'DS2024'!$M$5:$M$15,1)):
INDEX('DS2024'!$N$5:$N$15,MATCH(F30,'DS2024'!$M$5:$M$15,1)+1),
INDEX('DS2024'!$M$5:$M$15,MATCH(F30,'DS2024'!$M$5:$M$15,1)):
INDEX('DS2024'!$M$5:$M$15,MATCH(F30,'DS2024'!$M$5:$M$15,1)+1)),
IF($V$3=Database!$A$7,
_xlfn.FORECAST.LINEAR(
F30,
INDEX('DS2024'!$Q$5:$Q$15,MATCH(F30,'DS2024'!$P$5:$P$15,1)):
INDEX('DS2024'!$Q$5:$Q$15,MATCH(F30,'DS2024'!$P$5:$P$15,1)+1),
INDEX('DS2024'!$P$5:$P$15,MATCH(F30,'DS2024'!$P$5:$P$15,1)):
INDEX('DS2024'!$P$5:$P$15,MATCH(F30,'DS2024'!$P$5:$P$15,1)+1)),
IF($V$3=Database!$A$8,
_xlfn.FORECAST.LINEAR(
F30,
INDEX('DS2024'!$T$5:$T$15,MATCH(F30,'DS2024'!$S$5:$S$15,1)):
INDEX('DS2024'!$T$5:$T$15,MATCH(F30,'DS2024'!$S$5:$S$15,1)+1),
INDEX('DS2024'!$S$5:$S$15,MATCH(F30,'DS2024'!$S$5:$S$15,1)):
INDEX('DS2024'!$S$5:$S$15,MATCH(F30,'DS2024'!$S$5:$S$15,1)+1)),
IF($V$3=Database!$A$9,
_xlfn.FORECAST.LINEAR(
F30,
INDEX('DS2024'!$W$5:$W$15,MATCH(F30,'DS2024'!$V$5:$V$15,1)):
INDEX('DS2024'!$W$5:$W$15,MATCH(F30,'DS2024'!$V$5:$V$15,1)+1),
INDEX('DS2024'!$V$5:$V$15,MATCH(F30,'DS2024'!$V$5:$V$15,1)):
INDEX('DS2024'!$V$5:$V$15,MATCH(F30,'DS2024'!$V$5:$V$15,1)+1)),
IF($V$3=Database!$A$10,
_xlfn.FORECAST.LINEAR(
F30,
INDEX('DS2024'!$Z$5:$Z$15,MATCH(F30,'DS2024'!$Y$5:$Y$15,1)):
INDEX('DS2024'!$Z$5:$Z$15,MATCH(F30,'DS2024'!$Y$5:$Y$15,1)+1),
INDEX('DS2024'!$Y$5:$Y$15,MATCH(F30,'DS2024'!$Y$5:$Y$15,1)):
INDEX('DS2024'!$Y$5:$Y$15,MATCH(F30,'DS2024'!$Y$5:$Y$15,1)+1))
)))))))))))))))))))</f>
        <v>0.16955904572564612</v>
      </c>
      <c r="W30" s="50">
        <f>IF($W$3=Database!$A$11,
_xlfn.FORECAST.LINEAR(
H30,
INDEX('DS2024'!$B$20:$B$35,MATCH(H30,'DS2024'!$A$20:$A$35,1)):
INDEX('DS2024'!$B$20:$B$35,MATCH(H30,'DS2024'!$A$20:$A$35,1)+1),
INDEX('DS2024'!$A$20:$A$35,MATCH(H30,'DS2024'!$A$20:$A$35,1)):
INDEX('DS2024'!$A$20:$A$35,MATCH(H30,'DS2024'!$A$20:$A$35,1)+1)),
IF($W$3=Database!$A$12,
_xlfn.FORECAST.LINEAR(
H30,
INDEX('DS2024'!$E$20:$E$35,MATCH(H30,'DS2024'!$D$20:$D$35,1)):
INDEX('DS2024'!$E$20:$E$35,MATCH(H30,'DS2024'!$D$20:$D$35,1)+1),
INDEX('DS2024'!$D$20:$D$35,MATCH(H30,'DS2024'!$D$20:$D$35,1)):
INDEX('DS2024'!$D$20:$D$35,MATCH(H30,'DS2024'!$D$20:$D$35,1)+1)),
IF($W$3=Database!$A$13,
_xlfn.FORECAST.LINEAR(
H30,
INDEX('DS2024'!$H$20:$H$35,MATCH(H30,'DS2024'!$G$20:$G$35,1)):
INDEX('DS2024'!$H$20:$H$35,MATCH(H30,'DS2024'!$G$20:$G$35,1)+1),
INDEX('DS2024'!$G$20:$G$35,MATCH(H30,'DS2024'!$G$20:$G$35,1)):
INDEX('DS2024'!$G$20:$G$35,MATCH(H30,'DS2024'!$G$20:$G$35,1)+1)),
IF($W$3=Database!$A$14,
_xlfn.FORECAST.LINEAR(
H30,
INDEX('DS2024'!$K$20:$K$35,MATCH(H30,'DS2024'!$J$20:$J$35,1)):
INDEX('DS2024'!$K$20:$K$35,MATCH(H30,'DS2024'!$J$20:$J$35,1)+1),
INDEX('DS2024'!$J$20:$J$35,MATCH(H30,'DS2024'!$J$20:$J$35,1)):
INDEX('DS2024'!$J$20:$J$35,MATCH(H30,'DS2024'!$J$20:$J$35,1)+1)),
IF($W$3=Database!$A$15,
_xlfn.FORECAST.LINEAR(
H30,
INDEX('DS2024'!$N$20:$N$35,MATCH(H30,'DS2024'!$M$20:$M$35,1)):
INDEX('DS2024'!$N$20:$N$35,MATCH(H30,'DS2024'!$M$20:$M$35,1)+1),
INDEX('DS2024'!$M$20:$M$35,MATCH(H30,'DS2024'!$M$20:$M$35,1)):
INDEX('DS2024'!$M$20:$M$35,MATCH(H30,'DS2024'!$M$20:$M$35,1)+1)),
IF($W$3=Database!$A$16,
_xlfn.FORECAST.LINEAR(
H30,
INDEX('DS2024'!$Q$20:$Q$35,MATCH(H30,'DS2024'!$P$20:$P$35,1)):
INDEX('DS2024'!$Q$20:$Q$35,MATCH(H30,'DS2024'!$P$20:$P$35,1)+1),
INDEX('DS2024'!$P$20:$P$35,MATCH(H30,'DS2024'!$P$20:$P$35,1)):
INDEX('DS2024'!$P$20:$P$35,MATCH(H30,'DS2024'!$P$20:$P$35,1)+1)),
IF($W$3=Database!$A$17,
_xlfn.FORECAST.LINEAR(
H30,
INDEX('DS2024'!$T$20:$T$35,MATCH(H30,'DS2024'!$S$20:$S$35,1)):
INDEX('DS2024'!$T$20:$T$35,MATCH(H30,'DS2024'!$S$20:$S$35,1)+1),
INDEX('DS2024'!$S$20:$S$35,MATCH(H30,'DS2024'!$S$20:$S$35,1)):
INDEX('DS2024'!$S$20:$S$35,MATCH(H30,'DS2024'!$S$20:$S$35,1)+1)),
IF($W$3=Database!$A$18,
_xlfn.FORECAST.LINEAR(
H30,
INDEX('DS2024'!$W$20:$W$35,MATCH(H30,'DS2024'!$V$20:$V$35,1)):
INDEX('DS2024'!$W$20:$W$35,MATCH(H30,'DS2024'!$V$20:$V$35,1)+1),
INDEX('DS2024'!$V$20:$V$35,MATCH(H30,'DS2024'!$V$20:$V$35,1)):
INDEX('DS2024'!$V$20:$V$35,MATCH(H30,'DS2024'!$V$20:$V$35,1)+1)),
IF($W$3=Database!$A$19,
_xlfn.FORECAST.LINEAR(
H30,
INDEX('DS2024'!$Z$20:$Z$35,MATCH(H30,'DS2024'!$Y$20:$Y$35,1)):
INDEX('DS2024'!$Z$20:$Z$35,MATCH(H30,'DS2024'!$Y$20:$Y$35,1)+1),
INDEX('DS2024'!$Y$20:$Y$35,MATCH(H30,'DS2024'!$Y$20:$Y$35,1)):
INDEX('DS2024'!$Y$20:$Y$35,MATCH(H30,'DS2024'!$Y$20:$Y$35,1)+1)),
IF($W$3=Database!$A$20,
_xlfn.FORECAST.LINEAR(
H30,
INDEX('DS2024'!$AC$20:$AC$35,MATCH(H30,'DS2024'!$AB$20:$AB$35,1)):
INDEX('DS2024'!$AC$20:$AC$35,MATCH(H30,'DS2024'!$AB$20:$AB$35,1)+1),
INDEX('DS2024'!$AB$20:$AB$35,MATCH(H30,'DS2024'!$AB$20:$AB$35,1)):
INDEX('DS2024'!$AB$20:$AB$35,MATCH(H30,'DS2024'!$AB$20:$AB$35,1)+1)),
IF($W$3=Database!$A$2,
_xlfn.FORECAST.LINEAR(
H30,
INDEX('DS2024'!$B$5:$B$15,MATCH(H30,'DS2024'!$A$5:$A$15,1)):
INDEX('DS2024'!$B$5:$B$15,MATCH(H30,'DS2024'!$A$5:$A$15,1)+1),
INDEX('DS2024'!$A$5:$A$15,MATCH(H30,'DS2024'!$A$5:$A$15,1)):
INDEX('DS2024'!$A$5:$A$15,MATCH(H30,'DS2024'!$A$5:$A$15,1)+1)),
IF($W$3=Database!$A$3,
_xlfn.FORECAST.LINEAR(
H30,
INDEX('DS2024'!$E$5:$E$15,MATCH(H30,'DS2024'!$D$5:$D$15,1)):
INDEX('DS2024'!$E$5:$E$15,MATCH(H30,'DS2024'!$D$5:$D$15,1)+1),
INDEX('DS2024'!$D$5:$D$15,MATCH(H30,'DS2024'!$D$5:$D$15,1)):
INDEX('DS2024'!$D$5:$D$15,MATCH(H30,'DS2024'!$D$5:$D$15,1)+1)),
IF($W$3=Database!$A$4,
_xlfn.FORECAST.LINEAR(
H30,
INDEX('DS2024'!$H$5:$H$15,MATCH(H30,'DS2024'!$G$5:$G$15,1)):
INDEX('DS2024'!$H$5:$H$15,MATCH(H30,'DS2024'!$G$5:$G$15,1)+1),
INDEX('DS2024'!$G$5:$G$15,MATCH(H30,'DS2024'!$G$5:$G$15,1)):
INDEX('DS2024'!$G$5:$G$15,MATCH(H30,'DS2024'!$G$5:$G$15,1)+1)),
IF($W$3=Database!$A$5,
_xlfn.FORECAST.LINEAR(
H30,
INDEX('DS2024'!$K$5:$K$15,MATCH(H30,'DS2024'!$J$5:$J$15,1)):
INDEX('DS2024'!$K$5:$K$15,MATCH(H30,'DS2024'!$J$5:$J$15,1)+1),
INDEX('DS2024'!$J$5:$J$15,MATCH(H30,'DS2024'!$J$5:$J$15,1)):
INDEX('DS2024'!$J$5:$J$15,MATCH(H30,'DS2024'!$J$5:$J$15,1)+1)),
IF($W$3=Database!$A$6,
_xlfn.FORECAST.LINEAR(
H30,
INDEX('DS2024'!$N$5:$N$15,MATCH(H30,'DS2024'!$M$5:$M$15,1)):
INDEX('DS2024'!$N$5:$N$15,MATCH(H30,'DS2024'!$M$5:$M$15,1)+1),
INDEX('DS2024'!$M$5:$M$15,MATCH(H30,'DS2024'!$M$5:$M$15,1)):
INDEX('DS2024'!$M$5:$M$15,MATCH(H30,'DS2024'!$M$5:$M$15,1)+1)),
IF($W$3=Database!$A$7,
_xlfn.FORECAST.LINEAR(
H30,
INDEX('DS2024'!$Q$5:$Q$15,MATCH(H30,'DS2024'!$P$5:$P$15,1)):
INDEX('DS2024'!$Q$5:$Q$15,MATCH(H30,'DS2024'!$P$5:$P$15,1)+1),
INDEX('DS2024'!$P$5:$P$15,MATCH(H30,'DS2024'!$P$5:$P$15,1)):
INDEX('DS2024'!$P$5:$P$15,MATCH(H30,'DS2024'!$P$5:$P$15,1)+1)),
IF($W$3=Database!$A$8,
_xlfn.FORECAST.LINEAR(
H30,
INDEX('DS2024'!$T$5:$T$15,MATCH(H30,'DS2024'!$S$5:$S$15,1)):
INDEX('DS2024'!$T$5:$T$15,MATCH(H30,'DS2024'!$S$5:$S$15,1)+1),
INDEX('DS2024'!$S$5:$S$15,MATCH(H30,'DS2024'!$S$5:$S$15,1)):
INDEX('DS2024'!$S$5:$S$15,MATCH(H30,'DS2024'!$S$5:$S$15,1)+1)),
IF($W$3=Database!$A$9,
_xlfn.FORECAST.LINEAR(
H30,
INDEX('DS2024'!$W$5:$W$15,MATCH(H30,'DS2024'!$V$5:$V$15,1)):
INDEX('DS2024'!$W$5:$W$15,MATCH(H30,'DS2024'!$V$5:$V$15,1)+1),
INDEX('DS2024'!$V$5:$V$15,MATCH(H30,'DS2024'!$V$5:$V$15,1)):
INDEX('DS2024'!$V$5:$V$15,MATCH(H30,'DS2024'!$V$5:$V$15,1)+1)),
IF($W$3=Database!$A$10,
_xlfn.FORECAST.LINEAR(
H30,
INDEX('DS2024'!$Z$5:$Z$15,MATCH(H30,'DS2024'!$Y$5:$Y$15,1)):
INDEX('DS2024'!$Z$5:$Z$15,MATCH(H30,'DS2024'!$Y$5:$Y$15,1)+1),
INDEX('DS2024'!$Y$5:$Y$15,MATCH(H30,'DS2024'!$Y$5:$Y$15,1)):
INDEX('DS2024'!$Y$5:$Y$15,MATCH(H30,'DS2024'!$Y$5:$Y$15,1)+1))
)))))))))))))))))))</f>
        <v>0.19160300967395197</v>
      </c>
      <c r="X30" s="50">
        <f>IF($X$3=Database!$A$11,
_xlfn.FORECAST.LINEAR(
J30,
INDEX('DS2024'!$B$20:$B$35,MATCH(J30,'DS2024'!$A$20:$A$35,1)):
INDEX('DS2024'!$B$20:$B$35,MATCH(J30,'DS2024'!$A$20:$A$35,1)+1),
INDEX('DS2024'!$A$20:$A$35,MATCH(J30,'DS2024'!$A$20:$A$35,1)):
INDEX('DS2024'!$A$20:$A$35,MATCH(J30,'DS2024'!$A$20:$A$35,1)+1)),
IF($X$3=Database!$A$12,
_xlfn.FORECAST.LINEAR(
J30,
INDEX('DS2024'!$E$20:$E$35,MATCH(J30,'DS2024'!$D$20:$D$35,1)):
INDEX('DS2024'!$E$20:$E$35,MATCH(J30,'DS2024'!$D$20:$D$35,1)+1),
INDEX('DS2024'!$D$20:$D$35,MATCH(J30,'DS2024'!$D$20:$D$35,1)):
INDEX('DS2024'!$D$20:$D$35,MATCH(J30,'DS2024'!$D$20:$D$35,1)+1)),
IF($X$3=Database!$A$13,
_xlfn.FORECAST.LINEAR(
J30,
INDEX('DS2024'!$H$20:$H$35,MATCH(J30,'DS2024'!$G$20:$G$35,1)):
INDEX('DS2024'!$H$20:$H$35,MATCH(J30,'DS2024'!$G$20:$G$35,1)+1),
INDEX('DS2024'!$G$20:$G$35,MATCH(J30,'DS2024'!$G$20:$G$35,1)):
INDEX('DS2024'!$G$20:$G$35,MATCH(J30,'DS2024'!$G$20:$G$35,1)+1)),
IF($X$3=Database!$A$14,
_xlfn.FORECAST.LINEAR(
J30,
INDEX('DS2024'!$K$20:$K$35,MATCH(J30,'DS2024'!$J$20:$J$35,1)):
INDEX('DS2024'!$K$20:$K$35,MATCH(J30,'DS2024'!$J$20:$J$35,1)+1),
INDEX('DS2024'!$J$20:$J$35,MATCH(J30,'DS2024'!$J$20:$J$35,1)):
INDEX('DS2024'!$J$20:$J$35,MATCH(J30,'DS2024'!$J$20:$J$35,1)+1)),
IF($X$3=Database!$A$15,
_xlfn.FORECAST.LINEAR(
J30,
INDEX('DS2024'!$N$20:$N$35,MATCH(J30,'DS2024'!$M$20:$M$35,1)):
INDEX('DS2024'!$N$20:$N$35,MATCH(J30,'DS2024'!$M$20:$M$35,1)+1),
INDEX('DS2024'!$M$20:$M$35,MATCH(J30,'DS2024'!$M$20:$M$35,1)):
INDEX('DS2024'!$M$20:$M$35,MATCH(J30,'DS2024'!$M$20:$M$35,1)+1)),
IF($X$3=Database!$A$16,
_xlfn.FORECAST.LINEAR(
J30,
INDEX('DS2024'!$Q$20:$Q$35,MATCH(J30,'DS2024'!$P$20:$P$35,1)):
INDEX('DS2024'!$Q$20:$Q$35,MATCH(J30,'DS2024'!$P$20:$P$35,1)+1),
INDEX('DS2024'!$P$20:$P$35,MATCH(J30,'DS2024'!$P$20:$P$35,1)):
INDEX('DS2024'!$P$20:$P$35,MATCH(J30,'DS2024'!$P$20:$P$35,1)+1)),
IF($X$3=Database!$A$17,
_xlfn.FORECAST.LINEAR(
J30,
INDEX('DS2024'!$T$20:$T$35,MATCH(J30,'DS2024'!$S$20:$S$35,1)):
INDEX('DS2024'!$T$20:$T$35,MATCH(J30,'DS2024'!$S$20:$S$35,1)+1),
INDEX('DS2024'!$S$20:$S$35,MATCH(J30,'DS2024'!$S$20:$S$35,1)):
INDEX('DS2024'!$S$20:$S$35,MATCH(J30,'DS2024'!$S$20:$S$35,1)+1)),
IF($X$3=Database!$A$18,
_xlfn.FORECAST.LINEAR(
J30,
INDEX('DS2024'!$W$20:$W$35,MATCH(J30,'DS2024'!$V$20:$V$35,1)):
INDEX('DS2024'!$W$20:$W$35,MATCH(J30,'DS2024'!$V$20:$V$35,1)+1),
INDEX('DS2024'!$V$20:$V$35,MATCH(J30,'DS2024'!$V$20:$V$35,1)):
INDEX('DS2024'!$V$20:$V$35,MATCH(J30,'DS2024'!$V$20:$V$35,1)+1)),
IF($X$3=Database!$A$19,
_xlfn.FORECAST.LINEAR(
J30,
INDEX('DS2024'!$Z$20:$Z$35,MATCH(J30,'DS2024'!$Y$20:$Y$35,1)):
INDEX('DS2024'!$Z$20:$Z$35,MATCH(J30,'DS2024'!$Y$20:$Y$35,1)+1),
INDEX('DS2024'!$Y$20:$Y$35,MATCH(J30,'DS2024'!$Y$20:$Y$35,1)):
INDEX('DS2024'!$Y$20:$Y$35,MATCH(J30,'DS2024'!$Y$20:$Y$35,1)+1)),
IF($X$3=Database!$A$20,
_xlfn.FORECAST.LINEAR(
J30,
INDEX('DS2024'!$AC$20:$AC$35,MATCH(J30,'DS2024'!$AB$20:$AB$35,1)):
INDEX('DS2024'!$AC$20:$AC$35,MATCH(J30,'DS2024'!$AB$20:$AB$35,1)+1),
INDEX('DS2024'!$AB$20:$AB$35,MATCH(J30,'DS2024'!$AB$20:$AB$35,1)):
INDEX('DS2024'!$AB$20:$AB$35,MATCH(J30,'DS2024'!$AB$20:$AB$35,1)+1)),
IF($X$3=Database!$A$2,
_xlfn.FORECAST.LINEAR(
J30,
INDEX('DS2024'!$B$5:$B$15,MATCH(J30,'DS2024'!$A$5:$A$15,1)):
INDEX('DS2024'!$B$5:$B$15,MATCH(J30,'DS2024'!$A$5:$A$15,1)+1),
INDEX('DS2024'!$A$5:$A$15,MATCH(J30,'DS2024'!$A$5:$A$15,1)):
INDEX('DS2024'!$A$5:$A$15,MATCH(J30,'DS2024'!$A$5:$A$15,1)+1)),
IF($X$3=Database!$A$3,
_xlfn.FORECAST.LINEAR(
J30,
INDEX('DS2024'!$E$5:$E$15,MATCH(J30,'DS2024'!$D$5:$D$15,1)):
INDEX('DS2024'!$E$5:$E$15,MATCH(J30,'DS2024'!$D$5:$D$15,1)+1),
INDEX('DS2024'!$D$5:$D$15,MATCH(J30,'DS2024'!$D$5:$D$15,1)):
INDEX('DS2024'!$D$5:$D$15,MATCH(J30,'DS2024'!$D$5:$D$15,1)+1)),
IF($X$3=Database!$A$4,
_xlfn.FORECAST.LINEAR(
J30,
INDEX('DS2024'!$H$5:$H$15,MATCH(J30,'DS2024'!$G$5:$G$15,1)):
INDEX('DS2024'!$H$5:$H$15,MATCH(J30,'DS2024'!$G$5:$G$15,1)+1),
INDEX('DS2024'!$G$5:$G$15,MATCH(J30,'DS2024'!$G$5:$G$15,1)):
INDEX('DS2024'!$G$5:$G$15,MATCH(J30,'DS2024'!$G$5:$G$15,1)+1)),
IF($X$3=Database!$A$5,
_xlfn.FORECAST.LINEAR(
J30,
INDEX('DS2024'!$K$5:$K$15,MATCH(J30,'DS2024'!$J$5:$J$15,1)):
INDEX('DS2024'!$K$5:$K$15,MATCH(J30,'DS2024'!$J$5:$J$15,1)+1),
INDEX('DS2024'!$J$5:$J$15,MATCH(J30,'DS2024'!$J$5:$J$15,1)):
INDEX('DS2024'!$J$5:$J$15,MATCH(J30,'DS2024'!$J$5:$J$15,1)+1)),
IF($X$3=Database!$A$6,
_xlfn.FORECAST.LINEAR(
J30,
INDEX('DS2024'!$N$5:$N$15,MATCH(J30,'DS2024'!$M$5:$M$15,1)):
INDEX('DS2024'!$N$5:$N$15,MATCH(J30,'DS2024'!$M$5:$M$15,1)+1),
INDEX('DS2024'!$M$5:$M$15,MATCH(J30,'DS2024'!$M$5:$M$15,1)):
INDEX('DS2024'!$M$5:$M$15,MATCH(J30,'DS2024'!$M$5:$M$15,1)+1)),
IF($X$3=Database!$A$7,
_xlfn.FORECAST.LINEAR(
J30,
INDEX('DS2024'!$Q$5:$Q$15,MATCH(J30,'DS2024'!$P$5:$P$15,1)):
INDEX('DS2024'!$Q$5:$Q$15,MATCH(J30,'DS2024'!$P$5:$P$15,1)+1),
INDEX('DS2024'!$P$5:$P$15,MATCH(J30,'DS2024'!$P$5:$P$15,1)):
INDEX('DS2024'!$P$5:$P$15,MATCH(J30,'DS2024'!$P$5:$P$15,1)+1)),
IF($X$3=Database!$A$8,
_xlfn.FORECAST.LINEAR(
J30,
INDEX('DS2024'!$T$5:$T$15,MATCH(J30,'DS2024'!$S$5:$S$15,1)):
INDEX('DS2024'!$T$5:$T$15,MATCH(J30,'DS2024'!$S$5:$S$15,1)+1),
INDEX('DS2024'!$S$5:$S$15,MATCH(J30,'DS2024'!$S$5:$S$15,1)):
INDEX('DS2024'!$S$5:$S$15,MATCH(J30,'DS2024'!$S$5:$S$15,1)+1)),
IF($T$3=Database!$A$9,
_xlfn.FORECAST.LINEAR(
J30,
INDEX('DS2024'!$W$5:$W$15,MATCH(J30,'DS2024'!$V$5:$V$15,1)):
INDEX('DS2024'!$W$5:$W$15,MATCH(J30,'DS2024'!$V$5:$V$15,1)+1),
INDEX('DS2024'!$V$5:$V$15,MATCH(J30,'DS2024'!$V$5:$V$15,1)):
INDEX('DS2024'!$V$5:$V$15,MATCH(J30,'DS2024'!$V$5:$V$15,1)+1)),
IF($T$3=Database!$A$10,
_xlfn.FORECAST.LINEAR(
J30,
INDEX('DS2024'!$Z$5:$Z$15,MATCH(J30,'DS2024'!$Y$5:$Y$15,1)):
INDEX('DS2024'!$Z$5:$Z$15,MATCH(J30,'DS2024'!$Y$5:$Y$15,1)+1),
INDEX('DS2024'!$Y$5:$Y$15,MATCH(J30,'DS2024'!$Y$5:$Y$15,1)):
INDEX('DS2024'!$Y$5:$Y$15,MATCH(J30,'DS2024'!$Y$5:$Y$15,1)+1))
)))))))))))))))))))</f>
        <v>0.19318269039372588</v>
      </c>
      <c r="Y30" s="50">
        <f>IF($Y$3=Database!$A$11,
_xlfn.FORECAST.LINEAR(
L30,
INDEX('DS2024'!$B$20:$B$35,MATCH(L30,'DS2024'!$A$20:$A$35,1)):
INDEX('DS2024'!$B$20:$B$35,MATCH(L30,'DS2024'!$A$20:$A$35,1)+1),
INDEX('DS2024'!$A$20:$A$35,MATCH(L30,'DS2024'!$A$20:$A$35,1)):
INDEX('DS2024'!$A$20:$A$35,MATCH(L30,'DS2024'!$A$20:$A$35,1)+1)),
IF($Y$3=Database!$A$12,
_xlfn.FORECAST.LINEAR(
L30,
INDEX('DS2024'!$E$20:$E$35,MATCH(L30,'DS2024'!$D$20:$D$35,1)):
INDEX('DS2024'!$E$20:$E$35,MATCH(L30,'DS2024'!$D$20:$D$35,1)+1),
INDEX('DS2024'!$D$20:$D$35,MATCH(L30,'DS2024'!$D$20:$D$35,1)):
INDEX('DS2024'!$D$20:$D$35,MATCH(L30,'DS2024'!$D$20:$D$35,1)+1)),
IF($Y$3=Database!$A$13,
_xlfn.FORECAST.LINEAR(
L30,
INDEX('DS2024'!$H$20:$H$35,MATCH(L30,'DS2024'!$G$20:$G$35,1)):
INDEX('DS2024'!$H$20:$H$35,MATCH(L30,'DS2024'!$G$20:$G$35,1)+1),
INDEX('DS2024'!$G$20:$G$35,MATCH(L30,'DS2024'!$G$20:$G$35,1)):
INDEX('DS2024'!$G$20:$G$35,MATCH(L30,'DS2024'!$G$20:$G$35,1)+1)),
IF($Y$3=Database!$A$14,
_xlfn.FORECAST.LINEAR(
L30,
INDEX('DS2024'!$K$20:$K$35,MATCH(L30,'DS2024'!$J$20:$J$35,1)):
INDEX('DS2024'!$K$20:$K$35,MATCH(L30,'DS2024'!$J$20:$J$35,1)+1),
INDEX('DS2024'!$J$20:$J$35,MATCH(L30,'DS2024'!$J$20:$J$35,1)):
INDEX('DS2024'!$J$20:$J$35,MATCH(L30,'DS2024'!$J$20:$J$35,1)+1)),
IF($Y$3=Database!$A$15,
_xlfn.FORECAST.LINEAR(
L30,
INDEX('DS2024'!$N$20:$N$35,MATCH(L30,'DS2024'!$M$20:$M$35,1)):
INDEX('DS2024'!$N$20:$N$35,MATCH(L30,'DS2024'!$M$20:$M$35,1)+1),
INDEX('DS2024'!$M$20:$M$35,MATCH(L30,'DS2024'!$M$20:$M$35,1)):
INDEX('DS2024'!$M$20:$M$35,MATCH(L30,'DS2024'!$M$20:$M$35,1)+1)),
IF($Y$3=Database!$A$16,
_xlfn.FORECAST.LINEAR(
L30,
INDEX('DS2024'!$Q$20:$Q$35,MATCH(L30,'DS2024'!$P$20:$P$35,1)):
INDEX('DS2024'!$Q$20:$Q$35,MATCH(L30,'DS2024'!$P$20:$P$35,1)+1),
INDEX('DS2024'!$P$20:$P$35,MATCH(L30,'DS2024'!$P$20:$P$35,1)):
INDEX('DS2024'!$P$20:$P$35,MATCH(L30,'DS2024'!$P$20:$P$35,1)+1)),
IF($Y$3=Database!$A$17,
_xlfn.FORECAST.LINEAR(
L30,
INDEX('DS2024'!$T$20:$T$35,MATCH(L30,'DS2024'!$S$20:$S$35,1)):
INDEX('DS2024'!$T$20:$T$35,MATCH(L30,'DS2024'!$S$20:$S$35,1)+1),
INDEX('DS2024'!$S$20:$S$35,MATCH(L30,'DS2024'!$S$20:$S$35,1)):
INDEX('DS2024'!$S$20:$S$35,MATCH(L30,'DS2024'!$S$20:$S$35,1)+1)),
IF($Y$3=Database!$A$18,
_xlfn.FORECAST.LINEAR(
L30,
INDEX('DS2024'!$W$20:$W$35,MATCH(L30,'DS2024'!$V$20:$V$35,1)):
INDEX('DS2024'!$W$20:$W$35,MATCH(L30,'DS2024'!$V$20:$V$35,1)+1),
INDEX('DS2024'!$V$20:$V$35,MATCH(L30,'DS2024'!$V$20:$V$35,1)):
INDEX('DS2024'!$V$20:$V$35,MATCH(L30,'DS2024'!$V$20:$V$35,1)+1)),
IF($Y$3=Database!$A$19,
_xlfn.FORECAST.LINEAR(
L30,
INDEX('DS2024'!$Z$20:$Z$35,MATCH(L30,'DS2024'!$Y$20:$Y$35,1)):
INDEX('DS2024'!$Z$20:$Z$35,MATCH(L30,'DS2024'!$Y$20:$Y$35,1)+1),
INDEX('DS2024'!$Y$20:$Y$35,MATCH(L30,'DS2024'!$Y$20:$Y$35,1)):
INDEX('DS2024'!$Y$20:$Y$35,MATCH(L30,'DS2024'!$Y$20:$Y$35,1)+1)),
IF($Y$3=Database!$A$20,
_xlfn.FORECAST.LINEAR(
L30,
INDEX('DS2024'!$AC$20:$AC$35,MATCH(L30,'DS2024'!$AB$20:$AB$35,1)):
INDEX('DS2024'!$AC$20:$AC$35,MATCH(L30,'DS2024'!$AB$20:$AB$35,1)+1),
INDEX('DS2024'!$AB$20:$AB$35,MATCH(L30,'DS2024'!$AB$20:$AB$35,1)):
INDEX('DS2024'!$AB$20:$AB$35,MATCH(L30,'DS2024'!$AB$20:$AB$35,1)+1)),
IF($Y$3=Database!$A$2,
_xlfn.FORECAST.LINEAR(
L30,
INDEX('DS2024'!$B$5:$B$15,MATCH(L30,'DS2024'!$A$5:$A$15,1)):
INDEX('DS2024'!$B$5:$B$15,MATCH(L30,'DS2024'!$A$5:$A$15,1)+1),
INDEX('DS2024'!$A$5:$A$15,MATCH(L30,'DS2024'!$A$5:$A$15,1)):
INDEX('DS2024'!$A$5:$A$15,MATCH(L30,'DS2024'!$A$5:$A$15,1)+1)),
IF($Y$3=Database!$A$3,
_xlfn.FORECAST.LINEAR(
L30,
INDEX('DS2024'!$E$5:$E$15,MATCH(L30,'DS2024'!$D$5:$D$15,1)):
INDEX('DS2024'!$E$5:$E$15,MATCH(L30,'DS2024'!$D$5:$D$15,1)+1),
INDEX('DS2024'!$D$5:$D$15,MATCH(L30,'DS2024'!$D$5:$D$15,1)):
INDEX('DS2024'!$D$5:$D$15,MATCH(L30,'DS2024'!$D$5:$D$15,1)+1)),
IF($Y$3=Database!$A$4,
_xlfn.FORECAST.LINEAR(
L30,
INDEX('DS2024'!$H$5:$H$15,MATCH(L30,'DS2024'!$G$5:$G$15,1)):
INDEX('DS2024'!$H$5:$H$15,MATCH(L30,'DS2024'!$G$5:$G$15,1)+1),
INDEX('DS2024'!$G$5:$G$15,MATCH(L30,'DS2024'!$G$5:$G$15,1)):
INDEX('DS2024'!$G$5:$G$15,MATCH(L30,'DS2024'!$G$5:$G$15,1)+1)),
IF($Y$3=Database!$A$5,
_xlfn.FORECAST.LINEAR(
L30,
INDEX('DS2024'!$K$5:$K$15,MATCH(L30,'DS2024'!$J$5:$J$15,1)):
INDEX('DS2024'!$K$5:$K$15,MATCH(L30,'DS2024'!$J$5:$J$15,1)+1),
INDEX('DS2024'!$J$5:$J$15,MATCH(L30,'DS2024'!$J$5:$J$15,1)):
INDEX('DS2024'!$J$5:$J$15,MATCH(L30,'DS2024'!$J$5:$J$15,1)+1)),
IF($Y$3=Database!$A$6,
_xlfn.FORECAST.LINEAR(
L30,
INDEX('DS2024'!$N$5:$N$15,MATCH(L30,'DS2024'!$M$5:$M$15,1)):
INDEX('DS2024'!$N$5:$N$15,MATCH(L30,'DS2024'!$M$5:$M$15,1)+1),
INDEX('DS2024'!$M$5:$M$15,MATCH(L30,'DS2024'!$M$5:$M$15,1)):
INDEX('DS2024'!$M$5:$M$15,MATCH(L30,'DS2024'!$M$5:$M$15,1)+1)),
IF($Y$3=Database!$A$7,
_xlfn.FORECAST.LINEAR(
L30,
INDEX('DS2024'!$Q$5:$Q$15,MATCH(L30,'DS2024'!$P$5:$P$15,1)):
INDEX('DS2024'!$Q$5:$Q$15,MATCH(L30,'DS2024'!$P$5:$P$15,1)+1),
INDEX('DS2024'!$P$5:$P$15,MATCH(L30,'DS2024'!$P$5:$P$15,1)):
INDEX('DS2024'!$P$5:$P$15,MATCH(L30,'DS2024'!$P$5:$P$15,1)+1)),
IF($Y$3=Database!$A$8,
_xlfn.FORECAST.LINEAR(
L30,
INDEX('DS2024'!$T$5:$T$15,MATCH(L30,'DS2024'!$S$5:$S$15,1)):
INDEX('DS2024'!$T$5:$T$15,MATCH(L30,'DS2024'!$S$5:$S$15,1)+1),
INDEX('DS2024'!$S$5:$S$15,MATCH(L30,'DS2024'!$S$5:$S$15,1)):
INDEX('DS2024'!$S$5:$S$15,MATCH(L30,'DS2024'!$S$5:$S$15,1)+1)),
IF($T$3=Database!$A$9,
_xlfn.FORECAST.LINEAR(
L30,
INDEX('DS2024'!$W$5:$W$15,MATCH(L30,'DS2024'!$V$5:$V$15,1)):
INDEX('DS2024'!$W$5:$W$15,MATCH(L30,'DS2024'!$V$5:$V$15,1)+1),
INDEX('DS2024'!$V$5:$V$15,MATCH(L30,'DS2024'!$V$5:$V$15,1)):
INDEX('DS2024'!$V$5:$V$15,MATCH(L30,'DS2024'!$V$5:$V$15,1)+1)),
IF($T$3=Database!$A$10,
_xlfn.FORECAST.LINEAR(
L30,
INDEX('DS2024'!$Z$5:$Z$15,MATCH(L30,'DS2024'!$Y$5:$Y$15,1)):
INDEX('DS2024'!$Z$5:$Z$15,MATCH(L30,'DS2024'!$Y$5:$Y$15,1)+1),
INDEX('DS2024'!$Y$5:$Y$15,MATCH(L30,'DS2024'!$Y$5:$Y$15,1)):
INDEX('DS2024'!$Y$5:$Y$15,MATCH(L30,'DS2024'!$Y$5:$Y$15,1)+1))
)))))))))))))))))))</f>
        <v>0.19108706556789681</v>
      </c>
      <c r="Z30" s="50">
        <f>IF($Z$3=Database!$A$11,
_xlfn.FORECAST.LINEAR(
N30,
INDEX('DS2024'!$B$20:$B$35,MATCH(N30,'DS2024'!$A$20:$A$35,1)):
INDEX('DS2024'!$B$20:$B$35,MATCH(N30,'DS2024'!$A$20:$A$35,1)+1),
INDEX('DS2024'!$A$20:$A$35,MATCH(N30,'DS2024'!$A$20:$A$35,1)):
INDEX('DS2024'!$A$20:$A$35,MATCH(N30,'DS2024'!$A$20:$A$35,1)+1)),
IF($Z$3=Database!$A$12,
_xlfn.FORECAST.LINEAR(
N30,
INDEX('DS2024'!$E$20:$E$35,MATCH(N30,'DS2024'!$D$20:$D$35,1)):
INDEX('DS2024'!$E$20:$E$35,MATCH(N30,'DS2024'!$D$20:$D$35,1)+1),
INDEX('DS2024'!$D$20:$D$35,MATCH(N30,'DS2024'!$D$20:$D$35,1)):
INDEX('DS2024'!$D$20:$D$35,MATCH(N30,'DS2024'!$D$20:$D$35,1)+1)),
IF($Z$3=Database!$A$13,
_xlfn.FORECAST.LINEAR(
N30,
INDEX('DS2024'!$H$20:$H$35,MATCH(N30,'DS2024'!$G$20:$G$35,1)):
INDEX('DS2024'!$H$20:$H$35,MATCH(N30,'DS2024'!$G$20:$G$35,1)+1),
INDEX('DS2024'!$G$20:$G$35,MATCH(N30,'DS2024'!$G$20:$G$35,1)):
INDEX('DS2024'!$G$20:$G$35,MATCH(N30,'DS2024'!$G$20:$G$35,1)+1)),
IF($Z$3=Database!$A$14,
_xlfn.FORECAST.LINEAR(
N30,
INDEX('DS2024'!$K$20:$K$35,MATCH(N30,'DS2024'!$J$20:$J$35,1)):
INDEX('DS2024'!$K$20:$K$35,MATCH(N30,'DS2024'!$J$20:$J$35,1)+1),
INDEX('DS2024'!$J$20:$J$35,MATCH(N30,'DS2024'!$J$20:$J$35,1)):
INDEX('DS2024'!$J$20:$J$35,MATCH(N30,'DS2024'!$J$20:$J$35,1)+1)),
IF($Z$3=Database!$A$15,
_xlfn.FORECAST.LINEAR(
N30,
INDEX('DS2024'!$N$20:$N$35,MATCH(N30,'DS2024'!$M$20:$M$35,1)):
INDEX('DS2024'!$N$20:$N$35,MATCH(N30,'DS2024'!$M$20:$M$35,1)+1),
INDEX('DS2024'!$M$20:$M$35,MATCH(N30,'DS2024'!$M$20:$M$35,1)):
INDEX('DS2024'!$M$20:$M$35,MATCH(N30,'DS2024'!$M$20:$M$35,1)+1)),
IF($Z$3=Database!$A$16,
_xlfn.FORECAST.LINEAR(
N30,
INDEX('DS2024'!$Q$20:$Q$35,MATCH(N30,'DS2024'!$P$20:$P$35,1)):
INDEX('DS2024'!$Q$20:$Q$35,MATCH(N30,'DS2024'!$P$20:$P$35,1)+1),
INDEX('DS2024'!$P$20:$P$35,MATCH(N30,'DS2024'!$P$20:$P$35,1)):
INDEX('DS2024'!$P$20:$P$35,MATCH(N30,'DS2024'!$P$20:$P$35,1)+1)),
IF($Z$3=Database!$A$17,
_xlfn.FORECAST.LINEAR(
N30,
INDEX('DS2024'!$T$20:$T$35,MATCH(N30,'DS2024'!$S$20:$S$35,1)):
INDEX('DS2024'!$T$20:$T$35,MATCH(N30,'DS2024'!$S$20:$S$35,1)+1),
INDEX('DS2024'!$S$20:$S$35,MATCH(N30,'DS2024'!$S$20:$S$35,1)):
INDEX('DS2024'!$S$20:$S$35,MATCH(N30,'DS2024'!$S$20:$S$35,1)+1)),
IF($Z$3=Database!$A$18,
_xlfn.FORECAST.LINEAR(
N30,
INDEX('DS2024'!$W$20:$W$35,MATCH(N30,'DS2024'!$V$20:$V$35,1)):
INDEX('DS2024'!$W$20:$W$35,MATCH(N30,'DS2024'!$V$20:$V$35,1)+1),
INDEX('DS2024'!$V$20:$V$35,MATCH(N30,'DS2024'!$V$20:$V$35,1)):
INDEX('DS2024'!$V$20:$V$35,MATCH(N30,'DS2024'!$V$20:$V$35,1)+1)),
IF($Z$3=Database!$A$19,
_xlfn.FORECAST.LINEAR(
N30,
INDEX('DS2024'!$Z$20:$Z$35,MATCH(N30,'DS2024'!$Y$20:$Y$35,1)):
INDEX('DS2024'!$Z$20:$Z$35,MATCH(N30,'DS2024'!$Y$20:$Y$35,1)+1),
INDEX('DS2024'!$Y$20:$Y$35,MATCH(N30,'DS2024'!$Y$20:$Y$35,1)):
INDEX('DS2024'!$Y$20:$Y$35,MATCH(N30,'DS2024'!$Y$20:$Y$35,1)+1)),
IF($Z$3=Database!$A$20,
_xlfn.FORECAST.LINEAR(
N30,
INDEX('DS2024'!$AC$20:$AC$35,MATCH(N30,'DS2024'!$AB$20:$AB$35,1)):
INDEX('DS2024'!$AC$20:$AC$35,MATCH(N30,'DS2024'!$AB$20:$AB$35,1)+1),
INDEX('DS2024'!$AB$20:$AB$35,MATCH(N30,'DS2024'!$AB$20:$AB$35,1)):
INDEX('DS2024'!$AB$20:$AB$35,MATCH(N30,'DS2024'!$AB$20:$AB$35,1)+1)),
IF($Z$3=Database!$A$2,
_xlfn.FORECAST.LINEAR(
N30,
INDEX('DS2024'!$B$5:$B$15,MATCH(N30,'DS2024'!$A$5:$A$15,1)):
INDEX('DS2024'!$B$5:$B$15,MATCH(N30,'DS2024'!$A$5:$A$15,1)+1),
INDEX('DS2024'!$A$5:$A$15,MATCH(N30,'DS2024'!$A$5:$A$15,1)):
INDEX('DS2024'!$A$5:$A$15,MATCH(N30,'DS2024'!$A$5:$A$15,1)+1)),
IF($Z$3=Database!$A$3,
_xlfn.FORECAST.LINEAR(
N30,
INDEX('DS2024'!$E$5:$E$15,MATCH(N30,'DS2024'!$D$5:$D$15,1)):
INDEX('DS2024'!$E$5:$E$15,MATCH(N30,'DS2024'!$D$5:$D$15,1)+1),
INDEX('DS2024'!$D$5:$D$15,MATCH(N30,'DS2024'!$D$5:$D$15,1)):
INDEX('DS2024'!$D$5:$D$15,MATCH(N30,'DS2024'!$D$5:$D$15,1)+1)),
IF($Z$3=Database!$A$4,
_xlfn.FORECAST.LINEAR(
N30,
INDEX('DS2024'!$H$5:$H$15,MATCH(N30,'DS2024'!$G$5:$G$15,1)):
INDEX('DS2024'!$H$5:$H$15,MATCH(N30,'DS2024'!$G$5:$G$15,1)+1),
INDEX('DS2024'!$G$5:$G$15,MATCH(N30,'DS2024'!$G$5:$G$15,1)):
INDEX('DS2024'!$G$5:$G$15,MATCH(N30,'DS2024'!$G$5:$G$15,1)+1)),
IF($Z$3=Database!$A$5,
_xlfn.FORECAST.LINEAR(
N30,
INDEX('DS2024'!$K$5:$K$15,MATCH(N30,'DS2024'!$J$5:$J$15,1)):
INDEX('DS2024'!$K$5:$K$15,MATCH(N30,'DS2024'!$J$5:$J$15,1)+1),
INDEX('DS2024'!$J$5:$J$15,MATCH(N30,'DS2024'!$J$5:$J$15,1)):
INDEX('DS2024'!$J$5:$J$15,MATCH(N30,'DS2024'!$J$5:$J$15,1)+1)),
IF($Z$3=Database!$A$6,
_xlfn.FORECAST.LINEAR(
N30,
INDEX('DS2024'!$N$5:$N$15,MATCH(N30,'DS2024'!$M$5:$M$15,1)):
INDEX('DS2024'!$N$5:$N$15,MATCH(N30,'DS2024'!$M$5:$M$15,1)+1),
INDEX('DS2024'!$M$5:$M$15,MATCH(N30,'DS2024'!$M$5:$M$15,1)):
INDEX('DS2024'!$M$5:$M$15,MATCH(N30,'DS2024'!$M$5:$M$15,1)+1)),
IF($Z$3=Database!$A$7,
_xlfn.FORECAST.LINEAR(
N30,
INDEX('DS2024'!$Q$5:$Q$15,MATCH(N30,'DS2024'!$P$5:$P$15,1)):
INDEX('DS2024'!$Q$5:$Q$15,MATCH(N30,'DS2024'!$P$5:$P$15,1)+1),
INDEX('DS2024'!$P$5:$P$15,MATCH(N30,'DS2024'!$P$5:$P$15,1)):
INDEX('DS2024'!$P$5:$P$15,MATCH(N30,'DS2024'!$P$5:$P$15,1)+1)),
IF($Z$3=Database!$A$8,
_xlfn.FORECAST.LINEAR(
N30,
INDEX('DS2024'!$T$5:$T$15,MATCH(N30,'DS2024'!$S$5:$S$15,1)):
INDEX('DS2024'!$T$5:$T$15,MATCH(N30,'DS2024'!$S$5:$S$15,1)+1),
INDEX('DS2024'!$S$5:$S$15,MATCH(N30,'DS2024'!$S$5:$S$15,1)):
INDEX('DS2024'!$S$5:$S$15,MATCH(N30,'DS2024'!$S$5:$S$15,1)+1)),
IF($Z$3=Database!$A$9,
_xlfn.FORECAST.LINEAR(
N30,
INDEX('DS2024'!$W$5:$W$15,MATCH(N30,'DS2024'!$V$5:$V$15,1)):
INDEX('DS2024'!$W$5:$W$15,MATCH(N30,'DS2024'!$V$5:$V$15,1)+1),
INDEX('DS2024'!$V$5:$V$15,MATCH(N30,'DS2024'!$V$5:$V$15,1)):
INDEX('DS2024'!$V$5:$V$15,MATCH(N30,'DS2024'!$V$5:$V$15,1)+1)),
IF($Z$3=Database!$A$10,
_xlfn.FORECAST.LINEAR(
N30,
INDEX('DS2024'!$Z$5:$Z$15,MATCH(N30,'DS2024'!$Y$5:$Y$15,1)):
INDEX('DS2024'!$Z$5:$Z$15,MATCH(N30,'DS2024'!$Y$5:$Y$15,1)+1),
INDEX('DS2024'!$Y$5:$Y$15,MATCH(N30,'DS2024'!$Y$5:$Y$15,1)):
INDEX('DS2024'!$Y$5:$Y$15,MATCH(N30,'DS2024'!$Y$5:$Y$15,1)+1))
)))))))))))))))))))</f>
        <v>0.19373366774155024</v>
      </c>
      <c r="AA30" s="50">
        <f>IF($AA$3=Database!$A$11,
_xlfn.FORECAST.LINEAR(
P30,
INDEX('DS2024'!$B$20:$B$35,MATCH(P30,'DS2024'!$A$20:$A$35,1)):
INDEX('DS2024'!$B$20:$B$35,MATCH(P30,'DS2024'!$A$20:$A$35,1)+1),
INDEX('DS2024'!$A$20:$A$35,MATCH(P30,'DS2024'!$A$20:$A$35,1)):
INDEX('DS2024'!$A$20:$A$35,MATCH(P30,'DS2024'!$A$20:$A$35,1)+1)),
IF($AA$3=Database!$A$12,
_xlfn.FORECAST.LINEAR(
P30,
INDEX('DS2024'!$E$20:$E$35,MATCH(P30,'DS2024'!$D$20:$D$35,1)):
INDEX('DS2024'!$E$20:$E$35,MATCH(P30,'DS2024'!$D$20:$D$35,1)+1),
INDEX('DS2024'!$D$20:$D$35,MATCH(P30,'DS2024'!$D$20:$D$35,1)):
INDEX('DS2024'!$D$20:$D$35,MATCH(P30,'DS2024'!$D$20:$D$35,1)+1)),
IF($AA$3=Database!$A$13,
_xlfn.FORECAST.LINEAR(
P30,
INDEX('DS2024'!$H$20:$H$35,MATCH(P30,'DS2024'!$G$20:$G$35,1)):
INDEX('DS2024'!$H$20:$H$35,MATCH(P30,'DS2024'!$G$20:$G$35,1)+1),
INDEX('DS2024'!$G$20:$G$35,MATCH(P30,'DS2024'!$G$20:$G$35,1)):
INDEX('DS2024'!$G$20:$G$35,MATCH(P30,'DS2024'!$G$20:$G$35,1)+1)),
IF($AA$3=Database!$A$14,
_xlfn.FORECAST.LINEAR(
P30,
INDEX('DS2024'!$K$20:$K$35,MATCH(P30,'DS2024'!$J$20:$J$35,1)):
INDEX('DS2024'!$K$20:$K$35,MATCH(P30,'DS2024'!$J$20:$J$35,1)+1),
INDEX('DS2024'!$J$20:$J$35,MATCH(P30,'DS2024'!$J$20:$J$35,1)):
INDEX('DS2024'!$J$20:$J$35,MATCH(P30,'DS2024'!$J$20:$J$35,1)+1)),
IF($AA$3=Database!$A$15,
_xlfn.FORECAST.LINEAR(
P30,
INDEX('DS2024'!$N$20:$N$35,MATCH(P30,'DS2024'!$M$20:$M$35,1)):
INDEX('DS2024'!$N$20:$N$35,MATCH(P30,'DS2024'!$M$20:$M$35,1)+1),
INDEX('DS2024'!$M$20:$M$35,MATCH(P30,'DS2024'!$M$20:$M$35,1)):
INDEX('DS2024'!$M$20:$M$35,MATCH(P30,'DS2024'!$M$20:$M$35,1)+1)),
IF($AA$3=Database!$A$16,
_xlfn.FORECAST.LINEAR(
P30,
INDEX('DS2024'!$Q$20:$Q$35,MATCH(P30,'DS2024'!$P$20:$P$35,1)):
INDEX('DS2024'!$Q$20:$Q$35,MATCH(P30,'DS2024'!$P$20:$P$35,1)+1),
INDEX('DS2024'!$P$20:$P$35,MATCH(P30,'DS2024'!$P$20:$P$35,1)):
INDEX('DS2024'!$P$20:$P$35,MATCH(P30,'DS2024'!$P$20:$P$35,1)+1)),
IF($AA$3=Database!$A$17,
_xlfn.FORECAST.LINEAR(
P30,
INDEX('DS2024'!$T$20:$T$35,MATCH(P30,'DS2024'!$S$20:$S$35,1)):
INDEX('DS2024'!$T$20:$T$35,MATCH(P30,'DS2024'!$S$20:$S$35,1)+1),
INDEX('DS2024'!$S$20:$S$35,MATCH(P30,'DS2024'!$S$20:$S$35,1)):
INDEX('DS2024'!$S$20:$S$35,MATCH(P30,'DS2024'!$S$20:$S$35,1)+1)),
IF($AA$3=Database!$A$18,
_xlfn.FORECAST.LINEAR(
P30,
INDEX('DS2024'!$W$20:$W$35,MATCH(P30,'DS2024'!$V$20:$V$35,1)):
INDEX('DS2024'!$W$20:$W$35,MATCH(P30,'DS2024'!$V$20:$V$35,1)+1),
INDEX('DS2024'!$V$20:$V$35,MATCH(P30,'DS2024'!$V$20:$V$35,1)):
INDEX('DS2024'!$V$20:$V$35,MATCH(P30,'DS2024'!$V$20:$V$35,1)+1)),
IF($AA$3=Database!$A$19,
_xlfn.FORECAST.LINEAR(
P30,
INDEX('DS2024'!$Z$20:$Z$35,MATCH(P30,'DS2024'!$Y$20:$Y$35,1)):
INDEX('DS2024'!$Z$20:$Z$35,MATCH(P30,'DS2024'!$Y$20:$Y$35,1)+1),
INDEX('DS2024'!$Y$20:$Y$35,MATCH(P30,'DS2024'!$Y$20:$Y$35,1)):
INDEX('DS2024'!$Y$20:$Y$35,MATCH(P30,'DS2024'!$Y$20:$Y$35,1)+1)),
IF($AA$3=Database!$A$20,
_xlfn.FORECAST.LINEAR(
P30,
INDEX('DS2024'!$AC$20:$AC$35,MATCH(P30,'DS2024'!$AB$20:$AB$35,1)):
INDEX('DS2024'!$AC$20:$AC$35,MATCH(P30,'DS2024'!$AB$20:$AB$35,1)+1),
INDEX('DS2024'!$AB$20:$AB$35,MATCH(P30,'DS2024'!$AB$20:$AB$35,1)):
INDEX('DS2024'!$AB$20:$AB$35,MATCH(P30,'DS2024'!$AB$20:$AB$35,1)+1)),
IF($AA$3=Database!$A$2,
_xlfn.FORECAST.LINEAR(
P30,
INDEX('DS2024'!$B$5:$B$15,MATCH(P30,'DS2024'!$A$5:$A$15,1)):
INDEX('DS2024'!$B$5:$B$15,MATCH(P30,'DS2024'!$A$5:$A$15,1)+1),
INDEX('DS2024'!$A$5:$A$15,MATCH(P30,'DS2024'!$A$5:$A$15,1)):
INDEX('DS2024'!$A$5:$A$15,MATCH(P30,'DS2024'!$A$5:$A$15,1)+1)),
IF($AA$3=Database!$A$3,
_xlfn.FORECAST.LINEAR(
P30,
INDEX('DS2024'!$E$5:$E$15,MATCH(P30,'DS2024'!$D$5:$D$15,1)):
INDEX('DS2024'!$E$5:$E$15,MATCH(P30,'DS2024'!$D$5:$D$15,1)+1),
INDEX('DS2024'!$D$5:$D$15,MATCH(P30,'DS2024'!$D$5:$D$15,1)):
INDEX('DS2024'!$D$5:$D$15,MATCH(P30,'DS2024'!$D$5:$D$15,1)+1)),
IF($AA$3=Database!$A$4,
_xlfn.FORECAST.LINEAR(
P30,
INDEX('DS2024'!$H$5:$H$15,MATCH(P30,'DS2024'!$G$5:$G$15,1)):
INDEX('DS2024'!$H$5:$H$15,MATCH(P30,'DS2024'!$G$5:$G$15,1)+1),
INDEX('DS2024'!$G$5:$G$15,MATCH(P30,'DS2024'!$G$5:$G$15,1)):
INDEX('DS2024'!$G$5:$G$15,MATCH(P30,'DS2024'!$G$5:$G$15,1)+1)),
IF($AA$3=Database!$A$5,
_xlfn.FORECAST.LINEAR(
P30,
INDEX('DS2024'!$K$5:$K$15,MATCH(P30,'DS2024'!$J$5:$J$15,1)):
INDEX('DS2024'!$K$5:$K$15,MATCH(P30,'DS2024'!$J$5:$J$15,1)+1),
INDEX('DS2024'!$J$5:$J$15,MATCH(P30,'DS2024'!$J$5:$J$15,1)):
INDEX('DS2024'!$J$5:$J$15,MATCH(P30,'DS2024'!$J$5:$J$15,1)+1)),
IF($AA$3=Database!$A$6,
_xlfn.FORECAST.LINEAR(
P30,
INDEX('DS2024'!$N$5:$N$15,MATCH(P30,'DS2024'!$M$5:$M$15,1)):
INDEX('DS2024'!$N$5:$N$15,MATCH(P30,'DS2024'!$M$5:$M$15,1)+1),
INDEX('DS2024'!$M$5:$M$15,MATCH(P30,'DS2024'!$M$5:$M$15,1)):
INDEX('DS2024'!$M$5:$M$15,MATCH(P30,'DS2024'!$M$5:$M$15,1)+1)),
IF($AA$3=Database!$A$7,
_xlfn.FORECAST.LINEAR(
P30,
INDEX('DS2024'!$Q$5:$Q$15,MATCH(P30,'DS2024'!$P$5:$P$15,1)):
INDEX('DS2024'!$Q$5:$Q$15,MATCH(P30,'DS2024'!$P$5:$P$15,1)+1),
INDEX('DS2024'!$P$5:$P$15,MATCH(P30,'DS2024'!$P$5:$P$15,1)):
INDEX('DS2024'!$P$5:$P$15,MATCH(P30,'DS2024'!$P$5:$P$15,1)+1)),
IF($AA$3=Database!$A$8,
_xlfn.FORECAST.LINEAR(
P30,
INDEX('DS2024'!$T$5:$T$15,MATCH(P30,'DS2024'!$S$5:$S$15,1)):
INDEX('DS2024'!$T$5:$T$15,MATCH(P30,'DS2024'!$S$5:$S$15,1)+1),
INDEX('DS2024'!$S$5:$S$15,MATCH(P30,'DS2024'!$S$5:$S$15,1)):
INDEX('DS2024'!$S$5:$S$15,MATCH(P30,'DS2024'!$S$5:$S$15,1)+1)),
IF($AA$3=Database!$A$9,
_xlfn.FORECAST.LINEAR(
P30,
INDEX('DS2024'!$W$5:$W$15,MATCH(P30,'DS2024'!$V$5:$V$15,1)):
INDEX('DS2024'!$W$5:$W$15,MATCH(P30,'DS2024'!$V$5:$V$15,1)+1),
INDEX('DS2024'!$V$5:$V$15,MATCH(P30,'DS2024'!$V$5:$V$15,1)):
INDEX('DS2024'!$V$5:$V$15,MATCH(P30,'DS2024'!$V$5:$V$15,1)+1)),
IF($AA$3=Database!$A$10,
_xlfn.FORECAST.LINEAR(
P30,
INDEX('DS2024'!$Z$5:$Z$15,MATCH(P30,'DS2024'!$Y$5:$Y$15,1)):
INDEX('DS2024'!$Z$5:$Z$15,MATCH(P30,'DS2024'!$Y$5:$Y$15,1)+1),
INDEX('DS2024'!$Y$5:$Y$15,MATCH(P30,'DS2024'!$Y$5:$Y$15,1)):
INDEX('DS2024'!$Y$5:$Y$15,MATCH(P30,'DS2024'!$Y$5:$Y$15,1)+1))
)))))))))))))))))))</f>
        <v>0.1935680560531868</v>
      </c>
      <c r="AB30" s="50">
        <f>IF($AB$3=Database!$A$11,
_xlfn.FORECAST.LINEAR(
R30,
INDEX('DS2024'!$B$20:$B$35,MATCH(R30,'DS2024'!$A$20:$A$35,1)):
INDEX('DS2024'!$B$20:$B$35,MATCH(R30,'DS2024'!$A$20:$A$35,1)+1),
INDEX('DS2024'!$A$20:$A$35,MATCH(R30,'DS2024'!$A$20:$A$35,1)):
INDEX('DS2024'!$A$20:$A$35,MATCH(R30,'DS2024'!$A$20:$A$35,1)+1)),
IF($AB$3=Database!$A$12,
_xlfn.FORECAST.LINEAR(
R30,
INDEX('DS2024'!$E$20:$E$35,MATCH(R30,'DS2024'!$D$20:$D$35,1)):
INDEX('DS2024'!$E$20:$E$35,MATCH(R30,'DS2024'!$D$20:$D$35,1)+1),
INDEX('DS2024'!$D$20:$D$35,MATCH(R30,'DS2024'!$D$20:$D$35,1)):
INDEX('DS2024'!$D$20:$D$35,MATCH(R30,'DS2024'!$D$20:$D$35,1)+1)),
IF($AB$3=Database!$A$13,
_xlfn.FORECAST.LINEAR(
R30,
INDEX('DS2024'!$H$20:$H$35,MATCH(R30,'DS2024'!$G$20:$G$35,1)):
INDEX('DS2024'!$H$20:$H$35,MATCH(R30,'DS2024'!$G$20:$G$35,1)+1),
INDEX('DS2024'!$G$20:$G$35,MATCH(R30,'DS2024'!$G$20:$G$35,1)):
INDEX('DS2024'!$G$20:$G$35,MATCH(R30,'DS2024'!$G$20:$G$35,1)+1)),
IF($AB$3=Database!$A$14,
_xlfn.FORECAST.LINEAR(
R30,
INDEX('DS2024'!$K$20:$K$35,MATCH(R30,'DS2024'!$J$20:$J$35,1)):
INDEX('DS2024'!$K$20:$K$35,MATCH(R30,'DS2024'!$J$20:$J$35,1)+1),
INDEX('DS2024'!$J$20:$J$35,MATCH(R30,'DS2024'!$J$20:$J$35,1)):
INDEX('DS2024'!$J$20:$J$35,MATCH(R30,'DS2024'!$J$20:$J$35,1)+1)),
IF($AB$3=Database!$A$15,
_xlfn.FORECAST.LINEAR(
R30,
INDEX('DS2024'!$N$20:$N$35,MATCH(R30,'DS2024'!$M$20:$M$35,1)):
INDEX('DS2024'!$N$20:$N$35,MATCH(R30,'DS2024'!$M$20:$M$35,1)+1),
INDEX('DS2024'!$M$20:$M$35,MATCH(R30,'DS2024'!$M$20:$M$35,1)):
INDEX('DS2024'!$M$20:$M$35,MATCH(R30,'DS2024'!$M$20:$M$35,1)+1)),
IF($AB$3=Database!$A$16,
_xlfn.FORECAST.LINEAR(
R30,
INDEX('DS2024'!$Q$20:$Q$35,MATCH(R30,'DS2024'!$P$20:$P$35,1)):
INDEX('DS2024'!$Q$20:$Q$35,MATCH(R30,'DS2024'!$P$20:$P$35,1)+1),
INDEX('DS2024'!$P$20:$P$35,MATCH(R30,'DS2024'!$P$20:$P$35,1)):
INDEX('DS2024'!$P$20:$P$35,MATCH(R30,'DS2024'!$P$20:$P$35,1)+1)),
IF($AB$3=Database!$A$17,
_xlfn.FORECAST.LINEAR(
R30,
INDEX('DS2024'!$T$20:$T$35,MATCH(R30,'DS2024'!$S$20:$S$35,1)):
INDEX('DS2024'!$T$20:$T$35,MATCH(R30,'DS2024'!$S$20:$S$35,1)+1),
INDEX('DS2024'!$S$20:$S$35,MATCH(R30,'DS2024'!$S$20:$S$35,1)):
INDEX('DS2024'!$S$20:$S$35,MATCH(R30,'DS2024'!$S$20:$S$35,1)+1)),
IF($AB$3=Database!$A$18,
_xlfn.FORECAST.LINEAR(
R30,
INDEX('DS2024'!$W$20:$W$35,MATCH(R30,'DS2024'!$V$20:$V$35,1)):
INDEX('DS2024'!$W$20:$W$35,MATCH(R30,'DS2024'!$V$20:$V$35,1)+1),
INDEX('DS2024'!$V$20:$V$35,MATCH(R30,'DS2024'!$V$20:$V$35,1)):
INDEX('DS2024'!$V$20:$V$35,MATCH(R30,'DS2024'!$V$20:$V$35,1)+1)),
IF($AB$3=Database!$A$19,
_xlfn.FORECAST.LINEAR(
R30,
INDEX('DS2024'!$Z$20:$Z$35,MATCH(R30,'DS2024'!$Y$20:$Y$35,1)):
INDEX('DS2024'!$Z$20:$Z$35,MATCH(R30,'DS2024'!$Y$20:$Y$35,1)+1),
INDEX('DS2024'!$Y$20:$Y$35,MATCH(R30,'DS2024'!$Y$20:$Y$35,1)):
INDEX('DS2024'!$Y$20:$Y$35,MATCH(R30,'DS2024'!$Y$20:$Y$35,1)+1)),
IF($AB$3=Database!$A$20,
_xlfn.FORECAST.LINEAR(
R30,
INDEX('DS2024'!$AC$20:$AC$35,MATCH(R30,'DS2024'!$AB$20:$AB$35,1)):
INDEX('DS2024'!$AC$20:$AC$35,MATCH(R30,'DS2024'!$AB$20:$AB$35,1)+1),
INDEX('DS2024'!$AB$20:$AB$35,MATCH(R30,'DS2024'!$AB$20:$AB$35,1)):
INDEX('DS2024'!$AB$20:$AB$35,MATCH(R30,'DS2024'!$AB$20:$AB$35,1)+1)),
IF($AB$3=Database!$A$2,
_xlfn.FORECAST.LINEAR(
R30,
INDEX('DS2024'!$B$5:$B$15,MATCH(R30,'DS2024'!$A$5:$A$15,1)):
INDEX('DS2024'!$B$5:$B$15,MATCH(R30,'DS2024'!$A$5:$A$15,1)+1),
INDEX('DS2024'!$A$5:$A$15,MATCH(R30,'DS2024'!$A$5:$A$15,1)):
INDEX('DS2024'!$A$5:$A$15,MATCH(R30,'DS2024'!$A$5:$A$15,1)+1)),
IF($AB$3=Database!$A$3,
_xlfn.FORECAST.LINEAR(
R30,
INDEX('DS2024'!$E$5:$E$15,MATCH(R30,'DS2024'!$D$5:$D$15,1)):
INDEX('DS2024'!$E$5:$E$15,MATCH(R30,'DS2024'!$D$5:$D$15,1)+1),
INDEX('DS2024'!$D$5:$D$15,MATCH(R30,'DS2024'!$D$5:$D$15,1)):
INDEX('DS2024'!$D$5:$D$15,MATCH(R30,'DS2024'!$D$5:$D$15,1)+1)),
IF($AB$3=Database!$A$4,
_xlfn.FORECAST.LINEAR(
R30,
INDEX('DS2024'!$H$5:$H$15,MATCH(R30,'DS2024'!$G$5:$G$15,1)):
INDEX('DS2024'!$H$5:$H$15,MATCH(R30,'DS2024'!$G$5:$G$15,1)+1),
INDEX('DS2024'!$G$5:$G$15,MATCH(R30,'DS2024'!$G$5:$G$15,1)):
INDEX('DS2024'!$G$5:$G$15,MATCH(R30,'DS2024'!$G$5:$G$15,1)+1)),
IF($AB$3=Database!$A$5,
_xlfn.FORECAST.LINEAR(
R30,
INDEX('DS2024'!$K$5:$K$15,MATCH(R30,'DS2024'!$J$5:$J$15,1)):
INDEX('DS2024'!$K$5:$K$15,MATCH(R30,'DS2024'!$J$5:$J$15,1)+1),
INDEX('DS2024'!$J$5:$J$15,MATCH(R30,'DS2024'!$J$5:$J$15,1)):
INDEX('DS2024'!$J$5:$J$15,MATCH(R30,'DS2024'!$J$5:$J$15,1)+1)),
IF($AB$3=Database!$A$6,
_xlfn.FORECAST.LINEAR(
R30,
INDEX('DS2024'!$N$5:$N$15,MATCH(R30,'DS2024'!$M$5:$M$15,1)):
INDEX('DS2024'!$N$5:$N$15,MATCH(R30,'DS2024'!$M$5:$M$15,1)+1),
INDEX('DS2024'!$M$5:$M$15,MATCH(R30,'DS2024'!$M$5:$M$15,1)):
INDEX('DS2024'!$M$5:$M$15,MATCH(R30,'DS2024'!$M$5:$M$15,1)+1)),
IF($AB$3=Database!$A$7,
_xlfn.FORECAST.LINEAR(
R30,
INDEX('DS2024'!$Q$5:$Q$15,MATCH(R30,'DS2024'!$P$5:$P$15,1)):
INDEX('DS2024'!$Q$5:$Q$15,MATCH(R30,'DS2024'!$P$5:$P$15,1)+1),
INDEX('DS2024'!$P$5:$P$15,MATCH(R30,'DS2024'!$P$5:$P$15,1)):
INDEX('DS2024'!$P$5:$P$15,MATCH(R30,'DS2024'!$P$5:$P$15,1)+1)),
IF($AB$3=Database!$A$8,
_xlfn.FORECAST.LINEAR(
R30,
INDEX('DS2024'!$T$5:$T$15,MATCH(R30,'DS2024'!$S$5:$S$15,1)):
INDEX('DS2024'!$T$5:$T$15,MATCH(R30,'DS2024'!$S$5:$S$15,1)+1),
INDEX('DS2024'!$S$5:$S$15,MATCH(R30,'DS2024'!$S$5:$S$15,1)):
INDEX('DS2024'!$S$5:$S$15,MATCH(R30,'DS2024'!$S$5:$S$15,1)+1)),
IF($AB$3=Database!$A$9,
_xlfn.FORECAST.LINEAR(
R30,
INDEX('DS2024'!$W$5:$W$15,MATCH(R30,'DS2024'!$V$5:$V$15,1)):
INDEX('DS2024'!$W$5:$W$15,MATCH(R30,'DS2024'!$V$5:$V$15,1)+1),
INDEX('DS2024'!$V$5:$V$15,MATCH(R30,'DS2024'!$V$5:$V$15,1)):
INDEX('DS2024'!$V$5:$V$15,MATCH(R30,'DS2024'!$V$5:$V$15,1)+1)),
IF($AB$3=Database!$A$10,
_xlfn.FORECAST.LINEAR(
R30,
INDEX('DS2024'!$Z$5:$Z$15,MATCH(R30,'DS2024'!$Y$5:$Y$15,1)):
INDEX('DS2024'!$Z$5:$Z$15,MATCH(R30,'DS2024'!$Y$5:$Y$15,1)+1),
INDEX('DS2024'!$Y$5:$Y$15,MATCH(R30,'DS2024'!$Y$5:$Y$15,1)):
INDEX('DS2024'!$Y$5:$Y$15,MATCH(R30,'DS2024'!$Y$5:$Y$15,1)+1))
)))))))))))))))))))</f>
        <v>0.19153294319041364</v>
      </c>
      <c r="AC30" s="82">
        <f t="shared" si="0"/>
        <v>0.5291305668121703</v>
      </c>
      <c r="AD30" s="82">
        <f t="shared" si="1"/>
        <v>0.46082364226195177</v>
      </c>
      <c r="AE30" s="82">
        <f t="shared" si="2"/>
        <v>0.46513666305416596</v>
      </c>
      <c r="AF30" s="82">
        <f t="shared" si="3"/>
        <v>0.52912311498749909</v>
      </c>
      <c r="AG30" s="82">
        <f t="shared" si="4"/>
        <v>0.52923861826990271</v>
      </c>
      <c r="AH30" s="82">
        <f t="shared" si="5"/>
        <v>0.52908539012510114</v>
      </c>
      <c r="AI30" s="82">
        <f t="shared" si="6"/>
        <v>0.52927890469703121</v>
      </c>
      <c r="AJ30" s="83">
        <f t="shared" si="7"/>
        <v>0.52926679548194056</v>
      </c>
      <c r="AK30" s="83">
        <f t="shared" si="8"/>
        <v>0.52911799185803765</v>
      </c>
      <c r="AL30" s="42"/>
      <c r="AM30" s="42"/>
      <c r="AN30" s="42"/>
      <c r="AO30" s="42"/>
      <c r="AP30" s="42"/>
      <c r="AQ30" s="42"/>
      <c r="AR30" s="42"/>
      <c r="AS30" s="42"/>
      <c r="AT30" s="42"/>
      <c r="BD30" s="83" t="e">
        <f>#REF!/10</f>
        <v>#REF!</v>
      </c>
      <c r="BE30" s="83" t="e">
        <f>#REF!/10</f>
        <v>#REF!</v>
      </c>
      <c r="BF30" s="83" t="e">
        <f>#REF!/10</f>
        <v>#REF!</v>
      </c>
      <c r="BG30" s="83" t="e">
        <f>#REF!/10</f>
        <v>#REF!</v>
      </c>
      <c r="BH30" s="83">
        <f t="shared" si="9"/>
        <v>0</v>
      </c>
      <c r="BI30" s="83">
        <f t="shared" si="10"/>
        <v>0</v>
      </c>
      <c r="BJ30" s="83">
        <f t="shared" si="11"/>
        <v>0</v>
      </c>
      <c r="BK30" s="83">
        <f t="shared" si="12"/>
        <v>0</v>
      </c>
      <c r="BL30" s="83">
        <f t="shared" si="13"/>
        <v>0</v>
      </c>
    </row>
    <row r="31" spans="1:64" ht="14.25" customHeight="1">
      <c r="A31" s="31">
        <v>25</v>
      </c>
      <c r="B31" s="42">
        <f>'Evaluasi 60 C'!B31</f>
        <v>65.831000000000003</v>
      </c>
      <c r="C31" s="42">
        <f>'Evaluasi 60 C'!C31</f>
        <v>-0.33685886389021857</v>
      </c>
      <c r="D31" s="42">
        <f>'Evaluasi 60 C'!E31</f>
        <v>66.432000000000002</v>
      </c>
      <c r="E31" s="42">
        <f>'Evaluasi 60 C'!F31</f>
        <v>-0.29433429602888084</v>
      </c>
      <c r="F31" s="42">
        <f>'Evaluasi 60 C'!H31</f>
        <v>65.686999999999998</v>
      </c>
      <c r="G31" s="42">
        <f>'Evaluasi 60 C'!I31</f>
        <v>-0.29621696750902526</v>
      </c>
      <c r="H31" s="42">
        <f>'Evaluasi 60 C'!K31</f>
        <v>65.769000000000005</v>
      </c>
      <c r="I31" s="42">
        <f>'Evaluasi 60 C'!L31</f>
        <v>-0.33667584171054732</v>
      </c>
      <c r="J31" s="42">
        <f>'Evaluasi 60 C'!N31</f>
        <v>64.805000000000007</v>
      </c>
      <c r="K31" s="42">
        <f>'Evaluasi 60 C'!O31</f>
        <v>-0.33383014201372263</v>
      </c>
      <c r="L31" s="42">
        <f>'Evaluasi 60 C'!Q31</f>
        <v>65.462000000000003</v>
      </c>
      <c r="M31" s="42">
        <f>'Evaluasi 60 C'!R31</f>
        <v>-0.33576958672411039</v>
      </c>
      <c r="N31" s="42">
        <f>'Evaluasi 60 C'!T31</f>
        <v>64.561999999999998</v>
      </c>
      <c r="O31" s="42">
        <f>'Evaluasi 60 C'!U31</f>
        <v>-0.33311281314823671</v>
      </c>
      <c r="P31" s="42">
        <f>'Evaluasi 60 C'!W31</f>
        <v>64.576999999999998</v>
      </c>
      <c r="Q31" s="42">
        <f>'Evaluasi 60 C'!X31</f>
        <v>-0.33315709270783467</v>
      </c>
      <c r="R31" s="42">
        <f>'Evaluasi 60 C'!Z31</f>
        <v>65.906999999999996</v>
      </c>
      <c r="S31" s="50">
        <f>'Evaluasi 60 C'!AA31</f>
        <v>-0.33708321365884786</v>
      </c>
      <c r="T31" s="50">
        <f>IF($T$3=Database!$A$11,
_xlfn.FORECAST.LINEAR(
B31,
INDEX('DS2024'!$B$20:$B$35,MATCH(B31,'DS2024'!$A$20:$A$35,1)):
INDEX('DS2024'!$B$20:$B$35,MATCH(B31,'DS2024'!$A$20:$A$35,1)+1),
INDEX('DS2024'!$A$20:$A$35,MATCH(B31,'DS2024'!$A$20:$A$35,1)):
INDEX('DS2024'!$A$20:$A$35,MATCH(B31,'DS2024'!$A$20:$A$35,1)+1)),
IF($T$3=Database!$A$12,
_xlfn.FORECAST.LINEAR(
B31,
INDEX('DS2024'!$E$20:$E$35,MATCH(B31,'DS2024'!$D$20:$D$35,1)):
INDEX('DS2024'!$E$20:$E$35,MATCH(B31,'DS2024'!$D$20:$D$35,1)+1),
INDEX('DS2024'!$D$20:$D$35,MATCH(B31,'DS2024'!$D$20:$D$35,1)):
INDEX('DS2024'!$D$20:$D$35,MATCH(B31,'DS2024'!$D$20:$D$35,1)+1)),
IF($T$3=Database!$A$13,
_xlfn.FORECAST.LINEAR(
B31,
INDEX('DS2024'!$H$20:$H$35,MATCH(B31,'DS2024'!$G$20:$G$35,1)):
INDEX('DS2024'!$H$20:$H$35,MATCH(B31,'DS2024'!$G$20:$G$35,1)+1),
INDEX('DS2024'!$G$20:$G$35,MATCH(B31,'DS2024'!$G$20:$G$35,1)):
INDEX('DS2024'!$G$20:$G$35,MATCH(B31,'DS2024'!$G$20:$G$35,1)+1)),
IF($T$3=Database!$A$14,
_xlfn.FORECAST.LINEAR(
B31,
INDEX('DS2024'!$K$20:$K$35,MATCH(B31,'DS2024'!$J$20:$J$35,1)):
INDEX('DS2024'!$K$20:$K$35,MATCH(B31,'DS2024'!$J$20:$J$35,1)+1),
INDEX('DS2024'!$J$20:$J$35,MATCH(B31,'DS2024'!$J$20:$J$35,1)):
INDEX('DS2024'!$J$20:$J$35,MATCH(B31,'DS2024'!$J$20:$J$35,1)+1)),
IF($T$3=Database!$A$15,
_xlfn.FORECAST.LINEAR(
B31,
INDEX('DS2024'!$N$20:$N$35,MATCH(B31,'DS2024'!$M$20:$M$35,1)):
INDEX('DS2024'!$N$20:$N$35,MATCH(B31,'DS2024'!$M$20:$M$35,1)+1),
INDEX('DS2024'!$M$20:$M$35,MATCH(B31,'DS2024'!$M$20:$M$35,1)):
INDEX('DS2024'!$M$20:$M$35,MATCH(B31,'DS2024'!$M$20:$M$35,1)+1)),
IF($T$3=Database!$A$16,
_xlfn.FORECAST.LINEAR(
B31,
INDEX('DS2024'!$Q$20:$Q$35,MATCH(B31,'DS2024'!$P$20:$P$35,1)):
INDEX('DS2024'!$Q$20:$Q$35,MATCH(B31,'DS2024'!$P$20:$P$35,1)+1),
INDEX('DS2024'!$P$20:$P$35,MATCH(B31,'DS2024'!$P$20:$P$35,1)):
INDEX('DS2024'!$P$20:$P$35,MATCH(B31,'DS2024'!$P$20:$P$35,1)+1)),
IF($T$3=Database!$A$17,
_xlfn.FORECAST.LINEAR(
B31,
INDEX('DS2024'!$T$20:$T$35,MATCH(B31,'DS2024'!$S$20:$S$35,1)):
INDEX('DS2024'!$T$20:$T$35,MATCH(B31,'DS2024'!$S$20:$S$35,1)+1),
INDEX('DS2024'!$S$20:$S$35,MATCH(B31,'DS2024'!$S$20:$S$35,1)):
INDEX('DS2024'!$S$20:$S$35,MATCH(B31,'DS2024'!$S$20:$S$35,1)+1)),
IF($T$3=Database!$A$18,
_xlfn.FORECAST.LINEAR(
B31,
INDEX('DS2024'!$W$20:$W$35,MATCH(B31,'DS2024'!$V$20:$V$35,1)):
INDEX('DS2024'!$W$20:$W$35,MATCH(B31,'DS2024'!$V$20:$V$35,1)+1),
INDEX('DS2024'!$V$20:$V$35,MATCH(B31,'DS2024'!$V$20:$V$35,1)):
INDEX('DS2024'!$V$20:$V$35,MATCH(B31,'DS2024'!$V$20:$V$35,1)+1)),
IF($T$3=Database!$A$19,
_xlfn.FORECAST.LINEAR(
B31,
INDEX('DS2024'!$Z$20:$Z$35,MATCH(B31,'DS2024'!$Y$20:$Y$35,1)):
INDEX('DS2024'!$Z$20:$Z$35,MATCH(B31,'DS2024'!$Y$20:$Y$35,1)+1),
INDEX('DS2024'!$Y$20:$Y$35,MATCH(B31,'DS2024'!$Y$20:$Y$35,1)):
INDEX('DS2024'!$Y$20:$Y$35,MATCH(B31,'DS2024'!$Y$20:$Y$35,1)+1)),
IF($T$3=Database!$A$20,
_xlfn.FORECAST.LINEAR(
B31,
INDEX('DS2024'!$AC$20:$AC$35,MATCH(B31,'DS2024'!$AB$20:$AB$35,1)):
INDEX('DS2024'!$AC$20:$AC$35,MATCH(B31,'DS2024'!$AB$20:$AB$35,1)+1),
INDEX('DS2024'!$AB$20:$AB$35,MATCH(B31,'DS2024'!$AB$20:$AB$35,1)):
INDEX('DS2024'!$AB$20:$AB$35,MATCH(B31,'DS2024'!$AB$20:$AB$35,1)+1)),
IF($T$3=Database!$A$2,
_xlfn.FORECAST.LINEAR(
B31,
INDEX('DS2024'!$B$5:$B$15,MATCH(B31,'DS2024'!$A$5:$A$15,1)):
INDEX('DS2024'!$B$5:$B$15,MATCH(B31,'DS2024'!$A$5:$A$15,1)+1),
INDEX('DS2024'!$A$5:$A$15,MATCH(B31,'DS2024'!$A$5:$A$15,1)):
INDEX('DS2024'!$A$5:$A$15,MATCH(B31,'DS2024'!$A$5:$A$15,1)+1)),
IF($T$3=Database!$A$3,
_xlfn.FORECAST.LINEAR(
B31,
INDEX('DS2024'!$E$5:$E$15,MATCH(B31,'DS2024'!$D$5:$D$15,1)):
INDEX('DS2024'!$E$5:$E$15,MATCH(B31,'DS2024'!$D$5:$D$15,1)+1),
INDEX('DS2024'!$D$5:$D$15,MATCH(B31,'DS2024'!$D$5:$D$15,1)):
INDEX('DS2024'!$D$5:$D$15,MATCH(B31,'DS2024'!$D$5:$D$15,1)+1)),
IF($T$3=Database!$A$4,
_xlfn.FORECAST.LINEAR(
B31,
INDEX('DS2024'!$H$5:$H$15,MATCH(B31,'DS2024'!$G$5:$G$15,1)):
INDEX('DS2024'!$H$5:$H$15,MATCH(B31,'DS2024'!$G$5:$G$15,1)+1),
INDEX('DS2024'!$G$5:$G$15,MATCH(B31,'DS2024'!$G$5:$G$15,1)):
INDEX('DS2024'!$G$5:$G$15,MATCH(B31,'DS2024'!$G$5:$G$15,1)+1)),
IF($T$3=Database!$A$5,
_xlfn.FORECAST.LINEAR(
B31,
INDEX('DS2024'!$K$5:$K$15,MATCH(B31,'DS2024'!$J$5:$J$15,1)):
INDEX('DS2024'!$K$5:$K$15,MATCH(B31,'DS2024'!$J$5:$J$15,1)+1),
INDEX('DS2024'!$J$5:$J$15,MATCH(B31,'DS2024'!$J$5:$J$15,1)):
INDEX('DS2024'!$J$5:$J$15,MATCH(B31,'DS2024'!$J$5:$J$15,1)+1)),
IF($T$3=Database!$A$6,
_xlfn.FORECAST.LINEAR(
B31,
INDEX('DS2024'!$N$5:$N$15,MATCH(B31,'DS2024'!$M$5:$M$15,1)):
INDEX('DS2024'!$N$5:$N$15,MATCH(B31,'DS2024'!$M$5:$M$15,1)+1),
INDEX('DS2024'!$M$5:$M$15,MATCH(B31,'DS2024'!$M$5:$M$15,1)):
INDEX('DS2024'!$M$5:$M$15,MATCH(B31,'DS2024'!$M$5:$M$15,1)+1)),
IF($T$3=Database!$A$7,
_xlfn.FORECAST.LINEAR(
B31,
INDEX('DS2024'!$Q$5:$Q$15,MATCH(B31,'DS2024'!$P$5:$P$15,1)):
INDEX('DS2024'!$Q$5:$Q$15,MATCH(B31,'DS2024'!$P$5:$P$15,1)+1),
INDEX('DS2024'!$P$5:$P$15,MATCH(B31,'DS2024'!$P$5:$P$15,1)):
INDEX('DS2024'!$P$5:$P$15,MATCH(B31,'DS2024'!$P$5:$P$15,1)+1)),
IF($T$3=Database!$A$8,
_xlfn.FORECAST.LINEAR(
B31,
INDEX('DS2024'!$T$5:$T$15,MATCH(B31,'DS2024'!$S$5:$S$15,1)):
INDEX('DS2024'!$T$5:$T$15,MATCH(B31,'DS2024'!$S$5:$S$15,1)+1),
INDEX('DS2024'!$S$5:$S$15,MATCH(B31,'DS2024'!$S$5:$S$15,1)):
INDEX('DS2024'!$S$5:$S$15,MATCH(B31,'DS2024'!$S$5:$S$15,1)+1)),
IF($T$3=Database!$A$9,
_xlfn.FORECAST.LINEAR(
B31,
INDEX('DS2024'!$W$5:$W$15,MATCH(B31,'DS2024'!$V$5:$V$15,1)):
INDEX('DS2024'!$W$5:$W$15,MATCH(B31,'DS2024'!$V$5:$V$15,1)+1),
INDEX('DS2024'!$V$5:$V$15,MATCH(B31,'DS2024'!$V$5:$V$15,1)):
INDEX('DS2024'!$V$5:$V$15,MATCH(B31,'DS2024'!$V$5:$V$15,1)+1)),
IF($T$3=Database!$A$10,
_xlfn.FORECAST.LINEAR(
B31,
INDEX('DS2024'!$Z$5:$Z$15,MATCH(B31,'DS2024'!$Y$5:$Y$15,1)):
INDEX('DS2024'!$Z$5:$Z$15,MATCH(B31,'DS2024'!$Y$5:$Y$15,1)+1),
INDEX('DS2024'!$Y$5:$Y$15,MATCH(B31,'DS2024'!$Y$5:$Y$15,1)):
INDEX('DS2024'!$Y$5:$Y$15,MATCH(B31,'DS2024'!$Y$5:$Y$15,1)+1))
)))))))))))))))))))</f>
        <v>0.19231641386997889</v>
      </c>
      <c r="U31" s="50">
        <f>IF($U$3=Database!$A$11,
_xlfn.FORECAST.LINEAR(
D31,
INDEX('DS2024'!$B$20:$B$35,MATCH(D31,'DS2024'!$A$20:$A$35,1)):
INDEX('DS2024'!$B$20:$B$35,MATCH(D31,'DS2024'!$A$20:$A$35,1)+1),
INDEX('DS2024'!$A$20:$A$35,MATCH(D31,'DS2024'!$A$20:$A$35,1)):
INDEX('DS2024'!$A$20:$A$35,MATCH(D31,'DS2024'!$A$20:$A$35,1)+1)),
IF($U$3=Database!$A$12,
_xlfn.FORECAST.LINEAR(
D31,
INDEX('DS2024'!$E$20:$E$35,MATCH(D31,'DS2024'!$D$20:$D$35,1)):
INDEX('DS2024'!$E$20:$E$35,MATCH(D31,'DS2024'!$D$20:$D$35,1)+1),
INDEX('DS2024'!$D$20:$D$35,MATCH(D31,'DS2024'!$D$20:$D$35,1)):
INDEX('DS2024'!$D$20:$D$35,MATCH(D31,'DS2024'!$D$20:$D$35,1)+1)),
IF($U$3=Database!$A$13,
_xlfn.FORECAST.LINEAR(
D31,
INDEX('DS2024'!$H$20:$H$35,MATCH(D31,'DS2024'!$G$20:$G$35,1)):
INDEX('DS2024'!$H$20:$H$35,MATCH(D31,'DS2024'!$G$20:$G$35,1)+1),
INDEX('DS2024'!$G$20:$G$35,MATCH(D31,'DS2024'!$G$20:$G$35,1)):
INDEX('DS2024'!$G$20:$G$35,MATCH(D31,'DS2024'!$G$20:$G$35,1)+1)),
IF($U$3=Database!$A$14,
_xlfn.FORECAST.LINEAR(
D31,
INDEX('DS2024'!$K$20:$K$35,MATCH(D31,'DS2024'!$J$20:$J$35,1)):
INDEX('DS2024'!$K$20:$K$35,MATCH(D31,'DS2024'!$J$20:$J$35,1)+1),
INDEX('DS2024'!$J$20:$J$35,MATCH(D31,'DS2024'!$J$20:$J$35,1)):
INDEX('DS2024'!$J$20:$J$35,MATCH(D31,'DS2024'!$J$20:$J$35,1)+1)),
IF($U$3=Database!$A$15,
_xlfn.FORECAST.LINEAR(
D31,
INDEX('DS2024'!$N$20:$N$35,MATCH(D31,'DS2024'!$M$20:$M$35,1)):
INDEX('DS2024'!$N$20:$N$35,MATCH(D31,'DS2024'!$M$20:$M$35,1)+1),
INDEX('DS2024'!$M$20:$M$35,MATCH(D31,'DS2024'!$M$20:$M$35,1)):
INDEX('DS2024'!$M$20:$M$35,MATCH(D31,'DS2024'!$M$20:$M$35,1)+1)),
IF($U$3=Database!$A$16,
_xlfn.FORECAST.LINEAR(
D31,
INDEX('DS2024'!$Q$20:$Q$35,MATCH(D31,'DS2024'!$P$20:$P$35,1)):
INDEX('DS2024'!$Q$20:$Q$35,MATCH(D31,'DS2024'!$P$20:$P$35,1)+1),
INDEX('DS2024'!$P$20:$P$35,MATCH(D31,'DS2024'!$P$20:$P$35,1)):
INDEX('DS2024'!$P$20:$P$35,MATCH(D31,'DS2024'!$P$20:$P$35,1)+1)),
IF($U$3=Database!$A$17,
_xlfn.FORECAST.LINEAR(
D31,
INDEX('DS2024'!$T$20:$T$35,MATCH(D31,'DS2024'!$S$20:$S$35,1)):
INDEX('DS2024'!$T$20:$T$35,MATCH(D31,'DS2024'!$S$20:$S$35,1)+1),
INDEX('DS2024'!$S$20:$S$35,MATCH(D31,'DS2024'!$S$20:$S$35,1)):
INDEX('DS2024'!$S$20:$S$35,MATCH(D31,'DS2024'!$S$20:$S$35,1)+1)),
IF($U$3=Database!$A$18,
_xlfn.FORECAST.LINEAR(
D31,
INDEX('DS2024'!$W$20:$W$35,MATCH(D31,'DS2024'!$V$20:$V$35,1)):
INDEX('DS2024'!$W$20:$W$35,MATCH(D31,'DS2024'!$V$20:$V$35,1)+1),
INDEX('DS2024'!$V$20:$V$35,MATCH(D31,'DS2024'!$V$20:$V$35,1)):
INDEX('DS2024'!$V$20:$V$35,MATCH(D31,'DS2024'!$V$20:$V$35,1)+1)),
IF($U$3=Database!$A$19,
_xlfn.FORECAST.LINEAR(
D31,
INDEX('DS2024'!$Z$20:$Z$35,MATCH(D31,'DS2024'!$Y$20:$Y$35,1)):
INDEX('DS2024'!$Z$20:$Z$35,MATCH(D31,'DS2024'!$Y$20:$Y$35,1)+1),
INDEX('DS2024'!$Y$20:$Y$35,MATCH(D31,'DS2024'!$Y$20:$Y$35,1)):
INDEX('DS2024'!$Y$20:$Y$35,MATCH(D31,'DS2024'!$Y$20:$Y$35,1)+1)),
IF($U$3=Database!$A$20,
_xlfn.FORECAST.LINEAR(
D31,
INDEX('DS2024'!$AC$20:$AC$35,MATCH(D31,'DS2024'!$AB$20:$AB$35,1)):
INDEX('DS2024'!$AC$20:$AC$35,MATCH(D31,'DS2024'!$AB$20:$AB$35,1)+1),
INDEX('DS2024'!$AB$20:$AB$35,MATCH(D31,'DS2024'!$AB$20:$AB$35,1)):
INDEX('DS2024'!$AB$20:$AB$35,MATCH(D31,'DS2024'!$AB$20:$AB$35,1)+1)),
IF($U$3=Database!$A$2,
_xlfn.FORECAST.LINEAR(
D31,
INDEX('DS2024'!$B$5:$B$15,MATCH(D31,'DS2024'!$A$5:$A$15,1)):
INDEX('DS2024'!$B$5:$B$15,MATCH(D31,'DS2024'!$A$5:$A$15,1)+1),
INDEX('DS2024'!$A$5:$A$15,MATCH(D31,'DS2024'!$A$5:$A$15,1)):
INDEX('DS2024'!$A$5:$A$15,MATCH(D31,'DS2024'!$A$5:$A$15,1)+1)),
IF($U$3=Database!$A$3,
_xlfn.FORECAST.LINEAR(
D31,
INDEX('DS2024'!$E$5:$E$15,MATCH(D31,'DS2024'!$D$5:$D$15,1)):
INDEX('DS2024'!$E$5:$E$15,MATCH(D31,'DS2024'!$D$5:$D$15,1)+1),
INDEX('DS2024'!$D$5:$D$15,MATCH(D31,'DS2024'!$D$5:$D$15,1)):
INDEX('DS2024'!$D$5:$D$15,MATCH(D31,'DS2024'!$D$5:$D$15,1)+1)),
IF($U$3=Database!$A$4,
_xlfn.FORECAST.LINEAR(
D31,
INDEX('DS2024'!$H$5:$H$15,MATCH(D31,'DS2024'!$G$5:$G$15,1)):
INDEX('DS2024'!$H$5:$H$15,MATCH(D31,'DS2024'!$G$5:$G$15,1)+1),
INDEX('DS2024'!$G$5:$G$15,MATCH(D31,'DS2024'!$G$5:$G$15,1)):
INDEX('DS2024'!$G$5:$G$15,MATCH(D31,'DS2024'!$G$5:$G$15,1)+1)),
IF($U$3=Database!$A$5,
_xlfn.FORECAST.LINEAR(
D31,
INDEX('DS2024'!$K$5:$K$15,MATCH(D31,'DS2024'!$J$5:$J$15,1)):
INDEX('DS2024'!$K$5:$K$15,MATCH(D31,'DS2024'!$J$5:$J$15,1)+1),
INDEX('DS2024'!$J$5:$J$15,MATCH(D31,'DS2024'!$J$5:$J$15,1)):
INDEX('DS2024'!$J$5:$J$15,MATCH(D31,'DS2024'!$J$5:$J$15,1)+1)),
IF($U$3=Database!$A$6,
_xlfn.FORECAST.LINEAR(
D31,
INDEX('DS2024'!$N$5:$N$15,MATCH(D31,'DS2024'!$M$5:$M$15,1)):
INDEX('DS2024'!$N$5:$N$15,MATCH(D31,'DS2024'!$M$5:$M$15,1)+1),
INDEX('DS2024'!$M$5:$M$15,MATCH(D31,'DS2024'!$M$5:$M$15,1)):
INDEX('DS2024'!$M$5:$M$15,MATCH(D31,'DS2024'!$M$5:$M$15,1)+1)),
IF($U$3=Database!$A$7,
_xlfn.FORECAST.LINEAR(
D31,
INDEX('DS2024'!$Q$5:$Q$15,MATCH(D31,'DS2024'!$P$5:$P$15,1)):
INDEX('DS2024'!$Q$5:$Q$15,MATCH(D31,'DS2024'!$P$5:$P$15,1)+1),
INDEX('DS2024'!$P$5:$P$15,MATCH(D31,'DS2024'!$P$5:$P$15,1)):
INDEX('DS2024'!$P$5:$P$15,MATCH(D31,'DS2024'!$P$5:$P$15,1)+1)),
IF($U$3=Database!$A$8,
_xlfn.FORECAST.LINEAR(
D31,
INDEX('DS2024'!$T$5:$T$15,MATCH(D31,'DS2024'!$S$5:$S$15,1)):
INDEX('DS2024'!$T$5:$T$15,MATCH(D31,'DS2024'!$S$5:$S$15,1)+1),
INDEX('DS2024'!$S$5:$S$15,MATCH(D31,'DS2024'!$S$5:$S$15,1)):
INDEX('DS2024'!$S$5:$S$15,MATCH(D31,'DS2024'!$S$5:$S$15,1)+1)),
IF($U$3=Database!$A$9,
_xlfn.FORECAST.LINEAR(
D31,
INDEX('DS2024'!$W$5:$W$15,MATCH(D31,'DS2024'!$V$5:$V$15,1)):
INDEX('DS2024'!$W$5:$W$15,MATCH(D31,'DS2024'!$V$5:$V$15,1)+1),
INDEX('DS2024'!$V$5:$V$15,MATCH(D31,'DS2024'!$V$5:$V$15,1)):
INDEX('DS2024'!$V$5:$V$15,MATCH(D31,'DS2024'!$V$5:$V$15,1)+1)),
IF($U$3=Database!$A$10,
_xlfn.FORECAST.LINEAR(
D31,
INDEX('DS2024'!$Z$5:$Z$15,MATCH(D31,'DS2024'!$Y$5:$Y$15,1)):
INDEX('DS2024'!$Z$5:$Z$15,MATCH(D31,'DS2024'!$Y$5:$Y$15,1)+1),
INDEX('DS2024'!$Y$5:$Y$15,MATCH(D31,'DS2024'!$Y$5:$Y$15,1)):
INDEX('DS2024'!$Y$5:$Y$15,MATCH(D31,'DS2024'!$Y$5:$Y$15,1)+1))
)))))))))))))))))))</f>
        <v>0.16740715705765408</v>
      </c>
      <c r="V31" s="50">
        <f>IF($V$3=Database!$A$11,
_xlfn.FORECAST.LINEAR(
F31,
INDEX('DS2024'!$B$20:$B$35,MATCH(F31,'DS2024'!$A$20:$A$35,1)):
INDEX('DS2024'!$B$20:$B$35,MATCH(F31,'DS2024'!$A$20:$A$35,1)+1),
INDEX('DS2024'!$A$20:$A$35,MATCH(F31,'DS2024'!$A$20:$A$35,1)):
INDEX('DS2024'!$A$20:$A$35,MATCH(F31,'DS2024'!$A$20:$A$35,1)+1)),
IF($V$3=Database!$A$12,
_xlfn.FORECAST.LINEAR(
F31,
INDEX('DS2024'!$E$20:$E$35,MATCH(F31,'DS2024'!$D$20:$D$35,1)):
INDEX('DS2024'!$E$20:$E$35,MATCH(F31,'DS2024'!$D$20:$D$35,1)+1),
INDEX('DS2024'!$D$20:$D$35,MATCH(F31,'DS2024'!$D$20:$D$35,1)):
INDEX('DS2024'!$D$20:$D$35,MATCH(F31,'DS2024'!$D$20:$D$35,1)+1)),
IF($V$3=Database!$A$13,
_xlfn.FORECAST.LINEAR(
F31,
INDEX('DS2024'!$H$20:$H$35,MATCH(F31,'DS2024'!$G$20:$G$35,1)):
INDEX('DS2024'!$H$20:$H$35,MATCH(F31,'DS2024'!$G$20:$G$35,1)+1),
INDEX('DS2024'!$G$20:$G$35,MATCH(F31,'DS2024'!$G$20:$G$35,1)):
INDEX('DS2024'!$G$20:$G$35,MATCH(F31,'DS2024'!$G$20:$G$35,1)+1)),
IF($V$3=Database!$A$14,
_xlfn.FORECAST.LINEAR(
F31,
INDEX('DS2024'!$K$20:$K$35,MATCH(F31,'DS2024'!$J$20:$J$35,1)):
INDEX('DS2024'!$K$20:$K$35,MATCH(F31,'DS2024'!$J$20:$J$35,1)+1),
INDEX('DS2024'!$J$20:$J$35,MATCH(F31,'DS2024'!$J$20:$J$35,1)):
INDEX('DS2024'!$J$20:$J$35,MATCH(F31,'DS2024'!$J$20:$J$35,1)+1)),
IF($V$3=Database!$A$15,
_xlfn.FORECAST.LINEAR(
F31,
INDEX('DS2024'!$N$20:$N$35,MATCH(F31,'DS2024'!$M$20:$M$35,1)):
INDEX('DS2024'!$N$20:$N$35,MATCH(F31,'DS2024'!$M$20:$M$35,1)+1),
INDEX('DS2024'!$M$20:$M$35,MATCH(F31,'DS2024'!$M$20:$M$35,1)):
INDEX('DS2024'!$M$20:$M$35,MATCH(F31,'DS2024'!$M$20:$M$35,1)+1)),
IF($V$3=Database!$A$16,
_xlfn.FORECAST.LINEAR(
F31,
INDEX('DS2024'!$Q$20:$Q$35,MATCH(F31,'DS2024'!$P$20:$P$35,1)):
INDEX('DS2024'!$Q$20:$Q$35,MATCH(F31,'DS2024'!$P$20:$P$35,1)+1),
INDEX('DS2024'!$P$20:$P$35,MATCH(F31,'DS2024'!$P$20:$P$35,1)):
INDEX('DS2024'!$P$20:$P$35,MATCH(F31,'DS2024'!$P$20:$P$35,1)+1)),
IF($V$3=Database!$A$17,
_xlfn.FORECAST.LINEAR(
F31,
INDEX('DS2024'!$T$20:$T$35,MATCH(F31,'DS2024'!$S$20:$S$35,1)):
INDEX('DS2024'!$T$20:$T$35,MATCH(F31,'DS2024'!$S$20:$S$35,1)+1),
INDEX('DS2024'!$S$20:$S$35,MATCH(F31,'DS2024'!$S$20:$S$35,1)):
INDEX('DS2024'!$S$20:$S$35,MATCH(F31,'DS2024'!$S$20:$S$35,1)+1)),
IF($V$3=Database!$A$18,
_xlfn.FORECAST.LINEAR(
F31,
INDEX('DS2024'!$W$20:$W$35,MATCH(F31,'DS2024'!$V$20:$V$35,1)):
INDEX('DS2024'!$W$20:$W$35,MATCH(F31,'DS2024'!$V$20:$V$35,1)+1),
INDEX('DS2024'!$V$20:$V$35,MATCH(F31,'DS2024'!$V$20:$V$35,1)):
INDEX('DS2024'!$V$20:$V$35,MATCH(F31,'DS2024'!$V$20:$V$35,1)+1)),
IF($V$3=Database!$A$19,
_xlfn.FORECAST.LINEAR(
F31,
INDEX('DS2024'!$Z$20:$Z$35,MATCH(F31,'DS2024'!$Y$20:$Y$35,1)):
INDEX('DS2024'!$Z$20:$Z$35,MATCH(F31,'DS2024'!$Y$20:$Y$35,1)+1),
INDEX('DS2024'!$Y$20:$Y$35,MATCH(F31,'DS2024'!$Y$20:$Y$35,1)):
INDEX('DS2024'!$Y$20:$Y$35,MATCH(F31,'DS2024'!$Y$20:$Y$35,1)+1)),
IF($V$3=Database!$A$20,
_xlfn.FORECAST.LINEAR(
F31,
INDEX('DS2024'!$AC$20:$AC$35,MATCH(F31,'DS2024'!$AB$20:$AB$35,1)):
INDEX('DS2024'!$AC$20:$AC$35,MATCH(F31,'DS2024'!$AB$20:$AB$35,1)+1),
INDEX('DS2024'!$AB$20:$AB$35,MATCH(F31,'DS2024'!$AB$20:$AB$35,1)):
INDEX('DS2024'!$AB$20:$AB$35,MATCH(F31,'DS2024'!$AB$20:$AB$35,1)+1)),
IF($V$3=Database!$A$2,
_xlfn.FORECAST.LINEAR(
F31,
INDEX('DS2024'!$B$5:$B$15,MATCH(F31,'DS2024'!$A$5:$A$15,1)):
INDEX('DS2024'!$B$5:$B$15,MATCH(F31,'DS2024'!$A$5:$A$15,1)+1),
INDEX('DS2024'!$A$5:$A$15,MATCH(F31,'DS2024'!$A$5:$A$15,1)):
INDEX('DS2024'!$A$5:$A$15,MATCH(F31,'DS2024'!$A$5:$A$15,1)+1)),
IF($V$3=Database!$A$3,
_xlfn.FORECAST.LINEAR(
F31,
INDEX('DS2024'!$E$5:$E$15,MATCH(F31,'DS2024'!$D$5:$D$15,1)):
INDEX('DS2024'!$E$5:$E$15,MATCH(F31,'DS2024'!$D$5:$D$15,1)+1),
INDEX('DS2024'!$D$5:$D$15,MATCH(F31,'DS2024'!$D$5:$D$15,1)):
INDEX('DS2024'!$D$5:$D$15,MATCH(F31,'DS2024'!$D$5:$D$15,1)+1)),
IF($V$3=Database!$A$4,
_xlfn.FORECAST.LINEAR(
F31,
INDEX('DS2024'!$H$5:$H$15,MATCH(F31,'DS2024'!$G$5:$G$15,1)):
INDEX('DS2024'!$H$5:$H$15,MATCH(F31,'DS2024'!$G$5:$G$15,1)+1),
INDEX('DS2024'!$G$5:$G$15,MATCH(F31,'DS2024'!$G$5:$G$15,1)):
INDEX('DS2024'!$G$5:$G$15,MATCH(F31,'DS2024'!$G$5:$G$15,1)+1)),
IF($V$3=Database!$A$5,
_xlfn.FORECAST.LINEAR(
F31,
INDEX('DS2024'!$K$5:$K$15,MATCH(F31,'DS2024'!$J$5:$J$15,1)):
INDEX('DS2024'!$K$5:$K$15,MATCH(F31,'DS2024'!$J$5:$J$15,1)+1),
INDEX('DS2024'!$J$5:$J$15,MATCH(F31,'DS2024'!$J$5:$J$15,1)):
INDEX('DS2024'!$J$5:$J$15,MATCH(F31,'DS2024'!$J$5:$J$15,1)+1)),
IF($V$3=Database!$A$6,
_xlfn.FORECAST.LINEAR(
F31,
INDEX('DS2024'!$N$5:$N$15,MATCH(F31,'DS2024'!$M$5:$M$15,1)):
INDEX('DS2024'!$N$5:$N$15,MATCH(F31,'DS2024'!$M$5:$M$15,1)+1),
INDEX('DS2024'!$M$5:$M$15,MATCH(F31,'DS2024'!$M$5:$M$15,1)):
INDEX('DS2024'!$M$5:$M$15,MATCH(F31,'DS2024'!$M$5:$M$15,1)+1)),
IF($V$3=Database!$A$7,
_xlfn.FORECAST.LINEAR(
F31,
INDEX('DS2024'!$Q$5:$Q$15,MATCH(F31,'DS2024'!$P$5:$P$15,1)):
INDEX('DS2024'!$Q$5:$Q$15,MATCH(F31,'DS2024'!$P$5:$P$15,1)+1),
INDEX('DS2024'!$P$5:$P$15,MATCH(F31,'DS2024'!$P$5:$P$15,1)):
INDEX('DS2024'!$P$5:$P$15,MATCH(F31,'DS2024'!$P$5:$P$15,1)+1)),
IF($V$3=Database!$A$8,
_xlfn.FORECAST.LINEAR(
F31,
INDEX('DS2024'!$T$5:$T$15,MATCH(F31,'DS2024'!$S$5:$S$15,1)):
INDEX('DS2024'!$T$5:$T$15,MATCH(F31,'DS2024'!$S$5:$S$15,1)+1),
INDEX('DS2024'!$S$5:$S$15,MATCH(F31,'DS2024'!$S$5:$S$15,1)):
INDEX('DS2024'!$S$5:$S$15,MATCH(F31,'DS2024'!$S$5:$S$15,1)+1)),
IF($V$3=Database!$A$9,
_xlfn.FORECAST.LINEAR(
F31,
INDEX('DS2024'!$W$5:$W$15,MATCH(F31,'DS2024'!$V$5:$V$15,1)):
INDEX('DS2024'!$W$5:$W$15,MATCH(F31,'DS2024'!$V$5:$V$15,1)+1),
INDEX('DS2024'!$V$5:$V$15,MATCH(F31,'DS2024'!$V$5:$V$15,1)):
INDEX('DS2024'!$V$5:$V$15,MATCH(F31,'DS2024'!$V$5:$V$15,1)+1)),
IF($V$3=Database!$A$10,
_xlfn.FORECAST.LINEAR(
F31,
INDEX('DS2024'!$Z$5:$Z$15,MATCH(F31,'DS2024'!$Y$5:$Y$15,1)):
INDEX('DS2024'!$Z$5:$Z$15,MATCH(F31,'DS2024'!$Y$5:$Y$15,1)+1),
INDEX('DS2024'!$Y$5:$Y$15,MATCH(F31,'DS2024'!$Y$5:$Y$15,1)):
INDEX('DS2024'!$Y$5:$Y$15,MATCH(F31,'DS2024'!$Y$5:$Y$15,1)+1))
)))))))))))))))))))</f>
        <v>0.17066560636182904</v>
      </c>
      <c r="W31" s="50">
        <f>IF($W$3=Database!$A$11,
_xlfn.FORECAST.LINEAR(
H31,
INDEX('DS2024'!$B$20:$B$35,MATCH(H31,'DS2024'!$A$20:$A$35,1)):
INDEX('DS2024'!$B$20:$B$35,MATCH(H31,'DS2024'!$A$20:$A$35,1)+1),
INDEX('DS2024'!$A$20:$A$35,MATCH(H31,'DS2024'!$A$20:$A$35,1)):
INDEX('DS2024'!$A$20:$A$35,MATCH(H31,'DS2024'!$A$20:$A$35,1)+1)),
IF($W$3=Database!$A$12,
_xlfn.FORECAST.LINEAR(
H31,
INDEX('DS2024'!$E$20:$E$35,MATCH(H31,'DS2024'!$D$20:$D$35,1)):
INDEX('DS2024'!$E$20:$E$35,MATCH(H31,'DS2024'!$D$20:$D$35,1)+1),
INDEX('DS2024'!$D$20:$D$35,MATCH(H31,'DS2024'!$D$20:$D$35,1)):
INDEX('DS2024'!$D$20:$D$35,MATCH(H31,'DS2024'!$D$20:$D$35,1)+1)),
IF($W$3=Database!$A$13,
_xlfn.FORECAST.LINEAR(
H31,
INDEX('DS2024'!$H$20:$H$35,MATCH(H31,'DS2024'!$G$20:$G$35,1)):
INDEX('DS2024'!$H$20:$H$35,MATCH(H31,'DS2024'!$G$20:$G$35,1)+1),
INDEX('DS2024'!$G$20:$G$35,MATCH(H31,'DS2024'!$G$20:$G$35,1)):
INDEX('DS2024'!$G$20:$G$35,MATCH(H31,'DS2024'!$G$20:$G$35,1)+1)),
IF($W$3=Database!$A$14,
_xlfn.FORECAST.LINEAR(
H31,
INDEX('DS2024'!$K$20:$K$35,MATCH(H31,'DS2024'!$J$20:$J$35,1)):
INDEX('DS2024'!$K$20:$K$35,MATCH(H31,'DS2024'!$J$20:$J$35,1)+1),
INDEX('DS2024'!$J$20:$J$35,MATCH(H31,'DS2024'!$J$20:$J$35,1)):
INDEX('DS2024'!$J$20:$J$35,MATCH(H31,'DS2024'!$J$20:$J$35,1)+1)),
IF($W$3=Database!$A$15,
_xlfn.FORECAST.LINEAR(
H31,
INDEX('DS2024'!$N$20:$N$35,MATCH(H31,'DS2024'!$M$20:$M$35,1)):
INDEX('DS2024'!$N$20:$N$35,MATCH(H31,'DS2024'!$M$20:$M$35,1)+1),
INDEX('DS2024'!$M$20:$M$35,MATCH(H31,'DS2024'!$M$20:$M$35,1)):
INDEX('DS2024'!$M$20:$M$35,MATCH(H31,'DS2024'!$M$20:$M$35,1)+1)),
IF($W$3=Database!$A$16,
_xlfn.FORECAST.LINEAR(
H31,
INDEX('DS2024'!$Q$20:$Q$35,MATCH(H31,'DS2024'!$P$20:$P$35,1)):
INDEX('DS2024'!$Q$20:$Q$35,MATCH(H31,'DS2024'!$P$20:$P$35,1)+1),
INDEX('DS2024'!$P$20:$P$35,MATCH(H31,'DS2024'!$P$20:$P$35,1)):
INDEX('DS2024'!$P$20:$P$35,MATCH(H31,'DS2024'!$P$20:$P$35,1)+1)),
IF($W$3=Database!$A$17,
_xlfn.FORECAST.LINEAR(
H31,
INDEX('DS2024'!$T$20:$T$35,MATCH(H31,'DS2024'!$S$20:$S$35,1)):
INDEX('DS2024'!$T$20:$T$35,MATCH(H31,'DS2024'!$S$20:$S$35,1)+1),
INDEX('DS2024'!$S$20:$S$35,MATCH(H31,'DS2024'!$S$20:$S$35,1)):
INDEX('DS2024'!$S$20:$S$35,MATCH(H31,'DS2024'!$S$20:$S$35,1)+1)),
IF($W$3=Database!$A$18,
_xlfn.FORECAST.LINEAR(
H31,
INDEX('DS2024'!$W$20:$W$35,MATCH(H31,'DS2024'!$V$20:$V$35,1)):
INDEX('DS2024'!$W$20:$W$35,MATCH(H31,'DS2024'!$V$20:$V$35,1)+1),
INDEX('DS2024'!$V$20:$V$35,MATCH(H31,'DS2024'!$V$20:$V$35,1)):
INDEX('DS2024'!$V$20:$V$35,MATCH(H31,'DS2024'!$V$20:$V$35,1)+1)),
IF($W$3=Database!$A$19,
_xlfn.FORECAST.LINEAR(
H31,
INDEX('DS2024'!$Z$20:$Z$35,MATCH(H31,'DS2024'!$Y$20:$Y$35,1)):
INDEX('DS2024'!$Z$20:$Z$35,MATCH(H31,'DS2024'!$Y$20:$Y$35,1)+1),
INDEX('DS2024'!$Y$20:$Y$35,MATCH(H31,'DS2024'!$Y$20:$Y$35,1)):
INDEX('DS2024'!$Y$20:$Y$35,MATCH(H31,'DS2024'!$Y$20:$Y$35,1)+1)),
IF($W$3=Database!$A$20,
_xlfn.FORECAST.LINEAR(
H31,
INDEX('DS2024'!$AC$20:$AC$35,MATCH(H31,'DS2024'!$AB$20:$AB$35,1)):
INDEX('DS2024'!$AC$20:$AC$35,MATCH(H31,'DS2024'!$AB$20:$AB$35,1)+1),
INDEX('DS2024'!$AB$20:$AB$35,MATCH(H31,'DS2024'!$AB$20:$AB$35,1)):
INDEX('DS2024'!$AB$20:$AB$35,MATCH(H31,'DS2024'!$AB$20:$AB$35,1)+1)),
IF($W$3=Database!$A$2,
_xlfn.FORECAST.LINEAR(
H31,
INDEX('DS2024'!$B$5:$B$15,MATCH(H31,'DS2024'!$A$5:$A$15,1)):
INDEX('DS2024'!$B$5:$B$15,MATCH(H31,'DS2024'!$A$5:$A$15,1)+1),
INDEX('DS2024'!$A$5:$A$15,MATCH(H31,'DS2024'!$A$5:$A$15,1)):
INDEX('DS2024'!$A$5:$A$15,MATCH(H31,'DS2024'!$A$5:$A$15,1)+1)),
IF($W$3=Database!$A$3,
_xlfn.FORECAST.LINEAR(
H31,
INDEX('DS2024'!$E$5:$E$15,MATCH(H31,'DS2024'!$D$5:$D$15,1)):
INDEX('DS2024'!$E$5:$E$15,MATCH(H31,'DS2024'!$D$5:$D$15,1)+1),
INDEX('DS2024'!$D$5:$D$15,MATCH(H31,'DS2024'!$D$5:$D$15,1)):
INDEX('DS2024'!$D$5:$D$15,MATCH(H31,'DS2024'!$D$5:$D$15,1)+1)),
IF($W$3=Database!$A$4,
_xlfn.FORECAST.LINEAR(
H31,
INDEX('DS2024'!$H$5:$H$15,MATCH(H31,'DS2024'!$G$5:$G$15,1)):
INDEX('DS2024'!$H$5:$H$15,MATCH(H31,'DS2024'!$G$5:$G$15,1)+1),
INDEX('DS2024'!$G$5:$G$15,MATCH(H31,'DS2024'!$G$5:$G$15,1)):
INDEX('DS2024'!$G$5:$G$15,MATCH(H31,'DS2024'!$G$5:$G$15,1)+1)),
IF($W$3=Database!$A$5,
_xlfn.FORECAST.LINEAR(
H31,
INDEX('DS2024'!$K$5:$K$15,MATCH(H31,'DS2024'!$J$5:$J$15,1)):
INDEX('DS2024'!$K$5:$K$15,MATCH(H31,'DS2024'!$J$5:$J$15,1)+1),
INDEX('DS2024'!$J$5:$J$15,MATCH(H31,'DS2024'!$J$5:$J$15,1)):
INDEX('DS2024'!$J$5:$J$15,MATCH(H31,'DS2024'!$J$5:$J$15,1)+1)),
IF($W$3=Database!$A$6,
_xlfn.FORECAST.LINEAR(
H31,
INDEX('DS2024'!$N$5:$N$15,MATCH(H31,'DS2024'!$M$5:$M$15,1)):
INDEX('DS2024'!$N$5:$N$15,MATCH(H31,'DS2024'!$M$5:$M$15,1)+1),
INDEX('DS2024'!$M$5:$M$15,MATCH(H31,'DS2024'!$M$5:$M$15,1)):
INDEX('DS2024'!$M$5:$M$15,MATCH(H31,'DS2024'!$M$5:$M$15,1)+1)),
IF($W$3=Database!$A$7,
_xlfn.FORECAST.LINEAR(
H31,
INDEX('DS2024'!$Q$5:$Q$15,MATCH(H31,'DS2024'!$P$5:$P$15,1)):
INDEX('DS2024'!$Q$5:$Q$15,MATCH(H31,'DS2024'!$P$5:$P$15,1)+1),
INDEX('DS2024'!$P$5:$P$15,MATCH(H31,'DS2024'!$P$5:$P$15,1)):
INDEX('DS2024'!$P$5:$P$15,MATCH(H31,'DS2024'!$P$5:$P$15,1)+1)),
IF($W$3=Database!$A$8,
_xlfn.FORECAST.LINEAR(
H31,
INDEX('DS2024'!$T$5:$T$15,MATCH(H31,'DS2024'!$S$5:$S$15,1)):
INDEX('DS2024'!$T$5:$T$15,MATCH(H31,'DS2024'!$S$5:$S$15,1)+1),
INDEX('DS2024'!$S$5:$S$15,MATCH(H31,'DS2024'!$S$5:$S$15,1)):
INDEX('DS2024'!$S$5:$S$15,MATCH(H31,'DS2024'!$S$5:$S$15,1)+1)),
IF($W$3=Database!$A$9,
_xlfn.FORECAST.LINEAR(
H31,
INDEX('DS2024'!$W$5:$W$15,MATCH(H31,'DS2024'!$V$5:$V$15,1)):
INDEX('DS2024'!$W$5:$W$15,MATCH(H31,'DS2024'!$V$5:$V$15,1)+1),
INDEX('DS2024'!$V$5:$V$15,MATCH(H31,'DS2024'!$V$5:$V$15,1)):
INDEX('DS2024'!$V$5:$V$15,MATCH(H31,'DS2024'!$V$5:$V$15,1)+1)),
IF($W$3=Database!$A$10,
_xlfn.FORECAST.LINEAR(
H31,
INDEX('DS2024'!$Z$5:$Z$15,MATCH(H31,'DS2024'!$Y$5:$Y$15,1)):
INDEX('DS2024'!$Z$5:$Z$15,MATCH(H31,'DS2024'!$Y$5:$Y$15,1)+1),
INDEX('DS2024'!$Y$5:$Y$15,MATCH(H31,'DS2024'!$Y$5:$Y$15,1)):
INDEX('DS2024'!$Y$5:$Y$15,MATCH(H31,'DS2024'!$Y$5:$Y$15,1)+1))
)))))))))))))))))))</f>
        <v>0.19251387395995062</v>
      </c>
      <c r="X31" s="50">
        <f>IF($X$3=Database!$A$11,
_xlfn.FORECAST.LINEAR(
J31,
INDEX('DS2024'!$B$20:$B$35,MATCH(J31,'DS2024'!$A$20:$A$35,1)):
INDEX('DS2024'!$B$20:$B$35,MATCH(J31,'DS2024'!$A$20:$A$35,1)+1),
INDEX('DS2024'!$A$20:$A$35,MATCH(J31,'DS2024'!$A$20:$A$35,1)):
INDEX('DS2024'!$A$20:$A$35,MATCH(J31,'DS2024'!$A$20:$A$35,1)+1)),
IF($X$3=Database!$A$12,
_xlfn.FORECAST.LINEAR(
J31,
INDEX('DS2024'!$E$20:$E$35,MATCH(J31,'DS2024'!$D$20:$D$35,1)):
INDEX('DS2024'!$E$20:$E$35,MATCH(J31,'DS2024'!$D$20:$D$35,1)+1),
INDEX('DS2024'!$D$20:$D$35,MATCH(J31,'DS2024'!$D$20:$D$35,1)):
INDEX('DS2024'!$D$20:$D$35,MATCH(J31,'DS2024'!$D$20:$D$35,1)+1)),
IF($X$3=Database!$A$13,
_xlfn.FORECAST.LINEAR(
J31,
INDEX('DS2024'!$H$20:$H$35,MATCH(J31,'DS2024'!$G$20:$G$35,1)):
INDEX('DS2024'!$H$20:$H$35,MATCH(J31,'DS2024'!$G$20:$G$35,1)+1),
INDEX('DS2024'!$G$20:$G$35,MATCH(J31,'DS2024'!$G$20:$G$35,1)):
INDEX('DS2024'!$G$20:$G$35,MATCH(J31,'DS2024'!$G$20:$G$35,1)+1)),
IF($X$3=Database!$A$14,
_xlfn.FORECAST.LINEAR(
J31,
INDEX('DS2024'!$K$20:$K$35,MATCH(J31,'DS2024'!$J$20:$J$35,1)):
INDEX('DS2024'!$K$20:$K$35,MATCH(J31,'DS2024'!$J$20:$J$35,1)+1),
INDEX('DS2024'!$J$20:$J$35,MATCH(J31,'DS2024'!$J$20:$J$35,1)):
INDEX('DS2024'!$J$20:$J$35,MATCH(J31,'DS2024'!$J$20:$J$35,1)+1)),
IF($X$3=Database!$A$15,
_xlfn.FORECAST.LINEAR(
J31,
INDEX('DS2024'!$N$20:$N$35,MATCH(J31,'DS2024'!$M$20:$M$35,1)):
INDEX('DS2024'!$N$20:$N$35,MATCH(J31,'DS2024'!$M$20:$M$35,1)+1),
INDEX('DS2024'!$M$20:$M$35,MATCH(J31,'DS2024'!$M$20:$M$35,1)):
INDEX('DS2024'!$M$20:$M$35,MATCH(J31,'DS2024'!$M$20:$M$35,1)+1)),
IF($X$3=Database!$A$16,
_xlfn.FORECAST.LINEAR(
J31,
INDEX('DS2024'!$Q$20:$Q$35,MATCH(J31,'DS2024'!$P$20:$P$35,1)):
INDEX('DS2024'!$Q$20:$Q$35,MATCH(J31,'DS2024'!$P$20:$P$35,1)+1),
INDEX('DS2024'!$P$20:$P$35,MATCH(J31,'DS2024'!$P$20:$P$35,1)):
INDEX('DS2024'!$P$20:$P$35,MATCH(J31,'DS2024'!$P$20:$P$35,1)+1)),
IF($X$3=Database!$A$17,
_xlfn.FORECAST.LINEAR(
J31,
INDEX('DS2024'!$T$20:$T$35,MATCH(J31,'DS2024'!$S$20:$S$35,1)):
INDEX('DS2024'!$T$20:$T$35,MATCH(J31,'DS2024'!$S$20:$S$35,1)+1),
INDEX('DS2024'!$S$20:$S$35,MATCH(J31,'DS2024'!$S$20:$S$35,1)):
INDEX('DS2024'!$S$20:$S$35,MATCH(J31,'DS2024'!$S$20:$S$35,1)+1)),
IF($X$3=Database!$A$18,
_xlfn.FORECAST.LINEAR(
J31,
INDEX('DS2024'!$W$20:$W$35,MATCH(J31,'DS2024'!$V$20:$V$35,1)):
INDEX('DS2024'!$W$20:$W$35,MATCH(J31,'DS2024'!$V$20:$V$35,1)+1),
INDEX('DS2024'!$V$20:$V$35,MATCH(J31,'DS2024'!$V$20:$V$35,1)):
INDEX('DS2024'!$V$20:$V$35,MATCH(J31,'DS2024'!$V$20:$V$35,1)+1)),
IF($X$3=Database!$A$19,
_xlfn.FORECAST.LINEAR(
J31,
INDEX('DS2024'!$Z$20:$Z$35,MATCH(J31,'DS2024'!$Y$20:$Y$35,1)):
INDEX('DS2024'!$Z$20:$Z$35,MATCH(J31,'DS2024'!$Y$20:$Y$35,1)+1),
INDEX('DS2024'!$Y$20:$Y$35,MATCH(J31,'DS2024'!$Y$20:$Y$35,1)):
INDEX('DS2024'!$Y$20:$Y$35,MATCH(J31,'DS2024'!$Y$20:$Y$35,1)+1)),
IF($X$3=Database!$A$20,
_xlfn.FORECAST.LINEAR(
J31,
INDEX('DS2024'!$AC$20:$AC$35,MATCH(J31,'DS2024'!$AB$20:$AB$35,1)):
INDEX('DS2024'!$AC$20:$AC$35,MATCH(J31,'DS2024'!$AB$20:$AB$35,1)+1),
INDEX('DS2024'!$AB$20:$AB$35,MATCH(J31,'DS2024'!$AB$20:$AB$35,1)):
INDEX('DS2024'!$AB$20:$AB$35,MATCH(J31,'DS2024'!$AB$20:$AB$35,1)+1)),
IF($X$3=Database!$A$2,
_xlfn.FORECAST.LINEAR(
J31,
INDEX('DS2024'!$B$5:$B$15,MATCH(J31,'DS2024'!$A$5:$A$15,1)):
INDEX('DS2024'!$B$5:$B$15,MATCH(J31,'DS2024'!$A$5:$A$15,1)+1),
INDEX('DS2024'!$A$5:$A$15,MATCH(J31,'DS2024'!$A$5:$A$15,1)):
INDEX('DS2024'!$A$5:$A$15,MATCH(J31,'DS2024'!$A$5:$A$15,1)+1)),
IF($X$3=Database!$A$3,
_xlfn.FORECAST.LINEAR(
J31,
INDEX('DS2024'!$E$5:$E$15,MATCH(J31,'DS2024'!$D$5:$D$15,1)):
INDEX('DS2024'!$E$5:$E$15,MATCH(J31,'DS2024'!$D$5:$D$15,1)+1),
INDEX('DS2024'!$D$5:$D$15,MATCH(J31,'DS2024'!$D$5:$D$15,1)):
INDEX('DS2024'!$D$5:$D$15,MATCH(J31,'DS2024'!$D$5:$D$15,1)+1)),
IF($X$3=Database!$A$4,
_xlfn.FORECAST.LINEAR(
J31,
INDEX('DS2024'!$H$5:$H$15,MATCH(J31,'DS2024'!$G$5:$G$15,1)):
INDEX('DS2024'!$H$5:$H$15,MATCH(J31,'DS2024'!$G$5:$G$15,1)+1),
INDEX('DS2024'!$G$5:$G$15,MATCH(J31,'DS2024'!$G$5:$G$15,1)):
INDEX('DS2024'!$G$5:$G$15,MATCH(J31,'DS2024'!$G$5:$G$15,1)+1)),
IF($X$3=Database!$A$5,
_xlfn.FORECAST.LINEAR(
J31,
INDEX('DS2024'!$K$5:$K$15,MATCH(J31,'DS2024'!$J$5:$J$15,1)):
INDEX('DS2024'!$K$5:$K$15,MATCH(J31,'DS2024'!$J$5:$J$15,1)+1),
INDEX('DS2024'!$J$5:$J$15,MATCH(J31,'DS2024'!$J$5:$J$15,1)):
INDEX('DS2024'!$J$5:$J$15,MATCH(J31,'DS2024'!$J$5:$J$15,1)+1)),
IF($X$3=Database!$A$6,
_xlfn.FORECAST.LINEAR(
J31,
INDEX('DS2024'!$N$5:$N$15,MATCH(J31,'DS2024'!$M$5:$M$15,1)):
INDEX('DS2024'!$N$5:$N$15,MATCH(J31,'DS2024'!$M$5:$M$15,1)+1),
INDEX('DS2024'!$M$5:$M$15,MATCH(J31,'DS2024'!$M$5:$M$15,1)):
INDEX('DS2024'!$M$5:$M$15,MATCH(J31,'DS2024'!$M$5:$M$15,1)+1)),
IF($X$3=Database!$A$7,
_xlfn.FORECAST.LINEAR(
J31,
INDEX('DS2024'!$Q$5:$Q$15,MATCH(J31,'DS2024'!$P$5:$P$15,1)):
INDEX('DS2024'!$Q$5:$Q$15,MATCH(J31,'DS2024'!$P$5:$P$15,1)+1),
INDEX('DS2024'!$P$5:$P$15,MATCH(J31,'DS2024'!$P$5:$P$15,1)):
INDEX('DS2024'!$P$5:$P$15,MATCH(J31,'DS2024'!$P$5:$P$15,1)+1)),
IF($X$3=Database!$A$8,
_xlfn.FORECAST.LINEAR(
J31,
INDEX('DS2024'!$T$5:$T$15,MATCH(J31,'DS2024'!$S$5:$S$15,1)):
INDEX('DS2024'!$T$5:$T$15,MATCH(J31,'DS2024'!$S$5:$S$15,1)+1),
INDEX('DS2024'!$S$5:$S$15,MATCH(J31,'DS2024'!$S$5:$S$15,1)):
INDEX('DS2024'!$S$5:$S$15,MATCH(J31,'DS2024'!$S$5:$S$15,1)+1)),
IF($T$3=Database!$A$9,
_xlfn.FORECAST.LINEAR(
J31,
INDEX('DS2024'!$W$5:$W$15,MATCH(J31,'DS2024'!$V$5:$V$15,1)):
INDEX('DS2024'!$W$5:$W$15,MATCH(J31,'DS2024'!$V$5:$V$15,1)+1),
INDEX('DS2024'!$V$5:$V$15,MATCH(J31,'DS2024'!$V$5:$V$15,1)):
INDEX('DS2024'!$V$5:$V$15,MATCH(J31,'DS2024'!$V$5:$V$15,1)+1)),
IF($T$3=Database!$A$10,
_xlfn.FORECAST.LINEAR(
J31,
INDEX('DS2024'!$Z$5:$Z$15,MATCH(J31,'DS2024'!$Y$5:$Y$15,1)):
INDEX('DS2024'!$Z$5:$Z$15,MATCH(J31,'DS2024'!$Y$5:$Y$15,1)+1),
INDEX('DS2024'!$Y$5:$Y$15,MATCH(J31,'DS2024'!$Y$5:$Y$15,1)):
INDEX('DS2024'!$Y$5:$Y$15,MATCH(J31,'DS2024'!$Y$5:$Y$15,1)+1))
)))))))))))))))))))</f>
        <v>0.195584059874995</v>
      </c>
      <c r="Y31" s="50">
        <f>IF($Y$3=Database!$A$11,
_xlfn.FORECAST.LINEAR(
L31,
INDEX('DS2024'!$B$20:$B$35,MATCH(L31,'DS2024'!$A$20:$A$35,1)):
INDEX('DS2024'!$B$20:$B$35,MATCH(L31,'DS2024'!$A$20:$A$35,1)+1),
INDEX('DS2024'!$A$20:$A$35,MATCH(L31,'DS2024'!$A$20:$A$35,1)):
INDEX('DS2024'!$A$20:$A$35,MATCH(L31,'DS2024'!$A$20:$A$35,1)+1)),
IF($Y$3=Database!$A$12,
_xlfn.FORECAST.LINEAR(
L31,
INDEX('DS2024'!$E$20:$E$35,MATCH(L31,'DS2024'!$D$20:$D$35,1)):
INDEX('DS2024'!$E$20:$E$35,MATCH(L31,'DS2024'!$D$20:$D$35,1)+1),
INDEX('DS2024'!$D$20:$D$35,MATCH(L31,'DS2024'!$D$20:$D$35,1)):
INDEX('DS2024'!$D$20:$D$35,MATCH(L31,'DS2024'!$D$20:$D$35,1)+1)),
IF($Y$3=Database!$A$13,
_xlfn.FORECAST.LINEAR(
L31,
INDEX('DS2024'!$H$20:$H$35,MATCH(L31,'DS2024'!$G$20:$G$35,1)):
INDEX('DS2024'!$H$20:$H$35,MATCH(L31,'DS2024'!$G$20:$G$35,1)+1),
INDEX('DS2024'!$G$20:$G$35,MATCH(L31,'DS2024'!$G$20:$G$35,1)):
INDEX('DS2024'!$G$20:$G$35,MATCH(L31,'DS2024'!$G$20:$G$35,1)+1)),
IF($Y$3=Database!$A$14,
_xlfn.FORECAST.LINEAR(
L31,
INDEX('DS2024'!$K$20:$K$35,MATCH(L31,'DS2024'!$J$20:$J$35,1)):
INDEX('DS2024'!$K$20:$K$35,MATCH(L31,'DS2024'!$J$20:$J$35,1)+1),
INDEX('DS2024'!$J$20:$J$35,MATCH(L31,'DS2024'!$J$20:$J$35,1)):
INDEX('DS2024'!$J$20:$J$35,MATCH(L31,'DS2024'!$J$20:$J$35,1)+1)),
IF($Y$3=Database!$A$15,
_xlfn.FORECAST.LINEAR(
L31,
INDEX('DS2024'!$N$20:$N$35,MATCH(L31,'DS2024'!$M$20:$M$35,1)):
INDEX('DS2024'!$N$20:$N$35,MATCH(L31,'DS2024'!$M$20:$M$35,1)+1),
INDEX('DS2024'!$M$20:$M$35,MATCH(L31,'DS2024'!$M$20:$M$35,1)):
INDEX('DS2024'!$M$20:$M$35,MATCH(L31,'DS2024'!$M$20:$M$35,1)+1)),
IF($Y$3=Database!$A$16,
_xlfn.FORECAST.LINEAR(
L31,
INDEX('DS2024'!$Q$20:$Q$35,MATCH(L31,'DS2024'!$P$20:$P$35,1)):
INDEX('DS2024'!$Q$20:$Q$35,MATCH(L31,'DS2024'!$P$20:$P$35,1)+1),
INDEX('DS2024'!$P$20:$P$35,MATCH(L31,'DS2024'!$P$20:$P$35,1)):
INDEX('DS2024'!$P$20:$P$35,MATCH(L31,'DS2024'!$P$20:$P$35,1)+1)),
IF($Y$3=Database!$A$17,
_xlfn.FORECAST.LINEAR(
L31,
INDEX('DS2024'!$T$20:$T$35,MATCH(L31,'DS2024'!$S$20:$S$35,1)):
INDEX('DS2024'!$T$20:$T$35,MATCH(L31,'DS2024'!$S$20:$S$35,1)+1),
INDEX('DS2024'!$S$20:$S$35,MATCH(L31,'DS2024'!$S$20:$S$35,1)):
INDEX('DS2024'!$S$20:$S$35,MATCH(L31,'DS2024'!$S$20:$S$35,1)+1)),
IF($Y$3=Database!$A$18,
_xlfn.FORECAST.LINEAR(
L31,
INDEX('DS2024'!$W$20:$W$35,MATCH(L31,'DS2024'!$V$20:$V$35,1)):
INDEX('DS2024'!$W$20:$W$35,MATCH(L31,'DS2024'!$V$20:$V$35,1)+1),
INDEX('DS2024'!$V$20:$V$35,MATCH(L31,'DS2024'!$V$20:$V$35,1)):
INDEX('DS2024'!$V$20:$V$35,MATCH(L31,'DS2024'!$V$20:$V$35,1)+1)),
IF($Y$3=Database!$A$19,
_xlfn.FORECAST.LINEAR(
L31,
INDEX('DS2024'!$Z$20:$Z$35,MATCH(L31,'DS2024'!$Y$20:$Y$35,1)):
INDEX('DS2024'!$Z$20:$Z$35,MATCH(L31,'DS2024'!$Y$20:$Y$35,1)+1),
INDEX('DS2024'!$Y$20:$Y$35,MATCH(L31,'DS2024'!$Y$20:$Y$35,1)):
INDEX('DS2024'!$Y$20:$Y$35,MATCH(L31,'DS2024'!$Y$20:$Y$35,1)+1)),
IF($Y$3=Database!$A$20,
_xlfn.FORECAST.LINEAR(
L31,
INDEX('DS2024'!$AC$20:$AC$35,MATCH(L31,'DS2024'!$AB$20:$AB$35,1)):
INDEX('DS2024'!$AC$20:$AC$35,MATCH(L31,'DS2024'!$AB$20:$AB$35,1)+1),
INDEX('DS2024'!$AB$20:$AB$35,MATCH(L31,'DS2024'!$AB$20:$AB$35,1)):
INDEX('DS2024'!$AB$20:$AB$35,MATCH(L31,'DS2024'!$AB$20:$AB$35,1)+1)),
IF($Y$3=Database!$A$2,
_xlfn.FORECAST.LINEAR(
L31,
INDEX('DS2024'!$B$5:$B$15,MATCH(L31,'DS2024'!$A$5:$A$15,1)):
INDEX('DS2024'!$B$5:$B$15,MATCH(L31,'DS2024'!$A$5:$A$15,1)+1),
INDEX('DS2024'!$A$5:$A$15,MATCH(L31,'DS2024'!$A$5:$A$15,1)):
INDEX('DS2024'!$A$5:$A$15,MATCH(L31,'DS2024'!$A$5:$A$15,1)+1)),
IF($Y$3=Database!$A$3,
_xlfn.FORECAST.LINEAR(
L31,
INDEX('DS2024'!$E$5:$E$15,MATCH(L31,'DS2024'!$D$5:$D$15,1)):
INDEX('DS2024'!$E$5:$E$15,MATCH(L31,'DS2024'!$D$5:$D$15,1)+1),
INDEX('DS2024'!$D$5:$D$15,MATCH(L31,'DS2024'!$D$5:$D$15,1)):
INDEX('DS2024'!$D$5:$D$15,MATCH(L31,'DS2024'!$D$5:$D$15,1)+1)),
IF($Y$3=Database!$A$4,
_xlfn.FORECAST.LINEAR(
L31,
INDEX('DS2024'!$H$5:$H$15,MATCH(L31,'DS2024'!$G$5:$G$15,1)):
INDEX('DS2024'!$H$5:$H$15,MATCH(L31,'DS2024'!$G$5:$G$15,1)+1),
INDEX('DS2024'!$G$5:$G$15,MATCH(L31,'DS2024'!$G$5:$G$15,1)):
INDEX('DS2024'!$G$5:$G$15,MATCH(L31,'DS2024'!$G$5:$G$15,1)+1)),
IF($Y$3=Database!$A$5,
_xlfn.FORECAST.LINEAR(
L31,
INDEX('DS2024'!$K$5:$K$15,MATCH(L31,'DS2024'!$J$5:$J$15,1)):
INDEX('DS2024'!$K$5:$K$15,MATCH(L31,'DS2024'!$J$5:$J$15,1)+1),
INDEX('DS2024'!$J$5:$J$15,MATCH(L31,'DS2024'!$J$5:$J$15,1)):
INDEX('DS2024'!$J$5:$J$15,MATCH(L31,'DS2024'!$J$5:$J$15,1)+1)),
IF($Y$3=Database!$A$6,
_xlfn.FORECAST.LINEAR(
L31,
INDEX('DS2024'!$N$5:$N$15,MATCH(L31,'DS2024'!$M$5:$M$15,1)):
INDEX('DS2024'!$N$5:$N$15,MATCH(L31,'DS2024'!$M$5:$M$15,1)+1),
INDEX('DS2024'!$M$5:$M$15,MATCH(L31,'DS2024'!$M$5:$M$15,1)):
INDEX('DS2024'!$M$5:$M$15,MATCH(L31,'DS2024'!$M$5:$M$15,1)+1)),
IF($Y$3=Database!$A$7,
_xlfn.FORECAST.LINEAR(
L31,
INDEX('DS2024'!$Q$5:$Q$15,MATCH(L31,'DS2024'!$P$5:$P$15,1)):
INDEX('DS2024'!$Q$5:$Q$15,MATCH(L31,'DS2024'!$P$5:$P$15,1)+1),
INDEX('DS2024'!$P$5:$P$15,MATCH(L31,'DS2024'!$P$5:$P$15,1)):
INDEX('DS2024'!$P$5:$P$15,MATCH(L31,'DS2024'!$P$5:$P$15,1)+1)),
IF($Y$3=Database!$A$8,
_xlfn.FORECAST.LINEAR(
L31,
INDEX('DS2024'!$T$5:$T$15,MATCH(L31,'DS2024'!$S$5:$S$15,1)):
INDEX('DS2024'!$T$5:$T$15,MATCH(L31,'DS2024'!$S$5:$S$15,1)+1),
INDEX('DS2024'!$S$5:$S$15,MATCH(L31,'DS2024'!$S$5:$S$15,1)):
INDEX('DS2024'!$S$5:$S$15,MATCH(L31,'DS2024'!$S$5:$S$15,1)+1)),
IF($T$3=Database!$A$9,
_xlfn.FORECAST.LINEAR(
L31,
INDEX('DS2024'!$W$5:$W$15,MATCH(L31,'DS2024'!$V$5:$V$15,1)):
INDEX('DS2024'!$W$5:$W$15,MATCH(L31,'DS2024'!$V$5:$V$15,1)+1),
INDEX('DS2024'!$V$5:$V$15,MATCH(L31,'DS2024'!$V$5:$V$15,1)):
INDEX('DS2024'!$V$5:$V$15,MATCH(L31,'DS2024'!$V$5:$V$15,1)+1)),
IF($T$3=Database!$A$10,
_xlfn.FORECAST.LINEAR(
L31,
INDEX('DS2024'!$Z$5:$Z$15,MATCH(L31,'DS2024'!$Y$5:$Y$15,1)):
INDEX('DS2024'!$Z$5:$Z$15,MATCH(L31,'DS2024'!$Y$5:$Y$15,1)+1),
INDEX('DS2024'!$Y$5:$Y$15,MATCH(L31,'DS2024'!$Y$5:$Y$15,1)):
INDEX('DS2024'!$Y$5:$Y$15,MATCH(L31,'DS2024'!$Y$5:$Y$15,1)+1))
)))))))))))))))))))</f>
        <v>0.19349161988932678</v>
      </c>
      <c r="Z31" s="50">
        <f>IF($Z$3=Database!$A$11,
_xlfn.FORECAST.LINEAR(
N31,
INDEX('DS2024'!$B$20:$B$35,MATCH(N31,'DS2024'!$A$20:$A$35,1)):
INDEX('DS2024'!$B$20:$B$35,MATCH(N31,'DS2024'!$A$20:$A$35,1)+1),
INDEX('DS2024'!$A$20:$A$35,MATCH(N31,'DS2024'!$A$20:$A$35,1)):
INDEX('DS2024'!$A$20:$A$35,MATCH(N31,'DS2024'!$A$20:$A$35,1)+1)),
IF($Z$3=Database!$A$12,
_xlfn.FORECAST.LINEAR(
N31,
INDEX('DS2024'!$E$20:$E$35,MATCH(N31,'DS2024'!$D$20:$D$35,1)):
INDEX('DS2024'!$E$20:$E$35,MATCH(N31,'DS2024'!$D$20:$D$35,1)+1),
INDEX('DS2024'!$D$20:$D$35,MATCH(N31,'DS2024'!$D$20:$D$35,1)):
INDEX('DS2024'!$D$20:$D$35,MATCH(N31,'DS2024'!$D$20:$D$35,1)+1)),
IF($Z$3=Database!$A$13,
_xlfn.FORECAST.LINEAR(
N31,
INDEX('DS2024'!$H$20:$H$35,MATCH(N31,'DS2024'!$G$20:$G$35,1)):
INDEX('DS2024'!$H$20:$H$35,MATCH(N31,'DS2024'!$G$20:$G$35,1)+1),
INDEX('DS2024'!$G$20:$G$35,MATCH(N31,'DS2024'!$G$20:$G$35,1)):
INDEX('DS2024'!$G$20:$G$35,MATCH(N31,'DS2024'!$G$20:$G$35,1)+1)),
IF($Z$3=Database!$A$14,
_xlfn.FORECAST.LINEAR(
N31,
INDEX('DS2024'!$K$20:$K$35,MATCH(N31,'DS2024'!$J$20:$J$35,1)):
INDEX('DS2024'!$K$20:$K$35,MATCH(N31,'DS2024'!$J$20:$J$35,1)+1),
INDEX('DS2024'!$J$20:$J$35,MATCH(N31,'DS2024'!$J$20:$J$35,1)):
INDEX('DS2024'!$J$20:$J$35,MATCH(N31,'DS2024'!$J$20:$J$35,1)+1)),
IF($Z$3=Database!$A$15,
_xlfn.FORECAST.LINEAR(
N31,
INDEX('DS2024'!$N$20:$N$35,MATCH(N31,'DS2024'!$M$20:$M$35,1)):
INDEX('DS2024'!$N$20:$N$35,MATCH(N31,'DS2024'!$M$20:$M$35,1)+1),
INDEX('DS2024'!$M$20:$M$35,MATCH(N31,'DS2024'!$M$20:$M$35,1)):
INDEX('DS2024'!$M$20:$M$35,MATCH(N31,'DS2024'!$M$20:$M$35,1)+1)),
IF($Z$3=Database!$A$16,
_xlfn.FORECAST.LINEAR(
N31,
INDEX('DS2024'!$Q$20:$Q$35,MATCH(N31,'DS2024'!$P$20:$P$35,1)):
INDEX('DS2024'!$Q$20:$Q$35,MATCH(N31,'DS2024'!$P$20:$P$35,1)+1),
INDEX('DS2024'!$P$20:$P$35,MATCH(N31,'DS2024'!$P$20:$P$35,1)):
INDEX('DS2024'!$P$20:$P$35,MATCH(N31,'DS2024'!$P$20:$P$35,1)+1)),
IF($Z$3=Database!$A$17,
_xlfn.FORECAST.LINEAR(
N31,
INDEX('DS2024'!$T$20:$T$35,MATCH(N31,'DS2024'!$S$20:$S$35,1)):
INDEX('DS2024'!$T$20:$T$35,MATCH(N31,'DS2024'!$S$20:$S$35,1)+1),
INDEX('DS2024'!$S$20:$S$35,MATCH(N31,'DS2024'!$S$20:$S$35,1)):
INDEX('DS2024'!$S$20:$S$35,MATCH(N31,'DS2024'!$S$20:$S$35,1)+1)),
IF($Z$3=Database!$A$18,
_xlfn.FORECAST.LINEAR(
N31,
INDEX('DS2024'!$W$20:$W$35,MATCH(N31,'DS2024'!$V$20:$V$35,1)):
INDEX('DS2024'!$W$20:$W$35,MATCH(N31,'DS2024'!$V$20:$V$35,1)+1),
INDEX('DS2024'!$V$20:$V$35,MATCH(N31,'DS2024'!$V$20:$V$35,1)):
INDEX('DS2024'!$V$20:$V$35,MATCH(N31,'DS2024'!$V$20:$V$35,1)+1)),
IF($Z$3=Database!$A$19,
_xlfn.FORECAST.LINEAR(
N31,
INDEX('DS2024'!$Z$20:$Z$35,MATCH(N31,'DS2024'!$Y$20:$Y$35,1)):
INDEX('DS2024'!$Z$20:$Z$35,MATCH(N31,'DS2024'!$Y$20:$Y$35,1)+1),
INDEX('DS2024'!$Y$20:$Y$35,MATCH(N31,'DS2024'!$Y$20:$Y$35,1)):
INDEX('DS2024'!$Y$20:$Y$35,MATCH(N31,'DS2024'!$Y$20:$Y$35,1)+1)),
IF($Z$3=Database!$A$20,
_xlfn.FORECAST.LINEAR(
N31,
INDEX('DS2024'!$AC$20:$AC$35,MATCH(N31,'DS2024'!$AB$20:$AB$35,1)):
INDEX('DS2024'!$AC$20:$AC$35,MATCH(N31,'DS2024'!$AB$20:$AB$35,1)+1),
INDEX('DS2024'!$AB$20:$AB$35,MATCH(N31,'DS2024'!$AB$20:$AB$35,1)):
INDEX('DS2024'!$AB$20:$AB$35,MATCH(N31,'DS2024'!$AB$20:$AB$35,1)+1)),
IF($Z$3=Database!$A$2,
_xlfn.FORECAST.LINEAR(
N31,
INDEX('DS2024'!$B$5:$B$15,MATCH(N31,'DS2024'!$A$5:$A$15,1)):
INDEX('DS2024'!$B$5:$B$15,MATCH(N31,'DS2024'!$A$5:$A$15,1)+1),
INDEX('DS2024'!$A$5:$A$15,MATCH(N31,'DS2024'!$A$5:$A$15,1)):
INDEX('DS2024'!$A$5:$A$15,MATCH(N31,'DS2024'!$A$5:$A$15,1)+1)),
IF($Z$3=Database!$A$3,
_xlfn.FORECAST.LINEAR(
N31,
INDEX('DS2024'!$E$5:$E$15,MATCH(N31,'DS2024'!$D$5:$D$15,1)):
INDEX('DS2024'!$E$5:$E$15,MATCH(N31,'DS2024'!$D$5:$D$15,1)+1),
INDEX('DS2024'!$D$5:$D$15,MATCH(N31,'DS2024'!$D$5:$D$15,1)):
INDEX('DS2024'!$D$5:$D$15,MATCH(N31,'DS2024'!$D$5:$D$15,1)+1)),
IF($Z$3=Database!$A$4,
_xlfn.FORECAST.LINEAR(
N31,
INDEX('DS2024'!$H$5:$H$15,MATCH(N31,'DS2024'!$G$5:$G$15,1)):
INDEX('DS2024'!$H$5:$H$15,MATCH(N31,'DS2024'!$G$5:$G$15,1)+1),
INDEX('DS2024'!$G$5:$G$15,MATCH(N31,'DS2024'!$G$5:$G$15,1)):
INDEX('DS2024'!$G$5:$G$15,MATCH(N31,'DS2024'!$G$5:$G$15,1)+1)),
IF($Z$3=Database!$A$5,
_xlfn.FORECAST.LINEAR(
N31,
INDEX('DS2024'!$K$5:$K$15,MATCH(N31,'DS2024'!$J$5:$J$15,1)):
INDEX('DS2024'!$K$5:$K$15,MATCH(N31,'DS2024'!$J$5:$J$15,1)+1),
INDEX('DS2024'!$J$5:$J$15,MATCH(N31,'DS2024'!$J$5:$J$15,1)):
INDEX('DS2024'!$J$5:$J$15,MATCH(N31,'DS2024'!$J$5:$J$15,1)+1)),
IF($Z$3=Database!$A$6,
_xlfn.FORECAST.LINEAR(
N31,
INDEX('DS2024'!$N$5:$N$15,MATCH(N31,'DS2024'!$M$5:$M$15,1)):
INDEX('DS2024'!$N$5:$N$15,MATCH(N31,'DS2024'!$M$5:$M$15,1)+1),
INDEX('DS2024'!$M$5:$M$15,MATCH(N31,'DS2024'!$M$5:$M$15,1)):
INDEX('DS2024'!$M$5:$M$15,MATCH(N31,'DS2024'!$M$5:$M$15,1)+1)),
IF($Z$3=Database!$A$7,
_xlfn.FORECAST.LINEAR(
N31,
INDEX('DS2024'!$Q$5:$Q$15,MATCH(N31,'DS2024'!$P$5:$P$15,1)):
INDEX('DS2024'!$Q$5:$Q$15,MATCH(N31,'DS2024'!$P$5:$P$15,1)+1),
INDEX('DS2024'!$P$5:$P$15,MATCH(N31,'DS2024'!$P$5:$P$15,1)):
INDEX('DS2024'!$P$5:$P$15,MATCH(N31,'DS2024'!$P$5:$P$15,1)+1)),
IF($Z$3=Database!$A$8,
_xlfn.FORECAST.LINEAR(
N31,
INDEX('DS2024'!$T$5:$T$15,MATCH(N31,'DS2024'!$S$5:$S$15,1)):
INDEX('DS2024'!$T$5:$T$15,MATCH(N31,'DS2024'!$S$5:$S$15,1)+1),
INDEX('DS2024'!$S$5:$S$15,MATCH(N31,'DS2024'!$S$5:$S$15,1)):
INDEX('DS2024'!$S$5:$S$15,MATCH(N31,'DS2024'!$S$5:$S$15,1)+1)),
IF($Z$3=Database!$A$9,
_xlfn.FORECAST.LINEAR(
N31,
INDEX('DS2024'!$W$5:$W$15,MATCH(N31,'DS2024'!$V$5:$V$15,1)):
INDEX('DS2024'!$W$5:$W$15,MATCH(N31,'DS2024'!$V$5:$V$15,1)+1),
INDEX('DS2024'!$V$5:$V$15,MATCH(N31,'DS2024'!$V$5:$V$15,1)):
INDEX('DS2024'!$V$5:$V$15,MATCH(N31,'DS2024'!$V$5:$V$15,1)+1)),
IF($Z$3=Database!$A$10,
_xlfn.FORECAST.LINEAR(
N31,
INDEX('DS2024'!$Z$5:$Z$15,MATCH(N31,'DS2024'!$Y$5:$Y$15,1)):
INDEX('DS2024'!$Z$5:$Z$15,MATCH(N31,'DS2024'!$Y$5:$Y$15,1)+1),
INDEX('DS2024'!$Y$5:$Y$15,MATCH(N31,'DS2024'!$Y$5:$Y$15,1)):
INDEX('DS2024'!$Y$5:$Y$15,MATCH(N31,'DS2024'!$Y$5:$Y$15,1)+1))
)))))))))))))))))))</f>
        <v>0.19635797603407779</v>
      </c>
      <c r="AA31" s="50">
        <f>IF($AA$3=Database!$A$11,
_xlfn.FORECAST.LINEAR(
P31,
INDEX('DS2024'!$B$20:$B$35,MATCH(P31,'DS2024'!$A$20:$A$35,1)):
INDEX('DS2024'!$B$20:$B$35,MATCH(P31,'DS2024'!$A$20:$A$35,1)+1),
INDEX('DS2024'!$A$20:$A$35,MATCH(P31,'DS2024'!$A$20:$A$35,1)):
INDEX('DS2024'!$A$20:$A$35,MATCH(P31,'DS2024'!$A$20:$A$35,1)+1)),
IF($AA$3=Database!$A$12,
_xlfn.FORECAST.LINEAR(
P31,
INDEX('DS2024'!$E$20:$E$35,MATCH(P31,'DS2024'!$D$20:$D$35,1)):
INDEX('DS2024'!$E$20:$E$35,MATCH(P31,'DS2024'!$D$20:$D$35,1)+1),
INDEX('DS2024'!$D$20:$D$35,MATCH(P31,'DS2024'!$D$20:$D$35,1)):
INDEX('DS2024'!$D$20:$D$35,MATCH(P31,'DS2024'!$D$20:$D$35,1)+1)),
IF($AA$3=Database!$A$13,
_xlfn.FORECAST.LINEAR(
P31,
INDEX('DS2024'!$H$20:$H$35,MATCH(P31,'DS2024'!$G$20:$G$35,1)):
INDEX('DS2024'!$H$20:$H$35,MATCH(P31,'DS2024'!$G$20:$G$35,1)+1),
INDEX('DS2024'!$G$20:$G$35,MATCH(P31,'DS2024'!$G$20:$G$35,1)):
INDEX('DS2024'!$G$20:$G$35,MATCH(P31,'DS2024'!$G$20:$G$35,1)+1)),
IF($AA$3=Database!$A$14,
_xlfn.FORECAST.LINEAR(
P31,
INDEX('DS2024'!$K$20:$K$35,MATCH(P31,'DS2024'!$J$20:$J$35,1)):
INDEX('DS2024'!$K$20:$K$35,MATCH(P31,'DS2024'!$J$20:$J$35,1)+1),
INDEX('DS2024'!$J$20:$J$35,MATCH(P31,'DS2024'!$J$20:$J$35,1)):
INDEX('DS2024'!$J$20:$J$35,MATCH(P31,'DS2024'!$J$20:$J$35,1)+1)),
IF($AA$3=Database!$A$15,
_xlfn.FORECAST.LINEAR(
P31,
INDEX('DS2024'!$N$20:$N$35,MATCH(P31,'DS2024'!$M$20:$M$35,1)):
INDEX('DS2024'!$N$20:$N$35,MATCH(P31,'DS2024'!$M$20:$M$35,1)+1),
INDEX('DS2024'!$M$20:$M$35,MATCH(P31,'DS2024'!$M$20:$M$35,1)):
INDEX('DS2024'!$M$20:$M$35,MATCH(P31,'DS2024'!$M$20:$M$35,1)+1)),
IF($AA$3=Database!$A$16,
_xlfn.FORECAST.LINEAR(
P31,
INDEX('DS2024'!$Q$20:$Q$35,MATCH(P31,'DS2024'!$P$20:$P$35,1)):
INDEX('DS2024'!$Q$20:$Q$35,MATCH(P31,'DS2024'!$P$20:$P$35,1)+1),
INDEX('DS2024'!$P$20:$P$35,MATCH(P31,'DS2024'!$P$20:$P$35,1)):
INDEX('DS2024'!$P$20:$P$35,MATCH(P31,'DS2024'!$P$20:$P$35,1)+1)),
IF($AA$3=Database!$A$17,
_xlfn.FORECAST.LINEAR(
P31,
INDEX('DS2024'!$T$20:$T$35,MATCH(P31,'DS2024'!$S$20:$S$35,1)):
INDEX('DS2024'!$T$20:$T$35,MATCH(P31,'DS2024'!$S$20:$S$35,1)+1),
INDEX('DS2024'!$S$20:$S$35,MATCH(P31,'DS2024'!$S$20:$S$35,1)):
INDEX('DS2024'!$S$20:$S$35,MATCH(P31,'DS2024'!$S$20:$S$35,1)+1)),
IF($AA$3=Database!$A$18,
_xlfn.FORECAST.LINEAR(
P31,
INDEX('DS2024'!$W$20:$W$35,MATCH(P31,'DS2024'!$V$20:$V$35,1)):
INDEX('DS2024'!$W$20:$W$35,MATCH(P31,'DS2024'!$V$20:$V$35,1)+1),
INDEX('DS2024'!$V$20:$V$35,MATCH(P31,'DS2024'!$V$20:$V$35,1)):
INDEX('DS2024'!$V$20:$V$35,MATCH(P31,'DS2024'!$V$20:$V$35,1)+1)),
IF($AA$3=Database!$A$19,
_xlfn.FORECAST.LINEAR(
P31,
INDEX('DS2024'!$Z$20:$Z$35,MATCH(P31,'DS2024'!$Y$20:$Y$35,1)):
INDEX('DS2024'!$Z$20:$Z$35,MATCH(P31,'DS2024'!$Y$20:$Y$35,1)+1),
INDEX('DS2024'!$Y$20:$Y$35,MATCH(P31,'DS2024'!$Y$20:$Y$35,1)):
INDEX('DS2024'!$Y$20:$Y$35,MATCH(P31,'DS2024'!$Y$20:$Y$35,1)+1)),
IF($AA$3=Database!$A$20,
_xlfn.FORECAST.LINEAR(
P31,
INDEX('DS2024'!$AC$20:$AC$35,MATCH(P31,'DS2024'!$AB$20:$AB$35,1)):
INDEX('DS2024'!$AC$20:$AC$35,MATCH(P31,'DS2024'!$AB$20:$AB$35,1)+1),
INDEX('DS2024'!$AB$20:$AB$35,MATCH(P31,'DS2024'!$AB$20:$AB$35,1)):
INDEX('DS2024'!$AB$20:$AB$35,MATCH(P31,'DS2024'!$AB$20:$AB$35,1)+1)),
IF($AA$3=Database!$A$2,
_xlfn.FORECAST.LINEAR(
P31,
INDEX('DS2024'!$B$5:$B$15,MATCH(P31,'DS2024'!$A$5:$A$15,1)):
INDEX('DS2024'!$B$5:$B$15,MATCH(P31,'DS2024'!$A$5:$A$15,1)+1),
INDEX('DS2024'!$A$5:$A$15,MATCH(P31,'DS2024'!$A$5:$A$15,1)):
INDEX('DS2024'!$A$5:$A$15,MATCH(P31,'DS2024'!$A$5:$A$15,1)+1)),
IF($AA$3=Database!$A$3,
_xlfn.FORECAST.LINEAR(
P31,
INDEX('DS2024'!$E$5:$E$15,MATCH(P31,'DS2024'!$D$5:$D$15,1)):
INDEX('DS2024'!$E$5:$E$15,MATCH(P31,'DS2024'!$D$5:$D$15,1)+1),
INDEX('DS2024'!$D$5:$D$15,MATCH(P31,'DS2024'!$D$5:$D$15,1)):
INDEX('DS2024'!$D$5:$D$15,MATCH(P31,'DS2024'!$D$5:$D$15,1)+1)),
IF($AA$3=Database!$A$4,
_xlfn.FORECAST.LINEAR(
P31,
INDEX('DS2024'!$H$5:$H$15,MATCH(P31,'DS2024'!$G$5:$G$15,1)):
INDEX('DS2024'!$H$5:$H$15,MATCH(P31,'DS2024'!$G$5:$G$15,1)+1),
INDEX('DS2024'!$G$5:$G$15,MATCH(P31,'DS2024'!$G$5:$G$15,1)):
INDEX('DS2024'!$G$5:$G$15,MATCH(P31,'DS2024'!$G$5:$G$15,1)+1)),
IF($AA$3=Database!$A$5,
_xlfn.FORECAST.LINEAR(
P31,
INDEX('DS2024'!$K$5:$K$15,MATCH(P31,'DS2024'!$J$5:$J$15,1)):
INDEX('DS2024'!$K$5:$K$15,MATCH(P31,'DS2024'!$J$5:$J$15,1)+1),
INDEX('DS2024'!$J$5:$J$15,MATCH(P31,'DS2024'!$J$5:$J$15,1)):
INDEX('DS2024'!$J$5:$J$15,MATCH(P31,'DS2024'!$J$5:$J$15,1)+1)),
IF($AA$3=Database!$A$6,
_xlfn.FORECAST.LINEAR(
P31,
INDEX('DS2024'!$N$5:$N$15,MATCH(P31,'DS2024'!$M$5:$M$15,1)):
INDEX('DS2024'!$N$5:$N$15,MATCH(P31,'DS2024'!$M$5:$M$15,1)+1),
INDEX('DS2024'!$M$5:$M$15,MATCH(P31,'DS2024'!$M$5:$M$15,1)):
INDEX('DS2024'!$M$5:$M$15,MATCH(P31,'DS2024'!$M$5:$M$15,1)+1)),
IF($AA$3=Database!$A$7,
_xlfn.FORECAST.LINEAR(
P31,
INDEX('DS2024'!$Q$5:$Q$15,MATCH(P31,'DS2024'!$P$5:$P$15,1)):
INDEX('DS2024'!$Q$5:$Q$15,MATCH(P31,'DS2024'!$P$5:$P$15,1)+1),
INDEX('DS2024'!$P$5:$P$15,MATCH(P31,'DS2024'!$P$5:$P$15,1)):
INDEX('DS2024'!$P$5:$P$15,MATCH(P31,'DS2024'!$P$5:$P$15,1)+1)),
IF($AA$3=Database!$A$8,
_xlfn.FORECAST.LINEAR(
P31,
INDEX('DS2024'!$T$5:$T$15,MATCH(P31,'DS2024'!$S$5:$S$15,1)):
INDEX('DS2024'!$T$5:$T$15,MATCH(P31,'DS2024'!$S$5:$S$15,1)+1),
INDEX('DS2024'!$S$5:$S$15,MATCH(P31,'DS2024'!$S$5:$S$15,1)):
INDEX('DS2024'!$S$5:$S$15,MATCH(P31,'DS2024'!$S$5:$S$15,1)+1)),
IF($AA$3=Database!$A$9,
_xlfn.FORECAST.LINEAR(
P31,
INDEX('DS2024'!$W$5:$W$15,MATCH(P31,'DS2024'!$V$5:$V$15,1)):
INDEX('DS2024'!$W$5:$W$15,MATCH(P31,'DS2024'!$V$5:$V$15,1)+1),
INDEX('DS2024'!$V$5:$V$15,MATCH(P31,'DS2024'!$V$5:$V$15,1)):
INDEX('DS2024'!$V$5:$V$15,MATCH(P31,'DS2024'!$V$5:$V$15,1)+1)),
IF($AA$3=Database!$A$10,
_xlfn.FORECAST.LINEAR(
P31,
INDEX('DS2024'!$Z$5:$Z$15,MATCH(P31,'DS2024'!$Y$5:$Y$15,1)):
INDEX('DS2024'!$Z$5:$Z$15,MATCH(P31,'DS2024'!$Y$5:$Y$15,1)+1),
INDEX('DS2024'!$Y$5:$Y$15,MATCH(P31,'DS2024'!$Y$5:$Y$15,1)):
INDEX('DS2024'!$Y$5:$Y$15,MATCH(P31,'DS2024'!$Y$5:$Y$15,1)+1))
)))))))))))))))))))</f>
        <v>0.19631020343166528</v>
      </c>
      <c r="AB31" s="50">
        <f>IF($AB$3=Database!$A$11,
_xlfn.FORECAST.LINEAR(
R31,
INDEX('DS2024'!$B$20:$B$35,MATCH(R31,'DS2024'!$A$20:$A$35,1)):
INDEX('DS2024'!$B$20:$B$35,MATCH(R31,'DS2024'!$A$20:$A$35,1)+1),
INDEX('DS2024'!$A$20:$A$35,MATCH(R31,'DS2024'!$A$20:$A$35,1)):
INDEX('DS2024'!$A$20:$A$35,MATCH(R31,'DS2024'!$A$20:$A$35,1)+1)),
IF($AB$3=Database!$A$12,
_xlfn.FORECAST.LINEAR(
R31,
INDEX('DS2024'!$E$20:$E$35,MATCH(R31,'DS2024'!$D$20:$D$35,1)):
INDEX('DS2024'!$E$20:$E$35,MATCH(R31,'DS2024'!$D$20:$D$35,1)+1),
INDEX('DS2024'!$D$20:$D$35,MATCH(R31,'DS2024'!$D$20:$D$35,1)):
INDEX('DS2024'!$D$20:$D$35,MATCH(R31,'DS2024'!$D$20:$D$35,1)+1)),
IF($AB$3=Database!$A$13,
_xlfn.FORECAST.LINEAR(
R31,
INDEX('DS2024'!$H$20:$H$35,MATCH(R31,'DS2024'!$G$20:$G$35,1)):
INDEX('DS2024'!$H$20:$H$35,MATCH(R31,'DS2024'!$G$20:$G$35,1)+1),
INDEX('DS2024'!$G$20:$G$35,MATCH(R31,'DS2024'!$G$20:$G$35,1)):
INDEX('DS2024'!$G$20:$G$35,MATCH(R31,'DS2024'!$G$20:$G$35,1)+1)),
IF($AB$3=Database!$A$14,
_xlfn.FORECAST.LINEAR(
R31,
INDEX('DS2024'!$K$20:$K$35,MATCH(R31,'DS2024'!$J$20:$J$35,1)):
INDEX('DS2024'!$K$20:$K$35,MATCH(R31,'DS2024'!$J$20:$J$35,1)+1),
INDEX('DS2024'!$J$20:$J$35,MATCH(R31,'DS2024'!$J$20:$J$35,1)):
INDEX('DS2024'!$J$20:$J$35,MATCH(R31,'DS2024'!$J$20:$J$35,1)+1)),
IF($AB$3=Database!$A$15,
_xlfn.FORECAST.LINEAR(
R31,
INDEX('DS2024'!$N$20:$N$35,MATCH(R31,'DS2024'!$M$20:$M$35,1)):
INDEX('DS2024'!$N$20:$N$35,MATCH(R31,'DS2024'!$M$20:$M$35,1)+1),
INDEX('DS2024'!$M$20:$M$35,MATCH(R31,'DS2024'!$M$20:$M$35,1)):
INDEX('DS2024'!$M$20:$M$35,MATCH(R31,'DS2024'!$M$20:$M$35,1)+1)),
IF($AB$3=Database!$A$16,
_xlfn.FORECAST.LINEAR(
R31,
INDEX('DS2024'!$Q$20:$Q$35,MATCH(R31,'DS2024'!$P$20:$P$35,1)):
INDEX('DS2024'!$Q$20:$Q$35,MATCH(R31,'DS2024'!$P$20:$P$35,1)+1),
INDEX('DS2024'!$P$20:$P$35,MATCH(R31,'DS2024'!$P$20:$P$35,1)):
INDEX('DS2024'!$P$20:$P$35,MATCH(R31,'DS2024'!$P$20:$P$35,1)+1)),
IF($AB$3=Database!$A$17,
_xlfn.FORECAST.LINEAR(
R31,
INDEX('DS2024'!$T$20:$T$35,MATCH(R31,'DS2024'!$S$20:$S$35,1)):
INDEX('DS2024'!$T$20:$T$35,MATCH(R31,'DS2024'!$S$20:$S$35,1)+1),
INDEX('DS2024'!$S$20:$S$35,MATCH(R31,'DS2024'!$S$20:$S$35,1)):
INDEX('DS2024'!$S$20:$S$35,MATCH(R31,'DS2024'!$S$20:$S$35,1)+1)),
IF($AB$3=Database!$A$18,
_xlfn.FORECAST.LINEAR(
R31,
INDEX('DS2024'!$W$20:$W$35,MATCH(R31,'DS2024'!$V$20:$V$35,1)):
INDEX('DS2024'!$W$20:$W$35,MATCH(R31,'DS2024'!$V$20:$V$35,1)+1),
INDEX('DS2024'!$V$20:$V$35,MATCH(R31,'DS2024'!$V$20:$V$35,1)):
INDEX('DS2024'!$V$20:$V$35,MATCH(R31,'DS2024'!$V$20:$V$35,1)+1)),
IF($AB$3=Database!$A$19,
_xlfn.FORECAST.LINEAR(
R31,
INDEX('DS2024'!$Z$20:$Z$35,MATCH(R31,'DS2024'!$Y$20:$Y$35,1)):
INDEX('DS2024'!$Z$20:$Z$35,MATCH(R31,'DS2024'!$Y$20:$Y$35,1)+1),
INDEX('DS2024'!$Y$20:$Y$35,MATCH(R31,'DS2024'!$Y$20:$Y$35,1)):
INDEX('DS2024'!$Y$20:$Y$35,MATCH(R31,'DS2024'!$Y$20:$Y$35,1)+1)),
IF($AB$3=Database!$A$20,
_xlfn.FORECAST.LINEAR(
R31,
INDEX('DS2024'!$AC$20:$AC$35,MATCH(R31,'DS2024'!$AB$20:$AB$35,1)):
INDEX('DS2024'!$AC$20:$AC$35,MATCH(R31,'DS2024'!$AB$20:$AB$35,1)+1),
INDEX('DS2024'!$AB$20:$AB$35,MATCH(R31,'DS2024'!$AB$20:$AB$35,1)):
INDEX('DS2024'!$AB$20:$AB$35,MATCH(R31,'DS2024'!$AB$20:$AB$35,1)+1)),
IF($AB$3=Database!$A$2,
_xlfn.FORECAST.LINEAR(
R31,
INDEX('DS2024'!$B$5:$B$15,MATCH(R31,'DS2024'!$A$5:$A$15,1)):
INDEX('DS2024'!$B$5:$B$15,MATCH(R31,'DS2024'!$A$5:$A$15,1)+1),
INDEX('DS2024'!$A$5:$A$15,MATCH(R31,'DS2024'!$A$5:$A$15,1)):
INDEX('DS2024'!$A$5:$A$15,MATCH(R31,'DS2024'!$A$5:$A$15,1)+1)),
IF($AB$3=Database!$A$3,
_xlfn.FORECAST.LINEAR(
R31,
INDEX('DS2024'!$E$5:$E$15,MATCH(R31,'DS2024'!$D$5:$D$15,1)):
INDEX('DS2024'!$E$5:$E$15,MATCH(R31,'DS2024'!$D$5:$D$15,1)+1),
INDEX('DS2024'!$D$5:$D$15,MATCH(R31,'DS2024'!$D$5:$D$15,1)):
INDEX('DS2024'!$D$5:$D$15,MATCH(R31,'DS2024'!$D$5:$D$15,1)+1)),
IF($AB$3=Database!$A$4,
_xlfn.FORECAST.LINEAR(
R31,
INDEX('DS2024'!$H$5:$H$15,MATCH(R31,'DS2024'!$G$5:$G$15,1)):
INDEX('DS2024'!$H$5:$H$15,MATCH(R31,'DS2024'!$G$5:$G$15,1)+1),
INDEX('DS2024'!$G$5:$G$15,MATCH(R31,'DS2024'!$G$5:$G$15,1)):
INDEX('DS2024'!$G$5:$G$15,MATCH(R31,'DS2024'!$G$5:$G$15,1)+1)),
IF($AB$3=Database!$A$5,
_xlfn.FORECAST.LINEAR(
R31,
INDEX('DS2024'!$K$5:$K$15,MATCH(R31,'DS2024'!$J$5:$J$15,1)):
INDEX('DS2024'!$K$5:$K$15,MATCH(R31,'DS2024'!$J$5:$J$15,1)+1),
INDEX('DS2024'!$J$5:$J$15,MATCH(R31,'DS2024'!$J$5:$J$15,1)):
INDEX('DS2024'!$J$5:$J$15,MATCH(R31,'DS2024'!$J$5:$J$15,1)+1)),
IF($AB$3=Database!$A$6,
_xlfn.FORECAST.LINEAR(
R31,
INDEX('DS2024'!$N$5:$N$15,MATCH(R31,'DS2024'!$M$5:$M$15,1)):
INDEX('DS2024'!$N$5:$N$15,MATCH(R31,'DS2024'!$M$5:$M$15,1)+1),
INDEX('DS2024'!$M$5:$M$15,MATCH(R31,'DS2024'!$M$5:$M$15,1)):
INDEX('DS2024'!$M$5:$M$15,MATCH(R31,'DS2024'!$M$5:$M$15,1)+1)),
IF($AB$3=Database!$A$7,
_xlfn.FORECAST.LINEAR(
R31,
INDEX('DS2024'!$Q$5:$Q$15,MATCH(R31,'DS2024'!$P$5:$P$15,1)):
INDEX('DS2024'!$Q$5:$Q$15,MATCH(R31,'DS2024'!$P$5:$P$15,1)+1),
INDEX('DS2024'!$P$5:$P$15,MATCH(R31,'DS2024'!$P$5:$P$15,1)):
INDEX('DS2024'!$P$5:$P$15,MATCH(R31,'DS2024'!$P$5:$P$15,1)+1)),
IF($AB$3=Database!$A$8,
_xlfn.FORECAST.LINEAR(
R31,
INDEX('DS2024'!$T$5:$T$15,MATCH(R31,'DS2024'!$S$5:$S$15,1)):
INDEX('DS2024'!$T$5:$T$15,MATCH(R31,'DS2024'!$S$5:$S$15,1)+1),
INDEX('DS2024'!$S$5:$S$15,MATCH(R31,'DS2024'!$S$5:$S$15,1)):
INDEX('DS2024'!$S$5:$S$15,MATCH(R31,'DS2024'!$S$5:$S$15,1)+1)),
IF($AB$3=Database!$A$9,
_xlfn.FORECAST.LINEAR(
R31,
INDEX('DS2024'!$W$5:$W$15,MATCH(R31,'DS2024'!$V$5:$V$15,1)):
INDEX('DS2024'!$W$5:$W$15,MATCH(R31,'DS2024'!$V$5:$V$15,1)+1),
INDEX('DS2024'!$V$5:$V$15,MATCH(R31,'DS2024'!$V$5:$V$15,1)):
INDEX('DS2024'!$V$5:$V$15,MATCH(R31,'DS2024'!$V$5:$V$15,1)+1)),
IF($AB$3=Database!$A$10,
_xlfn.FORECAST.LINEAR(
R31,
INDEX('DS2024'!$Z$5:$Z$15,MATCH(R31,'DS2024'!$Y$5:$Y$15,1)):
INDEX('DS2024'!$Z$5:$Z$15,MATCH(R31,'DS2024'!$Y$5:$Y$15,1)+1),
INDEX('DS2024'!$Y$5:$Y$15,MATCH(R31,'DS2024'!$Y$5:$Y$15,1)):
INDEX('DS2024'!$Y$5:$Y$15,MATCH(R31,'DS2024'!$Y$5:$Y$15,1)+1))
)))))))))))))))))))</f>
        <v>0.19207436601775549</v>
      </c>
      <c r="AC31" s="82">
        <f t="shared" si="0"/>
        <v>0.52917527776019746</v>
      </c>
      <c r="AD31" s="82">
        <f t="shared" si="1"/>
        <v>0.46174145308653491</v>
      </c>
      <c r="AE31" s="82">
        <f t="shared" si="2"/>
        <v>0.4668825738708543</v>
      </c>
      <c r="AF31" s="82">
        <f t="shared" si="3"/>
        <v>0.52918971567049788</v>
      </c>
      <c r="AG31" s="82">
        <f t="shared" si="4"/>
        <v>0.52941420188871757</v>
      </c>
      <c r="AH31" s="82">
        <f t="shared" si="5"/>
        <v>0.52926120661343723</v>
      </c>
      <c r="AI31" s="82">
        <f t="shared" si="6"/>
        <v>0.52947078918231449</v>
      </c>
      <c r="AJ31" s="83">
        <f t="shared" si="7"/>
        <v>0.52946729613949994</v>
      </c>
      <c r="AK31" s="83">
        <f t="shared" si="8"/>
        <v>0.52915757967660337</v>
      </c>
      <c r="AL31" s="42"/>
      <c r="AM31" s="42"/>
      <c r="AN31" s="42"/>
      <c r="AO31" s="42"/>
      <c r="AP31" s="42"/>
      <c r="AQ31" s="42"/>
      <c r="AR31" s="42"/>
      <c r="AS31" s="42"/>
      <c r="AT31" s="42"/>
      <c r="BD31" s="83" t="e">
        <f>#REF!/10</f>
        <v>#REF!</v>
      </c>
      <c r="BE31" s="83" t="e">
        <f>#REF!/10</f>
        <v>#REF!</v>
      </c>
      <c r="BF31" s="83" t="e">
        <f>#REF!/10</f>
        <v>#REF!</v>
      </c>
      <c r="BG31" s="83" t="e">
        <f>#REF!/10</f>
        <v>#REF!</v>
      </c>
      <c r="BH31" s="83">
        <f t="shared" si="9"/>
        <v>0</v>
      </c>
      <c r="BI31" s="83">
        <f t="shared" si="10"/>
        <v>0</v>
      </c>
      <c r="BJ31" s="83">
        <f t="shared" si="11"/>
        <v>0</v>
      </c>
      <c r="BK31" s="83">
        <f t="shared" si="12"/>
        <v>0</v>
      </c>
      <c r="BL31" s="83">
        <f t="shared" si="13"/>
        <v>0</v>
      </c>
    </row>
    <row r="32" spans="1:64" ht="14.25" customHeight="1">
      <c r="A32" s="31">
        <v>26</v>
      </c>
      <c r="B32" s="42">
        <f>'Evaluasi 60 C'!B32</f>
        <v>66.015000000000001</v>
      </c>
      <c r="C32" s="42">
        <f>'Evaluasi 60 C'!C32</f>
        <v>-0.3374020264879527</v>
      </c>
      <c r="D32" s="42">
        <f>'Evaluasi 60 C'!E32</f>
        <v>66.507000000000005</v>
      </c>
      <c r="E32" s="42">
        <f>'Evaluasi 60 C'!F32</f>
        <v>-0.2941447653429603</v>
      </c>
      <c r="F32" s="42">
        <f>'Evaluasi 60 C'!H32</f>
        <v>65.828999999999994</v>
      </c>
      <c r="G32" s="42">
        <f>'Evaluasi 60 C'!I32</f>
        <v>-0.29585812274368228</v>
      </c>
      <c r="H32" s="42">
        <f>'Evaluasi 60 C'!K32</f>
        <v>65.918999999999997</v>
      </c>
      <c r="I32" s="42">
        <f>'Evaluasi 60 C'!L32</f>
        <v>-0.33711863730652619</v>
      </c>
      <c r="J32" s="42">
        <f>'Evaluasi 60 C'!N32</f>
        <v>65.602999999999994</v>
      </c>
      <c r="K32" s="42">
        <f>'Evaluasi 60 C'!O32</f>
        <v>-0.33618581458433056</v>
      </c>
      <c r="L32" s="42">
        <f>'Evaluasi 60 C'!Q32</f>
        <v>66.323999999999998</v>
      </c>
      <c r="M32" s="42">
        <f>'Evaluasi 60 C'!R32</f>
        <v>-0.33831418541566932</v>
      </c>
      <c r="N32" s="42">
        <f>'Evaluasi 60 C'!T32</f>
        <v>64.981999999999999</v>
      </c>
      <c r="O32" s="42">
        <f>'Evaluasi 60 C'!U32</f>
        <v>-0.3343526408169778</v>
      </c>
      <c r="P32" s="42">
        <f>'Evaluasi 60 C'!W32</f>
        <v>65.375</v>
      </c>
      <c r="Q32" s="42">
        <f>'Evaluasi 60 C'!X32</f>
        <v>-0.33551276527844259</v>
      </c>
      <c r="R32" s="42">
        <f>'Evaluasi 60 C'!Z32</f>
        <v>65.968000000000004</v>
      </c>
      <c r="S32" s="50">
        <f>'Evaluasi 60 C'!AA32</f>
        <v>-0.33726328386787929</v>
      </c>
      <c r="T32" s="50">
        <f>IF($T$3=Database!$A$11,
_xlfn.FORECAST.LINEAR(
B32,
INDEX('DS2024'!$B$20:$B$35,MATCH(B32,'DS2024'!$A$20:$A$35,1)):
INDEX('DS2024'!$B$20:$B$35,MATCH(B32,'DS2024'!$A$20:$A$35,1)+1),
INDEX('DS2024'!$A$20:$A$35,MATCH(B32,'DS2024'!$A$20:$A$35,1)):
INDEX('DS2024'!$A$20:$A$35,MATCH(B32,'DS2024'!$A$20:$A$35,1)+1)),
IF($T$3=Database!$A$12,
_xlfn.FORECAST.LINEAR(
B32,
INDEX('DS2024'!$E$20:$E$35,MATCH(B32,'DS2024'!$D$20:$D$35,1)):
INDEX('DS2024'!$E$20:$E$35,MATCH(B32,'DS2024'!$D$20:$D$35,1)+1),
INDEX('DS2024'!$D$20:$D$35,MATCH(B32,'DS2024'!$D$20:$D$35,1)):
INDEX('DS2024'!$D$20:$D$35,MATCH(B32,'DS2024'!$D$20:$D$35,1)+1)),
IF($T$3=Database!$A$13,
_xlfn.FORECAST.LINEAR(
B32,
INDEX('DS2024'!$H$20:$H$35,MATCH(B32,'DS2024'!$G$20:$G$35,1)):
INDEX('DS2024'!$H$20:$H$35,MATCH(B32,'DS2024'!$G$20:$G$35,1)+1),
INDEX('DS2024'!$G$20:$G$35,MATCH(B32,'DS2024'!$G$20:$G$35,1)):
INDEX('DS2024'!$G$20:$G$35,MATCH(B32,'DS2024'!$G$20:$G$35,1)+1)),
IF($T$3=Database!$A$14,
_xlfn.FORECAST.LINEAR(
B32,
INDEX('DS2024'!$K$20:$K$35,MATCH(B32,'DS2024'!$J$20:$J$35,1)):
INDEX('DS2024'!$K$20:$K$35,MATCH(B32,'DS2024'!$J$20:$J$35,1)+1),
INDEX('DS2024'!$J$20:$J$35,MATCH(B32,'DS2024'!$J$20:$J$35,1)):
INDEX('DS2024'!$J$20:$J$35,MATCH(B32,'DS2024'!$J$20:$J$35,1)+1)),
IF($T$3=Database!$A$15,
_xlfn.FORECAST.LINEAR(
B32,
INDEX('DS2024'!$N$20:$N$35,MATCH(B32,'DS2024'!$M$20:$M$35,1)):
INDEX('DS2024'!$N$20:$N$35,MATCH(B32,'DS2024'!$M$20:$M$35,1)+1),
INDEX('DS2024'!$M$20:$M$35,MATCH(B32,'DS2024'!$M$20:$M$35,1)):
INDEX('DS2024'!$M$20:$M$35,MATCH(B32,'DS2024'!$M$20:$M$35,1)+1)),
IF($T$3=Database!$A$16,
_xlfn.FORECAST.LINEAR(
B32,
INDEX('DS2024'!$Q$20:$Q$35,MATCH(B32,'DS2024'!$P$20:$P$35,1)):
INDEX('DS2024'!$Q$20:$Q$35,MATCH(B32,'DS2024'!$P$20:$P$35,1)+1),
INDEX('DS2024'!$P$20:$P$35,MATCH(B32,'DS2024'!$P$20:$P$35,1)):
INDEX('DS2024'!$P$20:$P$35,MATCH(B32,'DS2024'!$P$20:$P$35,1)+1)),
IF($T$3=Database!$A$17,
_xlfn.FORECAST.LINEAR(
B32,
INDEX('DS2024'!$T$20:$T$35,MATCH(B32,'DS2024'!$S$20:$S$35,1)):
INDEX('DS2024'!$T$20:$T$35,MATCH(B32,'DS2024'!$S$20:$S$35,1)+1),
INDEX('DS2024'!$S$20:$S$35,MATCH(B32,'DS2024'!$S$20:$S$35,1)):
INDEX('DS2024'!$S$20:$S$35,MATCH(B32,'DS2024'!$S$20:$S$35,1)+1)),
IF($T$3=Database!$A$18,
_xlfn.FORECAST.LINEAR(
B32,
INDEX('DS2024'!$W$20:$W$35,MATCH(B32,'DS2024'!$V$20:$V$35,1)):
INDEX('DS2024'!$W$20:$W$35,MATCH(B32,'DS2024'!$V$20:$V$35,1)+1),
INDEX('DS2024'!$V$20:$V$35,MATCH(B32,'DS2024'!$V$20:$V$35,1)):
INDEX('DS2024'!$V$20:$V$35,MATCH(B32,'DS2024'!$V$20:$V$35,1)+1)),
IF($T$3=Database!$A$19,
_xlfn.FORECAST.LINEAR(
B32,
INDEX('DS2024'!$Z$20:$Z$35,MATCH(B32,'DS2024'!$Y$20:$Y$35,1)):
INDEX('DS2024'!$Z$20:$Z$35,MATCH(B32,'DS2024'!$Y$20:$Y$35,1)+1),
INDEX('DS2024'!$Y$20:$Y$35,MATCH(B32,'DS2024'!$Y$20:$Y$35,1)):
INDEX('DS2024'!$Y$20:$Y$35,MATCH(B32,'DS2024'!$Y$20:$Y$35,1)+1)),
IF($T$3=Database!$A$20,
_xlfn.FORECAST.LINEAR(
B32,
INDEX('DS2024'!$AC$20:$AC$35,MATCH(B32,'DS2024'!$AB$20:$AB$35,1)):
INDEX('DS2024'!$AC$20:$AC$35,MATCH(B32,'DS2024'!$AB$20:$AB$35,1)+1),
INDEX('DS2024'!$AB$20:$AB$35,MATCH(B32,'DS2024'!$AB$20:$AB$35,1)):
INDEX('DS2024'!$AB$20:$AB$35,MATCH(B32,'DS2024'!$AB$20:$AB$35,1)+1)),
IF($T$3=Database!$A$2,
_xlfn.FORECAST.LINEAR(
B32,
INDEX('DS2024'!$B$5:$B$15,MATCH(B32,'DS2024'!$A$5:$A$15,1)):
INDEX('DS2024'!$B$5:$B$15,MATCH(B32,'DS2024'!$A$5:$A$15,1)+1),
INDEX('DS2024'!$A$5:$A$15,MATCH(B32,'DS2024'!$A$5:$A$15,1)):
INDEX('DS2024'!$A$5:$A$15,MATCH(B32,'DS2024'!$A$5:$A$15,1)+1)),
IF($T$3=Database!$A$3,
_xlfn.FORECAST.LINEAR(
B32,
INDEX('DS2024'!$E$5:$E$15,MATCH(B32,'DS2024'!$D$5:$D$15,1)):
INDEX('DS2024'!$E$5:$E$15,MATCH(B32,'DS2024'!$D$5:$D$15,1)+1),
INDEX('DS2024'!$D$5:$D$15,MATCH(B32,'DS2024'!$D$5:$D$15,1)):
INDEX('DS2024'!$D$5:$D$15,MATCH(B32,'DS2024'!$D$5:$D$15,1)+1)),
IF($T$3=Database!$A$4,
_xlfn.FORECAST.LINEAR(
B32,
INDEX('DS2024'!$H$5:$H$15,MATCH(B32,'DS2024'!$G$5:$G$15,1)):
INDEX('DS2024'!$H$5:$H$15,MATCH(B32,'DS2024'!$G$5:$G$15,1)+1),
INDEX('DS2024'!$G$5:$G$15,MATCH(B32,'DS2024'!$G$5:$G$15,1)):
INDEX('DS2024'!$G$5:$G$15,MATCH(B32,'DS2024'!$G$5:$G$15,1)+1)),
IF($T$3=Database!$A$5,
_xlfn.FORECAST.LINEAR(
B32,
INDEX('DS2024'!$K$5:$K$15,MATCH(B32,'DS2024'!$J$5:$J$15,1)):
INDEX('DS2024'!$K$5:$K$15,MATCH(B32,'DS2024'!$J$5:$J$15,1)+1),
INDEX('DS2024'!$J$5:$J$15,MATCH(B32,'DS2024'!$J$5:$J$15,1)):
INDEX('DS2024'!$J$5:$J$15,MATCH(B32,'DS2024'!$J$5:$J$15,1)+1)),
IF($T$3=Database!$A$6,
_xlfn.FORECAST.LINEAR(
B32,
INDEX('DS2024'!$N$5:$N$15,MATCH(B32,'DS2024'!$M$5:$M$15,1)):
INDEX('DS2024'!$N$5:$N$15,MATCH(B32,'DS2024'!$M$5:$M$15,1)+1),
INDEX('DS2024'!$M$5:$M$15,MATCH(B32,'DS2024'!$M$5:$M$15,1)):
INDEX('DS2024'!$M$5:$M$15,MATCH(B32,'DS2024'!$M$5:$M$15,1)+1)),
IF($T$3=Database!$A$7,
_xlfn.FORECAST.LINEAR(
B32,
INDEX('DS2024'!$Q$5:$Q$15,MATCH(B32,'DS2024'!$P$5:$P$15,1)):
INDEX('DS2024'!$Q$5:$Q$15,MATCH(B32,'DS2024'!$P$5:$P$15,1)+1),
INDEX('DS2024'!$P$5:$P$15,MATCH(B32,'DS2024'!$P$5:$P$15,1)):
INDEX('DS2024'!$P$5:$P$15,MATCH(B32,'DS2024'!$P$5:$P$15,1)+1)),
IF($T$3=Database!$A$8,
_xlfn.FORECAST.LINEAR(
B32,
INDEX('DS2024'!$T$5:$T$15,MATCH(B32,'DS2024'!$S$5:$S$15,1)):
INDEX('DS2024'!$T$5:$T$15,MATCH(B32,'DS2024'!$S$5:$S$15,1)+1),
INDEX('DS2024'!$S$5:$S$15,MATCH(B32,'DS2024'!$S$5:$S$15,1)):
INDEX('DS2024'!$S$5:$S$15,MATCH(B32,'DS2024'!$S$5:$S$15,1)+1)),
IF($T$3=Database!$A$9,
_xlfn.FORECAST.LINEAR(
B32,
INDEX('DS2024'!$W$5:$W$15,MATCH(B32,'DS2024'!$V$5:$V$15,1)):
INDEX('DS2024'!$W$5:$W$15,MATCH(B32,'DS2024'!$V$5:$V$15,1)+1),
INDEX('DS2024'!$V$5:$V$15,MATCH(B32,'DS2024'!$V$5:$V$15,1)):
INDEX('DS2024'!$V$5:$V$15,MATCH(B32,'DS2024'!$V$5:$V$15,1)+1)),
IF($T$3=Database!$A$10,
_xlfn.FORECAST.LINEAR(
B32,
INDEX('DS2024'!$Z$5:$Z$15,MATCH(B32,'DS2024'!$Y$5:$Y$15,1)):
INDEX('DS2024'!$Z$5:$Z$15,MATCH(B32,'DS2024'!$Y$5:$Y$15,1)+1),
INDEX('DS2024'!$Y$5:$Y$15,MATCH(B32,'DS2024'!$Y$5:$Y$15,1)):
INDEX('DS2024'!$Y$5:$Y$15,MATCH(B32,'DS2024'!$Y$5:$Y$15,1)+1))
)))))))))))))))))))</f>
        <v>0.19173040328038535</v>
      </c>
      <c r="U32" s="50">
        <f>IF($U$3=Database!$A$11,
_xlfn.FORECAST.LINEAR(
D32,
INDEX('DS2024'!$B$20:$B$35,MATCH(D32,'DS2024'!$A$20:$A$35,1)):
INDEX('DS2024'!$B$20:$B$35,MATCH(D32,'DS2024'!$A$20:$A$35,1)+1),
INDEX('DS2024'!$A$20:$A$35,MATCH(D32,'DS2024'!$A$20:$A$35,1)):
INDEX('DS2024'!$A$20:$A$35,MATCH(D32,'DS2024'!$A$20:$A$35,1)+1)),
IF($U$3=Database!$A$12,
_xlfn.FORECAST.LINEAR(
D32,
INDEX('DS2024'!$E$20:$E$35,MATCH(D32,'DS2024'!$D$20:$D$35,1)):
INDEX('DS2024'!$E$20:$E$35,MATCH(D32,'DS2024'!$D$20:$D$35,1)+1),
INDEX('DS2024'!$D$20:$D$35,MATCH(D32,'DS2024'!$D$20:$D$35,1)):
INDEX('DS2024'!$D$20:$D$35,MATCH(D32,'DS2024'!$D$20:$D$35,1)+1)),
IF($U$3=Database!$A$13,
_xlfn.FORECAST.LINEAR(
D32,
INDEX('DS2024'!$H$20:$H$35,MATCH(D32,'DS2024'!$G$20:$G$35,1)):
INDEX('DS2024'!$H$20:$H$35,MATCH(D32,'DS2024'!$G$20:$G$35,1)+1),
INDEX('DS2024'!$G$20:$G$35,MATCH(D32,'DS2024'!$G$20:$G$35,1)):
INDEX('DS2024'!$G$20:$G$35,MATCH(D32,'DS2024'!$G$20:$G$35,1)+1)),
IF($U$3=Database!$A$14,
_xlfn.FORECAST.LINEAR(
D32,
INDEX('DS2024'!$K$20:$K$35,MATCH(D32,'DS2024'!$J$20:$J$35,1)):
INDEX('DS2024'!$K$20:$K$35,MATCH(D32,'DS2024'!$J$20:$J$35,1)+1),
INDEX('DS2024'!$J$20:$J$35,MATCH(D32,'DS2024'!$J$20:$J$35,1)):
INDEX('DS2024'!$J$20:$J$35,MATCH(D32,'DS2024'!$J$20:$J$35,1)+1)),
IF($U$3=Database!$A$15,
_xlfn.FORECAST.LINEAR(
D32,
INDEX('DS2024'!$N$20:$N$35,MATCH(D32,'DS2024'!$M$20:$M$35,1)):
INDEX('DS2024'!$N$20:$N$35,MATCH(D32,'DS2024'!$M$20:$M$35,1)+1),
INDEX('DS2024'!$M$20:$M$35,MATCH(D32,'DS2024'!$M$20:$M$35,1)):
INDEX('DS2024'!$M$20:$M$35,MATCH(D32,'DS2024'!$M$20:$M$35,1)+1)),
IF($U$3=Database!$A$16,
_xlfn.FORECAST.LINEAR(
D32,
INDEX('DS2024'!$Q$20:$Q$35,MATCH(D32,'DS2024'!$P$20:$P$35,1)):
INDEX('DS2024'!$Q$20:$Q$35,MATCH(D32,'DS2024'!$P$20:$P$35,1)+1),
INDEX('DS2024'!$P$20:$P$35,MATCH(D32,'DS2024'!$P$20:$P$35,1)):
INDEX('DS2024'!$P$20:$P$35,MATCH(D32,'DS2024'!$P$20:$P$35,1)+1)),
IF($U$3=Database!$A$17,
_xlfn.FORECAST.LINEAR(
D32,
INDEX('DS2024'!$T$20:$T$35,MATCH(D32,'DS2024'!$S$20:$S$35,1)):
INDEX('DS2024'!$T$20:$T$35,MATCH(D32,'DS2024'!$S$20:$S$35,1)+1),
INDEX('DS2024'!$S$20:$S$35,MATCH(D32,'DS2024'!$S$20:$S$35,1)):
INDEX('DS2024'!$S$20:$S$35,MATCH(D32,'DS2024'!$S$20:$S$35,1)+1)),
IF($U$3=Database!$A$18,
_xlfn.FORECAST.LINEAR(
D32,
INDEX('DS2024'!$W$20:$W$35,MATCH(D32,'DS2024'!$V$20:$V$35,1)):
INDEX('DS2024'!$W$20:$W$35,MATCH(D32,'DS2024'!$V$20:$V$35,1)+1),
INDEX('DS2024'!$V$20:$V$35,MATCH(D32,'DS2024'!$V$20:$V$35,1)):
INDEX('DS2024'!$V$20:$V$35,MATCH(D32,'DS2024'!$V$20:$V$35,1)+1)),
IF($U$3=Database!$A$19,
_xlfn.FORECAST.LINEAR(
D32,
INDEX('DS2024'!$Z$20:$Z$35,MATCH(D32,'DS2024'!$Y$20:$Y$35,1)):
INDEX('DS2024'!$Z$20:$Z$35,MATCH(D32,'DS2024'!$Y$20:$Y$35,1)+1),
INDEX('DS2024'!$Y$20:$Y$35,MATCH(D32,'DS2024'!$Y$20:$Y$35,1)):
INDEX('DS2024'!$Y$20:$Y$35,MATCH(D32,'DS2024'!$Y$20:$Y$35,1)+1)),
IF($U$3=Database!$A$20,
_xlfn.FORECAST.LINEAR(
D32,
INDEX('DS2024'!$AC$20:$AC$35,MATCH(D32,'DS2024'!$AB$20:$AB$35,1)):
INDEX('DS2024'!$AC$20:$AC$35,MATCH(D32,'DS2024'!$AB$20:$AB$35,1)+1),
INDEX('DS2024'!$AB$20:$AB$35,MATCH(D32,'DS2024'!$AB$20:$AB$35,1)):
INDEX('DS2024'!$AB$20:$AB$35,MATCH(D32,'DS2024'!$AB$20:$AB$35,1)+1)),
IF($U$3=Database!$A$2,
_xlfn.FORECAST.LINEAR(
D32,
INDEX('DS2024'!$B$5:$B$15,MATCH(D32,'DS2024'!$A$5:$A$15,1)):
INDEX('DS2024'!$B$5:$B$15,MATCH(D32,'DS2024'!$A$5:$A$15,1)+1),
INDEX('DS2024'!$A$5:$A$15,MATCH(D32,'DS2024'!$A$5:$A$15,1)):
INDEX('DS2024'!$A$5:$A$15,MATCH(D32,'DS2024'!$A$5:$A$15,1)+1)),
IF($U$3=Database!$A$3,
_xlfn.FORECAST.LINEAR(
D32,
INDEX('DS2024'!$E$5:$E$15,MATCH(D32,'DS2024'!$D$5:$D$15,1)):
INDEX('DS2024'!$E$5:$E$15,MATCH(D32,'DS2024'!$D$5:$D$15,1)+1),
INDEX('DS2024'!$D$5:$D$15,MATCH(D32,'DS2024'!$D$5:$D$15,1)):
INDEX('DS2024'!$D$5:$D$15,MATCH(D32,'DS2024'!$D$5:$D$15,1)+1)),
IF($U$3=Database!$A$4,
_xlfn.FORECAST.LINEAR(
D32,
INDEX('DS2024'!$H$5:$H$15,MATCH(D32,'DS2024'!$G$5:$G$15,1)):
INDEX('DS2024'!$H$5:$H$15,MATCH(D32,'DS2024'!$G$5:$G$15,1)+1),
INDEX('DS2024'!$G$5:$G$15,MATCH(D32,'DS2024'!$G$5:$G$15,1)):
INDEX('DS2024'!$G$5:$G$15,MATCH(D32,'DS2024'!$G$5:$G$15,1)+1)),
IF($U$3=Database!$A$5,
_xlfn.FORECAST.LINEAR(
D32,
INDEX('DS2024'!$K$5:$K$15,MATCH(D32,'DS2024'!$J$5:$J$15,1)):
INDEX('DS2024'!$K$5:$K$15,MATCH(D32,'DS2024'!$J$5:$J$15,1)+1),
INDEX('DS2024'!$J$5:$J$15,MATCH(D32,'DS2024'!$J$5:$J$15,1)):
INDEX('DS2024'!$J$5:$J$15,MATCH(D32,'DS2024'!$J$5:$J$15,1)+1)),
IF($U$3=Database!$A$6,
_xlfn.FORECAST.LINEAR(
D32,
INDEX('DS2024'!$N$5:$N$15,MATCH(D32,'DS2024'!$M$5:$M$15,1)):
INDEX('DS2024'!$N$5:$N$15,MATCH(D32,'DS2024'!$M$5:$M$15,1)+1),
INDEX('DS2024'!$M$5:$M$15,MATCH(D32,'DS2024'!$M$5:$M$15,1)):
INDEX('DS2024'!$M$5:$M$15,MATCH(D32,'DS2024'!$M$5:$M$15,1)+1)),
IF($U$3=Database!$A$7,
_xlfn.FORECAST.LINEAR(
D32,
INDEX('DS2024'!$Q$5:$Q$15,MATCH(D32,'DS2024'!$P$5:$P$15,1)):
INDEX('DS2024'!$Q$5:$Q$15,MATCH(D32,'DS2024'!$P$5:$P$15,1)+1),
INDEX('DS2024'!$P$5:$P$15,MATCH(D32,'DS2024'!$P$5:$P$15,1)):
INDEX('DS2024'!$P$5:$P$15,MATCH(D32,'DS2024'!$P$5:$P$15,1)+1)),
IF($U$3=Database!$A$8,
_xlfn.FORECAST.LINEAR(
D32,
INDEX('DS2024'!$T$5:$T$15,MATCH(D32,'DS2024'!$S$5:$S$15,1)):
INDEX('DS2024'!$T$5:$T$15,MATCH(D32,'DS2024'!$S$5:$S$15,1)+1),
INDEX('DS2024'!$S$5:$S$15,MATCH(D32,'DS2024'!$S$5:$S$15,1)):
INDEX('DS2024'!$S$5:$S$15,MATCH(D32,'DS2024'!$S$5:$S$15,1)+1)),
IF($U$3=Database!$A$9,
_xlfn.FORECAST.LINEAR(
D32,
INDEX('DS2024'!$W$5:$W$15,MATCH(D32,'DS2024'!$V$5:$V$15,1)):
INDEX('DS2024'!$W$5:$W$15,MATCH(D32,'DS2024'!$V$5:$V$15,1)+1),
INDEX('DS2024'!$V$5:$V$15,MATCH(D32,'DS2024'!$V$5:$V$15,1)):
INDEX('DS2024'!$V$5:$V$15,MATCH(D32,'DS2024'!$V$5:$V$15,1)+1)),
IF($U$3=Database!$A$10,
_xlfn.FORECAST.LINEAR(
D32,
INDEX('DS2024'!$Z$5:$Z$15,MATCH(D32,'DS2024'!$Y$5:$Y$15,1)):
INDEX('DS2024'!$Z$5:$Z$15,MATCH(D32,'DS2024'!$Y$5:$Y$15,1)+1),
INDEX('DS2024'!$Y$5:$Y$15,MATCH(D32,'DS2024'!$Y$5:$Y$15,1)):
INDEX('DS2024'!$Y$5:$Y$15,MATCH(D32,'DS2024'!$Y$5:$Y$15,1)+1))
)))))))))))))))))))</f>
        <v>0.16707912524850893</v>
      </c>
      <c r="V32" s="50">
        <f>IF($V$3=Database!$A$11,
_xlfn.FORECAST.LINEAR(
F32,
INDEX('DS2024'!$B$20:$B$35,MATCH(F32,'DS2024'!$A$20:$A$35,1)):
INDEX('DS2024'!$B$20:$B$35,MATCH(F32,'DS2024'!$A$20:$A$35,1)+1),
INDEX('DS2024'!$A$20:$A$35,MATCH(F32,'DS2024'!$A$20:$A$35,1)):
INDEX('DS2024'!$A$20:$A$35,MATCH(F32,'DS2024'!$A$20:$A$35,1)+1)),
IF($V$3=Database!$A$12,
_xlfn.FORECAST.LINEAR(
F32,
INDEX('DS2024'!$E$20:$E$35,MATCH(F32,'DS2024'!$D$20:$D$35,1)):
INDEX('DS2024'!$E$20:$E$35,MATCH(F32,'DS2024'!$D$20:$D$35,1)+1),
INDEX('DS2024'!$D$20:$D$35,MATCH(F32,'DS2024'!$D$20:$D$35,1)):
INDEX('DS2024'!$D$20:$D$35,MATCH(F32,'DS2024'!$D$20:$D$35,1)+1)),
IF($V$3=Database!$A$13,
_xlfn.FORECAST.LINEAR(
F32,
INDEX('DS2024'!$H$20:$H$35,MATCH(F32,'DS2024'!$G$20:$G$35,1)):
INDEX('DS2024'!$H$20:$H$35,MATCH(F32,'DS2024'!$G$20:$G$35,1)+1),
INDEX('DS2024'!$G$20:$G$35,MATCH(F32,'DS2024'!$G$20:$G$35,1)):
INDEX('DS2024'!$G$20:$G$35,MATCH(F32,'DS2024'!$G$20:$G$35,1)+1)),
IF($V$3=Database!$A$14,
_xlfn.FORECAST.LINEAR(
F32,
INDEX('DS2024'!$K$20:$K$35,MATCH(F32,'DS2024'!$J$20:$J$35,1)):
INDEX('DS2024'!$K$20:$K$35,MATCH(F32,'DS2024'!$J$20:$J$35,1)+1),
INDEX('DS2024'!$J$20:$J$35,MATCH(F32,'DS2024'!$J$20:$J$35,1)):
INDEX('DS2024'!$J$20:$J$35,MATCH(F32,'DS2024'!$J$20:$J$35,1)+1)),
IF($V$3=Database!$A$15,
_xlfn.FORECAST.LINEAR(
F32,
INDEX('DS2024'!$N$20:$N$35,MATCH(F32,'DS2024'!$M$20:$M$35,1)):
INDEX('DS2024'!$N$20:$N$35,MATCH(F32,'DS2024'!$M$20:$M$35,1)+1),
INDEX('DS2024'!$M$20:$M$35,MATCH(F32,'DS2024'!$M$20:$M$35,1)):
INDEX('DS2024'!$M$20:$M$35,MATCH(F32,'DS2024'!$M$20:$M$35,1)+1)),
IF($V$3=Database!$A$16,
_xlfn.FORECAST.LINEAR(
F32,
INDEX('DS2024'!$Q$20:$Q$35,MATCH(F32,'DS2024'!$P$20:$P$35,1)):
INDEX('DS2024'!$Q$20:$Q$35,MATCH(F32,'DS2024'!$P$20:$P$35,1)+1),
INDEX('DS2024'!$P$20:$P$35,MATCH(F32,'DS2024'!$P$20:$P$35,1)):
INDEX('DS2024'!$P$20:$P$35,MATCH(F32,'DS2024'!$P$20:$P$35,1)+1)),
IF($V$3=Database!$A$17,
_xlfn.FORECAST.LINEAR(
F32,
INDEX('DS2024'!$T$20:$T$35,MATCH(F32,'DS2024'!$S$20:$S$35,1)):
INDEX('DS2024'!$T$20:$T$35,MATCH(F32,'DS2024'!$S$20:$S$35,1)+1),
INDEX('DS2024'!$S$20:$S$35,MATCH(F32,'DS2024'!$S$20:$S$35,1)):
INDEX('DS2024'!$S$20:$S$35,MATCH(F32,'DS2024'!$S$20:$S$35,1)+1)),
IF($V$3=Database!$A$18,
_xlfn.FORECAST.LINEAR(
F32,
INDEX('DS2024'!$W$20:$W$35,MATCH(F32,'DS2024'!$V$20:$V$35,1)):
INDEX('DS2024'!$W$20:$W$35,MATCH(F32,'DS2024'!$V$20:$V$35,1)+1),
INDEX('DS2024'!$V$20:$V$35,MATCH(F32,'DS2024'!$V$20:$V$35,1)):
INDEX('DS2024'!$V$20:$V$35,MATCH(F32,'DS2024'!$V$20:$V$35,1)+1)),
IF($V$3=Database!$A$19,
_xlfn.FORECAST.LINEAR(
F32,
INDEX('DS2024'!$Z$20:$Z$35,MATCH(F32,'DS2024'!$Y$20:$Y$35,1)):
INDEX('DS2024'!$Z$20:$Z$35,MATCH(F32,'DS2024'!$Y$20:$Y$35,1)+1),
INDEX('DS2024'!$Y$20:$Y$35,MATCH(F32,'DS2024'!$Y$20:$Y$35,1)):
INDEX('DS2024'!$Y$20:$Y$35,MATCH(F32,'DS2024'!$Y$20:$Y$35,1)+1)),
IF($V$3=Database!$A$20,
_xlfn.FORECAST.LINEAR(
F32,
INDEX('DS2024'!$AC$20:$AC$35,MATCH(F32,'DS2024'!$AB$20:$AB$35,1)):
INDEX('DS2024'!$AC$20:$AC$35,MATCH(F32,'DS2024'!$AB$20:$AB$35,1)+1),
INDEX('DS2024'!$AB$20:$AB$35,MATCH(F32,'DS2024'!$AB$20:$AB$35,1)):
INDEX('DS2024'!$AB$20:$AB$35,MATCH(F32,'DS2024'!$AB$20:$AB$35,1)+1)),
IF($V$3=Database!$A$2,
_xlfn.FORECAST.LINEAR(
F32,
INDEX('DS2024'!$B$5:$B$15,MATCH(F32,'DS2024'!$A$5:$A$15,1)):
INDEX('DS2024'!$B$5:$B$15,MATCH(F32,'DS2024'!$A$5:$A$15,1)+1),
INDEX('DS2024'!$A$5:$A$15,MATCH(F32,'DS2024'!$A$5:$A$15,1)):
INDEX('DS2024'!$A$5:$A$15,MATCH(F32,'DS2024'!$A$5:$A$15,1)+1)),
IF($V$3=Database!$A$3,
_xlfn.FORECAST.LINEAR(
F32,
INDEX('DS2024'!$E$5:$E$15,MATCH(F32,'DS2024'!$D$5:$D$15,1)):
INDEX('DS2024'!$E$5:$E$15,MATCH(F32,'DS2024'!$D$5:$D$15,1)+1),
INDEX('DS2024'!$D$5:$D$15,MATCH(F32,'DS2024'!$D$5:$D$15,1)):
INDEX('DS2024'!$D$5:$D$15,MATCH(F32,'DS2024'!$D$5:$D$15,1)+1)),
IF($V$3=Database!$A$4,
_xlfn.FORECAST.LINEAR(
F32,
INDEX('DS2024'!$H$5:$H$15,MATCH(F32,'DS2024'!$G$5:$G$15,1)):
INDEX('DS2024'!$H$5:$H$15,MATCH(F32,'DS2024'!$G$5:$G$15,1)+1),
INDEX('DS2024'!$G$5:$G$15,MATCH(F32,'DS2024'!$G$5:$G$15,1)):
INDEX('DS2024'!$G$5:$G$15,MATCH(F32,'DS2024'!$G$5:$G$15,1)+1)),
IF($V$3=Database!$A$5,
_xlfn.FORECAST.LINEAR(
F32,
INDEX('DS2024'!$K$5:$K$15,MATCH(F32,'DS2024'!$J$5:$J$15,1)):
INDEX('DS2024'!$K$5:$K$15,MATCH(F32,'DS2024'!$J$5:$J$15,1)+1),
INDEX('DS2024'!$J$5:$J$15,MATCH(F32,'DS2024'!$J$5:$J$15,1)):
INDEX('DS2024'!$J$5:$J$15,MATCH(F32,'DS2024'!$J$5:$J$15,1)+1)),
IF($V$3=Database!$A$6,
_xlfn.FORECAST.LINEAR(
F32,
INDEX('DS2024'!$N$5:$N$15,MATCH(F32,'DS2024'!$M$5:$M$15,1)):
INDEX('DS2024'!$N$5:$N$15,MATCH(F32,'DS2024'!$M$5:$M$15,1)+1),
INDEX('DS2024'!$M$5:$M$15,MATCH(F32,'DS2024'!$M$5:$M$15,1)):
INDEX('DS2024'!$M$5:$M$15,MATCH(F32,'DS2024'!$M$5:$M$15,1)+1)),
IF($V$3=Database!$A$7,
_xlfn.FORECAST.LINEAR(
F32,
INDEX('DS2024'!$Q$5:$Q$15,MATCH(F32,'DS2024'!$P$5:$P$15,1)):
INDEX('DS2024'!$Q$5:$Q$15,MATCH(F32,'DS2024'!$P$5:$P$15,1)+1),
INDEX('DS2024'!$P$5:$P$15,MATCH(F32,'DS2024'!$P$5:$P$15,1)):
INDEX('DS2024'!$P$5:$P$15,MATCH(F32,'DS2024'!$P$5:$P$15,1)+1)),
IF($V$3=Database!$A$8,
_xlfn.FORECAST.LINEAR(
F32,
INDEX('DS2024'!$T$5:$T$15,MATCH(F32,'DS2024'!$S$5:$S$15,1)):
INDEX('DS2024'!$T$5:$T$15,MATCH(F32,'DS2024'!$S$5:$S$15,1)+1),
INDEX('DS2024'!$S$5:$S$15,MATCH(F32,'DS2024'!$S$5:$S$15,1)):
INDEX('DS2024'!$S$5:$S$15,MATCH(F32,'DS2024'!$S$5:$S$15,1)+1)),
IF($V$3=Database!$A$9,
_xlfn.FORECAST.LINEAR(
F32,
INDEX('DS2024'!$W$5:$W$15,MATCH(F32,'DS2024'!$V$5:$V$15,1)):
INDEX('DS2024'!$W$5:$W$15,MATCH(F32,'DS2024'!$V$5:$V$15,1)+1),
INDEX('DS2024'!$V$5:$V$15,MATCH(F32,'DS2024'!$V$5:$V$15,1)):
INDEX('DS2024'!$V$5:$V$15,MATCH(F32,'DS2024'!$V$5:$V$15,1)+1)),
IF($V$3=Database!$A$10,
_xlfn.FORECAST.LINEAR(
F32,
INDEX('DS2024'!$Z$5:$Z$15,MATCH(F32,'DS2024'!$Y$5:$Y$15,1)):
INDEX('DS2024'!$Z$5:$Z$15,MATCH(F32,'DS2024'!$Y$5:$Y$15,1)+1),
INDEX('DS2024'!$Y$5:$Y$15,MATCH(F32,'DS2024'!$Y$5:$Y$15,1)):
INDEX('DS2024'!$Y$5:$Y$15,MATCH(F32,'DS2024'!$Y$5:$Y$15,1)+1))
)))))))))))))))))))</f>
        <v>0.17004453280318094</v>
      </c>
      <c r="W32" s="50">
        <f>IF($W$3=Database!$A$11,
_xlfn.FORECAST.LINEAR(
H32,
INDEX('DS2024'!$B$20:$B$35,MATCH(H32,'DS2024'!$A$20:$A$35,1)):
INDEX('DS2024'!$B$20:$B$35,MATCH(H32,'DS2024'!$A$20:$A$35,1)+1),
INDEX('DS2024'!$A$20:$A$35,MATCH(H32,'DS2024'!$A$20:$A$35,1)):
INDEX('DS2024'!$A$20:$A$35,MATCH(H32,'DS2024'!$A$20:$A$35,1)+1)),
IF($W$3=Database!$A$12,
_xlfn.FORECAST.LINEAR(
H32,
INDEX('DS2024'!$E$20:$E$35,MATCH(H32,'DS2024'!$D$20:$D$35,1)):
INDEX('DS2024'!$E$20:$E$35,MATCH(H32,'DS2024'!$D$20:$D$35,1)+1),
INDEX('DS2024'!$D$20:$D$35,MATCH(H32,'DS2024'!$D$20:$D$35,1)):
INDEX('DS2024'!$D$20:$D$35,MATCH(H32,'DS2024'!$D$20:$D$35,1)+1)),
IF($W$3=Database!$A$13,
_xlfn.FORECAST.LINEAR(
H32,
INDEX('DS2024'!$H$20:$H$35,MATCH(H32,'DS2024'!$G$20:$G$35,1)):
INDEX('DS2024'!$H$20:$H$35,MATCH(H32,'DS2024'!$G$20:$G$35,1)+1),
INDEX('DS2024'!$G$20:$G$35,MATCH(H32,'DS2024'!$G$20:$G$35,1)):
INDEX('DS2024'!$G$20:$G$35,MATCH(H32,'DS2024'!$G$20:$G$35,1)+1)),
IF($W$3=Database!$A$14,
_xlfn.FORECAST.LINEAR(
H32,
INDEX('DS2024'!$K$20:$K$35,MATCH(H32,'DS2024'!$J$20:$J$35,1)):
INDEX('DS2024'!$K$20:$K$35,MATCH(H32,'DS2024'!$J$20:$J$35,1)+1),
INDEX('DS2024'!$J$20:$J$35,MATCH(H32,'DS2024'!$J$20:$J$35,1)):
INDEX('DS2024'!$J$20:$J$35,MATCH(H32,'DS2024'!$J$20:$J$35,1)+1)),
IF($W$3=Database!$A$15,
_xlfn.FORECAST.LINEAR(
H32,
INDEX('DS2024'!$N$20:$N$35,MATCH(H32,'DS2024'!$M$20:$M$35,1)):
INDEX('DS2024'!$N$20:$N$35,MATCH(H32,'DS2024'!$M$20:$M$35,1)+1),
INDEX('DS2024'!$M$20:$M$35,MATCH(H32,'DS2024'!$M$20:$M$35,1)):
INDEX('DS2024'!$M$20:$M$35,MATCH(H32,'DS2024'!$M$20:$M$35,1)+1)),
IF($W$3=Database!$A$16,
_xlfn.FORECAST.LINEAR(
H32,
INDEX('DS2024'!$Q$20:$Q$35,MATCH(H32,'DS2024'!$P$20:$P$35,1)):
INDEX('DS2024'!$Q$20:$Q$35,MATCH(H32,'DS2024'!$P$20:$P$35,1)+1),
INDEX('DS2024'!$P$20:$P$35,MATCH(H32,'DS2024'!$P$20:$P$35,1)):
INDEX('DS2024'!$P$20:$P$35,MATCH(H32,'DS2024'!$P$20:$P$35,1)+1)),
IF($W$3=Database!$A$17,
_xlfn.FORECAST.LINEAR(
H32,
INDEX('DS2024'!$T$20:$T$35,MATCH(H32,'DS2024'!$S$20:$S$35,1)):
INDEX('DS2024'!$T$20:$T$35,MATCH(H32,'DS2024'!$S$20:$S$35,1)+1),
INDEX('DS2024'!$S$20:$S$35,MATCH(H32,'DS2024'!$S$20:$S$35,1)):
INDEX('DS2024'!$S$20:$S$35,MATCH(H32,'DS2024'!$S$20:$S$35,1)+1)),
IF($W$3=Database!$A$18,
_xlfn.FORECAST.LINEAR(
H32,
INDEX('DS2024'!$W$20:$W$35,MATCH(H32,'DS2024'!$V$20:$V$35,1)):
INDEX('DS2024'!$W$20:$W$35,MATCH(H32,'DS2024'!$V$20:$V$35,1)+1),
INDEX('DS2024'!$V$20:$V$35,MATCH(H32,'DS2024'!$V$20:$V$35,1)):
INDEX('DS2024'!$V$20:$V$35,MATCH(H32,'DS2024'!$V$20:$V$35,1)+1)),
IF($W$3=Database!$A$19,
_xlfn.FORECAST.LINEAR(
H32,
INDEX('DS2024'!$Z$20:$Z$35,MATCH(H32,'DS2024'!$Y$20:$Y$35,1)):
INDEX('DS2024'!$Z$20:$Z$35,MATCH(H32,'DS2024'!$Y$20:$Y$35,1)+1),
INDEX('DS2024'!$Y$20:$Y$35,MATCH(H32,'DS2024'!$Y$20:$Y$35,1)):
INDEX('DS2024'!$Y$20:$Y$35,MATCH(H32,'DS2024'!$Y$20:$Y$35,1)+1)),
IF($W$3=Database!$A$20,
_xlfn.FORECAST.LINEAR(
H32,
INDEX('DS2024'!$AC$20:$AC$35,MATCH(H32,'DS2024'!$AB$20:$AB$35,1)):
INDEX('DS2024'!$AC$20:$AC$35,MATCH(H32,'DS2024'!$AB$20:$AB$35,1)+1),
INDEX('DS2024'!$AB$20:$AB$35,MATCH(H32,'DS2024'!$AB$20:$AB$35,1)):
INDEX('DS2024'!$AB$20:$AB$35,MATCH(H32,'DS2024'!$AB$20:$AB$35,1)+1)),
IF($W$3=Database!$A$2,
_xlfn.FORECAST.LINEAR(
H32,
INDEX('DS2024'!$B$5:$B$15,MATCH(H32,'DS2024'!$A$5:$A$15,1)):
INDEX('DS2024'!$B$5:$B$15,MATCH(H32,'DS2024'!$A$5:$A$15,1)+1),
INDEX('DS2024'!$A$5:$A$15,MATCH(H32,'DS2024'!$A$5:$A$15,1)):
INDEX('DS2024'!$A$5:$A$15,MATCH(H32,'DS2024'!$A$5:$A$15,1)+1)),
IF($W$3=Database!$A$3,
_xlfn.FORECAST.LINEAR(
H32,
INDEX('DS2024'!$E$5:$E$15,MATCH(H32,'DS2024'!$D$5:$D$15,1)):
INDEX('DS2024'!$E$5:$E$15,MATCH(H32,'DS2024'!$D$5:$D$15,1)+1),
INDEX('DS2024'!$D$5:$D$15,MATCH(H32,'DS2024'!$D$5:$D$15,1)):
INDEX('DS2024'!$D$5:$D$15,MATCH(H32,'DS2024'!$D$5:$D$15,1)+1)),
IF($W$3=Database!$A$4,
_xlfn.FORECAST.LINEAR(
H32,
INDEX('DS2024'!$H$5:$H$15,MATCH(H32,'DS2024'!$G$5:$G$15,1)):
INDEX('DS2024'!$H$5:$H$15,MATCH(H32,'DS2024'!$G$5:$G$15,1)+1),
INDEX('DS2024'!$G$5:$G$15,MATCH(H32,'DS2024'!$G$5:$G$15,1)):
INDEX('DS2024'!$G$5:$G$15,MATCH(H32,'DS2024'!$G$5:$G$15,1)+1)),
IF($W$3=Database!$A$5,
_xlfn.FORECAST.LINEAR(
H32,
INDEX('DS2024'!$K$5:$K$15,MATCH(H32,'DS2024'!$J$5:$J$15,1)):
INDEX('DS2024'!$K$5:$K$15,MATCH(H32,'DS2024'!$J$5:$J$15,1)+1),
INDEX('DS2024'!$J$5:$J$15,MATCH(H32,'DS2024'!$J$5:$J$15,1)):
INDEX('DS2024'!$J$5:$J$15,MATCH(H32,'DS2024'!$J$5:$J$15,1)+1)),
IF($W$3=Database!$A$6,
_xlfn.FORECAST.LINEAR(
H32,
INDEX('DS2024'!$N$5:$N$15,MATCH(H32,'DS2024'!$M$5:$M$15,1)):
INDEX('DS2024'!$N$5:$N$15,MATCH(H32,'DS2024'!$M$5:$M$15,1)+1),
INDEX('DS2024'!$M$5:$M$15,MATCH(H32,'DS2024'!$M$5:$M$15,1)):
INDEX('DS2024'!$M$5:$M$15,MATCH(H32,'DS2024'!$M$5:$M$15,1)+1)),
IF($W$3=Database!$A$7,
_xlfn.FORECAST.LINEAR(
H32,
INDEX('DS2024'!$Q$5:$Q$15,MATCH(H32,'DS2024'!$P$5:$P$15,1)):
INDEX('DS2024'!$Q$5:$Q$15,MATCH(H32,'DS2024'!$P$5:$P$15,1)+1),
INDEX('DS2024'!$P$5:$P$15,MATCH(H32,'DS2024'!$P$5:$P$15,1)):
INDEX('DS2024'!$P$5:$P$15,MATCH(H32,'DS2024'!$P$5:$P$15,1)+1)),
IF($W$3=Database!$A$8,
_xlfn.FORECAST.LINEAR(
H32,
INDEX('DS2024'!$T$5:$T$15,MATCH(H32,'DS2024'!$S$5:$S$15,1)):
INDEX('DS2024'!$T$5:$T$15,MATCH(H32,'DS2024'!$S$5:$S$15,1)+1),
INDEX('DS2024'!$S$5:$S$15,MATCH(H32,'DS2024'!$S$5:$S$15,1)):
INDEX('DS2024'!$S$5:$S$15,MATCH(H32,'DS2024'!$S$5:$S$15,1)+1)),
IF($W$3=Database!$A$9,
_xlfn.FORECAST.LINEAR(
H32,
INDEX('DS2024'!$W$5:$W$15,MATCH(H32,'DS2024'!$V$5:$V$15,1)):
INDEX('DS2024'!$W$5:$W$15,MATCH(H32,'DS2024'!$V$5:$V$15,1)+1),
INDEX('DS2024'!$V$5:$V$15,MATCH(H32,'DS2024'!$V$5:$V$15,1)):
INDEX('DS2024'!$V$5:$V$15,MATCH(H32,'DS2024'!$V$5:$V$15,1)+1)),
IF($W$3=Database!$A$10,
_xlfn.FORECAST.LINEAR(
H32,
INDEX('DS2024'!$Z$5:$Z$15,MATCH(H32,'DS2024'!$Y$5:$Y$15,1)):
INDEX('DS2024'!$Z$5:$Z$15,MATCH(H32,'DS2024'!$Y$5:$Y$15,1)+1),
INDEX('DS2024'!$Y$5:$Y$15,MATCH(H32,'DS2024'!$Y$5:$Y$15,1)):
INDEX('DS2024'!$Y$5:$Y$15,MATCH(H32,'DS2024'!$Y$5:$Y$15,1)+1))
)))))))))))))))))))</f>
        <v>0.19203614793582546</v>
      </c>
      <c r="X32" s="50">
        <f>IF($X$3=Database!$A$11,
_xlfn.FORECAST.LINEAR(
J32,
INDEX('DS2024'!$B$20:$B$35,MATCH(J32,'DS2024'!$A$20:$A$35,1)):
INDEX('DS2024'!$B$20:$B$35,MATCH(J32,'DS2024'!$A$20:$A$35,1)+1),
INDEX('DS2024'!$A$20:$A$35,MATCH(J32,'DS2024'!$A$20:$A$35,1)):
INDEX('DS2024'!$A$20:$A$35,MATCH(J32,'DS2024'!$A$20:$A$35,1)+1)),
IF($X$3=Database!$A$12,
_xlfn.FORECAST.LINEAR(
J32,
INDEX('DS2024'!$E$20:$E$35,MATCH(J32,'DS2024'!$D$20:$D$35,1)):
INDEX('DS2024'!$E$20:$E$35,MATCH(J32,'DS2024'!$D$20:$D$35,1)+1),
INDEX('DS2024'!$D$20:$D$35,MATCH(J32,'DS2024'!$D$20:$D$35,1)):
INDEX('DS2024'!$D$20:$D$35,MATCH(J32,'DS2024'!$D$20:$D$35,1)+1)),
IF($X$3=Database!$A$13,
_xlfn.FORECAST.LINEAR(
J32,
INDEX('DS2024'!$H$20:$H$35,MATCH(J32,'DS2024'!$G$20:$G$35,1)):
INDEX('DS2024'!$H$20:$H$35,MATCH(J32,'DS2024'!$G$20:$G$35,1)+1),
INDEX('DS2024'!$G$20:$G$35,MATCH(J32,'DS2024'!$G$20:$G$35,1)):
INDEX('DS2024'!$G$20:$G$35,MATCH(J32,'DS2024'!$G$20:$G$35,1)+1)),
IF($X$3=Database!$A$14,
_xlfn.FORECAST.LINEAR(
J32,
INDEX('DS2024'!$K$20:$K$35,MATCH(J32,'DS2024'!$J$20:$J$35,1)):
INDEX('DS2024'!$K$20:$K$35,MATCH(J32,'DS2024'!$J$20:$J$35,1)+1),
INDEX('DS2024'!$J$20:$J$35,MATCH(J32,'DS2024'!$J$20:$J$35,1)):
INDEX('DS2024'!$J$20:$J$35,MATCH(J32,'DS2024'!$J$20:$J$35,1)+1)),
IF($X$3=Database!$A$15,
_xlfn.FORECAST.LINEAR(
J32,
INDEX('DS2024'!$N$20:$N$35,MATCH(J32,'DS2024'!$M$20:$M$35,1)):
INDEX('DS2024'!$N$20:$N$35,MATCH(J32,'DS2024'!$M$20:$M$35,1)+1),
INDEX('DS2024'!$M$20:$M$35,MATCH(J32,'DS2024'!$M$20:$M$35,1)):
INDEX('DS2024'!$M$20:$M$35,MATCH(J32,'DS2024'!$M$20:$M$35,1)+1)),
IF($X$3=Database!$A$16,
_xlfn.FORECAST.LINEAR(
J32,
INDEX('DS2024'!$Q$20:$Q$35,MATCH(J32,'DS2024'!$P$20:$P$35,1)):
INDEX('DS2024'!$Q$20:$Q$35,MATCH(J32,'DS2024'!$P$20:$P$35,1)+1),
INDEX('DS2024'!$P$20:$P$35,MATCH(J32,'DS2024'!$P$20:$P$35,1)):
INDEX('DS2024'!$P$20:$P$35,MATCH(J32,'DS2024'!$P$20:$P$35,1)+1)),
IF($X$3=Database!$A$17,
_xlfn.FORECAST.LINEAR(
J32,
INDEX('DS2024'!$T$20:$T$35,MATCH(J32,'DS2024'!$S$20:$S$35,1)):
INDEX('DS2024'!$T$20:$T$35,MATCH(J32,'DS2024'!$S$20:$S$35,1)+1),
INDEX('DS2024'!$S$20:$S$35,MATCH(J32,'DS2024'!$S$20:$S$35,1)):
INDEX('DS2024'!$S$20:$S$35,MATCH(J32,'DS2024'!$S$20:$S$35,1)+1)),
IF($X$3=Database!$A$18,
_xlfn.FORECAST.LINEAR(
J32,
INDEX('DS2024'!$W$20:$W$35,MATCH(J32,'DS2024'!$V$20:$V$35,1)):
INDEX('DS2024'!$W$20:$W$35,MATCH(J32,'DS2024'!$V$20:$V$35,1)+1),
INDEX('DS2024'!$V$20:$V$35,MATCH(J32,'DS2024'!$V$20:$V$35,1)):
INDEX('DS2024'!$V$20:$V$35,MATCH(J32,'DS2024'!$V$20:$V$35,1)+1)),
IF($X$3=Database!$A$19,
_xlfn.FORECAST.LINEAR(
J32,
INDEX('DS2024'!$Z$20:$Z$35,MATCH(J32,'DS2024'!$Y$20:$Y$35,1)):
INDEX('DS2024'!$Z$20:$Z$35,MATCH(J32,'DS2024'!$Y$20:$Y$35,1)+1),
INDEX('DS2024'!$Y$20:$Y$35,MATCH(J32,'DS2024'!$Y$20:$Y$35,1)):
INDEX('DS2024'!$Y$20:$Y$35,MATCH(J32,'DS2024'!$Y$20:$Y$35,1)+1)),
IF($X$3=Database!$A$20,
_xlfn.FORECAST.LINEAR(
J32,
INDEX('DS2024'!$AC$20:$AC$35,MATCH(J32,'DS2024'!$AB$20:$AB$35,1)):
INDEX('DS2024'!$AC$20:$AC$35,MATCH(J32,'DS2024'!$AB$20:$AB$35,1)+1),
INDEX('DS2024'!$AB$20:$AB$35,MATCH(J32,'DS2024'!$AB$20:$AB$35,1)):
INDEX('DS2024'!$AB$20:$AB$35,MATCH(J32,'DS2024'!$AB$20:$AB$35,1)+1)),
IF($X$3=Database!$A$2,
_xlfn.FORECAST.LINEAR(
J32,
INDEX('DS2024'!$B$5:$B$15,MATCH(J32,'DS2024'!$A$5:$A$15,1)):
INDEX('DS2024'!$B$5:$B$15,MATCH(J32,'DS2024'!$A$5:$A$15,1)+1),
INDEX('DS2024'!$A$5:$A$15,MATCH(J32,'DS2024'!$A$5:$A$15,1)):
INDEX('DS2024'!$A$5:$A$15,MATCH(J32,'DS2024'!$A$5:$A$15,1)+1)),
IF($X$3=Database!$A$3,
_xlfn.FORECAST.LINEAR(
J32,
INDEX('DS2024'!$E$5:$E$15,MATCH(J32,'DS2024'!$D$5:$D$15,1)):
INDEX('DS2024'!$E$5:$E$15,MATCH(J32,'DS2024'!$D$5:$D$15,1)+1),
INDEX('DS2024'!$D$5:$D$15,MATCH(J32,'DS2024'!$D$5:$D$15,1)):
INDEX('DS2024'!$D$5:$D$15,MATCH(J32,'DS2024'!$D$5:$D$15,1)+1)),
IF($X$3=Database!$A$4,
_xlfn.FORECAST.LINEAR(
J32,
INDEX('DS2024'!$H$5:$H$15,MATCH(J32,'DS2024'!$G$5:$G$15,1)):
INDEX('DS2024'!$H$5:$H$15,MATCH(J32,'DS2024'!$G$5:$G$15,1)+1),
INDEX('DS2024'!$G$5:$G$15,MATCH(J32,'DS2024'!$G$5:$G$15,1)):
INDEX('DS2024'!$G$5:$G$15,MATCH(J32,'DS2024'!$G$5:$G$15,1)+1)),
IF($X$3=Database!$A$5,
_xlfn.FORECAST.LINEAR(
J32,
INDEX('DS2024'!$K$5:$K$15,MATCH(J32,'DS2024'!$J$5:$J$15,1)):
INDEX('DS2024'!$K$5:$K$15,MATCH(J32,'DS2024'!$J$5:$J$15,1)+1),
INDEX('DS2024'!$J$5:$J$15,MATCH(J32,'DS2024'!$J$5:$J$15,1)):
INDEX('DS2024'!$J$5:$J$15,MATCH(J32,'DS2024'!$J$5:$J$15,1)+1)),
IF($X$3=Database!$A$6,
_xlfn.FORECAST.LINEAR(
J32,
INDEX('DS2024'!$N$5:$N$15,MATCH(J32,'DS2024'!$M$5:$M$15,1)):
INDEX('DS2024'!$N$5:$N$15,MATCH(J32,'DS2024'!$M$5:$M$15,1)+1),
INDEX('DS2024'!$M$5:$M$15,MATCH(J32,'DS2024'!$M$5:$M$15,1)):
INDEX('DS2024'!$M$5:$M$15,MATCH(J32,'DS2024'!$M$5:$M$15,1)+1)),
IF($X$3=Database!$A$7,
_xlfn.FORECAST.LINEAR(
J32,
INDEX('DS2024'!$Q$5:$Q$15,MATCH(J32,'DS2024'!$P$5:$P$15,1)):
INDEX('DS2024'!$Q$5:$Q$15,MATCH(J32,'DS2024'!$P$5:$P$15,1)+1),
INDEX('DS2024'!$P$5:$P$15,MATCH(J32,'DS2024'!$P$5:$P$15,1)):
INDEX('DS2024'!$P$5:$P$15,MATCH(J32,'DS2024'!$P$5:$P$15,1)+1)),
IF($X$3=Database!$A$8,
_xlfn.FORECAST.LINEAR(
J32,
INDEX('DS2024'!$T$5:$T$15,MATCH(J32,'DS2024'!$S$5:$S$15,1)):
INDEX('DS2024'!$T$5:$T$15,MATCH(J32,'DS2024'!$S$5:$S$15,1)+1),
INDEX('DS2024'!$S$5:$S$15,MATCH(J32,'DS2024'!$S$5:$S$15,1)):
INDEX('DS2024'!$S$5:$S$15,MATCH(J32,'DS2024'!$S$5:$S$15,1)+1)),
IF($T$3=Database!$A$9,
_xlfn.FORECAST.LINEAR(
J32,
INDEX('DS2024'!$W$5:$W$15,MATCH(J32,'DS2024'!$V$5:$V$15,1)):
INDEX('DS2024'!$W$5:$W$15,MATCH(J32,'DS2024'!$V$5:$V$15,1)+1),
INDEX('DS2024'!$V$5:$V$15,MATCH(J32,'DS2024'!$V$5:$V$15,1)):
INDEX('DS2024'!$V$5:$V$15,MATCH(J32,'DS2024'!$V$5:$V$15,1)+1)),
IF($T$3=Database!$A$10,
_xlfn.FORECAST.LINEAR(
J32,
INDEX('DS2024'!$Z$5:$Z$15,MATCH(J32,'DS2024'!$Y$5:$Y$15,1)):
INDEX('DS2024'!$Z$5:$Z$15,MATCH(J32,'DS2024'!$Y$5:$Y$15,1)+1),
INDEX('DS2024'!$Y$5:$Y$15,MATCH(J32,'DS2024'!$Y$5:$Y$15,1)):
INDEX('DS2024'!$Y$5:$Y$15,MATCH(J32,'DS2024'!$Y$5:$Y$15,1)+1))
)))))))))))))))))))</f>
        <v>0.19304255742664916</v>
      </c>
      <c r="Y32" s="50">
        <f>IF($Y$3=Database!$A$11,
_xlfn.FORECAST.LINEAR(
L32,
INDEX('DS2024'!$B$20:$B$35,MATCH(L32,'DS2024'!$A$20:$A$35,1)):
INDEX('DS2024'!$B$20:$B$35,MATCH(L32,'DS2024'!$A$20:$A$35,1)+1),
INDEX('DS2024'!$A$20:$A$35,MATCH(L32,'DS2024'!$A$20:$A$35,1)):
INDEX('DS2024'!$A$20:$A$35,MATCH(L32,'DS2024'!$A$20:$A$35,1)+1)),
IF($Y$3=Database!$A$12,
_xlfn.FORECAST.LINEAR(
L32,
INDEX('DS2024'!$E$20:$E$35,MATCH(L32,'DS2024'!$D$20:$D$35,1)):
INDEX('DS2024'!$E$20:$E$35,MATCH(L32,'DS2024'!$D$20:$D$35,1)+1),
INDEX('DS2024'!$D$20:$D$35,MATCH(L32,'DS2024'!$D$20:$D$35,1)):
INDEX('DS2024'!$D$20:$D$35,MATCH(L32,'DS2024'!$D$20:$D$35,1)+1)),
IF($Y$3=Database!$A$13,
_xlfn.FORECAST.LINEAR(
L32,
INDEX('DS2024'!$H$20:$H$35,MATCH(L32,'DS2024'!$G$20:$G$35,1)):
INDEX('DS2024'!$H$20:$H$35,MATCH(L32,'DS2024'!$G$20:$G$35,1)+1),
INDEX('DS2024'!$G$20:$G$35,MATCH(L32,'DS2024'!$G$20:$G$35,1)):
INDEX('DS2024'!$G$20:$G$35,MATCH(L32,'DS2024'!$G$20:$G$35,1)+1)),
IF($Y$3=Database!$A$14,
_xlfn.FORECAST.LINEAR(
L32,
INDEX('DS2024'!$K$20:$K$35,MATCH(L32,'DS2024'!$J$20:$J$35,1)):
INDEX('DS2024'!$K$20:$K$35,MATCH(L32,'DS2024'!$J$20:$J$35,1)+1),
INDEX('DS2024'!$J$20:$J$35,MATCH(L32,'DS2024'!$J$20:$J$35,1)):
INDEX('DS2024'!$J$20:$J$35,MATCH(L32,'DS2024'!$J$20:$J$35,1)+1)),
IF($Y$3=Database!$A$15,
_xlfn.FORECAST.LINEAR(
L32,
INDEX('DS2024'!$N$20:$N$35,MATCH(L32,'DS2024'!$M$20:$M$35,1)):
INDEX('DS2024'!$N$20:$N$35,MATCH(L32,'DS2024'!$M$20:$M$35,1)+1),
INDEX('DS2024'!$M$20:$M$35,MATCH(L32,'DS2024'!$M$20:$M$35,1)):
INDEX('DS2024'!$M$20:$M$35,MATCH(L32,'DS2024'!$M$20:$M$35,1)+1)),
IF($Y$3=Database!$A$16,
_xlfn.FORECAST.LINEAR(
L32,
INDEX('DS2024'!$Q$20:$Q$35,MATCH(L32,'DS2024'!$P$20:$P$35,1)):
INDEX('DS2024'!$Q$20:$Q$35,MATCH(L32,'DS2024'!$P$20:$P$35,1)+1),
INDEX('DS2024'!$P$20:$P$35,MATCH(L32,'DS2024'!$P$20:$P$35,1)):
INDEX('DS2024'!$P$20:$P$35,MATCH(L32,'DS2024'!$P$20:$P$35,1)+1)),
IF($Y$3=Database!$A$17,
_xlfn.FORECAST.LINEAR(
L32,
INDEX('DS2024'!$T$20:$T$35,MATCH(L32,'DS2024'!$S$20:$S$35,1)):
INDEX('DS2024'!$T$20:$T$35,MATCH(L32,'DS2024'!$S$20:$S$35,1)+1),
INDEX('DS2024'!$S$20:$S$35,MATCH(L32,'DS2024'!$S$20:$S$35,1)):
INDEX('DS2024'!$S$20:$S$35,MATCH(L32,'DS2024'!$S$20:$S$35,1)+1)),
IF($Y$3=Database!$A$18,
_xlfn.FORECAST.LINEAR(
L32,
INDEX('DS2024'!$W$20:$W$35,MATCH(L32,'DS2024'!$V$20:$V$35,1)):
INDEX('DS2024'!$W$20:$W$35,MATCH(L32,'DS2024'!$V$20:$V$35,1)+1),
INDEX('DS2024'!$V$20:$V$35,MATCH(L32,'DS2024'!$V$20:$V$35,1)):
INDEX('DS2024'!$V$20:$V$35,MATCH(L32,'DS2024'!$V$20:$V$35,1)+1)),
IF($Y$3=Database!$A$19,
_xlfn.FORECAST.LINEAR(
L32,
INDEX('DS2024'!$Z$20:$Z$35,MATCH(L32,'DS2024'!$Y$20:$Y$35,1)):
INDEX('DS2024'!$Z$20:$Z$35,MATCH(L32,'DS2024'!$Y$20:$Y$35,1)+1),
INDEX('DS2024'!$Y$20:$Y$35,MATCH(L32,'DS2024'!$Y$20:$Y$35,1)):
INDEX('DS2024'!$Y$20:$Y$35,MATCH(L32,'DS2024'!$Y$20:$Y$35,1)+1)),
IF($Y$3=Database!$A$20,
_xlfn.FORECAST.LINEAR(
L32,
INDEX('DS2024'!$AC$20:$AC$35,MATCH(L32,'DS2024'!$AB$20:$AB$35,1)):
INDEX('DS2024'!$AC$20:$AC$35,MATCH(L32,'DS2024'!$AB$20:$AB$35,1)+1),
INDEX('DS2024'!$AB$20:$AB$35,MATCH(L32,'DS2024'!$AB$20:$AB$35,1)):
INDEX('DS2024'!$AB$20:$AB$35,MATCH(L32,'DS2024'!$AB$20:$AB$35,1)+1)),
IF($Y$3=Database!$A$2,
_xlfn.FORECAST.LINEAR(
L32,
INDEX('DS2024'!$B$5:$B$15,MATCH(L32,'DS2024'!$A$5:$A$15,1)):
INDEX('DS2024'!$B$5:$B$15,MATCH(L32,'DS2024'!$A$5:$A$15,1)+1),
INDEX('DS2024'!$A$5:$A$15,MATCH(L32,'DS2024'!$A$5:$A$15,1)):
INDEX('DS2024'!$A$5:$A$15,MATCH(L32,'DS2024'!$A$5:$A$15,1)+1)),
IF($Y$3=Database!$A$3,
_xlfn.FORECAST.LINEAR(
L32,
INDEX('DS2024'!$E$5:$E$15,MATCH(L32,'DS2024'!$D$5:$D$15,1)):
INDEX('DS2024'!$E$5:$E$15,MATCH(L32,'DS2024'!$D$5:$D$15,1)+1),
INDEX('DS2024'!$D$5:$D$15,MATCH(L32,'DS2024'!$D$5:$D$15,1)):
INDEX('DS2024'!$D$5:$D$15,MATCH(L32,'DS2024'!$D$5:$D$15,1)+1)),
IF($Y$3=Database!$A$4,
_xlfn.FORECAST.LINEAR(
L32,
INDEX('DS2024'!$H$5:$H$15,MATCH(L32,'DS2024'!$G$5:$G$15,1)):
INDEX('DS2024'!$H$5:$H$15,MATCH(L32,'DS2024'!$G$5:$G$15,1)+1),
INDEX('DS2024'!$G$5:$G$15,MATCH(L32,'DS2024'!$G$5:$G$15,1)):
INDEX('DS2024'!$G$5:$G$15,MATCH(L32,'DS2024'!$G$5:$G$15,1)+1)),
IF($Y$3=Database!$A$5,
_xlfn.FORECAST.LINEAR(
L32,
INDEX('DS2024'!$K$5:$K$15,MATCH(L32,'DS2024'!$J$5:$J$15,1)):
INDEX('DS2024'!$K$5:$K$15,MATCH(L32,'DS2024'!$J$5:$J$15,1)+1),
INDEX('DS2024'!$J$5:$J$15,MATCH(L32,'DS2024'!$J$5:$J$15,1)):
INDEX('DS2024'!$J$5:$J$15,MATCH(L32,'DS2024'!$J$5:$J$15,1)+1)),
IF($Y$3=Database!$A$6,
_xlfn.FORECAST.LINEAR(
L32,
INDEX('DS2024'!$N$5:$N$15,MATCH(L32,'DS2024'!$M$5:$M$15,1)):
INDEX('DS2024'!$N$5:$N$15,MATCH(L32,'DS2024'!$M$5:$M$15,1)+1),
INDEX('DS2024'!$M$5:$M$15,MATCH(L32,'DS2024'!$M$5:$M$15,1)):
INDEX('DS2024'!$M$5:$M$15,MATCH(L32,'DS2024'!$M$5:$M$15,1)+1)),
IF($Y$3=Database!$A$7,
_xlfn.FORECAST.LINEAR(
L32,
INDEX('DS2024'!$Q$5:$Q$15,MATCH(L32,'DS2024'!$P$5:$P$15,1)):
INDEX('DS2024'!$Q$5:$Q$15,MATCH(L32,'DS2024'!$P$5:$P$15,1)+1),
INDEX('DS2024'!$P$5:$P$15,MATCH(L32,'DS2024'!$P$5:$P$15,1)):
INDEX('DS2024'!$P$5:$P$15,MATCH(L32,'DS2024'!$P$5:$P$15,1)+1)),
IF($Y$3=Database!$A$8,
_xlfn.FORECAST.LINEAR(
L32,
INDEX('DS2024'!$T$5:$T$15,MATCH(L32,'DS2024'!$S$5:$S$15,1)):
INDEX('DS2024'!$T$5:$T$15,MATCH(L32,'DS2024'!$S$5:$S$15,1)+1),
INDEX('DS2024'!$S$5:$S$15,MATCH(L32,'DS2024'!$S$5:$S$15,1)):
INDEX('DS2024'!$S$5:$S$15,MATCH(L32,'DS2024'!$S$5:$S$15,1)+1)),
IF($T$3=Database!$A$9,
_xlfn.FORECAST.LINEAR(
L32,
INDEX('DS2024'!$W$5:$W$15,MATCH(L32,'DS2024'!$V$5:$V$15,1)):
INDEX('DS2024'!$W$5:$W$15,MATCH(L32,'DS2024'!$V$5:$V$15,1)+1),
INDEX('DS2024'!$V$5:$V$15,MATCH(L32,'DS2024'!$V$5:$V$15,1)):
INDEX('DS2024'!$V$5:$V$15,MATCH(L32,'DS2024'!$V$5:$V$15,1)+1)),
IF($T$3=Database!$A$10,
_xlfn.FORECAST.LINEAR(
L32,
INDEX('DS2024'!$Z$5:$Z$15,MATCH(L32,'DS2024'!$Y$5:$Y$15,1)):
INDEX('DS2024'!$Z$5:$Z$15,MATCH(L32,'DS2024'!$Y$5:$Y$15,1)+1),
INDEX('DS2024'!$Y$5:$Y$15,MATCH(L32,'DS2024'!$Y$5:$Y$15,1)):
INDEX('DS2024'!$Y$5:$Y$15,MATCH(L32,'DS2024'!$Y$5:$Y$15,1)+1))
)))))))))))))))))))</f>
        <v>0.19074628767068752</v>
      </c>
      <c r="Z32" s="50">
        <f>IF($Z$3=Database!$A$11,
_xlfn.FORECAST.LINEAR(
N32,
INDEX('DS2024'!$B$20:$B$35,MATCH(N32,'DS2024'!$A$20:$A$35,1)):
INDEX('DS2024'!$B$20:$B$35,MATCH(N32,'DS2024'!$A$20:$A$35,1)+1),
INDEX('DS2024'!$A$20:$A$35,MATCH(N32,'DS2024'!$A$20:$A$35,1)):
INDEX('DS2024'!$A$20:$A$35,MATCH(N32,'DS2024'!$A$20:$A$35,1)+1)),
IF($Z$3=Database!$A$12,
_xlfn.FORECAST.LINEAR(
N32,
INDEX('DS2024'!$E$20:$E$35,MATCH(N32,'DS2024'!$D$20:$D$35,1)):
INDEX('DS2024'!$E$20:$E$35,MATCH(N32,'DS2024'!$D$20:$D$35,1)+1),
INDEX('DS2024'!$D$20:$D$35,MATCH(N32,'DS2024'!$D$20:$D$35,1)):
INDEX('DS2024'!$D$20:$D$35,MATCH(N32,'DS2024'!$D$20:$D$35,1)+1)),
IF($Z$3=Database!$A$13,
_xlfn.FORECAST.LINEAR(
N32,
INDEX('DS2024'!$H$20:$H$35,MATCH(N32,'DS2024'!$G$20:$G$35,1)):
INDEX('DS2024'!$H$20:$H$35,MATCH(N32,'DS2024'!$G$20:$G$35,1)+1),
INDEX('DS2024'!$G$20:$G$35,MATCH(N32,'DS2024'!$G$20:$G$35,1)):
INDEX('DS2024'!$G$20:$G$35,MATCH(N32,'DS2024'!$G$20:$G$35,1)+1)),
IF($Z$3=Database!$A$14,
_xlfn.FORECAST.LINEAR(
N32,
INDEX('DS2024'!$K$20:$K$35,MATCH(N32,'DS2024'!$J$20:$J$35,1)):
INDEX('DS2024'!$K$20:$K$35,MATCH(N32,'DS2024'!$J$20:$J$35,1)+1),
INDEX('DS2024'!$J$20:$J$35,MATCH(N32,'DS2024'!$J$20:$J$35,1)):
INDEX('DS2024'!$J$20:$J$35,MATCH(N32,'DS2024'!$J$20:$J$35,1)+1)),
IF($Z$3=Database!$A$15,
_xlfn.FORECAST.LINEAR(
N32,
INDEX('DS2024'!$N$20:$N$35,MATCH(N32,'DS2024'!$M$20:$M$35,1)):
INDEX('DS2024'!$N$20:$N$35,MATCH(N32,'DS2024'!$M$20:$M$35,1)+1),
INDEX('DS2024'!$M$20:$M$35,MATCH(N32,'DS2024'!$M$20:$M$35,1)):
INDEX('DS2024'!$M$20:$M$35,MATCH(N32,'DS2024'!$M$20:$M$35,1)+1)),
IF($Z$3=Database!$A$16,
_xlfn.FORECAST.LINEAR(
N32,
INDEX('DS2024'!$Q$20:$Q$35,MATCH(N32,'DS2024'!$P$20:$P$35,1)):
INDEX('DS2024'!$Q$20:$Q$35,MATCH(N32,'DS2024'!$P$20:$P$35,1)+1),
INDEX('DS2024'!$P$20:$P$35,MATCH(N32,'DS2024'!$P$20:$P$35,1)):
INDEX('DS2024'!$P$20:$P$35,MATCH(N32,'DS2024'!$P$20:$P$35,1)+1)),
IF($Z$3=Database!$A$17,
_xlfn.FORECAST.LINEAR(
N32,
INDEX('DS2024'!$T$20:$T$35,MATCH(N32,'DS2024'!$S$20:$S$35,1)):
INDEX('DS2024'!$T$20:$T$35,MATCH(N32,'DS2024'!$S$20:$S$35,1)+1),
INDEX('DS2024'!$S$20:$S$35,MATCH(N32,'DS2024'!$S$20:$S$35,1)):
INDEX('DS2024'!$S$20:$S$35,MATCH(N32,'DS2024'!$S$20:$S$35,1)+1)),
IF($Z$3=Database!$A$18,
_xlfn.FORECAST.LINEAR(
N32,
INDEX('DS2024'!$W$20:$W$35,MATCH(N32,'DS2024'!$V$20:$V$35,1)):
INDEX('DS2024'!$W$20:$W$35,MATCH(N32,'DS2024'!$V$20:$V$35,1)+1),
INDEX('DS2024'!$V$20:$V$35,MATCH(N32,'DS2024'!$V$20:$V$35,1)):
INDEX('DS2024'!$V$20:$V$35,MATCH(N32,'DS2024'!$V$20:$V$35,1)+1)),
IF($Z$3=Database!$A$19,
_xlfn.FORECAST.LINEAR(
N32,
INDEX('DS2024'!$Z$20:$Z$35,MATCH(N32,'DS2024'!$Y$20:$Y$35,1)):
INDEX('DS2024'!$Z$20:$Z$35,MATCH(N32,'DS2024'!$Y$20:$Y$35,1)+1),
INDEX('DS2024'!$Y$20:$Y$35,MATCH(N32,'DS2024'!$Y$20:$Y$35,1)):
INDEX('DS2024'!$Y$20:$Y$35,MATCH(N32,'DS2024'!$Y$20:$Y$35,1)+1)),
IF($Z$3=Database!$A$20,
_xlfn.FORECAST.LINEAR(
N32,
INDEX('DS2024'!$AC$20:$AC$35,MATCH(N32,'DS2024'!$AB$20:$AB$35,1)):
INDEX('DS2024'!$AC$20:$AC$35,MATCH(N32,'DS2024'!$AB$20:$AB$35,1)+1),
INDEX('DS2024'!$AB$20:$AB$35,MATCH(N32,'DS2024'!$AB$20:$AB$35,1)):
INDEX('DS2024'!$AB$20:$AB$35,MATCH(N32,'DS2024'!$AB$20:$AB$35,1)+1)),
IF($Z$3=Database!$A$2,
_xlfn.FORECAST.LINEAR(
N32,
INDEX('DS2024'!$B$5:$B$15,MATCH(N32,'DS2024'!$A$5:$A$15,1)):
INDEX('DS2024'!$B$5:$B$15,MATCH(N32,'DS2024'!$A$5:$A$15,1)+1),
INDEX('DS2024'!$A$5:$A$15,MATCH(N32,'DS2024'!$A$5:$A$15,1)):
INDEX('DS2024'!$A$5:$A$15,MATCH(N32,'DS2024'!$A$5:$A$15,1)+1)),
IF($Z$3=Database!$A$3,
_xlfn.FORECAST.LINEAR(
N32,
INDEX('DS2024'!$E$5:$E$15,MATCH(N32,'DS2024'!$D$5:$D$15,1)):
INDEX('DS2024'!$E$5:$E$15,MATCH(N32,'DS2024'!$D$5:$D$15,1)+1),
INDEX('DS2024'!$D$5:$D$15,MATCH(N32,'DS2024'!$D$5:$D$15,1)):
INDEX('DS2024'!$D$5:$D$15,MATCH(N32,'DS2024'!$D$5:$D$15,1)+1)),
IF($Z$3=Database!$A$4,
_xlfn.FORECAST.LINEAR(
N32,
INDEX('DS2024'!$H$5:$H$15,MATCH(N32,'DS2024'!$G$5:$G$15,1)):
INDEX('DS2024'!$H$5:$H$15,MATCH(N32,'DS2024'!$G$5:$G$15,1)+1),
INDEX('DS2024'!$G$5:$G$15,MATCH(N32,'DS2024'!$G$5:$G$15,1)):
INDEX('DS2024'!$G$5:$G$15,MATCH(N32,'DS2024'!$G$5:$G$15,1)+1)),
IF($Z$3=Database!$A$5,
_xlfn.FORECAST.LINEAR(
N32,
INDEX('DS2024'!$K$5:$K$15,MATCH(N32,'DS2024'!$J$5:$J$15,1)):
INDEX('DS2024'!$K$5:$K$15,MATCH(N32,'DS2024'!$J$5:$J$15,1)+1),
INDEX('DS2024'!$J$5:$J$15,MATCH(N32,'DS2024'!$J$5:$J$15,1)):
INDEX('DS2024'!$J$5:$J$15,MATCH(N32,'DS2024'!$J$5:$J$15,1)+1)),
IF($Z$3=Database!$A$6,
_xlfn.FORECAST.LINEAR(
N32,
INDEX('DS2024'!$N$5:$N$15,MATCH(N32,'DS2024'!$M$5:$M$15,1)):
INDEX('DS2024'!$N$5:$N$15,MATCH(N32,'DS2024'!$M$5:$M$15,1)+1),
INDEX('DS2024'!$M$5:$M$15,MATCH(N32,'DS2024'!$M$5:$M$15,1)):
INDEX('DS2024'!$M$5:$M$15,MATCH(N32,'DS2024'!$M$5:$M$15,1)+1)),
IF($Z$3=Database!$A$7,
_xlfn.FORECAST.LINEAR(
N32,
INDEX('DS2024'!$Q$5:$Q$15,MATCH(N32,'DS2024'!$P$5:$P$15,1)):
INDEX('DS2024'!$Q$5:$Q$15,MATCH(N32,'DS2024'!$P$5:$P$15,1)+1),
INDEX('DS2024'!$P$5:$P$15,MATCH(N32,'DS2024'!$P$5:$P$15,1)):
INDEX('DS2024'!$P$5:$P$15,MATCH(N32,'DS2024'!$P$5:$P$15,1)+1)),
IF($Z$3=Database!$A$8,
_xlfn.FORECAST.LINEAR(
N32,
INDEX('DS2024'!$T$5:$T$15,MATCH(N32,'DS2024'!$S$5:$S$15,1)):
INDEX('DS2024'!$T$5:$T$15,MATCH(N32,'DS2024'!$S$5:$S$15,1)+1),
INDEX('DS2024'!$S$5:$S$15,MATCH(N32,'DS2024'!$S$5:$S$15,1)):
INDEX('DS2024'!$S$5:$S$15,MATCH(N32,'DS2024'!$S$5:$S$15,1)+1)),
IF($Z$3=Database!$A$9,
_xlfn.FORECAST.LINEAR(
N32,
INDEX('DS2024'!$W$5:$W$15,MATCH(N32,'DS2024'!$V$5:$V$15,1)):
INDEX('DS2024'!$W$5:$W$15,MATCH(N32,'DS2024'!$V$5:$V$15,1)+1),
INDEX('DS2024'!$V$5:$V$15,MATCH(N32,'DS2024'!$V$5:$V$15,1)):
INDEX('DS2024'!$V$5:$V$15,MATCH(N32,'DS2024'!$V$5:$V$15,1)+1)),
IF($Z$3=Database!$A$10,
_xlfn.FORECAST.LINEAR(
N32,
INDEX('DS2024'!$Z$5:$Z$15,MATCH(N32,'DS2024'!$Y$5:$Y$15,1)):
INDEX('DS2024'!$Z$5:$Z$15,MATCH(N32,'DS2024'!$Y$5:$Y$15,1)+1),
INDEX('DS2024'!$Y$5:$Y$15,MATCH(N32,'DS2024'!$Y$5:$Y$15,1)):
INDEX('DS2024'!$Y$5:$Y$15,MATCH(N32,'DS2024'!$Y$5:$Y$15,1)+1))
)))))))))))))))))))</f>
        <v>0.19502034316652733</v>
      </c>
      <c r="AA32" s="50">
        <f>IF($AA$3=Database!$A$11,
_xlfn.FORECAST.LINEAR(
P32,
INDEX('DS2024'!$B$20:$B$35,MATCH(P32,'DS2024'!$A$20:$A$35,1)):
INDEX('DS2024'!$B$20:$B$35,MATCH(P32,'DS2024'!$A$20:$A$35,1)+1),
INDEX('DS2024'!$A$20:$A$35,MATCH(P32,'DS2024'!$A$20:$A$35,1)):
INDEX('DS2024'!$A$20:$A$35,MATCH(P32,'DS2024'!$A$20:$A$35,1)+1)),
IF($AA$3=Database!$A$12,
_xlfn.FORECAST.LINEAR(
P32,
INDEX('DS2024'!$E$20:$E$35,MATCH(P32,'DS2024'!$D$20:$D$35,1)):
INDEX('DS2024'!$E$20:$E$35,MATCH(P32,'DS2024'!$D$20:$D$35,1)+1),
INDEX('DS2024'!$D$20:$D$35,MATCH(P32,'DS2024'!$D$20:$D$35,1)):
INDEX('DS2024'!$D$20:$D$35,MATCH(P32,'DS2024'!$D$20:$D$35,1)+1)),
IF($AA$3=Database!$A$13,
_xlfn.FORECAST.LINEAR(
P32,
INDEX('DS2024'!$H$20:$H$35,MATCH(P32,'DS2024'!$G$20:$G$35,1)):
INDEX('DS2024'!$H$20:$H$35,MATCH(P32,'DS2024'!$G$20:$G$35,1)+1),
INDEX('DS2024'!$G$20:$G$35,MATCH(P32,'DS2024'!$G$20:$G$35,1)):
INDEX('DS2024'!$G$20:$G$35,MATCH(P32,'DS2024'!$G$20:$G$35,1)+1)),
IF($AA$3=Database!$A$14,
_xlfn.FORECAST.LINEAR(
P32,
INDEX('DS2024'!$K$20:$K$35,MATCH(P32,'DS2024'!$J$20:$J$35,1)):
INDEX('DS2024'!$K$20:$K$35,MATCH(P32,'DS2024'!$J$20:$J$35,1)+1),
INDEX('DS2024'!$J$20:$J$35,MATCH(P32,'DS2024'!$J$20:$J$35,1)):
INDEX('DS2024'!$J$20:$J$35,MATCH(P32,'DS2024'!$J$20:$J$35,1)+1)),
IF($AA$3=Database!$A$15,
_xlfn.FORECAST.LINEAR(
P32,
INDEX('DS2024'!$N$20:$N$35,MATCH(P32,'DS2024'!$M$20:$M$35,1)):
INDEX('DS2024'!$N$20:$N$35,MATCH(P32,'DS2024'!$M$20:$M$35,1)+1),
INDEX('DS2024'!$M$20:$M$35,MATCH(P32,'DS2024'!$M$20:$M$35,1)):
INDEX('DS2024'!$M$20:$M$35,MATCH(P32,'DS2024'!$M$20:$M$35,1)+1)),
IF($AA$3=Database!$A$16,
_xlfn.FORECAST.LINEAR(
P32,
INDEX('DS2024'!$Q$20:$Q$35,MATCH(P32,'DS2024'!$P$20:$P$35,1)):
INDEX('DS2024'!$Q$20:$Q$35,MATCH(P32,'DS2024'!$P$20:$P$35,1)+1),
INDEX('DS2024'!$P$20:$P$35,MATCH(P32,'DS2024'!$P$20:$P$35,1)):
INDEX('DS2024'!$P$20:$P$35,MATCH(P32,'DS2024'!$P$20:$P$35,1)+1)),
IF($AA$3=Database!$A$17,
_xlfn.FORECAST.LINEAR(
P32,
INDEX('DS2024'!$T$20:$T$35,MATCH(P32,'DS2024'!$S$20:$S$35,1)):
INDEX('DS2024'!$T$20:$T$35,MATCH(P32,'DS2024'!$S$20:$S$35,1)+1),
INDEX('DS2024'!$S$20:$S$35,MATCH(P32,'DS2024'!$S$20:$S$35,1)):
INDEX('DS2024'!$S$20:$S$35,MATCH(P32,'DS2024'!$S$20:$S$35,1)+1)),
IF($AA$3=Database!$A$18,
_xlfn.FORECAST.LINEAR(
P32,
INDEX('DS2024'!$W$20:$W$35,MATCH(P32,'DS2024'!$V$20:$V$35,1)):
INDEX('DS2024'!$W$20:$W$35,MATCH(P32,'DS2024'!$V$20:$V$35,1)+1),
INDEX('DS2024'!$V$20:$V$35,MATCH(P32,'DS2024'!$V$20:$V$35,1)):
INDEX('DS2024'!$V$20:$V$35,MATCH(P32,'DS2024'!$V$20:$V$35,1)+1)),
IF($AA$3=Database!$A$19,
_xlfn.FORECAST.LINEAR(
P32,
INDEX('DS2024'!$Z$20:$Z$35,MATCH(P32,'DS2024'!$Y$20:$Y$35,1)):
INDEX('DS2024'!$Z$20:$Z$35,MATCH(P32,'DS2024'!$Y$20:$Y$35,1)+1),
INDEX('DS2024'!$Y$20:$Y$35,MATCH(P32,'DS2024'!$Y$20:$Y$35,1)):
INDEX('DS2024'!$Y$20:$Y$35,MATCH(P32,'DS2024'!$Y$20:$Y$35,1)+1)),
IF($AA$3=Database!$A$20,
_xlfn.FORECAST.LINEAR(
P32,
INDEX('DS2024'!$AC$20:$AC$35,MATCH(P32,'DS2024'!$AB$20:$AB$35,1)):
INDEX('DS2024'!$AC$20:$AC$35,MATCH(P32,'DS2024'!$AB$20:$AB$35,1)+1),
INDEX('DS2024'!$AB$20:$AB$35,MATCH(P32,'DS2024'!$AB$20:$AB$35,1)):
INDEX('DS2024'!$AB$20:$AB$35,MATCH(P32,'DS2024'!$AB$20:$AB$35,1)+1)),
IF($AA$3=Database!$A$2,
_xlfn.FORECAST.LINEAR(
P32,
INDEX('DS2024'!$B$5:$B$15,MATCH(P32,'DS2024'!$A$5:$A$15,1)):
INDEX('DS2024'!$B$5:$B$15,MATCH(P32,'DS2024'!$A$5:$A$15,1)+1),
INDEX('DS2024'!$A$5:$A$15,MATCH(P32,'DS2024'!$A$5:$A$15,1)):
INDEX('DS2024'!$A$5:$A$15,MATCH(P32,'DS2024'!$A$5:$A$15,1)+1)),
IF($AA$3=Database!$A$3,
_xlfn.FORECAST.LINEAR(
P32,
INDEX('DS2024'!$E$5:$E$15,MATCH(P32,'DS2024'!$D$5:$D$15,1)):
INDEX('DS2024'!$E$5:$E$15,MATCH(P32,'DS2024'!$D$5:$D$15,1)+1),
INDEX('DS2024'!$D$5:$D$15,MATCH(P32,'DS2024'!$D$5:$D$15,1)):
INDEX('DS2024'!$D$5:$D$15,MATCH(P32,'DS2024'!$D$5:$D$15,1)+1)),
IF($AA$3=Database!$A$4,
_xlfn.FORECAST.LINEAR(
P32,
INDEX('DS2024'!$H$5:$H$15,MATCH(P32,'DS2024'!$G$5:$G$15,1)):
INDEX('DS2024'!$H$5:$H$15,MATCH(P32,'DS2024'!$G$5:$G$15,1)+1),
INDEX('DS2024'!$G$5:$G$15,MATCH(P32,'DS2024'!$G$5:$G$15,1)):
INDEX('DS2024'!$G$5:$G$15,MATCH(P32,'DS2024'!$G$5:$G$15,1)+1)),
IF($AA$3=Database!$A$5,
_xlfn.FORECAST.LINEAR(
P32,
INDEX('DS2024'!$K$5:$K$15,MATCH(P32,'DS2024'!$J$5:$J$15,1)):
INDEX('DS2024'!$K$5:$K$15,MATCH(P32,'DS2024'!$J$5:$J$15,1)+1),
INDEX('DS2024'!$J$5:$J$15,MATCH(P32,'DS2024'!$J$5:$J$15,1)):
INDEX('DS2024'!$J$5:$J$15,MATCH(P32,'DS2024'!$J$5:$J$15,1)+1)),
IF($AA$3=Database!$A$6,
_xlfn.FORECAST.LINEAR(
P32,
INDEX('DS2024'!$N$5:$N$15,MATCH(P32,'DS2024'!$M$5:$M$15,1)):
INDEX('DS2024'!$N$5:$N$15,MATCH(P32,'DS2024'!$M$5:$M$15,1)+1),
INDEX('DS2024'!$M$5:$M$15,MATCH(P32,'DS2024'!$M$5:$M$15,1)):
INDEX('DS2024'!$M$5:$M$15,MATCH(P32,'DS2024'!$M$5:$M$15,1)+1)),
IF($AA$3=Database!$A$7,
_xlfn.FORECAST.LINEAR(
P32,
INDEX('DS2024'!$Q$5:$Q$15,MATCH(P32,'DS2024'!$P$5:$P$15,1)):
INDEX('DS2024'!$Q$5:$Q$15,MATCH(P32,'DS2024'!$P$5:$P$15,1)+1),
INDEX('DS2024'!$P$5:$P$15,MATCH(P32,'DS2024'!$P$5:$P$15,1)):
INDEX('DS2024'!$P$5:$P$15,MATCH(P32,'DS2024'!$P$5:$P$15,1)+1)),
IF($AA$3=Database!$A$8,
_xlfn.FORECAST.LINEAR(
P32,
INDEX('DS2024'!$T$5:$T$15,MATCH(P32,'DS2024'!$S$5:$S$15,1)):
INDEX('DS2024'!$T$5:$T$15,MATCH(P32,'DS2024'!$S$5:$S$15,1)+1),
INDEX('DS2024'!$S$5:$S$15,MATCH(P32,'DS2024'!$S$5:$S$15,1)):
INDEX('DS2024'!$S$5:$S$15,MATCH(P32,'DS2024'!$S$5:$S$15,1)+1)),
IF($AA$3=Database!$A$9,
_xlfn.FORECAST.LINEAR(
P32,
INDEX('DS2024'!$W$5:$W$15,MATCH(P32,'DS2024'!$V$5:$V$15,1)):
INDEX('DS2024'!$W$5:$W$15,MATCH(P32,'DS2024'!$V$5:$V$15,1)+1),
INDEX('DS2024'!$V$5:$V$15,MATCH(P32,'DS2024'!$V$5:$V$15,1)):
INDEX('DS2024'!$V$5:$V$15,MATCH(P32,'DS2024'!$V$5:$V$15,1)+1)),
IF($AA$3=Database!$A$10,
_xlfn.FORECAST.LINEAR(
P32,
INDEX('DS2024'!$Z$5:$Z$15,MATCH(P32,'DS2024'!$Y$5:$Y$15,1)):
INDEX('DS2024'!$Z$5:$Z$15,MATCH(P32,'DS2024'!$Y$5:$Y$15,1)+1),
INDEX('DS2024'!$Y$5:$Y$15,MATCH(P32,'DS2024'!$Y$5:$Y$15,1)):
INDEX('DS2024'!$Y$5:$Y$15,MATCH(P32,'DS2024'!$Y$5:$Y$15,1)+1))
)))))))))))))))))))</f>
        <v>0.19376870098331939</v>
      </c>
      <c r="AB32" s="50">
        <f>IF($AB$3=Database!$A$11,
_xlfn.FORECAST.LINEAR(
R32,
INDEX('DS2024'!$B$20:$B$35,MATCH(R32,'DS2024'!$A$20:$A$35,1)):
INDEX('DS2024'!$B$20:$B$35,MATCH(R32,'DS2024'!$A$20:$A$35,1)+1),
INDEX('DS2024'!$A$20:$A$35,MATCH(R32,'DS2024'!$A$20:$A$35,1)):
INDEX('DS2024'!$A$20:$A$35,MATCH(R32,'DS2024'!$A$20:$A$35,1)+1)),
IF($AB$3=Database!$A$12,
_xlfn.FORECAST.LINEAR(
R32,
INDEX('DS2024'!$E$20:$E$35,MATCH(R32,'DS2024'!$D$20:$D$35,1)):
INDEX('DS2024'!$E$20:$E$35,MATCH(R32,'DS2024'!$D$20:$D$35,1)+1),
INDEX('DS2024'!$D$20:$D$35,MATCH(R32,'DS2024'!$D$20:$D$35,1)):
INDEX('DS2024'!$D$20:$D$35,MATCH(R32,'DS2024'!$D$20:$D$35,1)+1)),
IF($AB$3=Database!$A$13,
_xlfn.FORECAST.LINEAR(
R32,
INDEX('DS2024'!$H$20:$H$35,MATCH(R32,'DS2024'!$G$20:$G$35,1)):
INDEX('DS2024'!$H$20:$H$35,MATCH(R32,'DS2024'!$G$20:$G$35,1)+1),
INDEX('DS2024'!$G$20:$G$35,MATCH(R32,'DS2024'!$G$20:$G$35,1)):
INDEX('DS2024'!$G$20:$G$35,MATCH(R32,'DS2024'!$G$20:$G$35,1)+1)),
IF($AB$3=Database!$A$14,
_xlfn.FORECAST.LINEAR(
R32,
INDEX('DS2024'!$K$20:$K$35,MATCH(R32,'DS2024'!$J$20:$J$35,1)):
INDEX('DS2024'!$K$20:$K$35,MATCH(R32,'DS2024'!$J$20:$J$35,1)+1),
INDEX('DS2024'!$J$20:$J$35,MATCH(R32,'DS2024'!$J$20:$J$35,1)):
INDEX('DS2024'!$J$20:$J$35,MATCH(R32,'DS2024'!$J$20:$J$35,1)+1)),
IF($AB$3=Database!$A$15,
_xlfn.FORECAST.LINEAR(
R32,
INDEX('DS2024'!$N$20:$N$35,MATCH(R32,'DS2024'!$M$20:$M$35,1)):
INDEX('DS2024'!$N$20:$N$35,MATCH(R32,'DS2024'!$M$20:$M$35,1)+1),
INDEX('DS2024'!$M$20:$M$35,MATCH(R32,'DS2024'!$M$20:$M$35,1)):
INDEX('DS2024'!$M$20:$M$35,MATCH(R32,'DS2024'!$M$20:$M$35,1)+1)),
IF($AB$3=Database!$A$16,
_xlfn.FORECAST.LINEAR(
R32,
INDEX('DS2024'!$Q$20:$Q$35,MATCH(R32,'DS2024'!$P$20:$P$35,1)):
INDEX('DS2024'!$Q$20:$Q$35,MATCH(R32,'DS2024'!$P$20:$P$35,1)+1),
INDEX('DS2024'!$P$20:$P$35,MATCH(R32,'DS2024'!$P$20:$P$35,1)):
INDEX('DS2024'!$P$20:$P$35,MATCH(R32,'DS2024'!$P$20:$P$35,1)+1)),
IF($AB$3=Database!$A$17,
_xlfn.FORECAST.LINEAR(
R32,
INDEX('DS2024'!$T$20:$T$35,MATCH(R32,'DS2024'!$S$20:$S$35,1)):
INDEX('DS2024'!$T$20:$T$35,MATCH(R32,'DS2024'!$S$20:$S$35,1)+1),
INDEX('DS2024'!$S$20:$S$35,MATCH(R32,'DS2024'!$S$20:$S$35,1)):
INDEX('DS2024'!$S$20:$S$35,MATCH(R32,'DS2024'!$S$20:$S$35,1)+1)),
IF($AB$3=Database!$A$18,
_xlfn.FORECAST.LINEAR(
R32,
INDEX('DS2024'!$W$20:$W$35,MATCH(R32,'DS2024'!$V$20:$V$35,1)):
INDEX('DS2024'!$W$20:$W$35,MATCH(R32,'DS2024'!$V$20:$V$35,1)+1),
INDEX('DS2024'!$V$20:$V$35,MATCH(R32,'DS2024'!$V$20:$V$35,1)):
INDEX('DS2024'!$V$20:$V$35,MATCH(R32,'DS2024'!$V$20:$V$35,1)+1)),
IF($AB$3=Database!$A$19,
_xlfn.FORECAST.LINEAR(
R32,
INDEX('DS2024'!$Z$20:$Z$35,MATCH(R32,'DS2024'!$Y$20:$Y$35,1)):
INDEX('DS2024'!$Z$20:$Z$35,MATCH(R32,'DS2024'!$Y$20:$Y$35,1)+1),
INDEX('DS2024'!$Y$20:$Y$35,MATCH(R32,'DS2024'!$Y$20:$Y$35,1)):
INDEX('DS2024'!$Y$20:$Y$35,MATCH(R32,'DS2024'!$Y$20:$Y$35,1)+1)),
IF($AB$3=Database!$A$20,
_xlfn.FORECAST.LINEAR(
R32,
INDEX('DS2024'!$AC$20:$AC$35,MATCH(R32,'DS2024'!$AB$20:$AB$35,1)):
INDEX('DS2024'!$AC$20:$AC$35,MATCH(R32,'DS2024'!$AB$20:$AB$35,1)+1),
INDEX('DS2024'!$AB$20:$AB$35,MATCH(R32,'DS2024'!$AB$20:$AB$35,1)):
INDEX('DS2024'!$AB$20:$AB$35,MATCH(R32,'DS2024'!$AB$20:$AB$35,1)+1)),
IF($AB$3=Database!$A$2,
_xlfn.FORECAST.LINEAR(
R32,
INDEX('DS2024'!$B$5:$B$15,MATCH(R32,'DS2024'!$A$5:$A$15,1)):
INDEX('DS2024'!$B$5:$B$15,MATCH(R32,'DS2024'!$A$5:$A$15,1)+1),
INDEX('DS2024'!$A$5:$A$15,MATCH(R32,'DS2024'!$A$5:$A$15,1)):
INDEX('DS2024'!$A$5:$A$15,MATCH(R32,'DS2024'!$A$5:$A$15,1)+1)),
IF($AB$3=Database!$A$3,
_xlfn.FORECAST.LINEAR(
R32,
INDEX('DS2024'!$E$5:$E$15,MATCH(R32,'DS2024'!$D$5:$D$15,1)):
INDEX('DS2024'!$E$5:$E$15,MATCH(R32,'DS2024'!$D$5:$D$15,1)+1),
INDEX('DS2024'!$D$5:$D$15,MATCH(R32,'DS2024'!$D$5:$D$15,1)):
INDEX('DS2024'!$D$5:$D$15,MATCH(R32,'DS2024'!$D$5:$D$15,1)+1)),
IF($AB$3=Database!$A$4,
_xlfn.FORECAST.LINEAR(
R32,
INDEX('DS2024'!$H$5:$H$15,MATCH(R32,'DS2024'!$G$5:$G$15,1)):
INDEX('DS2024'!$H$5:$H$15,MATCH(R32,'DS2024'!$G$5:$G$15,1)+1),
INDEX('DS2024'!$G$5:$G$15,MATCH(R32,'DS2024'!$G$5:$G$15,1)):
INDEX('DS2024'!$G$5:$G$15,MATCH(R32,'DS2024'!$G$5:$G$15,1)+1)),
IF($AB$3=Database!$A$5,
_xlfn.FORECAST.LINEAR(
R32,
INDEX('DS2024'!$K$5:$K$15,MATCH(R32,'DS2024'!$J$5:$J$15,1)):
INDEX('DS2024'!$K$5:$K$15,MATCH(R32,'DS2024'!$J$5:$J$15,1)+1),
INDEX('DS2024'!$J$5:$J$15,MATCH(R32,'DS2024'!$J$5:$J$15,1)):
INDEX('DS2024'!$J$5:$J$15,MATCH(R32,'DS2024'!$J$5:$J$15,1)+1)),
IF($AB$3=Database!$A$6,
_xlfn.FORECAST.LINEAR(
R32,
INDEX('DS2024'!$N$5:$N$15,MATCH(R32,'DS2024'!$M$5:$M$15,1)):
INDEX('DS2024'!$N$5:$N$15,MATCH(R32,'DS2024'!$M$5:$M$15,1)+1),
INDEX('DS2024'!$M$5:$M$15,MATCH(R32,'DS2024'!$M$5:$M$15,1)):
INDEX('DS2024'!$M$5:$M$15,MATCH(R32,'DS2024'!$M$5:$M$15,1)+1)),
IF($AB$3=Database!$A$7,
_xlfn.FORECAST.LINEAR(
R32,
INDEX('DS2024'!$Q$5:$Q$15,MATCH(R32,'DS2024'!$P$5:$P$15,1)):
INDEX('DS2024'!$Q$5:$Q$15,MATCH(R32,'DS2024'!$P$5:$P$15,1)+1),
INDEX('DS2024'!$P$5:$P$15,MATCH(R32,'DS2024'!$P$5:$P$15,1)):
INDEX('DS2024'!$P$5:$P$15,MATCH(R32,'DS2024'!$P$5:$P$15,1)+1)),
IF($AB$3=Database!$A$8,
_xlfn.FORECAST.LINEAR(
R32,
INDEX('DS2024'!$T$5:$T$15,MATCH(R32,'DS2024'!$S$5:$S$15,1)):
INDEX('DS2024'!$T$5:$T$15,MATCH(R32,'DS2024'!$S$5:$S$15,1)+1),
INDEX('DS2024'!$S$5:$S$15,MATCH(R32,'DS2024'!$S$5:$S$15,1)):
INDEX('DS2024'!$S$5:$S$15,MATCH(R32,'DS2024'!$S$5:$S$15,1)+1)),
IF($AB$3=Database!$A$9,
_xlfn.FORECAST.LINEAR(
R32,
INDEX('DS2024'!$W$5:$W$15,MATCH(R32,'DS2024'!$V$5:$V$15,1)):
INDEX('DS2024'!$W$5:$W$15,MATCH(R32,'DS2024'!$V$5:$V$15,1)+1),
INDEX('DS2024'!$V$5:$V$15,MATCH(R32,'DS2024'!$V$5:$V$15,1)):
INDEX('DS2024'!$V$5:$V$15,MATCH(R32,'DS2024'!$V$5:$V$15,1)+1)),
IF($AB$3=Database!$A$10,
_xlfn.FORECAST.LINEAR(
R32,
INDEX('DS2024'!$Z$5:$Z$15,MATCH(R32,'DS2024'!$Y$5:$Y$15,1)):
INDEX('DS2024'!$Z$5:$Z$15,MATCH(R32,'DS2024'!$Y$5:$Y$15,1)+1),
INDEX('DS2024'!$Y$5:$Y$15,MATCH(R32,'DS2024'!$Y$5:$Y$15,1)):
INDEX('DS2024'!$Y$5:$Y$15,MATCH(R32,'DS2024'!$Y$5:$Y$15,1)+1))
)))))))))))))))))))</f>
        <v>0.19188009076794457</v>
      </c>
      <c r="AC32" s="82">
        <f t="shared" si="0"/>
        <v>0.52913242976833808</v>
      </c>
      <c r="AD32" s="82">
        <f t="shared" si="1"/>
        <v>0.46122389059146923</v>
      </c>
      <c r="AE32" s="82">
        <f t="shared" si="2"/>
        <v>0.46590265554686322</v>
      </c>
      <c r="AF32" s="82">
        <f t="shared" si="3"/>
        <v>0.52915478524235171</v>
      </c>
      <c r="AG32" s="82">
        <f t="shared" si="4"/>
        <v>0.52922837201097972</v>
      </c>
      <c r="AH32" s="82">
        <f t="shared" si="5"/>
        <v>0.52906047308635684</v>
      </c>
      <c r="AI32" s="82">
        <f t="shared" si="6"/>
        <v>0.52937298398350507</v>
      </c>
      <c r="AJ32" s="83">
        <f t="shared" si="7"/>
        <v>0.52928146626176198</v>
      </c>
      <c r="AK32" s="83">
        <f t="shared" si="8"/>
        <v>0.52914337463582384</v>
      </c>
      <c r="AL32" s="42"/>
      <c r="AM32" s="42"/>
      <c r="AN32" s="42"/>
      <c r="AO32" s="42"/>
      <c r="AP32" s="42"/>
      <c r="AQ32" s="42"/>
      <c r="AR32" s="42"/>
      <c r="AS32" s="42"/>
      <c r="AT32" s="42"/>
      <c r="BD32" s="83" t="e">
        <f>#REF!/10</f>
        <v>#REF!</v>
      </c>
      <c r="BE32" s="83" t="e">
        <f>#REF!/10</f>
        <v>#REF!</v>
      </c>
      <c r="BF32" s="83" t="e">
        <f>#REF!/10</f>
        <v>#REF!</v>
      </c>
      <c r="BG32" s="83" t="e">
        <f>#REF!/10</f>
        <v>#REF!</v>
      </c>
      <c r="BH32" s="83">
        <f t="shared" si="9"/>
        <v>0</v>
      </c>
      <c r="BI32" s="83">
        <f t="shared" si="10"/>
        <v>0</v>
      </c>
      <c r="BJ32" s="83">
        <f t="shared" si="11"/>
        <v>0</v>
      </c>
      <c r="BK32" s="83">
        <f t="shared" si="12"/>
        <v>0</v>
      </c>
      <c r="BL32" s="83">
        <f t="shared" si="13"/>
        <v>0</v>
      </c>
    </row>
    <row r="33" spans="1:64" ht="14.25" customHeight="1">
      <c r="A33" s="31">
        <v>27</v>
      </c>
      <c r="B33" s="42">
        <f>'Evaluasi 60 C'!B33</f>
        <v>66.245999999999995</v>
      </c>
      <c r="C33" s="42">
        <f>'Evaluasi 60 C'!C33</f>
        <v>-0.33808393170576023</v>
      </c>
      <c r="D33" s="42">
        <f>'Evaluasi 60 C'!E33</f>
        <v>66.778000000000006</v>
      </c>
      <c r="E33" s="42">
        <f>'Evaluasi 60 C'!F33</f>
        <v>-0.29345992779783392</v>
      </c>
      <c r="F33" s="42">
        <f>'Evaluasi 60 C'!H33</f>
        <v>66.072000000000003</v>
      </c>
      <c r="G33" s="42">
        <f>'Evaluasi 60 C'!I33</f>
        <v>-0.29524404332129961</v>
      </c>
      <c r="H33" s="42">
        <f>'Evaluasi 60 C'!K33</f>
        <v>66.213999999999999</v>
      </c>
      <c r="I33" s="42">
        <f>'Evaluasi 60 C'!L33</f>
        <v>-0.33798946864528479</v>
      </c>
      <c r="J33" s="42">
        <f>'Evaluasi 60 C'!N33</f>
        <v>66.177999999999997</v>
      </c>
      <c r="K33" s="42">
        <f>'Evaluasi 60 C'!O33</f>
        <v>-0.33788319770224984</v>
      </c>
      <c r="L33" s="42">
        <f>'Evaluasi 60 C'!Q33</f>
        <v>66.793999999999997</v>
      </c>
      <c r="M33" s="42">
        <f>'Evaluasi 60 C'!R33</f>
        <v>-0.33970161161640333</v>
      </c>
      <c r="N33" s="42">
        <f>'Evaluasi 60 C'!T33</f>
        <v>65.721999999999994</v>
      </c>
      <c r="O33" s="42">
        <f>'Evaluasi 60 C'!U33</f>
        <v>-0.33653709909047386</v>
      </c>
      <c r="P33" s="42">
        <f>'Evaluasi 60 C'!W33</f>
        <v>66.078000000000003</v>
      </c>
      <c r="Q33" s="42">
        <f>'Evaluasi 60 C'!X33</f>
        <v>-0.33758800063826389</v>
      </c>
      <c r="R33" s="42">
        <f>'Evaluasi 60 C'!Z33</f>
        <v>66.215999999999994</v>
      </c>
      <c r="S33" s="50">
        <f>'Evaluasi 60 C'!AA33</f>
        <v>-0.33799537258656448</v>
      </c>
      <c r="T33" s="50">
        <f>IF($T$3=Database!$A$11,
_xlfn.FORECAST.LINEAR(
B33,
INDEX('DS2024'!$B$20:$B$35,MATCH(B33,'DS2024'!$A$20:$A$35,1)):
INDEX('DS2024'!$B$20:$B$35,MATCH(B33,'DS2024'!$A$20:$A$35,1)+1),
INDEX('DS2024'!$A$20:$A$35,MATCH(B33,'DS2024'!$A$20:$A$35,1)):
INDEX('DS2024'!$A$20:$A$35,MATCH(B33,'DS2024'!$A$20:$A$35,1)+1)),
IF($T$3=Database!$A$12,
_xlfn.FORECAST.LINEAR(
B33,
INDEX('DS2024'!$E$20:$E$35,MATCH(B33,'DS2024'!$D$20:$D$35,1)):
INDEX('DS2024'!$E$20:$E$35,MATCH(B33,'DS2024'!$D$20:$D$35,1)+1),
INDEX('DS2024'!$D$20:$D$35,MATCH(B33,'DS2024'!$D$20:$D$35,1)):
INDEX('DS2024'!$D$20:$D$35,MATCH(B33,'DS2024'!$D$20:$D$35,1)+1)),
IF($T$3=Database!$A$13,
_xlfn.FORECAST.LINEAR(
B33,
INDEX('DS2024'!$H$20:$H$35,MATCH(B33,'DS2024'!$G$20:$G$35,1)):
INDEX('DS2024'!$H$20:$H$35,MATCH(B33,'DS2024'!$G$20:$G$35,1)+1),
INDEX('DS2024'!$G$20:$G$35,MATCH(B33,'DS2024'!$G$20:$G$35,1)):
INDEX('DS2024'!$G$20:$G$35,MATCH(B33,'DS2024'!$G$20:$G$35,1)+1)),
IF($T$3=Database!$A$14,
_xlfn.FORECAST.LINEAR(
B33,
INDEX('DS2024'!$K$20:$K$35,MATCH(B33,'DS2024'!$J$20:$J$35,1)):
INDEX('DS2024'!$K$20:$K$35,MATCH(B33,'DS2024'!$J$20:$J$35,1)+1),
INDEX('DS2024'!$J$20:$J$35,MATCH(B33,'DS2024'!$J$20:$J$35,1)):
INDEX('DS2024'!$J$20:$J$35,MATCH(B33,'DS2024'!$J$20:$J$35,1)+1)),
IF($T$3=Database!$A$15,
_xlfn.FORECAST.LINEAR(
B33,
INDEX('DS2024'!$N$20:$N$35,MATCH(B33,'DS2024'!$M$20:$M$35,1)):
INDEX('DS2024'!$N$20:$N$35,MATCH(B33,'DS2024'!$M$20:$M$35,1)+1),
INDEX('DS2024'!$M$20:$M$35,MATCH(B33,'DS2024'!$M$20:$M$35,1)):
INDEX('DS2024'!$M$20:$M$35,MATCH(B33,'DS2024'!$M$20:$M$35,1)+1)),
IF($T$3=Database!$A$16,
_xlfn.FORECAST.LINEAR(
B33,
INDEX('DS2024'!$Q$20:$Q$35,MATCH(B33,'DS2024'!$P$20:$P$35,1)):
INDEX('DS2024'!$Q$20:$Q$35,MATCH(B33,'DS2024'!$P$20:$P$35,1)+1),
INDEX('DS2024'!$P$20:$P$35,MATCH(B33,'DS2024'!$P$20:$P$35,1)):
INDEX('DS2024'!$P$20:$P$35,MATCH(B33,'DS2024'!$P$20:$P$35,1)+1)),
IF($T$3=Database!$A$17,
_xlfn.FORECAST.LINEAR(
B33,
INDEX('DS2024'!$T$20:$T$35,MATCH(B33,'DS2024'!$S$20:$S$35,1)):
INDEX('DS2024'!$T$20:$T$35,MATCH(B33,'DS2024'!$S$20:$S$35,1)+1),
INDEX('DS2024'!$S$20:$S$35,MATCH(B33,'DS2024'!$S$20:$S$35,1)):
INDEX('DS2024'!$S$20:$S$35,MATCH(B33,'DS2024'!$S$20:$S$35,1)+1)),
IF($T$3=Database!$A$18,
_xlfn.FORECAST.LINEAR(
B33,
INDEX('DS2024'!$W$20:$W$35,MATCH(B33,'DS2024'!$V$20:$V$35,1)):
INDEX('DS2024'!$W$20:$W$35,MATCH(B33,'DS2024'!$V$20:$V$35,1)+1),
INDEX('DS2024'!$V$20:$V$35,MATCH(B33,'DS2024'!$V$20:$V$35,1)):
INDEX('DS2024'!$V$20:$V$35,MATCH(B33,'DS2024'!$V$20:$V$35,1)+1)),
IF($T$3=Database!$A$19,
_xlfn.FORECAST.LINEAR(
B33,
INDEX('DS2024'!$Z$20:$Z$35,MATCH(B33,'DS2024'!$Y$20:$Y$35,1)):
INDEX('DS2024'!$Z$20:$Z$35,MATCH(B33,'DS2024'!$Y$20:$Y$35,1)+1),
INDEX('DS2024'!$Y$20:$Y$35,MATCH(B33,'DS2024'!$Y$20:$Y$35,1)):
INDEX('DS2024'!$Y$20:$Y$35,MATCH(B33,'DS2024'!$Y$20:$Y$35,1)+1)),
IF($T$3=Database!$A$20,
_xlfn.FORECAST.LINEAR(
B33,
INDEX('DS2024'!$AC$20:$AC$35,MATCH(B33,'DS2024'!$AB$20:$AB$35,1)):
INDEX('DS2024'!$AC$20:$AC$35,MATCH(B33,'DS2024'!$AB$20:$AB$35,1)+1),
INDEX('DS2024'!$AB$20:$AB$35,MATCH(B33,'DS2024'!$AB$20:$AB$35,1)):
INDEX('DS2024'!$AB$20:$AB$35,MATCH(B33,'DS2024'!$AB$20:$AB$35,1)+1)),
IF($T$3=Database!$A$2,
_xlfn.FORECAST.LINEAR(
B33,
INDEX('DS2024'!$B$5:$B$15,MATCH(B33,'DS2024'!$A$5:$A$15,1)):
INDEX('DS2024'!$B$5:$B$15,MATCH(B33,'DS2024'!$A$5:$A$15,1)+1),
INDEX('DS2024'!$A$5:$A$15,MATCH(B33,'DS2024'!$A$5:$A$15,1)):
INDEX('DS2024'!$A$5:$A$15,MATCH(B33,'DS2024'!$A$5:$A$15,1)+1)),
IF($T$3=Database!$A$3,
_xlfn.FORECAST.LINEAR(
B33,
INDEX('DS2024'!$E$5:$E$15,MATCH(B33,'DS2024'!$D$5:$D$15,1)):
INDEX('DS2024'!$E$5:$E$15,MATCH(B33,'DS2024'!$D$5:$D$15,1)+1),
INDEX('DS2024'!$D$5:$D$15,MATCH(B33,'DS2024'!$D$5:$D$15,1)):
INDEX('DS2024'!$D$5:$D$15,MATCH(B33,'DS2024'!$D$5:$D$15,1)+1)),
IF($T$3=Database!$A$4,
_xlfn.FORECAST.LINEAR(
B33,
INDEX('DS2024'!$H$5:$H$15,MATCH(B33,'DS2024'!$G$5:$G$15,1)):
INDEX('DS2024'!$H$5:$H$15,MATCH(B33,'DS2024'!$G$5:$G$15,1)+1),
INDEX('DS2024'!$G$5:$G$15,MATCH(B33,'DS2024'!$G$5:$G$15,1)):
INDEX('DS2024'!$G$5:$G$15,MATCH(B33,'DS2024'!$G$5:$G$15,1)+1)),
IF($T$3=Database!$A$5,
_xlfn.FORECAST.LINEAR(
B33,
INDEX('DS2024'!$K$5:$K$15,MATCH(B33,'DS2024'!$J$5:$J$15,1)):
INDEX('DS2024'!$K$5:$K$15,MATCH(B33,'DS2024'!$J$5:$J$15,1)+1),
INDEX('DS2024'!$J$5:$J$15,MATCH(B33,'DS2024'!$J$5:$J$15,1)):
INDEX('DS2024'!$J$5:$J$15,MATCH(B33,'DS2024'!$J$5:$J$15,1)+1)),
IF($T$3=Database!$A$6,
_xlfn.FORECAST.LINEAR(
B33,
INDEX('DS2024'!$N$5:$N$15,MATCH(B33,'DS2024'!$M$5:$M$15,1)):
INDEX('DS2024'!$N$5:$N$15,MATCH(B33,'DS2024'!$M$5:$M$15,1)+1),
INDEX('DS2024'!$M$5:$M$15,MATCH(B33,'DS2024'!$M$5:$M$15,1)):
INDEX('DS2024'!$M$5:$M$15,MATCH(B33,'DS2024'!$M$5:$M$15,1)+1)),
IF($T$3=Database!$A$7,
_xlfn.FORECAST.LINEAR(
B33,
INDEX('DS2024'!$Q$5:$Q$15,MATCH(B33,'DS2024'!$P$5:$P$15,1)):
INDEX('DS2024'!$Q$5:$Q$15,MATCH(B33,'DS2024'!$P$5:$P$15,1)+1),
INDEX('DS2024'!$P$5:$P$15,MATCH(B33,'DS2024'!$P$5:$P$15,1)):
INDEX('DS2024'!$P$5:$P$15,MATCH(B33,'DS2024'!$P$5:$P$15,1)+1)),
IF($T$3=Database!$A$8,
_xlfn.FORECAST.LINEAR(
B33,
INDEX('DS2024'!$T$5:$T$15,MATCH(B33,'DS2024'!$S$5:$S$15,1)):
INDEX('DS2024'!$T$5:$T$15,MATCH(B33,'DS2024'!$S$5:$S$15,1)+1),
INDEX('DS2024'!$S$5:$S$15,MATCH(B33,'DS2024'!$S$5:$S$15,1)):
INDEX('DS2024'!$S$5:$S$15,MATCH(B33,'DS2024'!$S$5:$S$15,1)+1)),
IF($T$3=Database!$A$9,
_xlfn.FORECAST.LINEAR(
B33,
INDEX('DS2024'!$W$5:$W$15,MATCH(B33,'DS2024'!$V$5:$V$15,1)):
INDEX('DS2024'!$W$5:$W$15,MATCH(B33,'DS2024'!$V$5:$V$15,1)+1),
INDEX('DS2024'!$V$5:$V$15,MATCH(B33,'DS2024'!$V$5:$V$15,1)):
INDEX('DS2024'!$V$5:$V$15,MATCH(B33,'DS2024'!$V$5:$V$15,1)+1)),
IF($T$3=Database!$A$10,
_xlfn.FORECAST.LINEAR(
B33,
INDEX('DS2024'!$Z$5:$Z$15,MATCH(B33,'DS2024'!$Y$5:$Y$15,1)):
INDEX('DS2024'!$Z$5:$Z$15,MATCH(B33,'DS2024'!$Y$5:$Y$15,1)+1),
INDEX('DS2024'!$Y$5:$Y$15,MATCH(B33,'DS2024'!$Y$5:$Y$15,1)):
INDEX('DS2024'!$Y$5:$Y$15,MATCH(B33,'DS2024'!$Y$5:$Y$15,1)+1))
)))))))))))))))))))</f>
        <v>0.19099470520323261</v>
      </c>
      <c r="U33" s="50">
        <f>IF($U$3=Database!$A$11,
_xlfn.FORECAST.LINEAR(
D33,
INDEX('DS2024'!$B$20:$B$35,MATCH(D33,'DS2024'!$A$20:$A$35,1)):
INDEX('DS2024'!$B$20:$B$35,MATCH(D33,'DS2024'!$A$20:$A$35,1)+1),
INDEX('DS2024'!$A$20:$A$35,MATCH(D33,'DS2024'!$A$20:$A$35,1)):
INDEX('DS2024'!$A$20:$A$35,MATCH(D33,'DS2024'!$A$20:$A$35,1)+1)),
IF($U$3=Database!$A$12,
_xlfn.FORECAST.LINEAR(
D33,
INDEX('DS2024'!$E$20:$E$35,MATCH(D33,'DS2024'!$D$20:$D$35,1)):
INDEX('DS2024'!$E$20:$E$35,MATCH(D33,'DS2024'!$D$20:$D$35,1)+1),
INDEX('DS2024'!$D$20:$D$35,MATCH(D33,'DS2024'!$D$20:$D$35,1)):
INDEX('DS2024'!$D$20:$D$35,MATCH(D33,'DS2024'!$D$20:$D$35,1)+1)),
IF($U$3=Database!$A$13,
_xlfn.FORECAST.LINEAR(
D33,
INDEX('DS2024'!$H$20:$H$35,MATCH(D33,'DS2024'!$G$20:$G$35,1)):
INDEX('DS2024'!$H$20:$H$35,MATCH(D33,'DS2024'!$G$20:$G$35,1)+1),
INDEX('DS2024'!$G$20:$G$35,MATCH(D33,'DS2024'!$G$20:$G$35,1)):
INDEX('DS2024'!$G$20:$G$35,MATCH(D33,'DS2024'!$G$20:$G$35,1)+1)),
IF($U$3=Database!$A$14,
_xlfn.FORECAST.LINEAR(
D33,
INDEX('DS2024'!$K$20:$K$35,MATCH(D33,'DS2024'!$J$20:$J$35,1)):
INDEX('DS2024'!$K$20:$K$35,MATCH(D33,'DS2024'!$J$20:$J$35,1)+1),
INDEX('DS2024'!$J$20:$J$35,MATCH(D33,'DS2024'!$J$20:$J$35,1)):
INDEX('DS2024'!$J$20:$J$35,MATCH(D33,'DS2024'!$J$20:$J$35,1)+1)),
IF($U$3=Database!$A$15,
_xlfn.FORECAST.LINEAR(
D33,
INDEX('DS2024'!$N$20:$N$35,MATCH(D33,'DS2024'!$M$20:$M$35,1)):
INDEX('DS2024'!$N$20:$N$35,MATCH(D33,'DS2024'!$M$20:$M$35,1)+1),
INDEX('DS2024'!$M$20:$M$35,MATCH(D33,'DS2024'!$M$20:$M$35,1)):
INDEX('DS2024'!$M$20:$M$35,MATCH(D33,'DS2024'!$M$20:$M$35,1)+1)),
IF($U$3=Database!$A$16,
_xlfn.FORECAST.LINEAR(
D33,
INDEX('DS2024'!$Q$20:$Q$35,MATCH(D33,'DS2024'!$P$20:$P$35,1)):
INDEX('DS2024'!$Q$20:$Q$35,MATCH(D33,'DS2024'!$P$20:$P$35,1)+1),
INDEX('DS2024'!$P$20:$P$35,MATCH(D33,'DS2024'!$P$20:$P$35,1)):
INDEX('DS2024'!$P$20:$P$35,MATCH(D33,'DS2024'!$P$20:$P$35,1)+1)),
IF($U$3=Database!$A$17,
_xlfn.FORECAST.LINEAR(
D33,
INDEX('DS2024'!$T$20:$T$35,MATCH(D33,'DS2024'!$S$20:$S$35,1)):
INDEX('DS2024'!$T$20:$T$35,MATCH(D33,'DS2024'!$S$20:$S$35,1)+1),
INDEX('DS2024'!$S$20:$S$35,MATCH(D33,'DS2024'!$S$20:$S$35,1)):
INDEX('DS2024'!$S$20:$S$35,MATCH(D33,'DS2024'!$S$20:$S$35,1)+1)),
IF($U$3=Database!$A$18,
_xlfn.FORECAST.LINEAR(
D33,
INDEX('DS2024'!$W$20:$W$35,MATCH(D33,'DS2024'!$V$20:$V$35,1)):
INDEX('DS2024'!$W$20:$W$35,MATCH(D33,'DS2024'!$V$20:$V$35,1)+1),
INDEX('DS2024'!$V$20:$V$35,MATCH(D33,'DS2024'!$V$20:$V$35,1)):
INDEX('DS2024'!$V$20:$V$35,MATCH(D33,'DS2024'!$V$20:$V$35,1)+1)),
IF($U$3=Database!$A$19,
_xlfn.FORECAST.LINEAR(
D33,
INDEX('DS2024'!$Z$20:$Z$35,MATCH(D33,'DS2024'!$Y$20:$Y$35,1)):
INDEX('DS2024'!$Z$20:$Z$35,MATCH(D33,'DS2024'!$Y$20:$Y$35,1)+1),
INDEX('DS2024'!$Y$20:$Y$35,MATCH(D33,'DS2024'!$Y$20:$Y$35,1)):
INDEX('DS2024'!$Y$20:$Y$35,MATCH(D33,'DS2024'!$Y$20:$Y$35,1)+1)),
IF($U$3=Database!$A$20,
_xlfn.FORECAST.LINEAR(
D33,
INDEX('DS2024'!$AC$20:$AC$35,MATCH(D33,'DS2024'!$AB$20:$AB$35,1)):
INDEX('DS2024'!$AC$20:$AC$35,MATCH(D33,'DS2024'!$AB$20:$AB$35,1)+1),
INDEX('DS2024'!$AB$20:$AB$35,MATCH(D33,'DS2024'!$AB$20:$AB$35,1)):
INDEX('DS2024'!$AB$20:$AB$35,MATCH(D33,'DS2024'!$AB$20:$AB$35,1)+1)),
IF($U$3=Database!$A$2,
_xlfn.FORECAST.LINEAR(
D33,
INDEX('DS2024'!$B$5:$B$15,MATCH(D33,'DS2024'!$A$5:$A$15,1)):
INDEX('DS2024'!$B$5:$B$15,MATCH(D33,'DS2024'!$A$5:$A$15,1)+1),
INDEX('DS2024'!$A$5:$A$15,MATCH(D33,'DS2024'!$A$5:$A$15,1)):
INDEX('DS2024'!$A$5:$A$15,MATCH(D33,'DS2024'!$A$5:$A$15,1)+1)),
IF($U$3=Database!$A$3,
_xlfn.FORECAST.LINEAR(
D33,
INDEX('DS2024'!$E$5:$E$15,MATCH(D33,'DS2024'!$D$5:$D$15,1)):
INDEX('DS2024'!$E$5:$E$15,MATCH(D33,'DS2024'!$D$5:$D$15,1)+1),
INDEX('DS2024'!$D$5:$D$15,MATCH(D33,'DS2024'!$D$5:$D$15,1)):
INDEX('DS2024'!$D$5:$D$15,MATCH(D33,'DS2024'!$D$5:$D$15,1)+1)),
IF($U$3=Database!$A$4,
_xlfn.FORECAST.LINEAR(
D33,
INDEX('DS2024'!$H$5:$H$15,MATCH(D33,'DS2024'!$G$5:$G$15,1)):
INDEX('DS2024'!$H$5:$H$15,MATCH(D33,'DS2024'!$G$5:$G$15,1)+1),
INDEX('DS2024'!$G$5:$G$15,MATCH(D33,'DS2024'!$G$5:$G$15,1)):
INDEX('DS2024'!$G$5:$G$15,MATCH(D33,'DS2024'!$G$5:$G$15,1)+1)),
IF($U$3=Database!$A$5,
_xlfn.FORECAST.LINEAR(
D33,
INDEX('DS2024'!$K$5:$K$15,MATCH(D33,'DS2024'!$J$5:$J$15,1)):
INDEX('DS2024'!$K$5:$K$15,MATCH(D33,'DS2024'!$J$5:$J$15,1)+1),
INDEX('DS2024'!$J$5:$J$15,MATCH(D33,'DS2024'!$J$5:$J$15,1)):
INDEX('DS2024'!$J$5:$J$15,MATCH(D33,'DS2024'!$J$5:$J$15,1)+1)),
IF($U$3=Database!$A$6,
_xlfn.FORECAST.LINEAR(
D33,
INDEX('DS2024'!$N$5:$N$15,MATCH(D33,'DS2024'!$M$5:$M$15,1)):
INDEX('DS2024'!$N$5:$N$15,MATCH(D33,'DS2024'!$M$5:$M$15,1)+1),
INDEX('DS2024'!$M$5:$M$15,MATCH(D33,'DS2024'!$M$5:$M$15,1)):
INDEX('DS2024'!$M$5:$M$15,MATCH(D33,'DS2024'!$M$5:$M$15,1)+1)),
IF($U$3=Database!$A$7,
_xlfn.FORECAST.LINEAR(
D33,
INDEX('DS2024'!$Q$5:$Q$15,MATCH(D33,'DS2024'!$P$5:$P$15,1)):
INDEX('DS2024'!$Q$5:$Q$15,MATCH(D33,'DS2024'!$P$5:$P$15,1)+1),
INDEX('DS2024'!$P$5:$P$15,MATCH(D33,'DS2024'!$P$5:$P$15,1)):
INDEX('DS2024'!$P$5:$P$15,MATCH(D33,'DS2024'!$P$5:$P$15,1)+1)),
IF($U$3=Database!$A$8,
_xlfn.FORECAST.LINEAR(
D33,
INDEX('DS2024'!$T$5:$T$15,MATCH(D33,'DS2024'!$S$5:$S$15,1)):
INDEX('DS2024'!$T$5:$T$15,MATCH(D33,'DS2024'!$S$5:$S$15,1)+1),
INDEX('DS2024'!$S$5:$S$15,MATCH(D33,'DS2024'!$S$5:$S$15,1)):
INDEX('DS2024'!$S$5:$S$15,MATCH(D33,'DS2024'!$S$5:$S$15,1)+1)),
IF($U$3=Database!$A$9,
_xlfn.FORECAST.LINEAR(
D33,
INDEX('DS2024'!$W$5:$W$15,MATCH(D33,'DS2024'!$V$5:$V$15,1)):
INDEX('DS2024'!$W$5:$W$15,MATCH(D33,'DS2024'!$V$5:$V$15,1)+1),
INDEX('DS2024'!$V$5:$V$15,MATCH(D33,'DS2024'!$V$5:$V$15,1)):
INDEX('DS2024'!$V$5:$V$15,MATCH(D33,'DS2024'!$V$5:$V$15,1)+1)),
IF($U$3=Database!$A$10,
_xlfn.FORECAST.LINEAR(
D33,
INDEX('DS2024'!$Z$5:$Z$15,MATCH(D33,'DS2024'!$Y$5:$Y$15,1)):
INDEX('DS2024'!$Z$5:$Z$15,MATCH(D33,'DS2024'!$Y$5:$Y$15,1)+1),
INDEX('DS2024'!$Y$5:$Y$15,MATCH(D33,'DS2024'!$Y$5:$Y$15,1)):
INDEX('DS2024'!$Y$5:$Y$15,MATCH(D33,'DS2024'!$Y$5:$Y$15,1)+1))
)))))))))))))))))))</f>
        <v>0.1658938369781312</v>
      </c>
      <c r="V33" s="50">
        <f>IF($V$3=Database!$A$11,
_xlfn.FORECAST.LINEAR(
F33,
INDEX('DS2024'!$B$20:$B$35,MATCH(F33,'DS2024'!$A$20:$A$35,1)):
INDEX('DS2024'!$B$20:$B$35,MATCH(F33,'DS2024'!$A$20:$A$35,1)+1),
INDEX('DS2024'!$A$20:$A$35,MATCH(F33,'DS2024'!$A$20:$A$35,1)):
INDEX('DS2024'!$A$20:$A$35,MATCH(F33,'DS2024'!$A$20:$A$35,1)+1)),
IF($V$3=Database!$A$12,
_xlfn.FORECAST.LINEAR(
F33,
INDEX('DS2024'!$E$20:$E$35,MATCH(F33,'DS2024'!$D$20:$D$35,1)):
INDEX('DS2024'!$E$20:$E$35,MATCH(F33,'DS2024'!$D$20:$D$35,1)+1),
INDEX('DS2024'!$D$20:$D$35,MATCH(F33,'DS2024'!$D$20:$D$35,1)):
INDEX('DS2024'!$D$20:$D$35,MATCH(F33,'DS2024'!$D$20:$D$35,1)+1)),
IF($V$3=Database!$A$13,
_xlfn.FORECAST.LINEAR(
F33,
INDEX('DS2024'!$H$20:$H$35,MATCH(F33,'DS2024'!$G$20:$G$35,1)):
INDEX('DS2024'!$H$20:$H$35,MATCH(F33,'DS2024'!$G$20:$G$35,1)+1),
INDEX('DS2024'!$G$20:$G$35,MATCH(F33,'DS2024'!$G$20:$G$35,1)):
INDEX('DS2024'!$G$20:$G$35,MATCH(F33,'DS2024'!$G$20:$G$35,1)+1)),
IF($V$3=Database!$A$14,
_xlfn.FORECAST.LINEAR(
F33,
INDEX('DS2024'!$K$20:$K$35,MATCH(F33,'DS2024'!$J$20:$J$35,1)):
INDEX('DS2024'!$K$20:$K$35,MATCH(F33,'DS2024'!$J$20:$J$35,1)+1),
INDEX('DS2024'!$J$20:$J$35,MATCH(F33,'DS2024'!$J$20:$J$35,1)):
INDEX('DS2024'!$J$20:$J$35,MATCH(F33,'DS2024'!$J$20:$J$35,1)+1)),
IF($V$3=Database!$A$15,
_xlfn.FORECAST.LINEAR(
F33,
INDEX('DS2024'!$N$20:$N$35,MATCH(F33,'DS2024'!$M$20:$M$35,1)):
INDEX('DS2024'!$N$20:$N$35,MATCH(F33,'DS2024'!$M$20:$M$35,1)+1),
INDEX('DS2024'!$M$20:$M$35,MATCH(F33,'DS2024'!$M$20:$M$35,1)):
INDEX('DS2024'!$M$20:$M$35,MATCH(F33,'DS2024'!$M$20:$M$35,1)+1)),
IF($V$3=Database!$A$16,
_xlfn.FORECAST.LINEAR(
F33,
INDEX('DS2024'!$Q$20:$Q$35,MATCH(F33,'DS2024'!$P$20:$P$35,1)):
INDEX('DS2024'!$Q$20:$Q$35,MATCH(F33,'DS2024'!$P$20:$P$35,1)+1),
INDEX('DS2024'!$P$20:$P$35,MATCH(F33,'DS2024'!$P$20:$P$35,1)):
INDEX('DS2024'!$P$20:$P$35,MATCH(F33,'DS2024'!$P$20:$P$35,1)+1)),
IF($V$3=Database!$A$17,
_xlfn.FORECAST.LINEAR(
F33,
INDEX('DS2024'!$T$20:$T$35,MATCH(F33,'DS2024'!$S$20:$S$35,1)):
INDEX('DS2024'!$T$20:$T$35,MATCH(F33,'DS2024'!$S$20:$S$35,1)+1),
INDEX('DS2024'!$S$20:$S$35,MATCH(F33,'DS2024'!$S$20:$S$35,1)):
INDEX('DS2024'!$S$20:$S$35,MATCH(F33,'DS2024'!$S$20:$S$35,1)+1)),
IF($V$3=Database!$A$18,
_xlfn.FORECAST.LINEAR(
F33,
INDEX('DS2024'!$W$20:$W$35,MATCH(F33,'DS2024'!$V$20:$V$35,1)):
INDEX('DS2024'!$W$20:$W$35,MATCH(F33,'DS2024'!$V$20:$V$35,1)+1),
INDEX('DS2024'!$V$20:$V$35,MATCH(F33,'DS2024'!$V$20:$V$35,1)):
INDEX('DS2024'!$V$20:$V$35,MATCH(F33,'DS2024'!$V$20:$V$35,1)+1)),
IF($V$3=Database!$A$19,
_xlfn.FORECAST.LINEAR(
F33,
INDEX('DS2024'!$Z$20:$Z$35,MATCH(F33,'DS2024'!$Y$20:$Y$35,1)):
INDEX('DS2024'!$Z$20:$Z$35,MATCH(F33,'DS2024'!$Y$20:$Y$35,1)+1),
INDEX('DS2024'!$Y$20:$Y$35,MATCH(F33,'DS2024'!$Y$20:$Y$35,1)):
INDEX('DS2024'!$Y$20:$Y$35,MATCH(F33,'DS2024'!$Y$20:$Y$35,1)+1)),
IF($V$3=Database!$A$20,
_xlfn.FORECAST.LINEAR(
F33,
INDEX('DS2024'!$AC$20:$AC$35,MATCH(F33,'DS2024'!$AB$20:$AB$35,1)):
INDEX('DS2024'!$AC$20:$AC$35,MATCH(F33,'DS2024'!$AB$20:$AB$35,1)+1),
INDEX('DS2024'!$AB$20:$AB$35,MATCH(F33,'DS2024'!$AB$20:$AB$35,1)):
INDEX('DS2024'!$AB$20:$AB$35,MATCH(F33,'DS2024'!$AB$20:$AB$35,1)+1)),
IF($V$3=Database!$A$2,
_xlfn.FORECAST.LINEAR(
F33,
INDEX('DS2024'!$B$5:$B$15,MATCH(F33,'DS2024'!$A$5:$A$15,1)):
INDEX('DS2024'!$B$5:$B$15,MATCH(F33,'DS2024'!$A$5:$A$15,1)+1),
INDEX('DS2024'!$A$5:$A$15,MATCH(F33,'DS2024'!$A$5:$A$15,1)):
INDEX('DS2024'!$A$5:$A$15,MATCH(F33,'DS2024'!$A$5:$A$15,1)+1)),
IF($V$3=Database!$A$3,
_xlfn.FORECAST.LINEAR(
F33,
INDEX('DS2024'!$E$5:$E$15,MATCH(F33,'DS2024'!$D$5:$D$15,1)):
INDEX('DS2024'!$E$5:$E$15,MATCH(F33,'DS2024'!$D$5:$D$15,1)+1),
INDEX('DS2024'!$D$5:$D$15,MATCH(F33,'DS2024'!$D$5:$D$15,1)):
INDEX('DS2024'!$D$5:$D$15,MATCH(F33,'DS2024'!$D$5:$D$15,1)+1)),
IF($V$3=Database!$A$4,
_xlfn.FORECAST.LINEAR(
F33,
INDEX('DS2024'!$H$5:$H$15,MATCH(F33,'DS2024'!$G$5:$G$15,1)):
INDEX('DS2024'!$H$5:$H$15,MATCH(F33,'DS2024'!$G$5:$G$15,1)+1),
INDEX('DS2024'!$G$5:$G$15,MATCH(F33,'DS2024'!$G$5:$G$15,1)):
INDEX('DS2024'!$G$5:$G$15,MATCH(F33,'DS2024'!$G$5:$G$15,1)+1)),
IF($V$3=Database!$A$5,
_xlfn.FORECAST.LINEAR(
F33,
INDEX('DS2024'!$K$5:$K$15,MATCH(F33,'DS2024'!$J$5:$J$15,1)):
INDEX('DS2024'!$K$5:$K$15,MATCH(F33,'DS2024'!$J$5:$J$15,1)+1),
INDEX('DS2024'!$J$5:$J$15,MATCH(F33,'DS2024'!$J$5:$J$15,1)):
INDEX('DS2024'!$J$5:$J$15,MATCH(F33,'DS2024'!$J$5:$J$15,1)+1)),
IF($V$3=Database!$A$6,
_xlfn.FORECAST.LINEAR(
F33,
INDEX('DS2024'!$N$5:$N$15,MATCH(F33,'DS2024'!$M$5:$M$15,1)):
INDEX('DS2024'!$N$5:$N$15,MATCH(F33,'DS2024'!$M$5:$M$15,1)+1),
INDEX('DS2024'!$M$5:$M$15,MATCH(F33,'DS2024'!$M$5:$M$15,1)):
INDEX('DS2024'!$M$5:$M$15,MATCH(F33,'DS2024'!$M$5:$M$15,1)+1)),
IF($V$3=Database!$A$7,
_xlfn.FORECAST.LINEAR(
F33,
INDEX('DS2024'!$Q$5:$Q$15,MATCH(F33,'DS2024'!$P$5:$P$15,1)):
INDEX('DS2024'!$Q$5:$Q$15,MATCH(F33,'DS2024'!$P$5:$P$15,1)+1),
INDEX('DS2024'!$P$5:$P$15,MATCH(F33,'DS2024'!$P$5:$P$15,1)):
INDEX('DS2024'!$P$5:$P$15,MATCH(F33,'DS2024'!$P$5:$P$15,1)+1)),
IF($V$3=Database!$A$8,
_xlfn.FORECAST.LINEAR(
F33,
INDEX('DS2024'!$T$5:$T$15,MATCH(F33,'DS2024'!$S$5:$S$15,1)):
INDEX('DS2024'!$T$5:$T$15,MATCH(F33,'DS2024'!$S$5:$S$15,1)+1),
INDEX('DS2024'!$S$5:$S$15,MATCH(F33,'DS2024'!$S$5:$S$15,1)):
INDEX('DS2024'!$S$5:$S$15,MATCH(F33,'DS2024'!$S$5:$S$15,1)+1)),
IF($V$3=Database!$A$9,
_xlfn.FORECAST.LINEAR(
F33,
INDEX('DS2024'!$W$5:$W$15,MATCH(F33,'DS2024'!$V$5:$V$15,1)):
INDEX('DS2024'!$W$5:$W$15,MATCH(F33,'DS2024'!$V$5:$V$15,1)+1),
INDEX('DS2024'!$V$5:$V$15,MATCH(F33,'DS2024'!$V$5:$V$15,1)):
INDEX('DS2024'!$V$5:$V$15,MATCH(F33,'DS2024'!$V$5:$V$15,1)+1)),
IF($V$3=Database!$A$10,
_xlfn.FORECAST.LINEAR(
F33,
INDEX('DS2024'!$Z$5:$Z$15,MATCH(F33,'DS2024'!$Y$5:$Y$15,1)):
INDEX('DS2024'!$Z$5:$Z$15,MATCH(F33,'DS2024'!$Y$5:$Y$15,1)+1),
INDEX('DS2024'!$Y$5:$Y$15,MATCH(F33,'DS2024'!$Y$5:$Y$15,1)):
INDEX('DS2024'!$Y$5:$Y$15,MATCH(F33,'DS2024'!$Y$5:$Y$15,1)+1))
)))))))))))))))))))</f>
        <v>0.16898170974155069</v>
      </c>
      <c r="W33" s="50">
        <f>IF($W$3=Database!$A$11,
_xlfn.FORECAST.LINEAR(
H33,
INDEX('DS2024'!$B$20:$B$35,MATCH(H33,'DS2024'!$A$20:$A$35,1)):
INDEX('DS2024'!$B$20:$B$35,MATCH(H33,'DS2024'!$A$20:$A$35,1)+1),
INDEX('DS2024'!$A$20:$A$35,MATCH(H33,'DS2024'!$A$20:$A$35,1)):
INDEX('DS2024'!$A$20:$A$35,MATCH(H33,'DS2024'!$A$20:$A$35,1)+1)),
IF($W$3=Database!$A$12,
_xlfn.FORECAST.LINEAR(
H33,
INDEX('DS2024'!$E$20:$E$35,MATCH(H33,'DS2024'!$D$20:$D$35,1)):
INDEX('DS2024'!$E$20:$E$35,MATCH(H33,'DS2024'!$D$20:$D$35,1)+1),
INDEX('DS2024'!$D$20:$D$35,MATCH(H33,'DS2024'!$D$20:$D$35,1)):
INDEX('DS2024'!$D$20:$D$35,MATCH(H33,'DS2024'!$D$20:$D$35,1)+1)),
IF($W$3=Database!$A$13,
_xlfn.FORECAST.LINEAR(
H33,
INDEX('DS2024'!$H$20:$H$35,MATCH(H33,'DS2024'!$G$20:$G$35,1)):
INDEX('DS2024'!$H$20:$H$35,MATCH(H33,'DS2024'!$G$20:$G$35,1)+1),
INDEX('DS2024'!$G$20:$G$35,MATCH(H33,'DS2024'!$G$20:$G$35,1)):
INDEX('DS2024'!$G$20:$G$35,MATCH(H33,'DS2024'!$G$20:$G$35,1)+1)),
IF($W$3=Database!$A$14,
_xlfn.FORECAST.LINEAR(
H33,
INDEX('DS2024'!$K$20:$K$35,MATCH(H33,'DS2024'!$J$20:$J$35,1)):
INDEX('DS2024'!$K$20:$K$35,MATCH(H33,'DS2024'!$J$20:$J$35,1)+1),
INDEX('DS2024'!$J$20:$J$35,MATCH(H33,'DS2024'!$J$20:$J$35,1)):
INDEX('DS2024'!$J$20:$J$35,MATCH(H33,'DS2024'!$J$20:$J$35,1)+1)),
IF($W$3=Database!$A$15,
_xlfn.FORECAST.LINEAR(
H33,
INDEX('DS2024'!$N$20:$N$35,MATCH(H33,'DS2024'!$M$20:$M$35,1)):
INDEX('DS2024'!$N$20:$N$35,MATCH(H33,'DS2024'!$M$20:$M$35,1)+1),
INDEX('DS2024'!$M$20:$M$35,MATCH(H33,'DS2024'!$M$20:$M$35,1)):
INDEX('DS2024'!$M$20:$M$35,MATCH(H33,'DS2024'!$M$20:$M$35,1)+1)),
IF($W$3=Database!$A$16,
_xlfn.FORECAST.LINEAR(
H33,
INDEX('DS2024'!$Q$20:$Q$35,MATCH(H33,'DS2024'!$P$20:$P$35,1)):
INDEX('DS2024'!$Q$20:$Q$35,MATCH(H33,'DS2024'!$P$20:$P$35,1)+1),
INDEX('DS2024'!$P$20:$P$35,MATCH(H33,'DS2024'!$P$20:$P$35,1)):
INDEX('DS2024'!$P$20:$P$35,MATCH(H33,'DS2024'!$P$20:$P$35,1)+1)),
IF($W$3=Database!$A$17,
_xlfn.FORECAST.LINEAR(
H33,
INDEX('DS2024'!$T$20:$T$35,MATCH(H33,'DS2024'!$S$20:$S$35,1)):
INDEX('DS2024'!$T$20:$T$35,MATCH(H33,'DS2024'!$S$20:$S$35,1)+1),
INDEX('DS2024'!$S$20:$S$35,MATCH(H33,'DS2024'!$S$20:$S$35,1)):
INDEX('DS2024'!$S$20:$S$35,MATCH(H33,'DS2024'!$S$20:$S$35,1)+1)),
IF($W$3=Database!$A$18,
_xlfn.FORECAST.LINEAR(
H33,
INDEX('DS2024'!$W$20:$W$35,MATCH(H33,'DS2024'!$V$20:$V$35,1)):
INDEX('DS2024'!$W$20:$W$35,MATCH(H33,'DS2024'!$V$20:$V$35,1)+1),
INDEX('DS2024'!$V$20:$V$35,MATCH(H33,'DS2024'!$V$20:$V$35,1)):
INDEX('DS2024'!$V$20:$V$35,MATCH(H33,'DS2024'!$V$20:$V$35,1)+1)),
IF($W$3=Database!$A$19,
_xlfn.FORECAST.LINEAR(
H33,
INDEX('DS2024'!$Z$20:$Z$35,MATCH(H33,'DS2024'!$Y$20:$Y$35,1)):
INDEX('DS2024'!$Z$20:$Z$35,MATCH(H33,'DS2024'!$Y$20:$Y$35,1)+1),
INDEX('DS2024'!$Y$20:$Y$35,MATCH(H33,'DS2024'!$Y$20:$Y$35,1)):
INDEX('DS2024'!$Y$20:$Y$35,MATCH(H33,'DS2024'!$Y$20:$Y$35,1)+1)),
IF($W$3=Database!$A$20,
_xlfn.FORECAST.LINEAR(
H33,
INDEX('DS2024'!$AC$20:$AC$35,MATCH(H33,'DS2024'!$AB$20:$AB$35,1)):
INDEX('DS2024'!$AC$20:$AC$35,MATCH(H33,'DS2024'!$AB$20:$AB$35,1)+1),
INDEX('DS2024'!$AB$20:$AB$35,MATCH(H33,'DS2024'!$AB$20:$AB$35,1)):
INDEX('DS2024'!$AB$20:$AB$35,MATCH(H33,'DS2024'!$AB$20:$AB$35,1)+1)),
IF($W$3=Database!$A$2,
_xlfn.FORECAST.LINEAR(
H33,
INDEX('DS2024'!$B$5:$B$15,MATCH(H33,'DS2024'!$A$5:$A$15,1)):
INDEX('DS2024'!$B$5:$B$15,MATCH(H33,'DS2024'!$A$5:$A$15,1)+1),
INDEX('DS2024'!$A$5:$A$15,MATCH(H33,'DS2024'!$A$5:$A$15,1)):
INDEX('DS2024'!$A$5:$A$15,MATCH(H33,'DS2024'!$A$5:$A$15,1)+1)),
IF($W$3=Database!$A$3,
_xlfn.FORECAST.LINEAR(
H33,
INDEX('DS2024'!$E$5:$E$15,MATCH(H33,'DS2024'!$D$5:$D$15,1)):
INDEX('DS2024'!$E$5:$E$15,MATCH(H33,'DS2024'!$D$5:$D$15,1)+1),
INDEX('DS2024'!$D$5:$D$15,MATCH(H33,'DS2024'!$D$5:$D$15,1)):
INDEX('DS2024'!$D$5:$D$15,MATCH(H33,'DS2024'!$D$5:$D$15,1)+1)),
IF($W$3=Database!$A$4,
_xlfn.FORECAST.LINEAR(
H33,
INDEX('DS2024'!$H$5:$H$15,MATCH(H33,'DS2024'!$G$5:$G$15,1)):
INDEX('DS2024'!$H$5:$H$15,MATCH(H33,'DS2024'!$G$5:$G$15,1)+1),
INDEX('DS2024'!$G$5:$G$15,MATCH(H33,'DS2024'!$G$5:$G$15,1)):
INDEX('DS2024'!$G$5:$G$15,MATCH(H33,'DS2024'!$G$5:$G$15,1)+1)),
IF($W$3=Database!$A$5,
_xlfn.FORECAST.LINEAR(
H33,
INDEX('DS2024'!$K$5:$K$15,MATCH(H33,'DS2024'!$J$5:$J$15,1)):
INDEX('DS2024'!$K$5:$K$15,MATCH(H33,'DS2024'!$J$5:$J$15,1)+1),
INDEX('DS2024'!$J$5:$J$15,MATCH(H33,'DS2024'!$J$5:$J$15,1)):
INDEX('DS2024'!$J$5:$J$15,MATCH(H33,'DS2024'!$J$5:$J$15,1)+1)),
IF($W$3=Database!$A$6,
_xlfn.FORECAST.LINEAR(
H33,
INDEX('DS2024'!$N$5:$N$15,MATCH(H33,'DS2024'!$M$5:$M$15,1)):
INDEX('DS2024'!$N$5:$N$15,MATCH(H33,'DS2024'!$M$5:$M$15,1)+1),
INDEX('DS2024'!$M$5:$M$15,MATCH(H33,'DS2024'!$M$5:$M$15,1)):
INDEX('DS2024'!$M$5:$M$15,MATCH(H33,'DS2024'!$M$5:$M$15,1)+1)),
IF($W$3=Database!$A$7,
_xlfn.FORECAST.LINEAR(
H33,
INDEX('DS2024'!$Q$5:$Q$15,MATCH(H33,'DS2024'!$P$5:$P$15,1)):
INDEX('DS2024'!$Q$5:$Q$15,MATCH(H33,'DS2024'!$P$5:$P$15,1)+1),
INDEX('DS2024'!$P$5:$P$15,MATCH(H33,'DS2024'!$P$5:$P$15,1)):
INDEX('DS2024'!$P$5:$P$15,MATCH(H33,'DS2024'!$P$5:$P$15,1)+1)),
IF($W$3=Database!$A$8,
_xlfn.FORECAST.LINEAR(
H33,
INDEX('DS2024'!$T$5:$T$15,MATCH(H33,'DS2024'!$S$5:$S$15,1)):
INDEX('DS2024'!$T$5:$T$15,MATCH(H33,'DS2024'!$S$5:$S$15,1)+1),
INDEX('DS2024'!$S$5:$S$15,MATCH(H33,'DS2024'!$S$5:$S$15,1)):
INDEX('DS2024'!$S$5:$S$15,MATCH(H33,'DS2024'!$S$5:$S$15,1)+1)),
IF($W$3=Database!$A$9,
_xlfn.FORECAST.LINEAR(
H33,
INDEX('DS2024'!$W$5:$W$15,MATCH(H33,'DS2024'!$V$5:$V$15,1)):
INDEX('DS2024'!$W$5:$W$15,MATCH(H33,'DS2024'!$V$5:$V$15,1)+1),
INDEX('DS2024'!$V$5:$V$15,MATCH(H33,'DS2024'!$V$5:$V$15,1)):
INDEX('DS2024'!$V$5:$V$15,MATCH(H33,'DS2024'!$V$5:$V$15,1)+1)),
IF($W$3=Database!$A$10,
_xlfn.FORECAST.LINEAR(
H33,
INDEX('DS2024'!$Z$5:$Z$15,MATCH(H33,'DS2024'!$Y$5:$Y$15,1)):
INDEX('DS2024'!$Z$5:$Z$15,MATCH(H33,'DS2024'!$Y$5:$Y$15,1)+1),
INDEX('DS2024'!$Y$5:$Y$15,MATCH(H33,'DS2024'!$Y$5:$Y$15,1)):
INDEX('DS2024'!$Y$5:$Y$15,MATCH(H33,'DS2024'!$Y$5:$Y$15,1)+1))
)))))))))))))))))))</f>
        <v>0.1910966200883793</v>
      </c>
      <c r="X33" s="50">
        <f>IF($X$3=Database!$A$11,
_xlfn.FORECAST.LINEAR(
J33,
INDEX('DS2024'!$B$20:$B$35,MATCH(J33,'DS2024'!$A$20:$A$35,1)):
INDEX('DS2024'!$B$20:$B$35,MATCH(J33,'DS2024'!$A$20:$A$35,1)+1),
INDEX('DS2024'!$A$20:$A$35,MATCH(J33,'DS2024'!$A$20:$A$35,1)):
INDEX('DS2024'!$A$20:$A$35,MATCH(J33,'DS2024'!$A$20:$A$35,1)+1)),
IF($X$3=Database!$A$12,
_xlfn.FORECAST.LINEAR(
J33,
INDEX('DS2024'!$E$20:$E$35,MATCH(J33,'DS2024'!$D$20:$D$35,1)):
INDEX('DS2024'!$E$20:$E$35,MATCH(J33,'DS2024'!$D$20:$D$35,1)+1),
INDEX('DS2024'!$D$20:$D$35,MATCH(J33,'DS2024'!$D$20:$D$35,1)):
INDEX('DS2024'!$D$20:$D$35,MATCH(J33,'DS2024'!$D$20:$D$35,1)+1)),
IF($X$3=Database!$A$13,
_xlfn.FORECAST.LINEAR(
J33,
INDEX('DS2024'!$H$20:$H$35,MATCH(J33,'DS2024'!$G$20:$G$35,1)):
INDEX('DS2024'!$H$20:$H$35,MATCH(J33,'DS2024'!$G$20:$G$35,1)+1),
INDEX('DS2024'!$G$20:$G$35,MATCH(J33,'DS2024'!$G$20:$G$35,1)):
INDEX('DS2024'!$G$20:$G$35,MATCH(J33,'DS2024'!$G$20:$G$35,1)+1)),
IF($X$3=Database!$A$14,
_xlfn.FORECAST.LINEAR(
J33,
INDEX('DS2024'!$K$20:$K$35,MATCH(J33,'DS2024'!$J$20:$J$35,1)):
INDEX('DS2024'!$K$20:$K$35,MATCH(J33,'DS2024'!$J$20:$J$35,1)+1),
INDEX('DS2024'!$J$20:$J$35,MATCH(J33,'DS2024'!$J$20:$J$35,1)):
INDEX('DS2024'!$J$20:$J$35,MATCH(J33,'DS2024'!$J$20:$J$35,1)+1)),
IF($X$3=Database!$A$15,
_xlfn.FORECAST.LINEAR(
J33,
INDEX('DS2024'!$N$20:$N$35,MATCH(J33,'DS2024'!$M$20:$M$35,1)):
INDEX('DS2024'!$N$20:$N$35,MATCH(J33,'DS2024'!$M$20:$M$35,1)+1),
INDEX('DS2024'!$M$20:$M$35,MATCH(J33,'DS2024'!$M$20:$M$35,1)):
INDEX('DS2024'!$M$20:$M$35,MATCH(J33,'DS2024'!$M$20:$M$35,1)+1)),
IF($X$3=Database!$A$16,
_xlfn.FORECAST.LINEAR(
J33,
INDEX('DS2024'!$Q$20:$Q$35,MATCH(J33,'DS2024'!$P$20:$P$35,1)):
INDEX('DS2024'!$Q$20:$Q$35,MATCH(J33,'DS2024'!$P$20:$P$35,1)+1),
INDEX('DS2024'!$P$20:$P$35,MATCH(J33,'DS2024'!$P$20:$P$35,1)):
INDEX('DS2024'!$P$20:$P$35,MATCH(J33,'DS2024'!$P$20:$P$35,1)+1)),
IF($X$3=Database!$A$17,
_xlfn.FORECAST.LINEAR(
J33,
INDEX('DS2024'!$T$20:$T$35,MATCH(J33,'DS2024'!$S$20:$S$35,1)):
INDEX('DS2024'!$T$20:$T$35,MATCH(J33,'DS2024'!$S$20:$S$35,1)+1),
INDEX('DS2024'!$S$20:$S$35,MATCH(J33,'DS2024'!$S$20:$S$35,1)):
INDEX('DS2024'!$S$20:$S$35,MATCH(J33,'DS2024'!$S$20:$S$35,1)+1)),
IF($X$3=Database!$A$18,
_xlfn.FORECAST.LINEAR(
J33,
INDEX('DS2024'!$W$20:$W$35,MATCH(J33,'DS2024'!$V$20:$V$35,1)):
INDEX('DS2024'!$W$20:$W$35,MATCH(J33,'DS2024'!$V$20:$V$35,1)+1),
INDEX('DS2024'!$V$20:$V$35,MATCH(J33,'DS2024'!$V$20:$V$35,1)):
INDEX('DS2024'!$V$20:$V$35,MATCH(J33,'DS2024'!$V$20:$V$35,1)+1)),
IF($X$3=Database!$A$19,
_xlfn.FORECAST.LINEAR(
J33,
INDEX('DS2024'!$Z$20:$Z$35,MATCH(J33,'DS2024'!$Y$20:$Y$35,1)):
INDEX('DS2024'!$Z$20:$Z$35,MATCH(J33,'DS2024'!$Y$20:$Y$35,1)+1),
INDEX('DS2024'!$Y$20:$Y$35,MATCH(J33,'DS2024'!$Y$20:$Y$35,1)):
INDEX('DS2024'!$Y$20:$Y$35,MATCH(J33,'DS2024'!$Y$20:$Y$35,1)+1)),
IF($X$3=Database!$A$20,
_xlfn.FORECAST.LINEAR(
J33,
INDEX('DS2024'!$AC$20:$AC$35,MATCH(J33,'DS2024'!$AB$20:$AB$35,1)):
INDEX('DS2024'!$AC$20:$AC$35,MATCH(J33,'DS2024'!$AB$20:$AB$35,1)+1),
INDEX('DS2024'!$AB$20:$AB$35,MATCH(J33,'DS2024'!$AB$20:$AB$35,1)):
INDEX('DS2024'!$AB$20:$AB$35,MATCH(J33,'DS2024'!$AB$20:$AB$35,1)+1)),
IF($X$3=Database!$A$2,
_xlfn.FORECAST.LINEAR(
J33,
INDEX('DS2024'!$B$5:$B$15,MATCH(J33,'DS2024'!$A$5:$A$15,1)):
INDEX('DS2024'!$B$5:$B$15,MATCH(J33,'DS2024'!$A$5:$A$15,1)+1),
INDEX('DS2024'!$A$5:$A$15,MATCH(J33,'DS2024'!$A$5:$A$15,1)):
INDEX('DS2024'!$A$5:$A$15,MATCH(J33,'DS2024'!$A$5:$A$15,1)+1)),
IF($X$3=Database!$A$3,
_xlfn.FORECAST.LINEAR(
J33,
INDEX('DS2024'!$E$5:$E$15,MATCH(J33,'DS2024'!$D$5:$D$15,1)):
INDEX('DS2024'!$E$5:$E$15,MATCH(J33,'DS2024'!$D$5:$D$15,1)+1),
INDEX('DS2024'!$D$5:$D$15,MATCH(J33,'DS2024'!$D$5:$D$15,1)):
INDEX('DS2024'!$D$5:$D$15,MATCH(J33,'DS2024'!$D$5:$D$15,1)+1)),
IF($X$3=Database!$A$4,
_xlfn.FORECAST.LINEAR(
J33,
INDEX('DS2024'!$H$5:$H$15,MATCH(J33,'DS2024'!$G$5:$G$15,1)):
INDEX('DS2024'!$H$5:$H$15,MATCH(J33,'DS2024'!$G$5:$G$15,1)+1),
INDEX('DS2024'!$G$5:$G$15,MATCH(J33,'DS2024'!$G$5:$G$15,1)):
INDEX('DS2024'!$G$5:$G$15,MATCH(J33,'DS2024'!$G$5:$G$15,1)+1)),
IF($X$3=Database!$A$5,
_xlfn.FORECAST.LINEAR(
J33,
INDEX('DS2024'!$K$5:$K$15,MATCH(J33,'DS2024'!$J$5:$J$15,1)):
INDEX('DS2024'!$K$5:$K$15,MATCH(J33,'DS2024'!$J$5:$J$15,1)+1),
INDEX('DS2024'!$J$5:$J$15,MATCH(J33,'DS2024'!$J$5:$J$15,1)):
INDEX('DS2024'!$J$5:$J$15,MATCH(J33,'DS2024'!$J$5:$J$15,1)+1)),
IF($X$3=Database!$A$6,
_xlfn.FORECAST.LINEAR(
J33,
INDEX('DS2024'!$N$5:$N$15,MATCH(J33,'DS2024'!$M$5:$M$15,1)):
INDEX('DS2024'!$N$5:$N$15,MATCH(J33,'DS2024'!$M$5:$M$15,1)+1),
INDEX('DS2024'!$M$5:$M$15,MATCH(J33,'DS2024'!$M$5:$M$15,1)):
INDEX('DS2024'!$M$5:$M$15,MATCH(J33,'DS2024'!$M$5:$M$15,1)+1)),
IF($X$3=Database!$A$7,
_xlfn.FORECAST.LINEAR(
J33,
INDEX('DS2024'!$Q$5:$Q$15,MATCH(J33,'DS2024'!$P$5:$P$15,1)):
INDEX('DS2024'!$Q$5:$Q$15,MATCH(J33,'DS2024'!$P$5:$P$15,1)+1),
INDEX('DS2024'!$P$5:$P$15,MATCH(J33,'DS2024'!$P$5:$P$15,1)):
INDEX('DS2024'!$P$5:$P$15,MATCH(J33,'DS2024'!$P$5:$P$15,1)+1)),
IF($X$3=Database!$A$8,
_xlfn.FORECAST.LINEAR(
J33,
INDEX('DS2024'!$T$5:$T$15,MATCH(J33,'DS2024'!$S$5:$S$15,1)):
INDEX('DS2024'!$T$5:$T$15,MATCH(J33,'DS2024'!$S$5:$S$15,1)+1),
INDEX('DS2024'!$S$5:$S$15,MATCH(J33,'DS2024'!$S$5:$S$15,1)):
INDEX('DS2024'!$S$5:$S$15,MATCH(J33,'DS2024'!$S$5:$S$15,1)+1)),
IF($T$3=Database!$A$9,
_xlfn.FORECAST.LINEAR(
J33,
INDEX('DS2024'!$W$5:$W$15,MATCH(J33,'DS2024'!$V$5:$V$15,1)):
INDEX('DS2024'!$W$5:$W$15,MATCH(J33,'DS2024'!$V$5:$V$15,1)+1),
INDEX('DS2024'!$V$5:$V$15,MATCH(J33,'DS2024'!$V$5:$V$15,1)):
INDEX('DS2024'!$V$5:$V$15,MATCH(J33,'DS2024'!$V$5:$V$15,1)+1)),
IF($T$3=Database!$A$10,
_xlfn.FORECAST.LINEAR(
J33,
INDEX('DS2024'!$Z$5:$Z$15,MATCH(J33,'DS2024'!$Y$5:$Y$15,1)):
INDEX('DS2024'!$Z$5:$Z$15,MATCH(J33,'DS2024'!$Y$5:$Y$15,1)+1),
INDEX('DS2024'!$Y$5:$Y$15,MATCH(J33,'DS2024'!$Y$5:$Y$15,1)):
INDEX('DS2024'!$Y$5:$Y$15,MATCH(J33,'DS2024'!$Y$5:$Y$15,1)+1))
)))))))))))))))))))</f>
        <v>0.19121127433416935</v>
      </c>
      <c r="Y33" s="50">
        <f>IF($Y$3=Database!$A$11,
_xlfn.FORECAST.LINEAR(
L33,
INDEX('DS2024'!$B$20:$B$35,MATCH(L33,'DS2024'!$A$20:$A$35,1)):
INDEX('DS2024'!$B$20:$B$35,MATCH(L33,'DS2024'!$A$20:$A$35,1)+1),
INDEX('DS2024'!$A$20:$A$35,MATCH(L33,'DS2024'!$A$20:$A$35,1)):
INDEX('DS2024'!$A$20:$A$35,MATCH(L33,'DS2024'!$A$20:$A$35,1)+1)),
IF($Y$3=Database!$A$12,
_xlfn.FORECAST.LINEAR(
L33,
INDEX('DS2024'!$E$20:$E$35,MATCH(L33,'DS2024'!$D$20:$D$35,1)):
INDEX('DS2024'!$E$20:$E$35,MATCH(L33,'DS2024'!$D$20:$D$35,1)+1),
INDEX('DS2024'!$D$20:$D$35,MATCH(L33,'DS2024'!$D$20:$D$35,1)):
INDEX('DS2024'!$D$20:$D$35,MATCH(L33,'DS2024'!$D$20:$D$35,1)+1)),
IF($Y$3=Database!$A$13,
_xlfn.FORECAST.LINEAR(
L33,
INDEX('DS2024'!$H$20:$H$35,MATCH(L33,'DS2024'!$G$20:$G$35,1)):
INDEX('DS2024'!$H$20:$H$35,MATCH(L33,'DS2024'!$G$20:$G$35,1)+1),
INDEX('DS2024'!$G$20:$G$35,MATCH(L33,'DS2024'!$G$20:$G$35,1)):
INDEX('DS2024'!$G$20:$G$35,MATCH(L33,'DS2024'!$G$20:$G$35,1)+1)),
IF($Y$3=Database!$A$14,
_xlfn.FORECAST.LINEAR(
L33,
INDEX('DS2024'!$K$20:$K$35,MATCH(L33,'DS2024'!$J$20:$J$35,1)):
INDEX('DS2024'!$K$20:$K$35,MATCH(L33,'DS2024'!$J$20:$J$35,1)+1),
INDEX('DS2024'!$J$20:$J$35,MATCH(L33,'DS2024'!$J$20:$J$35,1)):
INDEX('DS2024'!$J$20:$J$35,MATCH(L33,'DS2024'!$J$20:$J$35,1)+1)),
IF($Y$3=Database!$A$15,
_xlfn.FORECAST.LINEAR(
L33,
INDEX('DS2024'!$N$20:$N$35,MATCH(L33,'DS2024'!$M$20:$M$35,1)):
INDEX('DS2024'!$N$20:$N$35,MATCH(L33,'DS2024'!$M$20:$M$35,1)+1),
INDEX('DS2024'!$M$20:$M$35,MATCH(L33,'DS2024'!$M$20:$M$35,1)):
INDEX('DS2024'!$M$20:$M$35,MATCH(L33,'DS2024'!$M$20:$M$35,1)+1)),
IF($Y$3=Database!$A$16,
_xlfn.FORECAST.LINEAR(
L33,
INDEX('DS2024'!$Q$20:$Q$35,MATCH(L33,'DS2024'!$P$20:$P$35,1)):
INDEX('DS2024'!$Q$20:$Q$35,MATCH(L33,'DS2024'!$P$20:$P$35,1)+1),
INDEX('DS2024'!$P$20:$P$35,MATCH(L33,'DS2024'!$P$20:$P$35,1)):
INDEX('DS2024'!$P$20:$P$35,MATCH(L33,'DS2024'!$P$20:$P$35,1)+1)),
IF($Y$3=Database!$A$17,
_xlfn.FORECAST.LINEAR(
L33,
INDEX('DS2024'!$T$20:$T$35,MATCH(L33,'DS2024'!$S$20:$S$35,1)):
INDEX('DS2024'!$T$20:$T$35,MATCH(L33,'DS2024'!$S$20:$S$35,1)+1),
INDEX('DS2024'!$S$20:$S$35,MATCH(L33,'DS2024'!$S$20:$S$35,1)):
INDEX('DS2024'!$S$20:$S$35,MATCH(L33,'DS2024'!$S$20:$S$35,1)+1)),
IF($Y$3=Database!$A$18,
_xlfn.FORECAST.LINEAR(
L33,
INDEX('DS2024'!$W$20:$W$35,MATCH(L33,'DS2024'!$V$20:$V$35,1)):
INDEX('DS2024'!$W$20:$W$35,MATCH(L33,'DS2024'!$V$20:$V$35,1)+1),
INDEX('DS2024'!$V$20:$V$35,MATCH(L33,'DS2024'!$V$20:$V$35,1)):
INDEX('DS2024'!$V$20:$V$35,MATCH(L33,'DS2024'!$V$20:$V$35,1)+1)),
IF($Y$3=Database!$A$19,
_xlfn.FORECAST.LINEAR(
L33,
INDEX('DS2024'!$Z$20:$Z$35,MATCH(L33,'DS2024'!$Y$20:$Y$35,1)):
INDEX('DS2024'!$Z$20:$Z$35,MATCH(L33,'DS2024'!$Y$20:$Y$35,1)+1),
INDEX('DS2024'!$Y$20:$Y$35,MATCH(L33,'DS2024'!$Y$20:$Y$35,1)):
INDEX('DS2024'!$Y$20:$Y$35,MATCH(L33,'DS2024'!$Y$20:$Y$35,1)+1)),
IF($Y$3=Database!$A$20,
_xlfn.FORECAST.LINEAR(
L33,
INDEX('DS2024'!$AC$20:$AC$35,MATCH(L33,'DS2024'!$AB$20:$AB$35,1)):
INDEX('DS2024'!$AC$20:$AC$35,MATCH(L33,'DS2024'!$AB$20:$AB$35,1)+1),
INDEX('DS2024'!$AB$20:$AB$35,MATCH(L33,'DS2024'!$AB$20:$AB$35,1)):
INDEX('DS2024'!$AB$20:$AB$35,MATCH(L33,'DS2024'!$AB$20:$AB$35,1)+1)),
IF($Y$3=Database!$A$2,
_xlfn.FORECAST.LINEAR(
L33,
INDEX('DS2024'!$B$5:$B$15,MATCH(L33,'DS2024'!$A$5:$A$15,1)):
INDEX('DS2024'!$B$5:$B$15,MATCH(L33,'DS2024'!$A$5:$A$15,1)+1),
INDEX('DS2024'!$A$5:$A$15,MATCH(L33,'DS2024'!$A$5:$A$15,1)):
INDEX('DS2024'!$A$5:$A$15,MATCH(L33,'DS2024'!$A$5:$A$15,1)+1)),
IF($Y$3=Database!$A$3,
_xlfn.FORECAST.LINEAR(
L33,
INDEX('DS2024'!$E$5:$E$15,MATCH(L33,'DS2024'!$D$5:$D$15,1)):
INDEX('DS2024'!$E$5:$E$15,MATCH(L33,'DS2024'!$D$5:$D$15,1)+1),
INDEX('DS2024'!$D$5:$D$15,MATCH(L33,'DS2024'!$D$5:$D$15,1)):
INDEX('DS2024'!$D$5:$D$15,MATCH(L33,'DS2024'!$D$5:$D$15,1)+1)),
IF($Y$3=Database!$A$4,
_xlfn.FORECAST.LINEAR(
L33,
INDEX('DS2024'!$H$5:$H$15,MATCH(L33,'DS2024'!$G$5:$G$15,1)):
INDEX('DS2024'!$H$5:$H$15,MATCH(L33,'DS2024'!$G$5:$G$15,1)+1),
INDEX('DS2024'!$G$5:$G$15,MATCH(L33,'DS2024'!$G$5:$G$15,1)):
INDEX('DS2024'!$G$5:$G$15,MATCH(L33,'DS2024'!$G$5:$G$15,1)+1)),
IF($Y$3=Database!$A$5,
_xlfn.FORECAST.LINEAR(
L33,
INDEX('DS2024'!$K$5:$K$15,MATCH(L33,'DS2024'!$J$5:$J$15,1)):
INDEX('DS2024'!$K$5:$K$15,MATCH(L33,'DS2024'!$J$5:$J$15,1)+1),
INDEX('DS2024'!$J$5:$J$15,MATCH(L33,'DS2024'!$J$5:$J$15,1)):
INDEX('DS2024'!$J$5:$J$15,MATCH(L33,'DS2024'!$J$5:$J$15,1)+1)),
IF($Y$3=Database!$A$6,
_xlfn.FORECAST.LINEAR(
L33,
INDEX('DS2024'!$N$5:$N$15,MATCH(L33,'DS2024'!$M$5:$M$15,1)):
INDEX('DS2024'!$N$5:$N$15,MATCH(L33,'DS2024'!$M$5:$M$15,1)+1),
INDEX('DS2024'!$M$5:$M$15,MATCH(L33,'DS2024'!$M$5:$M$15,1)):
INDEX('DS2024'!$M$5:$M$15,MATCH(L33,'DS2024'!$M$5:$M$15,1)+1)),
IF($Y$3=Database!$A$7,
_xlfn.FORECAST.LINEAR(
L33,
INDEX('DS2024'!$Q$5:$Q$15,MATCH(L33,'DS2024'!$P$5:$P$15,1)):
INDEX('DS2024'!$Q$5:$Q$15,MATCH(L33,'DS2024'!$P$5:$P$15,1)+1),
INDEX('DS2024'!$P$5:$P$15,MATCH(L33,'DS2024'!$P$5:$P$15,1)):
INDEX('DS2024'!$P$5:$P$15,MATCH(L33,'DS2024'!$P$5:$P$15,1)+1)),
IF($Y$3=Database!$A$8,
_xlfn.FORECAST.LINEAR(
L33,
INDEX('DS2024'!$T$5:$T$15,MATCH(L33,'DS2024'!$S$5:$S$15,1)):
INDEX('DS2024'!$T$5:$T$15,MATCH(L33,'DS2024'!$S$5:$S$15,1)+1),
INDEX('DS2024'!$S$5:$S$15,MATCH(L33,'DS2024'!$S$5:$S$15,1)):
INDEX('DS2024'!$S$5:$S$15,MATCH(L33,'DS2024'!$S$5:$S$15,1)+1)),
IF($T$3=Database!$A$9,
_xlfn.FORECAST.LINEAR(
L33,
INDEX('DS2024'!$W$5:$W$15,MATCH(L33,'DS2024'!$V$5:$V$15,1)):
INDEX('DS2024'!$W$5:$W$15,MATCH(L33,'DS2024'!$V$5:$V$15,1)+1),
INDEX('DS2024'!$V$5:$V$15,MATCH(L33,'DS2024'!$V$5:$V$15,1)):
INDEX('DS2024'!$V$5:$V$15,MATCH(L33,'DS2024'!$V$5:$V$15,1)+1)),
IF($T$3=Database!$A$10,
_xlfn.FORECAST.LINEAR(
L33,
INDEX('DS2024'!$Z$5:$Z$15,MATCH(L33,'DS2024'!$Y$5:$Y$15,1)):
INDEX('DS2024'!$Z$5:$Z$15,MATCH(L33,'DS2024'!$Y$5:$Y$15,1)+1),
INDEX('DS2024'!$Y$5:$Y$15,MATCH(L33,'DS2024'!$Y$5:$Y$15,1)):
INDEX('DS2024'!$Y$5:$Y$15,MATCH(L33,'DS2024'!$Y$5:$Y$15,1)+1))
)))))))))))))))))))</f>
        <v>0.18924941279509536</v>
      </c>
      <c r="Z33" s="50">
        <f>IF($Z$3=Database!$A$11,
_xlfn.FORECAST.LINEAR(
N33,
INDEX('DS2024'!$B$20:$B$35,MATCH(N33,'DS2024'!$A$20:$A$35,1)):
INDEX('DS2024'!$B$20:$B$35,MATCH(N33,'DS2024'!$A$20:$A$35,1)+1),
INDEX('DS2024'!$A$20:$A$35,MATCH(N33,'DS2024'!$A$20:$A$35,1)):
INDEX('DS2024'!$A$20:$A$35,MATCH(N33,'DS2024'!$A$20:$A$35,1)+1)),
IF($Z$3=Database!$A$12,
_xlfn.FORECAST.LINEAR(
N33,
INDEX('DS2024'!$E$20:$E$35,MATCH(N33,'DS2024'!$D$20:$D$35,1)):
INDEX('DS2024'!$E$20:$E$35,MATCH(N33,'DS2024'!$D$20:$D$35,1)+1),
INDEX('DS2024'!$D$20:$D$35,MATCH(N33,'DS2024'!$D$20:$D$35,1)):
INDEX('DS2024'!$D$20:$D$35,MATCH(N33,'DS2024'!$D$20:$D$35,1)+1)),
IF($Z$3=Database!$A$13,
_xlfn.FORECAST.LINEAR(
N33,
INDEX('DS2024'!$H$20:$H$35,MATCH(N33,'DS2024'!$G$20:$G$35,1)):
INDEX('DS2024'!$H$20:$H$35,MATCH(N33,'DS2024'!$G$20:$G$35,1)+1),
INDEX('DS2024'!$G$20:$G$35,MATCH(N33,'DS2024'!$G$20:$G$35,1)):
INDEX('DS2024'!$G$20:$G$35,MATCH(N33,'DS2024'!$G$20:$G$35,1)+1)),
IF($Z$3=Database!$A$14,
_xlfn.FORECAST.LINEAR(
N33,
INDEX('DS2024'!$K$20:$K$35,MATCH(N33,'DS2024'!$J$20:$J$35,1)):
INDEX('DS2024'!$K$20:$K$35,MATCH(N33,'DS2024'!$J$20:$J$35,1)+1),
INDEX('DS2024'!$J$20:$J$35,MATCH(N33,'DS2024'!$J$20:$J$35,1)):
INDEX('DS2024'!$J$20:$J$35,MATCH(N33,'DS2024'!$J$20:$J$35,1)+1)),
IF($Z$3=Database!$A$15,
_xlfn.FORECAST.LINEAR(
N33,
INDEX('DS2024'!$N$20:$N$35,MATCH(N33,'DS2024'!$M$20:$M$35,1)):
INDEX('DS2024'!$N$20:$N$35,MATCH(N33,'DS2024'!$M$20:$M$35,1)+1),
INDEX('DS2024'!$M$20:$M$35,MATCH(N33,'DS2024'!$M$20:$M$35,1)):
INDEX('DS2024'!$M$20:$M$35,MATCH(N33,'DS2024'!$M$20:$M$35,1)+1)),
IF($Z$3=Database!$A$16,
_xlfn.FORECAST.LINEAR(
N33,
INDEX('DS2024'!$Q$20:$Q$35,MATCH(N33,'DS2024'!$P$20:$P$35,1)):
INDEX('DS2024'!$Q$20:$Q$35,MATCH(N33,'DS2024'!$P$20:$P$35,1)+1),
INDEX('DS2024'!$P$20:$P$35,MATCH(N33,'DS2024'!$P$20:$P$35,1)):
INDEX('DS2024'!$P$20:$P$35,MATCH(N33,'DS2024'!$P$20:$P$35,1)+1)),
IF($Z$3=Database!$A$17,
_xlfn.FORECAST.LINEAR(
N33,
INDEX('DS2024'!$T$20:$T$35,MATCH(N33,'DS2024'!$S$20:$S$35,1)):
INDEX('DS2024'!$T$20:$T$35,MATCH(N33,'DS2024'!$S$20:$S$35,1)+1),
INDEX('DS2024'!$S$20:$S$35,MATCH(N33,'DS2024'!$S$20:$S$35,1)):
INDEX('DS2024'!$S$20:$S$35,MATCH(N33,'DS2024'!$S$20:$S$35,1)+1)),
IF($Z$3=Database!$A$18,
_xlfn.FORECAST.LINEAR(
N33,
INDEX('DS2024'!$W$20:$W$35,MATCH(N33,'DS2024'!$V$20:$V$35,1)):
INDEX('DS2024'!$W$20:$W$35,MATCH(N33,'DS2024'!$V$20:$V$35,1)+1),
INDEX('DS2024'!$V$20:$V$35,MATCH(N33,'DS2024'!$V$20:$V$35,1)):
INDEX('DS2024'!$V$20:$V$35,MATCH(N33,'DS2024'!$V$20:$V$35,1)+1)),
IF($Z$3=Database!$A$19,
_xlfn.FORECAST.LINEAR(
N33,
INDEX('DS2024'!$Z$20:$Z$35,MATCH(N33,'DS2024'!$Y$20:$Y$35,1)):
INDEX('DS2024'!$Z$20:$Z$35,MATCH(N33,'DS2024'!$Y$20:$Y$35,1)+1),
INDEX('DS2024'!$Y$20:$Y$35,MATCH(N33,'DS2024'!$Y$20:$Y$35,1)):
INDEX('DS2024'!$Y$20:$Y$35,MATCH(N33,'DS2024'!$Y$20:$Y$35,1)+1)),
IF($Z$3=Database!$A$20,
_xlfn.FORECAST.LINEAR(
N33,
INDEX('DS2024'!$AC$20:$AC$35,MATCH(N33,'DS2024'!$AB$20:$AB$35,1)):
INDEX('DS2024'!$AC$20:$AC$35,MATCH(N33,'DS2024'!$AB$20:$AB$35,1)+1),
INDEX('DS2024'!$AB$20:$AB$35,MATCH(N33,'DS2024'!$AB$20:$AB$35,1)):
INDEX('DS2024'!$AB$20:$AB$35,MATCH(N33,'DS2024'!$AB$20:$AB$35,1)+1)),
IF($Z$3=Database!$A$2,
_xlfn.FORECAST.LINEAR(
N33,
INDEX('DS2024'!$B$5:$B$15,MATCH(N33,'DS2024'!$A$5:$A$15,1)):
INDEX('DS2024'!$B$5:$B$15,MATCH(N33,'DS2024'!$A$5:$A$15,1)+1),
INDEX('DS2024'!$A$5:$A$15,MATCH(N33,'DS2024'!$A$5:$A$15,1)):
INDEX('DS2024'!$A$5:$A$15,MATCH(N33,'DS2024'!$A$5:$A$15,1)+1)),
IF($Z$3=Database!$A$3,
_xlfn.FORECAST.LINEAR(
N33,
INDEX('DS2024'!$E$5:$E$15,MATCH(N33,'DS2024'!$D$5:$D$15,1)):
INDEX('DS2024'!$E$5:$E$15,MATCH(N33,'DS2024'!$D$5:$D$15,1)+1),
INDEX('DS2024'!$D$5:$D$15,MATCH(N33,'DS2024'!$D$5:$D$15,1)):
INDEX('DS2024'!$D$5:$D$15,MATCH(N33,'DS2024'!$D$5:$D$15,1)+1)),
IF($Z$3=Database!$A$4,
_xlfn.FORECAST.LINEAR(
N33,
INDEX('DS2024'!$H$5:$H$15,MATCH(N33,'DS2024'!$G$5:$G$15,1)):
INDEX('DS2024'!$H$5:$H$15,MATCH(N33,'DS2024'!$G$5:$G$15,1)+1),
INDEX('DS2024'!$G$5:$G$15,MATCH(N33,'DS2024'!$G$5:$G$15,1)):
INDEX('DS2024'!$G$5:$G$15,MATCH(N33,'DS2024'!$G$5:$G$15,1)+1)),
IF($Z$3=Database!$A$5,
_xlfn.FORECAST.LINEAR(
N33,
INDEX('DS2024'!$K$5:$K$15,MATCH(N33,'DS2024'!$J$5:$J$15,1)):
INDEX('DS2024'!$K$5:$K$15,MATCH(N33,'DS2024'!$J$5:$J$15,1)+1),
INDEX('DS2024'!$J$5:$J$15,MATCH(N33,'DS2024'!$J$5:$J$15,1)):
INDEX('DS2024'!$J$5:$J$15,MATCH(N33,'DS2024'!$J$5:$J$15,1)+1)),
IF($Z$3=Database!$A$6,
_xlfn.FORECAST.LINEAR(
N33,
INDEX('DS2024'!$N$5:$N$15,MATCH(N33,'DS2024'!$M$5:$M$15,1)):
INDEX('DS2024'!$N$5:$N$15,MATCH(N33,'DS2024'!$M$5:$M$15,1)+1),
INDEX('DS2024'!$M$5:$M$15,MATCH(N33,'DS2024'!$M$5:$M$15,1)):
INDEX('DS2024'!$M$5:$M$15,MATCH(N33,'DS2024'!$M$5:$M$15,1)+1)),
IF($Z$3=Database!$A$7,
_xlfn.FORECAST.LINEAR(
N33,
INDEX('DS2024'!$Q$5:$Q$15,MATCH(N33,'DS2024'!$P$5:$P$15,1)):
INDEX('DS2024'!$Q$5:$Q$15,MATCH(N33,'DS2024'!$P$5:$P$15,1)+1),
INDEX('DS2024'!$P$5:$P$15,MATCH(N33,'DS2024'!$P$5:$P$15,1)):
INDEX('DS2024'!$P$5:$P$15,MATCH(N33,'DS2024'!$P$5:$P$15,1)+1)),
IF($Z$3=Database!$A$8,
_xlfn.FORECAST.LINEAR(
N33,
INDEX('DS2024'!$T$5:$T$15,MATCH(N33,'DS2024'!$S$5:$S$15,1)):
INDEX('DS2024'!$T$5:$T$15,MATCH(N33,'DS2024'!$S$5:$S$15,1)+1),
INDEX('DS2024'!$S$5:$S$15,MATCH(N33,'DS2024'!$S$5:$S$15,1)):
INDEX('DS2024'!$S$5:$S$15,MATCH(N33,'DS2024'!$S$5:$S$15,1)+1)),
IF($Z$3=Database!$A$9,
_xlfn.FORECAST.LINEAR(
N33,
INDEX('DS2024'!$W$5:$W$15,MATCH(N33,'DS2024'!$V$5:$V$15,1)):
INDEX('DS2024'!$W$5:$W$15,MATCH(N33,'DS2024'!$V$5:$V$15,1)+1),
INDEX('DS2024'!$V$5:$V$15,MATCH(N33,'DS2024'!$V$5:$V$15,1)):
INDEX('DS2024'!$V$5:$V$15,MATCH(N33,'DS2024'!$V$5:$V$15,1)+1)),
IF($Z$3=Database!$A$10,
_xlfn.FORECAST.LINEAR(
N33,
INDEX('DS2024'!$Z$5:$Z$15,MATCH(N33,'DS2024'!$Y$5:$Y$15,1)):
INDEX('DS2024'!$Z$5:$Z$15,MATCH(N33,'DS2024'!$Y$5:$Y$15,1)+1),
INDEX('DS2024'!$Y$5:$Y$15,MATCH(N33,'DS2024'!$Y$5:$Y$15,1)):
INDEX('DS2024'!$Y$5:$Y$15,MATCH(N33,'DS2024'!$Y$5:$Y$15,1)+1))
)))))))))))))))))))</f>
        <v>0.19266356144750987</v>
      </c>
      <c r="AA33" s="50">
        <f>IF($AA$3=Database!$A$11,
_xlfn.FORECAST.LINEAR(
P33,
INDEX('DS2024'!$B$20:$B$35,MATCH(P33,'DS2024'!$A$20:$A$35,1)):
INDEX('DS2024'!$B$20:$B$35,MATCH(P33,'DS2024'!$A$20:$A$35,1)+1),
INDEX('DS2024'!$A$20:$A$35,MATCH(P33,'DS2024'!$A$20:$A$35,1)):
INDEX('DS2024'!$A$20:$A$35,MATCH(P33,'DS2024'!$A$20:$A$35,1)+1)),
IF($AA$3=Database!$A$12,
_xlfn.FORECAST.LINEAR(
P33,
INDEX('DS2024'!$E$20:$E$35,MATCH(P33,'DS2024'!$D$20:$D$35,1)):
INDEX('DS2024'!$E$20:$E$35,MATCH(P33,'DS2024'!$D$20:$D$35,1)+1),
INDEX('DS2024'!$D$20:$D$35,MATCH(P33,'DS2024'!$D$20:$D$35,1)):
INDEX('DS2024'!$D$20:$D$35,MATCH(P33,'DS2024'!$D$20:$D$35,1)+1)),
IF($AA$3=Database!$A$13,
_xlfn.FORECAST.LINEAR(
P33,
INDEX('DS2024'!$H$20:$H$35,MATCH(P33,'DS2024'!$G$20:$G$35,1)):
INDEX('DS2024'!$H$20:$H$35,MATCH(P33,'DS2024'!$G$20:$G$35,1)+1),
INDEX('DS2024'!$G$20:$G$35,MATCH(P33,'DS2024'!$G$20:$G$35,1)):
INDEX('DS2024'!$G$20:$G$35,MATCH(P33,'DS2024'!$G$20:$G$35,1)+1)),
IF($AA$3=Database!$A$14,
_xlfn.FORECAST.LINEAR(
P33,
INDEX('DS2024'!$K$20:$K$35,MATCH(P33,'DS2024'!$J$20:$J$35,1)):
INDEX('DS2024'!$K$20:$K$35,MATCH(P33,'DS2024'!$J$20:$J$35,1)+1),
INDEX('DS2024'!$J$20:$J$35,MATCH(P33,'DS2024'!$J$20:$J$35,1)):
INDEX('DS2024'!$J$20:$J$35,MATCH(P33,'DS2024'!$J$20:$J$35,1)+1)),
IF($AA$3=Database!$A$15,
_xlfn.FORECAST.LINEAR(
P33,
INDEX('DS2024'!$N$20:$N$35,MATCH(P33,'DS2024'!$M$20:$M$35,1)):
INDEX('DS2024'!$N$20:$N$35,MATCH(P33,'DS2024'!$M$20:$M$35,1)+1),
INDEX('DS2024'!$M$20:$M$35,MATCH(P33,'DS2024'!$M$20:$M$35,1)):
INDEX('DS2024'!$M$20:$M$35,MATCH(P33,'DS2024'!$M$20:$M$35,1)+1)),
IF($AA$3=Database!$A$16,
_xlfn.FORECAST.LINEAR(
P33,
INDEX('DS2024'!$Q$20:$Q$35,MATCH(P33,'DS2024'!$P$20:$P$35,1)):
INDEX('DS2024'!$Q$20:$Q$35,MATCH(P33,'DS2024'!$P$20:$P$35,1)+1),
INDEX('DS2024'!$P$20:$P$35,MATCH(P33,'DS2024'!$P$20:$P$35,1)):
INDEX('DS2024'!$P$20:$P$35,MATCH(P33,'DS2024'!$P$20:$P$35,1)+1)),
IF($AA$3=Database!$A$17,
_xlfn.FORECAST.LINEAR(
P33,
INDEX('DS2024'!$T$20:$T$35,MATCH(P33,'DS2024'!$S$20:$S$35,1)):
INDEX('DS2024'!$T$20:$T$35,MATCH(P33,'DS2024'!$S$20:$S$35,1)+1),
INDEX('DS2024'!$S$20:$S$35,MATCH(P33,'DS2024'!$S$20:$S$35,1)):
INDEX('DS2024'!$S$20:$S$35,MATCH(P33,'DS2024'!$S$20:$S$35,1)+1)),
IF($AA$3=Database!$A$18,
_xlfn.FORECAST.LINEAR(
P33,
INDEX('DS2024'!$W$20:$W$35,MATCH(P33,'DS2024'!$V$20:$V$35,1)):
INDEX('DS2024'!$W$20:$W$35,MATCH(P33,'DS2024'!$V$20:$V$35,1)+1),
INDEX('DS2024'!$V$20:$V$35,MATCH(P33,'DS2024'!$V$20:$V$35,1)):
INDEX('DS2024'!$V$20:$V$35,MATCH(P33,'DS2024'!$V$20:$V$35,1)+1)),
IF($AA$3=Database!$A$19,
_xlfn.FORECAST.LINEAR(
P33,
INDEX('DS2024'!$Z$20:$Z$35,MATCH(P33,'DS2024'!$Y$20:$Y$35,1)):
INDEX('DS2024'!$Z$20:$Z$35,MATCH(P33,'DS2024'!$Y$20:$Y$35,1)+1),
INDEX('DS2024'!$Y$20:$Y$35,MATCH(P33,'DS2024'!$Y$20:$Y$35,1)):
INDEX('DS2024'!$Y$20:$Y$35,MATCH(P33,'DS2024'!$Y$20:$Y$35,1)+1)),
IF($AA$3=Database!$A$20,
_xlfn.FORECAST.LINEAR(
P33,
INDEX('DS2024'!$AC$20:$AC$35,MATCH(P33,'DS2024'!$AB$20:$AB$35,1)):
INDEX('DS2024'!$AC$20:$AC$35,MATCH(P33,'DS2024'!$AB$20:$AB$35,1)+1),
INDEX('DS2024'!$AB$20:$AB$35,MATCH(P33,'DS2024'!$AB$20:$AB$35,1)):
INDEX('DS2024'!$AB$20:$AB$35,MATCH(P33,'DS2024'!$AB$20:$AB$35,1)+1)),
IF($AA$3=Database!$A$2,
_xlfn.FORECAST.LINEAR(
P33,
INDEX('DS2024'!$B$5:$B$15,MATCH(P33,'DS2024'!$A$5:$A$15,1)):
INDEX('DS2024'!$B$5:$B$15,MATCH(P33,'DS2024'!$A$5:$A$15,1)+1),
INDEX('DS2024'!$A$5:$A$15,MATCH(P33,'DS2024'!$A$5:$A$15,1)):
INDEX('DS2024'!$A$5:$A$15,MATCH(P33,'DS2024'!$A$5:$A$15,1)+1)),
IF($AA$3=Database!$A$3,
_xlfn.FORECAST.LINEAR(
P33,
INDEX('DS2024'!$E$5:$E$15,MATCH(P33,'DS2024'!$D$5:$D$15,1)):
INDEX('DS2024'!$E$5:$E$15,MATCH(P33,'DS2024'!$D$5:$D$15,1)+1),
INDEX('DS2024'!$D$5:$D$15,MATCH(P33,'DS2024'!$D$5:$D$15,1)):
INDEX('DS2024'!$D$5:$D$15,MATCH(P33,'DS2024'!$D$5:$D$15,1)+1)),
IF($AA$3=Database!$A$4,
_xlfn.FORECAST.LINEAR(
P33,
INDEX('DS2024'!$H$5:$H$15,MATCH(P33,'DS2024'!$G$5:$G$15,1)):
INDEX('DS2024'!$H$5:$H$15,MATCH(P33,'DS2024'!$G$5:$G$15,1)+1),
INDEX('DS2024'!$G$5:$G$15,MATCH(P33,'DS2024'!$G$5:$G$15,1)):
INDEX('DS2024'!$G$5:$G$15,MATCH(P33,'DS2024'!$G$5:$G$15,1)+1)),
IF($AA$3=Database!$A$5,
_xlfn.FORECAST.LINEAR(
P33,
INDEX('DS2024'!$K$5:$K$15,MATCH(P33,'DS2024'!$J$5:$J$15,1)):
INDEX('DS2024'!$K$5:$K$15,MATCH(P33,'DS2024'!$J$5:$J$15,1)+1),
INDEX('DS2024'!$J$5:$J$15,MATCH(P33,'DS2024'!$J$5:$J$15,1)):
INDEX('DS2024'!$J$5:$J$15,MATCH(P33,'DS2024'!$J$5:$J$15,1)+1)),
IF($AA$3=Database!$A$6,
_xlfn.FORECAST.LINEAR(
P33,
INDEX('DS2024'!$N$5:$N$15,MATCH(P33,'DS2024'!$M$5:$M$15,1)):
INDEX('DS2024'!$N$5:$N$15,MATCH(P33,'DS2024'!$M$5:$M$15,1)+1),
INDEX('DS2024'!$M$5:$M$15,MATCH(P33,'DS2024'!$M$5:$M$15,1)):
INDEX('DS2024'!$M$5:$M$15,MATCH(P33,'DS2024'!$M$5:$M$15,1)+1)),
IF($AA$3=Database!$A$7,
_xlfn.FORECAST.LINEAR(
P33,
INDEX('DS2024'!$Q$5:$Q$15,MATCH(P33,'DS2024'!$P$5:$P$15,1)):
INDEX('DS2024'!$Q$5:$Q$15,MATCH(P33,'DS2024'!$P$5:$P$15,1)+1),
INDEX('DS2024'!$P$5:$P$15,MATCH(P33,'DS2024'!$P$5:$P$15,1)):
INDEX('DS2024'!$P$5:$P$15,MATCH(P33,'DS2024'!$P$5:$P$15,1)+1)),
IF($AA$3=Database!$A$8,
_xlfn.FORECAST.LINEAR(
P33,
INDEX('DS2024'!$T$5:$T$15,MATCH(P33,'DS2024'!$S$5:$S$15,1)):
INDEX('DS2024'!$T$5:$T$15,MATCH(P33,'DS2024'!$S$5:$S$15,1)+1),
INDEX('DS2024'!$S$5:$S$15,MATCH(P33,'DS2024'!$S$5:$S$15,1)):
INDEX('DS2024'!$S$5:$S$15,MATCH(P33,'DS2024'!$S$5:$S$15,1)+1)),
IF($AA$3=Database!$A$9,
_xlfn.FORECAST.LINEAR(
P33,
INDEX('DS2024'!$W$5:$W$15,MATCH(P33,'DS2024'!$V$5:$V$15,1)):
INDEX('DS2024'!$W$5:$W$15,MATCH(P33,'DS2024'!$V$5:$V$15,1)+1),
INDEX('DS2024'!$V$5:$V$15,MATCH(P33,'DS2024'!$V$5:$V$15,1)):
INDEX('DS2024'!$V$5:$V$15,MATCH(P33,'DS2024'!$V$5:$V$15,1)+1)),
IF($AA$3=Database!$A$10,
_xlfn.FORECAST.LINEAR(
P33,
INDEX('DS2024'!$Z$5:$Z$15,MATCH(P33,'DS2024'!$Y$5:$Y$15,1)):
INDEX('DS2024'!$Z$5:$Z$15,MATCH(P33,'DS2024'!$Y$5:$Y$15,1)+1),
INDEX('DS2024'!$Y$5:$Y$15,MATCH(P33,'DS2024'!$Y$5:$Y$15,1)):
INDEX('DS2024'!$Y$5:$Y$15,MATCH(P33,'DS2024'!$Y$5:$Y$15,1)+1))
)))))))))))))))))))</f>
        <v>0.19152975835025279</v>
      </c>
      <c r="AB33" s="50">
        <f>IF($AB$3=Database!$A$11,
_xlfn.FORECAST.LINEAR(
R33,
INDEX('DS2024'!$B$20:$B$35,MATCH(R33,'DS2024'!$A$20:$A$35,1)):
INDEX('DS2024'!$B$20:$B$35,MATCH(R33,'DS2024'!$A$20:$A$35,1)+1),
INDEX('DS2024'!$A$20:$A$35,MATCH(R33,'DS2024'!$A$20:$A$35,1)):
INDEX('DS2024'!$A$20:$A$35,MATCH(R33,'DS2024'!$A$20:$A$35,1)+1)),
IF($AB$3=Database!$A$12,
_xlfn.FORECAST.LINEAR(
R33,
INDEX('DS2024'!$E$20:$E$35,MATCH(R33,'DS2024'!$D$20:$D$35,1)):
INDEX('DS2024'!$E$20:$E$35,MATCH(R33,'DS2024'!$D$20:$D$35,1)+1),
INDEX('DS2024'!$D$20:$D$35,MATCH(R33,'DS2024'!$D$20:$D$35,1)):
INDEX('DS2024'!$D$20:$D$35,MATCH(R33,'DS2024'!$D$20:$D$35,1)+1)),
IF($AB$3=Database!$A$13,
_xlfn.FORECAST.LINEAR(
R33,
INDEX('DS2024'!$H$20:$H$35,MATCH(R33,'DS2024'!$G$20:$G$35,1)):
INDEX('DS2024'!$H$20:$H$35,MATCH(R33,'DS2024'!$G$20:$G$35,1)+1),
INDEX('DS2024'!$G$20:$G$35,MATCH(R33,'DS2024'!$G$20:$G$35,1)):
INDEX('DS2024'!$G$20:$G$35,MATCH(R33,'DS2024'!$G$20:$G$35,1)+1)),
IF($AB$3=Database!$A$14,
_xlfn.FORECAST.LINEAR(
R33,
INDEX('DS2024'!$K$20:$K$35,MATCH(R33,'DS2024'!$J$20:$J$35,1)):
INDEX('DS2024'!$K$20:$K$35,MATCH(R33,'DS2024'!$J$20:$J$35,1)+1),
INDEX('DS2024'!$J$20:$J$35,MATCH(R33,'DS2024'!$J$20:$J$35,1)):
INDEX('DS2024'!$J$20:$J$35,MATCH(R33,'DS2024'!$J$20:$J$35,1)+1)),
IF($AB$3=Database!$A$15,
_xlfn.FORECAST.LINEAR(
R33,
INDEX('DS2024'!$N$20:$N$35,MATCH(R33,'DS2024'!$M$20:$M$35,1)):
INDEX('DS2024'!$N$20:$N$35,MATCH(R33,'DS2024'!$M$20:$M$35,1)+1),
INDEX('DS2024'!$M$20:$M$35,MATCH(R33,'DS2024'!$M$20:$M$35,1)):
INDEX('DS2024'!$M$20:$M$35,MATCH(R33,'DS2024'!$M$20:$M$35,1)+1)),
IF($AB$3=Database!$A$16,
_xlfn.FORECAST.LINEAR(
R33,
INDEX('DS2024'!$Q$20:$Q$35,MATCH(R33,'DS2024'!$P$20:$P$35,1)):
INDEX('DS2024'!$Q$20:$Q$35,MATCH(R33,'DS2024'!$P$20:$P$35,1)+1),
INDEX('DS2024'!$P$20:$P$35,MATCH(R33,'DS2024'!$P$20:$P$35,1)):
INDEX('DS2024'!$P$20:$P$35,MATCH(R33,'DS2024'!$P$20:$P$35,1)+1)),
IF($AB$3=Database!$A$17,
_xlfn.FORECAST.LINEAR(
R33,
INDEX('DS2024'!$T$20:$T$35,MATCH(R33,'DS2024'!$S$20:$S$35,1)):
INDEX('DS2024'!$T$20:$T$35,MATCH(R33,'DS2024'!$S$20:$S$35,1)+1),
INDEX('DS2024'!$S$20:$S$35,MATCH(R33,'DS2024'!$S$20:$S$35,1)):
INDEX('DS2024'!$S$20:$S$35,MATCH(R33,'DS2024'!$S$20:$S$35,1)+1)),
IF($AB$3=Database!$A$18,
_xlfn.FORECAST.LINEAR(
R33,
INDEX('DS2024'!$W$20:$W$35,MATCH(R33,'DS2024'!$V$20:$V$35,1)):
INDEX('DS2024'!$W$20:$W$35,MATCH(R33,'DS2024'!$V$20:$V$35,1)+1),
INDEX('DS2024'!$V$20:$V$35,MATCH(R33,'DS2024'!$V$20:$V$35,1)):
INDEX('DS2024'!$V$20:$V$35,MATCH(R33,'DS2024'!$V$20:$V$35,1)+1)),
IF($AB$3=Database!$A$19,
_xlfn.FORECAST.LINEAR(
R33,
INDEX('DS2024'!$Z$20:$Z$35,MATCH(R33,'DS2024'!$Y$20:$Y$35,1)):
INDEX('DS2024'!$Z$20:$Z$35,MATCH(R33,'DS2024'!$Y$20:$Y$35,1)+1),
INDEX('DS2024'!$Y$20:$Y$35,MATCH(R33,'DS2024'!$Y$20:$Y$35,1)):
INDEX('DS2024'!$Y$20:$Y$35,MATCH(R33,'DS2024'!$Y$20:$Y$35,1)+1)),
IF($AB$3=Database!$A$20,
_xlfn.FORECAST.LINEAR(
R33,
INDEX('DS2024'!$AC$20:$AC$35,MATCH(R33,'DS2024'!$AB$20:$AB$35,1)):
INDEX('DS2024'!$AC$20:$AC$35,MATCH(R33,'DS2024'!$AB$20:$AB$35,1)+1),
INDEX('DS2024'!$AB$20:$AB$35,MATCH(R33,'DS2024'!$AB$20:$AB$35,1)):
INDEX('DS2024'!$AB$20:$AB$35,MATCH(R33,'DS2024'!$AB$20:$AB$35,1)+1)),
IF($AB$3=Database!$A$2,
_xlfn.FORECAST.LINEAR(
R33,
INDEX('DS2024'!$B$5:$B$15,MATCH(R33,'DS2024'!$A$5:$A$15,1)):
INDEX('DS2024'!$B$5:$B$15,MATCH(R33,'DS2024'!$A$5:$A$15,1)+1),
INDEX('DS2024'!$A$5:$A$15,MATCH(R33,'DS2024'!$A$5:$A$15,1)):
INDEX('DS2024'!$A$5:$A$15,MATCH(R33,'DS2024'!$A$5:$A$15,1)+1)),
IF($AB$3=Database!$A$3,
_xlfn.FORECAST.LINEAR(
R33,
INDEX('DS2024'!$E$5:$E$15,MATCH(R33,'DS2024'!$D$5:$D$15,1)):
INDEX('DS2024'!$E$5:$E$15,MATCH(R33,'DS2024'!$D$5:$D$15,1)+1),
INDEX('DS2024'!$D$5:$D$15,MATCH(R33,'DS2024'!$D$5:$D$15,1)):
INDEX('DS2024'!$D$5:$D$15,MATCH(R33,'DS2024'!$D$5:$D$15,1)+1)),
IF($AB$3=Database!$A$4,
_xlfn.FORECAST.LINEAR(
R33,
INDEX('DS2024'!$H$5:$H$15,MATCH(R33,'DS2024'!$G$5:$G$15,1)):
INDEX('DS2024'!$H$5:$H$15,MATCH(R33,'DS2024'!$G$5:$G$15,1)+1),
INDEX('DS2024'!$G$5:$G$15,MATCH(R33,'DS2024'!$G$5:$G$15,1)):
INDEX('DS2024'!$G$5:$G$15,MATCH(R33,'DS2024'!$G$5:$G$15,1)+1)),
IF($AB$3=Database!$A$5,
_xlfn.FORECAST.LINEAR(
R33,
INDEX('DS2024'!$K$5:$K$15,MATCH(R33,'DS2024'!$J$5:$J$15,1)):
INDEX('DS2024'!$K$5:$K$15,MATCH(R33,'DS2024'!$J$5:$J$15,1)+1),
INDEX('DS2024'!$J$5:$J$15,MATCH(R33,'DS2024'!$J$5:$J$15,1)):
INDEX('DS2024'!$J$5:$J$15,MATCH(R33,'DS2024'!$J$5:$J$15,1)+1)),
IF($AB$3=Database!$A$6,
_xlfn.FORECAST.LINEAR(
R33,
INDEX('DS2024'!$N$5:$N$15,MATCH(R33,'DS2024'!$M$5:$M$15,1)):
INDEX('DS2024'!$N$5:$N$15,MATCH(R33,'DS2024'!$M$5:$M$15,1)+1),
INDEX('DS2024'!$M$5:$M$15,MATCH(R33,'DS2024'!$M$5:$M$15,1)):
INDEX('DS2024'!$M$5:$M$15,MATCH(R33,'DS2024'!$M$5:$M$15,1)+1)),
IF($AB$3=Database!$A$7,
_xlfn.FORECAST.LINEAR(
R33,
INDEX('DS2024'!$Q$5:$Q$15,MATCH(R33,'DS2024'!$P$5:$P$15,1)):
INDEX('DS2024'!$Q$5:$Q$15,MATCH(R33,'DS2024'!$P$5:$P$15,1)+1),
INDEX('DS2024'!$P$5:$P$15,MATCH(R33,'DS2024'!$P$5:$P$15,1)):
INDEX('DS2024'!$P$5:$P$15,MATCH(R33,'DS2024'!$P$5:$P$15,1)+1)),
IF($AB$3=Database!$A$8,
_xlfn.FORECAST.LINEAR(
R33,
INDEX('DS2024'!$T$5:$T$15,MATCH(R33,'DS2024'!$S$5:$S$15,1)):
INDEX('DS2024'!$T$5:$T$15,MATCH(R33,'DS2024'!$S$5:$S$15,1)+1),
INDEX('DS2024'!$S$5:$S$15,MATCH(R33,'DS2024'!$S$5:$S$15,1)):
INDEX('DS2024'!$S$5:$S$15,MATCH(R33,'DS2024'!$S$5:$S$15,1)+1)),
IF($AB$3=Database!$A$9,
_xlfn.FORECAST.LINEAR(
R33,
INDEX('DS2024'!$W$5:$W$15,MATCH(R33,'DS2024'!$V$5:$V$15,1)):
INDEX('DS2024'!$W$5:$W$15,MATCH(R33,'DS2024'!$V$5:$V$15,1)+1),
INDEX('DS2024'!$V$5:$V$15,MATCH(R33,'DS2024'!$V$5:$V$15,1)):
INDEX('DS2024'!$V$5:$V$15,MATCH(R33,'DS2024'!$V$5:$V$15,1)+1)),
IF($AB$3=Database!$A$10,
_xlfn.FORECAST.LINEAR(
R33,
INDEX('DS2024'!$Z$5:$Z$15,MATCH(R33,'DS2024'!$Y$5:$Y$15,1)):
INDEX('DS2024'!$Z$5:$Z$15,MATCH(R33,'DS2024'!$Y$5:$Y$15,1)+1),
INDEX('DS2024'!$Y$5:$Y$15,MATCH(R33,'DS2024'!$Y$5:$Y$15,1)):
INDEX('DS2024'!$Y$5:$Y$15,MATCH(R33,'DS2024'!$Y$5:$Y$15,1)+1))
)))))))))))))))))))</f>
        <v>0.19109025040805766</v>
      </c>
      <c r="AC33" s="82">
        <f t="shared" si="0"/>
        <v>0.52907863690899282</v>
      </c>
      <c r="AD33" s="82">
        <f t="shared" si="1"/>
        <v>0.45935376477596512</v>
      </c>
      <c r="AE33" s="82">
        <f t="shared" si="2"/>
        <v>0.4642257530628503</v>
      </c>
      <c r="AF33" s="82">
        <f t="shared" si="3"/>
        <v>0.52908608873366414</v>
      </c>
      <c r="AG33" s="82">
        <f t="shared" si="4"/>
        <v>0.52909447203641924</v>
      </c>
      <c r="AH33" s="82">
        <f t="shared" si="5"/>
        <v>0.52895102441149866</v>
      </c>
      <c r="AI33" s="82">
        <f t="shared" si="6"/>
        <v>0.52920066053798376</v>
      </c>
      <c r="AJ33" s="83">
        <f t="shared" si="7"/>
        <v>0.52911775898851665</v>
      </c>
      <c r="AK33" s="83">
        <f t="shared" si="8"/>
        <v>0.52908562299462214</v>
      </c>
      <c r="AL33" s="42"/>
      <c r="AM33" s="42"/>
      <c r="AN33" s="42"/>
      <c r="AO33" s="42"/>
      <c r="AP33" s="42"/>
      <c r="AQ33" s="42"/>
      <c r="AR33" s="42"/>
      <c r="AS33" s="42"/>
      <c r="AT33" s="42"/>
      <c r="BD33" s="83" t="e">
        <f>#REF!/10</f>
        <v>#REF!</v>
      </c>
      <c r="BE33" s="83" t="e">
        <f>#REF!/10</f>
        <v>#REF!</v>
      </c>
      <c r="BF33" s="83" t="e">
        <f>#REF!/10</f>
        <v>#REF!</v>
      </c>
      <c r="BG33" s="83" t="e">
        <f>#REF!/10</f>
        <v>#REF!</v>
      </c>
      <c r="BH33" s="83">
        <f t="shared" si="9"/>
        <v>0</v>
      </c>
      <c r="BI33" s="83">
        <f t="shared" si="10"/>
        <v>0</v>
      </c>
      <c r="BJ33" s="83">
        <f t="shared" si="11"/>
        <v>0</v>
      </c>
      <c r="BK33" s="83">
        <f t="shared" si="12"/>
        <v>0</v>
      </c>
      <c r="BL33" s="83">
        <f t="shared" si="13"/>
        <v>0</v>
      </c>
    </row>
    <row r="34" spans="1:64" ht="14.25" customHeight="1">
      <c r="A34" s="31">
        <v>28</v>
      </c>
      <c r="B34" s="42">
        <f>'Evaluasi 60 C'!B34</f>
        <v>66.210999999999999</v>
      </c>
      <c r="C34" s="42">
        <f>'Evaluasi 60 C'!C34</f>
        <v>-0.33798061273336522</v>
      </c>
      <c r="D34" s="42">
        <f>'Evaluasi 60 C'!E34</f>
        <v>66.683999999999997</v>
      </c>
      <c r="E34" s="42">
        <f>'Evaluasi 60 C'!F34</f>
        <v>-0.29369747292418774</v>
      </c>
      <c r="F34" s="42">
        <f>'Evaluasi 60 C'!H34</f>
        <v>66.03</v>
      </c>
      <c r="G34" s="42">
        <f>'Evaluasi 60 C'!I34</f>
        <v>-0.29535018050541517</v>
      </c>
      <c r="H34" s="42">
        <f>'Evaluasi 60 C'!K34</f>
        <v>66.207999999999998</v>
      </c>
      <c r="I34" s="42">
        <f>'Evaluasi 60 C'!L34</f>
        <v>-0.33797175682144565</v>
      </c>
      <c r="J34" s="42">
        <f>'Evaluasi 60 C'!N34</f>
        <v>65.521000000000001</v>
      </c>
      <c r="K34" s="42">
        <f>'Evaluasi 60 C'!O34</f>
        <v>-0.33594375299186208</v>
      </c>
      <c r="L34" s="42">
        <f>'Evaluasi 60 C'!Q34</f>
        <v>66.087000000000003</v>
      </c>
      <c r="M34" s="42">
        <f>'Evaluasi 60 C'!R34</f>
        <v>-0.33761456837402259</v>
      </c>
      <c r="N34" s="42">
        <f>'Evaluasi 60 C'!T34</f>
        <v>65.382000000000005</v>
      </c>
      <c r="O34" s="42">
        <f>'Evaluasi 60 C'!U34</f>
        <v>-0.33553342907292161</v>
      </c>
      <c r="P34" s="42">
        <f>'Evaluasi 60 C'!W34</f>
        <v>65.400999999999996</v>
      </c>
      <c r="Q34" s="42">
        <f>'Evaluasi 60 C'!X34</f>
        <v>-0.33558951651507896</v>
      </c>
      <c r="R34" s="42">
        <f>'Evaluasi 60 C'!Z34</f>
        <v>66.207999999999998</v>
      </c>
      <c r="S34" s="50">
        <f>'Evaluasi 60 C'!AA34</f>
        <v>-0.33797175682144565</v>
      </c>
      <c r="T34" s="50">
        <f>IF($T$3=Database!$A$11,
_xlfn.FORECAST.LINEAR(
B34,
INDEX('DS2024'!$B$20:$B$35,MATCH(B34,'DS2024'!$A$20:$A$35,1)):
INDEX('DS2024'!$B$20:$B$35,MATCH(B34,'DS2024'!$A$20:$A$35,1)+1),
INDEX('DS2024'!$A$20:$A$35,MATCH(B34,'DS2024'!$A$20:$A$35,1)):
INDEX('DS2024'!$A$20:$A$35,MATCH(B34,'DS2024'!$A$20:$A$35,1)+1)),
IF($T$3=Database!$A$12,
_xlfn.FORECAST.LINEAR(
B34,
INDEX('DS2024'!$E$20:$E$35,MATCH(B34,'DS2024'!$D$20:$D$35,1)):
INDEX('DS2024'!$E$20:$E$35,MATCH(B34,'DS2024'!$D$20:$D$35,1)+1),
INDEX('DS2024'!$D$20:$D$35,MATCH(B34,'DS2024'!$D$20:$D$35,1)):
INDEX('DS2024'!$D$20:$D$35,MATCH(B34,'DS2024'!$D$20:$D$35,1)+1)),
IF($T$3=Database!$A$13,
_xlfn.FORECAST.LINEAR(
B34,
INDEX('DS2024'!$H$20:$H$35,MATCH(B34,'DS2024'!$G$20:$G$35,1)):
INDEX('DS2024'!$H$20:$H$35,MATCH(B34,'DS2024'!$G$20:$G$35,1)+1),
INDEX('DS2024'!$G$20:$G$35,MATCH(B34,'DS2024'!$G$20:$G$35,1)):
INDEX('DS2024'!$G$20:$G$35,MATCH(B34,'DS2024'!$G$20:$G$35,1)+1)),
IF($T$3=Database!$A$14,
_xlfn.FORECAST.LINEAR(
B34,
INDEX('DS2024'!$K$20:$K$35,MATCH(B34,'DS2024'!$J$20:$J$35,1)):
INDEX('DS2024'!$K$20:$K$35,MATCH(B34,'DS2024'!$J$20:$J$35,1)+1),
INDEX('DS2024'!$J$20:$J$35,MATCH(B34,'DS2024'!$J$20:$J$35,1)):
INDEX('DS2024'!$J$20:$J$35,MATCH(B34,'DS2024'!$J$20:$J$35,1)+1)),
IF($T$3=Database!$A$15,
_xlfn.FORECAST.LINEAR(
B34,
INDEX('DS2024'!$N$20:$N$35,MATCH(B34,'DS2024'!$M$20:$M$35,1)):
INDEX('DS2024'!$N$20:$N$35,MATCH(B34,'DS2024'!$M$20:$M$35,1)+1),
INDEX('DS2024'!$M$20:$M$35,MATCH(B34,'DS2024'!$M$20:$M$35,1)):
INDEX('DS2024'!$M$20:$M$35,MATCH(B34,'DS2024'!$M$20:$M$35,1)+1)),
IF($T$3=Database!$A$16,
_xlfn.FORECAST.LINEAR(
B34,
INDEX('DS2024'!$Q$20:$Q$35,MATCH(B34,'DS2024'!$P$20:$P$35,1)):
INDEX('DS2024'!$Q$20:$Q$35,MATCH(B34,'DS2024'!$P$20:$P$35,1)+1),
INDEX('DS2024'!$P$20:$P$35,MATCH(B34,'DS2024'!$P$20:$P$35,1)):
INDEX('DS2024'!$P$20:$P$35,MATCH(B34,'DS2024'!$P$20:$P$35,1)+1)),
IF($T$3=Database!$A$17,
_xlfn.FORECAST.LINEAR(
B34,
INDEX('DS2024'!$T$20:$T$35,MATCH(B34,'DS2024'!$S$20:$S$35,1)):
INDEX('DS2024'!$T$20:$T$35,MATCH(B34,'DS2024'!$S$20:$S$35,1)+1),
INDEX('DS2024'!$S$20:$S$35,MATCH(B34,'DS2024'!$S$20:$S$35,1)):
INDEX('DS2024'!$S$20:$S$35,MATCH(B34,'DS2024'!$S$20:$S$35,1)+1)),
IF($T$3=Database!$A$18,
_xlfn.FORECAST.LINEAR(
B34,
INDEX('DS2024'!$W$20:$W$35,MATCH(B34,'DS2024'!$V$20:$V$35,1)):
INDEX('DS2024'!$W$20:$W$35,MATCH(B34,'DS2024'!$V$20:$V$35,1)+1),
INDEX('DS2024'!$V$20:$V$35,MATCH(B34,'DS2024'!$V$20:$V$35,1)):
INDEX('DS2024'!$V$20:$V$35,MATCH(B34,'DS2024'!$V$20:$V$35,1)+1)),
IF($T$3=Database!$A$19,
_xlfn.FORECAST.LINEAR(
B34,
INDEX('DS2024'!$Z$20:$Z$35,MATCH(B34,'DS2024'!$Y$20:$Y$35,1)):
INDEX('DS2024'!$Z$20:$Z$35,MATCH(B34,'DS2024'!$Y$20:$Y$35,1)+1),
INDEX('DS2024'!$Y$20:$Y$35,MATCH(B34,'DS2024'!$Y$20:$Y$35,1)):
INDEX('DS2024'!$Y$20:$Y$35,MATCH(B34,'DS2024'!$Y$20:$Y$35,1)+1)),
IF($T$3=Database!$A$20,
_xlfn.FORECAST.LINEAR(
B34,
INDEX('DS2024'!$AC$20:$AC$35,MATCH(B34,'DS2024'!$AB$20:$AB$35,1)):
INDEX('DS2024'!$AC$20:$AC$35,MATCH(B34,'DS2024'!$AB$20:$AB$35,1)+1),
INDEX('DS2024'!$AB$20:$AB$35,MATCH(B34,'DS2024'!$AB$20:$AB$35,1)):
INDEX('DS2024'!$AB$20:$AB$35,MATCH(B34,'DS2024'!$AB$20:$AB$35,1)+1)),
IF($T$3=Database!$A$2,
_xlfn.FORECAST.LINEAR(
B34,
INDEX('DS2024'!$B$5:$B$15,MATCH(B34,'DS2024'!$A$5:$A$15,1)):
INDEX('DS2024'!$B$5:$B$15,MATCH(B34,'DS2024'!$A$5:$A$15,1)+1),
INDEX('DS2024'!$A$5:$A$15,MATCH(B34,'DS2024'!$A$5:$A$15,1)):
INDEX('DS2024'!$A$5:$A$15,MATCH(B34,'DS2024'!$A$5:$A$15,1)+1)),
IF($T$3=Database!$A$3,
_xlfn.FORECAST.LINEAR(
B34,
INDEX('DS2024'!$E$5:$E$15,MATCH(B34,'DS2024'!$D$5:$D$15,1)):
INDEX('DS2024'!$E$5:$E$15,MATCH(B34,'DS2024'!$D$5:$D$15,1)+1),
INDEX('DS2024'!$D$5:$D$15,MATCH(B34,'DS2024'!$D$5:$D$15,1)):
INDEX('DS2024'!$D$5:$D$15,MATCH(B34,'DS2024'!$D$5:$D$15,1)+1)),
IF($T$3=Database!$A$4,
_xlfn.FORECAST.LINEAR(
B34,
INDEX('DS2024'!$H$5:$H$15,MATCH(B34,'DS2024'!$G$5:$G$15,1)):
INDEX('DS2024'!$H$5:$H$15,MATCH(B34,'DS2024'!$G$5:$G$15,1)+1),
INDEX('DS2024'!$G$5:$G$15,MATCH(B34,'DS2024'!$G$5:$G$15,1)):
INDEX('DS2024'!$G$5:$G$15,MATCH(B34,'DS2024'!$G$5:$G$15,1)+1)),
IF($T$3=Database!$A$5,
_xlfn.FORECAST.LINEAR(
B34,
INDEX('DS2024'!$K$5:$K$15,MATCH(B34,'DS2024'!$J$5:$J$15,1)):
INDEX('DS2024'!$K$5:$K$15,MATCH(B34,'DS2024'!$J$5:$J$15,1)+1),
INDEX('DS2024'!$J$5:$J$15,MATCH(B34,'DS2024'!$J$5:$J$15,1)):
INDEX('DS2024'!$J$5:$J$15,MATCH(B34,'DS2024'!$J$5:$J$15,1)+1)),
IF($T$3=Database!$A$6,
_xlfn.FORECAST.LINEAR(
B34,
INDEX('DS2024'!$N$5:$N$15,MATCH(B34,'DS2024'!$M$5:$M$15,1)):
INDEX('DS2024'!$N$5:$N$15,MATCH(B34,'DS2024'!$M$5:$M$15,1)+1),
INDEX('DS2024'!$M$5:$M$15,MATCH(B34,'DS2024'!$M$5:$M$15,1)):
INDEX('DS2024'!$M$5:$M$15,MATCH(B34,'DS2024'!$M$5:$M$15,1)+1)),
IF($T$3=Database!$A$7,
_xlfn.FORECAST.LINEAR(
B34,
INDEX('DS2024'!$Q$5:$Q$15,MATCH(B34,'DS2024'!$P$5:$P$15,1)):
INDEX('DS2024'!$Q$5:$Q$15,MATCH(B34,'DS2024'!$P$5:$P$15,1)+1),
INDEX('DS2024'!$P$5:$P$15,MATCH(B34,'DS2024'!$P$5:$P$15,1)):
INDEX('DS2024'!$P$5:$P$15,MATCH(B34,'DS2024'!$P$5:$P$15,1)+1)),
IF($T$3=Database!$A$8,
_xlfn.FORECAST.LINEAR(
B34,
INDEX('DS2024'!$T$5:$T$15,MATCH(B34,'DS2024'!$S$5:$S$15,1)):
INDEX('DS2024'!$T$5:$T$15,MATCH(B34,'DS2024'!$S$5:$S$15,1)+1),
INDEX('DS2024'!$S$5:$S$15,MATCH(B34,'DS2024'!$S$5:$S$15,1)):
INDEX('DS2024'!$S$5:$S$15,MATCH(B34,'DS2024'!$S$5:$S$15,1)+1)),
IF($T$3=Database!$A$9,
_xlfn.FORECAST.LINEAR(
B34,
INDEX('DS2024'!$W$5:$W$15,MATCH(B34,'DS2024'!$V$5:$V$15,1)):
INDEX('DS2024'!$W$5:$W$15,MATCH(B34,'DS2024'!$V$5:$V$15,1)+1),
INDEX('DS2024'!$V$5:$V$15,MATCH(B34,'DS2024'!$V$5:$V$15,1)):
INDEX('DS2024'!$V$5:$V$15,MATCH(B34,'DS2024'!$V$5:$V$15,1)+1)),
IF($T$3=Database!$A$10,
_xlfn.FORECAST.LINEAR(
B34,
INDEX('DS2024'!$Z$5:$Z$15,MATCH(B34,'DS2024'!$Y$5:$Y$15,1)):
INDEX('DS2024'!$Z$5:$Z$15,MATCH(B34,'DS2024'!$Y$5:$Y$15,1)+1),
INDEX('DS2024'!$Y$5:$Y$15,MATCH(B34,'DS2024'!$Y$5:$Y$15,1)):
INDEX('DS2024'!$Y$5:$Y$15,MATCH(B34,'DS2024'!$Y$5:$Y$15,1)+1))
)))))))))))))))))))</f>
        <v>0.19110617460886181</v>
      </c>
      <c r="U34" s="50">
        <f>IF($U$3=Database!$A$11,
_xlfn.FORECAST.LINEAR(
D34,
INDEX('DS2024'!$B$20:$B$35,MATCH(D34,'DS2024'!$A$20:$A$35,1)):
INDEX('DS2024'!$B$20:$B$35,MATCH(D34,'DS2024'!$A$20:$A$35,1)+1),
INDEX('DS2024'!$A$20:$A$35,MATCH(D34,'DS2024'!$A$20:$A$35,1)):
INDEX('DS2024'!$A$20:$A$35,MATCH(D34,'DS2024'!$A$20:$A$35,1)+1)),
IF($U$3=Database!$A$12,
_xlfn.FORECAST.LINEAR(
D34,
INDEX('DS2024'!$E$20:$E$35,MATCH(D34,'DS2024'!$D$20:$D$35,1)):
INDEX('DS2024'!$E$20:$E$35,MATCH(D34,'DS2024'!$D$20:$D$35,1)+1),
INDEX('DS2024'!$D$20:$D$35,MATCH(D34,'DS2024'!$D$20:$D$35,1)):
INDEX('DS2024'!$D$20:$D$35,MATCH(D34,'DS2024'!$D$20:$D$35,1)+1)),
IF($U$3=Database!$A$13,
_xlfn.FORECAST.LINEAR(
D34,
INDEX('DS2024'!$H$20:$H$35,MATCH(D34,'DS2024'!$G$20:$G$35,1)):
INDEX('DS2024'!$H$20:$H$35,MATCH(D34,'DS2024'!$G$20:$G$35,1)+1),
INDEX('DS2024'!$G$20:$G$35,MATCH(D34,'DS2024'!$G$20:$G$35,1)):
INDEX('DS2024'!$G$20:$G$35,MATCH(D34,'DS2024'!$G$20:$G$35,1)+1)),
IF($U$3=Database!$A$14,
_xlfn.FORECAST.LINEAR(
D34,
INDEX('DS2024'!$K$20:$K$35,MATCH(D34,'DS2024'!$J$20:$J$35,1)):
INDEX('DS2024'!$K$20:$K$35,MATCH(D34,'DS2024'!$J$20:$J$35,1)+1),
INDEX('DS2024'!$J$20:$J$35,MATCH(D34,'DS2024'!$J$20:$J$35,1)):
INDEX('DS2024'!$J$20:$J$35,MATCH(D34,'DS2024'!$J$20:$J$35,1)+1)),
IF($U$3=Database!$A$15,
_xlfn.FORECAST.LINEAR(
D34,
INDEX('DS2024'!$N$20:$N$35,MATCH(D34,'DS2024'!$M$20:$M$35,1)):
INDEX('DS2024'!$N$20:$N$35,MATCH(D34,'DS2024'!$M$20:$M$35,1)+1),
INDEX('DS2024'!$M$20:$M$35,MATCH(D34,'DS2024'!$M$20:$M$35,1)):
INDEX('DS2024'!$M$20:$M$35,MATCH(D34,'DS2024'!$M$20:$M$35,1)+1)),
IF($U$3=Database!$A$16,
_xlfn.FORECAST.LINEAR(
D34,
INDEX('DS2024'!$Q$20:$Q$35,MATCH(D34,'DS2024'!$P$20:$P$35,1)):
INDEX('DS2024'!$Q$20:$Q$35,MATCH(D34,'DS2024'!$P$20:$P$35,1)+1),
INDEX('DS2024'!$P$20:$P$35,MATCH(D34,'DS2024'!$P$20:$P$35,1)):
INDEX('DS2024'!$P$20:$P$35,MATCH(D34,'DS2024'!$P$20:$P$35,1)+1)),
IF($U$3=Database!$A$17,
_xlfn.FORECAST.LINEAR(
D34,
INDEX('DS2024'!$T$20:$T$35,MATCH(D34,'DS2024'!$S$20:$S$35,1)):
INDEX('DS2024'!$T$20:$T$35,MATCH(D34,'DS2024'!$S$20:$S$35,1)+1),
INDEX('DS2024'!$S$20:$S$35,MATCH(D34,'DS2024'!$S$20:$S$35,1)):
INDEX('DS2024'!$S$20:$S$35,MATCH(D34,'DS2024'!$S$20:$S$35,1)+1)),
IF($U$3=Database!$A$18,
_xlfn.FORECAST.LINEAR(
D34,
INDEX('DS2024'!$W$20:$W$35,MATCH(D34,'DS2024'!$V$20:$V$35,1)):
INDEX('DS2024'!$W$20:$W$35,MATCH(D34,'DS2024'!$V$20:$V$35,1)+1),
INDEX('DS2024'!$V$20:$V$35,MATCH(D34,'DS2024'!$V$20:$V$35,1)):
INDEX('DS2024'!$V$20:$V$35,MATCH(D34,'DS2024'!$V$20:$V$35,1)+1)),
IF($U$3=Database!$A$19,
_xlfn.FORECAST.LINEAR(
D34,
INDEX('DS2024'!$Z$20:$Z$35,MATCH(D34,'DS2024'!$Y$20:$Y$35,1)):
INDEX('DS2024'!$Z$20:$Z$35,MATCH(D34,'DS2024'!$Y$20:$Y$35,1)+1),
INDEX('DS2024'!$Y$20:$Y$35,MATCH(D34,'DS2024'!$Y$20:$Y$35,1)):
INDEX('DS2024'!$Y$20:$Y$35,MATCH(D34,'DS2024'!$Y$20:$Y$35,1)+1)),
IF($U$3=Database!$A$20,
_xlfn.FORECAST.LINEAR(
D34,
INDEX('DS2024'!$AC$20:$AC$35,MATCH(D34,'DS2024'!$AB$20:$AB$35,1)):
INDEX('DS2024'!$AC$20:$AC$35,MATCH(D34,'DS2024'!$AB$20:$AB$35,1)+1),
INDEX('DS2024'!$AB$20:$AB$35,MATCH(D34,'DS2024'!$AB$20:$AB$35,1)):
INDEX('DS2024'!$AB$20:$AB$35,MATCH(D34,'DS2024'!$AB$20:$AB$35,1)+1)),
IF($U$3=Database!$A$2,
_xlfn.FORECAST.LINEAR(
D34,
INDEX('DS2024'!$B$5:$B$15,MATCH(D34,'DS2024'!$A$5:$A$15,1)):
INDEX('DS2024'!$B$5:$B$15,MATCH(D34,'DS2024'!$A$5:$A$15,1)+1),
INDEX('DS2024'!$A$5:$A$15,MATCH(D34,'DS2024'!$A$5:$A$15,1)):
INDEX('DS2024'!$A$5:$A$15,MATCH(D34,'DS2024'!$A$5:$A$15,1)+1)),
IF($U$3=Database!$A$3,
_xlfn.FORECAST.LINEAR(
D34,
INDEX('DS2024'!$E$5:$E$15,MATCH(D34,'DS2024'!$D$5:$D$15,1)):
INDEX('DS2024'!$E$5:$E$15,MATCH(D34,'DS2024'!$D$5:$D$15,1)+1),
INDEX('DS2024'!$D$5:$D$15,MATCH(D34,'DS2024'!$D$5:$D$15,1)):
INDEX('DS2024'!$D$5:$D$15,MATCH(D34,'DS2024'!$D$5:$D$15,1)+1)),
IF($U$3=Database!$A$4,
_xlfn.FORECAST.LINEAR(
D34,
INDEX('DS2024'!$H$5:$H$15,MATCH(D34,'DS2024'!$G$5:$G$15,1)):
INDEX('DS2024'!$H$5:$H$15,MATCH(D34,'DS2024'!$G$5:$G$15,1)+1),
INDEX('DS2024'!$G$5:$G$15,MATCH(D34,'DS2024'!$G$5:$G$15,1)):
INDEX('DS2024'!$G$5:$G$15,MATCH(D34,'DS2024'!$G$5:$G$15,1)+1)),
IF($U$3=Database!$A$5,
_xlfn.FORECAST.LINEAR(
D34,
INDEX('DS2024'!$K$5:$K$15,MATCH(D34,'DS2024'!$J$5:$J$15,1)):
INDEX('DS2024'!$K$5:$K$15,MATCH(D34,'DS2024'!$J$5:$J$15,1)+1),
INDEX('DS2024'!$J$5:$J$15,MATCH(D34,'DS2024'!$J$5:$J$15,1)):
INDEX('DS2024'!$J$5:$J$15,MATCH(D34,'DS2024'!$J$5:$J$15,1)+1)),
IF($U$3=Database!$A$6,
_xlfn.FORECAST.LINEAR(
D34,
INDEX('DS2024'!$N$5:$N$15,MATCH(D34,'DS2024'!$M$5:$M$15,1)):
INDEX('DS2024'!$N$5:$N$15,MATCH(D34,'DS2024'!$M$5:$M$15,1)+1),
INDEX('DS2024'!$M$5:$M$15,MATCH(D34,'DS2024'!$M$5:$M$15,1)):
INDEX('DS2024'!$M$5:$M$15,MATCH(D34,'DS2024'!$M$5:$M$15,1)+1)),
IF($U$3=Database!$A$7,
_xlfn.FORECAST.LINEAR(
D34,
INDEX('DS2024'!$Q$5:$Q$15,MATCH(D34,'DS2024'!$P$5:$P$15,1)):
INDEX('DS2024'!$Q$5:$Q$15,MATCH(D34,'DS2024'!$P$5:$P$15,1)+1),
INDEX('DS2024'!$P$5:$P$15,MATCH(D34,'DS2024'!$P$5:$P$15,1)):
INDEX('DS2024'!$P$5:$P$15,MATCH(D34,'DS2024'!$P$5:$P$15,1)+1)),
IF($U$3=Database!$A$8,
_xlfn.FORECAST.LINEAR(
D34,
INDEX('DS2024'!$T$5:$T$15,MATCH(D34,'DS2024'!$S$5:$S$15,1)):
INDEX('DS2024'!$T$5:$T$15,MATCH(D34,'DS2024'!$S$5:$S$15,1)+1),
INDEX('DS2024'!$S$5:$S$15,MATCH(D34,'DS2024'!$S$5:$S$15,1)):
INDEX('DS2024'!$S$5:$S$15,MATCH(D34,'DS2024'!$S$5:$S$15,1)+1)),
IF($U$3=Database!$A$9,
_xlfn.FORECAST.LINEAR(
D34,
INDEX('DS2024'!$W$5:$W$15,MATCH(D34,'DS2024'!$V$5:$V$15,1)):
INDEX('DS2024'!$W$5:$W$15,MATCH(D34,'DS2024'!$V$5:$V$15,1)+1),
INDEX('DS2024'!$V$5:$V$15,MATCH(D34,'DS2024'!$V$5:$V$15,1)):
INDEX('DS2024'!$V$5:$V$15,MATCH(D34,'DS2024'!$V$5:$V$15,1)+1)),
IF($U$3=Database!$A$10,
_xlfn.FORECAST.LINEAR(
D34,
INDEX('DS2024'!$Z$5:$Z$15,MATCH(D34,'DS2024'!$Y$5:$Y$15,1)):
INDEX('DS2024'!$Z$5:$Z$15,MATCH(D34,'DS2024'!$Y$5:$Y$15,1)+1),
INDEX('DS2024'!$Y$5:$Y$15,MATCH(D34,'DS2024'!$Y$5:$Y$15,1)):
INDEX('DS2024'!$Y$5:$Y$15,MATCH(D34,'DS2024'!$Y$5:$Y$15,1)+1))
)))))))))))))))))))</f>
        <v>0.16630497017892648</v>
      </c>
      <c r="V34" s="50">
        <f>IF($V$3=Database!$A$11,
_xlfn.FORECAST.LINEAR(
F34,
INDEX('DS2024'!$B$20:$B$35,MATCH(F34,'DS2024'!$A$20:$A$35,1)):
INDEX('DS2024'!$B$20:$B$35,MATCH(F34,'DS2024'!$A$20:$A$35,1)+1),
INDEX('DS2024'!$A$20:$A$35,MATCH(F34,'DS2024'!$A$20:$A$35,1)):
INDEX('DS2024'!$A$20:$A$35,MATCH(F34,'DS2024'!$A$20:$A$35,1)+1)),
IF($V$3=Database!$A$12,
_xlfn.FORECAST.LINEAR(
F34,
INDEX('DS2024'!$E$20:$E$35,MATCH(F34,'DS2024'!$D$20:$D$35,1)):
INDEX('DS2024'!$E$20:$E$35,MATCH(F34,'DS2024'!$D$20:$D$35,1)+1),
INDEX('DS2024'!$D$20:$D$35,MATCH(F34,'DS2024'!$D$20:$D$35,1)):
INDEX('DS2024'!$D$20:$D$35,MATCH(F34,'DS2024'!$D$20:$D$35,1)+1)),
IF($V$3=Database!$A$13,
_xlfn.FORECAST.LINEAR(
F34,
INDEX('DS2024'!$H$20:$H$35,MATCH(F34,'DS2024'!$G$20:$G$35,1)):
INDEX('DS2024'!$H$20:$H$35,MATCH(F34,'DS2024'!$G$20:$G$35,1)+1),
INDEX('DS2024'!$G$20:$G$35,MATCH(F34,'DS2024'!$G$20:$G$35,1)):
INDEX('DS2024'!$G$20:$G$35,MATCH(F34,'DS2024'!$G$20:$G$35,1)+1)),
IF($V$3=Database!$A$14,
_xlfn.FORECAST.LINEAR(
F34,
INDEX('DS2024'!$K$20:$K$35,MATCH(F34,'DS2024'!$J$20:$J$35,1)):
INDEX('DS2024'!$K$20:$K$35,MATCH(F34,'DS2024'!$J$20:$J$35,1)+1),
INDEX('DS2024'!$J$20:$J$35,MATCH(F34,'DS2024'!$J$20:$J$35,1)):
INDEX('DS2024'!$J$20:$J$35,MATCH(F34,'DS2024'!$J$20:$J$35,1)+1)),
IF($V$3=Database!$A$15,
_xlfn.FORECAST.LINEAR(
F34,
INDEX('DS2024'!$N$20:$N$35,MATCH(F34,'DS2024'!$M$20:$M$35,1)):
INDEX('DS2024'!$N$20:$N$35,MATCH(F34,'DS2024'!$M$20:$M$35,1)+1),
INDEX('DS2024'!$M$20:$M$35,MATCH(F34,'DS2024'!$M$20:$M$35,1)):
INDEX('DS2024'!$M$20:$M$35,MATCH(F34,'DS2024'!$M$20:$M$35,1)+1)),
IF($V$3=Database!$A$16,
_xlfn.FORECAST.LINEAR(
F34,
INDEX('DS2024'!$Q$20:$Q$35,MATCH(F34,'DS2024'!$P$20:$P$35,1)):
INDEX('DS2024'!$Q$20:$Q$35,MATCH(F34,'DS2024'!$P$20:$P$35,1)+1),
INDEX('DS2024'!$P$20:$P$35,MATCH(F34,'DS2024'!$P$20:$P$35,1)):
INDEX('DS2024'!$P$20:$P$35,MATCH(F34,'DS2024'!$P$20:$P$35,1)+1)),
IF($V$3=Database!$A$17,
_xlfn.FORECAST.LINEAR(
F34,
INDEX('DS2024'!$T$20:$T$35,MATCH(F34,'DS2024'!$S$20:$S$35,1)):
INDEX('DS2024'!$T$20:$T$35,MATCH(F34,'DS2024'!$S$20:$S$35,1)+1),
INDEX('DS2024'!$S$20:$S$35,MATCH(F34,'DS2024'!$S$20:$S$35,1)):
INDEX('DS2024'!$S$20:$S$35,MATCH(F34,'DS2024'!$S$20:$S$35,1)+1)),
IF($V$3=Database!$A$18,
_xlfn.FORECAST.LINEAR(
F34,
INDEX('DS2024'!$W$20:$W$35,MATCH(F34,'DS2024'!$V$20:$V$35,1)):
INDEX('DS2024'!$W$20:$W$35,MATCH(F34,'DS2024'!$V$20:$V$35,1)+1),
INDEX('DS2024'!$V$20:$V$35,MATCH(F34,'DS2024'!$V$20:$V$35,1)):
INDEX('DS2024'!$V$20:$V$35,MATCH(F34,'DS2024'!$V$20:$V$35,1)+1)),
IF($V$3=Database!$A$19,
_xlfn.FORECAST.LINEAR(
F34,
INDEX('DS2024'!$Z$20:$Z$35,MATCH(F34,'DS2024'!$Y$20:$Y$35,1)):
INDEX('DS2024'!$Z$20:$Z$35,MATCH(F34,'DS2024'!$Y$20:$Y$35,1)+1),
INDEX('DS2024'!$Y$20:$Y$35,MATCH(F34,'DS2024'!$Y$20:$Y$35,1)):
INDEX('DS2024'!$Y$20:$Y$35,MATCH(F34,'DS2024'!$Y$20:$Y$35,1)+1)),
IF($V$3=Database!$A$20,
_xlfn.FORECAST.LINEAR(
F34,
INDEX('DS2024'!$AC$20:$AC$35,MATCH(F34,'DS2024'!$AB$20:$AB$35,1)):
INDEX('DS2024'!$AC$20:$AC$35,MATCH(F34,'DS2024'!$AB$20:$AB$35,1)+1),
INDEX('DS2024'!$AB$20:$AB$35,MATCH(F34,'DS2024'!$AB$20:$AB$35,1)):
INDEX('DS2024'!$AB$20:$AB$35,MATCH(F34,'DS2024'!$AB$20:$AB$35,1)+1)),
IF($V$3=Database!$A$2,
_xlfn.FORECAST.LINEAR(
F34,
INDEX('DS2024'!$B$5:$B$15,MATCH(F34,'DS2024'!$A$5:$A$15,1)):
INDEX('DS2024'!$B$5:$B$15,MATCH(F34,'DS2024'!$A$5:$A$15,1)+1),
INDEX('DS2024'!$A$5:$A$15,MATCH(F34,'DS2024'!$A$5:$A$15,1)):
INDEX('DS2024'!$A$5:$A$15,MATCH(F34,'DS2024'!$A$5:$A$15,1)+1)),
IF($V$3=Database!$A$3,
_xlfn.FORECAST.LINEAR(
F34,
INDEX('DS2024'!$E$5:$E$15,MATCH(F34,'DS2024'!$D$5:$D$15,1)):
INDEX('DS2024'!$E$5:$E$15,MATCH(F34,'DS2024'!$D$5:$D$15,1)+1),
INDEX('DS2024'!$D$5:$D$15,MATCH(F34,'DS2024'!$D$5:$D$15,1)):
INDEX('DS2024'!$D$5:$D$15,MATCH(F34,'DS2024'!$D$5:$D$15,1)+1)),
IF($V$3=Database!$A$4,
_xlfn.FORECAST.LINEAR(
F34,
INDEX('DS2024'!$H$5:$H$15,MATCH(F34,'DS2024'!$G$5:$G$15,1)):
INDEX('DS2024'!$H$5:$H$15,MATCH(F34,'DS2024'!$G$5:$G$15,1)+1),
INDEX('DS2024'!$G$5:$G$15,MATCH(F34,'DS2024'!$G$5:$G$15,1)):
INDEX('DS2024'!$G$5:$G$15,MATCH(F34,'DS2024'!$G$5:$G$15,1)+1)),
IF($V$3=Database!$A$5,
_xlfn.FORECAST.LINEAR(
F34,
INDEX('DS2024'!$K$5:$K$15,MATCH(F34,'DS2024'!$J$5:$J$15,1)):
INDEX('DS2024'!$K$5:$K$15,MATCH(F34,'DS2024'!$J$5:$J$15,1)+1),
INDEX('DS2024'!$J$5:$J$15,MATCH(F34,'DS2024'!$J$5:$J$15,1)):
INDEX('DS2024'!$J$5:$J$15,MATCH(F34,'DS2024'!$J$5:$J$15,1)+1)),
IF($V$3=Database!$A$6,
_xlfn.FORECAST.LINEAR(
F34,
INDEX('DS2024'!$N$5:$N$15,MATCH(F34,'DS2024'!$M$5:$M$15,1)):
INDEX('DS2024'!$N$5:$N$15,MATCH(F34,'DS2024'!$M$5:$M$15,1)+1),
INDEX('DS2024'!$M$5:$M$15,MATCH(F34,'DS2024'!$M$5:$M$15,1)):
INDEX('DS2024'!$M$5:$M$15,MATCH(F34,'DS2024'!$M$5:$M$15,1)+1)),
IF($V$3=Database!$A$7,
_xlfn.FORECAST.LINEAR(
F34,
INDEX('DS2024'!$Q$5:$Q$15,MATCH(F34,'DS2024'!$P$5:$P$15,1)):
INDEX('DS2024'!$Q$5:$Q$15,MATCH(F34,'DS2024'!$P$5:$P$15,1)+1),
INDEX('DS2024'!$P$5:$P$15,MATCH(F34,'DS2024'!$P$5:$P$15,1)):
INDEX('DS2024'!$P$5:$P$15,MATCH(F34,'DS2024'!$P$5:$P$15,1)+1)),
IF($V$3=Database!$A$8,
_xlfn.FORECAST.LINEAR(
F34,
INDEX('DS2024'!$T$5:$T$15,MATCH(F34,'DS2024'!$S$5:$S$15,1)):
INDEX('DS2024'!$T$5:$T$15,MATCH(F34,'DS2024'!$S$5:$S$15,1)+1),
INDEX('DS2024'!$S$5:$S$15,MATCH(F34,'DS2024'!$S$5:$S$15,1)):
INDEX('DS2024'!$S$5:$S$15,MATCH(F34,'DS2024'!$S$5:$S$15,1)+1)),
IF($V$3=Database!$A$9,
_xlfn.FORECAST.LINEAR(
F34,
INDEX('DS2024'!$W$5:$W$15,MATCH(F34,'DS2024'!$V$5:$V$15,1)):
INDEX('DS2024'!$W$5:$W$15,MATCH(F34,'DS2024'!$V$5:$V$15,1)+1),
INDEX('DS2024'!$V$5:$V$15,MATCH(F34,'DS2024'!$V$5:$V$15,1)):
INDEX('DS2024'!$V$5:$V$15,MATCH(F34,'DS2024'!$V$5:$V$15,1)+1)),
IF($V$3=Database!$A$10,
_xlfn.FORECAST.LINEAR(
F34,
INDEX('DS2024'!$Z$5:$Z$15,MATCH(F34,'DS2024'!$Y$5:$Y$15,1)):
INDEX('DS2024'!$Z$5:$Z$15,MATCH(F34,'DS2024'!$Y$5:$Y$15,1)+1),
INDEX('DS2024'!$Y$5:$Y$15,MATCH(F34,'DS2024'!$Y$5:$Y$15,1)):
INDEX('DS2024'!$Y$5:$Y$15,MATCH(F34,'DS2024'!$Y$5:$Y$15,1)+1))
)))))))))))))))))))</f>
        <v>0.16916540755467196</v>
      </c>
      <c r="W34" s="50">
        <f>IF($W$3=Database!$A$11,
_xlfn.FORECAST.LINEAR(
H34,
INDEX('DS2024'!$B$20:$B$35,MATCH(H34,'DS2024'!$A$20:$A$35,1)):
INDEX('DS2024'!$B$20:$B$35,MATCH(H34,'DS2024'!$A$20:$A$35,1)+1),
INDEX('DS2024'!$A$20:$A$35,MATCH(H34,'DS2024'!$A$20:$A$35,1)):
INDEX('DS2024'!$A$20:$A$35,MATCH(H34,'DS2024'!$A$20:$A$35,1)+1)),
IF($W$3=Database!$A$12,
_xlfn.FORECAST.LINEAR(
H34,
INDEX('DS2024'!$E$20:$E$35,MATCH(H34,'DS2024'!$D$20:$D$35,1)):
INDEX('DS2024'!$E$20:$E$35,MATCH(H34,'DS2024'!$D$20:$D$35,1)+1),
INDEX('DS2024'!$D$20:$D$35,MATCH(H34,'DS2024'!$D$20:$D$35,1)):
INDEX('DS2024'!$D$20:$D$35,MATCH(H34,'DS2024'!$D$20:$D$35,1)+1)),
IF($W$3=Database!$A$13,
_xlfn.FORECAST.LINEAR(
H34,
INDEX('DS2024'!$H$20:$H$35,MATCH(H34,'DS2024'!$G$20:$G$35,1)):
INDEX('DS2024'!$H$20:$H$35,MATCH(H34,'DS2024'!$G$20:$G$35,1)+1),
INDEX('DS2024'!$G$20:$G$35,MATCH(H34,'DS2024'!$G$20:$G$35,1)):
INDEX('DS2024'!$G$20:$G$35,MATCH(H34,'DS2024'!$G$20:$G$35,1)+1)),
IF($W$3=Database!$A$14,
_xlfn.FORECAST.LINEAR(
H34,
INDEX('DS2024'!$K$20:$K$35,MATCH(H34,'DS2024'!$J$20:$J$35,1)):
INDEX('DS2024'!$K$20:$K$35,MATCH(H34,'DS2024'!$J$20:$J$35,1)+1),
INDEX('DS2024'!$J$20:$J$35,MATCH(H34,'DS2024'!$J$20:$J$35,1)):
INDEX('DS2024'!$J$20:$J$35,MATCH(H34,'DS2024'!$J$20:$J$35,1)+1)),
IF($W$3=Database!$A$15,
_xlfn.FORECAST.LINEAR(
H34,
INDEX('DS2024'!$N$20:$N$35,MATCH(H34,'DS2024'!$M$20:$M$35,1)):
INDEX('DS2024'!$N$20:$N$35,MATCH(H34,'DS2024'!$M$20:$M$35,1)+1),
INDEX('DS2024'!$M$20:$M$35,MATCH(H34,'DS2024'!$M$20:$M$35,1)):
INDEX('DS2024'!$M$20:$M$35,MATCH(H34,'DS2024'!$M$20:$M$35,1)+1)),
IF($W$3=Database!$A$16,
_xlfn.FORECAST.LINEAR(
H34,
INDEX('DS2024'!$Q$20:$Q$35,MATCH(H34,'DS2024'!$P$20:$P$35,1)):
INDEX('DS2024'!$Q$20:$Q$35,MATCH(H34,'DS2024'!$P$20:$P$35,1)+1),
INDEX('DS2024'!$P$20:$P$35,MATCH(H34,'DS2024'!$P$20:$P$35,1)):
INDEX('DS2024'!$P$20:$P$35,MATCH(H34,'DS2024'!$P$20:$P$35,1)+1)),
IF($W$3=Database!$A$17,
_xlfn.FORECAST.LINEAR(
H34,
INDEX('DS2024'!$T$20:$T$35,MATCH(H34,'DS2024'!$S$20:$S$35,1)):
INDEX('DS2024'!$T$20:$T$35,MATCH(H34,'DS2024'!$S$20:$S$35,1)+1),
INDEX('DS2024'!$S$20:$S$35,MATCH(H34,'DS2024'!$S$20:$S$35,1)):
INDEX('DS2024'!$S$20:$S$35,MATCH(H34,'DS2024'!$S$20:$S$35,1)+1)),
IF($W$3=Database!$A$18,
_xlfn.FORECAST.LINEAR(
H34,
INDEX('DS2024'!$W$20:$W$35,MATCH(H34,'DS2024'!$V$20:$V$35,1)):
INDEX('DS2024'!$W$20:$W$35,MATCH(H34,'DS2024'!$V$20:$V$35,1)+1),
INDEX('DS2024'!$V$20:$V$35,MATCH(H34,'DS2024'!$V$20:$V$35,1)):
INDEX('DS2024'!$V$20:$V$35,MATCH(H34,'DS2024'!$V$20:$V$35,1)+1)),
IF($W$3=Database!$A$19,
_xlfn.FORECAST.LINEAR(
H34,
INDEX('DS2024'!$Z$20:$Z$35,MATCH(H34,'DS2024'!$Y$20:$Y$35,1)):
INDEX('DS2024'!$Z$20:$Z$35,MATCH(H34,'DS2024'!$Y$20:$Y$35,1)+1),
INDEX('DS2024'!$Y$20:$Y$35,MATCH(H34,'DS2024'!$Y$20:$Y$35,1)):
INDEX('DS2024'!$Y$20:$Y$35,MATCH(H34,'DS2024'!$Y$20:$Y$35,1)+1)),
IF($W$3=Database!$A$20,
_xlfn.FORECAST.LINEAR(
H34,
INDEX('DS2024'!$AC$20:$AC$35,MATCH(H34,'DS2024'!$AB$20:$AB$35,1)):
INDEX('DS2024'!$AC$20:$AC$35,MATCH(H34,'DS2024'!$AB$20:$AB$35,1)+1),
INDEX('DS2024'!$AB$20:$AB$35,MATCH(H34,'DS2024'!$AB$20:$AB$35,1)):
INDEX('DS2024'!$AB$20:$AB$35,MATCH(H34,'DS2024'!$AB$20:$AB$35,1)+1)),
IF($W$3=Database!$A$2,
_xlfn.FORECAST.LINEAR(
H34,
INDEX('DS2024'!$B$5:$B$15,MATCH(H34,'DS2024'!$A$5:$A$15,1)):
INDEX('DS2024'!$B$5:$B$15,MATCH(H34,'DS2024'!$A$5:$A$15,1)+1),
INDEX('DS2024'!$A$5:$A$15,MATCH(H34,'DS2024'!$A$5:$A$15,1)):
INDEX('DS2024'!$A$5:$A$15,MATCH(H34,'DS2024'!$A$5:$A$15,1)+1)),
IF($W$3=Database!$A$3,
_xlfn.FORECAST.LINEAR(
H34,
INDEX('DS2024'!$E$5:$E$15,MATCH(H34,'DS2024'!$D$5:$D$15,1)):
INDEX('DS2024'!$E$5:$E$15,MATCH(H34,'DS2024'!$D$5:$D$15,1)+1),
INDEX('DS2024'!$D$5:$D$15,MATCH(H34,'DS2024'!$D$5:$D$15,1)):
INDEX('DS2024'!$D$5:$D$15,MATCH(H34,'DS2024'!$D$5:$D$15,1)+1)),
IF($W$3=Database!$A$4,
_xlfn.FORECAST.LINEAR(
H34,
INDEX('DS2024'!$H$5:$H$15,MATCH(H34,'DS2024'!$G$5:$G$15,1)):
INDEX('DS2024'!$H$5:$H$15,MATCH(H34,'DS2024'!$G$5:$G$15,1)+1),
INDEX('DS2024'!$G$5:$G$15,MATCH(H34,'DS2024'!$G$5:$G$15,1)):
INDEX('DS2024'!$G$5:$G$15,MATCH(H34,'DS2024'!$G$5:$G$15,1)+1)),
IF($W$3=Database!$A$5,
_xlfn.FORECAST.LINEAR(
H34,
INDEX('DS2024'!$K$5:$K$15,MATCH(H34,'DS2024'!$J$5:$J$15,1)):
INDEX('DS2024'!$K$5:$K$15,MATCH(H34,'DS2024'!$J$5:$J$15,1)+1),
INDEX('DS2024'!$J$5:$J$15,MATCH(H34,'DS2024'!$J$5:$J$15,1)):
INDEX('DS2024'!$J$5:$J$15,MATCH(H34,'DS2024'!$J$5:$J$15,1)+1)),
IF($W$3=Database!$A$6,
_xlfn.FORECAST.LINEAR(
H34,
INDEX('DS2024'!$N$5:$N$15,MATCH(H34,'DS2024'!$M$5:$M$15,1)):
INDEX('DS2024'!$N$5:$N$15,MATCH(H34,'DS2024'!$M$5:$M$15,1)+1),
INDEX('DS2024'!$M$5:$M$15,MATCH(H34,'DS2024'!$M$5:$M$15,1)):
INDEX('DS2024'!$M$5:$M$15,MATCH(H34,'DS2024'!$M$5:$M$15,1)+1)),
IF($W$3=Database!$A$7,
_xlfn.FORECAST.LINEAR(
H34,
INDEX('DS2024'!$Q$5:$Q$15,MATCH(H34,'DS2024'!$P$5:$P$15,1)):
INDEX('DS2024'!$Q$5:$Q$15,MATCH(H34,'DS2024'!$P$5:$P$15,1)+1),
INDEX('DS2024'!$P$5:$P$15,MATCH(H34,'DS2024'!$P$5:$P$15,1)):
INDEX('DS2024'!$P$5:$P$15,MATCH(H34,'DS2024'!$P$5:$P$15,1)+1)),
IF($W$3=Database!$A$8,
_xlfn.FORECAST.LINEAR(
H34,
INDEX('DS2024'!$T$5:$T$15,MATCH(H34,'DS2024'!$S$5:$S$15,1)):
INDEX('DS2024'!$T$5:$T$15,MATCH(H34,'DS2024'!$S$5:$S$15,1)+1),
INDEX('DS2024'!$S$5:$S$15,MATCH(H34,'DS2024'!$S$5:$S$15,1)):
INDEX('DS2024'!$S$5:$S$15,MATCH(H34,'DS2024'!$S$5:$S$15,1)+1)),
IF($W$3=Database!$A$9,
_xlfn.FORECAST.LINEAR(
H34,
INDEX('DS2024'!$W$5:$W$15,MATCH(H34,'DS2024'!$V$5:$V$15,1)):
INDEX('DS2024'!$W$5:$W$15,MATCH(H34,'DS2024'!$V$5:$V$15,1)+1),
INDEX('DS2024'!$V$5:$V$15,MATCH(H34,'DS2024'!$V$5:$V$15,1)):
INDEX('DS2024'!$V$5:$V$15,MATCH(H34,'DS2024'!$V$5:$V$15,1)+1)),
IF($W$3=Database!$A$10,
_xlfn.FORECAST.LINEAR(
H34,
INDEX('DS2024'!$Z$5:$Z$15,MATCH(H34,'DS2024'!$Y$5:$Y$15,1)):
INDEX('DS2024'!$Z$5:$Z$15,MATCH(H34,'DS2024'!$Y$5:$Y$15,1)+1),
INDEX('DS2024'!$Y$5:$Y$15,MATCH(H34,'DS2024'!$Y$5:$Y$15,1)):
INDEX('DS2024'!$Y$5:$Y$15,MATCH(H34,'DS2024'!$Y$5:$Y$15,1)+1))
)))))))))))))))))))</f>
        <v>0.19111572912934432</v>
      </c>
      <c r="X34" s="50">
        <f>IF($X$3=Database!$A$11,
_xlfn.FORECAST.LINEAR(
J34,
INDEX('DS2024'!$B$20:$B$35,MATCH(J34,'DS2024'!$A$20:$A$35,1)):
INDEX('DS2024'!$B$20:$B$35,MATCH(J34,'DS2024'!$A$20:$A$35,1)+1),
INDEX('DS2024'!$A$20:$A$35,MATCH(J34,'DS2024'!$A$20:$A$35,1)):
INDEX('DS2024'!$A$20:$A$35,MATCH(J34,'DS2024'!$A$20:$A$35,1)+1)),
IF($X$3=Database!$A$12,
_xlfn.FORECAST.LINEAR(
J34,
INDEX('DS2024'!$E$20:$E$35,MATCH(J34,'DS2024'!$D$20:$D$35,1)):
INDEX('DS2024'!$E$20:$E$35,MATCH(J34,'DS2024'!$D$20:$D$35,1)+1),
INDEX('DS2024'!$D$20:$D$35,MATCH(J34,'DS2024'!$D$20:$D$35,1)):
INDEX('DS2024'!$D$20:$D$35,MATCH(J34,'DS2024'!$D$20:$D$35,1)+1)),
IF($X$3=Database!$A$13,
_xlfn.FORECAST.LINEAR(
J34,
INDEX('DS2024'!$H$20:$H$35,MATCH(J34,'DS2024'!$G$20:$G$35,1)):
INDEX('DS2024'!$H$20:$H$35,MATCH(J34,'DS2024'!$G$20:$G$35,1)+1),
INDEX('DS2024'!$G$20:$G$35,MATCH(J34,'DS2024'!$G$20:$G$35,1)):
INDEX('DS2024'!$G$20:$G$35,MATCH(J34,'DS2024'!$G$20:$G$35,1)+1)),
IF($X$3=Database!$A$14,
_xlfn.FORECAST.LINEAR(
J34,
INDEX('DS2024'!$K$20:$K$35,MATCH(J34,'DS2024'!$J$20:$J$35,1)):
INDEX('DS2024'!$K$20:$K$35,MATCH(J34,'DS2024'!$J$20:$J$35,1)+1),
INDEX('DS2024'!$J$20:$J$35,MATCH(J34,'DS2024'!$J$20:$J$35,1)):
INDEX('DS2024'!$J$20:$J$35,MATCH(J34,'DS2024'!$J$20:$J$35,1)+1)),
IF($X$3=Database!$A$15,
_xlfn.FORECAST.LINEAR(
J34,
INDEX('DS2024'!$N$20:$N$35,MATCH(J34,'DS2024'!$M$20:$M$35,1)):
INDEX('DS2024'!$N$20:$N$35,MATCH(J34,'DS2024'!$M$20:$M$35,1)+1),
INDEX('DS2024'!$M$20:$M$35,MATCH(J34,'DS2024'!$M$20:$M$35,1)):
INDEX('DS2024'!$M$20:$M$35,MATCH(J34,'DS2024'!$M$20:$M$35,1)+1)),
IF($X$3=Database!$A$16,
_xlfn.FORECAST.LINEAR(
J34,
INDEX('DS2024'!$Q$20:$Q$35,MATCH(J34,'DS2024'!$P$20:$P$35,1)):
INDEX('DS2024'!$Q$20:$Q$35,MATCH(J34,'DS2024'!$P$20:$P$35,1)+1),
INDEX('DS2024'!$P$20:$P$35,MATCH(J34,'DS2024'!$P$20:$P$35,1)):
INDEX('DS2024'!$P$20:$P$35,MATCH(J34,'DS2024'!$P$20:$P$35,1)+1)),
IF($X$3=Database!$A$17,
_xlfn.FORECAST.LINEAR(
J34,
INDEX('DS2024'!$T$20:$T$35,MATCH(J34,'DS2024'!$S$20:$S$35,1)):
INDEX('DS2024'!$T$20:$T$35,MATCH(J34,'DS2024'!$S$20:$S$35,1)+1),
INDEX('DS2024'!$S$20:$S$35,MATCH(J34,'DS2024'!$S$20:$S$35,1)):
INDEX('DS2024'!$S$20:$S$35,MATCH(J34,'DS2024'!$S$20:$S$35,1)+1)),
IF($X$3=Database!$A$18,
_xlfn.FORECAST.LINEAR(
J34,
INDEX('DS2024'!$W$20:$W$35,MATCH(J34,'DS2024'!$V$20:$V$35,1)):
INDEX('DS2024'!$W$20:$W$35,MATCH(J34,'DS2024'!$V$20:$V$35,1)+1),
INDEX('DS2024'!$V$20:$V$35,MATCH(J34,'DS2024'!$V$20:$V$35,1)):
INDEX('DS2024'!$V$20:$V$35,MATCH(J34,'DS2024'!$V$20:$V$35,1)+1)),
IF($X$3=Database!$A$19,
_xlfn.FORECAST.LINEAR(
J34,
INDEX('DS2024'!$Z$20:$Z$35,MATCH(J34,'DS2024'!$Y$20:$Y$35,1)):
INDEX('DS2024'!$Z$20:$Z$35,MATCH(J34,'DS2024'!$Y$20:$Y$35,1)+1),
INDEX('DS2024'!$Y$20:$Y$35,MATCH(J34,'DS2024'!$Y$20:$Y$35,1)):
INDEX('DS2024'!$Y$20:$Y$35,MATCH(J34,'DS2024'!$Y$20:$Y$35,1)+1)),
IF($X$3=Database!$A$20,
_xlfn.FORECAST.LINEAR(
J34,
INDEX('DS2024'!$AC$20:$AC$35,MATCH(J34,'DS2024'!$AB$20:$AB$35,1)):
INDEX('DS2024'!$AC$20:$AC$35,MATCH(J34,'DS2024'!$AB$20:$AB$35,1)+1),
INDEX('DS2024'!$AB$20:$AB$35,MATCH(J34,'DS2024'!$AB$20:$AB$35,1)):
INDEX('DS2024'!$AB$20:$AB$35,MATCH(J34,'DS2024'!$AB$20:$AB$35,1)+1)),
IF($X$3=Database!$A$2,
_xlfn.FORECAST.LINEAR(
J34,
INDEX('DS2024'!$B$5:$B$15,MATCH(J34,'DS2024'!$A$5:$A$15,1)):
INDEX('DS2024'!$B$5:$B$15,MATCH(J34,'DS2024'!$A$5:$A$15,1)+1),
INDEX('DS2024'!$A$5:$A$15,MATCH(J34,'DS2024'!$A$5:$A$15,1)):
INDEX('DS2024'!$A$5:$A$15,MATCH(J34,'DS2024'!$A$5:$A$15,1)+1)),
IF($X$3=Database!$A$3,
_xlfn.FORECAST.LINEAR(
J34,
INDEX('DS2024'!$E$5:$E$15,MATCH(J34,'DS2024'!$D$5:$D$15,1)):
INDEX('DS2024'!$E$5:$E$15,MATCH(J34,'DS2024'!$D$5:$D$15,1)+1),
INDEX('DS2024'!$D$5:$D$15,MATCH(J34,'DS2024'!$D$5:$D$15,1)):
INDEX('DS2024'!$D$5:$D$15,MATCH(J34,'DS2024'!$D$5:$D$15,1)+1)),
IF($X$3=Database!$A$4,
_xlfn.FORECAST.LINEAR(
J34,
INDEX('DS2024'!$H$5:$H$15,MATCH(J34,'DS2024'!$G$5:$G$15,1)):
INDEX('DS2024'!$H$5:$H$15,MATCH(J34,'DS2024'!$G$5:$G$15,1)+1),
INDEX('DS2024'!$G$5:$G$15,MATCH(J34,'DS2024'!$G$5:$G$15,1)):
INDEX('DS2024'!$G$5:$G$15,MATCH(J34,'DS2024'!$G$5:$G$15,1)+1)),
IF($X$3=Database!$A$5,
_xlfn.FORECAST.LINEAR(
J34,
INDEX('DS2024'!$K$5:$K$15,MATCH(J34,'DS2024'!$J$5:$J$15,1)):
INDEX('DS2024'!$K$5:$K$15,MATCH(J34,'DS2024'!$J$5:$J$15,1)+1),
INDEX('DS2024'!$J$5:$J$15,MATCH(J34,'DS2024'!$J$5:$J$15,1)):
INDEX('DS2024'!$J$5:$J$15,MATCH(J34,'DS2024'!$J$5:$J$15,1)+1)),
IF($X$3=Database!$A$6,
_xlfn.FORECAST.LINEAR(
J34,
INDEX('DS2024'!$N$5:$N$15,MATCH(J34,'DS2024'!$M$5:$M$15,1)):
INDEX('DS2024'!$N$5:$N$15,MATCH(J34,'DS2024'!$M$5:$M$15,1)+1),
INDEX('DS2024'!$M$5:$M$15,MATCH(J34,'DS2024'!$M$5:$M$15,1)):
INDEX('DS2024'!$M$5:$M$15,MATCH(J34,'DS2024'!$M$5:$M$15,1)+1)),
IF($X$3=Database!$A$7,
_xlfn.FORECAST.LINEAR(
J34,
INDEX('DS2024'!$Q$5:$Q$15,MATCH(J34,'DS2024'!$P$5:$P$15,1)):
INDEX('DS2024'!$Q$5:$Q$15,MATCH(J34,'DS2024'!$P$5:$P$15,1)+1),
INDEX('DS2024'!$P$5:$P$15,MATCH(J34,'DS2024'!$P$5:$P$15,1)):
INDEX('DS2024'!$P$5:$P$15,MATCH(J34,'DS2024'!$P$5:$P$15,1)+1)),
IF($X$3=Database!$A$8,
_xlfn.FORECAST.LINEAR(
J34,
INDEX('DS2024'!$T$5:$T$15,MATCH(J34,'DS2024'!$S$5:$S$15,1)):
INDEX('DS2024'!$T$5:$T$15,MATCH(J34,'DS2024'!$S$5:$S$15,1)+1),
INDEX('DS2024'!$S$5:$S$15,MATCH(J34,'DS2024'!$S$5:$S$15,1)):
INDEX('DS2024'!$S$5:$S$15,MATCH(J34,'DS2024'!$S$5:$S$15,1)+1)),
IF($T$3=Database!$A$9,
_xlfn.FORECAST.LINEAR(
J34,
INDEX('DS2024'!$W$5:$W$15,MATCH(J34,'DS2024'!$V$5:$V$15,1)):
INDEX('DS2024'!$W$5:$W$15,MATCH(J34,'DS2024'!$V$5:$V$15,1)+1),
INDEX('DS2024'!$V$5:$V$15,MATCH(J34,'DS2024'!$V$5:$V$15,1)):
INDEX('DS2024'!$V$5:$V$15,MATCH(J34,'DS2024'!$V$5:$V$15,1)+1)),
IF($T$3=Database!$A$10,
_xlfn.FORECAST.LINEAR(
J34,
INDEX('DS2024'!$Z$5:$Z$15,MATCH(J34,'DS2024'!$Y$5:$Y$15,1)):
INDEX('DS2024'!$Z$5:$Z$15,MATCH(J34,'DS2024'!$Y$5:$Y$15,1)+1),
INDEX('DS2024'!$Y$5:$Y$15,MATCH(J34,'DS2024'!$Y$5:$Y$15,1)):
INDEX('DS2024'!$Y$5:$Y$15,MATCH(J34,'DS2024'!$Y$5:$Y$15,1)+1))
)))))))))))))))))))</f>
        <v>0.19330371431983756</v>
      </c>
      <c r="Y34" s="50">
        <f>IF($Y$3=Database!$A$11,
_xlfn.FORECAST.LINEAR(
L34,
INDEX('DS2024'!$B$20:$B$35,MATCH(L34,'DS2024'!$A$20:$A$35,1)):
INDEX('DS2024'!$B$20:$B$35,MATCH(L34,'DS2024'!$A$20:$A$35,1)+1),
INDEX('DS2024'!$A$20:$A$35,MATCH(L34,'DS2024'!$A$20:$A$35,1)):
INDEX('DS2024'!$A$20:$A$35,MATCH(L34,'DS2024'!$A$20:$A$35,1)+1)),
IF($Y$3=Database!$A$12,
_xlfn.FORECAST.LINEAR(
L34,
INDEX('DS2024'!$E$20:$E$35,MATCH(L34,'DS2024'!$D$20:$D$35,1)):
INDEX('DS2024'!$E$20:$E$35,MATCH(L34,'DS2024'!$D$20:$D$35,1)+1),
INDEX('DS2024'!$D$20:$D$35,MATCH(L34,'DS2024'!$D$20:$D$35,1)):
INDEX('DS2024'!$D$20:$D$35,MATCH(L34,'DS2024'!$D$20:$D$35,1)+1)),
IF($Y$3=Database!$A$13,
_xlfn.FORECAST.LINEAR(
L34,
INDEX('DS2024'!$H$20:$H$35,MATCH(L34,'DS2024'!$G$20:$G$35,1)):
INDEX('DS2024'!$H$20:$H$35,MATCH(L34,'DS2024'!$G$20:$G$35,1)+1),
INDEX('DS2024'!$G$20:$G$35,MATCH(L34,'DS2024'!$G$20:$G$35,1)):
INDEX('DS2024'!$G$20:$G$35,MATCH(L34,'DS2024'!$G$20:$G$35,1)+1)),
IF($Y$3=Database!$A$14,
_xlfn.FORECAST.LINEAR(
L34,
INDEX('DS2024'!$K$20:$K$35,MATCH(L34,'DS2024'!$J$20:$J$35,1)):
INDEX('DS2024'!$K$20:$K$35,MATCH(L34,'DS2024'!$J$20:$J$35,1)+1),
INDEX('DS2024'!$J$20:$J$35,MATCH(L34,'DS2024'!$J$20:$J$35,1)):
INDEX('DS2024'!$J$20:$J$35,MATCH(L34,'DS2024'!$J$20:$J$35,1)+1)),
IF($Y$3=Database!$A$15,
_xlfn.FORECAST.LINEAR(
L34,
INDEX('DS2024'!$N$20:$N$35,MATCH(L34,'DS2024'!$M$20:$M$35,1)):
INDEX('DS2024'!$N$20:$N$35,MATCH(L34,'DS2024'!$M$20:$M$35,1)+1),
INDEX('DS2024'!$M$20:$M$35,MATCH(L34,'DS2024'!$M$20:$M$35,1)):
INDEX('DS2024'!$M$20:$M$35,MATCH(L34,'DS2024'!$M$20:$M$35,1)+1)),
IF($Y$3=Database!$A$16,
_xlfn.FORECAST.LINEAR(
L34,
INDEX('DS2024'!$Q$20:$Q$35,MATCH(L34,'DS2024'!$P$20:$P$35,1)):
INDEX('DS2024'!$Q$20:$Q$35,MATCH(L34,'DS2024'!$P$20:$P$35,1)+1),
INDEX('DS2024'!$P$20:$P$35,MATCH(L34,'DS2024'!$P$20:$P$35,1)):
INDEX('DS2024'!$P$20:$P$35,MATCH(L34,'DS2024'!$P$20:$P$35,1)+1)),
IF($Y$3=Database!$A$17,
_xlfn.FORECAST.LINEAR(
L34,
INDEX('DS2024'!$T$20:$T$35,MATCH(L34,'DS2024'!$S$20:$S$35,1)):
INDEX('DS2024'!$T$20:$T$35,MATCH(L34,'DS2024'!$S$20:$S$35,1)+1),
INDEX('DS2024'!$S$20:$S$35,MATCH(L34,'DS2024'!$S$20:$S$35,1)):
INDEX('DS2024'!$S$20:$S$35,MATCH(L34,'DS2024'!$S$20:$S$35,1)+1)),
IF($Y$3=Database!$A$18,
_xlfn.FORECAST.LINEAR(
L34,
INDEX('DS2024'!$W$20:$W$35,MATCH(L34,'DS2024'!$V$20:$V$35,1)):
INDEX('DS2024'!$W$20:$W$35,MATCH(L34,'DS2024'!$V$20:$V$35,1)+1),
INDEX('DS2024'!$V$20:$V$35,MATCH(L34,'DS2024'!$V$20:$V$35,1)):
INDEX('DS2024'!$V$20:$V$35,MATCH(L34,'DS2024'!$V$20:$V$35,1)+1)),
IF($Y$3=Database!$A$19,
_xlfn.FORECAST.LINEAR(
L34,
INDEX('DS2024'!$Z$20:$Z$35,MATCH(L34,'DS2024'!$Y$20:$Y$35,1)):
INDEX('DS2024'!$Z$20:$Z$35,MATCH(L34,'DS2024'!$Y$20:$Y$35,1)+1),
INDEX('DS2024'!$Y$20:$Y$35,MATCH(L34,'DS2024'!$Y$20:$Y$35,1)):
INDEX('DS2024'!$Y$20:$Y$35,MATCH(L34,'DS2024'!$Y$20:$Y$35,1)+1)),
IF($Y$3=Database!$A$20,
_xlfn.FORECAST.LINEAR(
L34,
INDEX('DS2024'!$AC$20:$AC$35,MATCH(L34,'DS2024'!$AB$20:$AB$35,1)):
INDEX('DS2024'!$AC$20:$AC$35,MATCH(L34,'DS2024'!$AB$20:$AB$35,1)+1),
INDEX('DS2024'!$AB$20:$AB$35,MATCH(L34,'DS2024'!$AB$20:$AB$35,1)):
INDEX('DS2024'!$AB$20:$AB$35,MATCH(L34,'DS2024'!$AB$20:$AB$35,1)+1)),
IF($Y$3=Database!$A$2,
_xlfn.FORECAST.LINEAR(
L34,
INDEX('DS2024'!$B$5:$B$15,MATCH(L34,'DS2024'!$A$5:$A$15,1)):
INDEX('DS2024'!$B$5:$B$15,MATCH(L34,'DS2024'!$A$5:$A$15,1)+1),
INDEX('DS2024'!$A$5:$A$15,MATCH(L34,'DS2024'!$A$5:$A$15,1)):
INDEX('DS2024'!$A$5:$A$15,MATCH(L34,'DS2024'!$A$5:$A$15,1)+1)),
IF($Y$3=Database!$A$3,
_xlfn.FORECAST.LINEAR(
L34,
INDEX('DS2024'!$E$5:$E$15,MATCH(L34,'DS2024'!$D$5:$D$15,1)):
INDEX('DS2024'!$E$5:$E$15,MATCH(L34,'DS2024'!$D$5:$D$15,1)+1),
INDEX('DS2024'!$D$5:$D$15,MATCH(L34,'DS2024'!$D$5:$D$15,1)):
INDEX('DS2024'!$D$5:$D$15,MATCH(L34,'DS2024'!$D$5:$D$15,1)+1)),
IF($Y$3=Database!$A$4,
_xlfn.FORECAST.LINEAR(
L34,
INDEX('DS2024'!$H$5:$H$15,MATCH(L34,'DS2024'!$G$5:$G$15,1)):
INDEX('DS2024'!$H$5:$H$15,MATCH(L34,'DS2024'!$G$5:$G$15,1)+1),
INDEX('DS2024'!$G$5:$G$15,MATCH(L34,'DS2024'!$G$5:$G$15,1)):
INDEX('DS2024'!$G$5:$G$15,MATCH(L34,'DS2024'!$G$5:$G$15,1)+1)),
IF($Y$3=Database!$A$5,
_xlfn.FORECAST.LINEAR(
L34,
INDEX('DS2024'!$K$5:$K$15,MATCH(L34,'DS2024'!$J$5:$J$15,1)):
INDEX('DS2024'!$K$5:$K$15,MATCH(L34,'DS2024'!$J$5:$J$15,1)+1),
INDEX('DS2024'!$J$5:$J$15,MATCH(L34,'DS2024'!$J$5:$J$15,1)):
INDEX('DS2024'!$J$5:$J$15,MATCH(L34,'DS2024'!$J$5:$J$15,1)+1)),
IF($Y$3=Database!$A$6,
_xlfn.FORECAST.LINEAR(
L34,
INDEX('DS2024'!$N$5:$N$15,MATCH(L34,'DS2024'!$M$5:$M$15,1)):
INDEX('DS2024'!$N$5:$N$15,MATCH(L34,'DS2024'!$M$5:$M$15,1)+1),
INDEX('DS2024'!$M$5:$M$15,MATCH(L34,'DS2024'!$M$5:$M$15,1)):
INDEX('DS2024'!$M$5:$M$15,MATCH(L34,'DS2024'!$M$5:$M$15,1)+1)),
IF($Y$3=Database!$A$7,
_xlfn.FORECAST.LINEAR(
L34,
INDEX('DS2024'!$Q$5:$Q$15,MATCH(L34,'DS2024'!$P$5:$P$15,1)):
INDEX('DS2024'!$Q$5:$Q$15,MATCH(L34,'DS2024'!$P$5:$P$15,1)+1),
INDEX('DS2024'!$P$5:$P$15,MATCH(L34,'DS2024'!$P$5:$P$15,1)):
INDEX('DS2024'!$P$5:$P$15,MATCH(L34,'DS2024'!$P$5:$P$15,1)+1)),
IF($Y$3=Database!$A$8,
_xlfn.FORECAST.LINEAR(
L34,
INDEX('DS2024'!$T$5:$T$15,MATCH(L34,'DS2024'!$S$5:$S$15,1)):
INDEX('DS2024'!$T$5:$T$15,MATCH(L34,'DS2024'!$S$5:$S$15,1)+1),
INDEX('DS2024'!$S$5:$S$15,MATCH(L34,'DS2024'!$S$5:$S$15,1)):
INDEX('DS2024'!$S$5:$S$15,MATCH(L34,'DS2024'!$S$5:$S$15,1)+1)),
IF($T$3=Database!$A$9,
_xlfn.FORECAST.LINEAR(
L34,
INDEX('DS2024'!$W$5:$W$15,MATCH(L34,'DS2024'!$V$5:$V$15,1)):
INDEX('DS2024'!$W$5:$W$15,MATCH(L34,'DS2024'!$V$5:$V$15,1)+1),
INDEX('DS2024'!$V$5:$V$15,MATCH(L34,'DS2024'!$V$5:$V$15,1)):
INDEX('DS2024'!$V$5:$V$15,MATCH(L34,'DS2024'!$V$5:$V$15,1)+1)),
IF($T$3=Database!$A$10,
_xlfn.FORECAST.LINEAR(
L34,
INDEX('DS2024'!$Z$5:$Z$15,MATCH(L34,'DS2024'!$Y$5:$Y$15,1)):
INDEX('DS2024'!$Z$5:$Z$15,MATCH(L34,'DS2024'!$Y$5:$Y$15,1)+1),
INDEX('DS2024'!$Y$5:$Y$15,MATCH(L34,'DS2024'!$Y$5:$Y$15,1)):
INDEX('DS2024'!$Y$5:$Y$15,MATCH(L34,'DS2024'!$Y$5:$Y$15,1)+1))
)))))))))))))))))))</f>
        <v>0.19150109478880528</v>
      </c>
      <c r="Z34" s="50">
        <f>IF($Z$3=Database!$A$11,
_xlfn.FORECAST.LINEAR(
N34,
INDEX('DS2024'!$B$20:$B$35,MATCH(N34,'DS2024'!$A$20:$A$35,1)):
INDEX('DS2024'!$B$20:$B$35,MATCH(N34,'DS2024'!$A$20:$A$35,1)+1),
INDEX('DS2024'!$A$20:$A$35,MATCH(N34,'DS2024'!$A$20:$A$35,1)):
INDEX('DS2024'!$A$20:$A$35,MATCH(N34,'DS2024'!$A$20:$A$35,1)+1)),
IF($Z$3=Database!$A$12,
_xlfn.FORECAST.LINEAR(
N34,
INDEX('DS2024'!$E$20:$E$35,MATCH(N34,'DS2024'!$D$20:$D$35,1)):
INDEX('DS2024'!$E$20:$E$35,MATCH(N34,'DS2024'!$D$20:$D$35,1)+1),
INDEX('DS2024'!$D$20:$D$35,MATCH(N34,'DS2024'!$D$20:$D$35,1)):
INDEX('DS2024'!$D$20:$D$35,MATCH(N34,'DS2024'!$D$20:$D$35,1)+1)),
IF($Z$3=Database!$A$13,
_xlfn.FORECAST.LINEAR(
N34,
INDEX('DS2024'!$H$20:$H$35,MATCH(N34,'DS2024'!$G$20:$G$35,1)):
INDEX('DS2024'!$H$20:$H$35,MATCH(N34,'DS2024'!$G$20:$G$35,1)+1),
INDEX('DS2024'!$G$20:$G$35,MATCH(N34,'DS2024'!$G$20:$G$35,1)):
INDEX('DS2024'!$G$20:$G$35,MATCH(N34,'DS2024'!$G$20:$G$35,1)+1)),
IF($Z$3=Database!$A$14,
_xlfn.FORECAST.LINEAR(
N34,
INDEX('DS2024'!$K$20:$K$35,MATCH(N34,'DS2024'!$J$20:$J$35,1)):
INDEX('DS2024'!$K$20:$K$35,MATCH(N34,'DS2024'!$J$20:$J$35,1)+1),
INDEX('DS2024'!$J$20:$J$35,MATCH(N34,'DS2024'!$J$20:$J$35,1)):
INDEX('DS2024'!$J$20:$J$35,MATCH(N34,'DS2024'!$J$20:$J$35,1)+1)),
IF($Z$3=Database!$A$15,
_xlfn.FORECAST.LINEAR(
N34,
INDEX('DS2024'!$N$20:$N$35,MATCH(N34,'DS2024'!$M$20:$M$35,1)):
INDEX('DS2024'!$N$20:$N$35,MATCH(N34,'DS2024'!$M$20:$M$35,1)+1),
INDEX('DS2024'!$M$20:$M$35,MATCH(N34,'DS2024'!$M$20:$M$35,1)):
INDEX('DS2024'!$M$20:$M$35,MATCH(N34,'DS2024'!$M$20:$M$35,1)+1)),
IF($Z$3=Database!$A$16,
_xlfn.FORECAST.LINEAR(
N34,
INDEX('DS2024'!$Q$20:$Q$35,MATCH(N34,'DS2024'!$P$20:$P$35,1)):
INDEX('DS2024'!$Q$20:$Q$35,MATCH(N34,'DS2024'!$P$20:$P$35,1)+1),
INDEX('DS2024'!$P$20:$P$35,MATCH(N34,'DS2024'!$P$20:$P$35,1)):
INDEX('DS2024'!$P$20:$P$35,MATCH(N34,'DS2024'!$P$20:$P$35,1)+1)),
IF($Z$3=Database!$A$17,
_xlfn.FORECAST.LINEAR(
N34,
INDEX('DS2024'!$T$20:$T$35,MATCH(N34,'DS2024'!$S$20:$S$35,1)):
INDEX('DS2024'!$T$20:$T$35,MATCH(N34,'DS2024'!$S$20:$S$35,1)+1),
INDEX('DS2024'!$S$20:$S$35,MATCH(N34,'DS2024'!$S$20:$S$35,1)):
INDEX('DS2024'!$S$20:$S$35,MATCH(N34,'DS2024'!$S$20:$S$35,1)+1)),
IF($Z$3=Database!$A$18,
_xlfn.FORECAST.LINEAR(
N34,
INDEX('DS2024'!$W$20:$W$35,MATCH(N34,'DS2024'!$V$20:$V$35,1)):
INDEX('DS2024'!$W$20:$W$35,MATCH(N34,'DS2024'!$V$20:$V$35,1)+1),
INDEX('DS2024'!$V$20:$V$35,MATCH(N34,'DS2024'!$V$20:$V$35,1)):
INDEX('DS2024'!$V$20:$V$35,MATCH(N34,'DS2024'!$V$20:$V$35,1)+1)),
IF($Z$3=Database!$A$19,
_xlfn.FORECAST.LINEAR(
N34,
INDEX('DS2024'!$Z$20:$Z$35,MATCH(N34,'DS2024'!$Y$20:$Y$35,1)):
INDEX('DS2024'!$Z$20:$Z$35,MATCH(N34,'DS2024'!$Y$20:$Y$35,1)+1),
INDEX('DS2024'!$Y$20:$Y$35,MATCH(N34,'DS2024'!$Y$20:$Y$35,1)):
INDEX('DS2024'!$Y$20:$Y$35,MATCH(N34,'DS2024'!$Y$20:$Y$35,1)+1)),
IF($Z$3=Database!$A$20,
_xlfn.FORECAST.LINEAR(
N34,
INDEX('DS2024'!$AC$20:$AC$35,MATCH(N34,'DS2024'!$AB$20:$AB$35,1)):
INDEX('DS2024'!$AC$20:$AC$35,MATCH(N34,'DS2024'!$AB$20:$AB$35,1)+1),
INDEX('DS2024'!$AB$20:$AB$35,MATCH(N34,'DS2024'!$AB$20:$AB$35,1)):
INDEX('DS2024'!$AB$20:$AB$35,MATCH(N34,'DS2024'!$AB$20:$AB$35,1)+1)),
IF($Z$3=Database!$A$2,
_xlfn.FORECAST.LINEAR(
N34,
INDEX('DS2024'!$B$5:$B$15,MATCH(N34,'DS2024'!$A$5:$A$15,1)):
INDEX('DS2024'!$B$5:$B$15,MATCH(N34,'DS2024'!$A$5:$A$15,1)+1),
INDEX('DS2024'!$A$5:$A$15,MATCH(N34,'DS2024'!$A$5:$A$15,1)):
INDEX('DS2024'!$A$5:$A$15,MATCH(N34,'DS2024'!$A$5:$A$15,1)+1)),
IF($Z$3=Database!$A$3,
_xlfn.FORECAST.LINEAR(
N34,
INDEX('DS2024'!$E$5:$E$15,MATCH(N34,'DS2024'!$D$5:$D$15,1)):
INDEX('DS2024'!$E$5:$E$15,MATCH(N34,'DS2024'!$D$5:$D$15,1)+1),
INDEX('DS2024'!$D$5:$D$15,MATCH(N34,'DS2024'!$D$5:$D$15,1)):
INDEX('DS2024'!$D$5:$D$15,MATCH(N34,'DS2024'!$D$5:$D$15,1)+1)),
IF($Z$3=Database!$A$4,
_xlfn.FORECAST.LINEAR(
N34,
INDEX('DS2024'!$H$5:$H$15,MATCH(N34,'DS2024'!$G$5:$G$15,1)):
INDEX('DS2024'!$H$5:$H$15,MATCH(N34,'DS2024'!$G$5:$G$15,1)+1),
INDEX('DS2024'!$G$5:$G$15,MATCH(N34,'DS2024'!$G$5:$G$15,1)):
INDEX('DS2024'!$G$5:$G$15,MATCH(N34,'DS2024'!$G$5:$G$15,1)+1)),
IF($Z$3=Database!$A$5,
_xlfn.FORECAST.LINEAR(
N34,
INDEX('DS2024'!$K$5:$K$15,MATCH(N34,'DS2024'!$J$5:$J$15,1)):
INDEX('DS2024'!$K$5:$K$15,MATCH(N34,'DS2024'!$J$5:$J$15,1)+1),
INDEX('DS2024'!$J$5:$J$15,MATCH(N34,'DS2024'!$J$5:$J$15,1)):
INDEX('DS2024'!$J$5:$J$15,MATCH(N34,'DS2024'!$J$5:$J$15,1)+1)),
IF($Z$3=Database!$A$6,
_xlfn.FORECAST.LINEAR(
N34,
INDEX('DS2024'!$N$5:$N$15,MATCH(N34,'DS2024'!$M$5:$M$15,1)):
INDEX('DS2024'!$N$5:$N$15,MATCH(N34,'DS2024'!$M$5:$M$15,1)+1),
INDEX('DS2024'!$M$5:$M$15,MATCH(N34,'DS2024'!$M$5:$M$15,1)):
INDEX('DS2024'!$M$5:$M$15,MATCH(N34,'DS2024'!$M$5:$M$15,1)+1)),
IF($Z$3=Database!$A$7,
_xlfn.FORECAST.LINEAR(
N34,
INDEX('DS2024'!$Q$5:$Q$15,MATCH(N34,'DS2024'!$P$5:$P$15,1)):
INDEX('DS2024'!$Q$5:$Q$15,MATCH(N34,'DS2024'!$P$5:$P$15,1)+1),
INDEX('DS2024'!$P$5:$P$15,MATCH(N34,'DS2024'!$P$5:$P$15,1)):
INDEX('DS2024'!$P$5:$P$15,MATCH(N34,'DS2024'!$P$5:$P$15,1)+1)),
IF($Z$3=Database!$A$8,
_xlfn.FORECAST.LINEAR(
N34,
INDEX('DS2024'!$T$5:$T$15,MATCH(N34,'DS2024'!$S$5:$S$15,1)):
INDEX('DS2024'!$T$5:$T$15,MATCH(N34,'DS2024'!$S$5:$S$15,1)+1),
INDEX('DS2024'!$S$5:$S$15,MATCH(N34,'DS2024'!$S$5:$S$15,1)):
INDEX('DS2024'!$S$5:$S$15,MATCH(N34,'DS2024'!$S$5:$S$15,1)+1)),
IF($Z$3=Database!$A$9,
_xlfn.FORECAST.LINEAR(
N34,
INDEX('DS2024'!$W$5:$W$15,MATCH(N34,'DS2024'!$V$5:$V$15,1)):
INDEX('DS2024'!$W$5:$W$15,MATCH(N34,'DS2024'!$V$5:$V$15,1)+1),
INDEX('DS2024'!$V$5:$V$15,MATCH(N34,'DS2024'!$V$5:$V$15,1)):
INDEX('DS2024'!$V$5:$V$15,MATCH(N34,'DS2024'!$V$5:$V$15,1)+1)),
IF($Z$3=Database!$A$10,
_xlfn.FORECAST.LINEAR(
N34,
INDEX('DS2024'!$Z$5:$Z$15,MATCH(N34,'DS2024'!$Y$5:$Y$15,1)):
INDEX('DS2024'!$Z$5:$Z$15,MATCH(N34,'DS2024'!$Y$5:$Y$15,1)+1),
INDEX('DS2024'!$Y$5:$Y$15,MATCH(N34,'DS2024'!$Y$5:$Y$15,1)):
INDEX('DS2024'!$Y$5:$Y$15,MATCH(N34,'DS2024'!$Y$5:$Y$15,1)+1))
)))))))))))))))))))</f>
        <v>0.19374640710219354</v>
      </c>
      <c r="AA34" s="50">
        <f>IF($AA$3=Database!$A$11,
_xlfn.FORECAST.LINEAR(
P34,
INDEX('DS2024'!$B$20:$B$35,MATCH(P34,'DS2024'!$A$20:$A$35,1)):
INDEX('DS2024'!$B$20:$B$35,MATCH(P34,'DS2024'!$A$20:$A$35,1)+1),
INDEX('DS2024'!$A$20:$A$35,MATCH(P34,'DS2024'!$A$20:$A$35,1)):
INDEX('DS2024'!$A$20:$A$35,MATCH(P34,'DS2024'!$A$20:$A$35,1)+1)),
IF($AA$3=Database!$A$12,
_xlfn.FORECAST.LINEAR(
P34,
INDEX('DS2024'!$E$20:$E$35,MATCH(P34,'DS2024'!$D$20:$D$35,1)):
INDEX('DS2024'!$E$20:$E$35,MATCH(P34,'DS2024'!$D$20:$D$35,1)+1),
INDEX('DS2024'!$D$20:$D$35,MATCH(P34,'DS2024'!$D$20:$D$35,1)):
INDEX('DS2024'!$D$20:$D$35,MATCH(P34,'DS2024'!$D$20:$D$35,1)+1)),
IF($AA$3=Database!$A$13,
_xlfn.FORECAST.LINEAR(
P34,
INDEX('DS2024'!$H$20:$H$35,MATCH(P34,'DS2024'!$G$20:$G$35,1)):
INDEX('DS2024'!$H$20:$H$35,MATCH(P34,'DS2024'!$G$20:$G$35,1)+1),
INDEX('DS2024'!$G$20:$G$35,MATCH(P34,'DS2024'!$G$20:$G$35,1)):
INDEX('DS2024'!$G$20:$G$35,MATCH(P34,'DS2024'!$G$20:$G$35,1)+1)),
IF($AA$3=Database!$A$14,
_xlfn.FORECAST.LINEAR(
P34,
INDEX('DS2024'!$K$20:$K$35,MATCH(P34,'DS2024'!$J$20:$J$35,1)):
INDEX('DS2024'!$K$20:$K$35,MATCH(P34,'DS2024'!$J$20:$J$35,1)+1),
INDEX('DS2024'!$J$20:$J$35,MATCH(P34,'DS2024'!$J$20:$J$35,1)):
INDEX('DS2024'!$J$20:$J$35,MATCH(P34,'DS2024'!$J$20:$J$35,1)+1)),
IF($AA$3=Database!$A$15,
_xlfn.FORECAST.LINEAR(
P34,
INDEX('DS2024'!$N$20:$N$35,MATCH(P34,'DS2024'!$M$20:$M$35,1)):
INDEX('DS2024'!$N$20:$N$35,MATCH(P34,'DS2024'!$M$20:$M$35,1)+1),
INDEX('DS2024'!$M$20:$M$35,MATCH(P34,'DS2024'!$M$20:$M$35,1)):
INDEX('DS2024'!$M$20:$M$35,MATCH(P34,'DS2024'!$M$20:$M$35,1)+1)),
IF($AA$3=Database!$A$16,
_xlfn.FORECAST.LINEAR(
P34,
INDEX('DS2024'!$Q$20:$Q$35,MATCH(P34,'DS2024'!$P$20:$P$35,1)):
INDEX('DS2024'!$Q$20:$Q$35,MATCH(P34,'DS2024'!$P$20:$P$35,1)+1),
INDEX('DS2024'!$P$20:$P$35,MATCH(P34,'DS2024'!$P$20:$P$35,1)):
INDEX('DS2024'!$P$20:$P$35,MATCH(P34,'DS2024'!$P$20:$P$35,1)+1)),
IF($AA$3=Database!$A$17,
_xlfn.FORECAST.LINEAR(
P34,
INDEX('DS2024'!$T$20:$T$35,MATCH(P34,'DS2024'!$S$20:$S$35,1)):
INDEX('DS2024'!$T$20:$T$35,MATCH(P34,'DS2024'!$S$20:$S$35,1)+1),
INDEX('DS2024'!$S$20:$S$35,MATCH(P34,'DS2024'!$S$20:$S$35,1)):
INDEX('DS2024'!$S$20:$S$35,MATCH(P34,'DS2024'!$S$20:$S$35,1)+1)),
IF($AA$3=Database!$A$18,
_xlfn.FORECAST.LINEAR(
P34,
INDEX('DS2024'!$W$20:$W$35,MATCH(P34,'DS2024'!$V$20:$V$35,1)):
INDEX('DS2024'!$W$20:$W$35,MATCH(P34,'DS2024'!$V$20:$V$35,1)+1),
INDEX('DS2024'!$V$20:$V$35,MATCH(P34,'DS2024'!$V$20:$V$35,1)):
INDEX('DS2024'!$V$20:$V$35,MATCH(P34,'DS2024'!$V$20:$V$35,1)+1)),
IF($AA$3=Database!$A$19,
_xlfn.FORECAST.LINEAR(
P34,
INDEX('DS2024'!$Z$20:$Z$35,MATCH(P34,'DS2024'!$Y$20:$Y$35,1)):
INDEX('DS2024'!$Z$20:$Z$35,MATCH(P34,'DS2024'!$Y$20:$Y$35,1)+1),
INDEX('DS2024'!$Y$20:$Y$35,MATCH(P34,'DS2024'!$Y$20:$Y$35,1)):
INDEX('DS2024'!$Y$20:$Y$35,MATCH(P34,'DS2024'!$Y$20:$Y$35,1)+1)),
IF($AA$3=Database!$A$20,
_xlfn.FORECAST.LINEAR(
P34,
INDEX('DS2024'!$AC$20:$AC$35,MATCH(P34,'DS2024'!$AB$20:$AB$35,1)):
INDEX('DS2024'!$AC$20:$AC$35,MATCH(P34,'DS2024'!$AB$20:$AB$35,1)+1),
INDEX('DS2024'!$AB$20:$AB$35,MATCH(P34,'DS2024'!$AB$20:$AB$35,1)):
INDEX('DS2024'!$AB$20:$AB$35,MATCH(P34,'DS2024'!$AB$20:$AB$35,1)+1)),
IF($AA$3=Database!$A$2,
_xlfn.FORECAST.LINEAR(
P34,
INDEX('DS2024'!$B$5:$B$15,MATCH(P34,'DS2024'!$A$5:$A$15,1)):
INDEX('DS2024'!$B$5:$B$15,MATCH(P34,'DS2024'!$A$5:$A$15,1)+1),
INDEX('DS2024'!$A$5:$A$15,MATCH(P34,'DS2024'!$A$5:$A$15,1)):
INDEX('DS2024'!$A$5:$A$15,MATCH(P34,'DS2024'!$A$5:$A$15,1)+1)),
IF($AA$3=Database!$A$3,
_xlfn.FORECAST.LINEAR(
P34,
INDEX('DS2024'!$E$5:$E$15,MATCH(P34,'DS2024'!$D$5:$D$15,1)):
INDEX('DS2024'!$E$5:$E$15,MATCH(P34,'DS2024'!$D$5:$D$15,1)+1),
INDEX('DS2024'!$D$5:$D$15,MATCH(P34,'DS2024'!$D$5:$D$15,1)):
INDEX('DS2024'!$D$5:$D$15,MATCH(P34,'DS2024'!$D$5:$D$15,1)+1)),
IF($AA$3=Database!$A$4,
_xlfn.FORECAST.LINEAR(
P34,
INDEX('DS2024'!$H$5:$H$15,MATCH(P34,'DS2024'!$G$5:$G$15,1)):
INDEX('DS2024'!$H$5:$H$15,MATCH(P34,'DS2024'!$G$5:$G$15,1)+1),
INDEX('DS2024'!$G$5:$G$15,MATCH(P34,'DS2024'!$G$5:$G$15,1)):
INDEX('DS2024'!$G$5:$G$15,MATCH(P34,'DS2024'!$G$5:$G$15,1)+1)),
IF($AA$3=Database!$A$5,
_xlfn.FORECAST.LINEAR(
P34,
INDEX('DS2024'!$K$5:$K$15,MATCH(P34,'DS2024'!$J$5:$J$15,1)):
INDEX('DS2024'!$K$5:$K$15,MATCH(P34,'DS2024'!$J$5:$J$15,1)+1),
INDEX('DS2024'!$J$5:$J$15,MATCH(P34,'DS2024'!$J$5:$J$15,1)):
INDEX('DS2024'!$J$5:$J$15,MATCH(P34,'DS2024'!$J$5:$J$15,1)+1)),
IF($AA$3=Database!$A$6,
_xlfn.FORECAST.LINEAR(
P34,
INDEX('DS2024'!$N$5:$N$15,MATCH(P34,'DS2024'!$M$5:$M$15,1)):
INDEX('DS2024'!$N$5:$N$15,MATCH(P34,'DS2024'!$M$5:$M$15,1)+1),
INDEX('DS2024'!$M$5:$M$15,MATCH(P34,'DS2024'!$M$5:$M$15,1)):
INDEX('DS2024'!$M$5:$M$15,MATCH(P34,'DS2024'!$M$5:$M$15,1)+1)),
IF($AA$3=Database!$A$7,
_xlfn.FORECAST.LINEAR(
P34,
INDEX('DS2024'!$Q$5:$Q$15,MATCH(P34,'DS2024'!$P$5:$P$15,1)):
INDEX('DS2024'!$Q$5:$Q$15,MATCH(P34,'DS2024'!$P$5:$P$15,1)+1),
INDEX('DS2024'!$P$5:$P$15,MATCH(P34,'DS2024'!$P$5:$P$15,1)):
INDEX('DS2024'!$P$5:$P$15,MATCH(P34,'DS2024'!$P$5:$P$15,1)+1)),
IF($AA$3=Database!$A$8,
_xlfn.FORECAST.LINEAR(
P34,
INDEX('DS2024'!$T$5:$T$15,MATCH(P34,'DS2024'!$S$5:$S$15,1)):
INDEX('DS2024'!$T$5:$T$15,MATCH(P34,'DS2024'!$S$5:$S$15,1)+1),
INDEX('DS2024'!$S$5:$S$15,MATCH(P34,'DS2024'!$S$5:$S$15,1)):
INDEX('DS2024'!$S$5:$S$15,MATCH(P34,'DS2024'!$S$5:$S$15,1)+1)),
IF($AA$3=Database!$A$9,
_xlfn.FORECAST.LINEAR(
P34,
INDEX('DS2024'!$W$5:$W$15,MATCH(P34,'DS2024'!$V$5:$V$15,1)):
INDEX('DS2024'!$W$5:$W$15,MATCH(P34,'DS2024'!$V$5:$V$15,1)+1),
INDEX('DS2024'!$V$5:$V$15,MATCH(P34,'DS2024'!$V$5:$V$15,1)):
INDEX('DS2024'!$V$5:$V$15,MATCH(P34,'DS2024'!$V$5:$V$15,1)+1)),
IF($AA$3=Database!$A$10,
_xlfn.FORECAST.LINEAR(
P34,
INDEX('DS2024'!$Z$5:$Z$15,MATCH(P34,'DS2024'!$Y$5:$Y$15,1)):
INDEX('DS2024'!$Z$5:$Z$15,MATCH(P34,'DS2024'!$Y$5:$Y$15,1)+1),
INDEX('DS2024'!$Y$5:$Y$15,MATCH(P34,'DS2024'!$Y$5:$Y$15,1)):
INDEX('DS2024'!$Y$5:$Y$15,MATCH(P34,'DS2024'!$Y$5:$Y$15,1)+1))
)))))))))))))))))))</f>
        <v>0.1936858951391377</v>
      </c>
      <c r="AB34" s="50">
        <f>IF($AB$3=Database!$A$11,
_xlfn.FORECAST.LINEAR(
R34,
INDEX('DS2024'!$B$20:$B$35,MATCH(R34,'DS2024'!$A$20:$A$35,1)):
INDEX('DS2024'!$B$20:$B$35,MATCH(R34,'DS2024'!$A$20:$A$35,1)+1),
INDEX('DS2024'!$A$20:$A$35,MATCH(R34,'DS2024'!$A$20:$A$35,1)):
INDEX('DS2024'!$A$20:$A$35,MATCH(R34,'DS2024'!$A$20:$A$35,1)+1)),
IF($AB$3=Database!$A$12,
_xlfn.FORECAST.LINEAR(
R34,
INDEX('DS2024'!$E$20:$E$35,MATCH(R34,'DS2024'!$D$20:$D$35,1)):
INDEX('DS2024'!$E$20:$E$35,MATCH(R34,'DS2024'!$D$20:$D$35,1)+1),
INDEX('DS2024'!$D$20:$D$35,MATCH(R34,'DS2024'!$D$20:$D$35,1)):
INDEX('DS2024'!$D$20:$D$35,MATCH(R34,'DS2024'!$D$20:$D$35,1)+1)),
IF($AB$3=Database!$A$13,
_xlfn.FORECAST.LINEAR(
R34,
INDEX('DS2024'!$H$20:$H$35,MATCH(R34,'DS2024'!$G$20:$G$35,1)):
INDEX('DS2024'!$H$20:$H$35,MATCH(R34,'DS2024'!$G$20:$G$35,1)+1),
INDEX('DS2024'!$G$20:$G$35,MATCH(R34,'DS2024'!$G$20:$G$35,1)):
INDEX('DS2024'!$G$20:$G$35,MATCH(R34,'DS2024'!$G$20:$G$35,1)+1)),
IF($AB$3=Database!$A$14,
_xlfn.FORECAST.LINEAR(
R34,
INDEX('DS2024'!$K$20:$K$35,MATCH(R34,'DS2024'!$J$20:$J$35,1)):
INDEX('DS2024'!$K$20:$K$35,MATCH(R34,'DS2024'!$J$20:$J$35,1)+1),
INDEX('DS2024'!$J$20:$J$35,MATCH(R34,'DS2024'!$J$20:$J$35,1)):
INDEX('DS2024'!$J$20:$J$35,MATCH(R34,'DS2024'!$J$20:$J$35,1)+1)),
IF($AB$3=Database!$A$15,
_xlfn.FORECAST.LINEAR(
R34,
INDEX('DS2024'!$N$20:$N$35,MATCH(R34,'DS2024'!$M$20:$M$35,1)):
INDEX('DS2024'!$N$20:$N$35,MATCH(R34,'DS2024'!$M$20:$M$35,1)+1),
INDEX('DS2024'!$M$20:$M$35,MATCH(R34,'DS2024'!$M$20:$M$35,1)):
INDEX('DS2024'!$M$20:$M$35,MATCH(R34,'DS2024'!$M$20:$M$35,1)+1)),
IF($AB$3=Database!$A$16,
_xlfn.FORECAST.LINEAR(
R34,
INDEX('DS2024'!$Q$20:$Q$35,MATCH(R34,'DS2024'!$P$20:$P$35,1)):
INDEX('DS2024'!$Q$20:$Q$35,MATCH(R34,'DS2024'!$P$20:$P$35,1)+1),
INDEX('DS2024'!$P$20:$P$35,MATCH(R34,'DS2024'!$P$20:$P$35,1)):
INDEX('DS2024'!$P$20:$P$35,MATCH(R34,'DS2024'!$P$20:$P$35,1)+1)),
IF($AB$3=Database!$A$17,
_xlfn.FORECAST.LINEAR(
R34,
INDEX('DS2024'!$T$20:$T$35,MATCH(R34,'DS2024'!$S$20:$S$35,1)):
INDEX('DS2024'!$T$20:$T$35,MATCH(R34,'DS2024'!$S$20:$S$35,1)+1),
INDEX('DS2024'!$S$20:$S$35,MATCH(R34,'DS2024'!$S$20:$S$35,1)):
INDEX('DS2024'!$S$20:$S$35,MATCH(R34,'DS2024'!$S$20:$S$35,1)+1)),
IF($AB$3=Database!$A$18,
_xlfn.FORECAST.LINEAR(
R34,
INDEX('DS2024'!$W$20:$W$35,MATCH(R34,'DS2024'!$V$20:$V$35,1)):
INDEX('DS2024'!$W$20:$W$35,MATCH(R34,'DS2024'!$V$20:$V$35,1)+1),
INDEX('DS2024'!$V$20:$V$35,MATCH(R34,'DS2024'!$V$20:$V$35,1)):
INDEX('DS2024'!$V$20:$V$35,MATCH(R34,'DS2024'!$V$20:$V$35,1)+1)),
IF($AB$3=Database!$A$19,
_xlfn.FORECAST.LINEAR(
R34,
INDEX('DS2024'!$Z$20:$Z$35,MATCH(R34,'DS2024'!$Y$20:$Y$35,1)):
INDEX('DS2024'!$Z$20:$Z$35,MATCH(R34,'DS2024'!$Y$20:$Y$35,1)+1),
INDEX('DS2024'!$Y$20:$Y$35,MATCH(R34,'DS2024'!$Y$20:$Y$35,1)):
INDEX('DS2024'!$Y$20:$Y$35,MATCH(R34,'DS2024'!$Y$20:$Y$35,1)+1)),
IF($AB$3=Database!$A$20,
_xlfn.FORECAST.LINEAR(
R34,
INDEX('DS2024'!$AC$20:$AC$35,MATCH(R34,'DS2024'!$AB$20:$AB$35,1)):
INDEX('DS2024'!$AC$20:$AC$35,MATCH(R34,'DS2024'!$AB$20:$AB$35,1)+1),
INDEX('DS2024'!$AB$20:$AB$35,MATCH(R34,'DS2024'!$AB$20:$AB$35,1)):
INDEX('DS2024'!$AB$20:$AB$35,MATCH(R34,'DS2024'!$AB$20:$AB$35,1)+1)),
IF($AB$3=Database!$A$2,
_xlfn.FORECAST.LINEAR(
R34,
INDEX('DS2024'!$B$5:$B$15,MATCH(R34,'DS2024'!$A$5:$A$15,1)):
INDEX('DS2024'!$B$5:$B$15,MATCH(R34,'DS2024'!$A$5:$A$15,1)+1),
INDEX('DS2024'!$A$5:$A$15,MATCH(R34,'DS2024'!$A$5:$A$15,1)):
INDEX('DS2024'!$A$5:$A$15,MATCH(R34,'DS2024'!$A$5:$A$15,1)+1)),
IF($AB$3=Database!$A$3,
_xlfn.FORECAST.LINEAR(
R34,
INDEX('DS2024'!$E$5:$E$15,MATCH(R34,'DS2024'!$D$5:$D$15,1)):
INDEX('DS2024'!$E$5:$E$15,MATCH(R34,'DS2024'!$D$5:$D$15,1)+1),
INDEX('DS2024'!$D$5:$D$15,MATCH(R34,'DS2024'!$D$5:$D$15,1)):
INDEX('DS2024'!$D$5:$D$15,MATCH(R34,'DS2024'!$D$5:$D$15,1)+1)),
IF($AB$3=Database!$A$4,
_xlfn.FORECAST.LINEAR(
R34,
INDEX('DS2024'!$H$5:$H$15,MATCH(R34,'DS2024'!$G$5:$G$15,1)):
INDEX('DS2024'!$H$5:$H$15,MATCH(R34,'DS2024'!$G$5:$G$15,1)+1),
INDEX('DS2024'!$G$5:$G$15,MATCH(R34,'DS2024'!$G$5:$G$15,1)):
INDEX('DS2024'!$G$5:$G$15,MATCH(R34,'DS2024'!$G$5:$G$15,1)+1)),
IF($AB$3=Database!$A$5,
_xlfn.FORECAST.LINEAR(
R34,
INDEX('DS2024'!$K$5:$K$15,MATCH(R34,'DS2024'!$J$5:$J$15,1)):
INDEX('DS2024'!$K$5:$K$15,MATCH(R34,'DS2024'!$J$5:$J$15,1)+1),
INDEX('DS2024'!$J$5:$J$15,MATCH(R34,'DS2024'!$J$5:$J$15,1)):
INDEX('DS2024'!$J$5:$J$15,MATCH(R34,'DS2024'!$J$5:$J$15,1)+1)),
IF($AB$3=Database!$A$6,
_xlfn.FORECAST.LINEAR(
R34,
INDEX('DS2024'!$N$5:$N$15,MATCH(R34,'DS2024'!$M$5:$M$15,1)):
INDEX('DS2024'!$N$5:$N$15,MATCH(R34,'DS2024'!$M$5:$M$15,1)+1),
INDEX('DS2024'!$M$5:$M$15,MATCH(R34,'DS2024'!$M$5:$M$15,1)):
INDEX('DS2024'!$M$5:$M$15,MATCH(R34,'DS2024'!$M$5:$M$15,1)+1)),
IF($AB$3=Database!$A$7,
_xlfn.FORECAST.LINEAR(
R34,
INDEX('DS2024'!$Q$5:$Q$15,MATCH(R34,'DS2024'!$P$5:$P$15,1)):
INDEX('DS2024'!$Q$5:$Q$15,MATCH(R34,'DS2024'!$P$5:$P$15,1)+1),
INDEX('DS2024'!$P$5:$P$15,MATCH(R34,'DS2024'!$P$5:$P$15,1)):
INDEX('DS2024'!$P$5:$P$15,MATCH(R34,'DS2024'!$P$5:$P$15,1)+1)),
IF($AB$3=Database!$A$8,
_xlfn.FORECAST.LINEAR(
R34,
INDEX('DS2024'!$T$5:$T$15,MATCH(R34,'DS2024'!$S$5:$S$15,1)):
INDEX('DS2024'!$T$5:$T$15,MATCH(R34,'DS2024'!$S$5:$S$15,1)+1),
INDEX('DS2024'!$S$5:$S$15,MATCH(R34,'DS2024'!$S$5:$S$15,1)):
INDEX('DS2024'!$S$5:$S$15,MATCH(R34,'DS2024'!$S$5:$S$15,1)+1)),
IF($AB$3=Database!$A$9,
_xlfn.FORECAST.LINEAR(
R34,
INDEX('DS2024'!$W$5:$W$15,MATCH(R34,'DS2024'!$V$5:$V$15,1)):
INDEX('DS2024'!$W$5:$W$15,MATCH(R34,'DS2024'!$V$5:$V$15,1)+1),
INDEX('DS2024'!$V$5:$V$15,MATCH(R34,'DS2024'!$V$5:$V$15,1)):
INDEX('DS2024'!$V$5:$V$15,MATCH(R34,'DS2024'!$V$5:$V$15,1)+1)),
IF($AB$3=Database!$A$10,
_xlfn.FORECAST.LINEAR(
R34,
INDEX('DS2024'!$Z$5:$Z$15,MATCH(R34,'DS2024'!$Y$5:$Y$15,1)):
INDEX('DS2024'!$Z$5:$Z$15,MATCH(R34,'DS2024'!$Y$5:$Y$15,1)+1),
INDEX('DS2024'!$Y$5:$Y$15,MATCH(R34,'DS2024'!$Y$5:$Y$15,1)):
INDEX('DS2024'!$Y$5:$Y$15,MATCH(R34,'DS2024'!$Y$5:$Y$15,1)+1))
)))))))))))))))))))</f>
        <v>0.19111572912934432</v>
      </c>
      <c r="AC34" s="82">
        <f t="shared" si="0"/>
        <v>0.52908678734222703</v>
      </c>
      <c r="AD34" s="82">
        <f t="shared" si="1"/>
        <v>0.46000244310311422</v>
      </c>
      <c r="AE34" s="82">
        <f t="shared" si="2"/>
        <v>0.46451558806008714</v>
      </c>
      <c r="AF34" s="82">
        <f t="shared" si="3"/>
        <v>0.52908748595078992</v>
      </c>
      <c r="AG34" s="82">
        <f t="shared" si="4"/>
        <v>0.52924746731169958</v>
      </c>
      <c r="AH34" s="82">
        <f t="shared" si="5"/>
        <v>0.52911566316282788</v>
      </c>
      <c r="AI34" s="82">
        <f t="shared" si="6"/>
        <v>0.5292798361751152</v>
      </c>
      <c r="AJ34" s="83">
        <f t="shared" si="7"/>
        <v>0.52927541165421665</v>
      </c>
      <c r="AK34" s="83">
        <f t="shared" si="8"/>
        <v>0.52908748595078992</v>
      </c>
      <c r="AL34" s="42"/>
      <c r="AM34" s="42"/>
      <c r="AN34" s="42"/>
      <c r="AO34" s="42"/>
      <c r="AP34" s="42"/>
      <c r="AQ34" s="42"/>
      <c r="AR34" s="42"/>
      <c r="AS34" s="42"/>
      <c r="AT34" s="42"/>
      <c r="BD34" s="83" t="e">
        <f>#REF!/10</f>
        <v>#REF!</v>
      </c>
      <c r="BE34" s="83" t="e">
        <f>#REF!/10</f>
        <v>#REF!</v>
      </c>
      <c r="BF34" s="83" t="e">
        <f>#REF!/10</f>
        <v>#REF!</v>
      </c>
      <c r="BG34" s="83" t="e">
        <f>#REF!/10</f>
        <v>#REF!</v>
      </c>
      <c r="BH34" s="83">
        <f t="shared" si="9"/>
        <v>0</v>
      </c>
      <c r="BI34" s="83">
        <f t="shared" si="10"/>
        <v>0</v>
      </c>
      <c r="BJ34" s="83">
        <f t="shared" si="11"/>
        <v>0</v>
      </c>
      <c r="BK34" s="83">
        <f t="shared" si="12"/>
        <v>0</v>
      </c>
      <c r="BL34" s="83">
        <f t="shared" si="13"/>
        <v>0</v>
      </c>
    </row>
    <row r="35" spans="1:64" ht="14.25" customHeight="1">
      <c r="A35" s="31">
        <v>29</v>
      </c>
      <c r="B35" s="42">
        <f>'Evaluasi 60 C'!B35</f>
        <v>65.974999999999994</v>
      </c>
      <c r="C35" s="42">
        <f>'Evaluasi 60 C'!C35</f>
        <v>-0.33728394766235831</v>
      </c>
      <c r="D35" s="42">
        <f>'Evaluasi 60 C'!E35</f>
        <v>66.536000000000001</v>
      </c>
      <c r="E35" s="42">
        <f>'Evaluasi 60 C'!F35</f>
        <v>-0.29407148014440432</v>
      </c>
      <c r="F35" s="42">
        <f>'Evaluasi 60 C'!H35</f>
        <v>65.84</v>
      </c>
      <c r="G35" s="42">
        <f>'Evaluasi 60 C'!I35</f>
        <v>-0.29583032490974726</v>
      </c>
      <c r="H35" s="42">
        <f>'Evaluasi 60 C'!K35</f>
        <v>65.94</v>
      </c>
      <c r="I35" s="42">
        <f>'Evaluasi 60 C'!L35</f>
        <v>-0.33718062868996324</v>
      </c>
      <c r="J35" s="42">
        <f>'Evaluasi 60 C'!N35</f>
        <v>64.805000000000007</v>
      </c>
      <c r="K35" s="42">
        <f>'Evaluasi 60 C'!O35</f>
        <v>-0.33383014201372263</v>
      </c>
      <c r="L35" s="42">
        <f>'Evaluasi 60 C'!Q35</f>
        <v>65.453000000000003</v>
      </c>
      <c r="M35" s="42">
        <f>'Evaluasi 60 C'!R35</f>
        <v>-0.33574301898835168</v>
      </c>
      <c r="N35" s="42">
        <f>'Evaluasi 60 C'!T35</f>
        <v>64.540999999999997</v>
      </c>
      <c r="O35" s="42">
        <f>'Evaluasi 60 C'!U35</f>
        <v>-0.33305082176479972</v>
      </c>
      <c r="P35" s="42">
        <f>'Evaluasi 60 C'!W35</f>
        <v>64.582999999999998</v>
      </c>
      <c r="Q35" s="42">
        <f>'Evaluasi 60 C'!X35</f>
        <v>-0.33317480453167381</v>
      </c>
      <c r="R35" s="42">
        <f>'Evaluasi 60 C'!Z35</f>
        <v>66.043000000000006</v>
      </c>
      <c r="S35" s="50">
        <f>'Evaluasi 60 C'!AA35</f>
        <v>-0.33748468166586881</v>
      </c>
      <c r="T35" s="50">
        <f>IF($T$3=Database!$A$11,
_xlfn.FORECAST.LINEAR(
B35,
INDEX('DS2024'!$B$20:$B$35,MATCH(B35,'DS2024'!$A$20:$A$35,1)):
INDEX('DS2024'!$B$20:$B$35,MATCH(B35,'DS2024'!$A$20:$A$35,1)+1),
INDEX('DS2024'!$A$20:$A$35,MATCH(B35,'DS2024'!$A$20:$A$35,1)):
INDEX('DS2024'!$A$20:$A$35,MATCH(B35,'DS2024'!$A$20:$A$35,1)+1)),
IF($T$3=Database!$A$12,
_xlfn.FORECAST.LINEAR(
B35,
INDEX('DS2024'!$E$20:$E$35,MATCH(B35,'DS2024'!$D$20:$D$35,1)):
INDEX('DS2024'!$E$20:$E$35,MATCH(B35,'DS2024'!$D$20:$D$35,1)+1),
INDEX('DS2024'!$D$20:$D$35,MATCH(B35,'DS2024'!$D$20:$D$35,1)):
INDEX('DS2024'!$D$20:$D$35,MATCH(B35,'DS2024'!$D$20:$D$35,1)+1)),
IF($T$3=Database!$A$13,
_xlfn.FORECAST.LINEAR(
B35,
INDEX('DS2024'!$H$20:$H$35,MATCH(B35,'DS2024'!$G$20:$G$35,1)):
INDEX('DS2024'!$H$20:$H$35,MATCH(B35,'DS2024'!$G$20:$G$35,1)+1),
INDEX('DS2024'!$G$20:$G$35,MATCH(B35,'DS2024'!$G$20:$G$35,1)):
INDEX('DS2024'!$G$20:$G$35,MATCH(B35,'DS2024'!$G$20:$G$35,1)+1)),
IF($T$3=Database!$A$14,
_xlfn.FORECAST.LINEAR(
B35,
INDEX('DS2024'!$K$20:$K$35,MATCH(B35,'DS2024'!$J$20:$J$35,1)):
INDEX('DS2024'!$K$20:$K$35,MATCH(B35,'DS2024'!$J$20:$J$35,1)+1),
INDEX('DS2024'!$J$20:$J$35,MATCH(B35,'DS2024'!$J$20:$J$35,1)):
INDEX('DS2024'!$J$20:$J$35,MATCH(B35,'DS2024'!$J$20:$J$35,1)+1)),
IF($T$3=Database!$A$15,
_xlfn.FORECAST.LINEAR(
B35,
INDEX('DS2024'!$N$20:$N$35,MATCH(B35,'DS2024'!$M$20:$M$35,1)):
INDEX('DS2024'!$N$20:$N$35,MATCH(B35,'DS2024'!$M$20:$M$35,1)+1),
INDEX('DS2024'!$M$20:$M$35,MATCH(B35,'DS2024'!$M$20:$M$35,1)):
INDEX('DS2024'!$M$20:$M$35,MATCH(B35,'DS2024'!$M$20:$M$35,1)+1)),
IF($T$3=Database!$A$16,
_xlfn.FORECAST.LINEAR(
B35,
INDEX('DS2024'!$Q$20:$Q$35,MATCH(B35,'DS2024'!$P$20:$P$35,1)):
INDEX('DS2024'!$Q$20:$Q$35,MATCH(B35,'DS2024'!$P$20:$P$35,1)+1),
INDEX('DS2024'!$P$20:$P$35,MATCH(B35,'DS2024'!$P$20:$P$35,1)):
INDEX('DS2024'!$P$20:$P$35,MATCH(B35,'DS2024'!$P$20:$P$35,1)+1)),
IF($T$3=Database!$A$17,
_xlfn.FORECAST.LINEAR(
B35,
INDEX('DS2024'!$T$20:$T$35,MATCH(B35,'DS2024'!$S$20:$S$35,1)):
INDEX('DS2024'!$T$20:$T$35,MATCH(B35,'DS2024'!$S$20:$S$35,1)+1),
INDEX('DS2024'!$S$20:$S$35,MATCH(B35,'DS2024'!$S$20:$S$35,1)):
INDEX('DS2024'!$S$20:$S$35,MATCH(B35,'DS2024'!$S$20:$S$35,1)+1)),
IF($T$3=Database!$A$18,
_xlfn.FORECAST.LINEAR(
B35,
INDEX('DS2024'!$W$20:$W$35,MATCH(B35,'DS2024'!$V$20:$V$35,1)):
INDEX('DS2024'!$W$20:$W$35,MATCH(B35,'DS2024'!$V$20:$V$35,1)+1),
INDEX('DS2024'!$V$20:$V$35,MATCH(B35,'DS2024'!$V$20:$V$35,1)):
INDEX('DS2024'!$V$20:$V$35,MATCH(B35,'DS2024'!$V$20:$V$35,1)+1)),
IF($T$3=Database!$A$19,
_xlfn.FORECAST.LINEAR(
B35,
INDEX('DS2024'!$Z$20:$Z$35,MATCH(B35,'DS2024'!$Y$20:$Y$35,1)):
INDEX('DS2024'!$Z$20:$Z$35,MATCH(B35,'DS2024'!$Y$20:$Y$35,1)+1),
INDEX('DS2024'!$Y$20:$Y$35,MATCH(B35,'DS2024'!$Y$20:$Y$35,1)):
INDEX('DS2024'!$Y$20:$Y$35,MATCH(B35,'DS2024'!$Y$20:$Y$35,1)+1)),
IF($T$3=Database!$A$20,
_xlfn.FORECAST.LINEAR(
B35,
INDEX('DS2024'!$AC$20:$AC$35,MATCH(B35,'DS2024'!$AB$20:$AB$35,1)):
INDEX('DS2024'!$AC$20:$AC$35,MATCH(B35,'DS2024'!$AB$20:$AB$35,1)+1),
INDEX('DS2024'!$AB$20:$AB$35,MATCH(B35,'DS2024'!$AB$20:$AB$35,1)):
INDEX('DS2024'!$AB$20:$AB$35,MATCH(B35,'DS2024'!$AB$20:$AB$35,1)+1)),
IF($T$3=Database!$A$2,
_xlfn.FORECAST.LINEAR(
B35,
INDEX('DS2024'!$B$5:$B$15,MATCH(B35,'DS2024'!$A$5:$A$15,1)):
INDEX('DS2024'!$B$5:$B$15,MATCH(B35,'DS2024'!$A$5:$A$15,1)+1),
INDEX('DS2024'!$A$5:$A$15,MATCH(B35,'DS2024'!$A$5:$A$15,1)):
INDEX('DS2024'!$A$5:$A$15,MATCH(B35,'DS2024'!$A$5:$A$15,1)+1)),
IF($T$3=Database!$A$3,
_xlfn.FORECAST.LINEAR(
B35,
INDEX('DS2024'!$E$5:$E$15,MATCH(B35,'DS2024'!$D$5:$D$15,1)):
INDEX('DS2024'!$E$5:$E$15,MATCH(B35,'DS2024'!$D$5:$D$15,1)+1),
INDEX('DS2024'!$D$5:$D$15,MATCH(B35,'DS2024'!$D$5:$D$15,1)):
INDEX('DS2024'!$D$5:$D$15,MATCH(B35,'DS2024'!$D$5:$D$15,1)+1)),
IF($T$3=Database!$A$4,
_xlfn.FORECAST.LINEAR(
B35,
INDEX('DS2024'!$H$5:$H$15,MATCH(B35,'DS2024'!$G$5:$G$15,1)):
INDEX('DS2024'!$H$5:$H$15,MATCH(B35,'DS2024'!$G$5:$G$15,1)+1),
INDEX('DS2024'!$G$5:$G$15,MATCH(B35,'DS2024'!$G$5:$G$15,1)):
INDEX('DS2024'!$G$5:$G$15,MATCH(B35,'DS2024'!$G$5:$G$15,1)+1)),
IF($T$3=Database!$A$5,
_xlfn.FORECAST.LINEAR(
B35,
INDEX('DS2024'!$K$5:$K$15,MATCH(B35,'DS2024'!$J$5:$J$15,1)):
INDEX('DS2024'!$K$5:$K$15,MATCH(B35,'DS2024'!$J$5:$J$15,1)+1),
INDEX('DS2024'!$J$5:$J$15,MATCH(B35,'DS2024'!$J$5:$J$15,1)):
INDEX('DS2024'!$J$5:$J$15,MATCH(B35,'DS2024'!$J$5:$J$15,1)+1)),
IF($T$3=Database!$A$6,
_xlfn.FORECAST.LINEAR(
B35,
INDEX('DS2024'!$N$5:$N$15,MATCH(B35,'DS2024'!$M$5:$M$15,1)):
INDEX('DS2024'!$N$5:$N$15,MATCH(B35,'DS2024'!$M$5:$M$15,1)+1),
INDEX('DS2024'!$M$5:$M$15,MATCH(B35,'DS2024'!$M$5:$M$15,1)):
INDEX('DS2024'!$M$5:$M$15,MATCH(B35,'DS2024'!$M$5:$M$15,1)+1)),
IF($T$3=Database!$A$7,
_xlfn.FORECAST.LINEAR(
B35,
INDEX('DS2024'!$Q$5:$Q$15,MATCH(B35,'DS2024'!$P$5:$P$15,1)):
INDEX('DS2024'!$Q$5:$Q$15,MATCH(B35,'DS2024'!$P$5:$P$15,1)+1),
INDEX('DS2024'!$P$5:$P$15,MATCH(B35,'DS2024'!$P$5:$P$15,1)):
INDEX('DS2024'!$P$5:$P$15,MATCH(B35,'DS2024'!$P$5:$P$15,1)+1)),
IF($T$3=Database!$A$8,
_xlfn.FORECAST.LINEAR(
B35,
INDEX('DS2024'!$T$5:$T$15,MATCH(B35,'DS2024'!$S$5:$S$15,1)):
INDEX('DS2024'!$T$5:$T$15,MATCH(B35,'DS2024'!$S$5:$S$15,1)+1),
INDEX('DS2024'!$S$5:$S$15,MATCH(B35,'DS2024'!$S$5:$S$15,1)):
INDEX('DS2024'!$S$5:$S$15,MATCH(B35,'DS2024'!$S$5:$S$15,1)+1)),
IF($T$3=Database!$A$9,
_xlfn.FORECAST.LINEAR(
B35,
INDEX('DS2024'!$W$5:$W$15,MATCH(B35,'DS2024'!$V$5:$V$15,1)):
INDEX('DS2024'!$W$5:$W$15,MATCH(B35,'DS2024'!$V$5:$V$15,1)+1),
INDEX('DS2024'!$V$5:$V$15,MATCH(B35,'DS2024'!$V$5:$V$15,1)):
INDEX('DS2024'!$V$5:$V$15,MATCH(B35,'DS2024'!$V$5:$V$15,1)+1)),
IF($T$3=Database!$A$10,
_xlfn.FORECAST.LINEAR(
B35,
INDEX('DS2024'!$Z$5:$Z$15,MATCH(B35,'DS2024'!$Y$5:$Y$15,1)):
INDEX('DS2024'!$Z$5:$Z$15,MATCH(B35,'DS2024'!$Y$5:$Y$15,1)+1),
INDEX('DS2024'!$Y$5:$Y$15,MATCH(B35,'DS2024'!$Y$5:$Y$15,1)):
INDEX('DS2024'!$Y$5:$Y$15,MATCH(B35,'DS2024'!$Y$5:$Y$15,1)+1))
)))))))))))))))))))</f>
        <v>0.19185779688681875</v>
      </c>
      <c r="U35" s="50">
        <f>IF($U$3=Database!$A$11,
_xlfn.FORECAST.LINEAR(
D35,
INDEX('DS2024'!$B$20:$B$35,MATCH(D35,'DS2024'!$A$20:$A$35,1)):
INDEX('DS2024'!$B$20:$B$35,MATCH(D35,'DS2024'!$A$20:$A$35,1)+1),
INDEX('DS2024'!$A$20:$A$35,MATCH(D35,'DS2024'!$A$20:$A$35,1)):
INDEX('DS2024'!$A$20:$A$35,MATCH(D35,'DS2024'!$A$20:$A$35,1)+1)),
IF($U$3=Database!$A$12,
_xlfn.FORECAST.LINEAR(
D35,
INDEX('DS2024'!$E$20:$E$35,MATCH(D35,'DS2024'!$D$20:$D$35,1)):
INDEX('DS2024'!$E$20:$E$35,MATCH(D35,'DS2024'!$D$20:$D$35,1)+1),
INDEX('DS2024'!$D$20:$D$35,MATCH(D35,'DS2024'!$D$20:$D$35,1)):
INDEX('DS2024'!$D$20:$D$35,MATCH(D35,'DS2024'!$D$20:$D$35,1)+1)),
IF($U$3=Database!$A$13,
_xlfn.FORECAST.LINEAR(
D35,
INDEX('DS2024'!$H$20:$H$35,MATCH(D35,'DS2024'!$G$20:$G$35,1)):
INDEX('DS2024'!$H$20:$H$35,MATCH(D35,'DS2024'!$G$20:$G$35,1)+1),
INDEX('DS2024'!$G$20:$G$35,MATCH(D35,'DS2024'!$G$20:$G$35,1)):
INDEX('DS2024'!$G$20:$G$35,MATCH(D35,'DS2024'!$G$20:$G$35,1)+1)),
IF($U$3=Database!$A$14,
_xlfn.FORECAST.LINEAR(
D35,
INDEX('DS2024'!$K$20:$K$35,MATCH(D35,'DS2024'!$J$20:$J$35,1)):
INDEX('DS2024'!$K$20:$K$35,MATCH(D35,'DS2024'!$J$20:$J$35,1)+1),
INDEX('DS2024'!$J$20:$J$35,MATCH(D35,'DS2024'!$J$20:$J$35,1)):
INDEX('DS2024'!$J$20:$J$35,MATCH(D35,'DS2024'!$J$20:$J$35,1)+1)),
IF($U$3=Database!$A$15,
_xlfn.FORECAST.LINEAR(
D35,
INDEX('DS2024'!$N$20:$N$35,MATCH(D35,'DS2024'!$M$20:$M$35,1)):
INDEX('DS2024'!$N$20:$N$35,MATCH(D35,'DS2024'!$M$20:$M$35,1)+1),
INDEX('DS2024'!$M$20:$M$35,MATCH(D35,'DS2024'!$M$20:$M$35,1)):
INDEX('DS2024'!$M$20:$M$35,MATCH(D35,'DS2024'!$M$20:$M$35,1)+1)),
IF($U$3=Database!$A$16,
_xlfn.FORECAST.LINEAR(
D35,
INDEX('DS2024'!$Q$20:$Q$35,MATCH(D35,'DS2024'!$P$20:$P$35,1)):
INDEX('DS2024'!$Q$20:$Q$35,MATCH(D35,'DS2024'!$P$20:$P$35,1)+1),
INDEX('DS2024'!$P$20:$P$35,MATCH(D35,'DS2024'!$P$20:$P$35,1)):
INDEX('DS2024'!$P$20:$P$35,MATCH(D35,'DS2024'!$P$20:$P$35,1)+1)),
IF($U$3=Database!$A$17,
_xlfn.FORECAST.LINEAR(
D35,
INDEX('DS2024'!$T$20:$T$35,MATCH(D35,'DS2024'!$S$20:$S$35,1)):
INDEX('DS2024'!$T$20:$T$35,MATCH(D35,'DS2024'!$S$20:$S$35,1)+1),
INDEX('DS2024'!$S$20:$S$35,MATCH(D35,'DS2024'!$S$20:$S$35,1)):
INDEX('DS2024'!$S$20:$S$35,MATCH(D35,'DS2024'!$S$20:$S$35,1)+1)),
IF($U$3=Database!$A$18,
_xlfn.FORECAST.LINEAR(
D35,
INDEX('DS2024'!$W$20:$W$35,MATCH(D35,'DS2024'!$V$20:$V$35,1)):
INDEX('DS2024'!$W$20:$W$35,MATCH(D35,'DS2024'!$V$20:$V$35,1)+1),
INDEX('DS2024'!$V$20:$V$35,MATCH(D35,'DS2024'!$V$20:$V$35,1)):
INDEX('DS2024'!$V$20:$V$35,MATCH(D35,'DS2024'!$V$20:$V$35,1)+1)),
IF($U$3=Database!$A$19,
_xlfn.FORECAST.LINEAR(
D35,
INDEX('DS2024'!$Z$20:$Z$35,MATCH(D35,'DS2024'!$Y$20:$Y$35,1)):
INDEX('DS2024'!$Z$20:$Z$35,MATCH(D35,'DS2024'!$Y$20:$Y$35,1)+1),
INDEX('DS2024'!$Y$20:$Y$35,MATCH(D35,'DS2024'!$Y$20:$Y$35,1)):
INDEX('DS2024'!$Y$20:$Y$35,MATCH(D35,'DS2024'!$Y$20:$Y$35,1)+1)),
IF($U$3=Database!$A$20,
_xlfn.FORECAST.LINEAR(
D35,
INDEX('DS2024'!$AC$20:$AC$35,MATCH(D35,'DS2024'!$AB$20:$AB$35,1)):
INDEX('DS2024'!$AC$20:$AC$35,MATCH(D35,'DS2024'!$AB$20:$AB$35,1)+1),
INDEX('DS2024'!$AB$20:$AB$35,MATCH(D35,'DS2024'!$AB$20:$AB$35,1)):
INDEX('DS2024'!$AB$20:$AB$35,MATCH(D35,'DS2024'!$AB$20:$AB$35,1)+1)),
IF($U$3=Database!$A$2,
_xlfn.FORECAST.LINEAR(
D35,
INDEX('DS2024'!$B$5:$B$15,MATCH(D35,'DS2024'!$A$5:$A$15,1)):
INDEX('DS2024'!$B$5:$B$15,MATCH(D35,'DS2024'!$A$5:$A$15,1)+1),
INDEX('DS2024'!$A$5:$A$15,MATCH(D35,'DS2024'!$A$5:$A$15,1)):
INDEX('DS2024'!$A$5:$A$15,MATCH(D35,'DS2024'!$A$5:$A$15,1)+1)),
IF($U$3=Database!$A$3,
_xlfn.FORECAST.LINEAR(
D35,
INDEX('DS2024'!$E$5:$E$15,MATCH(D35,'DS2024'!$D$5:$D$15,1)):
INDEX('DS2024'!$E$5:$E$15,MATCH(D35,'DS2024'!$D$5:$D$15,1)+1),
INDEX('DS2024'!$D$5:$D$15,MATCH(D35,'DS2024'!$D$5:$D$15,1)):
INDEX('DS2024'!$D$5:$D$15,MATCH(D35,'DS2024'!$D$5:$D$15,1)+1)),
IF($U$3=Database!$A$4,
_xlfn.FORECAST.LINEAR(
D35,
INDEX('DS2024'!$H$5:$H$15,MATCH(D35,'DS2024'!$G$5:$G$15,1)):
INDEX('DS2024'!$H$5:$H$15,MATCH(D35,'DS2024'!$G$5:$G$15,1)+1),
INDEX('DS2024'!$G$5:$G$15,MATCH(D35,'DS2024'!$G$5:$G$15,1)):
INDEX('DS2024'!$G$5:$G$15,MATCH(D35,'DS2024'!$G$5:$G$15,1)+1)),
IF($U$3=Database!$A$5,
_xlfn.FORECAST.LINEAR(
D35,
INDEX('DS2024'!$K$5:$K$15,MATCH(D35,'DS2024'!$J$5:$J$15,1)):
INDEX('DS2024'!$K$5:$K$15,MATCH(D35,'DS2024'!$J$5:$J$15,1)+1),
INDEX('DS2024'!$J$5:$J$15,MATCH(D35,'DS2024'!$J$5:$J$15,1)):
INDEX('DS2024'!$J$5:$J$15,MATCH(D35,'DS2024'!$J$5:$J$15,1)+1)),
IF($U$3=Database!$A$6,
_xlfn.FORECAST.LINEAR(
D35,
INDEX('DS2024'!$N$5:$N$15,MATCH(D35,'DS2024'!$M$5:$M$15,1)):
INDEX('DS2024'!$N$5:$N$15,MATCH(D35,'DS2024'!$M$5:$M$15,1)+1),
INDEX('DS2024'!$M$5:$M$15,MATCH(D35,'DS2024'!$M$5:$M$15,1)):
INDEX('DS2024'!$M$5:$M$15,MATCH(D35,'DS2024'!$M$5:$M$15,1)+1)),
IF($U$3=Database!$A$7,
_xlfn.FORECAST.LINEAR(
D35,
INDEX('DS2024'!$Q$5:$Q$15,MATCH(D35,'DS2024'!$P$5:$P$15,1)):
INDEX('DS2024'!$Q$5:$Q$15,MATCH(D35,'DS2024'!$P$5:$P$15,1)+1),
INDEX('DS2024'!$P$5:$P$15,MATCH(D35,'DS2024'!$P$5:$P$15,1)):
INDEX('DS2024'!$P$5:$P$15,MATCH(D35,'DS2024'!$P$5:$P$15,1)+1)),
IF($U$3=Database!$A$8,
_xlfn.FORECAST.LINEAR(
D35,
INDEX('DS2024'!$T$5:$T$15,MATCH(D35,'DS2024'!$S$5:$S$15,1)):
INDEX('DS2024'!$T$5:$T$15,MATCH(D35,'DS2024'!$S$5:$S$15,1)+1),
INDEX('DS2024'!$S$5:$S$15,MATCH(D35,'DS2024'!$S$5:$S$15,1)):
INDEX('DS2024'!$S$5:$S$15,MATCH(D35,'DS2024'!$S$5:$S$15,1)+1)),
IF($U$3=Database!$A$9,
_xlfn.FORECAST.LINEAR(
D35,
INDEX('DS2024'!$W$5:$W$15,MATCH(D35,'DS2024'!$V$5:$V$15,1)):
INDEX('DS2024'!$W$5:$W$15,MATCH(D35,'DS2024'!$V$5:$V$15,1)+1),
INDEX('DS2024'!$V$5:$V$15,MATCH(D35,'DS2024'!$V$5:$V$15,1)):
INDEX('DS2024'!$V$5:$V$15,MATCH(D35,'DS2024'!$V$5:$V$15,1)+1)),
IF($U$3=Database!$A$10,
_xlfn.FORECAST.LINEAR(
D35,
INDEX('DS2024'!$Z$5:$Z$15,MATCH(D35,'DS2024'!$Y$5:$Y$15,1)):
INDEX('DS2024'!$Z$5:$Z$15,MATCH(D35,'DS2024'!$Y$5:$Y$15,1)+1),
INDEX('DS2024'!$Y$5:$Y$15,MATCH(D35,'DS2024'!$Y$5:$Y$15,1)):
INDEX('DS2024'!$Y$5:$Y$15,MATCH(D35,'DS2024'!$Y$5:$Y$15,1)+1))
)))))))))))))))))))</f>
        <v>0.16695228628230618</v>
      </c>
      <c r="V35" s="50">
        <f>IF($V$3=Database!$A$11,
_xlfn.FORECAST.LINEAR(
F35,
INDEX('DS2024'!$B$20:$B$35,MATCH(F35,'DS2024'!$A$20:$A$35,1)):
INDEX('DS2024'!$B$20:$B$35,MATCH(F35,'DS2024'!$A$20:$A$35,1)+1),
INDEX('DS2024'!$A$20:$A$35,MATCH(F35,'DS2024'!$A$20:$A$35,1)):
INDEX('DS2024'!$A$20:$A$35,MATCH(F35,'DS2024'!$A$20:$A$35,1)+1)),
IF($V$3=Database!$A$12,
_xlfn.FORECAST.LINEAR(
F35,
INDEX('DS2024'!$E$20:$E$35,MATCH(F35,'DS2024'!$D$20:$D$35,1)):
INDEX('DS2024'!$E$20:$E$35,MATCH(F35,'DS2024'!$D$20:$D$35,1)+1),
INDEX('DS2024'!$D$20:$D$35,MATCH(F35,'DS2024'!$D$20:$D$35,1)):
INDEX('DS2024'!$D$20:$D$35,MATCH(F35,'DS2024'!$D$20:$D$35,1)+1)),
IF($V$3=Database!$A$13,
_xlfn.FORECAST.LINEAR(
F35,
INDEX('DS2024'!$H$20:$H$35,MATCH(F35,'DS2024'!$G$20:$G$35,1)):
INDEX('DS2024'!$H$20:$H$35,MATCH(F35,'DS2024'!$G$20:$G$35,1)+1),
INDEX('DS2024'!$G$20:$G$35,MATCH(F35,'DS2024'!$G$20:$G$35,1)):
INDEX('DS2024'!$G$20:$G$35,MATCH(F35,'DS2024'!$G$20:$G$35,1)+1)),
IF($V$3=Database!$A$14,
_xlfn.FORECAST.LINEAR(
F35,
INDEX('DS2024'!$K$20:$K$35,MATCH(F35,'DS2024'!$J$20:$J$35,1)):
INDEX('DS2024'!$K$20:$K$35,MATCH(F35,'DS2024'!$J$20:$J$35,1)+1),
INDEX('DS2024'!$J$20:$J$35,MATCH(F35,'DS2024'!$J$20:$J$35,1)):
INDEX('DS2024'!$J$20:$J$35,MATCH(F35,'DS2024'!$J$20:$J$35,1)+1)),
IF($V$3=Database!$A$15,
_xlfn.FORECAST.LINEAR(
F35,
INDEX('DS2024'!$N$20:$N$35,MATCH(F35,'DS2024'!$M$20:$M$35,1)):
INDEX('DS2024'!$N$20:$N$35,MATCH(F35,'DS2024'!$M$20:$M$35,1)+1),
INDEX('DS2024'!$M$20:$M$35,MATCH(F35,'DS2024'!$M$20:$M$35,1)):
INDEX('DS2024'!$M$20:$M$35,MATCH(F35,'DS2024'!$M$20:$M$35,1)+1)),
IF($V$3=Database!$A$16,
_xlfn.FORECAST.LINEAR(
F35,
INDEX('DS2024'!$Q$20:$Q$35,MATCH(F35,'DS2024'!$P$20:$P$35,1)):
INDEX('DS2024'!$Q$20:$Q$35,MATCH(F35,'DS2024'!$P$20:$P$35,1)+1),
INDEX('DS2024'!$P$20:$P$35,MATCH(F35,'DS2024'!$P$20:$P$35,1)):
INDEX('DS2024'!$P$20:$P$35,MATCH(F35,'DS2024'!$P$20:$P$35,1)+1)),
IF($V$3=Database!$A$17,
_xlfn.FORECAST.LINEAR(
F35,
INDEX('DS2024'!$T$20:$T$35,MATCH(F35,'DS2024'!$S$20:$S$35,1)):
INDEX('DS2024'!$T$20:$T$35,MATCH(F35,'DS2024'!$S$20:$S$35,1)+1),
INDEX('DS2024'!$S$20:$S$35,MATCH(F35,'DS2024'!$S$20:$S$35,1)):
INDEX('DS2024'!$S$20:$S$35,MATCH(F35,'DS2024'!$S$20:$S$35,1)+1)),
IF($V$3=Database!$A$18,
_xlfn.FORECAST.LINEAR(
F35,
INDEX('DS2024'!$W$20:$W$35,MATCH(F35,'DS2024'!$V$20:$V$35,1)):
INDEX('DS2024'!$W$20:$W$35,MATCH(F35,'DS2024'!$V$20:$V$35,1)+1),
INDEX('DS2024'!$V$20:$V$35,MATCH(F35,'DS2024'!$V$20:$V$35,1)):
INDEX('DS2024'!$V$20:$V$35,MATCH(F35,'DS2024'!$V$20:$V$35,1)+1)),
IF($V$3=Database!$A$19,
_xlfn.FORECAST.LINEAR(
F35,
INDEX('DS2024'!$Z$20:$Z$35,MATCH(F35,'DS2024'!$Y$20:$Y$35,1)):
INDEX('DS2024'!$Z$20:$Z$35,MATCH(F35,'DS2024'!$Y$20:$Y$35,1)+1),
INDEX('DS2024'!$Y$20:$Y$35,MATCH(F35,'DS2024'!$Y$20:$Y$35,1)):
INDEX('DS2024'!$Y$20:$Y$35,MATCH(F35,'DS2024'!$Y$20:$Y$35,1)+1)),
IF($V$3=Database!$A$20,
_xlfn.FORECAST.LINEAR(
F35,
INDEX('DS2024'!$AC$20:$AC$35,MATCH(F35,'DS2024'!$AB$20:$AB$35,1)):
INDEX('DS2024'!$AC$20:$AC$35,MATCH(F35,'DS2024'!$AB$20:$AB$35,1)+1),
INDEX('DS2024'!$AB$20:$AB$35,MATCH(F35,'DS2024'!$AB$20:$AB$35,1)):
INDEX('DS2024'!$AB$20:$AB$35,MATCH(F35,'DS2024'!$AB$20:$AB$35,1)+1)),
IF($V$3=Database!$A$2,
_xlfn.FORECAST.LINEAR(
F35,
INDEX('DS2024'!$B$5:$B$15,MATCH(F35,'DS2024'!$A$5:$A$15,1)):
INDEX('DS2024'!$B$5:$B$15,MATCH(F35,'DS2024'!$A$5:$A$15,1)+1),
INDEX('DS2024'!$A$5:$A$15,MATCH(F35,'DS2024'!$A$5:$A$15,1)):
INDEX('DS2024'!$A$5:$A$15,MATCH(F35,'DS2024'!$A$5:$A$15,1)+1)),
IF($V$3=Database!$A$3,
_xlfn.FORECAST.LINEAR(
F35,
INDEX('DS2024'!$E$5:$E$15,MATCH(F35,'DS2024'!$D$5:$D$15,1)):
INDEX('DS2024'!$E$5:$E$15,MATCH(F35,'DS2024'!$D$5:$D$15,1)+1),
INDEX('DS2024'!$D$5:$D$15,MATCH(F35,'DS2024'!$D$5:$D$15,1)):
INDEX('DS2024'!$D$5:$D$15,MATCH(F35,'DS2024'!$D$5:$D$15,1)+1)),
IF($V$3=Database!$A$4,
_xlfn.FORECAST.LINEAR(
F35,
INDEX('DS2024'!$H$5:$H$15,MATCH(F35,'DS2024'!$G$5:$G$15,1)):
INDEX('DS2024'!$H$5:$H$15,MATCH(F35,'DS2024'!$G$5:$G$15,1)+1),
INDEX('DS2024'!$G$5:$G$15,MATCH(F35,'DS2024'!$G$5:$G$15,1)):
INDEX('DS2024'!$G$5:$G$15,MATCH(F35,'DS2024'!$G$5:$G$15,1)+1)),
IF($V$3=Database!$A$5,
_xlfn.FORECAST.LINEAR(
F35,
INDEX('DS2024'!$K$5:$K$15,MATCH(F35,'DS2024'!$J$5:$J$15,1)):
INDEX('DS2024'!$K$5:$K$15,MATCH(F35,'DS2024'!$J$5:$J$15,1)+1),
INDEX('DS2024'!$J$5:$J$15,MATCH(F35,'DS2024'!$J$5:$J$15,1)):
INDEX('DS2024'!$J$5:$J$15,MATCH(F35,'DS2024'!$J$5:$J$15,1)+1)),
IF($V$3=Database!$A$6,
_xlfn.FORECAST.LINEAR(
F35,
INDEX('DS2024'!$N$5:$N$15,MATCH(F35,'DS2024'!$M$5:$M$15,1)):
INDEX('DS2024'!$N$5:$N$15,MATCH(F35,'DS2024'!$M$5:$M$15,1)+1),
INDEX('DS2024'!$M$5:$M$15,MATCH(F35,'DS2024'!$M$5:$M$15,1)):
INDEX('DS2024'!$M$5:$M$15,MATCH(F35,'DS2024'!$M$5:$M$15,1)+1)),
IF($V$3=Database!$A$7,
_xlfn.FORECAST.LINEAR(
F35,
INDEX('DS2024'!$Q$5:$Q$15,MATCH(F35,'DS2024'!$P$5:$P$15,1)):
INDEX('DS2024'!$Q$5:$Q$15,MATCH(F35,'DS2024'!$P$5:$P$15,1)+1),
INDEX('DS2024'!$P$5:$P$15,MATCH(F35,'DS2024'!$P$5:$P$15,1)):
INDEX('DS2024'!$P$5:$P$15,MATCH(F35,'DS2024'!$P$5:$P$15,1)+1)),
IF($V$3=Database!$A$8,
_xlfn.FORECAST.LINEAR(
F35,
INDEX('DS2024'!$T$5:$T$15,MATCH(F35,'DS2024'!$S$5:$S$15,1)):
INDEX('DS2024'!$T$5:$T$15,MATCH(F35,'DS2024'!$S$5:$S$15,1)+1),
INDEX('DS2024'!$S$5:$S$15,MATCH(F35,'DS2024'!$S$5:$S$15,1)):
INDEX('DS2024'!$S$5:$S$15,MATCH(F35,'DS2024'!$S$5:$S$15,1)+1)),
IF($V$3=Database!$A$9,
_xlfn.FORECAST.LINEAR(
F35,
INDEX('DS2024'!$W$5:$W$15,MATCH(F35,'DS2024'!$V$5:$V$15,1)):
INDEX('DS2024'!$W$5:$W$15,MATCH(F35,'DS2024'!$V$5:$V$15,1)+1),
INDEX('DS2024'!$V$5:$V$15,MATCH(F35,'DS2024'!$V$5:$V$15,1)):
INDEX('DS2024'!$V$5:$V$15,MATCH(F35,'DS2024'!$V$5:$V$15,1)+1)),
IF($V$3=Database!$A$10,
_xlfn.FORECAST.LINEAR(
F35,
INDEX('DS2024'!$Z$5:$Z$15,MATCH(F35,'DS2024'!$Y$5:$Y$15,1)):
INDEX('DS2024'!$Z$5:$Z$15,MATCH(F35,'DS2024'!$Y$5:$Y$15,1)+1),
INDEX('DS2024'!$Y$5:$Y$15,MATCH(F35,'DS2024'!$Y$5:$Y$15,1)):
INDEX('DS2024'!$Y$5:$Y$15,MATCH(F35,'DS2024'!$Y$5:$Y$15,1)+1))
)))))))))))))))))))</f>
        <v>0.16999642147117294</v>
      </c>
      <c r="W35" s="50">
        <f>IF($W$3=Database!$A$11,
_xlfn.FORECAST.LINEAR(
H35,
INDEX('DS2024'!$B$20:$B$35,MATCH(H35,'DS2024'!$A$20:$A$35,1)):
INDEX('DS2024'!$B$20:$B$35,MATCH(H35,'DS2024'!$A$20:$A$35,1)+1),
INDEX('DS2024'!$A$20:$A$35,MATCH(H35,'DS2024'!$A$20:$A$35,1)):
INDEX('DS2024'!$A$20:$A$35,MATCH(H35,'DS2024'!$A$20:$A$35,1)+1)),
IF($W$3=Database!$A$12,
_xlfn.FORECAST.LINEAR(
H35,
INDEX('DS2024'!$E$20:$E$35,MATCH(H35,'DS2024'!$D$20:$D$35,1)):
INDEX('DS2024'!$E$20:$E$35,MATCH(H35,'DS2024'!$D$20:$D$35,1)+1),
INDEX('DS2024'!$D$20:$D$35,MATCH(H35,'DS2024'!$D$20:$D$35,1)):
INDEX('DS2024'!$D$20:$D$35,MATCH(H35,'DS2024'!$D$20:$D$35,1)+1)),
IF($W$3=Database!$A$13,
_xlfn.FORECAST.LINEAR(
H35,
INDEX('DS2024'!$H$20:$H$35,MATCH(H35,'DS2024'!$G$20:$G$35,1)):
INDEX('DS2024'!$H$20:$H$35,MATCH(H35,'DS2024'!$G$20:$G$35,1)+1),
INDEX('DS2024'!$G$20:$G$35,MATCH(H35,'DS2024'!$G$20:$G$35,1)):
INDEX('DS2024'!$G$20:$G$35,MATCH(H35,'DS2024'!$G$20:$G$35,1)+1)),
IF($W$3=Database!$A$14,
_xlfn.FORECAST.LINEAR(
H35,
INDEX('DS2024'!$K$20:$K$35,MATCH(H35,'DS2024'!$J$20:$J$35,1)):
INDEX('DS2024'!$K$20:$K$35,MATCH(H35,'DS2024'!$J$20:$J$35,1)+1),
INDEX('DS2024'!$J$20:$J$35,MATCH(H35,'DS2024'!$J$20:$J$35,1)):
INDEX('DS2024'!$J$20:$J$35,MATCH(H35,'DS2024'!$J$20:$J$35,1)+1)),
IF($W$3=Database!$A$15,
_xlfn.FORECAST.LINEAR(
H35,
INDEX('DS2024'!$N$20:$N$35,MATCH(H35,'DS2024'!$M$20:$M$35,1)):
INDEX('DS2024'!$N$20:$N$35,MATCH(H35,'DS2024'!$M$20:$M$35,1)+1),
INDEX('DS2024'!$M$20:$M$35,MATCH(H35,'DS2024'!$M$20:$M$35,1)):
INDEX('DS2024'!$M$20:$M$35,MATCH(H35,'DS2024'!$M$20:$M$35,1)+1)),
IF($W$3=Database!$A$16,
_xlfn.FORECAST.LINEAR(
H35,
INDEX('DS2024'!$Q$20:$Q$35,MATCH(H35,'DS2024'!$P$20:$P$35,1)):
INDEX('DS2024'!$Q$20:$Q$35,MATCH(H35,'DS2024'!$P$20:$P$35,1)+1),
INDEX('DS2024'!$P$20:$P$35,MATCH(H35,'DS2024'!$P$20:$P$35,1)):
INDEX('DS2024'!$P$20:$P$35,MATCH(H35,'DS2024'!$P$20:$P$35,1)+1)),
IF($W$3=Database!$A$17,
_xlfn.FORECAST.LINEAR(
H35,
INDEX('DS2024'!$T$20:$T$35,MATCH(H35,'DS2024'!$S$20:$S$35,1)):
INDEX('DS2024'!$T$20:$T$35,MATCH(H35,'DS2024'!$S$20:$S$35,1)+1),
INDEX('DS2024'!$S$20:$S$35,MATCH(H35,'DS2024'!$S$20:$S$35,1)):
INDEX('DS2024'!$S$20:$S$35,MATCH(H35,'DS2024'!$S$20:$S$35,1)+1)),
IF($W$3=Database!$A$18,
_xlfn.FORECAST.LINEAR(
H35,
INDEX('DS2024'!$W$20:$W$35,MATCH(H35,'DS2024'!$V$20:$V$35,1)):
INDEX('DS2024'!$W$20:$W$35,MATCH(H35,'DS2024'!$V$20:$V$35,1)+1),
INDEX('DS2024'!$V$20:$V$35,MATCH(H35,'DS2024'!$V$20:$V$35,1)):
INDEX('DS2024'!$V$20:$V$35,MATCH(H35,'DS2024'!$V$20:$V$35,1)+1)),
IF($W$3=Database!$A$19,
_xlfn.FORECAST.LINEAR(
H35,
INDEX('DS2024'!$Z$20:$Z$35,MATCH(H35,'DS2024'!$Y$20:$Y$35,1)):
INDEX('DS2024'!$Z$20:$Z$35,MATCH(H35,'DS2024'!$Y$20:$Y$35,1)+1),
INDEX('DS2024'!$Y$20:$Y$35,MATCH(H35,'DS2024'!$Y$20:$Y$35,1)):
INDEX('DS2024'!$Y$20:$Y$35,MATCH(H35,'DS2024'!$Y$20:$Y$35,1)+1)),
IF($W$3=Database!$A$20,
_xlfn.FORECAST.LINEAR(
H35,
INDEX('DS2024'!$AC$20:$AC$35,MATCH(H35,'DS2024'!$AB$20:$AB$35,1)):
INDEX('DS2024'!$AC$20:$AC$35,MATCH(H35,'DS2024'!$AB$20:$AB$35,1)+1),
INDEX('DS2024'!$AB$20:$AB$35,MATCH(H35,'DS2024'!$AB$20:$AB$35,1)):
INDEX('DS2024'!$AB$20:$AB$35,MATCH(H35,'DS2024'!$AB$20:$AB$35,1)+1)),
IF($W$3=Database!$A$2,
_xlfn.FORECAST.LINEAR(
H35,
INDEX('DS2024'!$B$5:$B$15,MATCH(H35,'DS2024'!$A$5:$A$15,1)):
INDEX('DS2024'!$B$5:$B$15,MATCH(H35,'DS2024'!$A$5:$A$15,1)+1),
INDEX('DS2024'!$A$5:$A$15,MATCH(H35,'DS2024'!$A$5:$A$15,1)):
INDEX('DS2024'!$A$5:$A$15,MATCH(H35,'DS2024'!$A$5:$A$15,1)+1)),
IF($W$3=Database!$A$3,
_xlfn.FORECAST.LINEAR(
H35,
INDEX('DS2024'!$E$5:$E$15,MATCH(H35,'DS2024'!$D$5:$D$15,1)):
INDEX('DS2024'!$E$5:$E$15,MATCH(H35,'DS2024'!$D$5:$D$15,1)+1),
INDEX('DS2024'!$D$5:$D$15,MATCH(H35,'DS2024'!$D$5:$D$15,1)):
INDEX('DS2024'!$D$5:$D$15,MATCH(H35,'DS2024'!$D$5:$D$15,1)+1)),
IF($W$3=Database!$A$4,
_xlfn.FORECAST.LINEAR(
H35,
INDEX('DS2024'!$H$5:$H$15,MATCH(H35,'DS2024'!$G$5:$G$15,1)):
INDEX('DS2024'!$H$5:$H$15,MATCH(H35,'DS2024'!$G$5:$G$15,1)+1),
INDEX('DS2024'!$G$5:$G$15,MATCH(H35,'DS2024'!$G$5:$G$15,1)):
INDEX('DS2024'!$G$5:$G$15,MATCH(H35,'DS2024'!$G$5:$G$15,1)+1)),
IF($W$3=Database!$A$5,
_xlfn.FORECAST.LINEAR(
H35,
INDEX('DS2024'!$K$5:$K$15,MATCH(H35,'DS2024'!$J$5:$J$15,1)):
INDEX('DS2024'!$K$5:$K$15,MATCH(H35,'DS2024'!$J$5:$J$15,1)+1),
INDEX('DS2024'!$J$5:$J$15,MATCH(H35,'DS2024'!$J$5:$J$15,1)):
INDEX('DS2024'!$J$5:$J$15,MATCH(H35,'DS2024'!$J$5:$J$15,1)+1)),
IF($W$3=Database!$A$6,
_xlfn.FORECAST.LINEAR(
H35,
INDEX('DS2024'!$N$5:$N$15,MATCH(H35,'DS2024'!$M$5:$M$15,1)):
INDEX('DS2024'!$N$5:$N$15,MATCH(H35,'DS2024'!$M$5:$M$15,1)+1),
INDEX('DS2024'!$M$5:$M$15,MATCH(H35,'DS2024'!$M$5:$M$15,1)):
INDEX('DS2024'!$M$5:$M$15,MATCH(H35,'DS2024'!$M$5:$M$15,1)+1)),
IF($W$3=Database!$A$7,
_xlfn.FORECAST.LINEAR(
H35,
INDEX('DS2024'!$Q$5:$Q$15,MATCH(H35,'DS2024'!$P$5:$P$15,1)):
INDEX('DS2024'!$Q$5:$Q$15,MATCH(H35,'DS2024'!$P$5:$P$15,1)+1),
INDEX('DS2024'!$P$5:$P$15,MATCH(H35,'DS2024'!$P$5:$P$15,1)):
INDEX('DS2024'!$P$5:$P$15,MATCH(H35,'DS2024'!$P$5:$P$15,1)+1)),
IF($W$3=Database!$A$8,
_xlfn.FORECAST.LINEAR(
H35,
INDEX('DS2024'!$T$5:$T$15,MATCH(H35,'DS2024'!$S$5:$S$15,1)):
INDEX('DS2024'!$T$5:$T$15,MATCH(H35,'DS2024'!$S$5:$S$15,1)+1),
INDEX('DS2024'!$S$5:$S$15,MATCH(H35,'DS2024'!$S$5:$S$15,1)):
INDEX('DS2024'!$S$5:$S$15,MATCH(H35,'DS2024'!$S$5:$S$15,1)+1)),
IF($W$3=Database!$A$9,
_xlfn.FORECAST.LINEAR(
H35,
INDEX('DS2024'!$W$5:$W$15,MATCH(H35,'DS2024'!$V$5:$V$15,1)):
INDEX('DS2024'!$W$5:$W$15,MATCH(H35,'DS2024'!$V$5:$V$15,1)+1),
INDEX('DS2024'!$V$5:$V$15,MATCH(H35,'DS2024'!$V$5:$V$15,1)):
INDEX('DS2024'!$V$5:$V$15,MATCH(H35,'DS2024'!$V$5:$V$15,1)+1)),
IF($W$3=Database!$A$10,
_xlfn.FORECAST.LINEAR(
H35,
INDEX('DS2024'!$Z$5:$Z$15,MATCH(H35,'DS2024'!$Y$5:$Y$15,1)):
INDEX('DS2024'!$Z$5:$Z$15,MATCH(H35,'DS2024'!$Y$5:$Y$15,1)+1),
INDEX('DS2024'!$Y$5:$Y$15,MATCH(H35,'DS2024'!$Y$5:$Y$15,1)):
INDEX('DS2024'!$Y$5:$Y$15,MATCH(H35,'DS2024'!$Y$5:$Y$15,1)+1))
)))))))))))))))))))</f>
        <v>0.19196926629244795</v>
      </c>
      <c r="X35" s="50">
        <f>IF($X$3=Database!$A$11,
_xlfn.FORECAST.LINEAR(
J35,
INDEX('DS2024'!$B$20:$B$35,MATCH(J35,'DS2024'!$A$20:$A$35,1)):
INDEX('DS2024'!$B$20:$B$35,MATCH(J35,'DS2024'!$A$20:$A$35,1)+1),
INDEX('DS2024'!$A$20:$A$35,MATCH(J35,'DS2024'!$A$20:$A$35,1)):
INDEX('DS2024'!$A$20:$A$35,MATCH(J35,'DS2024'!$A$20:$A$35,1)+1)),
IF($X$3=Database!$A$12,
_xlfn.FORECAST.LINEAR(
J35,
INDEX('DS2024'!$E$20:$E$35,MATCH(J35,'DS2024'!$D$20:$D$35,1)):
INDEX('DS2024'!$E$20:$E$35,MATCH(J35,'DS2024'!$D$20:$D$35,1)+1),
INDEX('DS2024'!$D$20:$D$35,MATCH(J35,'DS2024'!$D$20:$D$35,1)):
INDEX('DS2024'!$D$20:$D$35,MATCH(J35,'DS2024'!$D$20:$D$35,1)+1)),
IF($X$3=Database!$A$13,
_xlfn.FORECAST.LINEAR(
J35,
INDEX('DS2024'!$H$20:$H$35,MATCH(J35,'DS2024'!$G$20:$G$35,1)):
INDEX('DS2024'!$H$20:$H$35,MATCH(J35,'DS2024'!$G$20:$G$35,1)+1),
INDEX('DS2024'!$G$20:$G$35,MATCH(J35,'DS2024'!$G$20:$G$35,1)):
INDEX('DS2024'!$G$20:$G$35,MATCH(J35,'DS2024'!$G$20:$G$35,1)+1)),
IF($X$3=Database!$A$14,
_xlfn.FORECAST.LINEAR(
J35,
INDEX('DS2024'!$K$20:$K$35,MATCH(J35,'DS2024'!$J$20:$J$35,1)):
INDEX('DS2024'!$K$20:$K$35,MATCH(J35,'DS2024'!$J$20:$J$35,1)+1),
INDEX('DS2024'!$J$20:$J$35,MATCH(J35,'DS2024'!$J$20:$J$35,1)):
INDEX('DS2024'!$J$20:$J$35,MATCH(J35,'DS2024'!$J$20:$J$35,1)+1)),
IF($X$3=Database!$A$15,
_xlfn.FORECAST.LINEAR(
J35,
INDEX('DS2024'!$N$20:$N$35,MATCH(J35,'DS2024'!$M$20:$M$35,1)):
INDEX('DS2024'!$N$20:$N$35,MATCH(J35,'DS2024'!$M$20:$M$35,1)+1),
INDEX('DS2024'!$M$20:$M$35,MATCH(J35,'DS2024'!$M$20:$M$35,1)):
INDEX('DS2024'!$M$20:$M$35,MATCH(J35,'DS2024'!$M$20:$M$35,1)+1)),
IF($X$3=Database!$A$16,
_xlfn.FORECAST.LINEAR(
J35,
INDEX('DS2024'!$Q$20:$Q$35,MATCH(J35,'DS2024'!$P$20:$P$35,1)):
INDEX('DS2024'!$Q$20:$Q$35,MATCH(J35,'DS2024'!$P$20:$P$35,1)+1),
INDEX('DS2024'!$P$20:$P$35,MATCH(J35,'DS2024'!$P$20:$P$35,1)):
INDEX('DS2024'!$P$20:$P$35,MATCH(J35,'DS2024'!$P$20:$P$35,1)+1)),
IF($X$3=Database!$A$17,
_xlfn.FORECAST.LINEAR(
J35,
INDEX('DS2024'!$T$20:$T$35,MATCH(J35,'DS2024'!$S$20:$S$35,1)):
INDEX('DS2024'!$T$20:$T$35,MATCH(J35,'DS2024'!$S$20:$S$35,1)+1),
INDEX('DS2024'!$S$20:$S$35,MATCH(J35,'DS2024'!$S$20:$S$35,1)):
INDEX('DS2024'!$S$20:$S$35,MATCH(J35,'DS2024'!$S$20:$S$35,1)+1)),
IF($X$3=Database!$A$18,
_xlfn.FORECAST.LINEAR(
J35,
INDEX('DS2024'!$W$20:$W$35,MATCH(J35,'DS2024'!$V$20:$V$35,1)):
INDEX('DS2024'!$W$20:$W$35,MATCH(J35,'DS2024'!$V$20:$V$35,1)+1),
INDEX('DS2024'!$V$20:$V$35,MATCH(J35,'DS2024'!$V$20:$V$35,1)):
INDEX('DS2024'!$V$20:$V$35,MATCH(J35,'DS2024'!$V$20:$V$35,1)+1)),
IF($X$3=Database!$A$19,
_xlfn.FORECAST.LINEAR(
J35,
INDEX('DS2024'!$Z$20:$Z$35,MATCH(J35,'DS2024'!$Y$20:$Y$35,1)):
INDEX('DS2024'!$Z$20:$Z$35,MATCH(J35,'DS2024'!$Y$20:$Y$35,1)+1),
INDEX('DS2024'!$Y$20:$Y$35,MATCH(J35,'DS2024'!$Y$20:$Y$35,1)):
INDEX('DS2024'!$Y$20:$Y$35,MATCH(J35,'DS2024'!$Y$20:$Y$35,1)+1)),
IF($X$3=Database!$A$20,
_xlfn.FORECAST.LINEAR(
J35,
INDEX('DS2024'!$AC$20:$AC$35,MATCH(J35,'DS2024'!$AB$20:$AB$35,1)):
INDEX('DS2024'!$AC$20:$AC$35,MATCH(J35,'DS2024'!$AB$20:$AB$35,1)+1),
INDEX('DS2024'!$AB$20:$AB$35,MATCH(J35,'DS2024'!$AB$20:$AB$35,1)):
INDEX('DS2024'!$AB$20:$AB$35,MATCH(J35,'DS2024'!$AB$20:$AB$35,1)+1)),
IF($X$3=Database!$A$2,
_xlfn.FORECAST.LINEAR(
J35,
INDEX('DS2024'!$B$5:$B$15,MATCH(J35,'DS2024'!$A$5:$A$15,1)):
INDEX('DS2024'!$B$5:$B$15,MATCH(J35,'DS2024'!$A$5:$A$15,1)+1),
INDEX('DS2024'!$A$5:$A$15,MATCH(J35,'DS2024'!$A$5:$A$15,1)):
INDEX('DS2024'!$A$5:$A$15,MATCH(J35,'DS2024'!$A$5:$A$15,1)+1)),
IF($X$3=Database!$A$3,
_xlfn.FORECAST.LINEAR(
J35,
INDEX('DS2024'!$E$5:$E$15,MATCH(J35,'DS2024'!$D$5:$D$15,1)):
INDEX('DS2024'!$E$5:$E$15,MATCH(J35,'DS2024'!$D$5:$D$15,1)+1),
INDEX('DS2024'!$D$5:$D$15,MATCH(J35,'DS2024'!$D$5:$D$15,1)):
INDEX('DS2024'!$D$5:$D$15,MATCH(J35,'DS2024'!$D$5:$D$15,1)+1)),
IF($X$3=Database!$A$4,
_xlfn.FORECAST.LINEAR(
J35,
INDEX('DS2024'!$H$5:$H$15,MATCH(J35,'DS2024'!$G$5:$G$15,1)):
INDEX('DS2024'!$H$5:$H$15,MATCH(J35,'DS2024'!$G$5:$G$15,1)+1),
INDEX('DS2024'!$G$5:$G$15,MATCH(J35,'DS2024'!$G$5:$G$15,1)):
INDEX('DS2024'!$G$5:$G$15,MATCH(J35,'DS2024'!$G$5:$G$15,1)+1)),
IF($X$3=Database!$A$5,
_xlfn.FORECAST.LINEAR(
J35,
INDEX('DS2024'!$K$5:$K$15,MATCH(J35,'DS2024'!$J$5:$J$15,1)):
INDEX('DS2024'!$K$5:$K$15,MATCH(J35,'DS2024'!$J$5:$J$15,1)+1),
INDEX('DS2024'!$J$5:$J$15,MATCH(J35,'DS2024'!$J$5:$J$15,1)):
INDEX('DS2024'!$J$5:$J$15,MATCH(J35,'DS2024'!$J$5:$J$15,1)+1)),
IF($X$3=Database!$A$6,
_xlfn.FORECAST.LINEAR(
J35,
INDEX('DS2024'!$N$5:$N$15,MATCH(J35,'DS2024'!$M$5:$M$15,1)):
INDEX('DS2024'!$N$5:$N$15,MATCH(J35,'DS2024'!$M$5:$M$15,1)+1),
INDEX('DS2024'!$M$5:$M$15,MATCH(J35,'DS2024'!$M$5:$M$15,1)):
INDEX('DS2024'!$M$5:$M$15,MATCH(J35,'DS2024'!$M$5:$M$15,1)+1)),
IF($X$3=Database!$A$7,
_xlfn.FORECAST.LINEAR(
J35,
INDEX('DS2024'!$Q$5:$Q$15,MATCH(J35,'DS2024'!$P$5:$P$15,1)):
INDEX('DS2024'!$Q$5:$Q$15,MATCH(J35,'DS2024'!$P$5:$P$15,1)+1),
INDEX('DS2024'!$P$5:$P$15,MATCH(J35,'DS2024'!$P$5:$P$15,1)):
INDEX('DS2024'!$P$5:$P$15,MATCH(J35,'DS2024'!$P$5:$P$15,1)+1)),
IF($X$3=Database!$A$8,
_xlfn.FORECAST.LINEAR(
J35,
INDEX('DS2024'!$T$5:$T$15,MATCH(J35,'DS2024'!$S$5:$S$15,1)):
INDEX('DS2024'!$T$5:$T$15,MATCH(J35,'DS2024'!$S$5:$S$15,1)+1),
INDEX('DS2024'!$S$5:$S$15,MATCH(J35,'DS2024'!$S$5:$S$15,1)):
INDEX('DS2024'!$S$5:$S$15,MATCH(J35,'DS2024'!$S$5:$S$15,1)+1)),
IF($T$3=Database!$A$9,
_xlfn.FORECAST.LINEAR(
J35,
INDEX('DS2024'!$W$5:$W$15,MATCH(J35,'DS2024'!$V$5:$V$15,1)):
INDEX('DS2024'!$W$5:$W$15,MATCH(J35,'DS2024'!$V$5:$V$15,1)+1),
INDEX('DS2024'!$V$5:$V$15,MATCH(J35,'DS2024'!$V$5:$V$15,1)):
INDEX('DS2024'!$V$5:$V$15,MATCH(J35,'DS2024'!$V$5:$V$15,1)+1)),
IF($T$3=Database!$A$10,
_xlfn.FORECAST.LINEAR(
J35,
INDEX('DS2024'!$Z$5:$Z$15,MATCH(J35,'DS2024'!$Y$5:$Y$15,1)):
INDEX('DS2024'!$Z$5:$Z$15,MATCH(J35,'DS2024'!$Y$5:$Y$15,1)+1),
INDEX('DS2024'!$Y$5:$Y$15,MATCH(J35,'DS2024'!$Y$5:$Y$15,1)):
INDEX('DS2024'!$Y$5:$Y$15,MATCH(J35,'DS2024'!$Y$5:$Y$15,1)+1))
)))))))))))))))))))</f>
        <v>0.195584059874995</v>
      </c>
      <c r="Y35" s="50">
        <f>IF($Y$3=Database!$A$11,
_xlfn.FORECAST.LINEAR(
L35,
INDEX('DS2024'!$B$20:$B$35,MATCH(L35,'DS2024'!$A$20:$A$35,1)):
INDEX('DS2024'!$B$20:$B$35,MATCH(L35,'DS2024'!$A$20:$A$35,1)+1),
INDEX('DS2024'!$A$20:$A$35,MATCH(L35,'DS2024'!$A$20:$A$35,1)):
INDEX('DS2024'!$A$20:$A$35,MATCH(L35,'DS2024'!$A$20:$A$35,1)+1)),
IF($Y$3=Database!$A$12,
_xlfn.FORECAST.LINEAR(
L35,
INDEX('DS2024'!$E$20:$E$35,MATCH(L35,'DS2024'!$D$20:$D$35,1)):
INDEX('DS2024'!$E$20:$E$35,MATCH(L35,'DS2024'!$D$20:$D$35,1)+1),
INDEX('DS2024'!$D$20:$D$35,MATCH(L35,'DS2024'!$D$20:$D$35,1)):
INDEX('DS2024'!$D$20:$D$35,MATCH(L35,'DS2024'!$D$20:$D$35,1)+1)),
IF($Y$3=Database!$A$13,
_xlfn.FORECAST.LINEAR(
L35,
INDEX('DS2024'!$H$20:$H$35,MATCH(L35,'DS2024'!$G$20:$G$35,1)):
INDEX('DS2024'!$H$20:$H$35,MATCH(L35,'DS2024'!$G$20:$G$35,1)+1),
INDEX('DS2024'!$G$20:$G$35,MATCH(L35,'DS2024'!$G$20:$G$35,1)):
INDEX('DS2024'!$G$20:$G$35,MATCH(L35,'DS2024'!$G$20:$G$35,1)+1)),
IF($Y$3=Database!$A$14,
_xlfn.FORECAST.LINEAR(
L35,
INDEX('DS2024'!$K$20:$K$35,MATCH(L35,'DS2024'!$J$20:$J$35,1)):
INDEX('DS2024'!$K$20:$K$35,MATCH(L35,'DS2024'!$J$20:$J$35,1)+1),
INDEX('DS2024'!$J$20:$J$35,MATCH(L35,'DS2024'!$J$20:$J$35,1)):
INDEX('DS2024'!$J$20:$J$35,MATCH(L35,'DS2024'!$J$20:$J$35,1)+1)),
IF($Y$3=Database!$A$15,
_xlfn.FORECAST.LINEAR(
L35,
INDEX('DS2024'!$N$20:$N$35,MATCH(L35,'DS2024'!$M$20:$M$35,1)):
INDEX('DS2024'!$N$20:$N$35,MATCH(L35,'DS2024'!$M$20:$M$35,1)+1),
INDEX('DS2024'!$M$20:$M$35,MATCH(L35,'DS2024'!$M$20:$M$35,1)):
INDEX('DS2024'!$M$20:$M$35,MATCH(L35,'DS2024'!$M$20:$M$35,1)+1)),
IF($Y$3=Database!$A$16,
_xlfn.FORECAST.LINEAR(
L35,
INDEX('DS2024'!$Q$20:$Q$35,MATCH(L35,'DS2024'!$P$20:$P$35,1)):
INDEX('DS2024'!$Q$20:$Q$35,MATCH(L35,'DS2024'!$P$20:$P$35,1)+1),
INDEX('DS2024'!$P$20:$P$35,MATCH(L35,'DS2024'!$P$20:$P$35,1)):
INDEX('DS2024'!$P$20:$P$35,MATCH(L35,'DS2024'!$P$20:$P$35,1)+1)),
IF($Y$3=Database!$A$17,
_xlfn.FORECAST.LINEAR(
L35,
INDEX('DS2024'!$T$20:$T$35,MATCH(L35,'DS2024'!$S$20:$S$35,1)):
INDEX('DS2024'!$T$20:$T$35,MATCH(L35,'DS2024'!$S$20:$S$35,1)+1),
INDEX('DS2024'!$S$20:$S$35,MATCH(L35,'DS2024'!$S$20:$S$35,1)):
INDEX('DS2024'!$S$20:$S$35,MATCH(L35,'DS2024'!$S$20:$S$35,1)+1)),
IF($Y$3=Database!$A$18,
_xlfn.FORECAST.LINEAR(
L35,
INDEX('DS2024'!$W$20:$W$35,MATCH(L35,'DS2024'!$V$20:$V$35,1)):
INDEX('DS2024'!$W$20:$W$35,MATCH(L35,'DS2024'!$V$20:$V$35,1)+1),
INDEX('DS2024'!$V$20:$V$35,MATCH(L35,'DS2024'!$V$20:$V$35,1)):
INDEX('DS2024'!$V$20:$V$35,MATCH(L35,'DS2024'!$V$20:$V$35,1)+1)),
IF($Y$3=Database!$A$19,
_xlfn.FORECAST.LINEAR(
L35,
INDEX('DS2024'!$Z$20:$Z$35,MATCH(L35,'DS2024'!$Y$20:$Y$35,1)):
INDEX('DS2024'!$Z$20:$Z$35,MATCH(L35,'DS2024'!$Y$20:$Y$35,1)+1),
INDEX('DS2024'!$Y$20:$Y$35,MATCH(L35,'DS2024'!$Y$20:$Y$35,1)):
INDEX('DS2024'!$Y$20:$Y$35,MATCH(L35,'DS2024'!$Y$20:$Y$35,1)+1)),
IF($Y$3=Database!$A$20,
_xlfn.FORECAST.LINEAR(
L35,
INDEX('DS2024'!$AC$20:$AC$35,MATCH(L35,'DS2024'!$AB$20:$AB$35,1)):
INDEX('DS2024'!$AC$20:$AC$35,MATCH(L35,'DS2024'!$AB$20:$AB$35,1)+1),
INDEX('DS2024'!$AB$20:$AB$35,MATCH(L35,'DS2024'!$AB$20:$AB$35,1)):
INDEX('DS2024'!$AB$20:$AB$35,MATCH(L35,'DS2024'!$AB$20:$AB$35,1)+1)),
IF($Y$3=Database!$A$2,
_xlfn.FORECAST.LINEAR(
L35,
INDEX('DS2024'!$B$5:$B$15,MATCH(L35,'DS2024'!$A$5:$A$15,1)):
INDEX('DS2024'!$B$5:$B$15,MATCH(L35,'DS2024'!$A$5:$A$15,1)+1),
INDEX('DS2024'!$A$5:$A$15,MATCH(L35,'DS2024'!$A$5:$A$15,1)):
INDEX('DS2024'!$A$5:$A$15,MATCH(L35,'DS2024'!$A$5:$A$15,1)+1)),
IF($Y$3=Database!$A$3,
_xlfn.FORECAST.LINEAR(
L35,
INDEX('DS2024'!$E$5:$E$15,MATCH(L35,'DS2024'!$D$5:$D$15,1)):
INDEX('DS2024'!$E$5:$E$15,MATCH(L35,'DS2024'!$D$5:$D$15,1)+1),
INDEX('DS2024'!$D$5:$D$15,MATCH(L35,'DS2024'!$D$5:$D$15,1)):
INDEX('DS2024'!$D$5:$D$15,MATCH(L35,'DS2024'!$D$5:$D$15,1)+1)),
IF($Y$3=Database!$A$4,
_xlfn.FORECAST.LINEAR(
L35,
INDEX('DS2024'!$H$5:$H$15,MATCH(L35,'DS2024'!$G$5:$G$15,1)):
INDEX('DS2024'!$H$5:$H$15,MATCH(L35,'DS2024'!$G$5:$G$15,1)+1),
INDEX('DS2024'!$G$5:$G$15,MATCH(L35,'DS2024'!$G$5:$G$15,1)):
INDEX('DS2024'!$G$5:$G$15,MATCH(L35,'DS2024'!$G$5:$G$15,1)+1)),
IF($Y$3=Database!$A$5,
_xlfn.FORECAST.LINEAR(
L35,
INDEX('DS2024'!$K$5:$K$15,MATCH(L35,'DS2024'!$J$5:$J$15,1)):
INDEX('DS2024'!$K$5:$K$15,MATCH(L35,'DS2024'!$J$5:$J$15,1)+1),
INDEX('DS2024'!$J$5:$J$15,MATCH(L35,'DS2024'!$J$5:$J$15,1)):
INDEX('DS2024'!$J$5:$J$15,MATCH(L35,'DS2024'!$J$5:$J$15,1)+1)),
IF($Y$3=Database!$A$6,
_xlfn.FORECAST.LINEAR(
L35,
INDEX('DS2024'!$N$5:$N$15,MATCH(L35,'DS2024'!$M$5:$M$15,1)):
INDEX('DS2024'!$N$5:$N$15,MATCH(L35,'DS2024'!$M$5:$M$15,1)+1),
INDEX('DS2024'!$M$5:$M$15,MATCH(L35,'DS2024'!$M$5:$M$15,1)):
INDEX('DS2024'!$M$5:$M$15,MATCH(L35,'DS2024'!$M$5:$M$15,1)+1)),
IF($Y$3=Database!$A$7,
_xlfn.FORECAST.LINEAR(
L35,
INDEX('DS2024'!$Q$5:$Q$15,MATCH(L35,'DS2024'!$P$5:$P$15,1)):
INDEX('DS2024'!$Q$5:$Q$15,MATCH(L35,'DS2024'!$P$5:$P$15,1)+1),
INDEX('DS2024'!$P$5:$P$15,MATCH(L35,'DS2024'!$P$5:$P$15,1)):
INDEX('DS2024'!$P$5:$P$15,MATCH(L35,'DS2024'!$P$5:$P$15,1)+1)),
IF($Y$3=Database!$A$8,
_xlfn.FORECAST.LINEAR(
L35,
INDEX('DS2024'!$T$5:$T$15,MATCH(L35,'DS2024'!$S$5:$S$15,1)):
INDEX('DS2024'!$T$5:$T$15,MATCH(L35,'DS2024'!$S$5:$S$15,1)+1),
INDEX('DS2024'!$S$5:$S$15,MATCH(L35,'DS2024'!$S$5:$S$15,1)):
INDEX('DS2024'!$S$5:$S$15,MATCH(L35,'DS2024'!$S$5:$S$15,1)+1)),
IF($T$3=Database!$A$9,
_xlfn.FORECAST.LINEAR(
L35,
INDEX('DS2024'!$W$5:$W$15,MATCH(L35,'DS2024'!$V$5:$V$15,1)):
INDEX('DS2024'!$W$5:$W$15,MATCH(L35,'DS2024'!$V$5:$V$15,1)+1),
INDEX('DS2024'!$V$5:$V$15,MATCH(L35,'DS2024'!$V$5:$V$15,1)):
INDEX('DS2024'!$V$5:$V$15,MATCH(L35,'DS2024'!$V$5:$V$15,1)+1)),
IF($T$3=Database!$A$10,
_xlfn.FORECAST.LINEAR(
L35,
INDEX('DS2024'!$Z$5:$Z$15,MATCH(L35,'DS2024'!$Y$5:$Y$15,1)):
INDEX('DS2024'!$Z$5:$Z$15,MATCH(L35,'DS2024'!$Y$5:$Y$15,1)+1),
INDEX('DS2024'!$Y$5:$Y$15,MATCH(L35,'DS2024'!$Y$5:$Y$15,1)):
INDEX('DS2024'!$Y$5:$Y$15,MATCH(L35,'DS2024'!$Y$5:$Y$15,1)+1))
)))))))))))))))))))</f>
        <v>0.19352028345077429</v>
      </c>
      <c r="Z35" s="50">
        <f>IF($Z$3=Database!$A$11,
_xlfn.FORECAST.LINEAR(
N35,
INDEX('DS2024'!$B$20:$B$35,MATCH(N35,'DS2024'!$A$20:$A$35,1)):
INDEX('DS2024'!$B$20:$B$35,MATCH(N35,'DS2024'!$A$20:$A$35,1)+1),
INDEX('DS2024'!$A$20:$A$35,MATCH(N35,'DS2024'!$A$20:$A$35,1)):
INDEX('DS2024'!$A$20:$A$35,MATCH(N35,'DS2024'!$A$20:$A$35,1)+1)),
IF($Z$3=Database!$A$12,
_xlfn.FORECAST.LINEAR(
N35,
INDEX('DS2024'!$E$20:$E$35,MATCH(N35,'DS2024'!$D$20:$D$35,1)):
INDEX('DS2024'!$E$20:$E$35,MATCH(N35,'DS2024'!$D$20:$D$35,1)+1),
INDEX('DS2024'!$D$20:$D$35,MATCH(N35,'DS2024'!$D$20:$D$35,1)):
INDEX('DS2024'!$D$20:$D$35,MATCH(N35,'DS2024'!$D$20:$D$35,1)+1)),
IF($Z$3=Database!$A$13,
_xlfn.FORECAST.LINEAR(
N35,
INDEX('DS2024'!$H$20:$H$35,MATCH(N35,'DS2024'!$G$20:$G$35,1)):
INDEX('DS2024'!$H$20:$H$35,MATCH(N35,'DS2024'!$G$20:$G$35,1)+1),
INDEX('DS2024'!$G$20:$G$35,MATCH(N35,'DS2024'!$G$20:$G$35,1)):
INDEX('DS2024'!$G$20:$G$35,MATCH(N35,'DS2024'!$G$20:$G$35,1)+1)),
IF($Z$3=Database!$A$14,
_xlfn.FORECAST.LINEAR(
N35,
INDEX('DS2024'!$K$20:$K$35,MATCH(N35,'DS2024'!$J$20:$J$35,1)):
INDEX('DS2024'!$K$20:$K$35,MATCH(N35,'DS2024'!$J$20:$J$35,1)+1),
INDEX('DS2024'!$J$20:$J$35,MATCH(N35,'DS2024'!$J$20:$J$35,1)):
INDEX('DS2024'!$J$20:$J$35,MATCH(N35,'DS2024'!$J$20:$J$35,1)+1)),
IF($Z$3=Database!$A$15,
_xlfn.FORECAST.LINEAR(
N35,
INDEX('DS2024'!$N$20:$N$35,MATCH(N35,'DS2024'!$M$20:$M$35,1)):
INDEX('DS2024'!$N$20:$N$35,MATCH(N35,'DS2024'!$M$20:$M$35,1)+1),
INDEX('DS2024'!$M$20:$M$35,MATCH(N35,'DS2024'!$M$20:$M$35,1)):
INDEX('DS2024'!$M$20:$M$35,MATCH(N35,'DS2024'!$M$20:$M$35,1)+1)),
IF($Z$3=Database!$A$16,
_xlfn.FORECAST.LINEAR(
N35,
INDEX('DS2024'!$Q$20:$Q$35,MATCH(N35,'DS2024'!$P$20:$P$35,1)):
INDEX('DS2024'!$Q$20:$Q$35,MATCH(N35,'DS2024'!$P$20:$P$35,1)+1),
INDEX('DS2024'!$P$20:$P$35,MATCH(N35,'DS2024'!$P$20:$P$35,1)):
INDEX('DS2024'!$P$20:$P$35,MATCH(N35,'DS2024'!$P$20:$P$35,1)+1)),
IF($Z$3=Database!$A$17,
_xlfn.FORECAST.LINEAR(
N35,
INDEX('DS2024'!$T$20:$T$35,MATCH(N35,'DS2024'!$S$20:$S$35,1)):
INDEX('DS2024'!$T$20:$T$35,MATCH(N35,'DS2024'!$S$20:$S$35,1)+1),
INDEX('DS2024'!$S$20:$S$35,MATCH(N35,'DS2024'!$S$20:$S$35,1)):
INDEX('DS2024'!$S$20:$S$35,MATCH(N35,'DS2024'!$S$20:$S$35,1)+1)),
IF($Z$3=Database!$A$18,
_xlfn.FORECAST.LINEAR(
N35,
INDEX('DS2024'!$W$20:$W$35,MATCH(N35,'DS2024'!$V$20:$V$35,1)):
INDEX('DS2024'!$W$20:$W$35,MATCH(N35,'DS2024'!$V$20:$V$35,1)+1),
INDEX('DS2024'!$V$20:$V$35,MATCH(N35,'DS2024'!$V$20:$V$35,1)):
INDEX('DS2024'!$V$20:$V$35,MATCH(N35,'DS2024'!$V$20:$V$35,1)+1)),
IF($Z$3=Database!$A$19,
_xlfn.FORECAST.LINEAR(
N35,
INDEX('DS2024'!$Z$20:$Z$35,MATCH(N35,'DS2024'!$Y$20:$Y$35,1)):
INDEX('DS2024'!$Z$20:$Z$35,MATCH(N35,'DS2024'!$Y$20:$Y$35,1)+1),
INDEX('DS2024'!$Y$20:$Y$35,MATCH(N35,'DS2024'!$Y$20:$Y$35,1)):
INDEX('DS2024'!$Y$20:$Y$35,MATCH(N35,'DS2024'!$Y$20:$Y$35,1)+1)),
IF($Z$3=Database!$A$20,
_xlfn.FORECAST.LINEAR(
N35,
INDEX('DS2024'!$AC$20:$AC$35,MATCH(N35,'DS2024'!$AB$20:$AB$35,1)):
INDEX('DS2024'!$AC$20:$AC$35,MATCH(N35,'DS2024'!$AB$20:$AB$35,1)+1),
INDEX('DS2024'!$AB$20:$AB$35,MATCH(N35,'DS2024'!$AB$20:$AB$35,1)):
INDEX('DS2024'!$AB$20:$AB$35,MATCH(N35,'DS2024'!$AB$20:$AB$35,1)+1)),
IF($Z$3=Database!$A$2,
_xlfn.FORECAST.LINEAR(
N35,
INDEX('DS2024'!$B$5:$B$15,MATCH(N35,'DS2024'!$A$5:$A$15,1)):
INDEX('DS2024'!$B$5:$B$15,MATCH(N35,'DS2024'!$A$5:$A$15,1)+1),
INDEX('DS2024'!$A$5:$A$15,MATCH(N35,'DS2024'!$A$5:$A$15,1)):
INDEX('DS2024'!$A$5:$A$15,MATCH(N35,'DS2024'!$A$5:$A$15,1)+1)),
IF($Z$3=Database!$A$3,
_xlfn.FORECAST.LINEAR(
N35,
INDEX('DS2024'!$E$5:$E$15,MATCH(N35,'DS2024'!$D$5:$D$15,1)):
INDEX('DS2024'!$E$5:$E$15,MATCH(N35,'DS2024'!$D$5:$D$15,1)+1),
INDEX('DS2024'!$D$5:$D$15,MATCH(N35,'DS2024'!$D$5:$D$15,1)):
INDEX('DS2024'!$D$5:$D$15,MATCH(N35,'DS2024'!$D$5:$D$15,1)+1)),
IF($Z$3=Database!$A$4,
_xlfn.FORECAST.LINEAR(
N35,
INDEX('DS2024'!$H$5:$H$15,MATCH(N35,'DS2024'!$G$5:$G$15,1)):
INDEX('DS2024'!$H$5:$H$15,MATCH(N35,'DS2024'!$G$5:$G$15,1)+1),
INDEX('DS2024'!$G$5:$G$15,MATCH(N35,'DS2024'!$G$5:$G$15,1)):
INDEX('DS2024'!$G$5:$G$15,MATCH(N35,'DS2024'!$G$5:$G$15,1)+1)),
IF($Z$3=Database!$A$5,
_xlfn.FORECAST.LINEAR(
N35,
INDEX('DS2024'!$K$5:$K$15,MATCH(N35,'DS2024'!$J$5:$J$15,1)):
INDEX('DS2024'!$K$5:$K$15,MATCH(N35,'DS2024'!$J$5:$J$15,1)+1),
INDEX('DS2024'!$J$5:$J$15,MATCH(N35,'DS2024'!$J$5:$J$15,1)):
INDEX('DS2024'!$J$5:$J$15,MATCH(N35,'DS2024'!$J$5:$J$15,1)+1)),
IF($Z$3=Database!$A$6,
_xlfn.FORECAST.LINEAR(
N35,
INDEX('DS2024'!$N$5:$N$15,MATCH(N35,'DS2024'!$M$5:$M$15,1)):
INDEX('DS2024'!$N$5:$N$15,MATCH(N35,'DS2024'!$M$5:$M$15,1)+1),
INDEX('DS2024'!$M$5:$M$15,MATCH(N35,'DS2024'!$M$5:$M$15,1)):
INDEX('DS2024'!$M$5:$M$15,MATCH(N35,'DS2024'!$M$5:$M$15,1)+1)),
IF($Z$3=Database!$A$7,
_xlfn.FORECAST.LINEAR(
N35,
INDEX('DS2024'!$Q$5:$Q$15,MATCH(N35,'DS2024'!$P$5:$P$15,1)):
INDEX('DS2024'!$Q$5:$Q$15,MATCH(N35,'DS2024'!$P$5:$P$15,1)+1),
INDEX('DS2024'!$P$5:$P$15,MATCH(N35,'DS2024'!$P$5:$P$15,1)):
INDEX('DS2024'!$P$5:$P$15,MATCH(N35,'DS2024'!$P$5:$P$15,1)+1)),
IF($Z$3=Database!$A$8,
_xlfn.FORECAST.LINEAR(
N35,
INDEX('DS2024'!$T$5:$T$15,MATCH(N35,'DS2024'!$S$5:$S$15,1)):
INDEX('DS2024'!$T$5:$T$15,MATCH(N35,'DS2024'!$S$5:$S$15,1)+1),
INDEX('DS2024'!$S$5:$S$15,MATCH(N35,'DS2024'!$S$5:$S$15,1)):
INDEX('DS2024'!$S$5:$S$15,MATCH(N35,'DS2024'!$S$5:$S$15,1)+1)),
IF($Z$3=Database!$A$9,
_xlfn.FORECAST.LINEAR(
N35,
INDEX('DS2024'!$W$5:$W$15,MATCH(N35,'DS2024'!$V$5:$V$15,1)):
INDEX('DS2024'!$W$5:$W$15,MATCH(N35,'DS2024'!$V$5:$V$15,1)+1),
INDEX('DS2024'!$V$5:$V$15,MATCH(N35,'DS2024'!$V$5:$V$15,1)):
INDEX('DS2024'!$V$5:$V$15,MATCH(N35,'DS2024'!$V$5:$V$15,1)+1)),
IF($Z$3=Database!$A$10,
_xlfn.FORECAST.LINEAR(
N35,
INDEX('DS2024'!$Z$5:$Z$15,MATCH(N35,'DS2024'!$Y$5:$Y$15,1)):
INDEX('DS2024'!$Z$5:$Z$15,MATCH(N35,'DS2024'!$Y$5:$Y$15,1)+1),
INDEX('DS2024'!$Y$5:$Y$15,MATCH(N35,'DS2024'!$Y$5:$Y$15,1)):
INDEX('DS2024'!$Y$5:$Y$15,MATCH(N35,'DS2024'!$Y$5:$Y$15,1)+1))
)))))))))))))))))))</f>
        <v>0.19642485767745532</v>
      </c>
      <c r="AA35" s="50">
        <f>IF($AA$3=Database!$A$11,
_xlfn.FORECAST.LINEAR(
P35,
INDEX('DS2024'!$B$20:$B$35,MATCH(P35,'DS2024'!$A$20:$A$35,1)):
INDEX('DS2024'!$B$20:$B$35,MATCH(P35,'DS2024'!$A$20:$A$35,1)+1),
INDEX('DS2024'!$A$20:$A$35,MATCH(P35,'DS2024'!$A$20:$A$35,1)):
INDEX('DS2024'!$A$20:$A$35,MATCH(P35,'DS2024'!$A$20:$A$35,1)+1)),
IF($AA$3=Database!$A$12,
_xlfn.FORECAST.LINEAR(
P35,
INDEX('DS2024'!$E$20:$E$35,MATCH(P35,'DS2024'!$D$20:$D$35,1)):
INDEX('DS2024'!$E$20:$E$35,MATCH(P35,'DS2024'!$D$20:$D$35,1)+1),
INDEX('DS2024'!$D$20:$D$35,MATCH(P35,'DS2024'!$D$20:$D$35,1)):
INDEX('DS2024'!$D$20:$D$35,MATCH(P35,'DS2024'!$D$20:$D$35,1)+1)),
IF($AA$3=Database!$A$13,
_xlfn.FORECAST.LINEAR(
P35,
INDEX('DS2024'!$H$20:$H$35,MATCH(P35,'DS2024'!$G$20:$G$35,1)):
INDEX('DS2024'!$H$20:$H$35,MATCH(P35,'DS2024'!$G$20:$G$35,1)+1),
INDEX('DS2024'!$G$20:$G$35,MATCH(P35,'DS2024'!$G$20:$G$35,1)):
INDEX('DS2024'!$G$20:$G$35,MATCH(P35,'DS2024'!$G$20:$G$35,1)+1)),
IF($AA$3=Database!$A$14,
_xlfn.FORECAST.LINEAR(
P35,
INDEX('DS2024'!$K$20:$K$35,MATCH(P35,'DS2024'!$J$20:$J$35,1)):
INDEX('DS2024'!$K$20:$K$35,MATCH(P35,'DS2024'!$J$20:$J$35,1)+1),
INDEX('DS2024'!$J$20:$J$35,MATCH(P35,'DS2024'!$J$20:$J$35,1)):
INDEX('DS2024'!$J$20:$J$35,MATCH(P35,'DS2024'!$J$20:$J$35,1)+1)),
IF($AA$3=Database!$A$15,
_xlfn.FORECAST.LINEAR(
P35,
INDEX('DS2024'!$N$20:$N$35,MATCH(P35,'DS2024'!$M$20:$M$35,1)):
INDEX('DS2024'!$N$20:$N$35,MATCH(P35,'DS2024'!$M$20:$M$35,1)+1),
INDEX('DS2024'!$M$20:$M$35,MATCH(P35,'DS2024'!$M$20:$M$35,1)):
INDEX('DS2024'!$M$20:$M$35,MATCH(P35,'DS2024'!$M$20:$M$35,1)+1)),
IF($AA$3=Database!$A$16,
_xlfn.FORECAST.LINEAR(
P35,
INDEX('DS2024'!$Q$20:$Q$35,MATCH(P35,'DS2024'!$P$20:$P$35,1)):
INDEX('DS2024'!$Q$20:$Q$35,MATCH(P35,'DS2024'!$P$20:$P$35,1)+1),
INDEX('DS2024'!$P$20:$P$35,MATCH(P35,'DS2024'!$P$20:$P$35,1)):
INDEX('DS2024'!$P$20:$P$35,MATCH(P35,'DS2024'!$P$20:$P$35,1)+1)),
IF($AA$3=Database!$A$17,
_xlfn.FORECAST.LINEAR(
P35,
INDEX('DS2024'!$T$20:$T$35,MATCH(P35,'DS2024'!$S$20:$S$35,1)):
INDEX('DS2024'!$T$20:$T$35,MATCH(P35,'DS2024'!$S$20:$S$35,1)+1),
INDEX('DS2024'!$S$20:$S$35,MATCH(P35,'DS2024'!$S$20:$S$35,1)):
INDEX('DS2024'!$S$20:$S$35,MATCH(P35,'DS2024'!$S$20:$S$35,1)+1)),
IF($AA$3=Database!$A$18,
_xlfn.FORECAST.LINEAR(
P35,
INDEX('DS2024'!$W$20:$W$35,MATCH(P35,'DS2024'!$V$20:$V$35,1)):
INDEX('DS2024'!$W$20:$W$35,MATCH(P35,'DS2024'!$V$20:$V$35,1)+1),
INDEX('DS2024'!$V$20:$V$35,MATCH(P35,'DS2024'!$V$20:$V$35,1)):
INDEX('DS2024'!$V$20:$V$35,MATCH(P35,'DS2024'!$V$20:$V$35,1)+1)),
IF($AA$3=Database!$A$19,
_xlfn.FORECAST.LINEAR(
P35,
INDEX('DS2024'!$Z$20:$Z$35,MATCH(P35,'DS2024'!$Y$20:$Y$35,1)):
INDEX('DS2024'!$Z$20:$Z$35,MATCH(P35,'DS2024'!$Y$20:$Y$35,1)+1),
INDEX('DS2024'!$Y$20:$Y$35,MATCH(P35,'DS2024'!$Y$20:$Y$35,1)):
INDEX('DS2024'!$Y$20:$Y$35,MATCH(P35,'DS2024'!$Y$20:$Y$35,1)+1)),
IF($AA$3=Database!$A$20,
_xlfn.FORECAST.LINEAR(
P35,
INDEX('DS2024'!$AC$20:$AC$35,MATCH(P35,'DS2024'!$AB$20:$AB$35,1)):
INDEX('DS2024'!$AC$20:$AC$35,MATCH(P35,'DS2024'!$AB$20:$AB$35,1)+1),
INDEX('DS2024'!$AB$20:$AB$35,MATCH(P35,'DS2024'!$AB$20:$AB$35,1)):
INDEX('DS2024'!$AB$20:$AB$35,MATCH(P35,'DS2024'!$AB$20:$AB$35,1)+1)),
IF($AA$3=Database!$A$2,
_xlfn.FORECAST.LINEAR(
P35,
INDEX('DS2024'!$B$5:$B$15,MATCH(P35,'DS2024'!$A$5:$A$15,1)):
INDEX('DS2024'!$B$5:$B$15,MATCH(P35,'DS2024'!$A$5:$A$15,1)+1),
INDEX('DS2024'!$A$5:$A$15,MATCH(P35,'DS2024'!$A$5:$A$15,1)):
INDEX('DS2024'!$A$5:$A$15,MATCH(P35,'DS2024'!$A$5:$A$15,1)+1)),
IF($AA$3=Database!$A$3,
_xlfn.FORECAST.LINEAR(
P35,
INDEX('DS2024'!$E$5:$E$15,MATCH(P35,'DS2024'!$D$5:$D$15,1)):
INDEX('DS2024'!$E$5:$E$15,MATCH(P35,'DS2024'!$D$5:$D$15,1)+1),
INDEX('DS2024'!$D$5:$D$15,MATCH(P35,'DS2024'!$D$5:$D$15,1)):
INDEX('DS2024'!$D$5:$D$15,MATCH(P35,'DS2024'!$D$5:$D$15,1)+1)),
IF($AA$3=Database!$A$4,
_xlfn.FORECAST.LINEAR(
P35,
INDEX('DS2024'!$H$5:$H$15,MATCH(P35,'DS2024'!$G$5:$G$15,1)):
INDEX('DS2024'!$H$5:$H$15,MATCH(P35,'DS2024'!$G$5:$G$15,1)+1),
INDEX('DS2024'!$G$5:$G$15,MATCH(P35,'DS2024'!$G$5:$G$15,1)):
INDEX('DS2024'!$G$5:$G$15,MATCH(P35,'DS2024'!$G$5:$G$15,1)+1)),
IF($AA$3=Database!$A$5,
_xlfn.FORECAST.LINEAR(
P35,
INDEX('DS2024'!$K$5:$K$15,MATCH(P35,'DS2024'!$J$5:$J$15,1)):
INDEX('DS2024'!$K$5:$K$15,MATCH(P35,'DS2024'!$J$5:$J$15,1)+1),
INDEX('DS2024'!$J$5:$J$15,MATCH(P35,'DS2024'!$J$5:$J$15,1)):
INDEX('DS2024'!$J$5:$J$15,MATCH(P35,'DS2024'!$J$5:$J$15,1)+1)),
IF($AA$3=Database!$A$6,
_xlfn.FORECAST.LINEAR(
P35,
INDEX('DS2024'!$N$5:$N$15,MATCH(P35,'DS2024'!$M$5:$M$15,1)):
INDEX('DS2024'!$N$5:$N$15,MATCH(P35,'DS2024'!$M$5:$M$15,1)+1),
INDEX('DS2024'!$M$5:$M$15,MATCH(P35,'DS2024'!$M$5:$M$15,1)):
INDEX('DS2024'!$M$5:$M$15,MATCH(P35,'DS2024'!$M$5:$M$15,1)+1)),
IF($AA$3=Database!$A$7,
_xlfn.FORECAST.LINEAR(
P35,
INDEX('DS2024'!$Q$5:$Q$15,MATCH(P35,'DS2024'!$P$5:$P$15,1)):
INDEX('DS2024'!$Q$5:$Q$15,MATCH(P35,'DS2024'!$P$5:$P$15,1)+1),
INDEX('DS2024'!$P$5:$P$15,MATCH(P35,'DS2024'!$P$5:$P$15,1)):
INDEX('DS2024'!$P$5:$P$15,MATCH(P35,'DS2024'!$P$5:$P$15,1)+1)),
IF($AA$3=Database!$A$8,
_xlfn.FORECAST.LINEAR(
P35,
INDEX('DS2024'!$T$5:$T$15,MATCH(P35,'DS2024'!$S$5:$S$15,1)):
INDEX('DS2024'!$T$5:$T$15,MATCH(P35,'DS2024'!$S$5:$S$15,1)+1),
INDEX('DS2024'!$S$5:$S$15,MATCH(P35,'DS2024'!$S$5:$S$15,1)):
INDEX('DS2024'!$S$5:$S$15,MATCH(P35,'DS2024'!$S$5:$S$15,1)+1)),
IF($AA$3=Database!$A$9,
_xlfn.FORECAST.LINEAR(
P35,
INDEX('DS2024'!$W$5:$W$15,MATCH(P35,'DS2024'!$V$5:$V$15,1)):
INDEX('DS2024'!$W$5:$W$15,MATCH(P35,'DS2024'!$V$5:$V$15,1)+1),
INDEX('DS2024'!$V$5:$V$15,MATCH(P35,'DS2024'!$V$5:$V$15,1)):
INDEX('DS2024'!$V$5:$V$15,MATCH(P35,'DS2024'!$V$5:$V$15,1)+1)),
IF($AA$3=Database!$A$10,
_xlfn.FORECAST.LINEAR(
P35,
INDEX('DS2024'!$Z$5:$Z$15,MATCH(P35,'DS2024'!$Y$5:$Y$15,1)):
INDEX('DS2024'!$Z$5:$Z$15,MATCH(P35,'DS2024'!$Y$5:$Y$15,1)+1),
INDEX('DS2024'!$Y$5:$Y$15,MATCH(P35,'DS2024'!$Y$5:$Y$15,1)):
INDEX('DS2024'!$Y$5:$Y$15,MATCH(P35,'DS2024'!$Y$5:$Y$15,1)+1))
)))))))))))))))))))</f>
        <v>0.19629109439070028</v>
      </c>
      <c r="AB35" s="50">
        <f>IF($AB$3=Database!$A$11,
_xlfn.FORECAST.LINEAR(
R35,
INDEX('DS2024'!$B$20:$B$35,MATCH(R35,'DS2024'!$A$20:$A$35,1)):
INDEX('DS2024'!$B$20:$B$35,MATCH(R35,'DS2024'!$A$20:$A$35,1)+1),
INDEX('DS2024'!$A$20:$A$35,MATCH(R35,'DS2024'!$A$20:$A$35,1)):
INDEX('DS2024'!$A$20:$A$35,MATCH(R35,'DS2024'!$A$20:$A$35,1)+1)),
IF($AB$3=Database!$A$12,
_xlfn.FORECAST.LINEAR(
R35,
INDEX('DS2024'!$E$20:$E$35,MATCH(R35,'DS2024'!$D$20:$D$35,1)):
INDEX('DS2024'!$E$20:$E$35,MATCH(R35,'DS2024'!$D$20:$D$35,1)+1),
INDEX('DS2024'!$D$20:$D$35,MATCH(R35,'DS2024'!$D$20:$D$35,1)):
INDEX('DS2024'!$D$20:$D$35,MATCH(R35,'DS2024'!$D$20:$D$35,1)+1)),
IF($AB$3=Database!$A$13,
_xlfn.FORECAST.LINEAR(
R35,
INDEX('DS2024'!$H$20:$H$35,MATCH(R35,'DS2024'!$G$20:$G$35,1)):
INDEX('DS2024'!$H$20:$H$35,MATCH(R35,'DS2024'!$G$20:$G$35,1)+1),
INDEX('DS2024'!$G$20:$G$35,MATCH(R35,'DS2024'!$G$20:$G$35,1)):
INDEX('DS2024'!$G$20:$G$35,MATCH(R35,'DS2024'!$G$20:$G$35,1)+1)),
IF($AB$3=Database!$A$14,
_xlfn.FORECAST.LINEAR(
R35,
INDEX('DS2024'!$K$20:$K$35,MATCH(R35,'DS2024'!$J$20:$J$35,1)):
INDEX('DS2024'!$K$20:$K$35,MATCH(R35,'DS2024'!$J$20:$J$35,1)+1),
INDEX('DS2024'!$J$20:$J$35,MATCH(R35,'DS2024'!$J$20:$J$35,1)):
INDEX('DS2024'!$J$20:$J$35,MATCH(R35,'DS2024'!$J$20:$J$35,1)+1)),
IF($AB$3=Database!$A$15,
_xlfn.FORECAST.LINEAR(
R35,
INDEX('DS2024'!$N$20:$N$35,MATCH(R35,'DS2024'!$M$20:$M$35,1)):
INDEX('DS2024'!$N$20:$N$35,MATCH(R35,'DS2024'!$M$20:$M$35,1)+1),
INDEX('DS2024'!$M$20:$M$35,MATCH(R35,'DS2024'!$M$20:$M$35,1)):
INDEX('DS2024'!$M$20:$M$35,MATCH(R35,'DS2024'!$M$20:$M$35,1)+1)),
IF($AB$3=Database!$A$16,
_xlfn.FORECAST.LINEAR(
R35,
INDEX('DS2024'!$Q$20:$Q$35,MATCH(R35,'DS2024'!$P$20:$P$35,1)):
INDEX('DS2024'!$Q$20:$Q$35,MATCH(R35,'DS2024'!$P$20:$P$35,1)+1),
INDEX('DS2024'!$P$20:$P$35,MATCH(R35,'DS2024'!$P$20:$P$35,1)):
INDEX('DS2024'!$P$20:$P$35,MATCH(R35,'DS2024'!$P$20:$P$35,1)+1)),
IF($AB$3=Database!$A$17,
_xlfn.FORECAST.LINEAR(
R35,
INDEX('DS2024'!$T$20:$T$35,MATCH(R35,'DS2024'!$S$20:$S$35,1)):
INDEX('DS2024'!$T$20:$T$35,MATCH(R35,'DS2024'!$S$20:$S$35,1)+1),
INDEX('DS2024'!$S$20:$S$35,MATCH(R35,'DS2024'!$S$20:$S$35,1)):
INDEX('DS2024'!$S$20:$S$35,MATCH(R35,'DS2024'!$S$20:$S$35,1)+1)),
IF($AB$3=Database!$A$18,
_xlfn.FORECAST.LINEAR(
R35,
INDEX('DS2024'!$W$20:$W$35,MATCH(R35,'DS2024'!$V$20:$V$35,1)):
INDEX('DS2024'!$W$20:$W$35,MATCH(R35,'DS2024'!$V$20:$V$35,1)+1),
INDEX('DS2024'!$V$20:$V$35,MATCH(R35,'DS2024'!$V$20:$V$35,1)):
INDEX('DS2024'!$V$20:$V$35,MATCH(R35,'DS2024'!$V$20:$V$35,1)+1)),
IF($AB$3=Database!$A$19,
_xlfn.FORECAST.LINEAR(
R35,
INDEX('DS2024'!$Z$20:$Z$35,MATCH(R35,'DS2024'!$Y$20:$Y$35,1)):
INDEX('DS2024'!$Z$20:$Z$35,MATCH(R35,'DS2024'!$Y$20:$Y$35,1)+1),
INDEX('DS2024'!$Y$20:$Y$35,MATCH(R35,'DS2024'!$Y$20:$Y$35,1)):
INDEX('DS2024'!$Y$20:$Y$35,MATCH(R35,'DS2024'!$Y$20:$Y$35,1)+1)),
IF($AB$3=Database!$A$20,
_xlfn.FORECAST.LINEAR(
R35,
INDEX('DS2024'!$AC$20:$AC$35,MATCH(R35,'DS2024'!$AB$20:$AB$35,1)):
INDEX('DS2024'!$AC$20:$AC$35,MATCH(R35,'DS2024'!$AB$20:$AB$35,1)+1),
INDEX('DS2024'!$AB$20:$AB$35,MATCH(R35,'DS2024'!$AB$20:$AB$35,1)):
INDEX('DS2024'!$AB$20:$AB$35,MATCH(R35,'DS2024'!$AB$20:$AB$35,1)+1)),
IF($AB$3=Database!$A$2,
_xlfn.FORECAST.LINEAR(
R35,
INDEX('DS2024'!$B$5:$B$15,MATCH(R35,'DS2024'!$A$5:$A$15,1)):
INDEX('DS2024'!$B$5:$B$15,MATCH(R35,'DS2024'!$A$5:$A$15,1)+1),
INDEX('DS2024'!$A$5:$A$15,MATCH(R35,'DS2024'!$A$5:$A$15,1)):
INDEX('DS2024'!$A$5:$A$15,MATCH(R35,'DS2024'!$A$5:$A$15,1)+1)),
IF($AB$3=Database!$A$3,
_xlfn.FORECAST.LINEAR(
R35,
INDEX('DS2024'!$E$5:$E$15,MATCH(R35,'DS2024'!$D$5:$D$15,1)):
INDEX('DS2024'!$E$5:$E$15,MATCH(R35,'DS2024'!$D$5:$D$15,1)+1),
INDEX('DS2024'!$D$5:$D$15,MATCH(R35,'DS2024'!$D$5:$D$15,1)):
INDEX('DS2024'!$D$5:$D$15,MATCH(R35,'DS2024'!$D$5:$D$15,1)+1)),
IF($AB$3=Database!$A$4,
_xlfn.FORECAST.LINEAR(
R35,
INDEX('DS2024'!$H$5:$H$15,MATCH(R35,'DS2024'!$G$5:$G$15,1)):
INDEX('DS2024'!$H$5:$H$15,MATCH(R35,'DS2024'!$G$5:$G$15,1)+1),
INDEX('DS2024'!$G$5:$G$15,MATCH(R35,'DS2024'!$G$5:$G$15,1)):
INDEX('DS2024'!$G$5:$G$15,MATCH(R35,'DS2024'!$G$5:$G$15,1)+1)),
IF($AB$3=Database!$A$5,
_xlfn.FORECAST.LINEAR(
R35,
INDEX('DS2024'!$K$5:$K$15,MATCH(R35,'DS2024'!$J$5:$J$15,1)):
INDEX('DS2024'!$K$5:$K$15,MATCH(R35,'DS2024'!$J$5:$J$15,1)+1),
INDEX('DS2024'!$J$5:$J$15,MATCH(R35,'DS2024'!$J$5:$J$15,1)):
INDEX('DS2024'!$J$5:$J$15,MATCH(R35,'DS2024'!$J$5:$J$15,1)+1)),
IF($AB$3=Database!$A$6,
_xlfn.FORECAST.LINEAR(
R35,
INDEX('DS2024'!$N$5:$N$15,MATCH(R35,'DS2024'!$M$5:$M$15,1)):
INDEX('DS2024'!$N$5:$N$15,MATCH(R35,'DS2024'!$M$5:$M$15,1)+1),
INDEX('DS2024'!$M$5:$M$15,MATCH(R35,'DS2024'!$M$5:$M$15,1)):
INDEX('DS2024'!$M$5:$M$15,MATCH(R35,'DS2024'!$M$5:$M$15,1)+1)),
IF($AB$3=Database!$A$7,
_xlfn.FORECAST.LINEAR(
R35,
INDEX('DS2024'!$Q$5:$Q$15,MATCH(R35,'DS2024'!$P$5:$P$15,1)):
INDEX('DS2024'!$Q$5:$Q$15,MATCH(R35,'DS2024'!$P$5:$P$15,1)+1),
INDEX('DS2024'!$P$5:$P$15,MATCH(R35,'DS2024'!$P$5:$P$15,1)):
INDEX('DS2024'!$P$5:$P$15,MATCH(R35,'DS2024'!$P$5:$P$15,1)+1)),
IF($AB$3=Database!$A$8,
_xlfn.FORECAST.LINEAR(
R35,
INDEX('DS2024'!$T$5:$T$15,MATCH(R35,'DS2024'!$S$5:$S$15,1)):
INDEX('DS2024'!$T$5:$T$15,MATCH(R35,'DS2024'!$S$5:$S$15,1)+1),
INDEX('DS2024'!$S$5:$S$15,MATCH(R35,'DS2024'!$S$5:$S$15,1)):
INDEX('DS2024'!$S$5:$S$15,MATCH(R35,'DS2024'!$S$5:$S$15,1)+1)),
IF($AB$3=Database!$A$9,
_xlfn.FORECAST.LINEAR(
R35,
INDEX('DS2024'!$W$5:$W$15,MATCH(R35,'DS2024'!$V$5:$V$15,1)):
INDEX('DS2024'!$W$5:$W$15,MATCH(R35,'DS2024'!$V$5:$V$15,1)+1),
INDEX('DS2024'!$V$5:$V$15,MATCH(R35,'DS2024'!$V$5:$V$15,1)):
INDEX('DS2024'!$V$5:$V$15,MATCH(R35,'DS2024'!$V$5:$V$15,1)+1)),
IF($AB$3=Database!$A$10,
_xlfn.FORECAST.LINEAR(
R35,
INDEX('DS2024'!$Z$5:$Z$15,MATCH(R35,'DS2024'!$Y$5:$Y$15,1)):
INDEX('DS2024'!$Z$5:$Z$15,MATCH(R35,'DS2024'!$Y$5:$Y$15,1)+1),
INDEX('DS2024'!$Y$5:$Y$15,MATCH(R35,'DS2024'!$Y$5:$Y$15,1)):
INDEX('DS2024'!$Y$5:$Y$15,MATCH(R35,'DS2024'!$Y$5:$Y$15,1)+1))
)))))))))))))))))))</f>
        <v>0.19164122775588197</v>
      </c>
      <c r="AC35" s="82">
        <f t="shared" si="0"/>
        <v>0.52914174454917706</v>
      </c>
      <c r="AD35" s="82">
        <f t="shared" si="1"/>
        <v>0.4610237664267105</v>
      </c>
      <c r="AE35" s="82">
        <f t="shared" si="2"/>
        <v>0.4658267463809202</v>
      </c>
      <c r="AF35" s="82">
        <f t="shared" si="3"/>
        <v>0.52914989498241116</v>
      </c>
      <c r="AG35" s="82">
        <f t="shared" si="4"/>
        <v>0.52941420188871757</v>
      </c>
      <c r="AH35" s="82">
        <f t="shared" si="5"/>
        <v>0.529263302439126</v>
      </c>
      <c r="AI35" s="82">
        <f t="shared" si="6"/>
        <v>0.52947567944225504</v>
      </c>
      <c r="AJ35" s="83">
        <f t="shared" si="7"/>
        <v>0.52946589892237406</v>
      </c>
      <c r="AK35" s="83">
        <f t="shared" si="8"/>
        <v>0.52912590942175075</v>
      </c>
      <c r="AL35" s="42"/>
      <c r="AM35" s="42"/>
      <c r="AN35" s="42"/>
      <c r="AO35" s="42"/>
      <c r="AP35" s="42"/>
      <c r="AQ35" s="42"/>
      <c r="AR35" s="42"/>
      <c r="AS35" s="42"/>
      <c r="AT35" s="42"/>
      <c r="BD35" s="83" t="e">
        <f>#REF!/10</f>
        <v>#REF!</v>
      </c>
      <c r="BE35" s="83" t="e">
        <f>#REF!/10</f>
        <v>#REF!</v>
      </c>
      <c r="BF35" s="83" t="e">
        <f>#REF!/10</f>
        <v>#REF!</v>
      </c>
      <c r="BG35" s="83" t="e">
        <f>#REF!/10</f>
        <v>#REF!</v>
      </c>
      <c r="BH35" s="83">
        <f t="shared" si="9"/>
        <v>0</v>
      </c>
      <c r="BI35" s="83">
        <f t="shared" si="10"/>
        <v>0</v>
      </c>
      <c r="BJ35" s="83">
        <f t="shared" si="11"/>
        <v>0</v>
      </c>
      <c r="BK35" s="83">
        <f t="shared" si="12"/>
        <v>0</v>
      </c>
      <c r="BL35" s="83">
        <f t="shared" si="13"/>
        <v>0</v>
      </c>
    </row>
    <row r="36" spans="1:64" ht="14.25" customHeight="1">
      <c r="A36" s="31">
        <v>30</v>
      </c>
      <c r="B36" s="42">
        <f>'Evaluasi 60 C'!B36</f>
        <v>66.271000000000001</v>
      </c>
      <c r="C36" s="42">
        <f>'Evaluasi 60 C'!C36</f>
        <v>-0.33815773097175678</v>
      </c>
      <c r="D36" s="42">
        <f>'Evaluasi 60 C'!E36</f>
        <v>66.787000000000006</v>
      </c>
      <c r="E36" s="42">
        <f>'Evaluasi 60 C'!F36</f>
        <v>-0.29343718411552344</v>
      </c>
      <c r="F36" s="42">
        <f>'Evaluasi 60 C'!H36</f>
        <v>66.063999999999993</v>
      </c>
      <c r="G36" s="42">
        <f>'Evaluasi 60 C'!I36</f>
        <v>-0.29526425992779781</v>
      </c>
      <c r="H36" s="42">
        <f>'Evaluasi 60 C'!K36</f>
        <v>66.137</v>
      </c>
      <c r="I36" s="42">
        <f>'Evaluasi 60 C'!L36</f>
        <v>-0.33776216690601557</v>
      </c>
      <c r="J36" s="42">
        <f>'Evaluasi 60 C'!N36</f>
        <v>66.046999999999997</v>
      </c>
      <c r="K36" s="42">
        <f>'Evaluasi 60 C'!O36</f>
        <v>-0.33749648954842826</v>
      </c>
      <c r="L36" s="42">
        <f>'Evaluasi 60 C'!Q36</f>
        <v>66.903999999999996</v>
      </c>
      <c r="M36" s="42">
        <f>'Evaluasi 60 C'!R36</f>
        <v>-0.34002632838678787</v>
      </c>
      <c r="N36" s="42">
        <f>'Evaluasi 60 C'!T36</f>
        <v>65.367999999999995</v>
      </c>
      <c r="O36" s="42">
        <f>'Evaluasi 60 C'!U36</f>
        <v>-0.33549210148396358</v>
      </c>
      <c r="P36" s="42">
        <f>'Evaluasi 60 C'!W36</f>
        <v>65.838999999999999</v>
      </c>
      <c r="Q36" s="42">
        <f>'Evaluasi 60 C'!X36</f>
        <v>-0.33688247965533746</v>
      </c>
      <c r="R36" s="42">
        <f>'Evaluasi 60 C'!Z36</f>
        <v>66.203000000000003</v>
      </c>
      <c r="S36" s="50">
        <f>'Evaluasi 60 C'!AA36</f>
        <v>-0.33795699696824633</v>
      </c>
      <c r="T36" s="50">
        <f>IF($T$3=Database!$A$11,
_xlfn.FORECAST.LINEAR(
B36,
INDEX('DS2024'!$B$20:$B$35,MATCH(B36,'DS2024'!$A$20:$A$35,1)):
INDEX('DS2024'!$B$20:$B$35,MATCH(B36,'DS2024'!$A$20:$A$35,1)+1),
INDEX('DS2024'!$A$20:$A$35,MATCH(B36,'DS2024'!$A$20:$A$35,1)):
INDEX('DS2024'!$A$20:$A$35,MATCH(B36,'DS2024'!$A$20:$A$35,1)+1)),
IF($T$3=Database!$A$12,
_xlfn.FORECAST.LINEAR(
B36,
INDEX('DS2024'!$E$20:$E$35,MATCH(B36,'DS2024'!$D$20:$D$35,1)):
INDEX('DS2024'!$E$20:$E$35,MATCH(B36,'DS2024'!$D$20:$D$35,1)+1),
INDEX('DS2024'!$D$20:$D$35,MATCH(B36,'DS2024'!$D$20:$D$35,1)):
INDEX('DS2024'!$D$20:$D$35,MATCH(B36,'DS2024'!$D$20:$D$35,1)+1)),
IF($T$3=Database!$A$13,
_xlfn.FORECAST.LINEAR(
B36,
INDEX('DS2024'!$H$20:$H$35,MATCH(B36,'DS2024'!$G$20:$G$35,1)):
INDEX('DS2024'!$H$20:$H$35,MATCH(B36,'DS2024'!$G$20:$G$35,1)+1),
INDEX('DS2024'!$G$20:$G$35,MATCH(B36,'DS2024'!$G$20:$G$35,1)):
INDEX('DS2024'!$G$20:$G$35,MATCH(B36,'DS2024'!$G$20:$G$35,1)+1)),
IF($T$3=Database!$A$14,
_xlfn.FORECAST.LINEAR(
B36,
INDEX('DS2024'!$K$20:$K$35,MATCH(B36,'DS2024'!$J$20:$J$35,1)):
INDEX('DS2024'!$K$20:$K$35,MATCH(B36,'DS2024'!$J$20:$J$35,1)+1),
INDEX('DS2024'!$J$20:$J$35,MATCH(B36,'DS2024'!$J$20:$J$35,1)):
INDEX('DS2024'!$J$20:$J$35,MATCH(B36,'DS2024'!$J$20:$J$35,1)+1)),
IF($T$3=Database!$A$15,
_xlfn.FORECAST.LINEAR(
B36,
INDEX('DS2024'!$N$20:$N$35,MATCH(B36,'DS2024'!$M$20:$M$35,1)):
INDEX('DS2024'!$N$20:$N$35,MATCH(B36,'DS2024'!$M$20:$M$35,1)+1),
INDEX('DS2024'!$M$20:$M$35,MATCH(B36,'DS2024'!$M$20:$M$35,1)):
INDEX('DS2024'!$M$20:$M$35,MATCH(B36,'DS2024'!$M$20:$M$35,1)+1)),
IF($T$3=Database!$A$16,
_xlfn.FORECAST.LINEAR(
B36,
INDEX('DS2024'!$Q$20:$Q$35,MATCH(B36,'DS2024'!$P$20:$P$35,1)):
INDEX('DS2024'!$Q$20:$Q$35,MATCH(B36,'DS2024'!$P$20:$P$35,1)+1),
INDEX('DS2024'!$P$20:$P$35,MATCH(B36,'DS2024'!$P$20:$P$35,1)):
INDEX('DS2024'!$P$20:$P$35,MATCH(B36,'DS2024'!$P$20:$P$35,1)+1)),
IF($T$3=Database!$A$17,
_xlfn.FORECAST.LINEAR(
B36,
INDEX('DS2024'!$T$20:$T$35,MATCH(B36,'DS2024'!$S$20:$S$35,1)):
INDEX('DS2024'!$T$20:$T$35,MATCH(B36,'DS2024'!$S$20:$S$35,1)+1),
INDEX('DS2024'!$S$20:$S$35,MATCH(B36,'DS2024'!$S$20:$S$35,1)):
INDEX('DS2024'!$S$20:$S$35,MATCH(B36,'DS2024'!$S$20:$S$35,1)+1)),
IF($T$3=Database!$A$18,
_xlfn.FORECAST.LINEAR(
B36,
INDEX('DS2024'!$W$20:$W$35,MATCH(B36,'DS2024'!$V$20:$V$35,1)):
INDEX('DS2024'!$W$20:$W$35,MATCH(B36,'DS2024'!$V$20:$V$35,1)+1),
INDEX('DS2024'!$V$20:$V$35,MATCH(B36,'DS2024'!$V$20:$V$35,1)):
INDEX('DS2024'!$V$20:$V$35,MATCH(B36,'DS2024'!$V$20:$V$35,1)+1)),
IF($T$3=Database!$A$19,
_xlfn.FORECAST.LINEAR(
B36,
INDEX('DS2024'!$Z$20:$Z$35,MATCH(B36,'DS2024'!$Y$20:$Y$35,1)):
INDEX('DS2024'!$Z$20:$Z$35,MATCH(B36,'DS2024'!$Y$20:$Y$35,1)+1),
INDEX('DS2024'!$Y$20:$Y$35,MATCH(B36,'DS2024'!$Y$20:$Y$35,1)):
INDEX('DS2024'!$Y$20:$Y$35,MATCH(B36,'DS2024'!$Y$20:$Y$35,1)+1)),
IF($T$3=Database!$A$20,
_xlfn.FORECAST.LINEAR(
B36,
INDEX('DS2024'!$AC$20:$AC$35,MATCH(B36,'DS2024'!$AB$20:$AB$35,1)):
INDEX('DS2024'!$AC$20:$AC$35,MATCH(B36,'DS2024'!$AB$20:$AB$35,1)+1),
INDEX('DS2024'!$AB$20:$AB$35,MATCH(B36,'DS2024'!$AB$20:$AB$35,1)):
INDEX('DS2024'!$AB$20:$AB$35,MATCH(B36,'DS2024'!$AB$20:$AB$35,1)+1)),
IF($T$3=Database!$A$2,
_xlfn.FORECAST.LINEAR(
B36,
INDEX('DS2024'!$B$5:$B$15,MATCH(B36,'DS2024'!$A$5:$A$15,1)):
INDEX('DS2024'!$B$5:$B$15,MATCH(B36,'DS2024'!$A$5:$A$15,1)+1),
INDEX('DS2024'!$A$5:$A$15,MATCH(B36,'DS2024'!$A$5:$A$15,1)):
INDEX('DS2024'!$A$5:$A$15,MATCH(B36,'DS2024'!$A$5:$A$15,1)+1)),
IF($T$3=Database!$A$3,
_xlfn.FORECAST.LINEAR(
B36,
INDEX('DS2024'!$E$5:$E$15,MATCH(B36,'DS2024'!$D$5:$D$15,1)):
INDEX('DS2024'!$E$5:$E$15,MATCH(B36,'DS2024'!$D$5:$D$15,1)+1),
INDEX('DS2024'!$D$5:$D$15,MATCH(B36,'DS2024'!$D$5:$D$15,1)):
INDEX('DS2024'!$D$5:$D$15,MATCH(B36,'DS2024'!$D$5:$D$15,1)+1)),
IF($T$3=Database!$A$4,
_xlfn.FORECAST.LINEAR(
B36,
INDEX('DS2024'!$H$5:$H$15,MATCH(B36,'DS2024'!$G$5:$G$15,1)):
INDEX('DS2024'!$H$5:$H$15,MATCH(B36,'DS2024'!$G$5:$G$15,1)+1),
INDEX('DS2024'!$G$5:$G$15,MATCH(B36,'DS2024'!$G$5:$G$15,1)):
INDEX('DS2024'!$G$5:$G$15,MATCH(B36,'DS2024'!$G$5:$G$15,1)+1)),
IF($T$3=Database!$A$5,
_xlfn.FORECAST.LINEAR(
B36,
INDEX('DS2024'!$K$5:$K$15,MATCH(B36,'DS2024'!$J$5:$J$15,1)):
INDEX('DS2024'!$K$5:$K$15,MATCH(B36,'DS2024'!$J$5:$J$15,1)+1),
INDEX('DS2024'!$J$5:$J$15,MATCH(B36,'DS2024'!$J$5:$J$15,1)):
INDEX('DS2024'!$J$5:$J$15,MATCH(B36,'DS2024'!$J$5:$J$15,1)+1)),
IF($T$3=Database!$A$6,
_xlfn.FORECAST.LINEAR(
B36,
INDEX('DS2024'!$N$5:$N$15,MATCH(B36,'DS2024'!$M$5:$M$15,1)):
INDEX('DS2024'!$N$5:$N$15,MATCH(B36,'DS2024'!$M$5:$M$15,1)+1),
INDEX('DS2024'!$M$5:$M$15,MATCH(B36,'DS2024'!$M$5:$M$15,1)):
INDEX('DS2024'!$M$5:$M$15,MATCH(B36,'DS2024'!$M$5:$M$15,1)+1)),
IF($T$3=Database!$A$7,
_xlfn.FORECAST.LINEAR(
B36,
INDEX('DS2024'!$Q$5:$Q$15,MATCH(B36,'DS2024'!$P$5:$P$15,1)):
INDEX('DS2024'!$Q$5:$Q$15,MATCH(B36,'DS2024'!$P$5:$P$15,1)+1),
INDEX('DS2024'!$P$5:$P$15,MATCH(B36,'DS2024'!$P$5:$P$15,1)):
INDEX('DS2024'!$P$5:$P$15,MATCH(B36,'DS2024'!$P$5:$P$15,1)+1)),
IF($T$3=Database!$A$8,
_xlfn.FORECAST.LINEAR(
B36,
INDEX('DS2024'!$T$5:$T$15,MATCH(B36,'DS2024'!$S$5:$S$15,1)):
INDEX('DS2024'!$T$5:$T$15,MATCH(B36,'DS2024'!$S$5:$S$15,1)+1),
INDEX('DS2024'!$S$5:$S$15,MATCH(B36,'DS2024'!$S$5:$S$15,1)):
INDEX('DS2024'!$S$5:$S$15,MATCH(B36,'DS2024'!$S$5:$S$15,1)+1)),
IF($T$3=Database!$A$9,
_xlfn.FORECAST.LINEAR(
B36,
INDEX('DS2024'!$W$5:$W$15,MATCH(B36,'DS2024'!$V$5:$V$15,1)):
INDEX('DS2024'!$W$5:$W$15,MATCH(B36,'DS2024'!$V$5:$V$15,1)+1),
INDEX('DS2024'!$V$5:$V$15,MATCH(B36,'DS2024'!$V$5:$V$15,1)):
INDEX('DS2024'!$V$5:$V$15,MATCH(B36,'DS2024'!$V$5:$V$15,1)+1)),
IF($T$3=Database!$A$10,
_xlfn.FORECAST.LINEAR(
B36,
INDEX('DS2024'!$Z$5:$Z$15,MATCH(B36,'DS2024'!$Y$5:$Y$15,1)):
INDEX('DS2024'!$Z$5:$Z$15,MATCH(B36,'DS2024'!$Y$5:$Y$15,1)+1),
INDEX('DS2024'!$Y$5:$Y$15,MATCH(B36,'DS2024'!$Y$5:$Y$15,1)):
INDEX('DS2024'!$Y$5:$Y$15,MATCH(B36,'DS2024'!$Y$5:$Y$15,1)+1))
)))))))))))))))))))</f>
        <v>0.19091508419921174</v>
      </c>
      <c r="U36" s="50">
        <f>IF($U$3=Database!$A$11,
_xlfn.FORECAST.LINEAR(
D36,
INDEX('DS2024'!$B$20:$B$35,MATCH(D36,'DS2024'!$A$20:$A$35,1)):
INDEX('DS2024'!$B$20:$B$35,MATCH(D36,'DS2024'!$A$20:$A$35,1)+1),
INDEX('DS2024'!$A$20:$A$35,MATCH(D36,'DS2024'!$A$20:$A$35,1)):
INDEX('DS2024'!$A$20:$A$35,MATCH(D36,'DS2024'!$A$20:$A$35,1)+1)),
IF($U$3=Database!$A$12,
_xlfn.FORECAST.LINEAR(
D36,
INDEX('DS2024'!$E$20:$E$35,MATCH(D36,'DS2024'!$D$20:$D$35,1)):
INDEX('DS2024'!$E$20:$E$35,MATCH(D36,'DS2024'!$D$20:$D$35,1)+1),
INDEX('DS2024'!$D$20:$D$35,MATCH(D36,'DS2024'!$D$20:$D$35,1)):
INDEX('DS2024'!$D$20:$D$35,MATCH(D36,'DS2024'!$D$20:$D$35,1)+1)),
IF($U$3=Database!$A$13,
_xlfn.FORECAST.LINEAR(
D36,
INDEX('DS2024'!$H$20:$H$35,MATCH(D36,'DS2024'!$G$20:$G$35,1)):
INDEX('DS2024'!$H$20:$H$35,MATCH(D36,'DS2024'!$G$20:$G$35,1)+1),
INDEX('DS2024'!$G$20:$G$35,MATCH(D36,'DS2024'!$G$20:$G$35,1)):
INDEX('DS2024'!$G$20:$G$35,MATCH(D36,'DS2024'!$G$20:$G$35,1)+1)),
IF($U$3=Database!$A$14,
_xlfn.FORECAST.LINEAR(
D36,
INDEX('DS2024'!$K$20:$K$35,MATCH(D36,'DS2024'!$J$20:$J$35,1)):
INDEX('DS2024'!$K$20:$K$35,MATCH(D36,'DS2024'!$J$20:$J$35,1)+1),
INDEX('DS2024'!$J$20:$J$35,MATCH(D36,'DS2024'!$J$20:$J$35,1)):
INDEX('DS2024'!$J$20:$J$35,MATCH(D36,'DS2024'!$J$20:$J$35,1)+1)),
IF($U$3=Database!$A$15,
_xlfn.FORECAST.LINEAR(
D36,
INDEX('DS2024'!$N$20:$N$35,MATCH(D36,'DS2024'!$M$20:$M$35,1)):
INDEX('DS2024'!$N$20:$N$35,MATCH(D36,'DS2024'!$M$20:$M$35,1)+1),
INDEX('DS2024'!$M$20:$M$35,MATCH(D36,'DS2024'!$M$20:$M$35,1)):
INDEX('DS2024'!$M$20:$M$35,MATCH(D36,'DS2024'!$M$20:$M$35,1)+1)),
IF($U$3=Database!$A$16,
_xlfn.FORECAST.LINEAR(
D36,
INDEX('DS2024'!$Q$20:$Q$35,MATCH(D36,'DS2024'!$P$20:$P$35,1)):
INDEX('DS2024'!$Q$20:$Q$35,MATCH(D36,'DS2024'!$P$20:$P$35,1)+1),
INDEX('DS2024'!$P$20:$P$35,MATCH(D36,'DS2024'!$P$20:$P$35,1)):
INDEX('DS2024'!$P$20:$P$35,MATCH(D36,'DS2024'!$P$20:$P$35,1)+1)),
IF($U$3=Database!$A$17,
_xlfn.FORECAST.LINEAR(
D36,
INDEX('DS2024'!$T$20:$T$35,MATCH(D36,'DS2024'!$S$20:$S$35,1)):
INDEX('DS2024'!$T$20:$T$35,MATCH(D36,'DS2024'!$S$20:$S$35,1)+1),
INDEX('DS2024'!$S$20:$S$35,MATCH(D36,'DS2024'!$S$20:$S$35,1)):
INDEX('DS2024'!$S$20:$S$35,MATCH(D36,'DS2024'!$S$20:$S$35,1)+1)),
IF($U$3=Database!$A$18,
_xlfn.FORECAST.LINEAR(
D36,
INDEX('DS2024'!$W$20:$W$35,MATCH(D36,'DS2024'!$V$20:$V$35,1)):
INDEX('DS2024'!$W$20:$W$35,MATCH(D36,'DS2024'!$V$20:$V$35,1)+1),
INDEX('DS2024'!$V$20:$V$35,MATCH(D36,'DS2024'!$V$20:$V$35,1)):
INDEX('DS2024'!$V$20:$V$35,MATCH(D36,'DS2024'!$V$20:$V$35,1)+1)),
IF($U$3=Database!$A$19,
_xlfn.FORECAST.LINEAR(
D36,
INDEX('DS2024'!$Z$20:$Z$35,MATCH(D36,'DS2024'!$Y$20:$Y$35,1)):
INDEX('DS2024'!$Z$20:$Z$35,MATCH(D36,'DS2024'!$Y$20:$Y$35,1)+1),
INDEX('DS2024'!$Y$20:$Y$35,MATCH(D36,'DS2024'!$Y$20:$Y$35,1)):
INDEX('DS2024'!$Y$20:$Y$35,MATCH(D36,'DS2024'!$Y$20:$Y$35,1)+1)),
IF($U$3=Database!$A$20,
_xlfn.FORECAST.LINEAR(
D36,
INDEX('DS2024'!$AC$20:$AC$35,MATCH(D36,'DS2024'!$AB$20:$AB$35,1)):
INDEX('DS2024'!$AC$20:$AC$35,MATCH(D36,'DS2024'!$AB$20:$AB$35,1)+1),
INDEX('DS2024'!$AB$20:$AB$35,MATCH(D36,'DS2024'!$AB$20:$AB$35,1)):
INDEX('DS2024'!$AB$20:$AB$35,MATCH(D36,'DS2024'!$AB$20:$AB$35,1)+1)),
IF($U$3=Database!$A$2,
_xlfn.FORECAST.LINEAR(
D36,
INDEX('DS2024'!$B$5:$B$15,MATCH(D36,'DS2024'!$A$5:$A$15,1)):
INDEX('DS2024'!$B$5:$B$15,MATCH(D36,'DS2024'!$A$5:$A$15,1)+1),
INDEX('DS2024'!$A$5:$A$15,MATCH(D36,'DS2024'!$A$5:$A$15,1)):
INDEX('DS2024'!$A$5:$A$15,MATCH(D36,'DS2024'!$A$5:$A$15,1)+1)),
IF($U$3=Database!$A$3,
_xlfn.FORECAST.LINEAR(
D36,
INDEX('DS2024'!$E$5:$E$15,MATCH(D36,'DS2024'!$D$5:$D$15,1)):
INDEX('DS2024'!$E$5:$E$15,MATCH(D36,'DS2024'!$D$5:$D$15,1)+1),
INDEX('DS2024'!$D$5:$D$15,MATCH(D36,'DS2024'!$D$5:$D$15,1)):
INDEX('DS2024'!$D$5:$D$15,MATCH(D36,'DS2024'!$D$5:$D$15,1)+1)),
IF($U$3=Database!$A$4,
_xlfn.FORECAST.LINEAR(
D36,
INDEX('DS2024'!$H$5:$H$15,MATCH(D36,'DS2024'!$G$5:$G$15,1)):
INDEX('DS2024'!$H$5:$H$15,MATCH(D36,'DS2024'!$G$5:$G$15,1)+1),
INDEX('DS2024'!$G$5:$G$15,MATCH(D36,'DS2024'!$G$5:$G$15,1)):
INDEX('DS2024'!$G$5:$G$15,MATCH(D36,'DS2024'!$G$5:$G$15,1)+1)),
IF($U$3=Database!$A$5,
_xlfn.FORECAST.LINEAR(
D36,
INDEX('DS2024'!$K$5:$K$15,MATCH(D36,'DS2024'!$J$5:$J$15,1)):
INDEX('DS2024'!$K$5:$K$15,MATCH(D36,'DS2024'!$J$5:$J$15,1)+1),
INDEX('DS2024'!$J$5:$J$15,MATCH(D36,'DS2024'!$J$5:$J$15,1)):
INDEX('DS2024'!$J$5:$J$15,MATCH(D36,'DS2024'!$J$5:$J$15,1)+1)),
IF($U$3=Database!$A$6,
_xlfn.FORECAST.LINEAR(
D36,
INDEX('DS2024'!$N$5:$N$15,MATCH(D36,'DS2024'!$M$5:$M$15,1)):
INDEX('DS2024'!$N$5:$N$15,MATCH(D36,'DS2024'!$M$5:$M$15,1)+1),
INDEX('DS2024'!$M$5:$M$15,MATCH(D36,'DS2024'!$M$5:$M$15,1)):
INDEX('DS2024'!$M$5:$M$15,MATCH(D36,'DS2024'!$M$5:$M$15,1)+1)),
IF($U$3=Database!$A$7,
_xlfn.FORECAST.LINEAR(
D36,
INDEX('DS2024'!$Q$5:$Q$15,MATCH(D36,'DS2024'!$P$5:$P$15,1)):
INDEX('DS2024'!$Q$5:$Q$15,MATCH(D36,'DS2024'!$P$5:$P$15,1)+1),
INDEX('DS2024'!$P$5:$P$15,MATCH(D36,'DS2024'!$P$5:$P$15,1)):
INDEX('DS2024'!$P$5:$P$15,MATCH(D36,'DS2024'!$P$5:$P$15,1)+1)),
IF($U$3=Database!$A$8,
_xlfn.FORECAST.LINEAR(
D36,
INDEX('DS2024'!$T$5:$T$15,MATCH(D36,'DS2024'!$S$5:$S$15,1)):
INDEX('DS2024'!$T$5:$T$15,MATCH(D36,'DS2024'!$S$5:$S$15,1)+1),
INDEX('DS2024'!$S$5:$S$15,MATCH(D36,'DS2024'!$S$5:$S$15,1)):
INDEX('DS2024'!$S$5:$S$15,MATCH(D36,'DS2024'!$S$5:$S$15,1)+1)),
IF($U$3=Database!$A$9,
_xlfn.FORECAST.LINEAR(
D36,
INDEX('DS2024'!$W$5:$W$15,MATCH(D36,'DS2024'!$V$5:$V$15,1)):
INDEX('DS2024'!$W$5:$W$15,MATCH(D36,'DS2024'!$V$5:$V$15,1)+1),
INDEX('DS2024'!$V$5:$V$15,MATCH(D36,'DS2024'!$V$5:$V$15,1)):
INDEX('DS2024'!$V$5:$V$15,MATCH(D36,'DS2024'!$V$5:$V$15,1)+1)),
IF($U$3=Database!$A$10,
_xlfn.FORECAST.LINEAR(
D36,
INDEX('DS2024'!$Z$5:$Z$15,MATCH(D36,'DS2024'!$Y$5:$Y$15,1)):
INDEX('DS2024'!$Z$5:$Z$15,MATCH(D36,'DS2024'!$Y$5:$Y$15,1)+1),
INDEX('DS2024'!$Y$5:$Y$15,MATCH(D36,'DS2024'!$Y$5:$Y$15,1)):
INDEX('DS2024'!$Y$5:$Y$15,MATCH(D36,'DS2024'!$Y$5:$Y$15,1)+1))
)))))))))))))))))))</f>
        <v>0.1658544731610338</v>
      </c>
      <c r="V36" s="50">
        <f>IF($V$3=Database!$A$11,
_xlfn.FORECAST.LINEAR(
F36,
INDEX('DS2024'!$B$20:$B$35,MATCH(F36,'DS2024'!$A$20:$A$35,1)):
INDEX('DS2024'!$B$20:$B$35,MATCH(F36,'DS2024'!$A$20:$A$35,1)+1),
INDEX('DS2024'!$A$20:$A$35,MATCH(F36,'DS2024'!$A$20:$A$35,1)):
INDEX('DS2024'!$A$20:$A$35,MATCH(F36,'DS2024'!$A$20:$A$35,1)+1)),
IF($V$3=Database!$A$12,
_xlfn.FORECAST.LINEAR(
F36,
INDEX('DS2024'!$E$20:$E$35,MATCH(F36,'DS2024'!$D$20:$D$35,1)):
INDEX('DS2024'!$E$20:$E$35,MATCH(F36,'DS2024'!$D$20:$D$35,1)+1),
INDEX('DS2024'!$D$20:$D$35,MATCH(F36,'DS2024'!$D$20:$D$35,1)):
INDEX('DS2024'!$D$20:$D$35,MATCH(F36,'DS2024'!$D$20:$D$35,1)+1)),
IF($V$3=Database!$A$13,
_xlfn.FORECAST.LINEAR(
F36,
INDEX('DS2024'!$H$20:$H$35,MATCH(F36,'DS2024'!$G$20:$G$35,1)):
INDEX('DS2024'!$H$20:$H$35,MATCH(F36,'DS2024'!$G$20:$G$35,1)+1),
INDEX('DS2024'!$G$20:$G$35,MATCH(F36,'DS2024'!$G$20:$G$35,1)):
INDEX('DS2024'!$G$20:$G$35,MATCH(F36,'DS2024'!$G$20:$G$35,1)+1)),
IF($V$3=Database!$A$14,
_xlfn.FORECAST.LINEAR(
F36,
INDEX('DS2024'!$K$20:$K$35,MATCH(F36,'DS2024'!$J$20:$J$35,1)):
INDEX('DS2024'!$K$20:$K$35,MATCH(F36,'DS2024'!$J$20:$J$35,1)+1),
INDEX('DS2024'!$J$20:$J$35,MATCH(F36,'DS2024'!$J$20:$J$35,1)):
INDEX('DS2024'!$J$20:$J$35,MATCH(F36,'DS2024'!$J$20:$J$35,1)+1)),
IF($V$3=Database!$A$15,
_xlfn.FORECAST.LINEAR(
F36,
INDEX('DS2024'!$N$20:$N$35,MATCH(F36,'DS2024'!$M$20:$M$35,1)):
INDEX('DS2024'!$N$20:$N$35,MATCH(F36,'DS2024'!$M$20:$M$35,1)+1),
INDEX('DS2024'!$M$20:$M$35,MATCH(F36,'DS2024'!$M$20:$M$35,1)):
INDEX('DS2024'!$M$20:$M$35,MATCH(F36,'DS2024'!$M$20:$M$35,1)+1)),
IF($V$3=Database!$A$16,
_xlfn.FORECAST.LINEAR(
F36,
INDEX('DS2024'!$Q$20:$Q$35,MATCH(F36,'DS2024'!$P$20:$P$35,1)):
INDEX('DS2024'!$Q$20:$Q$35,MATCH(F36,'DS2024'!$P$20:$P$35,1)+1),
INDEX('DS2024'!$P$20:$P$35,MATCH(F36,'DS2024'!$P$20:$P$35,1)):
INDEX('DS2024'!$P$20:$P$35,MATCH(F36,'DS2024'!$P$20:$P$35,1)+1)),
IF($V$3=Database!$A$17,
_xlfn.FORECAST.LINEAR(
F36,
INDEX('DS2024'!$T$20:$T$35,MATCH(F36,'DS2024'!$S$20:$S$35,1)):
INDEX('DS2024'!$T$20:$T$35,MATCH(F36,'DS2024'!$S$20:$S$35,1)+1),
INDEX('DS2024'!$S$20:$S$35,MATCH(F36,'DS2024'!$S$20:$S$35,1)):
INDEX('DS2024'!$S$20:$S$35,MATCH(F36,'DS2024'!$S$20:$S$35,1)+1)),
IF($V$3=Database!$A$18,
_xlfn.FORECAST.LINEAR(
F36,
INDEX('DS2024'!$W$20:$W$35,MATCH(F36,'DS2024'!$V$20:$V$35,1)):
INDEX('DS2024'!$W$20:$W$35,MATCH(F36,'DS2024'!$V$20:$V$35,1)+1),
INDEX('DS2024'!$V$20:$V$35,MATCH(F36,'DS2024'!$V$20:$V$35,1)):
INDEX('DS2024'!$V$20:$V$35,MATCH(F36,'DS2024'!$V$20:$V$35,1)+1)),
IF($V$3=Database!$A$19,
_xlfn.FORECAST.LINEAR(
F36,
INDEX('DS2024'!$Z$20:$Z$35,MATCH(F36,'DS2024'!$Y$20:$Y$35,1)):
INDEX('DS2024'!$Z$20:$Z$35,MATCH(F36,'DS2024'!$Y$20:$Y$35,1)+1),
INDEX('DS2024'!$Y$20:$Y$35,MATCH(F36,'DS2024'!$Y$20:$Y$35,1)):
INDEX('DS2024'!$Y$20:$Y$35,MATCH(F36,'DS2024'!$Y$20:$Y$35,1)+1)),
IF($V$3=Database!$A$20,
_xlfn.FORECAST.LINEAR(
F36,
INDEX('DS2024'!$AC$20:$AC$35,MATCH(F36,'DS2024'!$AB$20:$AB$35,1)):
INDEX('DS2024'!$AC$20:$AC$35,MATCH(F36,'DS2024'!$AB$20:$AB$35,1)+1),
INDEX('DS2024'!$AB$20:$AB$35,MATCH(F36,'DS2024'!$AB$20:$AB$35,1)):
INDEX('DS2024'!$AB$20:$AB$35,MATCH(F36,'DS2024'!$AB$20:$AB$35,1)+1)),
IF($V$3=Database!$A$2,
_xlfn.FORECAST.LINEAR(
F36,
INDEX('DS2024'!$B$5:$B$15,MATCH(F36,'DS2024'!$A$5:$A$15,1)):
INDEX('DS2024'!$B$5:$B$15,MATCH(F36,'DS2024'!$A$5:$A$15,1)+1),
INDEX('DS2024'!$A$5:$A$15,MATCH(F36,'DS2024'!$A$5:$A$15,1)):
INDEX('DS2024'!$A$5:$A$15,MATCH(F36,'DS2024'!$A$5:$A$15,1)+1)),
IF($V$3=Database!$A$3,
_xlfn.FORECAST.LINEAR(
F36,
INDEX('DS2024'!$E$5:$E$15,MATCH(F36,'DS2024'!$D$5:$D$15,1)):
INDEX('DS2024'!$E$5:$E$15,MATCH(F36,'DS2024'!$D$5:$D$15,1)+1),
INDEX('DS2024'!$D$5:$D$15,MATCH(F36,'DS2024'!$D$5:$D$15,1)):
INDEX('DS2024'!$D$5:$D$15,MATCH(F36,'DS2024'!$D$5:$D$15,1)+1)),
IF($V$3=Database!$A$4,
_xlfn.FORECAST.LINEAR(
F36,
INDEX('DS2024'!$H$5:$H$15,MATCH(F36,'DS2024'!$G$5:$G$15,1)):
INDEX('DS2024'!$H$5:$H$15,MATCH(F36,'DS2024'!$G$5:$G$15,1)+1),
INDEX('DS2024'!$G$5:$G$15,MATCH(F36,'DS2024'!$G$5:$G$15,1)):
INDEX('DS2024'!$G$5:$G$15,MATCH(F36,'DS2024'!$G$5:$G$15,1)+1)),
IF($V$3=Database!$A$5,
_xlfn.FORECAST.LINEAR(
F36,
INDEX('DS2024'!$K$5:$K$15,MATCH(F36,'DS2024'!$J$5:$J$15,1)):
INDEX('DS2024'!$K$5:$K$15,MATCH(F36,'DS2024'!$J$5:$J$15,1)+1),
INDEX('DS2024'!$J$5:$J$15,MATCH(F36,'DS2024'!$J$5:$J$15,1)):
INDEX('DS2024'!$J$5:$J$15,MATCH(F36,'DS2024'!$J$5:$J$15,1)+1)),
IF($V$3=Database!$A$6,
_xlfn.FORECAST.LINEAR(
F36,
INDEX('DS2024'!$N$5:$N$15,MATCH(F36,'DS2024'!$M$5:$M$15,1)):
INDEX('DS2024'!$N$5:$N$15,MATCH(F36,'DS2024'!$M$5:$M$15,1)+1),
INDEX('DS2024'!$M$5:$M$15,MATCH(F36,'DS2024'!$M$5:$M$15,1)):
INDEX('DS2024'!$M$5:$M$15,MATCH(F36,'DS2024'!$M$5:$M$15,1)+1)),
IF($V$3=Database!$A$7,
_xlfn.FORECAST.LINEAR(
F36,
INDEX('DS2024'!$Q$5:$Q$15,MATCH(F36,'DS2024'!$P$5:$P$15,1)):
INDEX('DS2024'!$Q$5:$Q$15,MATCH(F36,'DS2024'!$P$5:$P$15,1)+1),
INDEX('DS2024'!$P$5:$P$15,MATCH(F36,'DS2024'!$P$5:$P$15,1)):
INDEX('DS2024'!$P$5:$P$15,MATCH(F36,'DS2024'!$P$5:$P$15,1)+1)),
IF($V$3=Database!$A$8,
_xlfn.FORECAST.LINEAR(
F36,
INDEX('DS2024'!$T$5:$T$15,MATCH(F36,'DS2024'!$S$5:$S$15,1)):
INDEX('DS2024'!$T$5:$T$15,MATCH(F36,'DS2024'!$S$5:$S$15,1)+1),
INDEX('DS2024'!$S$5:$S$15,MATCH(F36,'DS2024'!$S$5:$S$15,1)):
INDEX('DS2024'!$S$5:$S$15,MATCH(F36,'DS2024'!$S$5:$S$15,1)+1)),
IF($V$3=Database!$A$9,
_xlfn.FORECAST.LINEAR(
F36,
INDEX('DS2024'!$W$5:$W$15,MATCH(F36,'DS2024'!$V$5:$V$15,1)):
INDEX('DS2024'!$W$5:$W$15,MATCH(F36,'DS2024'!$V$5:$V$15,1)+1),
INDEX('DS2024'!$V$5:$V$15,MATCH(F36,'DS2024'!$V$5:$V$15,1)):
INDEX('DS2024'!$V$5:$V$15,MATCH(F36,'DS2024'!$V$5:$V$15,1)+1)),
IF($V$3=Database!$A$10,
_xlfn.FORECAST.LINEAR(
F36,
INDEX('DS2024'!$Z$5:$Z$15,MATCH(F36,'DS2024'!$Y$5:$Y$15,1)):
INDEX('DS2024'!$Z$5:$Z$15,MATCH(F36,'DS2024'!$Y$5:$Y$15,1)+1),
INDEX('DS2024'!$Y$5:$Y$15,MATCH(F36,'DS2024'!$Y$5:$Y$15,1)):
INDEX('DS2024'!$Y$5:$Y$15,MATCH(F36,'DS2024'!$Y$5:$Y$15,1)+1))
)))))))))))))))))))</f>
        <v>0.16901669980119288</v>
      </c>
      <c r="W36" s="50">
        <f>IF($W$3=Database!$A$11,
_xlfn.FORECAST.LINEAR(
H36,
INDEX('DS2024'!$B$20:$B$35,MATCH(H36,'DS2024'!$A$20:$A$35,1)):
INDEX('DS2024'!$B$20:$B$35,MATCH(H36,'DS2024'!$A$20:$A$35,1)+1),
INDEX('DS2024'!$A$20:$A$35,MATCH(H36,'DS2024'!$A$20:$A$35,1)):
INDEX('DS2024'!$A$20:$A$35,MATCH(H36,'DS2024'!$A$20:$A$35,1)+1)),
IF($W$3=Database!$A$12,
_xlfn.FORECAST.LINEAR(
H36,
INDEX('DS2024'!$E$20:$E$35,MATCH(H36,'DS2024'!$D$20:$D$35,1)):
INDEX('DS2024'!$E$20:$E$35,MATCH(H36,'DS2024'!$D$20:$D$35,1)+1),
INDEX('DS2024'!$D$20:$D$35,MATCH(H36,'DS2024'!$D$20:$D$35,1)):
INDEX('DS2024'!$D$20:$D$35,MATCH(H36,'DS2024'!$D$20:$D$35,1)+1)),
IF($W$3=Database!$A$13,
_xlfn.FORECAST.LINEAR(
H36,
INDEX('DS2024'!$H$20:$H$35,MATCH(H36,'DS2024'!$G$20:$G$35,1)):
INDEX('DS2024'!$H$20:$H$35,MATCH(H36,'DS2024'!$G$20:$G$35,1)+1),
INDEX('DS2024'!$G$20:$G$35,MATCH(H36,'DS2024'!$G$20:$G$35,1)):
INDEX('DS2024'!$G$20:$G$35,MATCH(H36,'DS2024'!$G$20:$G$35,1)+1)),
IF($W$3=Database!$A$14,
_xlfn.FORECAST.LINEAR(
H36,
INDEX('DS2024'!$K$20:$K$35,MATCH(H36,'DS2024'!$J$20:$J$35,1)):
INDEX('DS2024'!$K$20:$K$35,MATCH(H36,'DS2024'!$J$20:$J$35,1)+1),
INDEX('DS2024'!$J$20:$J$35,MATCH(H36,'DS2024'!$J$20:$J$35,1)):
INDEX('DS2024'!$J$20:$J$35,MATCH(H36,'DS2024'!$J$20:$J$35,1)+1)),
IF($W$3=Database!$A$15,
_xlfn.FORECAST.LINEAR(
H36,
INDEX('DS2024'!$N$20:$N$35,MATCH(H36,'DS2024'!$M$20:$M$35,1)):
INDEX('DS2024'!$N$20:$N$35,MATCH(H36,'DS2024'!$M$20:$M$35,1)+1),
INDEX('DS2024'!$M$20:$M$35,MATCH(H36,'DS2024'!$M$20:$M$35,1)):
INDEX('DS2024'!$M$20:$M$35,MATCH(H36,'DS2024'!$M$20:$M$35,1)+1)),
IF($W$3=Database!$A$16,
_xlfn.FORECAST.LINEAR(
H36,
INDEX('DS2024'!$Q$20:$Q$35,MATCH(H36,'DS2024'!$P$20:$P$35,1)):
INDEX('DS2024'!$Q$20:$Q$35,MATCH(H36,'DS2024'!$P$20:$P$35,1)+1),
INDEX('DS2024'!$P$20:$P$35,MATCH(H36,'DS2024'!$P$20:$P$35,1)):
INDEX('DS2024'!$P$20:$P$35,MATCH(H36,'DS2024'!$P$20:$P$35,1)+1)),
IF($W$3=Database!$A$17,
_xlfn.FORECAST.LINEAR(
H36,
INDEX('DS2024'!$T$20:$T$35,MATCH(H36,'DS2024'!$S$20:$S$35,1)):
INDEX('DS2024'!$T$20:$T$35,MATCH(H36,'DS2024'!$S$20:$S$35,1)+1),
INDEX('DS2024'!$S$20:$S$35,MATCH(H36,'DS2024'!$S$20:$S$35,1)):
INDEX('DS2024'!$S$20:$S$35,MATCH(H36,'DS2024'!$S$20:$S$35,1)+1)),
IF($W$3=Database!$A$18,
_xlfn.FORECAST.LINEAR(
H36,
INDEX('DS2024'!$W$20:$W$35,MATCH(H36,'DS2024'!$V$20:$V$35,1)):
INDEX('DS2024'!$W$20:$W$35,MATCH(H36,'DS2024'!$V$20:$V$35,1)+1),
INDEX('DS2024'!$V$20:$V$35,MATCH(H36,'DS2024'!$V$20:$V$35,1)):
INDEX('DS2024'!$V$20:$V$35,MATCH(H36,'DS2024'!$V$20:$V$35,1)+1)),
IF($W$3=Database!$A$19,
_xlfn.FORECAST.LINEAR(
H36,
INDEX('DS2024'!$Z$20:$Z$35,MATCH(H36,'DS2024'!$Y$20:$Y$35,1)):
INDEX('DS2024'!$Z$20:$Z$35,MATCH(H36,'DS2024'!$Y$20:$Y$35,1)+1),
INDEX('DS2024'!$Y$20:$Y$35,MATCH(H36,'DS2024'!$Y$20:$Y$35,1)):
INDEX('DS2024'!$Y$20:$Y$35,MATCH(H36,'DS2024'!$Y$20:$Y$35,1)+1)),
IF($W$3=Database!$A$20,
_xlfn.FORECAST.LINEAR(
H36,
INDEX('DS2024'!$AC$20:$AC$35,MATCH(H36,'DS2024'!$AB$20:$AB$35,1)):
INDEX('DS2024'!$AC$20:$AC$35,MATCH(H36,'DS2024'!$AB$20:$AB$35,1)+1),
INDEX('DS2024'!$AB$20:$AB$35,MATCH(H36,'DS2024'!$AB$20:$AB$35,1)):
INDEX('DS2024'!$AB$20:$AB$35,MATCH(H36,'DS2024'!$AB$20:$AB$35,1)+1)),
IF($W$3=Database!$A$2,
_xlfn.FORECAST.LINEAR(
H36,
INDEX('DS2024'!$B$5:$B$15,MATCH(H36,'DS2024'!$A$5:$A$15,1)):
INDEX('DS2024'!$B$5:$B$15,MATCH(H36,'DS2024'!$A$5:$A$15,1)+1),
INDEX('DS2024'!$A$5:$A$15,MATCH(H36,'DS2024'!$A$5:$A$15,1)):
INDEX('DS2024'!$A$5:$A$15,MATCH(H36,'DS2024'!$A$5:$A$15,1)+1)),
IF($W$3=Database!$A$3,
_xlfn.FORECAST.LINEAR(
H36,
INDEX('DS2024'!$E$5:$E$15,MATCH(H36,'DS2024'!$D$5:$D$15,1)):
INDEX('DS2024'!$E$5:$E$15,MATCH(H36,'DS2024'!$D$5:$D$15,1)+1),
INDEX('DS2024'!$D$5:$D$15,MATCH(H36,'DS2024'!$D$5:$D$15,1)):
INDEX('DS2024'!$D$5:$D$15,MATCH(H36,'DS2024'!$D$5:$D$15,1)+1)),
IF($W$3=Database!$A$4,
_xlfn.FORECAST.LINEAR(
H36,
INDEX('DS2024'!$H$5:$H$15,MATCH(H36,'DS2024'!$G$5:$G$15,1)):
INDEX('DS2024'!$H$5:$H$15,MATCH(H36,'DS2024'!$G$5:$G$15,1)+1),
INDEX('DS2024'!$G$5:$G$15,MATCH(H36,'DS2024'!$G$5:$G$15,1)):
INDEX('DS2024'!$G$5:$G$15,MATCH(H36,'DS2024'!$G$5:$G$15,1)+1)),
IF($W$3=Database!$A$5,
_xlfn.FORECAST.LINEAR(
H36,
INDEX('DS2024'!$K$5:$K$15,MATCH(H36,'DS2024'!$J$5:$J$15,1)):
INDEX('DS2024'!$K$5:$K$15,MATCH(H36,'DS2024'!$J$5:$J$15,1)+1),
INDEX('DS2024'!$J$5:$J$15,MATCH(H36,'DS2024'!$J$5:$J$15,1)):
INDEX('DS2024'!$J$5:$J$15,MATCH(H36,'DS2024'!$J$5:$J$15,1)+1)),
IF($W$3=Database!$A$6,
_xlfn.FORECAST.LINEAR(
H36,
INDEX('DS2024'!$N$5:$N$15,MATCH(H36,'DS2024'!$M$5:$M$15,1)):
INDEX('DS2024'!$N$5:$N$15,MATCH(H36,'DS2024'!$M$5:$M$15,1)+1),
INDEX('DS2024'!$M$5:$M$15,MATCH(H36,'DS2024'!$M$5:$M$15,1)):
INDEX('DS2024'!$M$5:$M$15,MATCH(H36,'DS2024'!$M$5:$M$15,1)+1)),
IF($W$3=Database!$A$7,
_xlfn.FORECAST.LINEAR(
H36,
INDEX('DS2024'!$Q$5:$Q$15,MATCH(H36,'DS2024'!$P$5:$P$15,1)):
INDEX('DS2024'!$Q$5:$Q$15,MATCH(H36,'DS2024'!$P$5:$P$15,1)+1),
INDEX('DS2024'!$P$5:$P$15,MATCH(H36,'DS2024'!$P$5:$P$15,1)):
INDEX('DS2024'!$P$5:$P$15,MATCH(H36,'DS2024'!$P$5:$P$15,1)+1)),
IF($W$3=Database!$A$8,
_xlfn.FORECAST.LINEAR(
H36,
INDEX('DS2024'!$T$5:$T$15,MATCH(H36,'DS2024'!$S$5:$S$15,1)):
INDEX('DS2024'!$T$5:$T$15,MATCH(H36,'DS2024'!$S$5:$S$15,1)+1),
INDEX('DS2024'!$S$5:$S$15,MATCH(H36,'DS2024'!$S$5:$S$15,1)):
INDEX('DS2024'!$S$5:$S$15,MATCH(H36,'DS2024'!$S$5:$S$15,1)+1)),
IF($W$3=Database!$A$9,
_xlfn.FORECAST.LINEAR(
H36,
INDEX('DS2024'!$W$5:$W$15,MATCH(H36,'DS2024'!$V$5:$V$15,1)):
INDEX('DS2024'!$W$5:$W$15,MATCH(H36,'DS2024'!$V$5:$V$15,1)+1),
INDEX('DS2024'!$V$5:$V$15,MATCH(H36,'DS2024'!$V$5:$V$15,1)):
INDEX('DS2024'!$V$5:$V$15,MATCH(H36,'DS2024'!$V$5:$V$15,1)+1)),
IF($W$3=Database!$A$10,
_xlfn.FORECAST.LINEAR(
H36,
INDEX('DS2024'!$Z$5:$Z$15,MATCH(H36,'DS2024'!$Y$5:$Y$15,1)):
INDEX('DS2024'!$Z$5:$Z$15,MATCH(H36,'DS2024'!$Y$5:$Y$15,1)+1),
INDEX('DS2024'!$Y$5:$Y$15,MATCH(H36,'DS2024'!$Y$5:$Y$15,1)):
INDEX('DS2024'!$Y$5:$Y$15,MATCH(H36,'DS2024'!$Y$5:$Y$15,1)+1))
)))))))))))))))))))</f>
        <v>0.19134185278076354</v>
      </c>
      <c r="X36" s="50">
        <f>IF($X$3=Database!$A$11,
_xlfn.FORECAST.LINEAR(
J36,
INDEX('DS2024'!$B$20:$B$35,MATCH(J36,'DS2024'!$A$20:$A$35,1)):
INDEX('DS2024'!$B$20:$B$35,MATCH(J36,'DS2024'!$A$20:$A$35,1)+1),
INDEX('DS2024'!$A$20:$A$35,MATCH(J36,'DS2024'!$A$20:$A$35,1)):
INDEX('DS2024'!$A$20:$A$35,MATCH(J36,'DS2024'!$A$20:$A$35,1)+1)),
IF($X$3=Database!$A$12,
_xlfn.FORECAST.LINEAR(
J36,
INDEX('DS2024'!$E$20:$E$35,MATCH(J36,'DS2024'!$D$20:$D$35,1)):
INDEX('DS2024'!$E$20:$E$35,MATCH(J36,'DS2024'!$D$20:$D$35,1)+1),
INDEX('DS2024'!$D$20:$D$35,MATCH(J36,'DS2024'!$D$20:$D$35,1)):
INDEX('DS2024'!$D$20:$D$35,MATCH(J36,'DS2024'!$D$20:$D$35,1)+1)),
IF($X$3=Database!$A$13,
_xlfn.FORECAST.LINEAR(
J36,
INDEX('DS2024'!$H$20:$H$35,MATCH(J36,'DS2024'!$G$20:$G$35,1)):
INDEX('DS2024'!$H$20:$H$35,MATCH(J36,'DS2024'!$G$20:$G$35,1)+1),
INDEX('DS2024'!$G$20:$G$35,MATCH(J36,'DS2024'!$G$20:$G$35,1)):
INDEX('DS2024'!$G$20:$G$35,MATCH(J36,'DS2024'!$G$20:$G$35,1)+1)),
IF($X$3=Database!$A$14,
_xlfn.FORECAST.LINEAR(
J36,
INDEX('DS2024'!$K$20:$K$35,MATCH(J36,'DS2024'!$J$20:$J$35,1)):
INDEX('DS2024'!$K$20:$K$35,MATCH(J36,'DS2024'!$J$20:$J$35,1)+1),
INDEX('DS2024'!$J$20:$J$35,MATCH(J36,'DS2024'!$J$20:$J$35,1)):
INDEX('DS2024'!$J$20:$J$35,MATCH(J36,'DS2024'!$J$20:$J$35,1)+1)),
IF($X$3=Database!$A$15,
_xlfn.FORECAST.LINEAR(
J36,
INDEX('DS2024'!$N$20:$N$35,MATCH(J36,'DS2024'!$M$20:$M$35,1)):
INDEX('DS2024'!$N$20:$N$35,MATCH(J36,'DS2024'!$M$20:$M$35,1)+1),
INDEX('DS2024'!$M$20:$M$35,MATCH(J36,'DS2024'!$M$20:$M$35,1)):
INDEX('DS2024'!$M$20:$M$35,MATCH(J36,'DS2024'!$M$20:$M$35,1)+1)),
IF($X$3=Database!$A$16,
_xlfn.FORECAST.LINEAR(
J36,
INDEX('DS2024'!$Q$20:$Q$35,MATCH(J36,'DS2024'!$P$20:$P$35,1)):
INDEX('DS2024'!$Q$20:$Q$35,MATCH(J36,'DS2024'!$P$20:$P$35,1)+1),
INDEX('DS2024'!$P$20:$P$35,MATCH(J36,'DS2024'!$P$20:$P$35,1)):
INDEX('DS2024'!$P$20:$P$35,MATCH(J36,'DS2024'!$P$20:$P$35,1)+1)),
IF($X$3=Database!$A$17,
_xlfn.FORECAST.LINEAR(
J36,
INDEX('DS2024'!$T$20:$T$35,MATCH(J36,'DS2024'!$S$20:$S$35,1)):
INDEX('DS2024'!$T$20:$T$35,MATCH(J36,'DS2024'!$S$20:$S$35,1)+1),
INDEX('DS2024'!$S$20:$S$35,MATCH(J36,'DS2024'!$S$20:$S$35,1)):
INDEX('DS2024'!$S$20:$S$35,MATCH(J36,'DS2024'!$S$20:$S$35,1)+1)),
IF($X$3=Database!$A$18,
_xlfn.FORECAST.LINEAR(
J36,
INDEX('DS2024'!$W$20:$W$35,MATCH(J36,'DS2024'!$V$20:$V$35,1)):
INDEX('DS2024'!$W$20:$W$35,MATCH(J36,'DS2024'!$V$20:$V$35,1)+1),
INDEX('DS2024'!$V$20:$V$35,MATCH(J36,'DS2024'!$V$20:$V$35,1)):
INDEX('DS2024'!$V$20:$V$35,MATCH(J36,'DS2024'!$V$20:$V$35,1)+1)),
IF($X$3=Database!$A$19,
_xlfn.FORECAST.LINEAR(
J36,
INDEX('DS2024'!$Z$20:$Z$35,MATCH(J36,'DS2024'!$Y$20:$Y$35,1)):
INDEX('DS2024'!$Z$20:$Z$35,MATCH(J36,'DS2024'!$Y$20:$Y$35,1)+1),
INDEX('DS2024'!$Y$20:$Y$35,MATCH(J36,'DS2024'!$Y$20:$Y$35,1)):
INDEX('DS2024'!$Y$20:$Y$35,MATCH(J36,'DS2024'!$Y$20:$Y$35,1)+1)),
IF($X$3=Database!$A$20,
_xlfn.FORECAST.LINEAR(
J36,
INDEX('DS2024'!$AC$20:$AC$35,MATCH(J36,'DS2024'!$AB$20:$AB$35,1)):
INDEX('DS2024'!$AC$20:$AC$35,MATCH(J36,'DS2024'!$AB$20:$AB$35,1)+1),
INDEX('DS2024'!$AB$20:$AB$35,MATCH(J36,'DS2024'!$AB$20:$AB$35,1)):
INDEX('DS2024'!$AB$20:$AB$35,MATCH(J36,'DS2024'!$AB$20:$AB$35,1)+1)),
IF($X$3=Database!$A$2,
_xlfn.FORECAST.LINEAR(
J36,
INDEX('DS2024'!$B$5:$B$15,MATCH(J36,'DS2024'!$A$5:$A$15,1)):
INDEX('DS2024'!$B$5:$B$15,MATCH(J36,'DS2024'!$A$5:$A$15,1)+1),
INDEX('DS2024'!$A$5:$A$15,MATCH(J36,'DS2024'!$A$5:$A$15,1)):
INDEX('DS2024'!$A$5:$A$15,MATCH(J36,'DS2024'!$A$5:$A$15,1)+1)),
IF($X$3=Database!$A$3,
_xlfn.FORECAST.LINEAR(
J36,
INDEX('DS2024'!$E$5:$E$15,MATCH(J36,'DS2024'!$D$5:$D$15,1)):
INDEX('DS2024'!$E$5:$E$15,MATCH(J36,'DS2024'!$D$5:$D$15,1)+1),
INDEX('DS2024'!$D$5:$D$15,MATCH(J36,'DS2024'!$D$5:$D$15,1)):
INDEX('DS2024'!$D$5:$D$15,MATCH(J36,'DS2024'!$D$5:$D$15,1)+1)),
IF($X$3=Database!$A$4,
_xlfn.FORECAST.LINEAR(
J36,
INDEX('DS2024'!$H$5:$H$15,MATCH(J36,'DS2024'!$G$5:$G$15,1)):
INDEX('DS2024'!$H$5:$H$15,MATCH(J36,'DS2024'!$G$5:$G$15,1)+1),
INDEX('DS2024'!$G$5:$G$15,MATCH(J36,'DS2024'!$G$5:$G$15,1)):
INDEX('DS2024'!$G$5:$G$15,MATCH(J36,'DS2024'!$G$5:$G$15,1)+1)),
IF($X$3=Database!$A$5,
_xlfn.FORECAST.LINEAR(
J36,
INDEX('DS2024'!$K$5:$K$15,MATCH(J36,'DS2024'!$J$5:$J$15,1)):
INDEX('DS2024'!$K$5:$K$15,MATCH(J36,'DS2024'!$J$5:$J$15,1)+1),
INDEX('DS2024'!$J$5:$J$15,MATCH(J36,'DS2024'!$J$5:$J$15,1)):
INDEX('DS2024'!$J$5:$J$15,MATCH(J36,'DS2024'!$J$5:$J$15,1)+1)),
IF($X$3=Database!$A$6,
_xlfn.FORECAST.LINEAR(
J36,
INDEX('DS2024'!$N$5:$N$15,MATCH(J36,'DS2024'!$M$5:$M$15,1)):
INDEX('DS2024'!$N$5:$N$15,MATCH(J36,'DS2024'!$M$5:$M$15,1)+1),
INDEX('DS2024'!$M$5:$M$15,MATCH(J36,'DS2024'!$M$5:$M$15,1)):
INDEX('DS2024'!$M$5:$M$15,MATCH(J36,'DS2024'!$M$5:$M$15,1)+1)),
IF($X$3=Database!$A$7,
_xlfn.FORECAST.LINEAR(
J36,
INDEX('DS2024'!$Q$5:$Q$15,MATCH(J36,'DS2024'!$P$5:$P$15,1)):
INDEX('DS2024'!$Q$5:$Q$15,MATCH(J36,'DS2024'!$P$5:$P$15,1)+1),
INDEX('DS2024'!$P$5:$P$15,MATCH(J36,'DS2024'!$P$5:$P$15,1)):
INDEX('DS2024'!$P$5:$P$15,MATCH(J36,'DS2024'!$P$5:$P$15,1)+1)),
IF($X$3=Database!$A$8,
_xlfn.FORECAST.LINEAR(
J36,
INDEX('DS2024'!$T$5:$T$15,MATCH(J36,'DS2024'!$S$5:$S$15,1)):
INDEX('DS2024'!$T$5:$T$15,MATCH(J36,'DS2024'!$S$5:$S$15,1)+1),
INDEX('DS2024'!$S$5:$S$15,MATCH(J36,'DS2024'!$S$5:$S$15,1)):
INDEX('DS2024'!$S$5:$S$15,MATCH(J36,'DS2024'!$S$5:$S$15,1)+1)),
IF($T$3=Database!$A$9,
_xlfn.FORECAST.LINEAR(
J36,
INDEX('DS2024'!$W$5:$W$15,MATCH(J36,'DS2024'!$V$5:$V$15,1)):
INDEX('DS2024'!$W$5:$W$15,MATCH(J36,'DS2024'!$V$5:$V$15,1)+1),
INDEX('DS2024'!$V$5:$V$15,MATCH(J36,'DS2024'!$V$5:$V$15,1)):
INDEX('DS2024'!$V$5:$V$15,MATCH(J36,'DS2024'!$V$5:$V$15,1)+1)),
IF($T$3=Database!$A$10,
_xlfn.FORECAST.LINEAR(
J36,
INDEX('DS2024'!$Z$5:$Z$15,MATCH(J36,'DS2024'!$Y$5:$Y$15,1)):
INDEX('DS2024'!$Z$5:$Z$15,MATCH(J36,'DS2024'!$Y$5:$Y$15,1)+1),
INDEX('DS2024'!$Y$5:$Y$15,MATCH(J36,'DS2024'!$Y$5:$Y$15,1)):
INDEX('DS2024'!$Y$5:$Y$15,MATCH(J36,'DS2024'!$Y$5:$Y$15,1)+1))
)))))))))))))))))))</f>
        <v>0.19162848839523866</v>
      </c>
      <c r="Y36" s="50">
        <f>IF($Y$3=Database!$A$11,
_xlfn.FORECAST.LINEAR(
L36,
INDEX('DS2024'!$B$20:$B$35,MATCH(L36,'DS2024'!$A$20:$A$35,1)):
INDEX('DS2024'!$B$20:$B$35,MATCH(L36,'DS2024'!$A$20:$A$35,1)+1),
INDEX('DS2024'!$A$20:$A$35,MATCH(L36,'DS2024'!$A$20:$A$35,1)):
INDEX('DS2024'!$A$20:$A$35,MATCH(L36,'DS2024'!$A$20:$A$35,1)+1)),
IF($Y$3=Database!$A$12,
_xlfn.FORECAST.LINEAR(
L36,
INDEX('DS2024'!$E$20:$E$35,MATCH(L36,'DS2024'!$D$20:$D$35,1)):
INDEX('DS2024'!$E$20:$E$35,MATCH(L36,'DS2024'!$D$20:$D$35,1)+1),
INDEX('DS2024'!$D$20:$D$35,MATCH(L36,'DS2024'!$D$20:$D$35,1)):
INDEX('DS2024'!$D$20:$D$35,MATCH(L36,'DS2024'!$D$20:$D$35,1)+1)),
IF($Y$3=Database!$A$13,
_xlfn.FORECAST.LINEAR(
L36,
INDEX('DS2024'!$H$20:$H$35,MATCH(L36,'DS2024'!$G$20:$G$35,1)):
INDEX('DS2024'!$H$20:$H$35,MATCH(L36,'DS2024'!$G$20:$G$35,1)+1),
INDEX('DS2024'!$G$20:$G$35,MATCH(L36,'DS2024'!$G$20:$G$35,1)):
INDEX('DS2024'!$G$20:$G$35,MATCH(L36,'DS2024'!$G$20:$G$35,1)+1)),
IF($Y$3=Database!$A$14,
_xlfn.FORECAST.LINEAR(
L36,
INDEX('DS2024'!$K$20:$K$35,MATCH(L36,'DS2024'!$J$20:$J$35,1)):
INDEX('DS2024'!$K$20:$K$35,MATCH(L36,'DS2024'!$J$20:$J$35,1)+1),
INDEX('DS2024'!$J$20:$J$35,MATCH(L36,'DS2024'!$J$20:$J$35,1)):
INDEX('DS2024'!$J$20:$J$35,MATCH(L36,'DS2024'!$J$20:$J$35,1)+1)),
IF($Y$3=Database!$A$15,
_xlfn.FORECAST.LINEAR(
L36,
INDEX('DS2024'!$N$20:$N$35,MATCH(L36,'DS2024'!$M$20:$M$35,1)):
INDEX('DS2024'!$N$20:$N$35,MATCH(L36,'DS2024'!$M$20:$M$35,1)+1),
INDEX('DS2024'!$M$20:$M$35,MATCH(L36,'DS2024'!$M$20:$M$35,1)):
INDEX('DS2024'!$M$20:$M$35,MATCH(L36,'DS2024'!$M$20:$M$35,1)+1)),
IF($Y$3=Database!$A$16,
_xlfn.FORECAST.LINEAR(
L36,
INDEX('DS2024'!$Q$20:$Q$35,MATCH(L36,'DS2024'!$P$20:$P$35,1)):
INDEX('DS2024'!$Q$20:$Q$35,MATCH(L36,'DS2024'!$P$20:$P$35,1)+1),
INDEX('DS2024'!$P$20:$P$35,MATCH(L36,'DS2024'!$P$20:$P$35,1)):
INDEX('DS2024'!$P$20:$P$35,MATCH(L36,'DS2024'!$P$20:$P$35,1)+1)),
IF($Y$3=Database!$A$17,
_xlfn.FORECAST.LINEAR(
L36,
INDEX('DS2024'!$T$20:$T$35,MATCH(L36,'DS2024'!$S$20:$S$35,1)):
INDEX('DS2024'!$T$20:$T$35,MATCH(L36,'DS2024'!$S$20:$S$35,1)+1),
INDEX('DS2024'!$S$20:$S$35,MATCH(L36,'DS2024'!$S$20:$S$35,1)):
INDEX('DS2024'!$S$20:$S$35,MATCH(L36,'DS2024'!$S$20:$S$35,1)+1)),
IF($Y$3=Database!$A$18,
_xlfn.FORECAST.LINEAR(
L36,
INDEX('DS2024'!$W$20:$W$35,MATCH(L36,'DS2024'!$V$20:$V$35,1)):
INDEX('DS2024'!$W$20:$W$35,MATCH(L36,'DS2024'!$V$20:$V$35,1)+1),
INDEX('DS2024'!$V$20:$V$35,MATCH(L36,'DS2024'!$V$20:$V$35,1)):
INDEX('DS2024'!$V$20:$V$35,MATCH(L36,'DS2024'!$V$20:$V$35,1)+1)),
IF($Y$3=Database!$A$19,
_xlfn.FORECAST.LINEAR(
L36,
INDEX('DS2024'!$Z$20:$Z$35,MATCH(L36,'DS2024'!$Y$20:$Y$35,1)):
INDEX('DS2024'!$Z$20:$Z$35,MATCH(L36,'DS2024'!$Y$20:$Y$35,1)+1),
INDEX('DS2024'!$Y$20:$Y$35,MATCH(L36,'DS2024'!$Y$20:$Y$35,1)):
INDEX('DS2024'!$Y$20:$Y$35,MATCH(L36,'DS2024'!$Y$20:$Y$35,1)+1)),
IF($Y$3=Database!$A$20,
_xlfn.FORECAST.LINEAR(
L36,
INDEX('DS2024'!$AC$20:$AC$35,MATCH(L36,'DS2024'!$AB$20:$AB$35,1)):
INDEX('DS2024'!$AC$20:$AC$35,MATCH(L36,'DS2024'!$AB$20:$AB$35,1)+1),
INDEX('DS2024'!$AB$20:$AB$35,MATCH(L36,'DS2024'!$AB$20:$AB$35,1)):
INDEX('DS2024'!$AB$20:$AB$35,MATCH(L36,'DS2024'!$AB$20:$AB$35,1)+1)),
IF($Y$3=Database!$A$2,
_xlfn.FORECAST.LINEAR(
L36,
INDEX('DS2024'!$B$5:$B$15,MATCH(L36,'DS2024'!$A$5:$A$15,1)):
INDEX('DS2024'!$B$5:$B$15,MATCH(L36,'DS2024'!$A$5:$A$15,1)+1),
INDEX('DS2024'!$A$5:$A$15,MATCH(L36,'DS2024'!$A$5:$A$15,1)):
INDEX('DS2024'!$A$5:$A$15,MATCH(L36,'DS2024'!$A$5:$A$15,1)+1)),
IF($Y$3=Database!$A$3,
_xlfn.FORECAST.LINEAR(
L36,
INDEX('DS2024'!$E$5:$E$15,MATCH(L36,'DS2024'!$D$5:$D$15,1)):
INDEX('DS2024'!$E$5:$E$15,MATCH(L36,'DS2024'!$D$5:$D$15,1)+1),
INDEX('DS2024'!$D$5:$D$15,MATCH(L36,'DS2024'!$D$5:$D$15,1)):
INDEX('DS2024'!$D$5:$D$15,MATCH(L36,'DS2024'!$D$5:$D$15,1)+1)),
IF($Y$3=Database!$A$4,
_xlfn.FORECAST.LINEAR(
L36,
INDEX('DS2024'!$H$5:$H$15,MATCH(L36,'DS2024'!$G$5:$G$15,1)):
INDEX('DS2024'!$H$5:$H$15,MATCH(L36,'DS2024'!$G$5:$G$15,1)+1),
INDEX('DS2024'!$G$5:$G$15,MATCH(L36,'DS2024'!$G$5:$G$15,1)):
INDEX('DS2024'!$G$5:$G$15,MATCH(L36,'DS2024'!$G$5:$G$15,1)+1)),
IF($Y$3=Database!$A$5,
_xlfn.FORECAST.LINEAR(
L36,
INDEX('DS2024'!$K$5:$K$15,MATCH(L36,'DS2024'!$J$5:$J$15,1)):
INDEX('DS2024'!$K$5:$K$15,MATCH(L36,'DS2024'!$J$5:$J$15,1)+1),
INDEX('DS2024'!$J$5:$J$15,MATCH(L36,'DS2024'!$J$5:$J$15,1)):
INDEX('DS2024'!$J$5:$J$15,MATCH(L36,'DS2024'!$J$5:$J$15,1)+1)),
IF($Y$3=Database!$A$6,
_xlfn.FORECAST.LINEAR(
L36,
INDEX('DS2024'!$N$5:$N$15,MATCH(L36,'DS2024'!$M$5:$M$15,1)):
INDEX('DS2024'!$N$5:$N$15,MATCH(L36,'DS2024'!$M$5:$M$15,1)+1),
INDEX('DS2024'!$M$5:$M$15,MATCH(L36,'DS2024'!$M$5:$M$15,1)):
INDEX('DS2024'!$M$5:$M$15,MATCH(L36,'DS2024'!$M$5:$M$15,1)+1)),
IF($Y$3=Database!$A$7,
_xlfn.FORECAST.LINEAR(
L36,
INDEX('DS2024'!$Q$5:$Q$15,MATCH(L36,'DS2024'!$P$5:$P$15,1)):
INDEX('DS2024'!$Q$5:$Q$15,MATCH(L36,'DS2024'!$P$5:$P$15,1)+1),
INDEX('DS2024'!$P$5:$P$15,MATCH(L36,'DS2024'!$P$5:$P$15,1)):
INDEX('DS2024'!$P$5:$P$15,MATCH(L36,'DS2024'!$P$5:$P$15,1)+1)),
IF($Y$3=Database!$A$8,
_xlfn.FORECAST.LINEAR(
L36,
INDEX('DS2024'!$T$5:$T$15,MATCH(L36,'DS2024'!$S$5:$S$15,1)):
INDEX('DS2024'!$T$5:$T$15,MATCH(L36,'DS2024'!$S$5:$S$15,1)+1),
INDEX('DS2024'!$S$5:$S$15,MATCH(L36,'DS2024'!$S$5:$S$15,1)):
INDEX('DS2024'!$S$5:$S$15,MATCH(L36,'DS2024'!$S$5:$S$15,1)+1)),
IF($T$3=Database!$A$9,
_xlfn.FORECAST.LINEAR(
L36,
INDEX('DS2024'!$W$5:$W$15,MATCH(L36,'DS2024'!$V$5:$V$15,1)):
INDEX('DS2024'!$W$5:$W$15,MATCH(L36,'DS2024'!$V$5:$V$15,1)+1),
INDEX('DS2024'!$V$5:$V$15,MATCH(L36,'DS2024'!$V$5:$V$15,1)):
INDEX('DS2024'!$V$5:$V$15,MATCH(L36,'DS2024'!$V$5:$V$15,1)+1)),
IF($T$3=Database!$A$10,
_xlfn.FORECAST.LINEAR(
L36,
INDEX('DS2024'!$Z$5:$Z$15,MATCH(L36,'DS2024'!$Y$5:$Y$15,1)):
INDEX('DS2024'!$Z$5:$Z$15,MATCH(L36,'DS2024'!$Y$5:$Y$15,1)+1),
INDEX('DS2024'!$Y$5:$Y$15,MATCH(L36,'DS2024'!$Y$5:$Y$15,1)):
INDEX('DS2024'!$Y$5:$Y$15,MATCH(L36,'DS2024'!$Y$5:$Y$15,1)+1))
)))))))))))))))))))</f>
        <v>0.18889908037740355</v>
      </c>
      <c r="Z36" s="50">
        <f>IF($Z$3=Database!$A$11,
_xlfn.FORECAST.LINEAR(
N36,
INDEX('DS2024'!$B$20:$B$35,MATCH(N36,'DS2024'!$A$20:$A$35,1)):
INDEX('DS2024'!$B$20:$B$35,MATCH(N36,'DS2024'!$A$20:$A$35,1)+1),
INDEX('DS2024'!$A$20:$A$35,MATCH(N36,'DS2024'!$A$20:$A$35,1)):
INDEX('DS2024'!$A$20:$A$35,MATCH(N36,'DS2024'!$A$20:$A$35,1)+1)),
IF($Z$3=Database!$A$12,
_xlfn.FORECAST.LINEAR(
N36,
INDEX('DS2024'!$E$20:$E$35,MATCH(N36,'DS2024'!$D$20:$D$35,1)):
INDEX('DS2024'!$E$20:$E$35,MATCH(N36,'DS2024'!$D$20:$D$35,1)+1),
INDEX('DS2024'!$D$20:$D$35,MATCH(N36,'DS2024'!$D$20:$D$35,1)):
INDEX('DS2024'!$D$20:$D$35,MATCH(N36,'DS2024'!$D$20:$D$35,1)+1)),
IF($Z$3=Database!$A$13,
_xlfn.FORECAST.LINEAR(
N36,
INDEX('DS2024'!$H$20:$H$35,MATCH(N36,'DS2024'!$G$20:$G$35,1)):
INDEX('DS2024'!$H$20:$H$35,MATCH(N36,'DS2024'!$G$20:$G$35,1)+1),
INDEX('DS2024'!$G$20:$G$35,MATCH(N36,'DS2024'!$G$20:$G$35,1)):
INDEX('DS2024'!$G$20:$G$35,MATCH(N36,'DS2024'!$G$20:$G$35,1)+1)),
IF($Z$3=Database!$A$14,
_xlfn.FORECAST.LINEAR(
N36,
INDEX('DS2024'!$K$20:$K$35,MATCH(N36,'DS2024'!$J$20:$J$35,1)):
INDEX('DS2024'!$K$20:$K$35,MATCH(N36,'DS2024'!$J$20:$J$35,1)+1),
INDEX('DS2024'!$J$20:$J$35,MATCH(N36,'DS2024'!$J$20:$J$35,1)):
INDEX('DS2024'!$J$20:$J$35,MATCH(N36,'DS2024'!$J$20:$J$35,1)+1)),
IF($Z$3=Database!$A$15,
_xlfn.FORECAST.LINEAR(
N36,
INDEX('DS2024'!$N$20:$N$35,MATCH(N36,'DS2024'!$M$20:$M$35,1)):
INDEX('DS2024'!$N$20:$N$35,MATCH(N36,'DS2024'!$M$20:$M$35,1)+1),
INDEX('DS2024'!$M$20:$M$35,MATCH(N36,'DS2024'!$M$20:$M$35,1)):
INDEX('DS2024'!$M$20:$M$35,MATCH(N36,'DS2024'!$M$20:$M$35,1)+1)),
IF($Z$3=Database!$A$16,
_xlfn.FORECAST.LINEAR(
N36,
INDEX('DS2024'!$Q$20:$Q$35,MATCH(N36,'DS2024'!$P$20:$P$35,1)):
INDEX('DS2024'!$Q$20:$Q$35,MATCH(N36,'DS2024'!$P$20:$P$35,1)+1),
INDEX('DS2024'!$P$20:$P$35,MATCH(N36,'DS2024'!$P$20:$P$35,1)):
INDEX('DS2024'!$P$20:$P$35,MATCH(N36,'DS2024'!$P$20:$P$35,1)+1)),
IF($Z$3=Database!$A$17,
_xlfn.FORECAST.LINEAR(
N36,
INDEX('DS2024'!$T$20:$T$35,MATCH(N36,'DS2024'!$S$20:$S$35,1)):
INDEX('DS2024'!$T$20:$T$35,MATCH(N36,'DS2024'!$S$20:$S$35,1)+1),
INDEX('DS2024'!$S$20:$S$35,MATCH(N36,'DS2024'!$S$20:$S$35,1)):
INDEX('DS2024'!$S$20:$S$35,MATCH(N36,'DS2024'!$S$20:$S$35,1)+1)),
IF($Z$3=Database!$A$18,
_xlfn.FORECAST.LINEAR(
N36,
INDEX('DS2024'!$W$20:$W$35,MATCH(N36,'DS2024'!$V$20:$V$35,1)):
INDEX('DS2024'!$W$20:$W$35,MATCH(N36,'DS2024'!$V$20:$V$35,1)+1),
INDEX('DS2024'!$V$20:$V$35,MATCH(N36,'DS2024'!$V$20:$V$35,1)):
INDEX('DS2024'!$V$20:$V$35,MATCH(N36,'DS2024'!$V$20:$V$35,1)+1)),
IF($Z$3=Database!$A$19,
_xlfn.FORECAST.LINEAR(
N36,
INDEX('DS2024'!$Z$20:$Z$35,MATCH(N36,'DS2024'!$Y$20:$Y$35,1)):
INDEX('DS2024'!$Z$20:$Z$35,MATCH(N36,'DS2024'!$Y$20:$Y$35,1)+1),
INDEX('DS2024'!$Y$20:$Y$35,MATCH(N36,'DS2024'!$Y$20:$Y$35,1)):
INDEX('DS2024'!$Y$20:$Y$35,MATCH(N36,'DS2024'!$Y$20:$Y$35,1)+1)),
IF($Z$3=Database!$A$20,
_xlfn.FORECAST.LINEAR(
N36,
INDEX('DS2024'!$AC$20:$AC$35,MATCH(N36,'DS2024'!$AB$20:$AB$35,1)):
INDEX('DS2024'!$AC$20:$AC$35,MATCH(N36,'DS2024'!$AB$20:$AB$35,1)+1),
INDEX('DS2024'!$AB$20:$AB$35,MATCH(N36,'DS2024'!$AB$20:$AB$35,1)):
INDEX('DS2024'!$AB$20:$AB$35,MATCH(N36,'DS2024'!$AB$20:$AB$35,1)+1)),
IF($Z$3=Database!$A$2,
_xlfn.FORECAST.LINEAR(
N36,
INDEX('DS2024'!$B$5:$B$15,MATCH(N36,'DS2024'!$A$5:$A$15,1)):
INDEX('DS2024'!$B$5:$B$15,MATCH(N36,'DS2024'!$A$5:$A$15,1)+1),
INDEX('DS2024'!$A$5:$A$15,MATCH(N36,'DS2024'!$A$5:$A$15,1)):
INDEX('DS2024'!$A$5:$A$15,MATCH(N36,'DS2024'!$A$5:$A$15,1)+1)),
IF($Z$3=Database!$A$3,
_xlfn.FORECAST.LINEAR(
N36,
INDEX('DS2024'!$E$5:$E$15,MATCH(N36,'DS2024'!$D$5:$D$15,1)):
INDEX('DS2024'!$E$5:$E$15,MATCH(N36,'DS2024'!$D$5:$D$15,1)+1),
INDEX('DS2024'!$D$5:$D$15,MATCH(N36,'DS2024'!$D$5:$D$15,1)):
INDEX('DS2024'!$D$5:$D$15,MATCH(N36,'DS2024'!$D$5:$D$15,1)+1)),
IF($Z$3=Database!$A$4,
_xlfn.FORECAST.LINEAR(
N36,
INDEX('DS2024'!$H$5:$H$15,MATCH(N36,'DS2024'!$G$5:$G$15,1)):
INDEX('DS2024'!$H$5:$H$15,MATCH(N36,'DS2024'!$G$5:$G$15,1)+1),
INDEX('DS2024'!$G$5:$G$15,MATCH(N36,'DS2024'!$G$5:$G$15,1)):
INDEX('DS2024'!$G$5:$G$15,MATCH(N36,'DS2024'!$G$5:$G$15,1)+1)),
IF($Z$3=Database!$A$5,
_xlfn.FORECAST.LINEAR(
N36,
INDEX('DS2024'!$K$5:$K$15,MATCH(N36,'DS2024'!$J$5:$J$15,1)):
INDEX('DS2024'!$K$5:$K$15,MATCH(N36,'DS2024'!$J$5:$J$15,1)+1),
INDEX('DS2024'!$J$5:$J$15,MATCH(N36,'DS2024'!$J$5:$J$15,1)):
INDEX('DS2024'!$J$5:$J$15,MATCH(N36,'DS2024'!$J$5:$J$15,1)+1)),
IF($Z$3=Database!$A$6,
_xlfn.FORECAST.LINEAR(
N36,
INDEX('DS2024'!$N$5:$N$15,MATCH(N36,'DS2024'!$M$5:$M$15,1)):
INDEX('DS2024'!$N$5:$N$15,MATCH(N36,'DS2024'!$M$5:$M$15,1)+1),
INDEX('DS2024'!$M$5:$M$15,MATCH(N36,'DS2024'!$M$5:$M$15,1)):
INDEX('DS2024'!$M$5:$M$15,MATCH(N36,'DS2024'!$M$5:$M$15,1)+1)),
IF($Z$3=Database!$A$7,
_xlfn.FORECAST.LINEAR(
N36,
INDEX('DS2024'!$Q$5:$Q$15,MATCH(N36,'DS2024'!$P$5:$P$15,1)):
INDEX('DS2024'!$Q$5:$Q$15,MATCH(N36,'DS2024'!$P$5:$P$15,1)+1),
INDEX('DS2024'!$P$5:$P$15,MATCH(N36,'DS2024'!$P$5:$P$15,1)):
INDEX('DS2024'!$P$5:$P$15,MATCH(N36,'DS2024'!$P$5:$P$15,1)+1)),
IF($Z$3=Database!$A$8,
_xlfn.FORECAST.LINEAR(
N36,
INDEX('DS2024'!$T$5:$T$15,MATCH(N36,'DS2024'!$S$5:$S$15,1)):
INDEX('DS2024'!$T$5:$T$15,MATCH(N36,'DS2024'!$S$5:$S$15,1)+1),
INDEX('DS2024'!$S$5:$S$15,MATCH(N36,'DS2024'!$S$5:$S$15,1)):
INDEX('DS2024'!$S$5:$S$15,MATCH(N36,'DS2024'!$S$5:$S$15,1)+1)),
IF($Z$3=Database!$A$9,
_xlfn.FORECAST.LINEAR(
N36,
INDEX('DS2024'!$W$5:$W$15,MATCH(N36,'DS2024'!$V$5:$V$15,1)):
INDEX('DS2024'!$W$5:$W$15,MATCH(N36,'DS2024'!$V$5:$V$15,1)+1),
INDEX('DS2024'!$V$5:$V$15,MATCH(N36,'DS2024'!$V$5:$V$15,1)):
INDEX('DS2024'!$V$5:$V$15,MATCH(N36,'DS2024'!$V$5:$V$15,1)+1)),
IF($Z$3=Database!$A$10,
_xlfn.FORECAST.LINEAR(
N36,
INDEX('DS2024'!$Z$5:$Z$15,MATCH(N36,'DS2024'!$Y$5:$Y$15,1)):
INDEX('DS2024'!$Z$5:$Z$15,MATCH(N36,'DS2024'!$Y$5:$Y$15,1)+1),
INDEX('DS2024'!$Y$5:$Y$15,MATCH(N36,'DS2024'!$Y$5:$Y$15,1)):
INDEX('DS2024'!$Y$5:$Y$15,MATCH(N36,'DS2024'!$Y$5:$Y$15,1)+1))
)))))))))))))))))))</f>
        <v>0.19379099486444526</v>
      </c>
      <c r="AA36" s="50">
        <f>IF($AA$3=Database!$A$11,
_xlfn.FORECAST.LINEAR(
P36,
INDEX('DS2024'!$B$20:$B$35,MATCH(P36,'DS2024'!$A$20:$A$35,1)):
INDEX('DS2024'!$B$20:$B$35,MATCH(P36,'DS2024'!$A$20:$A$35,1)+1),
INDEX('DS2024'!$A$20:$A$35,MATCH(P36,'DS2024'!$A$20:$A$35,1)):
INDEX('DS2024'!$A$20:$A$35,MATCH(P36,'DS2024'!$A$20:$A$35,1)+1)),
IF($AA$3=Database!$A$12,
_xlfn.FORECAST.LINEAR(
P36,
INDEX('DS2024'!$E$20:$E$35,MATCH(P36,'DS2024'!$D$20:$D$35,1)):
INDEX('DS2024'!$E$20:$E$35,MATCH(P36,'DS2024'!$D$20:$D$35,1)+1),
INDEX('DS2024'!$D$20:$D$35,MATCH(P36,'DS2024'!$D$20:$D$35,1)):
INDEX('DS2024'!$D$20:$D$35,MATCH(P36,'DS2024'!$D$20:$D$35,1)+1)),
IF($AA$3=Database!$A$13,
_xlfn.FORECAST.LINEAR(
P36,
INDEX('DS2024'!$H$20:$H$35,MATCH(P36,'DS2024'!$G$20:$G$35,1)):
INDEX('DS2024'!$H$20:$H$35,MATCH(P36,'DS2024'!$G$20:$G$35,1)+1),
INDEX('DS2024'!$G$20:$G$35,MATCH(P36,'DS2024'!$G$20:$G$35,1)):
INDEX('DS2024'!$G$20:$G$35,MATCH(P36,'DS2024'!$G$20:$G$35,1)+1)),
IF($AA$3=Database!$A$14,
_xlfn.FORECAST.LINEAR(
P36,
INDEX('DS2024'!$K$20:$K$35,MATCH(P36,'DS2024'!$J$20:$J$35,1)):
INDEX('DS2024'!$K$20:$K$35,MATCH(P36,'DS2024'!$J$20:$J$35,1)+1),
INDEX('DS2024'!$J$20:$J$35,MATCH(P36,'DS2024'!$J$20:$J$35,1)):
INDEX('DS2024'!$J$20:$J$35,MATCH(P36,'DS2024'!$J$20:$J$35,1)+1)),
IF($AA$3=Database!$A$15,
_xlfn.FORECAST.LINEAR(
P36,
INDEX('DS2024'!$N$20:$N$35,MATCH(P36,'DS2024'!$M$20:$M$35,1)):
INDEX('DS2024'!$N$20:$N$35,MATCH(P36,'DS2024'!$M$20:$M$35,1)+1),
INDEX('DS2024'!$M$20:$M$35,MATCH(P36,'DS2024'!$M$20:$M$35,1)):
INDEX('DS2024'!$M$20:$M$35,MATCH(P36,'DS2024'!$M$20:$M$35,1)+1)),
IF($AA$3=Database!$A$16,
_xlfn.FORECAST.LINEAR(
P36,
INDEX('DS2024'!$Q$20:$Q$35,MATCH(P36,'DS2024'!$P$20:$P$35,1)):
INDEX('DS2024'!$Q$20:$Q$35,MATCH(P36,'DS2024'!$P$20:$P$35,1)+1),
INDEX('DS2024'!$P$20:$P$35,MATCH(P36,'DS2024'!$P$20:$P$35,1)):
INDEX('DS2024'!$P$20:$P$35,MATCH(P36,'DS2024'!$P$20:$P$35,1)+1)),
IF($AA$3=Database!$A$17,
_xlfn.FORECAST.LINEAR(
P36,
INDEX('DS2024'!$T$20:$T$35,MATCH(P36,'DS2024'!$S$20:$S$35,1)):
INDEX('DS2024'!$T$20:$T$35,MATCH(P36,'DS2024'!$S$20:$S$35,1)+1),
INDEX('DS2024'!$S$20:$S$35,MATCH(P36,'DS2024'!$S$20:$S$35,1)):
INDEX('DS2024'!$S$20:$S$35,MATCH(P36,'DS2024'!$S$20:$S$35,1)+1)),
IF($AA$3=Database!$A$18,
_xlfn.FORECAST.LINEAR(
P36,
INDEX('DS2024'!$W$20:$W$35,MATCH(P36,'DS2024'!$V$20:$V$35,1)):
INDEX('DS2024'!$W$20:$W$35,MATCH(P36,'DS2024'!$V$20:$V$35,1)+1),
INDEX('DS2024'!$V$20:$V$35,MATCH(P36,'DS2024'!$V$20:$V$35,1)):
INDEX('DS2024'!$V$20:$V$35,MATCH(P36,'DS2024'!$V$20:$V$35,1)+1)),
IF($AA$3=Database!$A$19,
_xlfn.FORECAST.LINEAR(
P36,
INDEX('DS2024'!$Z$20:$Z$35,MATCH(P36,'DS2024'!$Y$20:$Y$35,1)):
INDEX('DS2024'!$Z$20:$Z$35,MATCH(P36,'DS2024'!$Y$20:$Y$35,1)+1),
INDEX('DS2024'!$Y$20:$Y$35,MATCH(P36,'DS2024'!$Y$20:$Y$35,1)):
INDEX('DS2024'!$Y$20:$Y$35,MATCH(P36,'DS2024'!$Y$20:$Y$35,1)+1)),
IF($AA$3=Database!$A$20,
_xlfn.FORECAST.LINEAR(
P36,
INDEX('DS2024'!$AC$20:$AC$35,MATCH(P36,'DS2024'!$AB$20:$AB$35,1)):
INDEX('DS2024'!$AC$20:$AC$35,MATCH(P36,'DS2024'!$AB$20:$AB$35,1)+1),
INDEX('DS2024'!$AB$20:$AB$35,MATCH(P36,'DS2024'!$AB$20:$AB$35,1)):
INDEX('DS2024'!$AB$20:$AB$35,MATCH(P36,'DS2024'!$AB$20:$AB$35,1)+1)),
IF($AA$3=Database!$A$2,
_xlfn.FORECAST.LINEAR(
P36,
INDEX('DS2024'!$B$5:$B$15,MATCH(P36,'DS2024'!$A$5:$A$15,1)):
INDEX('DS2024'!$B$5:$B$15,MATCH(P36,'DS2024'!$A$5:$A$15,1)+1),
INDEX('DS2024'!$A$5:$A$15,MATCH(P36,'DS2024'!$A$5:$A$15,1)):
INDEX('DS2024'!$A$5:$A$15,MATCH(P36,'DS2024'!$A$5:$A$15,1)+1)),
IF($AA$3=Database!$A$3,
_xlfn.FORECAST.LINEAR(
P36,
INDEX('DS2024'!$E$5:$E$15,MATCH(P36,'DS2024'!$D$5:$D$15,1)):
INDEX('DS2024'!$E$5:$E$15,MATCH(P36,'DS2024'!$D$5:$D$15,1)+1),
INDEX('DS2024'!$D$5:$D$15,MATCH(P36,'DS2024'!$D$5:$D$15,1)):
INDEX('DS2024'!$D$5:$D$15,MATCH(P36,'DS2024'!$D$5:$D$15,1)+1)),
IF($AA$3=Database!$A$4,
_xlfn.FORECAST.LINEAR(
P36,
INDEX('DS2024'!$H$5:$H$15,MATCH(P36,'DS2024'!$G$5:$G$15,1)):
INDEX('DS2024'!$H$5:$H$15,MATCH(P36,'DS2024'!$G$5:$G$15,1)+1),
INDEX('DS2024'!$G$5:$G$15,MATCH(P36,'DS2024'!$G$5:$G$15,1)):
INDEX('DS2024'!$G$5:$G$15,MATCH(P36,'DS2024'!$G$5:$G$15,1)+1)),
IF($AA$3=Database!$A$5,
_xlfn.FORECAST.LINEAR(
P36,
INDEX('DS2024'!$K$5:$K$15,MATCH(P36,'DS2024'!$J$5:$J$15,1)):
INDEX('DS2024'!$K$5:$K$15,MATCH(P36,'DS2024'!$J$5:$J$15,1)+1),
INDEX('DS2024'!$J$5:$J$15,MATCH(P36,'DS2024'!$J$5:$J$15,1)):
INDEX('DS2024'!$J$5:$J$15,MATCH(P36,'DS2024'!$J$5:$J$15,1)+1)),
IF($AA$3=Database!$A$6,
_xlfn.FORECAST.LINEAR(
P36,
INDEX('DS2024'!$N$5:$N$15,MATCH(P36,'DS2024'!$M$5:$M$15,1)):
INDEX('DS2024'!$N$5:$N$15,MATCH(P36,'DS2024'!$M$5:$M$15,1)+1),
INDEX('DS2024'!$M$5:$M$15,MATCH(P36,'DS2024'!$M$5:$M$15,1)):
INDEX('DS2024'!$M$5:$M$15,MATCH(P36,'DS2024'!$M$5:$M$15,1)+1)),
IF($AA$3=Database!$A$7,
_xlfn.FORECAST.LINEAR(
P36,
INDEX('DS2024'!$Q$5:$Q$15,MATCH(P36,'DS2024'!$P$5:$P$15,1)):
INDEX('DS2024'!$Q$5:$Q$15,MATCH(P36,'DS2024'!$P$5:$P$15,1)+1),
INDEX('DS2024'!$P$5:$P$15,MATCH(P36,'DS2024'!$P$5:$P$15,1)):
INDEX('DS2024'!$P$5:$P$15,MATCH(P36,'DS2024'!$P$5:$P$15,1)+1)),
IF($AA$3=Database!$A$8,
_xlfn.FORECAST.LINEAR(
P36,
INDEX('DS2024'!$T$5:$T$15,MATCH(P36,'DS2024'!$S$5:$S$15,1)):
INDEX('DS2024'!$T$5:$T$15,MATCH(P36,'DS2024'!$S$5:$S$15,1)+1),
INDEX('DS2024'!$S$5:$S$15,MATCH(P36,'DS2024'!$S$5:$S$15,1)):
INDEX('DS2024'!$S$5:$S$15,MATCH(P36,'DS2024'!$S$5:$S$15,1)+1)),
IF($AA$3=Database!$A$9,
_xlfn.FORECAST.LINEAR(
P36,
INDEX('DS2024'!$W$5:$W$15,MATCH(P36,'DS2024'!$V$5:$V$15,1)):
INDEX('DS2024'!$W$5:$W$15,MATCH(P36,'DS2024'!$V$5:$V$15,1)+1),
INDEX('DS2024'!$V$5:$V$15,MATCH(P36,'DS2024'!$V$5:$V$15,1)):
INDEX('DS2024'!$V$5:$V$15,MATCH(P36,'DS2024'!$V$5:$V$15,1)+1)),
IF($AA$3=Database!$A$10,
_xlfn.FORECAST.LINEAR(
P36,
INDEX('DS2024'!$Z$5:$Z$15,MATCH(P36,'DS2024'!$Y$5:$Y$15,1)):
INDEX('DS2024'!$Z$5:$Z$15,MATCH(P36,'DS2024'!$Y$5:$Y$15,1)+1),
INDEX('DS2024'!$Y$5:$Y$15,MATCH(P36,'DS2024'!$Y$5:$Y$15,1)):
INDEX('DS2024'!$Y$5:$Y$15,MATCH(P36,'DS2024'!$Y$5:$Y$15,1)+1))
)))))))))))))))))))</f>
        <v>0.19229093514869222</v>
      </c>
      <c r="AB36" s="50">
        <f>IF($AB$3=Database!$A$11,
_xlfn.FORECAST.LINEAR(
R36,
INDEX('DS2024'!$B$20:$B$35,MATCH(R36,'DS2024'!$A$20:$A$35,1)):
INDEX('DS2024'!$B$20:$B$35,MATCH(R36,'DS2024'!$A$20:$A$35,1)+1),
INDEX('DS2024'!$A$20:$A$35,MATCH(R36,'DS2024'!$A$20:$A$35,1)):
INDEX('DS2024'!$A$20:$A$35,MATCH(R36,'DS2024'!$A$20:$A$35,1)+1)),
IF($AB$3=Database!$A$12,
_xlfn.FORECAST.LINEAR(
R36,
INDEX('DS2024'!$E$20:$E$35,MATCH(R36,'DS2024'!$D$20:$D$35,1)):
INDEX('DS2024'!$E$20:$E$35,MATCH(R36,'DS2024'!$D$20:$D$35,1)+1),
INDEX('DS2024'!$D$20:$D$35,MATCH(R36,'DS2024'!$D$20:$D$35,1)):
INDEX('DS2024'!$D$20:$D$35,MATCH(R36,'DS2024'!$D$20:$D$35,1)+1)),
IF($AB$3=Database!$A$13,
_xlfn.FORECAST.LINEAR(
R36,
INDEX('DS2024'!$H$20:$H$35,MATCH(R36,'DS2024'!$G$20:$G$35,1)):
INDEX('DS2024'!$H$20:$H$35,MATCH(R36,'DS2024'!$G$20:$G$35,1)+1),
INDEX('DS2024'!$G$20:$G$35,MATCH(R36,'DS2024'!$G$20:$G$35,1)):
INDEX('DS2024'!$G$20:$G$35,MATCH(R36,'DS2024'!$G$20:$G$35,1)+1)),
IF($AB$3=Database!$A$14,
_xlfn.FORECAST.LINEAR(
R36,
INDEX('DS2024'!$K$20:$K$35,MATCH(R36,'DS2024'!$J$20:$J$35,1)):
INDEX('DS2024'!$K$20:$K$35,MATCH(R36,'DS2024'!$J$20:$J$35,1)+1),
INDEX('DS2024'!$J$20:$J$35,MATCH(R36,'DS2024'!$J$20:$J$35,1)):
INDEX('DS2024'!$J$20:$J$35,MATCH(R36,'DS2024'!$J$20:$J$35,1)+1)),
IF($AB$3=Database!$A$15,
_xlfn.FORECAST.LINEAR(
R36,
INDEX('DS2024'!$N$20:$N$35,MATCH(R36,'DS2024'!$M$20:$M$35,1)):
INDEX('DS2024'!$N$20:$N$35,MATCH(R36,'DS2024'!$M$20:$M$35,1)+1),
INDEX('DS2024'!$M$20:$M$35,MATCH(R36,'DS2024'!$M$20:$M$35,1)):
INDEX('DS2024'!$M$20:$M$35,MATCH(R36,'DS2024'!$M$20:$M$35,1)+1)),
IF($AB$3=Database!$A$16,
_xlfn.FORECAST.LINEAR(
R36,
INDEX('DS2024'!$Q$20:$Q$35,MATCH(R36,'DS2024'!$P$20:$P$35,1)):
INDEX('DS2024'!$Q$20:$Q$35,MATCH(R36,'DS2024'!$P$20:$P$35,1)+1),
INDEX('DS2024'!$P$20:$P$35,MATCH(R36,'DS2024'!$P$20:$P$35,1)):
INDEX('DS2024'!$P$20:$P$35,MATCH(R36,'DS2024'!$P$20:$P$35,1)+1)),
IF($AB$3=Database!$A$17,
_xlfn.FORECAST.LINEAR(
R36,
INDEX('DS2024'!$T$20:$T$35,MATCH(R36,'DS2024'!$S$20:$S$35,1)):
INDEX('DS2024'!$T$20:$T$35,MATCH(R36,'DS2024'!$S$20:$S$35,1)+1),
INDEX('DS2024'!$S$20:$S$35,MATCH(R36,'DS2024'!$S$20:$S$35,1)):
INDEX('DS2024'!$S$20:$S$35,MATCH(R36,'DS2024'!$S$20:$S$35,1)+1)),
IF($AB$3=Database!$A$18,
_xlfn.FORECAST.LINEAR(
R36,
INDEX('DS2024'!$W$20:$W$35,MATCH(R36,'DS2024'!$V$20:$V$35,1)):
INDEX('DS2024'!$W$20:$W$35,MATCH(R36,'DS2024'!$V$20:$V$35,1)+1),
INDEX('DS2024'!$V$20:$V$35,MATCH(R36,'DS2024'!$V$20:$V$35,1)):
INDEX('DS2024'!$V$20:$V$35,MATCH(R36,'DS2024'!$V$20:$V$35,1)+1)),
IF($AB$3=Database!$A$19,
_xlfn.FORECAST.LINEAR(
R36,
INDEX('DS2024'!$Z$20:$Z$35,MATCH(R36,'DS2024'!$Y$20:$Y$35,1)):
INDEX('DS2024'!$Z$20:$Z$35,MATCH(R36,'DS2024'!$Y$20:$Y$35,1)+1),
INDEX('DS2024'!$Y$20:$Y$35,MATCH(R36,'DS2024'!$Y$20:$Y$35,1)):
INDEX('DS2024'!$Y$20:$Y$35,MATCH(R36,'DS2024'!$Y$20:$Y$35,1)+1)),
IF($AB$3=Database!$A$20,
_xlfn.FORECAST.LINEAR(
R36,
INDEX('DS2024'!$AC$20:$AC$35,MATCH(R36,'DS2024'!$AB$20:$AB$35,1)):
INDEX('DS2024'!$AC$20:$AC$35,MATCH(R36,'DS2024'!$AB$20:$AB$35,1)+1),
INDEX('DS2024'!$AB$20:$AB$35,MATCH(R36,'DS2024'!$AB$20:$AB$35,1)):
INDEX('DS2024'!$AB$20:$AB$35,MATCH(R36,'DS2024'!$AB$20:$AB$35,1)+1)),
IF($AB$3=Database!$A$2,
_xlfn.FORECAST.LINEAR(
R36,
INDEX('DS2024'!$B$5:$B$15,MATCH(R36,'DS2024'!$A$5:$A$15,1)):
INDEX('DS2024'!$B$5:$B$15,MATCH(R36,'DS2024'!$A$5:$A$15,1)+1),
INDEX('DS2024'!$A$5:$A$15,MATCH(R36,'DS2024'!$A$5:$A$15,1)):
INDEX('DS2024'!$A$5:$A$15,MATCH(R36,'DS2024'!$A$5:$A$15,1)+1)),
IF($AB$3=Database!$A$3,
_xlfn.FORECAST.LINEAR(
R36,
INDEX('DS2024'!$E$5:$E$15,MATCH(R36,'DS2024'!$D$5:$D$15,1)):
INDEX('DS2024'!$E$5:$E$15,MATCH(R36,'DS2024'!$D$5:$D$15,1)+1),
INDEX('DS2024'!$D$5:$D$15,MATCH(R36,'DS2024'!$D$5:$D$15,1)):
INDEX('DS2024'!$D$5:$D$15,MATCH(R36,'DS2024'!$D$5:$D$15,1)+1)),
IF($AB$3=Database!$A$4,
_xlfn.FORECAST.LINEAR(
R36,
INDEX('DS2024'!$H$5:$H$15,MATCH(R36,'DS2024'!$G$5:$G$15,1)):
INDEX('DS2024'!$H$5:$H$15,MATCH(R36,'DS2024'!$G$5:$G$15,1)+1),
INDEX('DS2024'!$G$5:$G$15,MATCH(R36,'DS2024'!$G$5:$G$15,1)):
INDEX('DS2024'!$G$5:$G$15,MATCH(R36,'DS2024'!$G$5:$G$15,1)+1)),
IF($AB$3=Database!$A$5,
_xlfn.FORECAST.LINEAR(
R36,
INDEX('DS2024'!$K$5:$K$15,MATCH(R36,'DS2024'!$J$5:$J$15,1)):
INDEX('DS2024'!$K$5:$K$15,MATCH(R36,'DS2024'!$J$5:$J$15,1)+1),
INDEX('DS2024'!$J$5:$J$15,MATCH(R36,'DS2024'!$J$5:$J$15,1)):
INDEX('DS2024'!$J$5:$J$15,MATCH(R36,'DS2024'!$J$5:$J$15,1)+1)),
IF($AB$3=Database!$A$6,
_xlfn.FORECAST.LINEAR(
R36,
INDEX('DS2024'!$N$5:$N$15,MATCH(R36,'DS2024'!$M$5:$M$15,1)):
INDEX('DS2024'!$N$5:$N$15,MATCH(R36,'DS2024'!$M$5:$M$15,1)+1),
INDEX('DS2024'!$M$5:$M$15,MATCH(R36,'DS2024'!$M$5:$M$15,1)):
INDEX('DS2024'!$M$5:$M$15,MATCH(R36,'DS2024'!$M$5:$M$15,1)+1)),
IF($AB$3=Database!$A$7,
_xlfn.FORECAST.LINEAR(
R36,
INDEX('DS2024'!$Q$5:$Q$15,MATCH(R36,'DS2024'!$P$5:$P$15,1)):
INDEX('DS2024'!$Q$5:$Q$15,MATCH(R36,'DS2024'!$P$5:$P$15,1)+1),
INDEX('DS2024'!$P$5:$P$15,MATCH(R36,'DS2024'!$P$5:$P$15,1)):
INDEX('DS2024'!$P$5:$P$15,MATCH(R36,'DS2024'!$P$5:$P$15,1)+1)),
IF($AB$3=Database!$A$8,
_xlfn.FORECAST.LINEAR(
R36,
INDEX('DS2024'!$T$5:$T$15,MATCH(R36,'DS2024'!$S$5:$S$15,1)):
INDEX('DS2024'!$T$5:$T$15,MATCH(R36,'DS2024'!$S$5:$S$15,1)+1),
INDEX('DS2024'!$S$5:$S$15,MATCH(R36,'DS2024'!$S$5:$S$15,1)):
INDEX('DS2024'!$S$5:$S$15,MATCH(R36,'DS2024'!$S$5:$S$15,1)+1)),
IF($AB$3=Database!$A$9,
_xlfn.FORECAST.LINEAR(
R36,
INDEX('DS2024'!$W$5:$W$15,MATCH(R36,'DS2024'!$V$5:$V$15,1)):
INDEX('DS2024'!$W$5:$W$15,MATCH(R36,'DS2024'!$V$5:$V$15,1)+1),
INDEX('DS2024'!$V$5:$V$15,MATCH(R36,'DS2024'!$V$5:$V$15,1)):
INDEX('DS2024'!$V$5:$V$15,MATCH(R36,'DS2024'!$V$5:$V$15,1)+1)),
IF($AB$3=Database!$A$10,
_xlfn.FORECAST.LINEAR(
R36,
INDEX('DS2024'!$Z$5:$Z$15,MATCH(R36,'DS2024'!$Y$5:$Y$15,1)):
INDEX('DS2024'!$Z$5:$Z$15,MATCH(R36,'DS2024'!$Y$5:$Y$15,1)+1),
INDEX('DS2024'!$Y$5:$Y$15,MATCH(R36,'DS2024'!$Y$5:$Y$15,1)):
INDEX('DS2024'!$Y$5:$Y$15,MATCH(R36,'DS2024'!$Y$5:$Y$15,1)+1))
)))))))))))))))))))</f>
        <v>0.19113165333014848</v>
      </c>
      <c r="AC36" s="82">
        <f t="shared" si="0"/>
        <v>0.52907281517096849</v>
      </c>
      <c r="AD36" s="82">
        <f t="shared" si="1"/>
        <v>0.45929165727655724</v>
      </c>
      <c r="AE36" s="82">
        <f t="shared" si="2"/>
        <v>0.46428095972899069</v>
      </c>
      <c r="AF36" s="82">
        <f t="shared" si="3"/>
        <v>0.52910401968677911</v>
      </c>
      <c r="AG36" s="82">
        <f t="shared" si="4"/>
        <v>0.52912497794366686</v>
      </c>
      <c r="AH36" s="82">
        <f t="shared" si="5"/>
        <v>0.52892540876419147</v>
      </c>
      <c r="AI36" s="82">
        <f t="shared" si="6"/>
        <v>0.52928309634840887</v>
      </c>
      <c r="AJ36" s="83">
        <f t="shared" si="7"/>
        <v>0.52917341480402968</v>
      </c>
      <c r="AK36" s="83">
        <f t="shared" si="8"/>
        <v>0.5290886502983948</v>
      </c>
      <c r="AL36" s="42"/>
      <c r="AM36" s="42"/>
      <c r="AN36" s="42"/>
      <c r="AO36" s="42"/>
      <c r="AP36" s="42"/>
      <c r="AQ36" s="42"/>
      <c r="AR36" s="42"/>
      <c r="AS36" s="42"/>
      <c r="AT36" s="42"/>
      <c r="BD36" s="83" t="e">
        <f>#REF!/10</f>
        <v>#REF!</v>
      </c>
      <c r="BE36" s="83" t="e">
        <f>#REF!/10</f>
        <v>#REF!</v>
      </c>
      <c r="BF36" s="83" t="e">
        <f>#REF!/10</f>
        <v>#REF!</v>
      </c>
      <c r="BG36" s="83" t="e">
        <f>#REF!/10</f>
        <v>#REF!</v>
      </c>
      <c r="BH36" s="83">
        <f t="shared" si="9"/>
        <v>0</v>
      </c>
      <c r="BI36" s="83">
        <f t="shared" si="10"/>
        <v>0</v>
      </c>
      <c r="BJ36" s="83">
        <f t="shared" si="11"/>
        <v>0</v>
      </c>
      <c r="BK36" s="83">
        <f t="shared" si="12"/>
        <v>0</v>
      </c>
      <c r="BL36" s="83">
        <f t="shared" si="13"/>
        <v>0</v>
      </c>
    </row>
    <row r="37" spans="1:64" ht="14.25" customHeight="1">
      <c r="A37" s="31"/>
      <c r="B37" s="31"/>
      <c r="C37" s="31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44"/>
      <c r="AV37" s="44"/>
      <c r="AW37" s="44"/>
      <c r="AX37" s="44"/>
      <c r="AY37" s="44"/>
      <c r="AZ37" s="33"/>
      <c r="BA37" s="33"/>
    </row>
    <row r="38" spans="1:64" ht="14.25" customHeight="1">
      <c r="A38" s="31" t="s">
        <v>598</v>
      </c>
      <c r="B38" s="42">
        <f>MAX(B7:B36)</f>
        <v>66.271000000000001</v>
      </c>
      <c r="C38" s="42"/>
      <c r="D38" s="42">
        <f t="shared" ref="D38:P38" si="14">MAX(D7:D36)</f>
        <v>66.787000000000006</v>
      </c>
      <c r="E38" s="42"/>
      <c r="F38" s="42">
        <f t="shared" si="14"/>
        <v>66.072000000000003</v>
      </c>
      <c r="G38" s="42"/>
      <c r="H38" s="42">
        <f t="shared" si="14"/>
        <v>66.213999999999999</v>
      </c>
      <c r="I38" s="42"/>
      <c r="J38" s="42">
        <f t="shared" si="14"/>
        <v>66.177999999999997</v>
      </c>
      <c r="K38" s="42"/>
      <c r="L38" s="42">
        <f t="shared" si="14"/>
        <v>67.021000000000001</v>
      </c>
      <c r="M38" s="42"/>
      <c r="N38" s="42">
        <f t="shared" si="14"/>
        <v>65.721999999999994</v>
      </c>
      <c r="O38" s="42"/>
      <c r="P38" s="42">
        <f t="shared" si="14"/>
        <v>66.078000000000003</v>
      </c>
      <c r="Q38" s="42"/>
      <c r="R38" s="42">
        <f t="shared" ref="R38" si="15">MAX(R7:R36)</f>
        <v>66.215999999999994</v>
      </c>
      <c r="S38" s="31"/>
      <c r="T38" s="374">
        <f>MAX(A38:S38)</f>
        <v>67.021000000000001</v>
      </c>
      <c r="U38" s="31"/>
      <c r="V38" s="31"/>
      <c r="W38" s="31"/>
      <c r="X38" s="31"/>
      <c r="Y38" s="31"/>
      <c r="Z38" s="31"/>
      <c r="AA38" s="31"/>
      <c r="AB38" s="31"/>
      <c r="AC38" s="31" t="s">
        <v>272</v>
      </c>
      <c r="AD38" s="50">
        <f>MAX(AC7:AK36)</f>
        <v>0.52970971331083472</v>
      </c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3"/>
      <c r="AV38" s="33"/>
      <c r="AW38" s="33"/>
      <c r="AX38" s="33"/>
      <c r="AY38" s="33"/>
      <c r="AZ38" s="33"/>
      <c r="BA38" s="33"/>
    </row>
    <row r="39" spans="1:64" ht="14.25" customHeight="1">
      <c r="A39" s="31" t="s">
        <v>599</v>
      </c>
      <c r="B39" s="42">
        <f>MIN(B8:B37)</f>
        <v>64.551000000000002</v>
      </c>
      <c r="C39" s="42"/>
      <c r="D39" s="42">
        <f>MIN(D8:D37)</f>
        <v>65.171999999999997</v>
      </c>
      <c r="E39" s="42"/>
      <c r="F39" s="42">
        <f>MIN(F8:F37)</f>
        <v>64.460999999999999</v>
      </c>
      <c r="G39" s="42"/>
      <c r="H39" s="42">
        <f>MIN(H8:H37)</f>
        <v>64.528999999999996</v>
      </c>
      <c r="I39" s="42"/>
      <c r="J39" s="42">
        <f>MIN(J8:J37)</f>
        <v>63.781999999999996</v>
      </c>
      <c r="K39" s="42"/>
      <c r="L39" s="42">
        <f>MIN(L8:L37)</f>
        <v>64.295000000000002</v>
      </c>
      <c r="M39" s="42"/>
      <c r="N39" s="42">
        <f>MIN(N8:N37)</f>
        <v>63.536000000000001</v>
      </c>
      <c r="O39" s="42"/>
      <c r="P39" s="42">
        <f>MIN(P8:P37)</f>
        <v>63.555</v>
      </c>
      <c r="Q39" s="42"/>
      <c r="R39" s="42">
        <f t="shared" ref="R39" si="16">MIN(R8:R37)</f>
        <v>64.593000000000004</v>
      </c>
      <c r="S39" s="31"/>
      <c r="T39" s="375">
        <f>MIN(R39)</f>
        <v>64.593000000000004</v>
      </c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3"/>
      <c r="AV39" s="33"/>
      <c r="AW39" s="33"/>
      <c r="AX39" s="33"/>
      <c r="AY39" s="33"/>
      <c r="AZ39" s="33"/>
      <c r="BA39" s="33"/>
    </row>
    <row r="40" spans="1:64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3"/>
      <c r="AV40" s="33"/>
      <c r="AW40" s="33"/>
      <c r="AX40" s="33"/>
      <c r="AY40" s="33"/>
      <c r="AZ40" s="33"/>
      <c r="BA40" s="33"/>
    </row>
    <row r="41" spans="1:64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3"/>
      <c r="AV41" s="33"/>
      <c r="AW41" s="33"/>
      <c r="AX41" s="33"/>
      <c r="AY41" s="33"/>
      <c r="AZ41" s="33"/>
      <c r="BA41" s="33"/>
    </row>
    <row r="42" spans="1:64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3"/>
      <c r="AW42" s="33"/>
      <c r="AX42" s="33"/>
      <c r="AY42" s="33"/>
      <c r="AZ42" s="33"/>
      <c r="BA42" s="33"/>
    </row>
    <row r="43" spans="1:64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3"/>
      <c r="AV43" s="33"/>
      <c r="AW43" s="33"/>
      <c r="AX43" s="33"/>
      <c r="AY43" s="33"/>
      <c r="AZ43" s="33"/>
      <c r="BA43" s="33"/>
    </row>
    <row r="44" spans="1:6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3"/>
      <c r="AV44" s="33"/>
      <c r="AW44" s="33"/>
      <c r="AX44" s="33"/>
      <c r="AY44" s="33"/>
      <c r="AZ44" s="33"/>
      <c r="BA44" s="33"/>
    </row>
    <row r="45" spans="1:64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3"/>
      <c r="AV45" s="33"/>
      <c r="AW45" s="33"/>
      <c r="AX45" s="33"/>
      <c r="AY45" s="33"/>
      <c r="AZ45" s="33"/>
      <c r="BA45" s="33"/>
    </row>
    <row r="46" spans="1:64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3"/>
      <c r="AV46" s="33"/>
      <c r="AW46" s="33"/>
      <c r="AX46" s="33"/>
      <c r="AY46" s="33"/>
      <c r="AZ46" s="33"/>
      <c r="BA46" s="33"/>
    </row>
    <row r="47" spans="1:64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3"/>
      <c r="AV47" s="33"/>
      <c r="AW47" s="33"/>
      <c r="AX47" s="33"/>
      <c r="AY47" s="33"/>
      <c r="AZ47" s="33"/>
      <c r="BA47" s="33"/>
    </row>
    <row r="48" spans="1:64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3"/>
      <c r="AV48" s="33"/>
      <c r="AW48" s="33"/>
      <c r="AX48" s="33"/>
      <c r="AY48" s="33"/>
      <c r="AZ48" s="33"/>
      <c r="BA48" s="33"/>
    </row>
    <row r="49" spans="1:53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3"/>
      <c r="AV49" s="33"/>
      <c r="AW49" s="33"/>
      <c r="AX49" s="33"/>
      <c r="AY49" s="33"/>
      <c r="AZ49" s="33"/>
      <c r="BA49" s="33"/>
    </row>
    <row r="50" spans="1:53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3"/>
      <c r="AV50" s="33"/>
      <c r="AW50" s="33"/>
      <c r="AX50" s="33"/>
      <c r="AY50" s="33"/>
      <c r="AZ50" s="33"/>
      <c r="BA50" s="33"/>
    </row>
    <row r="51" spans="1:53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3"/>
      <c r="AV51" s="33"/>
      <c r="AW51" s="33"/>
      <c r="AX51" s="33"/>
      <c r="AY51" s="33"/>
      <c r="AZ51" s="33"/>
      <c r="BA51" s="33"/>
    </row>
    <row r="52" spans="1:53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3"/>
      <c r="AV52" s="33"/>
      <c r="AW52" s="33"/>
      <c r="AX52" s="33"/>
      <c r="AY52" s="33"/>
      <c r="AZ52" s="33"/>
      <c r="BA52" s="33"/>
    </row>
    <row r="53" spans="1: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3"/>
      <c r="AV53" s="33"/>
      <c r="AW53" s="33"/>
      <c r="AX53" s="33"/>
      <c r="AY53" s="33"/>
      <c r="AZ53" s="33"/>
      <c r="BA53" s="33"/>
    </row>
    <row r="54" spans="1:53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3"/>
      <c r="AV54" s="33"/>
      <c r="AW54" s="33"/>
      <c r="AX54" s="33"/>
      <c r="AY54" s="33"/>
      <c r="AZ54" s="33"/>
      <c r="BA54" s="33"/>
    </row>
    <row r="55" spans="1:53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3"/>
      <c r="AV55" s="33"/>
      <c r="AW55" s="33"/>
      <c r="AX55" s="33"/>
      <c r="AY55" s="33"/>
      <c r="AZ55" s="33"/>
      <c r="BA55" s="33"/>
    </row>
    <row r="56" spans="1:53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3"/>
      <c r="AW56" s="33"/>
      <c r="AX56" s="33"/>
      <c r="AY56" s="33"/>
      <c r="AZ56" s="33"/>
      <c r="BA56" s="33"/>
    </row>
    <row r="57" spans="1:53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3"/>
      <c r="AW57" s="33"/>
      <c r="AX57" s="33"/>
      <c r="AY57" s="33"/>
      <c r="AZ57" s="33"/>
      <c r="BA57" s="33"/>
    </row>
    <row r="58" spans="1:53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3"/>
      <c r="AW58" s="33"/>
      <c r="AX58" s="33"/>
      <c r="AY58" s="33"/>
      <c r="AZ58" s="33"/>
      <c r="BA58" s="33"/>
    </row>
    <row r="59" spans="1:53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3"/>
      <c r="AW59" s="33"/>
      <c r="AX59" s="33"/>
      <c r="AY59" s="33"/>
      <c r="AZ59" s="33"/>
      <c r="BA59" s="33"/>
    </row>
    <row r="60" spans="1:53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3"/>
      <c r="AW60" s="33"/>
      <c r="AX60" s="33"/>
      <c r="AY60" s="33"/>
      <c r="AZ60" s="33"/>
      <c r="BA60" s="33"/>
    </row>
    <row r="61" spans="1:53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3"/>
      <c r="AW61" s="33"/>
      <c r="AX61" s="33"/>
      <c r="AY61" s="33"/>
      <c r="AZ61" s="33"/>
      <c r="BA61" s="33"/>
    </row>
    <row r="62" spans="1:53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3"/>
      <c r="AW62" s="33"/>
      <c r="AX62" s="33"/>
      <c r="AY62" s="33"/>
      <c r="AZ62" s="33"/>
      <c r="BA62" s="33"/>
    </row>
    <row r="63" spans="1:5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3"/>
      <c r="AW63" s="33"/>
      <c r="AX63" s="33"/>
      <c r="AY63" s="33"/>
      <c r="AZ63" s="33"/>
      <c r="BA63" s="33"/>
    </row>
    <row r="64" spans="1:53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3"/>
      <c r="AW64" s="33"/>
      <c r="AX64" s="33"/>
      <c r="AY64" s="33"/>
      <c r="AZ64" s="33"/>
      <c r="BA64" s="33"/>
    </row>
    <row r="65" spans="1:53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3"/>
      <c r="AW65" s="33"/>
      <c r="AX65" s="33"/>
      <c r="AY65" s="33"/>
      <c r="AZ65" s="33"/>
      <c r="BA65" s="33"/>
    </row>
    <row r="66" spans="1:53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3"/>
      <c r="AW66" s="33"/>
      <c r="AX66" s="33"/>
      <c r="AY66" s="33"/>
      <c r="AZ66" s="33"/>
      <c r="BA66" s="33"/>
    </row>
    <row r="67" spans="1:53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3"/>
      <c r="AW67" s="33"/>
      <c r="AX67" s="33"/>
      <c r="AY67" s="33"/>
      <c r="AZ67" s="33"/>
      <c r="BA67" s="33"/>
    </row>
    <row r="68" spans="1:53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3"/>
      <c r="AW68" s="33"/>
      <c r="AX68" s="33"/>
      <c r="AY68" s="33"/>
      <c r="AZ68" s="33"/>
      <c r="BA68" s="33"/>
    </row>
    <row r="69" spans="1:53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3"/>
      <c r="AW69" s="33"/>
      <c r="AX69" s="33"/>
      <c r="AY69" s="33"/>
      <c r="AZ69" s="33"/>
      <c r="BA69" s="33"/>
    </row>
    <row r="70" spans="1:53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3"/>
      <c r="AW70" s="33"/>
      <c r="AX70" s="33"/>
      <c r="AY70" s="33"/>
      <c r="AZ70" s="33"/>
      <c r="BA70" s="33"/>
    </row>
    <row r="71" spans="1:53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3"/>
      <c r="AW71" s="33"/>
      <c r="AX71" s="33"/>
      <c r="AY71" s="33"/>
      <c r="AZ71" s="33"/>
      <c r="BA71" s="33"/>
    </row>
    <row r="72" spans="1:53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3"/>
      <c r="AW72" s="33"/>
      <c r="AX72" s="33"/>
      <c r="AY72" s="33"/>
      <c r="AZ72" s="33"/>
      <c r="BA72" s="33"/>
    </row>
    <row r="73" spans="1:5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3"/>
      <c r="AW73" s="33"/>
      <c r="AX73" s="33"/>
      <c r="AY73" s="33"/>
      <c r="AZ73" s="33"/>
      <c r="BA73" s="33"/>
    </row>
    <row r="74" spans="1:53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3"/>
      <c r="AW74" s="33"/>
      <c r="AX74" s="33"/>
      <c r="AY74" s="33"/>
      <c r="AZ74" s="33"/>
      <c r="BA74" s="33"/>
    </row>
    <row r="75" spans="1:53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3"/>
      <c r="AW75" s="33"/>
      <c r="AX75" s="33"/>
      <c r="AY75" s="33"/>
      <c r="AZ75" s="33"/>
      <c r="BA75" s="33"/>
    </row>
    <row r="76" spans="1:53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3"/>
      <c r="AW76" s="33"/>
      <c r="AX76" s="33"/>
      <c r="AY76" s="33"/>
      <c r="AZ76" s="33"/>
      <c r="BA76" s="33"/>
    </row>
    <row r="77" spans="1:53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3"/>
      <c r="AW77" s="33"/>
      <c r="AX77" s="33"/>
      <c r="AY77" s="33"/>
      <c r="AZ77" s="33"/>
      <c r="BA77" s="33"/>
    </row>
    <row r="78" spans="1:53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3"/>
      <c r="AW78" s="33"/>
      <c r="AX78" s="33"/>
      <c r="AY78" s="33"/>
      <c r="AZ78" s="33"/>
      <c r="BA78" s="33"/>
    </row>
    <row r="79" spans="1:53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</row>
    <row r="80" spans="1:53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</row>
    <row r="81" spans="1:53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</row>
    <row r="82" spans="1:53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</row>
    <row r="83" spans="1:5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</row>
    <row r="84" spans="1:53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</row>
    <row r="85" spans="1:53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spans="1:53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spans="1:53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spans="1:53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</row>
    <row r="89" spans="1:53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spans="1:53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spans="1:53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spans="1:53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1:5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spans="1:53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spans="1:53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  <row r="96" spans="1:53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</row>
    <row r="97" spans="1:53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</row>
    <row r="98" spans="1:53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</row>
    <row r="99" spans="1:53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</row>
    <row r="100" spans="1:53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</row>
    <row r="101" spans="1:53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</row>
    <row r="102" spans="1:53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</row>
    <row r="103" spans="1:5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</row>
    <row r="104" spans="1:53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</row>
    <row r="105" spans="1:53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</row>
    <row r="106" spans="1:53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</row>
    <row r="107" spans="1:53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</row>
    <row r="108" spans="1:53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</row>
    <row r="109" spans="1:53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</row>
    <row r="110" spans="1:53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</row>
    <row r="111" spans="1:53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</row>
    <row r="112" spans="1:53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</row>
    <row r="113" spans="1:5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</row>
    <row r="114" spans="1:53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</row>
    <row r="115" spans="1:53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</row>
    <row r="116" spans="1:53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</row>
    <row r="117" spans="1:53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</row>
    <row r="118" spans="1:53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</row>
    <row r="119" spans="1:53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</row>
    <row r="120" spans="1:53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</row>
    <row r="121" spans="1:53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</row>
    <row r="122" spans="1:53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</row>
    <row r="123" spans="1:5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</row>
    <row r="124" spans="1:53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</row>
    <row r="125" spans="1:53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</row>
    <row r="126" spans="1:53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</row>
    <row r="127" spans="1:53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</row>
    <row r="128" spans="1:53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</row>
    <row r="129" spans="1:53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</row>
    <row r="130" spans="1:53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</row>
    <row r="131" spans="1:53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</row>
    <row r="132" spans="1:53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</row>
    <row r="133" spans="1:5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</row>
    <row r="134" spans="1:53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</row>
    <row r="135" spans="1:53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</row>
    <row r="136" spans="1:53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</row>
    <row r="137" spans="1:53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</row>
    <row r="138" spans="1:53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</row>
    <row r="139" spans="1:53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</row>
    <row r="140" spans="1:53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</row>
    <row r="141" spans="1:53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</row>
    <row r="142" spans="1:53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</row>
    <row r="143" spans="1:5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</row>
    <row r="144" spans="1:53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</row>
    <row r="145" spans="1:53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</row>
    <row r="146" spans="1:53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</row>
    <row r="147" spans="1:53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</row>
    <row r="148" spans="1:53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</row>
    <row r="149" spans="1:53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</row>
    <row r="150" spans="1:53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</row>
    <row r="151" spans="1:53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</row>
    <row r="152" spans="1:53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</row>
    <row r="153" spans="1: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</row>
    <row r="154" spans="1:53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</row>
    <row r="155" spans="1:53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</row>
    <row r="156" spans="1:53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</row>
    <row r="157" spans="1:53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</row>
    <row r="158" spans="1:53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</row>
    <row r="159" spans="1:53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</row>
    <row r="160" spans="1:53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</row>
    <row r="161" spans="1:53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</row>
    <row r="162" spans="1:53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</row>
    <row r="163" spans="1:5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</row>
    <row r="164" spans="1:53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</row>
    <row r="165" spans="1:53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</row>
    <row r="166" spans="1:53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</row>
    <row r="167" spans="1:53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</row>
    <row r="168" spans="1:53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</row>
    <row r="169" spans="1:53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</row>
    <row r="170" spans="1:53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</row>
    <row r="171" spans="1:53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</row>
    <row r="172" spans="1:53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</row>
    <row r="173" spans="1:5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</row>
    <row r="174" spans="1:53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</row>
    <row r="175" spans="1:53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</row>
    <row r="176" spans="1:53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</row>
    <row r="177" spans="1:53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</row>
    <row r="178" spans="1:53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</row>
    <row r="179" spans="1:53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</row>
    <row r="180" spans="1:53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</row>
    <row r="181" spans="1:53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</row>
    <row r="182" spans="1:53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</row>
    <row r="183" spans="1:5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</row>
    <row r="184" spans="1:53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</row>
    <row r="185" spans="1:53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</row>
    <row r="186" spans="1:53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</row>
    <row r="187" spans="1:53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</row>
    <row r="188" spans="1:53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</row>
    <row r="189" spans="1:53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</row>
    <row r="190" spans="1:53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</row>
    <row r="191" spans="1:53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</row>
    <row r="192" spans="1:53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</row>
    <row r="193" spans="1:5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</row>
    <row r="194" spans="1:53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</row>
    <row r="195" spans="1:53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</row>
    <row r="196" spans="1:53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</row>
    <row r="197" spans="1:53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</row>
    <row r="198" spans="1:53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</row>
    <row r="199" spans="1:53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</row>
    <row r="200" spans="1:53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</row>
    <row r="201" spans="1:53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</row>
    <row r="202" spans="1:53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</row>
    <row r="203" spans="1:5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</row>
    <row r="204" spans="1:53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</row>
    <row r="205" spans="1:53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</row>
    <row r="206" spans="1:53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</row>
    <row r="207" spans="1:53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</row>
    <row r="208" spans="1:53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</row>
    <row r="209" spans="1:53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</row>
    <row r="210" spans="1:53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</row>
    <row r="211" spans="1:53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</row>
    <row r="212" spans="1:53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</row>
    <row r="213" spans="1:5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</row>
    <row r="214" spans="1:53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</row>
    <row r="215" spans="1:53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</row>
    <row r="216" spans="1:53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</row>
    <row r="217" spans="1:53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</row>
    <row r="218" spans="1:53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</row>
    <row r="219" spans="1:53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</row>
    <row r="220" spans="1:53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</row>
    <row r="221" spans="1:53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</row>
    <row r="222" spans="1:53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</row>
    <row r="223" spans="1:53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</row>
    <row r="224" spans="1:53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</row>
    <row r="225" spans="1:53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</row>
    <row r="226" spans="1:53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</row>
    <row r="227" spans="1:53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</row>
    <row r="228" spans="1:53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</row>
    <row r="229" spans="1:53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</row>
    <row r="230" spans="1:53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</row>
    <row r="231" spans="1:53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</row>
    <row r="232" spans="1:53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</row>
    <row r="233" spans="1:53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</row>
    <row r="234" spans="1:53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</row>
    <row r="235" spans="1:53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</row>
    <row r="236" spans="1:53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</row>
    <row r="237" spans="1:53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</row>
    <row r="238" spans="1:53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</row>
    <row r="239" spans="1:53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</row>
    <row r="240" spans="1:53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</row>
    <row r="241" spans="1:53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</row>
    <row r="242" spans="1:53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</row>
    <row r="243" spans="1:53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</row>
    <row r="244" spans="1:53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</row>
    <row r="245" spans="1:53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</row>
    <row r="246" spans="1:53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</row>
    <row r="247" spans="1:53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</row>
    <row r="248" spans="1:53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</row>
    <row r="249" spans="1:53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</row>
    <row r="250" spans="1:53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</row>
    <row r="251" spans="1:53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</row>
    <row r="252" spans="1:53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</row>
    <row r="253" spans="1:53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</row>
    <row r="254" spans="1:53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</row>
    <row r="255" spans="1:53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</row>
    <row r="256" spans="1:53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</row>
    <row r="257" spans="1:53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</row>
    <row r="258" spans="1:53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</row>
    <row r="259" spans="1:53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</row>
    <row r="260" spans="1:53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</row>
    <row r="261" spans="1:53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</row>
    <row r="262" spans="1:53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</row>
    <row r="263" spans="1:53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</row>
    <row r="264" spans="1:53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</row>
    <row r="265" spans="1:53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</row>
    <row r="266" spans="1:53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</row>
    <row r="267" spans="1:53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</row>
    <row r="268" spans="1:53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</row>
    <row r="269" spans="1:53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</row>
    <row r="270" spans="1:53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</row>
    <row r="271" spans="1:53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</row>
    <row r="272" spans="1:53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</row>
    <row r="273" spans="1:53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</row>
    <row r="274" spans="1:53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</row>
    <row r="275" spans="1:53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</row>
    <row r="276" spans="1:53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</row>
    <row r="277" spans="1:53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</row>
    <row r="278" spans="1:53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</row>
    <row r="279" spans="1:53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</row>
    <row r="280" spans="1:53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</row>
    <row r="281" spans="1:53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</row>
    <row r="282" spans="1:53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</row>
    <row r="283" spans="1:53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</row>
    <row r="284" spans="1:53" ht="15.75" customHeight="1"/>
    <row r="285" spans="1:53" ht="15.75" customHeight="1"/>
    <row r="286" spans="1:53" ht="15.75" customHeight="1"/>
    <row r="287" spans="1:53" ht="15.75" customHeight="1"/>
    <row r="288" spans="1:53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5:O5"/>
    <mergeCell ref="P5:Q5"/>
    <mergeCell ref="R5:S5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A608-03E6-4675-A29D-5E1DCF6AC031}">
  <dimension ref="A1:K18"/>
  <sheetViews>
    <sheetView workbookViewId="0">
      <selection activeCell="J21" sqref="J21"/>
    </sheetView>
  </sheetViews>
  <sheetFormatPr defaultColWidth="8.59765625" defaultRowHeight="13.8"/>
  <cols>
    <col min="1" max="1" width="5.3984375" customWidth="1"/>
    <col min="2" max="2" width="19.19921875" bestFit="1" customWidth="1"/>
  </cols>
  <sheetData>
    <row r="1" spans="1:11" ht="14.4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4.4">
      <c r="A2" s="266">
        <f>'Data Pembacaan Alt'!B59</f>
        <v>60</v>
      </c>
      <c r="B2" s="51" t="s">
        <v>112</v>
      </c>
      <c r="C2" s="51"/>
      <c r="D2" s="51"/>
      <c r="E2" s="51"/>
      <c r="F2" s="51"/>
      <c r="G2" s="51"/>
      <c r="H2" s="51"/>
      <c r="I2" s="51"/>
      <c r="J2" s="51"/>
      <c r="K2" s="51"/>
    </row>
    <row r="3" spans="1:11" ht="16.8">
      <c r="A3" s="52" t="s">
        <v>113</v>
      </c>
      <c r="B3" s="52" t="s">
        <v>114</v>
      </c>
      <c r="C3" s="52" t="s">
        <v>115</v>
      </c>
      <c r="D3" s="52" t="s">
        <v>116</v>
      </c>
      <c r="E3" s="52" t="s">
        <v>117</v>
      </c>
      <c r="F3" s="52" t="s">
        <v>118</v>
      </c>
      <c r="G3" s="52" t="s">
        <v>119</v>
      </c>
      <c r="H3" s="52" t="s">
        <v>120</v>
      </c>
      <c r="I3" s="52" t="s">
        <v>121</v>
      </c>
      <c r="J3" s="52" t="s">
        <v>122</v>
      </c>
      <c r="K3" s="52" t="s">
        <v>123</v>
      </c>
    </row>
    <row r="4" spans="1:11" ht="14.4">
      <c r="A4" s="53">
        <v>1</v>
      </c>
      <c r="B4" s="53" t="s">
        <v>124</v>
      </c>
      <c r="C4" s="54" t="s">
        <v>4</v>
      </c>
      <c r="D4" s="54" t="s">
        <v>125</v>
      </c>
      <c r="E4" s="171">
        <f>MAX('DS2025'!C23:C24,'DS2025'!F23:F24,'DS2025'!I23:I24,'DS2025'!L23:L24,'DS2025'!O23:O24,'DS2025'!R23:R24,'DS2025'!U23:U24,'DS2025'!X23:X24,'DS2025'!AA23:AA24)</f>
        <v>0.372</v>
      </c>
      <c r="F4" s="54">
        <v>2</v>
      </c>
      <c r="G4" s="54">
        <v>60</v>
      </c>
      <c r="H4" s="55">
        <f t="shared" ref="H4:H12" si="0">E4/F4</f>
        <v>0.186</v>
      </c>
      <c r="I4" s="55">
        <v>1</v>
      </c>
      <c r="J4" s="55">
        <f t="shared" ref="J4:J12" si="1">(H4*I4)^2</f>
        <v>3.4596000000000002E-2</v>
      </c>
      <c r="K4" s="55">
        <f t="shared" ref="K4:K12" si="2">(J4*J4)/G4</f>
        <v>1.9948053600000004E-5</v>
      </c>
    </row>
    <row r="5" spans="1:11" ht="14.4">
      <c r="A5" s="53">
        <v>2</v>
      </c>
      <c r="B5" s="53" t="s">
        <v>126</v>
      </c>
      <c r="C5" s="54" t="s">
        <v>4</v>
      </c>
      <c r="D5" s="54" t="s">
        <v>127</v>
      </c>
      <c r="E5" s="172">
        <f>'Drift 60 C'!AD38</f>
        <v>0.52970971331083472</v>
      </c>
      <c r="F5" s="54">
        <f t="shared" ref="F5:F10" si="3">SQRT(3)</f>
        <v>1.7320508075688772</v>
      </c>
      <c r="G5" s="54">
        <v>1000000000</v>
      </c>
      <c r="H5" s="55">
        <f t="shared" si="0"/>
        <v>0.30582804557236992</v>
      </c>
      <c r="I5" s="55">
        <v>1</v>
      </c>
      <c r="J5" s="55">
        <f t="shared" si="1"/>
        <v>9.3530793458615577E-2</v>
      </c>
      <c r="K5" s="55">
        <f t="shared" si="2"/>
        <v>8.7480093249982059E-12</v>
      </c>
    </row>
    <row r="6" spans="1:11" ht="14.4">
      <c r="A6" s="53">
        <v>3</v>
      </c>
      <c r="B6" s="53" t="s">
        <v>128</v>
      </c>
      <c r="C6" s="54" t="s">
        <v>4</v>
      </c>
      <c r="D6" s="54" t="s">
        <v>127</v>
      </c>
      <c r="E6" s="173">
        <v>5.0000000000000001E-4</v>
      </c>
      <c r="F6" s="54">
        <f t="shared" si="3"/>
        <v>1.7320508075688772</v>
      </c>
      <c r="G6" s="54">
        <v>1000000000</v>
      </c>
      <c r="H6" s="55">
        <f t="shared" si="0"/>
        <v>2.886751345948129E-4</v>
      </c>
      <c r="I6" s="55">
        <v>1</v>
      </c>
      <c r="J6" s="55">
        <f t="shared" si="1"/>
        <v>8.3333333333333338E-8</v>
      </c>
      <c r="K6" s="55">
        <f t="shared" si="2"/>
        <v>6.9444444444444456E-24</v>
      </c>
    </row>
    <row r="7" spans="1:11" ht="14.4">
      <c r="A7" s="53">
        <v>4</v>
      </c>
      <c r="B7" s="53" t="s">
        <v>129</v>
      </c>
      <c r="C7" s="54" t="s">
        <v>4</v>
      </c>
      <c r="D7" s="54" t="s">
        <v>127</v>
      </c>
      <c r="E7" s="174">
        <f>'Evaluasi 60 C'!E77</f>
        <v>1.3589764640178714</v>
      </c>
      <c r="F7" s="54">
        <f t="shared" si="3"/>
        <v>1.7320508075688772</v>
      </c>
      <c r="G7" s="54">
        <v>1000000000</v>
      </c>
      <c r="H7" s="55">
        <f t="shared" si="0"/>
        <v>0.78460542732308391</v>
      </c>
      <c r="I7" s="55">
        <v>1</v>
      </c>
      <c r="J7" s="55">
        <f t="shared" si="1"/>
        <v>0.61560567658483911</v>
      </c>
      <c r="K7" s="55">
        <f t="shared" si="2"/>
        <v>3.7897034904347754E-10</v>
      </c>
    </row>
    <row r="8" spans="1:11" ht="14.4">
      <c r="A8" s="53">
        <v>5</v>
      </c>
      <c r="B8" s="53" t="s">
        <v>130</v>
      </c>
      <c r="C8" s="54" t="s">
        <v>4</v>
      </c>
      <c r="D8" s="54" t="s">
        <v>127</v>
      </c>
      <c r="E8" s="173">
        <v>0.1</v>
      </c>
      <c r="F8" s="54">
        <f t="shared" si="3"/>
        <v>1.7320508075688772</v>
      </c>
      <c r="G8" s="54">
        <v>1000000000</v>
      </c>
      <c r="H8" s="55">
        <f t="shared" si="0"/>
        <v>5.7735026918962581E-2</v>
      </c>
      <c r="I8" s="55">
        <v>1</v>
      </c>
      <c r="J8" s="55">
        <f t="shared" si="1"/>
        <v>3.333333333333334E-3</v>
      </c>
      <c r="K8" s="55">
        <f t="shared" si="2"/>
        <v>1.1111111111111115E-14</v>
      </c>
    </row>
    <row r="9" spans="1:11" ht="14.4">
      <c r="A9" s="53">
        <v>6</v>
      </c>
      <c r="B9" s="53" t="s">
        <v>131</v>
      </c>
      <c r="C9" s="54" t="s">
        <v>4</v>
      </c>
      <c r="D9" s="54" t="s">
        <v>127</v>
      </c>
      <c r="E9" s="173">
        <v>0.2</v>
      </c>
      <c r="F9" s="54">
        <f t="shared" si="3"/>
        <v>1.7320508075688772</v>
      </c>
      <c r="G9" s="54">
        <v>1000000000</v>
      </c>
      <c r="H9" s="55">
        <f t="shared" si="0"/>
        <v>0.11547005383792516</v>
      </c>
      <c r="I9" s="55">
        <v>1</v>
      </c>
      <c r="J9" s="55">
        <f t="shared" si="1"/>
        <v>1.3333333333333336E-2</v>
      </c>
      <c r="K9" s="55">
        <f t="shared" si="2"/>
        <v>1.7777777777777784E-13</v>
      </c>
    </row>
    <row r="10" spans="1:11" ht="14.4">
      <c r="A10" s="53">
        <v>7</v>
      </c>
      <c r="B10" s="53" t="s">
        <v>132</v>
      </c>
      <c r="C10" s="54" t="s">
        <v>4</v>
      </c>
      <c r="D10" s="54" t="s">
        <v>127</v>
      </c>
      <c r="E10" s="173">
        <f>0.2*'Evaluasi 60 C'!E76</f>
        <v>0.33540695707675072</v>
      </c>
      <c r="F10" s="54">
        <f t="shared" si="3"/>
        <v>1.7320508075688772</v>
      </c>
      <c r="G10" s="54">
        <v>1000000000</v>
      </c>
      <c r="H10" s="55">
        <f t="shared" si="0"/>
        <v>0.19364729695633529</v>
      </c>
      <c r="I10" s="55">
        <v>1</v>
      </c>
      <c r="J10" s="55">
        <f t="shared" si="1"/>
        <v>3.7499275618495101E-2</v>
      </c>
      <c r="K10" s="55">
        <f t="shared" si="2"/>
        <v>1.4061956719118611E-12</v>
      </c>
    </row>
    <row r="11" spans="1:11" ht="14.4">
      <c r="A11" s="53">
        <v>8</v>
      </c>
      <c r="B11" s="53" t="s">
        <v>133</v>
      </c>
      <c r="C11" s="54" t="s">
        <v>4</v>
      </c>
      <c r="D11" s="54" t="s">
        <v>125</v>
      </c>
      <c r="E11" s="174">
        <f>STDEV('Evaluasi 60 C'!AC7:AC36)/SQRT(30)</f>
        <v>8.9699370184490437E-2</v>
      </c>
      <c r="F11" s="54">
        <v>1</v>
      </c>
      <c r="G11" s="54">
        <v>29</v>
      </c>
      <c r="H11" s="55">
        <f t="shared" si="0"/>
        <v>8.9699370184490437E-2</v>
      </c>
      <c r="I11" s="55">
        <v>1</v>
      </c>
      <c r="J11" s="55">
        <f t="shared" si="1"/>
        <v>8.0459770114942528E-3</v>
      </c>
      <c r="K11" s="55">
        <f t="shared" si="2"/>
        <v>2.2323360713618617E-6</v>
      </c>
    </row>
    <row r="12" spans="1:11" ht="14.4">
      <c r="A12" s="53">
        <v>9</v>
      </c>
      <c r="B12" s="53" t="s">
        <v>134</v>
      </c>
      <c r="C12" s="54" t="s">
        <v>4</v>
      </c>
      <c r="D12" s="54" t="s">
        <v>127</v>
      </c>
      <c r="E12" s="175">
        <f>'Data Pembacaan Alt'!F8/2</f>
        <v>0.25</v>
      </c>
      <c r="F12" s="54">
        <f>SQRT(6)</f>
        <v>2.4494897427831779</v>
      </c>
      <c r="G12" s="54">
        <v>1000000000</v>
      </c>
      <c r="H12" s="55">
        <f t="shared" si="0"/>
        <v>0.10206207261596577</v>
      </c>
      <c r="I12" s="55">
        <v>1</v>
      </c>
      <c r="J12" s="55">
        <f t="shared" si="1"/>
        <v>1.041666666666667E-2</v>
      </c>
      <c r="K12" s="55">
        <f t="shared" si="2"/>
        <v>1.085069444444445E-13</v>
      </c>
    </row>
    <row r="13" spans="1:11" ht="14.4">
      <c r="A13" s="57" t="s">
        <v>135</v>
      </c>
      <c r="B13" s="58"/>
      <c r="C13" s="58"/>
      <c r="D13" s="58"/>
      <c r="E13" s="58"/>
      <c r="F13" s="58"/>
      <c r="G13" s="58"/>
      <c r="H13" s="59"/>
      <c r="I13" s="60"/>
      <c r="J13" s="61">
        <f>SUM(J4:J12)</f>
        <v>0.81636113934011056</v>
      </c>
      <c r="K13" s="53">
        <f>SUM(K4:K12)</f>
        <v>2.218077909331174E-5</v>
      </c>
    </row>
    <row r="14" spans="1:11" ht="15.6">
      <c r="A14" s="56" t="s">
        <v>136</v>
      </c>
      <c r="B14" s="57"/>
      <c r="C14" s="58"/>
      <c r="D14" s="58"/>
      <c r="E14" s="58"/>
      <c r="F14" s="58"/>
      <c r="G14" s="58"/>
      <c r="H14" s="59"/>
      <c r="I14" s="60"/>
      <c r="J14" s="55">
        <f>SQRT(SUM(J4:J12))</f>
        <v>0.90352705512348142</v>
      </c>
      <c r="K14" s="62"/>
    </row>
    <row r="15" spans="1:11" ht="15.6">
      <c r="A15" s="56" t="s">
        <v>137</v>
      </c>
      <c r="B15" s="57"/>
      <c r="C15" s="58"/>
      <c r="D15" s="58"/>
      <c r="E15" s="58"/>
      <c r="F15" s="58"/>
      <c r="G15" s="58"/>
      <c r="H15" s="59"/>
      <c r="I15" s="60"/>
      <c r="J15" s="63">
        <f>(J14^4)/SUM(K4:K12)</f>
        <v>30046.082106540598</v>
      </c>
      <c r="K15" s="61"/>
    </row>
    <row r="16" spans="1:11" ht="14.4">
      <c r="A16" s="64" t="s">
        <v>138</v>
      </c>
      <c r="B16" s="65"/>
      <c r="C16" s="58"/>
      <c r="D16" s="58"/>
      <c r="E16" s="58"/>
      <c r="F16" s="58"/>
      <c r="G16" s="58"/>
      <c r="H16" s="59"/>
      <c r="I16" s="60"/>
      <c r="J16" s="61">
        <f>1.95996+2.37356/J15+2.818745/J15^2+2.546662/J15^3+1.761829/J15^4+0.245458/J15^5+1.000764/J15^6</f>
        <v>1.9600390004436674</v>
      </c>
      <c r="K16" s="53"/>
    </row>
    <row r="17" spans="1:11" ht="15.6">
      <c r="A17" s="66" t="s">
        <v>139</v>
      </c>
      <c r="B17" s="67"/>
      <c r="C17" s="67"/>
      <c r="D17" s="67"/>
      <c r="E17" s="67"/>
      <c r="F17" s="67"/>
      <c r="G17" s="67"/>
      <c r="H17" s="68"/>
      <c r="I17" s="69"/>
      <c r="J17" s="288">
        <f>J14*J16</f>
        <v>1.7709482659980389</v>
      </c>
      <c r="K17" s="56" t="s">
        <v>4</v>
      </c>
    </row>
    <row r="18" spans="1:11" ht="14.4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D134-94DC-442B-814B-4D7F66107C18}">
  <dimension ref="A1:T37"/>
  <sheetViews>
    <sheetView zoomScaleNormal="100" workbookViewId="0">
      <selection activeCell="E7" sqref="E7"/>
    </sheetView>
  </sheetViews>
  <sheetFormatPr defaultColWidth="13.69921875" defaultRowHeight="13.8"/>
  <cols>
    <col min="1" max="11" width="9.69921875" customWidth="1"/>
  </cols>
  <sheetData>
    <row r="1" spans="1:20" ht="15">
      <c r="A1" s="452" t="s">
        <v>78</v>
      </c>
      <c r="B1" s="452"/>
      <c r="C1" s="160" t="str">
        <f>PROPER(MID('Data Pembacaan Alt'!C2:I2,FIND(" ",'Data Pembacaan Alt'!C2:I2)+1,LEN('Data Pembacaan Alt'!C2:I2)))</f>
        <v>Oven</v>
      </c>
      <c r="D1" s="161"/>
      <c r="E1" s="161"/>
      <c r="G1" s="453" t="s">
        <v>79</v>
      </c>
      <c r="H1" s="453"/>
      <c r="I1" s="458">
        <f>'Data Pembacaan Alt'!B42</f>
        <v>45994</v>
      </c>
      <c r="J1" s="458"/>
      <c r="K1" s="162"/>
      <c r="L1" s="158"/>
      <c r="M1" s="14"/>
      <c r="N1" s="14"/>
      <c r="O1" s="14"/>
      <c r="P1" s="14"/>
      <c r="Q1" s="14"/>
      <c r="R1" s="14"/>
      <c r="S1" s="14"/>
      <c r="T1" s="14"/>
    </row>
    <row r="2" spans="1:20" ht="15">
      <c r="A2" s="452" t="s">
        <v>80</v>
      </c>
      <c r="B2" s="452"/>
      <c r="C2" s="160" t="str">
        <f>'Data Pembacaan Alt'!C7</f>
        <v>Memmert</v>
      </c>
      <c r="D2" s="163" t="s">
        <v>204</v>
      </c>
      <c r="E2" s="161" t="str">
        <f>'Data Pembacaan Alt'!G7</f>
        <v>B 40</v>
      </c>
      <c r="G2" s="453" t="s">
        <v>81</v>
      </c>
      <c r="H2" s="453"/>
      <c r="I2" s="164">
        <f>'Data Pembacaan Alt'!B43</f>
        <v>45994</v>
      </c>
      <c r="J2" s="162">
        <f>'Data Pembacaan Alt'!C43</f>
        <v>0</v>
      </c>
      <c r="K2" s="162"/>
      <c r="L2" s="158"/>
      <c r="M2" s="14"/>
      <c r="N2" s="14"/>
      <c r="O2" s="14"/>
      <c r="P2" s="14"/>
      <c r="Q2" s="14"/>
      <c r="R2" s="14"/>
      <c r="S2" s="14"/>
      <c r="T2" s="14"/>
    </row>
    <row r="3" spans="1:20" ht="15">
      <c r="A3" s="452" t="s">
        <v>82</v>
      </c>
      <c r="B3" s="452"/>
      <c r="C3" s="165" t="str">
        <f>'Data Pembacaan Alt'!C8</f>
        <v>(30 ~ 120)</v>
      </c>
      <c r="D3" s="161" t="s">
        <v>4</v>
      </c>
      <c r="E3" s="161"/>
      <c r="G3" s="453" t="s">
        <v>205</v>
      </c>
      <c r="H3" s="453"/>
      <c r="I3" s="161" t="str">
        <f>'Data Pembacaan Alt'!C10</f>
        <v>IK-K-KT-02 (KAN Pd-02.04)</v>
      </c>
      <c r="J3" s="161"/>
      <c r="K3" s="161"/>
      <c r="L3" s="158"/>
      <c r="M3" s="14"/>
      <c r="N3" s="14"/>
      <c r="O3" s="14"/>
      <c r="P3" s="14"/>
      <c r="Q3" s="14"/>
      <c r="R3" s="14"/>
      <c r="S3" s="14"/>
      <c r="T3" s="14"/>
    </row>
    <row r="4" spans="1:20" ht="15.6">
      <c r="A4" s="452" t="s">
        <v>83</v>
      </c>
      <c r="B4" s="452"/>
      <c r="C4" s="160">
        <f>'Data Pembacaan Alt'!F8</f>
        <v>0.5</v>
      </c>
      <c r="D4" s="161" t="str">
        <f>D3</f>
        <v>°C</v>
      </c>
      <c r="E4" s="161"/>
      <c r="G4" s="453" t="s">
        <v>206</v>
      </c>
      <c r="H4" s="453"/>
      <c r="I4" s="166">
        <f>'Data Pembacaan Alt'!D13</f>
        <v>26.03448275862069</v>
      </c>
      <c r="J4" s="160" t="s">
        <v>192</v>
      </c>
      <c r="K4" s="167">
        <f>'Data Pembacaan Alt'!F13</f>
        <v>0.43103448275862277</v>
      </c>
      <c r="L4" s="159"/>
      <c r="M4" s="21"/>
      <c r="N4" s="21"/>
      <c r="O4" s="21"/>
      <c r="P4" s="21"/>
      <c r="Q4" s="21"/>
      <c r="R4" s="21"/>
      <c r="S4" s="21"/>
      <c r="T4" s="21"/>
    </row>
    <row r="5" spans="1:20" ht="15">
      <c r="A5" s="454" t="s">
        <v>207</v>
      </c>
      <c r="B5" s="454"/>
      <c r="C5" s="168" t="str">
        <f>'Data Pembacaan Alt'!C9</f>
        <v>801356</v>
      </c>
      <c r="D5" s="163" t="s">
        <v>204</v>
      </c>
      <c r="E5" s="161" t="str">
        <f>'Data Pembacaan Alt'!G9</f>
        <v>-</v>
      </c>
      <c r="G5" s="455" t="s">
        <v>208</v>
      </c>
      <c r="H5" s="455"/>
      <c r="I5" s="166">
        <f>'Data Pembacaan Alt'!D16</f>
        <v>69.432831661092521</v>
      </c>
      <c r="J5" s="169" t="s">
        <v>209</v>
      </c>
      <c r="K5" s="170">
        <f>'Data Pembacaan Alt'!F16</f>
        <v>5.4584726867335718</v>
      </c>
      <c r="L5" s="132"/>
      <c r="M5" s="14"/>
      <c r="N5" s="14"/>
      <c r="O5" s="14"/>
      <c r="P5" s="14"/>
      <c r="Q5" s="14"/>
      <c r="R5" s="14"/>
      <c r="S5" s="14"/>
      <c r="T5" s="14"/>
    </row>
    <row r="6" spans="1:20" ht="41.4">
      <c r="A6" s="22" t="s">
        <v>84</v>
      </c>
      <c r="B6" s="23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3">
        <v>7</v>
      </c>
      <c r="I6" s="23">
        <v>8</v>
      </c>
      <c r="J6" s="89">
        <v>9</v>
      </c>
      <c r="K6" s="456" t="s">
        <v>86</v>
      </c>
      <c r="L6" s="88"/>
      <c r="M6" s="88"/>
      <c r="N6" s="88"/>
      <c r="O6" s="88"/>
      <c r="P6" s="88"/>
      <c r="Q6" s="88"/>
      <c r="R6" s="88"/>
      <c r="S6" s="88"/>
    </row>
    <row r="7" spans="1:20">
      <c r="A7" s="24" t="s">
        <v>85</v>
      </c>
      <c r="B7" s="24" t="s">
        <v>586</v>
      </c>
      <c r="C7" s="24" t="s">
        <v>587</v>
      </c>
      <c r="D7" s="24" t="s">
        <v>588</v>
      </c>
      <c r="E7" s="24" t="s">
        <v>589</v>
      </c>
      <c r="F7" s="24" t="s">
        <v>590</v>
      </c>
      <c r="G7" s="24" t="s">
        <v>591</v>
      </c>
      <c r="H7" s="24" t="s">
        <v>592</v>
      </c>
      <c r="I7" s="24" t="s">
        <v>593</v>
      </c>
      <c r="J7" s="24" t="s">
        <v>594</v>
      </c>
      <c r="K7" s="457"/>
    </row>
    <row r="8" spans="1:20">
      <c r="A8" s="24">
        <v>1</v>
      </c>
      <c r="B8" s="25">
        <f>'DATA REKAMAN'!M180</f>
        <v>106.863</v>
      </c>
      <c r="C8" s="25">
        <f>'DATA REKAMAN'!N180</f>
        <v>108.044</v>
      </c>
      <c r="D8" s="25">
        <f>'DATA REKAMAN'!O180</f>
        <v>106.65</v>
      </c>
      <c r="E8" s="25">
        <f>'DATA REKAMAN'!P180</f>
        <v>106.968</v>
      </c>
      <c r="F8" s="25">
        <f>'DATA REKAMAN'!Q180</f>
        <v>106.06</v>
      </c>
      <c r="G8" s="25">
        <f>'DATA REKAMAN'!R180</f>
        <v>107.46</v>
      </c>
      <c r="H8" s="25">
        <f>'DATA REKAMAN'!S180</f>
        <v>105.154</v>
      </c>
      <c r="I8" s="25">
        <f>'DATA REKAMAN'!T180</f>
        <v>105.77800000000001</v>
      </c>
      <c r="J8" s="25">
        <f>'DATA REKAMAN'!U180</f>
        <v>106.78700000000001</v>
      </c>
      <c r="K8" s="287">
        <f>'Data Pembacaan Alt'!F62</f>
        <v>105</v>
      </c>
    </row>
    <row r="9" spans="1:20">
      <c r="A9" s="24">
        <v>2</v>
      </c>
      <c r="B9" s="25">
        <f>'DATA REKAMAN'!M181</f>
        <v>106.749</v>
      </c>
      <c r="C9" s="25">
        <f>'DATA REKAMAN'!N181</f>
        <v>107.914</v>
      </c>
      <c r="D9" s="25">
        <f>'DATA REKAMAN'!O181</f>
        <v>106.59399999999999</v>
      </c>
      <c r="E9" s="25">
        <f>'DATA REKAMAN'!P181</f>
        <v>106.956</v>
      </c>
      <c r="F9" s="25">
        <f>'DATA REKAMAN'!Q181</f>
        <v>105.197</v>
      </c>
      <c r="G9" s="25">
        <f>'DATA REKAMAN'!R181</f>
        <v>106.529</v>
      </c>
      <c r="H9" s="25">
        <f>'DATA REKAMAN'!S181</f>
        <v>104.669</v>
      </c>
      <c r="I9" s="25">
        <f>'DATA REKAMAN'!T181</f>
        <v>104.996</v>
      </c>
      <c r="J9" s="25">
        <f>'DATA REKAMAN'!U181</f>
        <v>106.80800000000001</v>
      </c>
      <c r="K9" s="287">
        <f>'Data Pembacaan Alt'!F63</f>
        <v>105</v>
      </c>
    </row>
    <row r="10" spans="1:20">
      <c r="A10" s="24">
        <v>3</v>
      </c>
      <c r="B10" s="25">
        <f>'DATA REKAMAN'!M182</f>
        <v>107.026</v>
      </c>
      <c r="C10" s="25">
        <f>'DATA REKAMAN'!N182</f>
        <v>108.217</v>
      </c>
      <c r="D10" s="25">
        <f>'DATA REKAMAN'!O182</f>
        <v>106.804</v>
      </c>
      <c r="E10" s="25">
        <f>'DATA REKAMAN'!P182</f>
        <v>107.13500000000001</v>
      </c>
      <c r="F10" s="25">
        <f>'DATA REKAMAN'!Q182</f>
        <v>106.121</v>
      </c>
      <c r="G10" s="25">
        <f>'DATA REKAMAN'!R182</f>
        <v>107.486</v>
      </c>
      <c r="H10" s="25">
        <f>'DATA REKAMAN'!S182</f>
        <v>105.233</v>
      </c>
      <c r="I10" s="25">
        <f>'DATA REKAMAN'!T182</f>
        <v>105.977</v>
      </c>
      <c r="J10" s="25">
        <f>'DATA REKAMAN'!U182</f>
        <v>106.998</v>
      </c>
      <c r="K10" s="287">
        <f>'Data Pembacaan Alt'!F64</f>
        <v>105.5</v>
      </c>
    </row>
    <row r="11" spans="1:20">
      <c r="A11" s="24">
        <v>4</v>
      </c>
      <c r="B11" s="25">
        <f>'DATA REKAMAN'!M183</f>
        <v>106.965</v>
      </c>
      <c r="C11" s="25">
        <f>'DATA REKAMAN'!N183</f>
        <v>108.16200000000001</v>
      </c>
      <c r="D11" s="25">
        <f>'DATA REKAMAN'!O183</f>
        <v>106.82299999999999</v>
      </c>
      <c r="E11" s="25">
        <f>'DATA REKAMAN'!P183</f>
        <v>107.155</v>
      </c>
      <c r="F11" s="25">
        <f>'DATA REKAMAN'!Q183</f>
        <v>105.324</v>
      </c>
      <c r="G11" s="25">
        <f>'DATA REKAMAN'!R183</f>
        <v>106.664</v>
      </c>
      <c r="H11" s="25">
        <f>'DATA REKAMAN'!S183</f>
        <v>104.81</v>
      </c>
      <c r="I11" s="25">
        <f>'DATA REKAMAN'!T183</f>
        <v>105.193</v>
      </c>
      <c r="J11" s="25">
        <f>'DATA REKAMAN'!U183</f>
        <v>106.998</v>
      </c>
      <c r="K11" s="287">
        <f>'Data Pembacaan Alt'!F65</f>
        <v>105.5</v>
      </c>
    </row>
    <row r="12" spans="1:20">
      <c r="A12" s="24">
        <v>5</v>
      </c>
      <c r="B12" s="25">
        <f>'DATA REKAMAN'!M184</f>
        <v>107.253</v>
      </c>
      <c r="C12" s="25">
        <f>'DATA REKAMAN'!N184</f>
        <v>108.35299999999999</v>
      </c>
      <c r="D12" s="25">
        <f>'DATA REKAMAN'!O184</f>
        <v>107.059</v>
      </c>
      <c r="E12" s="25">
        <f>'DATA REKAMAN'!P184</f>
        <v>107.396</v>
      </c>
      <c r="F12" s="25">
        <f>'DATA REKAMAN'!Q184</f>
        <v>106.25700000000001</v>
      </c>
      <c r="G12" s="25">
        <f>'DATA REKAMAN'!R184</f>
        <v>107.542</v>
      </c>
      <c r="H12" s="25">
        <f>'DATA REKAMAN'!S184</f>
        <v>105.485</v>
      </c>
      <c r="I12" s="25">
        <f>'DATA REKAMAN'!T184</f>
        <v>106.185</v>
      </c>
      <c r="J12" s="25">
        <f>'DATA REKAMAN'!U184</f>
        <v>107.20399999999999</v>
      </c>
      <c r="K12" s="287">
        <f>'Data Pembacaan Alt'!F66</f>
        <v>105.5</v>
      </c>
    </row>
    <row r="13" spans="1:20">
      <c r="A13" s="24">
        <v>6</v>
      </c>
      <c r="B13" s="25">
        <f>'DATA REKAMAN'!M185</f>
        <v>107.194</v>
      </c>
      <c r="C13" s="25">
        <f>'DATA REKAMAN'!N185</f>
        <v>108.327</v>
      </c>
      <c r="D13" s="25">
        <f>'DATA REKAMAN'!O185</f>
        <v>107.053</v>
      </c>
      <c r="E13" s="25">
        <f>'DATA REKAMAN'!P185</f>
        <v>107.405</v>
      </c>
      <c r="F13" s="25">
        <f>'DATA REKAMAN'!Q185</f>
        <v>105.514</v>
      </c>
      <c r="G13" s="25">
        <f>'DATA REKAMAN'!R185</f>
        <v>106.88800000000001</v>
      </c>
      <c r="H13" s="25">
        <f>'DATA REKAMAN'!S185</f>
        <v>105.05800000000001</v>
      </c>
      <c r="I13" s="25">
        <f>'DATA REKAMAN'!T185</f>
        <v>105.538</v>
      </c>
      <c r="J13" s="25">
        <f>'DATA REKAMAN'!U185</f>
        <v>107.259</v>
      </c>
      <c r="K13" s="287">
        <f>'Data Pembacaan Alt'!F67</f>
        <v>106</v>
      </c>
    </row>
    <row r="14" spans="1:20">
      <c r="A14" s="24">
        <v>7</v>
      </c>
      <c r="B14" s="25">
        <f>'DATA REKAMAN'!M186</f>
        <v>107.41800000000001</v>
      </c>
      <c r="C14" s="25">
        <f>'DATA REKAMAN'!N186</f>
        <v>108.52</v>
      </c>
      <c r="D14" s="25">
        <f>'DATA REKAMAN'!O186</f>
        <v>107.211</v>
      </c>
      <c r="E14" s="25">
        <f>'DATA REKAMAN'!P186</f>
        <v>107.572</v>
      </c>
      <c r="F14" s="25">
        <f>'DATA REKAMAN'!Q186</f>
        <v>106.377</v>
      </c>
      <c r="G14" s="25">
        <f>'DATA REKAMAN'!R186</f>
        <v>107.672</v>
      </c>
      <c r="H14" s="25">
        <f>'DATA REKAMAN'!S186</f>
        <v>105.538</v>
      </c>
      <c r="I14" s="25">
        <f>'DATA REKAMAN'!T186</f>
        <v>106.15300000000001</v>
      </c>
      <c r="J14" s="25">
        <f>'DATA REKAMAN'!U186</f>
        <v>107.39400000000001</v>
      </c>
      <c r="K14" s="287">
        <f>'Data Pembacaan Alt'!F68</f>
        <v>106</v>
      </c>
    </row>
    <row r="15" spans="1:20">
      <c r="A15" s="24">
        <v>8</v>
      </c>
      <c r="B15" s="25">
        <f>'DATA REKAMAN'!M187</f>
        <v>107.374</v>
      </c>
      <c r="C15" s="25">
        <f>'DATA REKAMAN'!N187</f>
        <v>108.551</v>
      </c>
      <c r="D15" s="25">
        <f>'DATA REKAMAN'!O187</f>
        <v>107.242</v>
      </c>
      <c r="E15" s="25">
        <f>'DATA REKAMAN'!P187</f>
        <v>107.565</v>
      </c>
      <c r="F15" s="25">
        <f>'DATA REKAMAN'!Q187</f>
        <v>105.655</v>
      </c>
      <c r="G15" s="25">
        <f>'DATA REKAMAN'!R187</f>
        <v>107.053</v>
      </c>
      <c r="H15" s="25">
        <f>'DATA REKAMAN'!S187</f>
        <v>105.241</v>
      </c>
      <c r="I15" s="25">
        <f>'DATA REKAMAN'!T187</f>
        <v>105.745</v>
      </c>
      <c r="J15" s="25">
        <f>'DATA REKAMAN'!U187</f>
        <v>107.471</v>
      </c>
      <c r="K15" s="287">
        <f>'Data Pembacaan Alt'!F69</f>
        <v>106</v>
      </c>
    </row>
    <row r="16" spans="1:20">
      <c r="A16" s="24">
        <v>9</v>
      </c>
      <c r="B16" s="25">
        <f>'DATA REKAMAN'!M188</f>
        <v>107.613</v>
      </c>
      <c r="C16" s="25">
        <f>'DATA REKAMAN'!N188</f>
        <v>108.679</v>
      </c>
      <c r="D16" s="25">
        <f>'DATA REKAMAN'!O188</f>
        <v>107.358</v>
      </c>
      <c r="E16" s="25">
        <f>'DATA REKAMAN'!P188</f>
        <v>107.752</v>
      </c>
      <c r="F16" s="25">
        <f>'DATA REKAMAN'!Q188</f>
        <v>106.46899999999999</v>
      </c>
      <c r="G16" s="25">
        <f>'DATA REKAMAN'!R188</f>
        <v>107.745</v>
      </c>
      <c r="H16" s="25">
        <f>'DATA REKAMAN'!S188</f>
        <v>105.608</v>
      </c>
      <c r="I16" s="25">
        <f>'DATA REKAMAN'!T188</f>
        <v>106.297</v>
      </c>
      <c r="J16" s="25">
        <f>'DATA REKAMAN'!U188</f>
        <v>107.553</v>
      </c>
      <c r="K16" s="287">
        <f>'Data Pembacaan Alt'!F70</f>
        <v>106</v>
      </c>
    </row>
    <row r="17" spans="1:11">
      <c r="A17" s="24">
        <v>10</v>
      </c>
      <c r="B17" s="25">
        <f>'DATA REKAMAN'!M189</f>
        <v>107.60899999999999</v>
      </c>
      <c r="C17" s="25">
        <f>'DATA REKAMAN'!N189</f>
        <v>108.739</v>
      </c>
      <c r="D17" s="25">
        <f>'DATA REKAMAN'!O189</f>
        <v>107.482</v>
      </c>
      <c r="E17" s="25">
        <f>'DATA REKAMAN'!P189</f>
        <v>107.822</v>
      </c>
      <c r="F17" s="25">
        <f>'DATA REKAMAN'!Q189</f>
        <v>105.979</v>
      </c>
      <c r="G17" s="25">
        <f>'DATA REKAMAN'!R189</f>
        <v>107.407</v>
      </c>
      <c r="H17" s="25">
        <f>'DATA REKAMAN'!S189</f>
        <v>105.459</v>
      </c>
      <c r="I17" s="25">
        <f>'DATA REKAMAN'!T189</f>
        <v>105.95699999999999</v>
      </c>
      <c r="J17" s="25">
        <f>'DATA REKAMAN'!U189</f>
        <v>107.678</v>
      </c>
      <c r="K17" s="287">
        <f>'Data Pembacaan Alt'!F71</f>
        <v>106</v>
      </c>
    </row>
    <row r="18" spans="1:11">
      <c r="A18" s="24">
        <v>11</v>
      </c>
      <c r="B18" s="25">
        <f>'DATA REKAMAN'!M190</f>
        <v>107.72799999999999</v>
      </c>
      <c r="C18" s="25">
        <f>'DATA REKAMAN'!N190</f>
        <v>108.889</v>
      </c>
      <c r="D18" s="25">
        <f>'DATA REKAMAN'!O190</f>
        <v>107.557</v>
      </c>
      <c r="E18" s="25">
        <f>'DATA REKAMAN'!P190</f>
        <v>107.861</v>
      </c>
      <c r="F18" s="25">
        <f>'DATA REKAMAN'!Q190</f>
        <v>106.596</v>
      </c>
      <c r="G18" s="25">
        <f>'DATA REKAMAN'!R190</f>
        <v>107.833</v>
      </c>
      <c r="H18" s="25">
        <f>'DATA REKAMAN'!S190</f>
        <v>105.633</v>
      </c>
      <c r="I18" s="25">
        <f>'DATA REKAMAN'!T190</f>
        <v>106.42400000000001</v>
      </c>
      <c r="J18" s="25">
        <f>'DATA REKAMAN'!U190</f>
        <v>107.74</v>
      </c>
      <c r="K18" s="287">
        <f>'Data Pembacaan Alt'!F72</f>
        <v>106</v>
      </c>
    </row>
    <row r="19" spans="1:11">
      <c r="A19" s="24">
        <v>12</v>
      </c>
      <c r="B19" s="25">
        <f>'DATA REKAMAN'!M191</f>
        <v>107.801</v>
      </c>
      <c r="C19" s="25">
        <f>'DATA REKAMAN'!N191</f>
        <v>108.864</v>
      </c>
      <c r="D19" s="25">
        <f>'DATA REKAMAN'!O191</f>
        <v>107.587</v>
      </c>
      <c r="E19" s="25">
        <f>'DATA REKAMAN'!P191</f>
        <v>108.011</v>
      </c>
      <c r="F19" s="25">
        <f>'DATA REKAMAN'!Q191</f>
        <v>106.142</v>
      </c>
      <c r="G19" s="25">
        <f>'DATA REKAMAN'!R191</f>
        <v>107.47499999999999</v>
      </c>
      <c r="H19" s="25">
        <f>'DATA REKAMAN'!S191</f>
        <v>105.654</v>
      </c>
      <c r="I19" s="25">
        <f>'DATA REKAMAN'!T191</f>
        <v>106.215</v>
      </c>
      <c r="J19" s="25">
        <f>'DATA REKAMAN'!U191</f>
        <v>107.84699999999999</v>
      </c>
      <c r="K19" s="287">
        <f>'Data Pembacaan Alt'!F73</f>
        <v>106.5</v>
      </c>
    </row>
    <row r="20" spans="1:11">
      <c r="A20" s="24">
        <v>13</v>
      </c>
      <c r="B20" s="25">
        <f>'DATA REKAMAN'!M192</f>
        <v>107.895</v>
      </c>
      <c r="C20" s="25">
        <f>'DATA REKAMAN'!N192</f>
        <v>108.995</v>
      </c>
      <c r="D20" s="25">
        <f>'DATA REKAMAN'!O192</f>
        <v>107.65600000000001</v>
      </c>
      <c r="E20" s="25">
        <f>'DATA REKAMAN'!P192</f>
        <v>107.99</v>
      </c>
      <c r="F20" s="25">
        <f>'DATA REKAMAN'!Q192</f>
        <v>106.617</v>
      </c>
      <c r="G20" s="25">
        <f>'DATA REKAMAN'!R192</f>
        <v>107.94</v>
      </c>
      <c r="H20" s="25">
        <f>'DATA REKAMAN'!S192</f>
        <v>105.663</v>
      </c>
      <c r="I20" s="25">
        <f>'DATA REKAMAN'!T192</f>
        <v>106.36799999999999</v>
      </c>
      <c r="J20" s="25">
        <f>'DATA REKAMAN'!U192</f>
        <v>107.883</v>
      </c>
      <c r="K20" s="287">
        <f>'Data Pembacaan Alt'!F74</f>
        <v>106.5</v>
      </c>
    </row>
    <row r="21" spans="1:11">
      <c r="A21" s="24">
        <v>14</v>
      </c>
      <c r="B21" s="25">
        <f>'DATA REKAMAN'!M193</f>
        <v>108.003</v>
      </c>
      <c r="C21" s="25">
        <f>'DATA REKAMAN'!N193</f>
        <v>109.08499999999999</v>
      </c>
      <c r="D21" s="25">
        <f>'DATA REKAMAN'!O193</f>
        <v>107.773</v>
      </c>
      <c r="E21" s="25">
        <f>'DATA REKAMAN'!P193</f>
        <v>108.202</v>
      </c>
      <c r="F21" s="25">
        <f>'DATA REKAMAN'!Q193</f>
        <v>106.334</v>
      </c>
      <c r="G21" s="25">
        <f>'DATA REKAMAN'!R193</f>
        <v>107.72799999999999</v>
      </c>
      <c r="H21" s="25">
        <f>'DATA REKAMAN'!S193</f>
        <v>105.836</v>
      </c>
      <c r="I21" s="25">
        <f>'DATA REKAMAN'!T193</f>
        <v>106.474</v>
      </c>
      <c r="J21" s="25">
        <f>'DATA REKAMAN'!U193</f>
        <v>108.01900000000001</v>
      </c>
      <c r="K21" s="287">
        <f>'Data Pembacaan Alt'!F75</f>
        <v>106.5</v>
      </c>
    </row>
    <row r="22" spans="1:11">
      <c r="A22" s="24">
        <v>15</v>
      </c>
      <c r="B22" s="25">
        <f>'DATA REKAMAN'!M194</f>
        <v>108.03700000000001</v>
      </c>
      <c r="C22" s="25">
        <f>'DATA REKAMAN'!N194</f>
        <v>109.124</v>
      </c>
      <c r="D22" s="25">
        <f>'DATA REKAMAN'!O194</f>
        <v>107.771</v>
      </c>
      <c r="E22" s="25">
        <f>'DATA REKAMAN'!P194</f>
        <v>108.17</v>
      </c>
      <c r="F22" s="25">
        <f>'DATA REKAMAN'!Q194</f>
        <v>106.637</v>
      </c>
      <c r="G22" s="25">
        <f>'DATA REKAMAN'!R194</f>
        <v>107.999</v>
      </c>
      <c r="H22" s="25">
        <f>'DATA REKAMAN'!S194</f>
        <v>105.715</v>
      </c>
      <c r="I22" s="25">
        <f>'DATA REKAMAN'!T194</f>
        <v>106.47199999999999</v>
      </c>
      <c r="J22" s="25">
        <f>'DATA REKAMAN'!U194</f>
        <v>108.015</v>
      </c>
      <c r="K22" s="287">
        <f>'Data Pembacaan Alt'!F76</f>
        <v>106.5</v>
      </c>
    </row>
    <row r="23" spans="1:11">
      <c r="A23" s="24">
        <v>16</v>
      </c>
      <c r="B23" s="25">
        <f>'DATA REKAMAN'!M195</f>
        <v>108.117</v>
      </c>
      <c r="C23" s="25">
        <f>'DATA REKAMAN'!N195</f>
        <v>109.2</v>
      </c>
      <c r="D23" s="25">
        <f>'DATA REKAMAN'!O195</f>
        <v>107.91800000000001</v>
      </c>
      <c r="E23" s="25">
        <f>'DATA REKAMAN'!P195</f>
        <v>108.32899999999999</v>
      </c>
      <c r="F23" s="25">
        <f>'DATA REKAMAN'!Q195</f>
        <v>106.488</v>
      </c>
      <c r="G23" s="25">
        <f>'DATA REKAMAN'!R195</f>
        <v>107.85</v>
      </c>
      <c r="H23" s="25">
        <f>'DATA REKAMAN'!S195</f>
        <v>106</v>
      </c>
      <c r="I23" s="25">
        <f>'DATA REKAMAN'!T195</f>
        <v>106.586</v>
      </c>
      <c r="J23" s="25">
        <f>'DATA REKAMAN'!U195</f>
        <v>108.18</v>
      </c>
      <c r="K23" s="287">
        <f>'Data Pembacaan Alt'!F77</f>
        <v>106.5</v>
      </c>
    </row>
    <row r="24" spans="1:11">
      <c r="A24" s="24">
        <v>17</v>
      </c>
      <c r="B24" s="25">
        <f>'DATA REKAMAN'!M196</f>
        <v>108.139</v>
      </c>
      <c r="C24" s="25">
        <f>'DATA REKAMAN'!N196</f>
        <v>109.23399999999999</v>
      </c>
      <c r="D24" s="25">
        <f>'DATA REKAMAN'!O196</f>
        <v>107.938</v>
      </c>
      <c r="E24" s="25">
        <f>'DATA REKAMAN'!P196</f>
        <v>108.289</v>
      </c>
      <c r="F24" s="25">
        <f>'DATA REKAMAN'!Q196</f>
        <v>106.60299999999999</v>
      </c>
      <c r="G24" s="25">
        <f>'DATA REKAMAN'!R196</f>
        <v>107.988</v>
      </c>
      <c r="H24" s="25">
        <f>'DATA REKAMAN'!S196</f>
        <v>105.83</v>
      </c>
      <c r="I24" s="25">
        <f>'DATA REKAMAN'!T196</f>
        <v>106.59</v>
      </c>
      <c r="J24" s="25">
        <f>'DATA REKAMAN'!U196</f>
        <v>108.164</v>
      </c>
      <c r="K24" s="287">
        <f>'Data Pembacaan Alt'!F78</f>
        <v>107</v>
      </c>
    </row>
    <row r="25" spans="1:11">
      <c r="A25" s="24">
        <v>18</v>
      </c>
      <c r="B25" s="25">
        <f>'DATA REKAMAN'!M197</f>
        <v>108.264</v>
      </c>
      <c r="C25" s="25">
        <f>'DATA REKAMAN'!N197</f>
        <v>109.408</v>
      </c>
      <c r="D25" s="25">
        <f>'DATA REKAMAN'!O197</f>
        <v>108.06699999999999</v>
      </c>
      <c r="E25" s="25">
        <f>'DATA REKAMAN'!P197</f>
        <v>108.468</v>
      </c>
      <c r="F25" s="25">
        <f>'DATA REKAMAN'!Q197</f>
        <v>106.72499999999999</v>
      </c>
      <c r="G25" s="25">
        <f>'DATA REKAMAN'!R197</f>
        <v>108.124</v>
      </c>
      <c r="H25" s="25">
        <f>'DATA REKAMAN'!S197</f>
        <v>106.142</v>
      </c>
      <c r="I25" s="25">
        <f>'DATA REKAMAN'!T197</f>
        <v>106.76300000000001</v>
      </c>
      <c r="J25" s="25">
        <f>'DATA REKAMAN'!U197</f>
        <v>108.313</v>
      </c>
      <c r="K25" s="287">
        <f>'Data Pembacaan Alt'!F79</f>
        <v>107</v>
      </c>
    </row>
    <row r="26" spans="1:11">
      <c r="A26" s="24">
        <v>19</v>
      </c>
      <c r="B26" s="25">
        <f>'DATA REKAMAN'!M198</f>
        <v>108.26</v>
      </c>
      <c r="C26" s="25">
        <f>'DATA REKAMAN'!N198</f>
        <v>109.39</v>
      </c>
      <c r="D26" s="25">
        <f>'DATA REKAMAN'!O198</f>
        <v>107.992</v>
      </c>
      <c r="E26" s="25">
        <f>'DATA REKAMAN'!P198</f>
        <v>108.37</v>
      </c>
      <c r="F26" s="25">
        <f>'DATA REKAMAN'!Q198</f>
        <v>106.70399999999999</v>
      </c>
      <c r="G26" s="25">
        <f>'DATA REKAMAN'!R198</f>
        <v>108.14400000000001</v>
      </c>
      <c r="H26" s="25">
        <f>'DATA REKAMAN'!S198</f>
        <v>105.82599999999999</v>
      </c>
      <c r="I26" s="25">
        <f>'DATA REKAMAN'!T198</f>
        <v>106.633</v>
      </c>
      <c r="J26" s="25">
        <f>'DATA REKAMAN'!U198</f>
        <v>108.249</v>
      </c>
      <c r="K26" s="287">
        <f>'Data Pembacaan Alt'!F80</f>
        <v>107</v>
      </c>
    </row>
    <row r="27" spans="1:11">
      <c r="A27" s="24">
        <v>20</v>
      </c>
      <c r="B27" s="25">
        <f>'DATA REKAMAN'!M199</f>
        <v>108.44499999999999</v>
      </c>
      <c r="C27" s="25">
        <f>'DATA REKAMAN'!N199</f>
        <v>109.489</v>
      </c>
      <c r="D27" s="25">
        <f>'DATA REKAMAN'!O199</f>
        <v>108.2</v>
      </c>
      <c r="E27" s="25">
        <f>'DATA REKAMAN'!P199</f>
        <v>108.63500000000001</v>
      </c>
      <c r="F27" s="25">
        <f>'DATA REKAMAN'!Q199</f>
        <v>106.815</v>
      </c>
      <c r="G27" s="25">
        <f>'DATA REKAMAN'!R199</f>
        <v>108.233</v>
      </c>
      <c r="H27" s="25">
        <f>'DATA REKAMAN'!S199</f>
        <v>106.31100000000001</v>
      </c>
      <c r="I27" s="25">
        <f>'DATA REKAMAN'!T199</f>
        <v>106.935</v>
      </c>
      <c r="J27" s="25">
        <f>'DATA REKAMAN'!U199</f>
        <v>108.473</v>
      </c>
      <c r="K27" s="287">
        <f>'Data Pembacaan Alt'!F81</f>
        <v>107</v>
      </c>
    </row>
    <row r="28" spans="1:11">
      <c r="A28" s="24">
        <v>21</v>
      </c>
      <c r="B28" s="25">
        <f>'DATA REKAMAN'!M200</f>
        <v>108.36</v>
      </c>
      <c r="C28" s="25">
        <f>'DATA REKAMAN'!N200</f>
        <v>109.515</v>
      </c>
      <c r="D28" s="25">
        <f>'DATA REKAMAN'!O200</f>
        <v>108.13</v>
      </c>
      <c r="E28" s="25">
        <f>'DATA REKAMAN'!P200</f>
        <v>108.488</v>
      </c>
      <c r="F28" s="25">
        <f>'DATA REKAMAN'!Q200</f>
        <v>106.673</v>
      </c>
      <c r="G28" s="25">
        <f>'DATA REKAMAN'!R200</f>
        <v>107.973</v>
      </c>
      <c r="H28" s="25">
        <f>'DATA REKAMAN'!S200</f>
        <v>105.92100000000001</v>
      </c>
      <c r="I28" s="25">
        <f>'DATA REKAMAN'!T200</f>
        <v>106.69799999999999</v>
      </c>
      <c r="J28" s="25">
        <f>'DATA REKAMAN'!U200</f>
        <v>108.408</v>
      </c>
      <c r="K28" s="287">
        <f>'Data Pembacaan Alt'!F82</f>
        <v>107</v>
      </c>
    </row>
    <row r="29" spans="1:11">
      <c r="A29" s="24">
        <v>22</v>
      </c>
      <c r="B29" s="25">
        <f>'DATA REKAMAN'!M201</f>
        <v>108.57899999999999</v>
      </c>
      <c r="C29" s="25">
        <f>'DATA REKAMAN'!N201</f>
        <v>109.633</v>
      </c>
      <c r="D29" s="25">
        <f>'DATA REKAMAN'!O201</f>
        <v>108.32599999999999</v>
      </c>
      <c r="E29" s="25">
        <f>'DATA REKAMAN'!P201</f>
        <v>108.746</v>
      </c>
      <c r="F29" s="25">
        <f>'DATA REKAMAN'!Q201</f>
        <v>107.084</v>
      </c>
      <c r="G29" s="25">
        <f>'DATA REKAMAN'!R201</f>
        <v>108.438</v>
      </c>
      <c r="H29" s="25">
        <f>'DATA REKAMAN'!S201</f>
        <v>106.422</v>
      </c>
      <c r="I29" s="25">
        <f>'DATA REKAMAN'!T201</f>
        <v>107.136</v>
      </c>
      <c r="J29" s="25">
        <f>'DATA REKAMAN'!U201</f>
        <v>108.59099999999999</v>
      </c>
      <c r="K29" s="287">
        <f>'Data Pembacaan Alt'!F83</f>
        <v>107</v>
      </c>
    </row>
    <row r="30" spans="1:11">
      <c r="A30" s="24">
        <v>23</v>
      </c>
      <c r="B30" s="25">
        <f>'DATA REKAMAN'!M202</f>
        <v>108.43899999999999</v>
      </c>
      <c r="C30" s="25">
        <f>'DATA REKAMAN'!N202</f>
        <v>109.572</v>
      </c>
      <c r="D30" s="25">
        <f>'DATA REKAMAN'!O202</f>
        <v>108.212</v>
      </c>
      <c r="E30" s="25">
        <f>'DATA REKAMAN'!P202</f>
        <v>108.598</v>
      </c>
      <c r="F30" s="25">
        <f>'DATA REKAMAN'!Q202</f>
        <v>106.57299999999999</v>
      </c>
      <c r="G30" s="25">
        <f>'DATA REKAMAN'!R202</f>
        <v>107.879</v>
      </c>
      <c r="H30" s="25">
        <f>'DATA REKAMAN'!S202</f>
        <v>105.96899999999999</v>
      </c>
      <c r="I30" s="25">
        <f>'DATA REKAMAN'!T202</f>
        <v>106.72799999999999</v>
      </c>
      <c r="J30" s="25">
        <f>'DATA REKAMAN'!U202</f>
        <v>108.47199999999999</v>
      </c>
      <c r="K30" s="287">
        <f>'Data Pembacaan Alt'!F84</f>
        <v>107</v>
      </c>
    </row>
    <row r="31" spans="1:11">
      <c r="A31" s="24">
        <v>24</v>
      </c>
      <c r="B31" s="25">
        <f>'DATA REKAMAN'!M203</f>
        <v>108.71899999999999</v>
      </c>
      <c r="C31" s="25">
        <f>'DATA REKAMAN'!N203</f>
        <v>109.73099999999999</v>
      </c>
      <c r="D31" s="25">
        <f>'DATA REKAMAN'!O203</f>
        <v>108.44199999999999</v>
      </c>
      <c r="E31" s="25">
        <f>'DATA REKAMAN'!P203</f>
        <v>108.925</v>
      </c>
      <c r="F31" s="25">
        <f>'DATA REKAMAN'!Q203</f>
        <v>107.176</v>
      </c>
      <c r="G31" s="25">
        <f>'DATA REKAMAN'!R203</f>
        <v>108.535</v>
      </c>
      <c r="H31" s="25">
        <f>'DATA REKAMAN'!S203</f>
        <v>106.58799999999999</v>
      </c>
      <c r="I31" s="25">
        <f>'DATA REKAMAN'!T203</f>
        <v>107.247</v>
      </c>
      <c r="J31" s="25">
        <f>'DATA REKAMAN'!U203</f>
        <v>108.752</v>
      </c>
      <c r="K31" s="287">
        <f>'Data Pembacaan Alt'!F85</f>
        <v>107</v>
      </c>
    </row>
    <row r="32" spans="1:11">
      <c r="A32" s="24">
        <v>25</v>
      </c>
      <c r="B32" s="25">
        <f>'DATA REKAMAN'!M204</f>
        <v>108.55500000000001</v>
      </c>
      <c r="C32" s="25">
        <f>'DATA REKAMAN'!N204</f>
        <v>109.76900000000001</v>
      </c>
      <c r="D32" s="25">
        <f>'DATA REKAMAN'!O204</f>
        <v>108.303</v>
      </c>
      <c r="E32" s="25">
        <f>'DATA REKAMAN'!P204</f>
        <v>108.684</v>
      </c>
      <c r="F32" s="25">
        <f>'DATA REKAMAN'!Q204</f>
        <v>106.643</v>
      </c>
      <c r="G32" s="25">
        <f>'DATA REKAMAN'!R204</f>
        <v>107.974</v>
      </c>
      <c r="H32" s="25">
        <f>'DATA REKAMAN'!S204</f>
        <v>105.934</v>
      </c>
      <c r="I32" s="25">
        <f>'DATA REKAMAN'!T204</f>
        <v>106.75700000000001</v>
      </c>
      <c r="J32" s="25">
        <f>'DATA REKAMAN'!U204</f>
        <v>108.61499999999999</v>
      </c>
      <c r="K32" s="287">
        <f>'Data Pembacaan Alt'!F86</f>
        <v>107</v>
      </c>
    </row>
    <row r="33" spans="1:11">
      <c r="A33" s="24">
        <v>26</v>
      </c>
      <c r="B33" s="25">
        <f>'DATA REKAMAN'!M205</f>
        <v>108.833</v>
      </c>
      <c r="C33" s="25">
        <f>'DATA REKAMAN'!N205</f>
        <v>109.836</v>
      </c>
      <c r="D33" s="25">
        <f>'DATA REKAMAN'!O205</f>
        <v>108.51</v>
      </c>
      <c r="E33" s="25">
        <f>'DATA REKAMAN'!P205</f>
        <v>109.003</v>
      </c>
      <c r="F33" s="25">
        <f>'DATA REKAMAN'!Q205</f>
        <v>107.33199999999999</v>
      </c>
      <c r="G33" s="25">
        <f>'DATA REKAMAN'!R205</f>
        <v>108.718</v>
      </c>
      <c r="H33" s="25">
        <f>'DATA REKAMAN'!S205</f>
        <v>106.658</v>
      </c>
      <c r="I33" s="25">
        <f>'DATA REKAMAN'!T205</f>
        <v>107.473</v>
      </c>
      <c r="J33" s="25">
        <f>'DATA REKAMAN'!U205</f>
        <v>108.79300000000001</v>
      </c>
      <c r="K33" s="287">
        <f>'Data Pembacaan Alt'!F87</f>
        <v>107</v>
      </c>
    </row>
    <row r="34" spans="1:11">
      <c r="A34" s="24">
        <v>27</v>
      </c>
      <c r="B34" s="25">
        <f>'DATA REKAMAN'!M206</f>
        <v>108.64700000000001</v>
      </c>
      <c r="C34" s="25">
        <f>'DATA REKAMAN'!N206</f>
        <v>109.848</v>
      </c>
      <c r="D34" s="25">
        <f>'DATA REKAMAN'!O206</f>
        <v>108.41800000000001</v>
      </c>
      <c r="E34" s="25">
        <f>'DATA REKAMAN'!P206</f>
        <v>108.80500000000001</v>
      </c>
      <c r="F34" s="25">
        <f>'DATA REKAMAN'!Q206</f>
        <v>106.70699999999999</v>
      </c>
      <c r="G34" s="25">
        <f>'DATA REKAMAN'!R206</f>
        <v>108.10299999999999</v>
      </c>
      <c r="H34" s="25">
        <f>'DATA REKAMAN'!S206</f>
        <v>105.97199999999999</v>
      </c>
      <c r="I34" s="25">
        <f>'DATA REKAMAN'!T206</f>
        <v>106.81100000000001</v>
      </c>
      <c r="J34" s="25">
        <f>'DATA REKAMAN'!U206</f>
        <v>108.735</v>
      </c>
      <c r="K34" s="287">
        <f>'Data Pembacaan Alt'!F88</f>
        <v>107</v>
      </c>
    </row>
    <row r="35" spans="1:11">
      <c r="A35" s="24">
        <v>28</v>
      </c>
      <c r="B35" s="25">
        <f>'DATA REKAMAN'!M207</f>
        <v>108.922</v>
      </c>
      <c r="C35" s="25">
        <f>'DATA REKAMAN'!N207</f>
        <v>109.938</v>
      </c>
      <c r="D35" s="25">
        <f>'DATA REKAMAN'!O207</f>
        <v>108.70399999999999</v>
      </c>
      <c r="E35" s="25">
        <f>'DATA REKAMAN'!P207</f>
        <v>109.13</v>
      </c>
      <c r="F35" s="25">
        <f>'DATA REKAMAN'!Q207</f>
        <v>107.482</v>
      </c>
      <c r="G35" s="25">
        <f>'DATA REKAMAN'!R207</f>
        <v>108.95699999999999</v>
      </c>
      <c r="H35" s="25">
        <f>'DATA REKAMAN'!S207</f>
        <v>106.815</v>
      </c>
      <c r="I35" s="25">
        <f>'DATA REKAMAN'!T207</f>
        <v>107.559</v>
      </c>
      <c r="J35" s="25">
        <f>'DATA REKAMAN'!U207</f>
        <v>108.943</v>
      </c>
      <c r="K35" s="287">
        <f>'Data Pembacaan Alt'!F89</f>
        <v>107.5</v>
      </c>
    </row>
    <row r="36" spans="1:11">
      <c r="A36" s="24">
        <v>29</v>
      </c>
      <c r="B36" s="25">
        <f>'DATA REKAMAN'!M208</f>
        <v>108.735</v>
      </c>
      <c r="C36" s="25">
        <f>'DATA REKAMAN'!N208</f>
        <v>109.949</v>
      </c>
      <c r="D36" s="25">
        <f>'DATA REKAMAN'!O208</f>
        <v>108.473</v>
      </c>
      <c r="E36" s="25">
        <f>'DATA REKAMAN'!P208</f>
        <v>108.861</v>
      </c>
      <c r="F36" s="25">
        <f>'DATA REKAMAN'!Q208</f>
        <v>106.651</v>
      </c>
      <c r="G36" s="25">
        <f>'DATA REKAMAN'!R208</f>
        <v>107.985</v>
      </c>
      <c r="H36" s="25">
        <f>'DATA REKAMAN'!S208</f>
        <v>106.003</v>
      </c>
      <c r="I36" s="25">
        <f>'DATA REKAMAN'!T208</f>
        <v>106.884</v>
      </c>
      <c r="J36" s="25">
        <f>'DATA REKAMAN'!U208</f>
        <v>108.79300000000001</v>
      </c>
      <c r="K36" s="287">
        <f>'Data Pembacaan Alt'!F90</f>
        <v>107.5</v>
      </c>
    </row>
    <row r="37" spans="1:11">
      <c r="A37" s="24">
        <v>30</v>
      </c>
      <c r="B37" s="25">
        <f>'DATA REKAMAN'!M209</f>
        <v>109.04300000000001</v>
      </c>
      <c r="C37" s="25">
        <f>'DATA REKAMAN'!N209</f>
        <v>110.023</v>
      </c>
      <c r="D37" s="25">
        <f>'DATA REKAMAN'!O209</f>
        <v>108.782</v>
      </c>
      <c r="E37" s="25">
        <f>'DATA REKAMAN'!P209</f>
        <v>109.227</v>
      </c>
      <c r="F37" s="25">
        <f>'DATA REKAMAN'!Q209</f>
        <v>107.57299999999999</v>
      </c>
      <c r="G37" s="25">
        <f>'DATA REKAMAN'!R209</f>
        <v>108.985</v>
      </c>
      <c r="H37" s="25">
        <f>'DATA REKAMAN'!S209</f>
        <v>106.934</v>
      </c>
      <c r="I37" s="25">
        <f>'DATA REKAMAN'!T209</f>
        <v>107.67400000000001</v>
      </c>
      <c r="J37" s="25">
        <f>'DATA REKAMAN'!U209</f>
        <v>109.001</v>
      </c>
      <c r="K37" s="287">
        <f>'Data Pembacaan Alt'!F91</f>
        <v>107.5</v>
      </c>
    </row>
  </sheetData>
  <mergeCells count="12">
    <mergeCell ref="A3:B3"/>
    <mergeCell ref="G3:H3"/>
    <mergeCell ref="A1:B1"/>
    <mergeCell ref="G1:H1"/>
    <mergeCell ref="I1:J1"/>
    <mergeCell ref="A2:B2"/>
    <mergeCell ref="G2:H2"/>
    <mergeCell ref="A4:B4"/>
    <mergeCell ref="G4:H4"/>
    <mergeCell ref="A5:B5"/>
    <mergeCell ref="G5:H5"/>
    <mergeCell ref="K6:K7"/>
  </mergeCells>
  <phoneticPr fontId="2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2D7C-289D-43F9-A357-54282F4A3748}">
  <dimension ref="A1:BI1000"/>
  <sheetViews>
    <sheetView zoomScaleNormal="100" workbookViewId="0">
      <selection activeCell="F4" sqref="F4"/>
    </sheetView>
  </sheetViews>
  <sheetFormatPr defaultColWidth="12.59765625" defaultRowHeight="15" customHeight="1"/>
  <cols>
    <col min="1" max="33" width="10.59765625" style="30" customWidth="1"/>
    <col min="34" max="45" width="9" style="30" customWidth="1"/>
    <col min="46" max="16384" width="12.59765625" style="30"/>
  </cols>
  <sheetData>
    <row r="1" spans="1:61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61" ht="15" customHeight="1">
      <c r="A2" s="31" t="s">
        <v>87</v>
      </c>
      <c r="B2" s="31">
        <v>0.1</v>
      </c>
      <c r="C2" s="31" t="s">
        <v>88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61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61" ht="14.25" customHeight="1">
      <c r="A4" s="31"/>
      <c r="B4" s="31" t="s">
        <v>608</v>
      </c>
      <c r="C4" s="380" t="s">
        <v>163</v>
      </c>
      <c r="D4" s="31"/>
      <c r="E4" s="31"/>
      <c r="F4" s="380" t="s">
        <v>163</v>
      </c>
      <c r="G4" s="31"/>
      <c r="H4" s="31"/>
      <c r="I4" s="380" t="s">
        <v>164</v>
      </c>
      <c r="J4" s="31"/>
      <c r="K4" s="31"/>
      <c r="L4" s="380" t="s">
        <v>163</v>
      </c>
      <c r="M4" s="31"/>
      <c r="N4" s="31"/>
      <c r="O4" s="380" t="s">
        <v>163</v>
      </c>
      <c r="P4" s="31"/>
      <c r="Q4" s="31"/>
      <c r="R4" s="380" t="s">
        <v>168</v>
      </c>
      <c r="S4" s="31"/>
      <c r="T4" s="31"/>
      <c r="U4" s="380" t="s">
        <v>163</v>
      </c>
      <c r="V4" s="31"/>
      <c r="W4" s="31"/>
      <c r="X4" s="380" t="s">
        <v>163</v>
      </c>
      <c r="Y4" s="31"/>
      <c r="Z4" s="31"/>
      <c r="AA4" s="380" t="s">
        <v>163</v>
      </c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spans="1:61" ht="14.25" customHeight="1">
      <c r="A5" s="31"/>
      <c r="B5" s="463" t="s">
        <v>89</v>
      </c>
      <c r="C5" s="464"/>
      <c r="D5" s="465"/>
      <c r="E5" s="460" t="s">
        <v>90</v>
      </c>
      <c r="F5" s="464"/>
      <c r="G5" s="465"/>
      <c r="H5" s="463" t="s">
        <v>91</v>
      </c>
      <c r="I5" s="464"/>
      <c r="J5" s="465"/>
      <c r="K5" s="460" t="s">
        <v>92</v>
      </c>
      <c r="L5" s="461"/>
      <c r="M5" s="462"/>
      <c r="N5" s="460" t="s">
        <v>93</v>
      </c>
      <c r="O5" s="461"/>
      <c r="P5" s="462"/>
      <c r="Q5" s="460" t="s">
        <v>94</v>
      </c>
      <c r="R5" s="461"/>
      <c r="S5" s="462"/>
      <c r="T5" s="460" t="s">
        <v>95</v>
      </c>
      <c r="U5" s="461"/>
      <c r="V5" s="462"/>
      <c r="W5" s="460" t="s">
        <v>96</v>
      </c>
      <c r="X5" s="461"/>
      <c r="Y5" s="462"/>
      <c r="Z5" s="460" t="s">
        <v>97</v>
      </c>
      <c r="AA5" s="461"/>
      <c r="AB5" s="462"/>
      <c r="AC5" s="340" t="s">
        <v>98</v>
      </c>
      <c r="AD5" s="459"/>
      <c r="AE5" s="459"/>
      <c r="AF5" s="459"/>
      <c r="AG5" s="459"/>
      <c r="AH5" s="459"/>
      <c r="AI5" s="459"/>
      <c r="AJ5" s="459"/>
      <c r="AK5" s="459"/>
      <c r="AL5" s="459"/>
      <c r="AM5" s="459"/>
      <c r="AN5" s="459"/>
      <c r="AO5" s="459"/>
      <c r="AP5" s="459"/>
      <c r="AQ5" s="459"/>
      <c r="AR5" s="459"/>
      <c r="AS5" s="459"/>
      <c r="AT5" s="459"/>
      <c r="AU5" s="459"/>
      <c r="AV5" s="459"/>
      <c r="AW5" s="459"/>
      <c r="AX5" s="459"/>
      <c r="AY5" s="459"/>
      <c r="AZ5" s="459"/>
      <c r="BA5" s="459"/>
      <c r="BB5" s="459"/>
      <c r="BC5" s="459"/>
      <c r="BD5" s="459"/>
      <c r="BE5" s="93"/>
      <c r="BF5" s="93"/>
      <c r="BG5" s="93"/>
      <c r="BH5" s="93"/>
      <c r="BI5" s="93"/>
    </row>
    <row r="6" spans="1:61" ht="14.25" customHeight="1">
      <c r="A6" s="31"/>
      <c r="B6" s="99" t="s">
        <v>100</v>
      </c>
      <c r="C6" s="99" t="s">
        <v>66</v>
      </c>
      <c r="D6" s="99" t="s">
        <v>101</v>
      </c>
      <c r="E6" s="99" t="s">
        <v>100</v>
      </c>
      <c r="F6" s="99" t="s">
        <v>66</v>
      </c>
      <c r="G6" s="99" t="s">
        <v>101</v>
      </c>
      <c r="H6" s="99" t="s">
        <v>100</v>
      </c>
      <c r="I6" s="99" t="s">
        <v>66</v>
      </c>
      <c r="J6" s="99" t="s">
        <v>101</v>
      </c>
      <c r="K6" s="99" t="s">
        <v>100</v>
      </c>
      <c r="L6" s="99" t="s">
        <v>66</v>
      </c>
      <c r="M6" s="99" t="s">
        <v>101</v>
      </c>
      <c r="N6" s="99" t="s">
        <v>100</v>
      </c>
      <c r="O6" s="99" t="s">
        <v>66</v>
      </c>
      <c r="P6" s="99" t="s">
        <v>101</v>
      </c>
      <c r="Q6" s="99" t="s">
        <v>100</v>
      </c>
      <c r="R6" s="99" t="s">
        <v>66</v>
      </c>
      <c r="S6" s="99" t="s">
        <v>101</v>
      </c>
      <c r="T6" s="99" t="s">
        <v>100</v>
      </c>
      <c r="U6" s="99" t="s">
        <v>66</v>
      </c>
      <c r="V6" s="99" t="s">
        <v>101</v>
      </c>
      <c r="W6" s="99" t="s">
        <v>100</v>
      </c>
      <c r="X6" s="99" t="s">
        <v>66</v>
      </c>
      <c r="Y6" s="99" t="s">
        <v>101</v>
      </c>
      <c r="Z6" s="99" t="s">
        <v>100</v>
      </c>
      <c r="AA6" s="99" t="s">
        <v>66</v>
      </c>
      <c r="AB6" s="99" t="s">
        <v>101</v>
      </c>
      <c r="AC6" s="341" t="s">
        <v>181</v>
      </c>
      <c r="AD6" s="92"/>
      <c r="AE6" s="92"/>
      <c r="AF6" s="92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</row>
    <row r="7" spans="1:61" ht="15" customHeight="1">
      <c r="A7" s="316">
        <v>1</v>
      </c>
      <c r="B7" s="316">
        <f>'Data 100 C'!B8</f>
        <v>106.863</v>
      </c>
      <c r="C7" s="98">
        <f>IF($C$4=Database!$A$2,
_xlfn.FORECAST.LINEAR(B7,
INDEX('DS2025'!$B$5:$B$15,MATCH(B7,'DS2025'!$A$5:$A$15,1)):
INDEX('DS2025'!$B$5:$B$15,MATCH(B7,'DS2025'!$A$5:$A$15,1)+1),
INDEX('DS2025'!$A$5:$A$15,MATCH(B7,'DS2025'!$A$5:$A$15,1)):
INDEX('DS2025'!$A$5:$A$15,MATCH(B7,'DS2025'!$A$5:$A$15,1)+1)),
IF($C$4=Database!$A$3,
_xlfn.FORECAST.LINEAR(B7,
INDEX('DS2025'!$E$5:$E$15,MATCH(B7,'DS2025'!$D$5:$D$15,1)):
INDEX('DS2025'!$E$5:$E$15,MATCH(B7,'DS2025'!$D$5:$D$15,1)+1),
INDEX('DS2025'!$D$5:$D$15,MATCH(B7,'DS2025'!$D$5:$D$15,1)):
INDEX('DS2025'!$D$5:$D$15,MATCH(B7,'DS2025'!$D$5:$D$15,1)+1)),
IF($C$4=Database!$A$4,
_xlfn.FORECAST.LINEAR(B7,
INDEX('DS2025'!$H$5:$H$15,MATCH(B7,'DS2025'!$G$5:$G$15,1)):
INDEX('DS2025'!$H$5:$H$15,MATCH(B7,'DS2025'!$G$5:$G$15,1)+1),
INDEX('DS2025'!$G$5:$G$15,MATCH(B7,'DS2025'!$G$5:$G$15,1)):
INDEX('DS2025'!$G$5:$G$15,MATCH(B7,'DS2025'!$G$5:$G$15,1)+1)),
IF($C$4=Database!$A$5,
_xlfn.FORECAST.LINEAR(B7,
INDEX('DS2025'!$K$5:$K$15,MATCH(B7,'DS2025'!$J$5:$J$15,1)):
INDEX('DS2025'!$K$5:$K$15,MATCH(B7,'DS2025'!$J$5:$J$15,1)+1),
INDEX('DS2025'!$J$5:$J$15,MATCH(B7,'DS2025'!$J$5:$J$15,1)):
INDEX('DS2025'!$J$5:$J$15,MATCH(B7,'DS2025'!$J$5:$J$15,1)+1)),
IF($C$4=Database!$A$6,
_xlfn.FORECAST.LINEAR(B7,
INDEX('DS2025'!$N$5:$N$15,MATCH(B7,'DS2025'!$M$5:$M$15,1)):
INDEX('DS2025'!$N$5:$N$15,MATCH(B7,'DS2025'!$M$5:$M$15,1)+1),
INDEX('DS2025'!$M$5:$M$15,MATCH(B7,'DS2025'!$M$5:$M$15,1)):
INDEX('DS2025'!$M$5:$M$15,MATCH(B7,'DS2025'!$M$5:$M$15,1)+1)),
IF($C$4=Database!$A$7,
_xlfn.FORECAST.LINEAR(B7,
INDEX('DS2025'!$Q$5:$Q$15,MATCH(B7,'DS2025'!$P$5:$P$15,1)):
INDEX('DS2025'!$Q$5:$Q$15,MATCH(B7,'DS2025'!$P$5:$P$15,1)+1),
INDEX('DS2025'!$P$5:$P$15,MATCH(B7,'DS2025'!$P$5:$P$15,1)):
INDEX('DS2025'!$P$5:$P$15,MATCH(B7,'DS2025'!$P$5:$P$15,1)+1)),
IF($C$4=Database!$A$8,
_xlfn.FORECAST.LINEAR(B7,
INDEX('DS2025'!$T$5:$T$15,MATCH(B7,'DS2025'!$S$5:$S$15,1)):
INDEX('DS2025'!$T$5:$T$15,MATCH(B7,'DS2025'!$S$5:$S$15,1)+1),
INDEX('DS2025'!$S$5:$S$15,MATCH(B7,'DS2025'!$S$5:$S$15,1)):
INDEX('DS2025'!$S$5:$S$15,MATCH(B7,'DS2025'!$S$5:$S$15,1)+1)),
IF($C$4=Database!$A$9,
_xlfn.FORECAST.LINEAR(B7,
INDEX('DS2025'!$W$5:$W$15,MATCH(B7,'DS2025'!$V$5:$V$15,1)):
INDEX('DS2025'!$W$5:$W$15,MATCH(B7,'DS2025'!$V$5:$V$15,1)+1),
INDEX('DS2025'!$V$5:$V$15,MATCH(B7,'DS2025'!$V$5:$V$15,1)):
INDEX('DS2025'!$V$5:$V$15,MATCH(B7,'DS2025'!$V$5:$V$15,1)+1)),
IF($C$4=Database!$A$10,
_xlfn.FORECAST.LINEAR(B7,
INDEX('DS2025'!$Z$5:$Z$15,MATCH(B7,'DS2025'!$Y$5:$Y$15,1)):
INDEX('DS2025'!$Z$5:$Z$15,MATCH(B7,'DS2025'!$Y$5:$Y$15,1)+1),
INDEX('DS2025'!$Y$5:$Y$15,MATCH(B7,'DS2025'!$Y$5:$Y$15,1)):
INDEX('DS2025'!$Y$5:$Y$15,MATCH(B7,'DS2025'!$Y$5:$Y$15,1)+1)),
IF($C$4=Database!$A$11,
_xlfn.FORECAST.LINEAR(
B7,
INDEX('DS2025'!$B$21:$B$35,MATCH(B7,'DS2025'!$A$21:$A$35,1)):
INDEX('DS2025'!$B$21:$B$35,MATCH(B7,'DS2025'!$A$21:$A$35,1)+1),
INDEX('DS2025'!$A$21:$A$35,MATCH(B7,'DS2025'!$A$21:$A$35,1)):
INDEX('DS2025'!$A$21:$A$35,MATCH(B7,'DS2025'!$A$21:$A$35,1)+1)),
IF($C$4=Database!$A$12,
_xlfn.FORECAST.LINEAR(
B7,
INDEX('DS2025'!$E$21:$E$35,MATCH(B7,'DS2025'!$D$21:$D$35,1)):
INDEX('DS2025'!$E$21:$E$35,MATCH(B7,'DS2025'!$D$21:$D$35,1)+1),
INDEX('DS2025'!$D$21:$D$35,MATCH(B7,'DS2025'!$D$21:$D$35,1)):
INDEX('DS2025'!$D$21:$D$35,MATCH(B7,'DS2025'!$D$21:$D$35,1)+1)),
IF($C$4=Database!$A$13,
_xlfn.FORECAST.LINEAR(
B7,
INDEX('DS2025'!$H$21:$H$35,MATCH(B7,'DS2025'!$G$21:$G$35,1)):
INDEX('DS2025'!$H$21:$H$35,MATCH(B7,'DS2025'!$G$21:$G$35,1)+1),
INDEX('DS2025'!$G$21:$G$35,MATCH(B7,'DS2025'!$G$21:$G$35,1)):
INDEX('DS2025'!$G$21:$G$35,MATCH(B7,'DS2025'!$G$21:$G$35,1)+1)),
IF($C$4=Database!$A$14,
_xlfn.FORECAST.LINEAR(
B7,
INDEX('DS2025'!$K$21:$K$35,MATCH(B7,'DS2025'!$J$21:$J$35,1)):
INDEX('DS2025'!$K$21:$K$35,MATCH(B7,'DS2025'!$J$21:$J$35,1)+1),
INDEX('DS2025'!$J$21:$J$35,MATCH(B7,'DS2025'!$J$21:$J$35,1)):
INDEX('DS2025'!$J$21:$J$35,MATCH(B7,'DS2025'!$J$21:$J$35,1)+1)),
IF($C$4=Database!$A$15,
_xlfn.FORECAST.LINEAR(
B7,
INDEX('DS2025'!$N$21:$N$35,MATCH(B7,'DS2025'!$M$21:$M$35,1)):
INDEX('DS2025'!$N$21:$N$35,MATCH(B7,'DS2025'!$M$21:$M$35,1)+1),
INDEX('DS2025'!$M$21:$M$35,MATCH(B7,'DS2025'!$M$21:$M$35,1)):
INDEX('DS2025'!$M$21:$M$35,MATCH(B7,'DS2025'!$M$21:$M$35,1)+1)),
IF($C$4=Database!$A$16,
_xlfn.FORECAST.LINEAR(
B7,
INDEX('DS2025'!$Q$21:$Q$35,MATCH(B7,'DS2025'!$P$21:$P$35,1)):
INDEX('DS2025'!$Q$21:$Q$35,MATCH(B7,'DS2025'!$P$21:$P$35,1)+1),
INDEX('DS2025'!$P$21:$P$35,MATCH(B7,'DS2025'!$P$21:$P$35,1)):
INDEX('DS2025'!$P$21:$P$35,MATCH(B7,'DS2025'!$P$21:$P$35,1)+1)),
IF($C$4=Database!$A$17,
_xlfn.FORECAST.LINEAR(
B7,
INDEX('DS2025'!$T$21:$T$35,MATCH(B7,'DS2025'!$S$21:$S$35,1)):
INDEX('DS2025'!$T$21:$T$35,MATCH(B7,'DS2025'!$S$21:$S$35,1)+1),
INDEX('DS2025'!$S$21:$S$35,MATCH(B7,'DS2025'!$S$21:$S$35,1)):
INDEX('DS2025'!$S$21:$S$35,MATCH(B7,'DS2025'!$S$21:$S$35,1)+1)),
IF($C$4=Database!$A$18,
_xlfn.FORECAST.LINEAR(
B7,
INDEX('DS2025'!$W$21:$W$35,MATCH(B7,'DS2025'!$V$21:$V$35,1)):
INDEX('DS2025'!$W$21:$W$35,MATCH(B7,'DS2025'!$V$21:$V$35,1)+1),
INDEX('DS2025'!$V$21:$V$35,MATCH(B7,'DS2025'!$V$21:$V$35,1)):
INDEX('DS2025'!$V$21:$V$35,MATCH(B7,'DS2025'!$V$21:$V$35,1)+1)),
IF($C$4=Database!$A$19,
_xlfn.FORECAST.LINEAR(
B7,
INDEX('DS2025'!$Z$21:$Z$35,MATCH(B7,'DS2025'!$Y$21:$Y$35,1)):
INDEX('DS2025'!$Z$21:$Z$35,MATCH(B7,'DS2025'!$Y$21:$Y$35,1)+1),
INDEX('DS2025'!$Y$21:$Y$35,MATCH(B7,'DS2025'!$Y$21:$Y$35,1)):
INDEX('DS2025'!$Y$21:$Y$35,MATCH(B7,'DS2025'!$Y$21:$Y$35,1)+1)),
IF($C$4=Database!$A$20,
_xlfn.FORECAST.LINEAR(
B7,
INDEX('DS2025'!$AC$21:$AC$35,MATCH(B7,'DS2025'!$AB$21:$AB$35,1)):
INDEX('DS2025'!$AC$21:$AC$35,MATCH(B7,'DS2025'!$AB$21:$AB$35,1)+1),
INDEX('DS2025'!$AB$21:$AB$35,MATCH(B7,'DS2025'!$AB$21:$AB$35,1)):
INDEX('DS2025'!$AB$21:$AB$35,MATCH(B7,'DS2025'!$AB$21:$AB$35,1)+1))
)))))))))))))))))))</f>
        <v>-0.35978020395920812</v>
      </c>
      <c r="D7" s="98">
        <f t="shared" ref="D7:D36" si="0">B7+C7</f>
        <v>106.5032197960408</v>
      </c>
      <c r="E7" s="98">
        <f>'Data 100 C'!C8</f>
        <v>108.044</v>
      </c>
      <c r="F7" s="98">
        <f>IF($F$4=Database!$A$2,
_xlfn.FORECAST.LINEAR(E7,
INDEX('DS2025'!$B$5:$B$15,MATCH(E7,'DS2025'!$A$5:$A$15,1)):
INDEX('DS2025'!$B$5:$B$15,MATCH(E7,'DS2025'!$A$5:$A$15,1)+1),
INDEX('DS2025'!$A$5:$A$15,MATCH(E7,'DS2025'!$A$5:$A$15,1)):
INDEX('DS2025'!$A$5:$A$15,MATCH(E7,'DS2025'!$A$5:$A$15,1)+1)),
IF($F$4=Database!$A$3,
_xlfn.FORECAST.LINEAR(E7,
INDEX('DS2025'!$E$5:$E$15,MATCH(E7,'DS2025'!$D$5:$D$15,1)):
INDEX('DS2025'!$E$5:$E$15,MATCH(E7,'DS2025'!$D$5:$D$15,1)+1),
INDEX('DS2025'!$D$5:$D$15,MATCH(E7,'DS2025'!$D$5:$D$15,1)):
INDEX('DS2025'!$D$5:$D$15,MATCH(E7,'DS2025'!$D$5:$D$15,1)+1)),
IF($F$4=Database!$A$4,
_xlfn.FORECAST.LINEAR(E7,
INDEX('DS2025'!$H$5:$H$15,MATCH(E7,'DS2025'!$G$5:$G$15,1)):
INDEX('DS2025'!$H$5:$H$15,MATCH(E7,'DS2025'!$G$5:$G$15,1)+1),
INDEX('DS2025'!$G$5:$G$15,MATCH(E7,'DS2025'!$G$5:$G$15,1)):
INDEX('DS2025'!$G$5:$G$15,MATCH(E7,'DS2025'!$G$5:$G$15,1)+1)),
IF($F$4=Database!$A$5,
_xlfn.FORECAST.LINEAR(E7,
INDEX('DS2025'!$K$5:$K$15,MATCH(E7,'DS2025'!$J$5:$J$15,1)):
INDEX('DS2025'!$K$5:$K$15,MATCH(E7,'DS2025'!$J$5:$J$15,1)+1),
INDEX('DS2025'!$J$5:$J$15,MATCH(E7,'DS2025'!$J$5:$J$15,1)):
INDEX('DS2025'!$J$5:$J$15,MATCH(E7,'DS2025'!$J$5:$J$15,1)+1)),
IF($F$4=Database!$A$6,
_xlfn.FORECAST.LINEAR(E7,
INDEX('DS2025'!$N$5:$N$15,MATCH(E7,'DS2025'!$M$5:$M$15,1)):
INDEX('DS2025'!$N$5:$N$15,MATCH(E7,'DS2025'!$M$5:$M$15,1)+1),
INDEX('DS2025'!$M$5:$M$15,MATCH(E7,'DS2025'!$M$5:$M$15,1)):
INDEX('DS2025'!$M$5:$M$15,MATCH(E7,'DS2025'!$M$5:$M$15,1)+1)),
IF($F$4=Database!$A$7,
_xlfn.FORECAST.LINEAR(E7,
INDEX('DS2025'!$Q$5:$Q$15,MATCH(E7,'DS2025'!$P$5:$P$15,1)):
INDEX('DS2025'!$Q$5:$Q$15,MATCH(E7,'DS2025'!$P$5:$P$15,1)+1),
INDEX('DS2025'!$P$5:$P$15,MATCH(E7,'DS2025'!$P$5:$P$15,1)):
INDEX('DS2025'!$P$5:$P$15,MATCH(E7,'DS2025'!$P$5:$P$15,1)+1)),
IF($F$4=Database!$A$8,
_xlfn.FORECAST.LINEAR(E7,
INDEX('DS2025'!$T$5:$T$15,MATCH(E7,'DS2025'!$S$5:$S$15,1)):
INDEX('DS2025'!$T$5:$T$15,MATCH(E7,'DS2025'!$S$5:$S$15,1)+1),
INDEX('DS2025'!$S$5:$S$15,MATCH(E7,'DS2025'!$S$5:$S$15,1)):
INDEX('DS2025'!$S$5:$S$15,MATCH(E7,'DS2025'!$S$5:$S$15,1)+1)),
IF($F$4=Database!$A$9,
_xlfn.FORECAST.LINEAR(E7,
INDEX('DS2025'!$W$5:$W$15,MATCH(E7,'DS2025'!$V$5:$V$15,1)):
INDEX('DS2025'!$W$5:$W$15,MATCH(E7,'DS2025'!$V$5:$V$15,1)+1),
INDEX('DS2025'!$V$5:$V$15,MATCH(E7,'DS2025'!$V$5:$V$15,1)):
INDEX('DS2025'!$V$5:$V$15,MATCH(E7,'DS2025'!$V$5:$V$15,1)+1)),
IF($F$4=Database!$A$10,
_xlfn.FORECAST.LINEAR(E7,
INDEX('DS2025'!$Z$5:$Z$15,MATCH(E7,'DS2025'!$Y$5:$Y$15,1)):
INDEX('DS2025'!$Z$5:$Z$15,MATCH(E7,'DS2025'!$Y$5:$Y$15,1)+1),
INDEX('DS2025'!$Y$5:$Y$15,MATCH(E7,'DS2025'!$Y$5:$Y$15,1)):
INDEX('DS2025'!$Y$5:$Y$15,MATCH(E7,'DS2025'!$Y$5:$Y$15,1)+1)),
IF($F$4=Database!$A$11,
_xlfn.FORECAST.LINEAR(
E7,
INDEX('DS2025'!$B$21:$B$35,MATCH(E7,'DS2025'!$A$21:$A$35,1)):
INDEX('DS2025'!$B$21:$B$35,MATCH(E7,'DS2025'!$A$21:$A$35,1)+1),
INDEX('DS2025'!$A$21:$A$35,MATCH(E7,'DS2025'!$A$21:$A$35,1)):
INDEX('DS2025'!$A$21:$A$35,MATCH(E7,'DS2025'!$A$21:$A$35,1)+1)),
IF($F$4=Database!$A$12,
_xlfn.FORECAST.LINEAR(
E7,
INDEX('DS2025'!$E$21:$E$35,MATCH(E7,'DS2025'!$D$21:$D$35,1)):
INDEX('DS2025'!$E$21:$E$35,MATCH(E7,'DS2025'!$D$21:$D$35,1)+1),
INDEX('DS2025'!$D$21:$D$35,MATCH(E7,'DS2025'!$D$21:$D$35,1)):
INDEX('DS2025'!$D$21:$D$35,MATCH(E7,'DS2025'!$D$21:$D$35,1)+1)),
IF($F$4=Database!$A$13,
_xlfn.FORECAST.LINEAR(
E7,
INDEX('DS2025'!$H$21:$H$35,MATCH(E7,'DS2025'!$G$21:$G$35,1)):
INDEX('DS2025'!$H$21:$H$35,MATCH(E7,'DS2025'!$G$21:$G$35,1)+1),
INDEX('DS2025'!$G$21:$G$35,MATCH(E7,'DS2025'!$G$21:$G$35,1)):
INDEX('DS2025'!$G$21:$G$35,MATCH(E7,'DS2025'!$G$21:$G$35,1)+1)),
IF($F$4=Database!$A$14,
_xlfn.FORECAST.LINEAR(
E7,
INDEX('DS2025'!$K$21:$K$35,MATCH(E7,'DS2025'!$J$21:$J$35,1)):
INDEX('DS2025'!$K$21:$K$35,MATCH(E7,'DS2025'!$J$21:$J$35,1)+1),
INDEX('DS2025'!$J$21:$J$35,MATCH(E7,'DS2025'!$J$21:$J$35,1)):
INDEX('DS2025'!$J$21:$J$35,MATCH(E7,'DS2025'!$J$21:$J$35,1)+1)),
IF($F$4=Database!$A$15,
_xlfn.FORECAST.LINEAR(
E7,
INDEX('DS2025'!$N$21:$N$35,MATCH(E7,'DS2025'!$M$21:$M$35,1)):
INDEX('DS2025'!$N$21:$N$35,MATCH(E7,'DS2025'!$M$21:$M$35,1)+1),
INDEX('DS2025'!$M$21:$M$35,MATCH(E7,'DS2025'!$M$21:$M$35,1)):
INDEX('DS2025'!$M$21:$M$35,MATCH(E7,'DS2025'!$M$21:$M$35,1)+1)),
IF($F$4=Database!$A$16,
_xlfn.FORECAST.LINEAR(
E7,
INDEX('DS2025'!$Q$21:$Q$35,MATCH(E7,'DS2025'!$P$21:$P$35,1)):
INDEX('DS2025'!$Q$21:$Q$35,MATCH(E7,'DS2025'!$P$21:$P$35,1)+1),
INDEX('DS2025'!$P$21:$P$35,MATCH(E7,'DS2025'!$P$21:$P$35,1)):
INDEX('DS2025'!$P$21:$P$35,MATCH(E7,'DS2025'!$P$21:$P$35,1)+1)),
IF($F$4=Database!$A$17,
_xlfn.FORECAST.LINEAR(
E7,
INDEX('DS2025'!$T$21:$T$35,MATCH(E7,'DS2025'!$S$21:$S$35,1)):
INDEX('DS2025'!$T$21:$T$35,MATCH(E7,'DS2025'!$S$21:$S$35,1)+1),
INDEX('DS2025'!$S$21:$S$35,MATCH(E7,'DS2025'!$S$21:$S$35,1)):
INDEX('DS2025'!$S$21:$S$35,MATCH(E7,'DS2025'!$S$21:$S$35,1)+1)),
IF($F$4=Database!$A$18,
_xlfn.FORECAST.LINEAR(
E7,
INDEX('DS2025'!$W$21:$W$35,MATCH(E7,'DS2025'!$V$21:$V$35,1)):
INDEX('DS2025'!$W$21:$W$35,MATCH(E7,'DS2025'!$V$21:$V$35,1)+1),
INDEX('DS2025'!$V$21:$V$35,MATCH(E7,'DS2025'!$V$21:$V$35,1)):
INDEX('DS2025'!$V$21:$V$35,MATCH(E7,'DS2025'!$V$21:$V$35,1)+1)),
IF($F$4=Database!$A$19,
_xlfn.FORECAST.LINEAR(
E7,
INDEX('DS2025'!$Z$21:$Z$35,MATCH(E7,'DS2025'!$Y$21:$Y$35,1)):
INDEX('DS2025'!$Z$21:$Z$35,MATCH(E7,'DS2025'!$Y$21:$Y$35,1)+1),
INDEX('DS2025'!$Y$21:$Y$35,MATCH(E7,'DS2025'!$Y$21:$Y$35,1)):
INDEX('DS2025'!$Y$21:$Y$35,MATCH(E7,'DS2025'!$Y$21:$Y$35,1)+1)),
IF($F$4=Database!$A$20,
_xlfn.FORECAST.LINEAR(
E7,
INDEX('DS2025'!$AC$21:$AC$35,MATCH(E7,'DS2025'!$AB$21:$AB$35,1)):
INDEX('DS2025'!$AC$21:$AC$35,MATCH(E7,'DS2025'!$AB$21:$AB$35,1)+1),
INDEX('DS2025'!$AB$21:$AB$35,MATCH(E7,'DS2025'!$AB$21:$AB$35,1)):
INDEX('DS2025'!$AB$21:$AB$35,MATCH(E7,'DS2025'!$AB$21:$AB$35,1)+1))
)))))))))))))))))))</f>
        <v>-0.35992189562087579</v>
      </c>
      <c r="G7" s="98">
        <f t="shared" ref="G7:G36" si="1">E7+F7</f>
        <v>107.68407810437913</v>
      </c>
      <c r="H7" s="98">
        <f>'Data 100 C'!D8</f>
        <v>106.65</v>
      </c>
      <c r="I7" s="98">
        <f>IF($I$4=Database!$A$2,
_xlfn.FORECAST.LINEAR(H7,
INDEX('DS2025'!$B$5:$B$15,MATCH(H7,'DS2025'!$A$5:$A$15,1)):
INDEX('DS2025'!$B$5:$B$15,MATCH(H7,'DS2025'!$A$5:$A$15,1)+1),
INDEX('DS2025'!$A$5:$A$15,MATCH(H7,'DS2025'!$A$5:$A$15,1)):
INDEX('DS2025'!$A$5:$A$15,MATCH(H7,'DS2025'!$A$5:$A$15,1)+1)),
IF($I$4=Database!$A$3,
_xlfn.FORECAST.LINEAR(H7,
INDEX('DS2025'!$E$5:$E$15,MATCH(H7,'DS2025'!$D$5:$D$15,1)):
INDEX('DS2025'!$E$5:$E$15,MATCH(H7,'DS2025'!$D$5:$D$15,1)+1),
INDEX('DS2025'!$D$5:$D$15,MATCH(H7,'DS2025'!$D$5:$D$15,1)):
INDEX('DS2025'!$D$5:$D$15,MATCH(H7,'DS2025'!$D$5:$D$15,1)+1)),
IF($I$4=Database!$A$4,
_xlfn.FORECAST.LINEAR(H7,
INDEX('DS2025'!$H$5:$H$15,MATCH(H7,'DS2025'!$G$5:$G$15,1)):
INDEX('DS2025'!$H$5:$H$15,MATCH(H7,'DS2025'!$G$5:$G$15,1)+1),
INDEX('DS2025'!$G$5:$G$15,MATCH(H7,'DS2025'!$G$5:$G$15,1)):
INDEX('DS2025'!$G$5:$G$15,MATCH(H7,'DS2025'!$G$5:$G$15,1)+1)),
IF($I$4=Database!$A$5,
_xlfn.FORECAST.LINEAR(H7,
INDEX('DS2025'!$K$5:$K$15,MATCH(H7,'DS2025'!$J$5:$J$15,1)):
INDEX('DS2025'!$K$5:$K$15,MATCH(H7,'DS2025'!$J$5:$J$15,1)+1),
INDEX('DS2025'!$J$5:$J$15,MATCH(H7,'DS2025'!$J$5:$J$15,1)):
INDEX('DS2025'!$J$5:$J$15,MATCH(H7,'DS2025'!$J$5:$J$15,1)+1)),
IF($I$4=Database!$A$6,
_xlfn.FORECAST.LINEAR(H7,
INDEX('DS2025'!$N$5:$N$15,MATCH(H7,'DS2025'!$M$5:$M$15,1)):
INDEX('DS2025'!$N$5:$N$15,MATCH(H7,'DS2025'!$M$5:$M$15,1)+1),
INDEX('DS2025'!$M$5:$M$15,MATCH(H7,'DS2025'!$M$5:$M$15,1)):
INDEX('DS2025'!$M$5:$M$15,MATCH(H7,'DS2025'!$M$5:$M$15,1)+1)),
IF($I$4=Database!$A$7,
_xlfn.FORECAST.LINEAR(H7,
INDEX('DS2025'!$Q$5:$Q$15,MATCH(H7,'DS2025'!$P$5:$P$15,1)):
INDEX('DS2025'!$Q$5:$Q$15,MATCH(H7,'DS2025'!$P$5:$P$15,1)+1),
INDEX('DS2025'!$P$5:$P$15,MATCH(H7,'DS2025'!$P$5:$P$15,1)):
INDEX('DS2025'!$P$5:$P$15,MATCH(H7,'DS2025'!$P$5:$P$15,1)+1)),
IF($I$4=Database!$A$8,
_xlfn.FORECAST.LINEAR(H7,
INDEX('DS2025'!$T$5:$T$15,MATCH(H7,'DS2025'!$S$5:$S$15,1)):
INDEX('DS2025'!$T$5:$T$15,MATCH(H7,'DS2025'!$S$5:$S$15,1)+1),
INDEX('DS2025'!$S$5:$S$15,MATCH(H7,'DS2025'!$S$5:$S$15,1)):
INDEX('DS2025'!$S$5:$S$15,MATCH(H7,'DS2025'!$S$5:$S$15,1)+1)),
IF($I$4=Database!$A$9,
_xlfn.FORECAST.LINEAR(H7,
INDEX('DS2025'!$W$5:$W$15,MATCH(H7,'DS2025'!$V$5:$V$15,1)):
INDEX('DS2025'!$W$5:$W$15,MATCH(H7,'DS2025'!$V$5:$V$15,1)+1),
INDEX('DS2025'!$V$5:$V$15,MATCH(H7,'DS2025'!$V$5:$V$15,1)):
INDEX('DS2025'!$V$5:$V$15,MATCH(H7,'DS2025'!$V$5:$V$15,1)+1)),
IF($I$4=Database!$A$10,
_xlfn.FORECAST.LINEAR(H7,
INDEX('DS2025'!$Z$5:$Z$15,MATCH(H7,'DS2025'!$Y$5:$Y$15,1)):
INDEX('DS2025'!$Z$5:$Z$15,MATCH(H7,'DS2025'!$Y$5:$Y$15,1)+1),
INDEX('DS2025'!$Y$5:$Y$15,MATCH(H7,'DS2025'!$Y$5:$Y$15,1)):
INDEX('DS2025'!$Y$5:$Y$15,MATCH(H7,'DS2025'!$Y$5:$Y$15,1)+1)),
IF($I$4=Database!$A$11,
_xlfn.FORECAST.LINEAR(
H7,
INDEX('DS2025'!$B$21:$B$35,MATCH(H7,'DS2025'!$A$21:$A$35,1)):
INDEX('DS2025'!$B$21:$B$35,MATCH(H7,'DS2025'!$A$21:$A$35,1)+1),
INDEX('DS2025'!$A$21:$A$35,MATCH(H7,'DS2025'!$A$21:$A$35,1)):
INDEX('DS2025'!$A$21:$A$35,MATCH(H7,'DS2025'!$A$21:$A$35,1)+1)),
IF($I$4=Database!$A$12,
_xlfn.FORECAST.LINEAR(
H7,
INDEX('DS2025'!$E$21:$E$35,MATCH(H7,'DS2025'!$D$21:$D$35,1)):
INDEX('DS2025'!$E$21:$E$35,MATCH(H7,'DS2025'!$D$21:$D$35,1)+1),
INDEX('DS2025'!$D$21:$D$35,MATCH(H7,'DS2025'!$D$21:$D$35,1)):
INDEX('DS2025'!$D$21:$D$35,MATCH(H7,'DS2025'!$D$21:$D$35,1)+1)),
IF($I$4=Database!$A$13,
_xlfn.FORECAST.LINEAR(
H7,
INDEX('DS2025'!$H$21:$H$35,MATCH(H7,'DS2025'!$G$21:$G$35,1)):
INDEX('DS2025'!$H$21:$H$35,MATCH(H7,'DS2025'!$G$21:$G$35,1)+1),
INDEX('DS2025'!$G$21:$G$35,MATCH(H7,'DS2025'!$G$21:$G$35,1)):
INDEX('DS2025'!$G$21:$G$35,MATCH(H7,'DS2025'!$G$21:$G$35,1)+1)),
IF($I$4=Database!$A$14,
_xlfn.FORECAST.LINEAR(
H7,
INDEX('DS2025'!$K$21:$K$35,MATCH(H7,'DS2025'!$J$21:$J$35,1)):
INDEX('DS2025'!$K$21:$K$35,MATCH(H7,'DS2025'!$J$21:$J$35,1)+1),
INDEX('DS2025'!$J$21:$J$35,MATCH(H7,'DS2025'!$J$21:$J$35,1)):
INDEX('DS2025'!$J$21:$J$35,MATCH(H7,'DS2025'!$J$21:$J$35,1)+1)),
IF($I$4=Database!$A$15,
_xlfn.FORECAST.LINEAR(
H7,
INDEX('DS2025'!$N$21:$N$35,MATCH(H7,'DS2025'!$M$21:$M$35,1)):
INDEX('DS2025'!$N$21:$N$35,MATCH(H7,'DS2025'!$M$21:$M$35,1)+1),
INDEX('DS2025'!$M$21:$M$35,MATCH(H7,'DS2025'!$M$21:$M$35,1)):
INDEX('DS2025'!$M$21:$M$35,MATCH(H7,'DS2025'!$M$21:$M$35,1)+1)),
IF($I$4=Database!$A$16,
_xlfn.FORECAST.LINEAR(
H7,
INDEX('DS2025'!$Q$21:$Q$35,MATCH(H7,'DS2025'!$P$21:$P$35,1)):
INDEX('DS2025'!$Q$21:$Q$35,MATCH(H7,'DS2025'!$P$21:$P$35,1)+1),
INDEX('DS2025'!$P$21:$P$35,MATCH(H7,'DS2025'!$P$21:$P$35,1)):
INDEX('DS2025'!$P$21:$P$35,MATCH(H7,'DS2025'!$P$21:$P$35,1)+1)),
IF($I$4=Database!$A$17,
_xlfn.FORECAST.LINEAR(
H7,
INDEX('DS2025'!$T$21:$T$35,MATCH(H7,'DS2025'!$S$21:$S$35,1)):
INDEX('DS2025'!$T$21:$T$35,MATCH(H7,'DS2025'!$S$21:$S$35,1)+1),
INDEX('DS2025'!$S$21:$S$35,MATCH(H7,'DS2025'!$S$21:$S$35,1)):
INDEX('DS2025'!$S$21:$S$35,MATCH(H7,'DS2025'!$S$21:$S$35,1)+1)),
IF($I$4=Database!$A$18,
_xlfn.FORECAST.LINEAR(
H7,
INDEX('DS2025'!$W$21:$W$35,MATCH(H7,'DS2025'!$V$21:$V$35,1)):
INDEX('DS2025'!$W$21:$W$35,MATCH(H7,'DS2025'!$V$21:$V$35,1)+1),
INDEX('DS2025'!$V$21:$V$35,MATCH(H7,'DS2025'!$V$21:$V$35,1)):
INDEX('DS2025'!$V$21:$V$35,MATCH(H7,'DS2025'!$V$21:$V$35,1)+1)),
IF($I$4=Database!$A$19,
_xlfn.FORECAST.LINEAR(
H7,
INDEX('DS2025'!$Z$21:$Z$35,MATCH(H7,'DS2025'!$Y$21:$Y$35,1)):
INDEX('DS2025'!$Z$21:$Z$35,MATCH(H7,'DS2025'!$Y$21:$Y$35,1)+1),
INDEX('DS2025'!$Y$21:$Y$35,MATCH(H7,'DS2025'!$Y$21:$Y$35,1)):
INDEX('DS2025'!$Y$21:$Y$35,MATCH(H7,'DS2025'!$Y$21:$Y$35,1)+1)),
IF($I$4=Database!$A$20,
_xlfn.FORECAST.LINEAR(
H7,
INDEX('DS2025'!$AC$21:$AC$35,MATCH(H7,'DS2025'!$AB$21:$AB$35,1)):
INDEX('DS2025'!$AC$21:$AC$35,MATCH(H7,'DS2025'!$AB$21:$AB$35,1)+1),
INDEX('DS2025'!$AB$21:$AB$35,MATCH(H7,'DS2025'!$AB$21:$AB$35,1)):
INDEX('DS2025'!$AB$21:$AB$35,MATCH(H7,'DS2025'!$AB$21:$AB$35,1)+1))
)))))))))))))))))))</f>
        <v>-0.22672406365920783</v>
      </c>
      <c r="J7" s="98">
        <f t="shared" ref="J7:J37" si="2">H7+I7</f>
        <v>106.4232759363408</v>
      </c>
      <c r="K7" s="98">
        <f>'Data 100 C'!E8</f>
        <v>106.968</v>
      </c>
      <c r="L7" s="98">
        <f>IF($L$4=Database!$A$2,
_xlfn.FORECAST.LINEAR(K7,
INDEX('DS2025'!$B$5:$B$15,MATCH(K7,'DS2025'!$A$5:$A$15,1)):
INDEX('DS2025'!$B$5:$B$15,MATCH(K7,'DS2025'!$A$5:$A$15,1)+1),
INDEX('DS2025'!$A$5:$A$15,MATCH(K7,'DS2025'!$A$5:$A$15,1)):
INDEX('DS2025'!$A$5:$A$15,MATCH(K7,'DS2025'!$A$5:$A$15,1)+1)),
IF($L$4=Database!$A$3,
_xlfn.FORECAST.LINEAR(K7,
INDEX('DS2025'!$E$5:$E$15,MATCH(K7,'DS2025'!$D$5:$D$15,1)):
INDEX('DS2025'!$E$5:$E$15,MATCH(K7,'DS2025'!$D$5:$D$15,1)+1),
INDEX('DS2025'!$D$5:$D$15,MATCH(K7,'DS2025'!$D$5:$D$15,1)):
INDEX('DS2025'!$D$5:$D$15,MATCH(K7,'DS2025'!$D$5:$D$15,1)+1)),
IF($L$4=Database!$A$4,
_xlfn.FORECAST.LINEAR(K7,
INDEX('DS2025'!$H$5:$H$15,MATCH(K7,'DS2025'!$G$5:$G$15,1)):
INDEX('DS2025'!$H$5:$H$15,MATCH(K7,'DS2025'!$G$5:$G$15,1)+1),
INDEX('DS2025'!$G$5:$G$15,MATCH(K7,'DS2025'!$G$5:$G$15,1)):
INDEX('DS2025'!$G$5:$G$15,MATCH(K7,'DS2025'!$G$5:$G$15,1)+1)),
IF($L$4=Database!$A$5,
_xlfn.FORECAST.LINEAR(K7,
INDEX('DS2025'!$K$5:$K$15,MATCH(K7,'DS2025'!$J$5:$J$15,1)):
INDEX('DS2025'!$K$5:$K$15,MATCH(K7,'DS2025'!$J$5:$J$15,1)+1),
INDEX('DS2025'!$J$5:$J$15,MATCH(K7,'DS2025'!$J$5:$J$15,1)):
INDEX('DS2025'!$J$5:$J$15,MATCH(K7,'DS2025'!$J$5:$J$15,1)+1)),
IF($L$4=Database!$A$6,
_xlfn.FORECAST.LINEAR(K7,
INDEX('DS2025'!$N$5:$N$15,MATCH(K7,'DS2025'!$M$5:$M$15,1)):
INDEX('DS2025'!$N$5:$N$15,MATCH(K7,'DS2025'!$M$5:$M$15,1)+1),
INDEX('DS2025'!$M$5:$M$15,MATCH(K7,'DS2025'!$M$5:$M$15,1)):
INDEX('DS2025'!$M$5:$M$15,MATCH(K7,'DS2025'!$M$5:$M$15,1)+1)),
IF($L$4=Database!$A$7,
_xlfn.FORECAST.LINEAR(K7,
INDEX('DS2025'!$Q$5:$Q$15,MATCH(K7,'DS2025'!$P$5:$P$15,1)):
INDEX('DS2025'!$Q$5:$Q$15,MATCH(K7,'DS2025'!$P$5:$P$15,1)+1),
INDEX('DS2025'!$P$5:$P$15,MATCH(K7,'DS2025'!$P$5:$P$15,1)):
INDEX('DS2025'!$P$5:$P$15,MATCH(K7,'DS2025'!$P$5:$P$15,1)+1)),
IF($L$4=Database!$A$8,
_xlfn.FORECAST.LINEAR(K7,
INDEX('DS2025'!$T$5:$T$15,MATCH(K7,'DS2025'!$S$5:$S$15,1)):
INDEX('DS2025'!$T$5:$T$15,MATCH(K7,'DS2025'!$S$5:$S$15,1)+1),
INDEX('DS2025'!$S$5:$S$15,MATCH(K7,'DS2025'!$S$5:$S$15,1)):
INDEX('DS2025'!$S$5:$S$15,MATCH(K7,'DS2025'!$S$5:$S$15,1)+1)),
IF($L$4=Database!$A$9,
_xlfn.FORECAST.LINEAR(K7,
INDEX('DS2025'!$W$5:$W$15,MATCH(K7,'DS2025'!$V$5:$V$15,1)):
INDEX('DS2025'!$W$5:$W$15,MATCH(K7,'DS2025'!$V$5:$V$15,1)+1),
INDEX('DS2025'!$V$5:$V$15,MATCH(K7,'DS2025'!$V$5:$V$15,1)):
INDEX('DS2025'!$V$5:$V$15,MATCH(K7,'DS2025'!$V$5:$V$15,1)+1)),
IF($L$4=Database!$A$10,
_xlfn.FORECAST.LINEAR(K7,
INDEX('DS2025'!$Z$5:$Z$15,MATCH(K7,'DS2025'!$Y$5:$Y$15,1)):
INDEX('DS2025'!$Z$5:$Z$15,MATCH(K7,'DS2025'!$Y$5:$Y$15,1)+1),
INDEX('DS2025'!$Y$5:$Y$15,MATCH(K7,'DS2025'!$Y$5:$Y$15,1)):
INDEX('DS2025'!$Y$5:$Y$15,MATCH(K7,'DS2025'!$Y$5:$Y$15,1)+1)),
IF($L$4=Database!$A$11,
_xlfn.FORECAST.LINEAR(
K7,
INDEX('DS2025'!$B$21:$B$35,MATCH(K7,'DS2025'!$A$21:$A$35,1)):
INDEX('DS2025'!$B$21:$B$35,MATCH(K7,'DS2025'!$A$21:$A$35,1)+1),
INDEX('DS2025'!$A$21:$A$35,MATCH(K7,'DS2025'!$A$21:$A$35,1)):
INDEX('DS2025'!$A$21:$A$35,MATCH(K7,'DS2025'!$A$21:$A$35,1)+1)),
IF($L$4=Database!$A$12,
_xlfn.FORECAST.LINEAR(
K7,
INDEX('DS2025'!$E$21:$E$35,MATCH(K7,'DS2025'!$D$21:$D$35,1)):
INDEX('DS2025'!$E$21:$E$35,MATCH(K7,'DS2025'!$D$21:$D$35,1)+1),
INDEX('DS2025'!$D$21:$D$35,MATCH(K7,'DS2025'!$D$21:$D$35,1)):
INDEX('DS2025'!$D$21:$D$35,MATCH(K7,'DS2025'!$D$21:$D$35,1)+1)),
IF($L$4=Database!$A$13,
_xlfn.FORECAST.LINEAR(
K7,
INDEX('DS2025'!$H$21:$H$35,MATCH(K7,'DS2025'!$G$21:$G$35,1)):
INDEX('DS2025'!$H$21:$H$35,MATCH(K7,'DS2025'!$G$21:$G$35,1)+1),
INDEX('DS2025'!$G$21:$G$35,MATCH(K7,'DS2025'!$G$21:$G$35,1)):
INDEX('DS2025'!$G$21:$G$35,MATCH(K7,'DS2025'!$G$21:$G$35,1)+1)),
IF($L$4=Database!$A$14,
_xlfn.FORECAST.LINEAR(
K7,
INDEX('DS2025'!$K$21:$K$35,MATCH(K7,'DS2025'!$J$21:$J$35,1)):
INDEX('DS2025'!$K$21:$K$35,MATCH(K7,'DS2025'!$J$21:$J$35,1)+1),
INDEX('DS2025'!$J$21:$J$35,MATCH(K7,'DS2025'!$J$21:$J$35,1)):
INDEX('DS2025'!$J$21:$J$35,MATCH(K7,'DS2025'!$J$21:$J$35,1)+1)),
IF($L$4=Database!$A$15,
_xlfn.FORECAST.LINEAR(
K7,
INDEX('DS2025'!$N$21:$N$35,MATCH(K7,'DS2025'!$M$21:$M$35,1)):
INDEX('DS2025'!$N$21:$N$35,MATCH(K7,'DS2025'!$M$21:$M$35,1)+1),
INDEX('DS2025'!$M$21:$M$35,MATCH(K7,'DS2025'!$M$21:$M$35,1)):
INDEX('DS2025'!$M$21:$M$35,MATCH(K7,'DS2025'!$M$21:$M$35,1)+1)),
IF($L$4=Database!$A$16,
_xlfn.FORECAST.LINEAR(
K7,
INDEX('DS2025'!$Q$21:$Q$35,MATCH(K7,'DS2025'!$P$21:$P$35,1)):
INDEX('DS2025'!$Q$21:$Q$35,MATCH(K7,'DS2025'!$P$21:$P$35,1)+1),
INDEX('DS2025'!$P$21:$P$35,MATCH(K7,'DS2025'!$P$21:$P$35,1)):
INDEX('DS2025'!$P$21:$P$35,MATCH(K7,'DS2025'!$P$21:$P$35,1)+1)),
IF($L$4=Database!$A$17,
_xlfn.FORECAST.LINEAR(
K7,
INDEX('DS2025'!$T$21:$T$35,MATCH(K7,'DS2025'!$S$21:$S$35,1)):
INDEX('DS2025'!$T$21:$T$35,MATCH(K7,'DS2025'!$S$21:$S$35,1)+1),
INDEX('DS2025'!$S$21:$S$35,MATCH(K7,'DS2025'!$S$21:$S$35,1)):
INDEX('DS2025'!$S$21:$S$35,MATCH(K7,'DS2025'!$S$21:$S$35,1)+1)),
IF($L$4=Database!$A$18,
_xlfn.FORECAST.LINEAR(
K7,
INDEX('DS2025'!$W$21:$W$35,MATCH(K7,'DS2025'!$V$21:$V$35,1)):
INDEX('DS2025'!$W$21:$W$35,MATCH(K7,'DS2025'!$V$21:$V$35,1)+1),
INDEX('DS2025'!$V$21:$V$35,MATCH(K7,'DS2025'!$V$21:$V$35,1)):
INDEX('DS2025'!$V$21:$V$35,MATCH(K7,'DS2025'!$V$21:$V$35,1)+1)),
IF($L$4=Database!$A$19,
_xlfn.FORECAST.LINEAR(
K7,
INDEX('DS2025'!$Z$21:$Z$35,MATCH(K7,'DS2025'!$Y$21:$Y$35,1)):
INDEX('DS2025'!$Z$21:$Z$35,MATCH(K7,'DS2025'!$Y$21:$Y$35,1)+1),
INDEX('DS2025'!$Y$21:$Y$35,MATCH(K7,'DS2025'!$Y$21:$Y$35,1)):
INDEX('DS2025'!$Y$21:$Y$35,MATCH(K7,'DS2025'!$Y$21:$Y$35,1)+1)),
IF($L$4=Database!$A$20,
_xlfn.FORECAST.LINEAR(
K7,
INDEX('DS2025'!$AC$21:$AC$35,MATCH(K7,'DS2025'!$AB$21:$AB$35,1)):
INDEX('DS2025'!$AC$21:$AC$35,MATCH(K7,'DS2025'!$AB$21:$AB$35,1)+1),
INDEX('DS2025'!$AB$21:$AB$35,MATCH(K7,'DS2025'!$AB$21:$AB$35,1)):
INDEX('DS2025'!$AB$21:$AB$35,MATCH(K7,'DS2025'!$AB$21:$AB$35,1)+1))
)))))))))))))))))))</f>
        <v>-0.35979280143971204</v>
      </c>
      <c r="M7" s="98">
        <f t="shared" ref="M7:M37" si="3">K7+L7</f>
        <v>106.60820719856029</v>
      </c>
      <c r="N7" s="317">
        <f>'Data 100 C'!F8</f>
        <v>106.06</v>
      </c>
      <c r="O7" s="98">
        <f>IF($O$4=Database!$A$2,
_xlfn.FORECAST.LINEAR(N7,
INDEX('DS2025'!$B$5:$B$15,MATCH(N7,'DS2025'!$A$5:$A$15,1)):
INDEX('DS2025'!$B$5:$B$15,MATCH(N7,'DS2025'!$A$5:$A$15,1)+1),
INDEX('DS2025'!$A$5:$A$15,MATCH(N7,'DS2025'!$A$5:$A$15,1)):
INDEX('DS2025'!$A$5:$A$15,MATCH(N7,'DS2025'!$A$5:$A$15,1)+1)),
IF($O$4=Database!$A$3,
_xlfn.FORECAST.LINEAR(N7,
INDEX('DS2025'!$E$5:$E$15,MATCH(N7,'DS2025'!$D$5:$D$15,1)):
INDEX('DS2025'!$E$5:$E$15,MATCH(N7,'DS2025'!$D$5:$D$15,1)+1),
INDEX('DS2025'!$D$5:$D$15,MATCH(N7,'DS2025'!$D$5:$D$15,1)):
INDEX('DS2025'!$D$5:$D$15,MATCH(N7,'DS2025'!$D$5:$D$15,1)+1)),
IF($O$4=Database!$A$4,
_xlfn.FORECAST.LINEAR(N7,
INDEX('DS2025'!$H$5:$H$15,MATCH(N7,'DS2025'!$G$5:$G$15,1)):
INDEX('DS2025'!$H$5:$H$15,MATCH(N7,'DS2025'!$G$5:$G$15,1)+1),
INDEX('DS2025'!$G$5:$G$15,MATCH(N7,'DS2025'!$G$5:$G$15,1)):
INDEX('DS2025'!$G$5:$G$15,MATCH(N7,'DS2025'!$G$5:$G$15,1)+1)),
IF($O$4=Database!$A$5,
_xlfn.FORECAST.LINEAR(N7,
INDEX('DS2025'!$K$5:$K$15,MATCH(N7,'DS2025'!$J$5:$J$15,1)):
INDEX('DS2025'!$K$5:$K$15,MATCH(N7,'DS2025'!$J$5:$J$15,1)+1),
INDEX('DS2025'!$J$5:$J$15,MATCH(N7,'DS2025'!$J$5:$J$15,1)):
INDEX('DS2025'!$J$5:$J$15,MATCH(N7,'DS2025'!$J$5:$J$15,1)+1)),
IF($O$4=Database!$A$6,
_xlfn.FORECAST.LINEAR(N7,
INDEX('DS2025'!$N$5:$N$15,MATCH(N7,'DS2025'!$M$5:$M$15,1)):
INDEX('DS2025'!$N$5:$N$15,MATCH(N7,'DS2025'!$M$5:$M$15,1)+1),
INDEX('DS2025'!$M$5:$M$15,MATCH(N7,'DS2025'!$M$5:$M$15,1)):
INDEX('DS2025'!$M$5:$M$15,MATCH(N7,'DS2025'!$M$5:$M$15,1)+1)),
IF($O$4=Database!$A$7,
_xlfn.FORECAST.LINEAR(N7,
INDEX('DS2025'!$Q$5:$Q$15,MATCH(N7,'DS2025'!$P$5:$P$15,1)):
INDEX('DS2025'!$Q$5:$Q$15,MATCH(N7,'DS2025'!$P$5:$P$15,1)+1),
INDEX('DS2025'!$P$5:$P$15,MATCH(N7,'DS2025'!$P$5:$P$15,1)):
INDEX('DS2025'!$P$5:$P$15,MATCH(N7,'DS2025'!$P$5:$P$15,1)+1)),
IF($O$4=Database!$A$8,
_xlfn.FORECAST.LINEAR(N7,
INDEX('DS2025'!$T$5:$T$15,MATCH(N7,'DS2025'!$S$5:$S$15,1)):
INDEX('DS2025'!$T$5:$T$15,MATCH(N7,'DS2025'!$S$5:$S$15,1)+1),
INDEX('DS2025'!$S$5:$S$15,MATCH(N7,'DS2025'!$S$5:$S$15,1)):
INDEX('DS2025'!$S$5:$S$15,MATCH(N7,'DS2025'!$S$5:$S$15,1)+1)),
IF($O$4=Database!$A$9,
_xlfn.FORECAST.LINEAR(N7,
INDEX('DS2025'!$W$5:$W$15,MATCH(N7,'DS2025'!$V$5:$V$15,1)):
INDEX('DS2025'!$W$5:$W$15,MATCH(N7,'DS2025'!$V$5:$V$15,1)+1),
INDEX('DS2025'!$V$5:$V$15,MATCH(N7,'DS2025'!$V$5:$V$15,1)):
INDEX('DS2025'!$V$5:$V$15,MATCH(N7,'DS2025'!$V$5:$V$15,1)+1)),
IF($O$4=Database!$A$10,
_xlfn.FORECAST.LINEAR(N7,
INDEX('DS2025'!$Z$5:$Z$15,MATCH(N7,'DS2025'!$Y$5:$Y$15,1)):
INDEX('DS2025'!$Z$5:$Z$15,MATCH(N7,'DS2025'!$Y$5:$Y$15,1)+1),
INDEX('DS2025'!$Y$5:$Y$15,MATCH(N7,'DS2025'!$Y$5:$Y$15,1)):
INDEX('DS2025'!$Y$5:$Y$15,MATCH(N7,'DS2025'!$Y$5:$Y$15,1)+1)),
IF($O$4=Database!$A$11,
_xlfn.FORECAST.LINEAR(
N7,
INDEX('DS2025'!$B$21:$B$35,MATCH(N7,'DS2025'!$A$21:$A$35,1)):
INDEX('DS2025'!$B$21:$B$35,MATCH(N7,'DS2025'!$A$21:$A$35,1)+1),
INDEX('DS2025'!$A$21:$A$35,MATCH(N7,'DS2025'!$A$21:$A$35,1)):
INDEX('DS2025'!$A$21:$A$35,MATCH(N7,'DS2025'!$A$21:$A$35,1)+1)),
IF($O$4=Database!$A$12,
_xlfn.FORECAST.LINEAR(
N7,
INDEX('DS2025'!$E$21:$E$35,MATCH(N7,'DS2025'!$D$21:$D$35,1)):
INDEX('DS2025'!$E$21:$E$35,MATCH(N7,'DS2025'!$D$21:$D$35,1)+1),
INDEX('DS2025'!$D$21:$D$35,MATCH(N7,'DS2025'!$D$21:$D$35,1)):
INDEX('DS2025'!$D$21:$D$35,MATCH(N7,'DS2025'!$D$21:$D$35,1)+1)),
IF($O$4=Database!$A$13,
_xlfn.FORECAST.LINEAR(
N7,
INDEX('DS2025'!$H$21:$H$35,MATCH(N7,'DS2025'!$G$21:$G$35,1)):
INDEX('DS2025'!$H$21:$H$35,MATCH(N7,'DS2025'!$G$21:$G$35,1)+1),
INDEX('DS2025'!$G$21:$G$35,MATCH(N7,'DS2025'!$G$21:$G$35,1)):
INDEX('DS2025'!$G$21:$G$35,MATCH(N7,'DS2025'!$G$21:$G$35,1)+1)),
IF($O$4=Database!$A$14,
_xlfn.FORECAST.LINEAR(
N7,
INDEX('DS2025'!$K$21:$K$35,MATCH(N7,'DS2025'!$J$21:$J$35,1)):
INDEX('DS2025'!$K$21:$K$35,MATCH(N7,'DS2025'!$J$21:$J$35,1)+1),
INDEX('DS2025'!$J$21:$J$35,MATCH(N7,'DS2025'!$J$21:$J$35,1)):
INDEX('DS2025'!$J$21:$J$35,MATCH(N7,'DS2025'!$J$21:$J$35,1)+1)),
IF($O$4=Database!$A$15,
_xlfn.FORECAST.LINEAR(
N7,
INDEX('DS2025'!$N$21:$N$35,MATCH(N7,'DS2025'!$M$21:$M$35,1)):
INDEX('DS2025'!$N$21:$N$35,MATCH(N7,'DS2025'!$M$21:$M$35,1)+1),
INDEX('DS2025'!$M$21:$M$35,MATCH(N7,'DS2025'!$M$21:$M$35,1)):
INDEX('DS2025'!$M$21:$M$35,MATCH(N7,'DS2025'!$M$21:$M$35,1)+1)),
IF($O$4=Database!$A$16,
_xlfn.FORECAST.LINEAR(
N7,
INDEX('DS2025'!$Q$21:$Q$35,MATCH(N7,'DS2025'!$P$21:$P$35,1)):
INDEX('DS2025'!$Q$21:$Q$35,MATCH(N7,'DS2025'!$P$21:$P$35,1)+1),
INDEX('DS2025'!$P$21:$P$35,MATCH(N7,'DS2025'!$P$21:$P$35,1)):
INDEX('DS2025'!$P$21:$P$35,MATCH(N7,'DS2025'!$P$21:$P$35,1)+1)),
IF($O$4=Database!$A$17,
_xlfn.FORECAST.LINEAR(
N7,
INDEX('DS2025'!$T$21:$T$35,MATCH(N7,'DS2025'!$S$21:$S$35,1)):
INDEX('DS2025'!$T$21:$T$35,MATCH(N7,'DS2025'!$S$21:$S$35,1)+1),
INDEX('DS2025'!$S$21:$S$35,MATCH(N7,'DS2025'!$S$21:$S$35,1)):
INDEX('DS2025'!$S$21:$S$35,MATCH(N7,'DS2025'!$S$21:$S$35,1)+1)),
IF($O$4=Database!$A$18,
_xlfn.FORECAST.LINEAR(
N7,
INDEX('DS2025'!$W$21:$W$35,MATCH(N7,'DS2025'!$V$21:$V$35,1)):
INDEX('DS2025'!$W$21:$W$35,MATCH(N7,'DS2025'!$V$21:$V$35,1)+1),
INDEX('DS2025'!$V$21:$V$35,MATCH(N7,'DS2025'!$V$21:$V$35,1)):
INDEX('DS2025'!$V$21:$V$35,MATCH(N7,'DS2025'!$V$21:$V$35,1)+1)),
IF($O$4=Database!$A$19,
_xlfn.FORECAST.LINEAR(
N7,
INDEX('DS2025'!$Z$21:$Z$35,MATCH(N7,'DS2025'!$Y$21:$Y$35,1)):
INDEX('DS2025'!$Z$21:$Z$35,MATCH(N7,'DS2025'!$Y$21:$Y$35,1)+1),
INDEX('DS2025'!$Y$21:$Y$35,MATCH(N7,'DS2025'!$Y$21:$Y$35,1)):
INDEX('DS2025'!$Y$21:$Y$35,MATCH(N7,'DS2025'!$Y$21:$Y$35,1)+1)),
IF($O$4=Database!$A$20,
_xlfn.FORECAST.LINEAR(
N7,
INDEX('DS2025'!$AC$21:$AC$35,MATCH(N7,'DS2025'!$AB$21:$AB$35,1)):
INDEX('DS2025'!$AC$21:$AC$35,MATCH(N7,'DS2025'!$AB$21:$AB$35,1)+1),
INDEX('DS2025'!$AB$21:$AB$35,MATCH(N7,'DS2025'!$AB$21:$AB$35,1)):
INDEX('DS2025'!$AB$21:$AB$35,MATCH(N7,'DS2025'!$AB$21:$AB$35,1)+1))
)))))))))))))))))))</f>
        <v>-0.35968386322735452</v>
      </c>
      <c r="P7" s="96">
        <f t="shared" ref="P7:P37" si="4">N7+O7</f>
        <v>105.70031613677264</v>
      </c>
      <c r="Q7" s="317">
        <f>'Data 100 C'!G8</f>
        <v>107.46</v>
      </c>
      <c r="R7" s="98">
        <f>IF($R$4=Database!$A$2,
_xlfn.FORECAST.LINEAR(Q7,
INDEX('DS2025'!$B$5:$B$15,MATCH(Q7,'DS2025'!$A$5:$A$15,1)):
INDEX('DS2025'!$B$5:$B$15,MATCH(Q7,'DS2025'!$A$5:$A$15,1)+1),
INDEX('DS2025'!$A$5:$A$15,MATCH(Q7,'DS2025'!$A$5:$A$15,1)):
INDEX('DS2025'!$A$5:$A$15,MATCH(Q7,'DS2025'!$A$5:$A$15,1)+1)),
IF($R$4=Database!$A$3,
_xlfn.FORECAST.LINEAR(Q7,
INDEX('DS2025'!$E$5:$E$15,MATCH(Q7,'DS2025'!$D$5:$D$15,1)):
INDEX('DS2025'!$E$5:$E$15,MATCH(Q7,'DS2025'!$D$5:$D$15,1)+1),
INDEX('DS2025'!$D$5:$D$15,MATCH(Q7,'DS2025'!$D$5:$D$15,1)):
INDEX('DS2025'!$D$5:$D$15,MATCH(Q7,'DS2025'!$D$5:$D$15,1)+1)),
IF($R$4=Database!$A$4,
_xlfn.FORECAST.LINEAR(Q7,
INDEX('DS2025'!$H$5:$H$15,MATCH(Q7,'DS2025'!$G$5:$G$15,1)):
INDEX('DS2025'!$H$5:$H$15,MATCH(Q7,'DS2025'!$G$5:$G$15,1)+1),
INDEX('DS2025'!$G$5:$G$15,MATCH(Q7,'DS2025'!$G$5:$G$15,1)):
INDEX('DS2025'!$G$5:$G$15,MATCH(Q7,'DS2025'!$G$5:$G$15,1)+1)),
IF($R$4=Database!$A$5,
_xlfn.FORECAST.LINEAR(Q7,
INDEX('DS2025'!$K$5:$K$15,MATCH(Q7,'DS2025'!$J$5:$J$15,1)):
INDEX('DS2025'!$K$5:$K$15,MATCH(Q7,'DS2025'!$J$5:$J$15,1)+1),
INDEX('DS2025'!$J$5:$J$15,MATCH(Q7,'DS2025'!$J$5:$J$15,1)):
INDEX('DS2025'!$J$5:$J$15,MATCH(Q7,'DS2025'!$J$5:$J$15,1)+1)),
IF($R$4=Database!$A$6,
_xlfn.FORECAST.LINEAR(Q7,
INDEX('DS2025'!$N$5:$N$15,MATCH(Q7,'DS2025'!$M$5:$M$15,1)):
INDEX('DS2025'!$N$5:$N$15,MATCH(Q7,'DS2025'!$M$5:$M$15,1)+1),
INDEX('DS2025'!$M$5:$M$15,MATCH(Q7,'DS2025'!$M$5:$M$15,1)):
INDEX('DS2025'!$M$5:$M$15,MATCH(Q7,'DS2025'!$M$5:$M$15,1)+1)),
IF($R$4=Database!$A$7,
_xlfn.FORECAST.LINEAR(Q7,
INDEX('DS2025'!$Q$5:$Q$15,MATCH(Q7,'DS2025'!$P$5:$P$15,1)):
INDEX('DS2025'!$Q$5:$Q$15,MATCH(Q7,'DS2025'!$P$5:$P$15,1)+1),
INDEX('DS2025'!$P$5:$P$15,MATCH(Q7,'DS2025'!$P$5:$P$15,1)):
INDEX('DS2025'!$P$5:$P$15,MATCH(Q7,'DS2025'!$P$5:$P$15,1)+1)),
IF($R$4=Database!$A$8,
_xlfn.FORECAST.LINEAR(Q7,
INDEX('DS2025'!$T$5:$T$15,MATCH(Q7,'DS2025'!$S$5:$S$15,1)):
INDEX('DS2025'!$T$5:$T$15,MATCH(Q7,'DS2025'!$S$5:$S$15,1)+1),
INDEX('DS2025'!$S$5:$S$15,MATCH(Q7,'DS2025'!$S$5:$S$15,1)):
INDEX('DS2025'!$S$5:$S$15,MATCH(Q7,'DS2025'!$S$5:$S$15,1)+1)),
IF($R$4=Database!$A$9,
_xlfn.FORECAST.LINEAR(Q7,
INDEX('DS2025'!$W$5:$W$15,MATCH(Q7,'DS2025'!$V$5:$V$15,1)):
INDEX('DS2025'!$W$5:$W$15,MATCH(Q7,'DS2025'!$V$5:$V$15,1)+1),
INDEX('DS2025'!$V$5:$V$15,MATCH(Q7,'DS2025'!$V$5:$V$15,1)):
INDEX('DS2025'!$V$5:$V$15,MATCH(Q7,'DS2025'!$V$5:$V$15,1)+1)),
IF($R$4=Database!$A$10,
_xlfn.FORECAST.LINEAR(Q7,
INDEX('DS2025'!$Z$5:$Z$15,MATCH(Q7,'DS2025'!$Y$5:$Y$15,1)):
INDEX('DS2025'!$Z$5:$Z$15,MATCH(Q7,'DS2025'!$Y$5:$Y$15,1)+1),
INDEX('DS2025'!$Y$5:$Y$15,MATCH(Q7,'DS2025'!$Y$5:$Y$15,1)):
INDEX('DS2025'!$Y$5:$Y$15,MATCH(Q7,'DS2025'!$Y$5:$Y$15,1)+1)),
IF($R$4=Database!$A$11,
_xlfn.FORECAST.LINEAR(
Q7,
INDEX('DS2025'!$B$21:$B$35,MATCH(Q7,'DS2025'!$A$21:$A$35,1)):
INDEX('DS2025'!$B$21:$B$35,MATCH(Q7,'DS2025'!$A$21:$A$35,1)+1),
INDEX('DS2025'!$A$21:$A$35,MATCH(Q7,'DS2025'!$A$21:$A$35,1)):
INDEX('DS2025'!$A$21:$A$35,MATCH(Q7,'DS2025'!$A$21:$A$35,1)+1)),
IF($R$4=Database!$A$12,
_xlfn.FORECAST.LINEAR(
Q7,
INDEX('DS2025'!$E$21:$E$35,MATCH(Q7,'DS2025'!$D$21:$D$35,1)):
INDEX('DS2025'!$E$21:$E$35,MATCH(Q7,'DS2025'!$D$21:$D$35,1)+1),
INDEX('DS2025'!$D$21:$D$35,MATCH(Q7,'DS2025'!$D$21:$D$35,1)):
INDEX('DS2025'!$D$21:$D$35,MATCH(Q7,'DS2025'!$D$21:$D$35,1)+1)),
IF($R$4=Database!$A$13,
_xlfn.FORECAST.LINEAR(
Q7,
INDEX('DS2025'!$H$21:$H$35,MATCH(Q7,'DS2025'!$G$21:$G$35,1)):
INDEX('DS2025'!$H$21:$H$35,MATCH(Q7,'DS2025'!$G$21:$G$35,1)+1),
INDEX('DS2025'!$G$21:$G$35,MATCH(Q7,'DS2025'!$G$21:$G$35,1)):
INDEX('DS2025'!$G$21:$G$35,MATCH(Q7,'DS2025'!$G$21:$G$35,1)+1)),
IF($R$4=Database!$A$14,
_xlfn.FORECAST.LINEAR(
Q7,
INDEX('DS2025'!$K$21:$K$35,MATCH(Q7,'DS2025'!$J$21:$J$35,1)):
INDEX('DS2025'!$K$21:$K$35,MATCH(Q7,'DS2025'!$J$21:$J$35,1)+1),
INDEX('DS2025'!$J$21:$J$35,MATCH(Q7,'DS2025'!$J$21:$J$35,1)):
INDEX('DS2025'!$J$21:$J$35,MATCH(Q7,'DS2025'!$J$21:$J$35,1)+1)),
IF($R$4=Database!$A$15,
_xlfn.FORECAST.LINEAR(
Q7,
INDEX('DS2025'!$N$21:$N$35,MATCH(Q7,'DS2025'!$M$21:$M$35,1)):
INDEX('DS2025'!$N$21:$N$35,MATCH(Q7,'DS2025'!$M$21:$M$35,1)+1),
INDEX('DS2025'!$M$21:$M$35,MATCH(Q7,'DS2025'!$M$21:$M$35,1)):
INDEX('DS2025'!$M$21:$M$35,MATCH(Q7,'DS2025'!$M$21:$M$35,1)+1)),
IF($R$4=Database!$A$16,
_xlfn.FORECAST.LINEAR(
Q7,
INDEX('DS2025'!$Q$21:$Q$35,MATCH(Q7,'DS2025'!$P$21:$P$35,1)):
INDEX('DS2025'!$Q$21:$Q$35,MATCH(Q7,'DS2025'!$P$21:$P$35,1)+1),
INDEX('DS2025'!$P$21:$P$35,MATCH(Q7,'DS2025'!$P$21:$P$35,1)):
INDEX('DS2025'!$P$21:$P$35,MATCH(Q7,'DS2025'!$P$21:$P$35,1)+1)),
IF($R$4=Database!$A$17,
_xlfn.FORECAST.LINEAR(
Q7,
INDEX('DS2025'!$T$21:$T$35,MATCH(Q7,'DS2025'!$S$21:$S$35,1)):
INDEX('DS2025'!$T$21:$T$35,MATCH(Q7,'DS2025'!$S$21:$S$35,1)+1),
INDEX('DS2025'!$S$21:$S$35,MATCH(Q7,'DS2025'!$S$21:$S$35,1)):
INDEX('DS2025'!$S$21:$S$35,MATCH(Q7,'DS2025'!$S$21:$S$35,1)+1)),
IF($R$4=Database!$A$18,
_xlfn.FORECAST.LINEAR(
Q7,
INDEX('DS2025'!$W$21:$W$35,MATCH(Q7,'DS2025'!$V$21:$V$35,1)):
INDEX('DS2025'!$W$21:$W$35,MATCH(Q7,'DS2025'!$V$21:$V$35,1)+1),
INDEX('DS2025'!$V$21:$V$35,MATCH(Q7,'DS2025'!$V$21:$V$35,1)):
INDEX('DS2025'!$V$21:$V$35,MATCH(Q7,'DS2025'!$V$21:$V$35,1)+1)),
IF($R$4=Database!$A$19,
_xlfn.FORECAST.LINEAR(
Q7,
INDEX('DS2025'!$Z$21:$Z$35,MATCH(Q7,'DS2025'!$Y$21:$Y$35,1)):
INDEX('DS2025'!$Z$21:$Z$35,MATCH(Q7,'DS2025'!$Y$21:$Y$35,1)+1),
INDEX('DS2025'!$Y$21:$Y$35,MATCH(Q7,'DS2025'!$Y$21:$Y$35,1)):
INDEX('DS2025'!$Y$21:$Y$35,MATCH(Q7,'DS2025'!$Y$21:$Y$35,1)+1)),
IF($R$4=Database!$A$20,
_xlfn.FORECAST.LINEAR(
Q7,
INDEX('DS2025'!$AC$21:$AC$35,MATCH(Q7,'DS2025'!$AB$21:$AB$35,1)):
INDEX('DS2025'!$AC$21:$AC$35,MATCH(Q7,'DS2025'!$AB$21:$AB$35,1)+1),
INDEX('DS2025'!$AB$21:$AB$35,MATCH(Q7,'DS2025'!$AB$21:$AB$35,1)):
INDEX('DS2025'!$AB$21:$AB$35,MATCH(Q7,'DS2025'!$AB$21:$AB$35,1)+1))
)))))))))))))))))))</f>
        <v>-1.6929769894534985E-2</v>
      </c>
      <c r="S7" s="98">
        <f t="shared" ref="S7:S37" si="5">Q7+R7</f>
        <v>107.44307023010546</v>
      </c>
      <c r="T7" s="317">
        <f>'Data 100 C'!H8</f>
        <v>105.154</v>
      </c>
      <c r="U7" s="98">
        <f>IF($U$4=Database!$A$2,
_xlfn.FORECAST.LINEAR(T7,
INDEX('DS2025'!$B$5:$B$15,MATCH(T7,'DS2025'!$A$5:$A$15,1)):
INDEX('DS2025'!$B$5:$B$15,MATCH(T7,'DS2025'!$A$5:$A$15,1)+1),
INDEX('DS2025'!$A$5:$A$15,MATCH(T7,'DS2025'!$A$5:$A$15,1)):
INDEX('DS2025'!$A$5:$A$15,MATCH(T7,'DS2025'!$A$5:$A$15,1)+1)),
IF($U$4=Database!$A$3,
_xlfn.FORECAST.LINEAR(T7,
INDEX('DS2025'!$E$5:$E$15,MATCH(T7,'DS2025'!$D$5:$D$15,1)):
INDEX('DS2025'!$E$5:$E$15,MATCH(T7,'DS2025'!$D$5:$D$15,1)+1),
INDEX('DS2025'!$D$5:$D$15,MATCH(T7,'DS2025'!$D$5:$D$15,1)):
INDEX('DS2025'!$D$5:$D$15,MATCH(T7,'DS2025'!$D$5:$D$15,1)+1)),
IF($U$4=Database!$A$4,
_xlfn.FORECAST.LINEAR(T7,
INDEX('DS2025'!$H$5:$H$15,MATCH(T7,'DS2025'!$G$5:$G$15,1)):
INDEX('DS2025'!$H$5:$H$15,MATCH(T7,'DS2025'!$G$5:$G$15,1)+1),
INDEX('DS2025'!$G$5:$G$15,MATCH(T7,'DS2025'!$G$5:$G$15,1)):
INDEX('DS2025'!$G$5:$G$15,MATCH(T7,'DS2025'!$G$5:$G$15,1)+1)),
IF($U$4=Database!$A$5,
_xlfn.FORECAST.LINEAR(T7,
INDEX('DS2025'!$K$5:$K$15,MATCH(T7,'DS2025'!$J$5:$J$15,1)):
INDEX('DS2025'!$K$5:$K$15,MATCH(T7,'DS2025'!$J$5:$J$15,1)+1),
INDEX('DS2025'!$J$5:$J$15,MATCH(T7,'DS2025'!$J$5:$J$15,1)):
INDEX('DS2025'!$J$5:$J$15,MATCH(T7,'DS2025'!$J$5:$J$15,1)+1)),
IF($U$4=Database!$A$6,
_xlfn.FORECAST.LINEAR(T7,
INDEX('DS2025'!$N$5:$N$15,MATCH(T7,'DS2025'!$M$5:$M$15,1)):
INDEX('DS2025'!$N$5:$N$15,MATCH(T7,'DS2025'!$M$5:$M$15,1)+1),
INDEX('DS2025'!$M$5:$M$15,MATCH(T7,'DS2025'!$M$5:$M$15,1)):
INDEX('DS2025'!$M$5:$M$15,MATCH(T7,'DS2025'!$M$5:$M$15,1)+1)),
IF($U$4=Database!$A$7,
_xlfn.FORECAST.LINEAR(T7,
INDEX('DS2025'!$Q$5:$Q$15,MATCH(T7,'DS2025'!$P$5:$P$15,1)):
INDEX('DS2025'!$Q$5:$Q$15,MATCH(T7,'DS2025'!$P$5:$P$15,1)+1),
INDEX('DS2025'!$P$5:$P$15,MATCH(T7,'DS2025'!$P$5:$P$15,1)):
INDEX('DS2025'!$P$5:$P$15,MATCH(T7,'DS2025'!$P$5:$P$15,1)+1)),
IF($U$4=Database!$A$8,
_xlfn.FORECAST.LINEAR(T7,
INDEX('DS2025'!$T$5:$T$15,MATCH(T7,'DS2025'!$S$5:$S$15,1)):
INDEX('DS2025'!$T$5:$T$15,MATCH(T7,'DS2025'!$S$5:$S$15,1)+1),
INDEX('DS2025'!$S$5:$S$15,MATCH(T7,'DS2025'!$S$5:$S$15,1)):
INDEX('DS2025'!$S$5:$S$15,MATCH(T7,'DS2025'!$S$5:$S$15,1)+1)),
IF($U$4=Database!$A$9,
_xlfn.FORECAST.LINEAR(T7,
INDEX('DS2025'!$W$5:$W$15,MATCH(T7,'DS2025'!$V$5:$V$15,1)):
INDEX('DS2025'!$W$5:$W$15,MATCH(T7,'DS2025'!$V$5:$V$15,1)+1),
INDEX('DS2025'!$V$5:$V$15,MATCH(T7,'DS2025'!$V$5:$V$15,1)):
INDEX('DS2025'!$V$5:$V$15,MATCH(T7,'DS2025'!$V$5:$V$15,1)+1)),
IF($U$4=Database!$A$10,
_xlfn.FORECAST.LINEAR(T7,
INDEX('DS2025'!$Z$5:$Z$15,MATCH(T7,'DS2025'!$Y$5:$Y$15,1)):
INDEX('DS2025'!$Z$5:$Z$15,MATCH(T7,'DS2025'!$Y$5:$Y$15,1)+1),
INDEX('DS2025'!$Y$5:$Y$15,MATCH(T7,'DS2025'!$Y$5:$Y$15,1)):
INDEX('DS2025'!$Y$5:$Y$15,MATCH(T7,'DS2025'!$Y$5:$Y$15,1)+1)),
IF($U$4=Database!$A$11,
_xlfn.FORECAST.LINEAR(
T7,
INDEX('DS2025'!$B$21:$B$35,MATCH(T7,'DS2025'!$A$21:$A$35,1)):
INDEX('DS2025'!$B$21:$B$35,MATCH(T7,'DS2025'!$A$21:$A$35,1)+1),
INDEX('DS2025'!$A$21:$A$35,MATCH(T7,'DS2025'!$A$21:$A$35,1)):
INDEX('DS2025'!$A$21:$A$35,MATCH(T7,'DS2025'!$A$21:$A$35,1)+1)),
IF($U$4=Database!$A$12,
_xlfn.FORECAST.LINEAR(
T7,
INDEX('DS2025'!$E$21:$E$35,MATCH(T7,'DS2025'!$D$21:$D$35,1)):
INDEX('DS2025'!$E$21:$E$35,MATCH(T7,'DS2025'!$D$21:$D$35,1)+1),
INDEX('DS2025'!$D$21:$D$35,MATCH(T7,'DS2025'!$D$21:$D$35,1)):
INDEX('DS2025'!$D$21:$D$35,MATCH(T7,'DS2025'!$D$21:$D$35,1)+1)),
IF($U$4=Database!$A$13,
_xlfn.FORECAST.LINEAR(
T7,
INDEX('DS2025'!$H$21:$H$35,MATCH(T7,'DS2025'!$G$21:$G$35,1)):
INDEX('DS2025'!$H$21:$H$35,MATCH(T7,'DS2025'!$G$21:$G$35,1)+1),
INDEX('DS2025'!$G$21:$G$35,MATCH(T7,'DS2025'!$G$21:$G$35,1)):
INDEX('DS2025'!$G$21:$G$35,MATCH(T7,'DS2025'!$G$21:$G$35,1)+1)),
IF($U$4=Database!$A$14,
_xlfn.FORECAST.LINEAR(
T7,
INDEX('DS2025'!$K$21:$K$35,MATCH(T7,'DS2025'!$J$21:$J$35,1)):
INDEX('DS2025'!$K$21:$K$35,MATCH(T7,'DS2025'!$J$21:$J$35,1)+1),
INDEX('DS2025'!$J$21:$J$35,MATCH(T7,'DS2025'!$J$21:$J$35,1)):
INDEX('DS2025'!$J$21:$J$35,MATCH(T7,'DS2025'!$J$21:$J$35,1)+1)),
IF($U$4=Database!$A$15,
_xlfn.FORECAST.LINEAR(
T7,
INDEX('DS2025'!$N$21:$N$35,MATCH(T7,'DS2025'!$M$21:$M$35,1)):
INDEX('DS2025'!$N$21:$N$35,MATCH(T7,'DS2025'!$M$21:$M$35,1)+1),
INDEX('DS2025'!$M$21:$M$35,MATCH(T7,'DS2025'!$M$21:$M$35,1)):
INDEX('DS2025'!$M$21:$M$35,MATCH(T7,'DS2025'!$M$21:$M$35,1)+1)),
IF($U$4=Database!$A$16,
_xlfn.FORECAST.LINEAR(
T7,
INDEX('DS2025'!$Q$21:$Q$35,MATCH(T7,'DS2025'!$P$21:$P$35,1)):
INDEX('DS2025'!$Q$21:$Q$35,MATCH(T7,'DS2025'!$P$21:$P$35,1)+1),
INDEX('DS2025'!$P$21:$P$35,MATCH(T7,'DS2025'!$P$21:$P$35,1)):
INDEX('DS2025'!$P$21:$P$35,MATCH(T7,'DS2025'!$P$21:$P$35,1)+1)),
IF($U$4=Database!$A$17,
_xlfn.FORECAST.LINEAR(
T7,
INDEX('DS2025'!$T$21:$T$35,MATCH(T7,'DS2025'!$S$21:$S$35,1)):
INDEX('DS2025'!$T$21:$T$35,MATCH(T7,'DS2025'!$S$21:$S$35,1)+1),
INDEX('DS2025'!$S$21:$S$35,MATCH(T7,'DS2025'!$S$21:$S$35,1)):
INDEX('DS2025'!$S$21:$S$35,MATCH(T7,'DS2025'!$S$21:$S$35,1)+1)),
IF($U$4=Database!$A$18,
_xlfn.FORECAST.LINEAR(
T7,
INDEX('DS2025'!$W$21:$W$35,MATCH(T7,'DS2025'!$V$21:$V$35,1)):
INDEX('DS2025'!$W$21:$W$35,MATCH(T7,'DS2025'!$V$21:$V$35,1)+1),
INDEX('DS2025'!$V$21:$V$35,MATCH(T7,'DS2025'!$V$21:$V$35,1)):
INDEX('DS2025'!$V$21:$V$35,MATCH(T7,'DS2025'!$V$21:$V$35,1)+1)),
IF($U$4=Database!$A$19,
_xlfn.FORECAST.LINEAR(
T7,
INDEX('DS2025'!$Z$21:$Z$35,MATCH(T7,'DS2025'!$Y$21:$Y$35,1)):
INDEX('DS2025'!$Z$21:$Z$35,MATCH(T7,'DS2025'!$Y$21:$Y$35,1)+1),
INDEX('DS2025'!$Y$21:$Y$35,MATCH(T7,'DS2025'!$Y$21:$Y$35,1)):
INDEX('DS2025'!$Y$21:$Y$35,MATCH(T7,'DS2025'!$Y$21:$Y$35,1)+1)),
IF($U$4=Database!$A$20,
_xlfn.FORECAST.LINEAR(
T7,
INDEX('DS2025'!$AC$21:$AC$35,MATCH(T7,'DS2025'!$AB$21:$AB$35,1)):
INDEX('DS2025'!$AC$21:$AC$35,MATCH(T7,'DS2025'!$AB$21:$AB$35,1)+1),
INDEX('DS2025'!$AB$21:$AB$35,MATCH(T7,'DS2025'!$AB$21:$AB$35,1)):
INDEX('DS2025'!$AB$21:$AB$35,MATCH(T7,'DS2025'!$AB$21:$AB$35,1)+1))
)))))))))))))))))))</f>
        <v>-0.35957516496700659</v>
      </c>
      <c r="V7" s="98">
        <f t="shared" ref="V7:V37" si="6">T7+U7</f>
        <v>104.79442483503298</v>
      </c>
      <c r="W7" s="317">
        <f>'Data 100 C'!I8</f>
        <v>105.77800000000001</v>
      </c>
      <c r="X7" s="98">
        <f>IF($X$4=Database!$A$2,
_xlfn.FORECAST.LINEAR(W7,
INDEX('DS2025'!$B$5:$B$15,MATCH(W7,'DS2025'!$A$5:$A$15,1)):
INDEX('DS2025'!$B$5:$B$15,MATCH(W7,'DS2025'!$A$5:$A$15,1)+1),
INDEX('DS2025'!$A$5:$A$15,MATCH(W7,'DS2025'!$A$5:$A$15,1)):
INDEX('DS2025'!$A$5:$A$15,MATCH(W7,'DS2025'!$A$5:$A$15,1)+1)),
IF($X$4=Database!$A$3,
_xlfn.FORECAST.LINEAR(W7,
INDEX('DS2025'!$E$5:$E$15,MATCH(W7,'DS2025'!$D$5:$D$15,1)):
INDEX('DS2025'!$E$5:$E$15,MATCH(W7,'DS2025'!$D$5:$D$15,1)+1),
INDEX('DS2025'!$D$5:$D$15,MATCH(W7,'DS2025'!$D$5:$D$15,1)):
INDEX('DS2025'!$D$5:$D$15,MATCH(W7,'DS2025'!$D$5:$D$15,1)+1)),
IF($X$4=Database!$A$4,
_xlfn.FORECAST.LINEAR(W7,
INDEX('DS2025'!$H$5:$H$15,MATCH(W7,'DS2025'!$G$5:$G$15,1)):
INDEX('DS2025'!$H$5:$H$15,MATCH(W7,'DS2025'!$G$5:$G$15,1)+1),
INDEX('DS2025'!$G$5:$G$15,MATCH(W7,'DS2025'!$G$5:$G$15,1)):
INDEX('DS2025'!$G$5:$G$15,MATCH(W7,'DS2025'!$G$5:$G$15,1)+1)),
IF($X$4=Database!$A$5,
_xlfn.FORECAST.LINEAR(W7,
INDEX('DS2025'!$K$5:$K$15,MATCH(W7,'DS2025'!$J$5:$J$15,1)):
INDEX('DS2025'!$K$5:$K$15,MATCH(W7,'DS2025'!$J$5:$J$15,1)+1),
INDEX('DS2025'!$J$5:$J$15,MATCH(W7,'DS2025'!$J$5:$J$15,1)):
INDEX('DS2025'!$J$5:$J$15,MATCH(W7,'DS2025'!$J$5:$J$15,1)+1)),
IF($X$4=Database!$A$6,
_xlfn.FORECAST.LINEAR(W7,
INDEX('DS2025'!$N$5:$N$15,MATCH(W7,'DS2025'!$M$5:$M$15,1)):
INDEX('DS2025'!$N$5:$N$15,MATCH(W7,'DS2025'!$M$5:$M$15,1)+1),
INDEX('DS2025'!$M$5:$M$15,MATCH(W7,'DS2025'!$M$5:$M$15,1)):
INDEX('DS2025'!$M$5:$M$15,MATCH(W7,'DS2025'!$M$5:$M$15,1)+1)),
IF($X$4=Database!$A$7,
_xlfn.FORECAST.LINEAR(W7,
INDEX('DS2025'!$Q$5:$Q$15,MATCH(W7,'DS2025'!$P$5:$P$15,1)):
INDEX('DS2025'!$Q$5:$Q$15,MATCH(W7,'DS2025'!$P$5:$P$15,1)+1),
INDEX('DS2025'!$P$5:$P$15,MATCH(W7,'DS2025'!$P$5:$P$15,1)):
INDEX('DS2025'!$P$5:$P$15,MATCH(W7,'DS2025'!$P$5:$P$15,1)+1)),
IF($X$4=Database!$A$8,
_xlfn.FORECAST.LINEAR(W7,
INDEX('DS2025'!$T$5:$T$15,MATCH(W7,'DS2025'!$S$5:$S$15,1)):
INDEX('DS2025'!$T$5:$T$15,MATCH(W7,'DS2025'!$S$5:$S$15,1)+1),
INDEX('DS2025'!$S$5:$S$15,MATCH(W7,'DS2025'!$S$5:$S$15,1)):
INDEX('DS2025'!$S$5:$S$15,MATCH(W7,'DS2025'!$S$5:$S$15,1)+1)),
IF($X$4=Database!$A$9,
_xlfn.FORECAST.LINEAR(W7,
INDEX('DS2025'!$W$5:$W$15,MATCH(W7,'DS2025'!$V$5:$V$15,1)):
INDEX('DS2025'!$W$5:$W$15,MATCH(W7,'DS2025'!$V$5:$V$15,1)+1),
INDEX('DS2025'!$V$5:$V$15,MATCH(W7,'DS2025'!$V$5:$V$15,1)):
INDEX('DS2025'!$V$5:$V$15,MATCH(W7,'DS2025'!$V$5:$V$15,1)+1)),
IF($X$4=Database!$A$10,
_xlfn.FORECAST.LINEAR(W7,
INDEX('DS2025'!$Z$5:$Z$15,MATCH(W7,'DS2025'!$Y$5:$Y$15,1)):
INDEX('DS2025'!$Z$5:$Z$15,MATCH(W7,'DS2025'!$Y$5:$Y$15,1)+1),
INDEX('DS2025'!$Y$5:$Y$15,MATCH(W7,'DS2025'!$Y$5:$Y$15,1)):
INDEX('DS2025'!$Y$5:$Y$15,MATCH(W7,'DS2025'!$Y$5:$Y$15,1)+1)),
IF($X$4=Database!$A$11,
_xlfn.FORECAST.LINEAR(
W7,
INDEX('DS2025'!$B$21:$B$35,MATCH(W7,'DS2025'!$A$21:$A$35,1)):
INDEX('DS2025'!$B$21:$B$35,MATCH(W7,'DS2025'!$A$21:$A$35,1)+1),
INDEX('DS2025'!$A$21:$A$35,MATCH(W7,'DS2025'!$A$21:$A$35,1)):
INDEX('DS2025'!$A$21:$A$35,MATCH(W7,'DS2025'!$A$21:$A$35,1)+1)),
IF($X$4=Database!$A$12,
_xlfn.FORECAST.LINEAR(
W7,
INDEX('DS2025'!$E$21:$E$35,MATCH(W7,'DS2025'!$D$21:$D$35,1)):
INDEX('DS2025'!$E$21:$E$35,MATCH(W7,'DS2025'!$D$21:$D$35,1)+1),
INDEX('DS2025'!$D$21:$D$35,MATCH(W7,'DS2025'!$D$21:$D$35,1)):
INDEX('DS2025'!$D$21:$D$35,MATCH(W7,'DS2025'!$D$21:$D$35,1)+1)),
IF($X$4=Database!$A$13,
_xlfn.FORECAST.LINEAR(
W7,
INDEX('DS2025'!$H$21:$H$35,MATCH(W7,'DS2025'!$G$21:$G$35,1)):
INDEX('DS2025'!$H$21:$H$35,MATCH(W7,'DS2025'!$G$21:$G$35,1)+1),
INDEX('DS2025'!$G$21:$G$35,MATCH(W7,'DS2025'!$G$21:$G$35,1)):
INDEX('DS2025'!$G$21:$G$35,MATCH(W7,'DS2025'!$G$21:$G$35,1)+1)),
IF($X$4=Database!$A$14,
_xlfn.FORECAST.LINEAR(
W7,
INDEX('DS2025'!$K$21:$K$35,MATCH(W7,'DS2025'!$J$21:$J$35,1)):
INDEX('DS2025'!$K$21:$K$35,MATCH(W7,'DS2025'!$J$21:$J$35,1)+1),
INDEX('DS2025'!$J$21:$J$35,MATCH(W7,'DS2025'!$J$21:$J$35,1)):
INDEX('DS2025'!$J$21:$J$35,MATCH(W7,'DS2025'!$J$21:$J$35,1)+1)),
IF($X$4=Database!$A$15,
_xlfn.FORECAST.LINEAR(
W7,
INDEX('DS2025'!$N$21:$N$35,MATCH(W7,'DS2025'!$M$21:$M$35,1)):
INDEX('DS2025'!$N$21:$N$35,MATCH(W7,'DS2025'!$M$21:$M$35,1)+1),
INDEX('DS2025'!$M$21:$M$35,MATCH(W7,'DS2025'!$M$21:$M$35,1)):
INDEX('DS2025'!$M$21:$M$35,MATCH(W7,'DS2025'!$M$21:$M$35,1)+1)),
IF($X$4=Database!$A$16,
_xlfn.FORECAST.LINEAR(
W7,
INDEX('DS2025'!$Q$21:$Q$35,MATCH(W7,'DS2025'!$P$21:$P$35,1)):
INDEX('DS2025'!$Q$21:$Q$35,MATCH(W7,'DS2025'!$P$21:$P$35,1)+1),
INDEX('DS2025'!$P$21:$P$35,MATCH(W7,'DS2025'!$P$21:$P$35,1)):
INDEX('DS2025'!$P$21:$P$35,MATCH(W7,'DS2025'!$P$21:$P$35,1)+1)),
IF($X$4=Database!$A$17,
_xlfn.FORECAST.LINEAR(
W7,
INDEX('DS2025'!$T$21:$T$35,MATCH(W7,'DS2025'!$S$21:$S$35,1)):
INDEX('DS2025'!$T$21:$T$35,MATCH(W7,'DS2025'!$S$21:$S$35,1)+1),
INDEX('DS2025'!$S$21:$S$35,MATCH(W7,'DS2025'!$S$21:$S$35,1)):
INDEX('DS2025'!$S$21:$S$35,MATCH(W7,'DS2025'!$S$21:$S$35,1)+1)),
IF($X$4=Database!$A$18,
_xlfn.FORECAST.LINEAR(
W7,
INDEX('DS2025'!$W$21:$W$35,MATCH(W7,'DS2025'!$V$21:$V$35,1)):
INDEX('DS2025'!$W$21:$W$35,MATCH(W7,'DS2025'!$V$21:$V$35,1)+1),
INDEX('DS2025'!$V$21:$V$35,MATCH(W7,'DS2025'!$V$21:$V$35,1)):
INDEX('DS2025'!$V$21:$V$35,MATCH(W7,'DS2025'!$V$21:$V$35,1)+1)),
IF($X$4=Database!$A$19,
_xlfn.FORECAST.LINEAR(
W7,
INDEX('DS2025'!$Z$21:$Z$35,MATCH(W7,'DS2025'!$Y$21:$Y$35,1)):
INDEX('DS2025'!$Z$21:$Z$35,MATCH(W7,'DS2025'!$Y$21:$Y$35,1)+1),
INDEX('DS2025'!$Y$21:$Y$35,MATCH(W7,'DS2025'!$Y$21:$Y$35,1)):
INDEX('DS2025'!$Y$21:$Y$35,MATCH(W7,'DS2025'!$Y$21:$Y$35,1)+1)),
IF($X$4=Database!$A$20,
_xlfn.FORECAST.LINEAR(
W7,
INDEX('DS2025'!$AC$21:$AC$35,MATCH(W7,'DS2025'!$AB$21:$AB$35,1)):
INDEX('DS2025'!$AC$21:$AC$35,MATCH(W7,'DS2025'!$AB$21:$AB$35,1)+1),
INDEX('DS2025'!$AB$21:$AB$35,MATCH(W7,'DS2025'!$AB$21:$AB$35,1)):
INDEX('DS2025'!$AB$21:$AB$35,MATCH(W7,'DS2025'!$AB$21:$AB$35,1)+1))
)))))))))))))))))))</f>
        <v>-0.35965002999400114</v>
      </c>
      <c r="Y7" s="98">
        <f t="shared" ref="Y7:Y37" si="7">W7+X7</f>
        <v>105.41834997000601</v>
      </c>
      <c r="Z7" s="97">
        <f>'Data 100 C'!J8</f>
        <v>106.78700000000001</v>
      </c>
      <c r="AA7" s="98">
        <f>IF($AA$4=Database!$A$2,
_xlfn.FORECAST.LINEAR(Z7,
INDEX('DS2025'!$B$5:$B$15,MATCH(Z7,'DS2025'!$A$5:$A$15,1)):
INDEX('DS2025'!$B$5:$B$15,MATCH(Z7,'DS2025'!$A$5:$A$15,1)+1),
INDEX('DS2025'!$A$5:$A$15,MATCH(Z7,'DS2025'!$A$5:$A$15,1)):
INDEX('DS2025'!$A$5:$A$15,MATCH(Z7,'DS2025'!$A$5:$A$15,1)+1)),
IF($AA$4=Database!$A$3,
_xlfn.FORECAST.LINEAR(Z7,
INDEX('DS2025'!$E$5:$E$15,MATCH(Z7,'DS2025'!$D$5:$D$15,1)):
INDEX('DS2025'!$E$5:$E$15,MATCH(Z7,'DS2025'!$D$5:$D$15,1)+1),
INDEX('DS2025'!$D$5:$D$15,MATCH(Z7,'DS2025'!$D$5:$D$15,1)):
INDEX('DS2025'!$D$5:$D$15,MATCH(Z7,'DS2025'!$D$5:$D$15,1)+1)),
IF($AA$4=Database!$A$4,
_xlfn.FORECAST.LINEAR(Z7,
INDEX('DS2025'!$H$5:$H$15,MATCH(Z7,'DS2025'!$G$5:$G$15,1)):
INDEX('DS2025'!$H$5:$H$15,MATCH(Z7,'DS2025'!$G$5:$G$15,1)+1),
INDEX('DS2025'!$G$5:$G$15,MATCH(Z7,'DS2025'!$G$5:$G$15,1)):
INDEX('DS2025'!$G$5:$G$15,MATCH(Z7,'DS2025'!$G$5:$G$15,1)+1)),
IF($AA$4=Database!$A$5,
_xlfn.FORECAST.LINEAR(Z7,
INDEX('DS2025'!$K$5:$K$15,MATCH(Z7,'DS2025'!$J$5:$J$15,1)):
INDEX('DS2025'!$K$5:$K$15,MATCH(Z7,'DS2025'!$J$5:$J$15,1)+1),
INDEX('DS2025'!$J$5:$J$15,MATCH(Z7,'DS2025'!$J$5:$J$15,1)):
INDEX('DS2025'!$J$5:$J$15,MATCH(Z7,'DS2025'!$J$5:$J$15,1)+1)),
IF($AA$4=Database!$A$6,
_xlfn.FORECAST.LINEAR(Z7,
INDEX('DS2025'!$N$5:$N$15,MATCH(Z7,'DS2025'!$M$5:$M$15,1)):
INDEX('DS2025'!$N$5:$N$15,MATCH(Z7,'DS2025'!$M$5:$M$15,1)+1),
INDEX('DS2025'!$M$5:$M$15,MATCH(Z7,'DS2025'!$M$5:$M$15,1)):
INDEX('DS2025'!$M$5:$M$15,MATCH(Z7,'DS2025'!$M$5:$M$15,1)+1)),
IF($AA$4=Database!$A$7,
_xlfn.FORECAST.LINEAR(Z7,
INDEX('DS2025'!$Q$5:$Q$15,MATCH(Z7,'DS2025'!$P$5:$P$15,1)):
INDEX('DS2025'!$Q$5:$Q$15,MATCH(Z7,'DS2025'!$P$5:$P$15,1)+1),
INDEX('DS2025'!$P$5:$P$15,MATCH(Z7,'DS2025'!$P$5:$P$15,1)):
INDEX('DS2025'!$P$5:$P$15,MATCH(Z7,'DS2025'!$P$5:$P$15,1)+1)),
IF($AA$4=Database!$A$8,
_xlfn.FORECAST.LINEAR(Z7,
INDEX('DS2025'!$T$5:$T$15,MATCH(Z7,'DS2025'!$S$5:$S$15,1)):
INDEX('DS2025'!$T$5:$T$15,MATCH(Z7,'DS2025'!$S$5:$S$15,1)+1),
INDEX('DS2025'!$S$5:$S$15,MATCH(Z7,'DS2025'!$S$5:$S$15,1)):
INDEX('DS2025'!$S$5:$S$15,MATCH(Z7,'DS2025'!$S$5:$S$15,1)+1)),
IF($AA$4=Database!$A$9,
_xlfn.FORECAST.LINEAR(Z7,
INDEX('DS2025'!$W$5:$W$15,MATCH(Z7,'DS2025'!$V$5:$V$15,1)):
INDEX('DS2025'!$W$5:$W$15,MATCH(Z7,'DS2025'!$V$5:$V$15,1)+1),
INDEX('DS2025'!$V$5:$V$15,MATCH(Z7,'DS2025'!$V$5:$V$15,1)):
INDEX('DS2025'!$V$5:$V$15,MATCH(Z7,'DS2025'!$V$5:$V$15,1)+1)),
IF($AA$4=Database!$A$10,
_xlfn.FORECAST.LINEAR(Z7,
INDEX('DS2025'!$Z$5:$Z$15,MATCH(Z7,'DS2025'!$Y$5:$Y$15,1)):
INDEX('DS2025'!$Z$5:$Z$15,MATCH(Z7,'DS2025'!$Y$5:$Y$15,1)+1),
INDEX('DS2025'!$Y$5:$Y$15,MATCH(Z7,'DS2025'!$Y$5:$Y$15,1)):
INDEX('DS2025'!$Y$5:$Y$15,MATCH(Z7,'DS2025'!$Y$5:$Y$15,1)+1)),
IF($AA$4=Database!$A$11,
_xlfn.FORECAST.LINEAR(
Z7,
INDEX('DS2025'!$B$21:$B$35,MATCH(Z7,'DS2025'!$A$21:$A$35,1)):
INDEX('DS2025'!$B$21:$B$35,MATCH(Z7,'DS2025'!$A$21:$A$35,1)+1),
INDEX('DS2025'!$A$21:$A$35,MATCH(Z7,'DS2025'!$A$21:$A$35,1)):
INDEX('DS2025'!$A$21:$A$35,MATCH(Z7,'DS2025'!$A$21:$A$35,1)+1)),
IF($AA$4=Database!$A$12,
_xlfn.FORECAST.LINEAR(
Z7,
INDEX('DS2025'!$E$21:$E$35,MATCH(Z7,'DS2025'!$D$21:$D$35,1)):
INDEX('DS2025'!$E$21:$E$35,MATCH(Z7,'DS2025'!$D$21:$D$35,1)+1),
INDEX('DS2025'!$D$21:$D$35,MATCH(Z7,'DS2025'!$D$21:$D$35,1)):
INDEX('DS2025'!$D$21:$D$35,MATCH(Z7,'DS2025'!$D$21:$D$35,1)+1)),
IF($AA$4=Database!$A$13,
_xlfn.FORECAST.LINEAR(
Z7,
INDEX('DS2025'!$H$21:$H$35,MATCH(Z7,'DS2025'!$G$21:$G$35,1)):
INDEX('DS2025'!$H$21:$H$35,MATCH(Z7,'DS2025'!$G$21:$G$35,1)+1),
INDEX('DS2025'!$G$21:$G$35,MATCH(Z7,'DS2025'!$G$21:$G$35,1)):
INDEX('DS2025'!$G$21:$G$35,MATCH(Z7,'DS2025'!$G$21:$G$35,1)+1)),
IF($AA$4=Database!$A$14,
_xlfn.FORECAST.LINEAR(
Z7,
INDEX('DS2025'!$K$21:$K$35,MATCH(Z7,'DS2025'!$J$21:$J$35,1)):
INDEX('DS2025'!$K$21:$K$35,MATCH(Z7,'DS2025'!$J$21:$J$35,1)+1),
INDEX('DS2025'!$J$21:$J$35,MATCH(Z7,'DS2025'!$J$21:$J$35,1)):
INDEX('DS2025'!$J$21:$J$35,MATCH(Z7,'DS2025'!$J$21:$J$35,1)+1)),
IF($AA$4=Database!$A$15,
_xlfn.FORECAST.LINEAR(
Z7,
INDEX('DS2025'!$N$21:$N$35,MATCH(Z7,'DS2025'!$M$21:$M$35,1)):
INDEX('DS2025'!$N$21:$N$35,MATCH(Z7,'DS2025'!$M$21:$M$35,1)+1),
INDEX('DS2025'!$M$21:$M$35,MATCH(Z7,'DS2025'!$M$21:$M$35,1)):
INDEX('DS2025'!$M$21:$M$35,MATCH(Z7,'DS2025'!$M$21:$M$35,1)+1)),
IF($AA$4=Database!$A$16,
_xlfn.FORECAST.LINEAR(
Z7,
INDEX('DS2025'!$Q$21:$Q$35,MATCH(Z7,'DS2025'!$P$21:$P$35,1)):
INDEX('DS2025'!$Q$21:$Q$35,MATCH(Z7,'DS2025'!$P$21:$P$35,1)+1),
INDEX('DS2025'!$P$21:$P$35,MATCH(Z7,'DS2025'!$P$21:$P$35,1)):
INDEX('DS2025'!$P$21:$P$35,MATCH(Z7,'DS2025'!$P$21:$P$35,1)+1)),
IF($AA$4=Database!$A$17,
_xlfn.FORECAST.LINEAR(
Z7,
INDEX('DS2025'!$T$21:$T$35,MATCH(Z7,'DS2025'!$S$21:$S$35,1)):
INDEX('DS2025'!$T$21:$T$35,MATCH(Z7,'DS2025'!$S$21:$S$35,1)+1),
INDEX('DS2025'!$S$21:$S$35,MATCH(Z7,'DS2025'!$S$21:$S$35,1)):
INDEX('DS2025'!$S$21:$S$35,MATCH(Z7,'DS2025'!$S$21:$S$35,1)+1)),
IF($AA$4=Database!$A$18,
_xlfn.FORECAST.LINEAR(
Z7,
INDEX('DS2025'!$W$21:$W$35,MATCH(Z7,'DS2025'!$V$21:$V$35,1)):
INDEX('DS2025'!$W$21:$W$35,MATCH(Z7,'DS2025'!$V$21:$V$35,1)+1),
INDEX('DS2025'!$V$21:$V$35,MATCH(Z7,'DS2025'!$V$21:$V$35,1)):
INDEX('DS2025'!$V$21:$V$35,MATCH(Z7,'DS2025'!$V$21:$V$35,1)+1)),
IF($AA$4=Database!$A$19,
_xlfn.FORECAST.LINEAR(
Z7,
INDEX('DS2025'!$Z$21:$Z$35,MATCH(Z7,'DS2025'!$Y$21:$Y$35,1)):
INDEX('DS2025'!$Z$21:$Z$35,MATCH(Z7,'DS2025'!$Y$21:$Y$35,1)+1),
INDEX('DS2025'!$Y$21:$Y$35,MATCH(Z7,'DS2025'!$Y$21:$Y$35,1)):
INDEX('DS2025'!$Y$21:$Y$35,MATCH(Z7,'DS2025'!$Y$21:$Y$35,1)+1)),
IF($AA$4=Database!$A$20,
_xlfn.FORECAST.LINEAR(
Z7,
INDEX('DS2025'!$AC$21:$AC$35,MATCH(Z7,'DS2025'!$AB$21:$AB$35,1)):
INDEX('DS2025'!$AC$21:$AC$35,MATCH(Z7,'DS2025'!$AB$21:$AB$35,1)+1),
INDEX('DS2025'!$AB$21:$AB$35,MATCH(Z7,'DS2025'!$AB$21:$AB$35,1)):
INDEX('DS2025'!$AB$21:$AB$35,MATCH(Z7,'DS2025'!$AB$21:$AB$35,1)+1))
)))))))))))))))))))</f>
        <v>-0.35977108578284339</v>
      </c>
      <c r="AB7" s="97">
        <f t="shared" ref="AB7:AB36" si="8">Z7+AA7</f>
        <v>106.42722891421717</v>
      </c>
      <c r="AC7" s="318">
        <f>'Data 100 C'!K8</f>
        <v>105</v>
      </c>
      <c r="AD7" s="42"/>
      <c r="AE7" s="42"/>
      <c r="AF7" s="42"/>
    </row>
    <row r="8" spans="1:61" ht="15" customHeight="1">
      <c r="A8" s="316">
        <v>2</v>
      </c>
      <c r="B8" s="316">
        <f>'Data 100 C'!B9</f>
        <v>106.749</v>
      </c>
      <c r="C8" s="98">
        <f>IF($C$4=Database!$A$2,
_xlfn.FORECAST.LINEAR(B8,
INDEX('DS2025'!$B$5:$B$15,MATCH(B8,'DS2025'!$A$5:$A$15,1)):
INDEX('DS2025'!$B$5:$B$15,MATCH(B8,'DS2025'!$A$5:$A$15,1)+1),
INDEX('DS2025'!$A$5:$A$15,MATCH(B8,'DS2025'!$A$5:$A$15,1)):
INDEX('DS2025'!$A$5:$A$15,MATCH(B8,'DS2025'!$A$5:$A$15,1)+1)),
IF($C$4=Database!$A$3,
_xlfn.FORECAST.LINEAR(B8,
INDEX('DS2025'!$E$5:$E$15,MATCH(B8,'DS2025'!$D$5:$D$15,1)):
INDEX('DS2025'!$E$5:$E$15,MATCH(B8,'DS2025'!$D$5:$D$15,1)+1),
INDEX('DS2025'!$D$5:$D$15,MATCH(B8,'DS2025'!$D$5:$D$15,1)):
INDEX('DS2025'!$D$5:$D$15,MATCH(B8,'DS2025'!$D$5:$D$15,1)+1)),
IF($C$4=Database!$A$4,
_xlfn.FORECAST.LINEAR(B8,
INDEX('DS2025'!$H$5:$H$15,MATCH(B8,'DS2025'!$G$5:$G$15,1)):
INDEX('DS2025'!$H$5:$H$15,MATCH(B8,'DS2025'!$G$5:$G$15,1)+1),
INDEX('DS2025'!$G$5:$G$15,MATCH(B8,'DS2025'!$G$5:$G$15,1)):
INDEX('DS2025'!$G$5:$G$15,MATCH(B8,'DS2025'!$G$5:$G$15,1)+1)),
IF($C$4=Database!$A$5,
_xlfn.FORECAST.LINEAR(B8,
INDEX('DS2025'!$K$5:$K$15,MATCH(B8,'DS2025'!$J$5:$J$15,1)):
INDEX('DS2025'!$K$5:$K$15,MATCH(B8,'DS2025'!$J$5:$J$15,1)+1),
INDEX('DS2025'!$J$5:$J$15,MATCH(B8,'DS2025'!$J$5:$J$15,1)):
INDEX('DS2025'!$J$5:$J$15,MATCH(B8,'DS2025'!$J$5:$J$15,1)+1)),
IF($C$4=Database!$A$6,
_xlfn.FORECAST.LINEAR(B8,
INDEX('DS2025'!$N$5:$N$15,MATCH(B8,'DS2025'!$M$5:$M$15,1)):
INDEX('DS2025'!$N$5:$N$15,MATCH(B8,'DS2025'!$M$5:$M$15,1)+1),
INDEX('DS2025'!$M$5:$M$15,MATCH(B8,'DS2025'!$M$5:$M$15,1)):
INDEX('DS2025'!$M$5:$M$15,MATCH(B8,'DS2025'!$M$5:$M$15,1)+1)),
IF($C$4=Database!$A$7,
_xlfn.FORECAST.LINEAR(B8,
INDEX('DS2025'!$Q$5:$Q$15,MATCH(B8,'DS2025'!$P$5:$P$15,1)):
INDEX('DS2025'!$Q$5:$Q$15,MATCH(B8,'DS2025'!$P$5:$P$15,1)+1),
INDEX('DS2025'!$P$5:$P$15,MATCH(B8,'DS2025'!$P$5:$P$15,1)):
INDEX('DS2025'!$P$5:$P$15,MATCH(B8,'DS2025'!$P$5:$P$15,1)+1)),
IF($C$4=Database!$A$8,
_xlfn.FORECAST.LINEAR(B8,
INDEX('DS2025'!$T$5:$T$15,MATCH(B8,'DS2025'!$S$5:$S$15,1)):
INDEX('DS2025'!$T$5:$T$15,MATCH(B8,'DS2025'!$S$5:$S$15,1)+1),
INDEX('DS2025'!$S$5:$S$15,MATCH(B8,'DS2025'!$S$5:$S$15,1)):
INDEX('DS2025'!$S$5:$S$15,MATCH(B8,'DS2025'!$S$5:$S$15,1)+1)),
IF($C$4=Database!$A$9,
_xlfn.FORECAST.LINEAR(B8,
INDEX('DS2025'!$W$5:$W$15,MATCH(B8,'DS2025'!$V$5:$V$15,1)):
INDEX('DS2025'!$W$5:$W$15,MATCH(B8,'DS2025'!$V$5:$V$15,1)+1),
INDEX('DS2025'!$V$5:$V$15,MATCH(B8,'DS2025'!$V$5:$V$15,1)):
INDEX('DS2025'!$V$5:$V$15,MATCH(B8,'DS2025'!$V$5:$V$15,1)+1)),
IF($C$4=Database!$A$10,
_xlfn.FORECAST.LINEAR(B8,
INDEX('DS2025'!$Z$5:$Z$15,MATCH(B8,'DS2025'!$Y$5:$Y$15,1)):
INDEX('DS2025'!$Z$5:$Z$15,MATCH(B8,'DS2025'!$Y$5:$Y$15,1)+1),
INDEX('DS2025'!$Y$5:$Y$15,MATCH(B8,'DS2025'!$Y$5:$Y$15,1)):
INDEX('DS2025'!$Y$5:$Y$15,MATCH(B8,'DS2025'!$Y$5:$Y$15,1)+1)),
IF($C$4=Database!$A$11,
_xlfn.FORECAST.LINEAR(
B8,
INDEX('DS2025'!$B$21:$B$35,MATCH(B8,'DS2025'!$A$21:$A$35,1)):
INDEX('DS2025'!$B$21:$B$35,MATCH(B8,'DS2025'!$A$21:$A$35,1)+1),
INDEX('DS2025'!$A$21:$A$35,MATCH(B8,'DS2025'!$A$21:$A$35,1)):
INDEX('DS2025'!$A$21:$A$35,MATCH(B8,'DS2025'!$A$21:$A$35,1)+1)),
IF($C$4=Database!$A$12,
_xlfn.FORECAST.LINEAR(
B8,
INDEX('DS2025'!$E$21:$E$35,MATCH(B8,'DS2025'!$D$21:$D$35,1)):
INDEX('DS2025'!$E$21:$E$35,MATCH(B8,'DS2025'!$D$21:$D$35,1)+1),
INDEX('DS2025'!$D$21:$D$35,MATCH(B8,'DS2025'!$D$21:$D$35,1)):
INDEX('DS2025'!$D$21:$D$35,MATCH(B8,'DS2025'!$D$21:$D$35,1)+1)),
IF($C$4=Database!$A$13,
_xlfn.FORECAST.LINEAR(
B8,
INDEX('DS2025'!$H$21:$H$35,MATCH(B8,'DS2025'!$G$21:$G$35,1)):
INDEX('DS2025'!$H$21:$H$35,MATCH(B8,'DS2025'!$G$21:$G$35,1)+1),
INDEX('DS2025'!$G$21:$G$35,MATCH(B8,'DS2025'!$G$21:$G$35,1)):
INDEX('DS2025'!$G$21:$G$35,MATCH(B8,'DS2025'!$G$21:$G$35,1)+1)),
IF($C$4=Database!$A$14,
_xlfn.FORECAST.LINEAR(
B8,
INDEX('DS2025'!$K$21:$K$35,MATCH(B8,'DS2025'!$J$21:$J$35,1)):
INDEX('DS2025'!$K$21:$K$35,MATCH(B8,'DS2025'!$J$21:$J$35,1)+1),
INDEX('DS2025'!$J$21:$J$35,MATCH(B8,'DS2025'!$J$21:$J$35,1)):
INDEX('DS2025'!$J$21:$J$35,MATCH(B8,'DS2025'!$J$21:$J$35,1)+1)),
IF($C$4=Database!$A$15,
_xlfn.FORECAST.LINEAR(
B8,
INDEX('DS2025'!$N$21:$N$35,MATCH(B8,'DS2025'!$M$21:$M$35,1)):
INDEX('DS2025'!$N$21:$N$35,MATCH(B8,'DS2025'!$M$21:$M$35,1)+1),
INDEX('DS2025'!$M$21:$M$35,MATCH(B8,'DS2025'!$M$21:$M$35,1)):
INDEX('DS2025'!$M$21:$M$35,MATCH(B8,'DS2025'!$M$21:$M$35,1)+1)),
IF($C$4=Database!$A$16,
_xlfn.FORECAST.LINEAR(
B8,
INDEX('DS2025'!$Q$21:$Q$35,MATCH(B8,'DS2025'!$P$21:$P$35,1)):
INDEX('DS2025'!$Q$21:$Q$35,MATCH(B8,'DS2025'!$P$21:$P$35,1)+1),
INDEX('DS2025'!$P$21:$P$35,MATCH(B8,'DS2025'!$P$21:$P$35,1)):
INDEX('DS2025'!$P$21:$P$35,MATCH(B8,'DS2025'!$P$21:$P$35,1)+1)),
IF($C$4=Database!$A$17,
_xlfn.FORECAST.LINEAR(
B8,
INDEX('DS2025'!$T$21:$T$35,MATCH(B8,'DS2025'!$S$21:$S$35,1)):
INDEX('DS2025'!$T$21:$T$35,MATCH(B8,'DS2025'!$S$21:$S$35,1)+1),
INDEX('DS2025'!$S$21:$S$35,MATCH(B8,'DS2025'!$S$21:$S$35,1)):
INDEX('DS2025'!$S$21:$S$35,MATCH(B8,'DS2025'!$S$21:$S$35,1)+1)),
IF($C$4=Database!$A$18,
_xlfn.FORECAST.LINEAR(
B8,
INDEX('DS2025'!$W$21:$W$35,MATCH(B8,'DS2025'!$V$21:$V$35,1)):
INDEX('DS2025'!$W$21:$W$35,MATCH(B8,'DS2025'!$V$21:$V$35,1)+1),
INDEX('DS2025'!$V$21:$V$35,MATCH(B8,'DS2025'!$V$21:$V$35,1)):
INDEX('DS2025'!$V$21:$V$35,MATCH(B8,'DS2025'!$V$21:$V$35,1)+1)),
IF($C$4=Database!$A$19,
_xlfn.FORECAST.LINEAR(
B8,
INDEX('DS2025'!$Z$21:$Z$35,MATCH(B8,'DS2025'!$Y$21:$Y$35,1)):
INDEX('DS2025'!$Z$21:$Z$35,MATCH(B8,'DS2025'!$Y$21:$Y$35,1)+1),
INDEX('DS2025'!$Y$21:$Y$35,MATCH(B8,'DS2025'!$Y$21:$Y$35,1)):
INDEX('DS2025'!$Y$21:$Y$35,MATCH(B8,'DS2025'!$Y$21:$Y$35,1)+1)),
IF($C$4=Database!$A$20,
_xlfn.FORECAST.LINEAR(
B8,
INDEX('DS2025'!$AC$21:$AC$35,MATCH(B8,'DS2025'!$AB$21:$AB$35,1)):
INDEX('DS2025'!$AC$21:$AC$35,MATCH(B8,'DS2025'!$AB$21:$AB$35,1)+1),
INDEX('DS2025'!$AB$21:$AB$35,MATCH(B8,'DS2025'!$AB$21:$AB$35,1)):
INDEX('DS2025'!$AB$21:$AB$35,MATCH(B8,'DS2025'!$AB$21:$AB$35,1)+1))
)))))))))))))))))))</f>
        <v>-0.35976652669466103</v>
      </c>
      <c r="D8" s="98">
        <f t="shared" si="0"/>
        <v>106.38923347330534</v>
      </c>
      <c r="E8" s="98">
        <f>'Data 100 C'!C9</f>
        <v>107.914</v>
      </c>
      <c r="F8" s="98">
        <f>IF($F$4=Database!$A$2,
_xlfn.FORECAST.LINEAR(E8,
INDEX('DS2025'!$B$5:$B$15,MATCH(E8,'DS2025'!$A$5:$A$15,1)):
INDEX('DS2025'!$B$5:$B$15,MATCH(E8,'DS2025'!$A$5:$A$15,1)+1),
INDEX('DS2025'!$A$5:$A$15,MATCH(E8,'DS2025'!$A$5:$A$15,1)):
INDEX('DS2025'!$A$5:$A$15,MATCH(E8,'DS2025'!$A$5:$A$15,1)+1)),
IF($F$4=Database!$A$3,
_xlfn.FORECAST.LINEAR(E8,
INDEX('DS2025'!$E$5:$E$15,MATCH(E8,'DS2025'!$D$5:$D$15,1)):
INDEX('DS2025'!$E$5:$E$15,MATCH(E8,'DS2025'!$D$5:$D$15,1)+1),
INDEX('DS2025'!$D$5:$D$15,MATCH(E8,'DS2025'!$D$5:$D$15,1)):
INDEX('DS2025'!$D$5:$D$15,MATCH(E8,'DS2025'!$D$5:$D$15,1)+1)),
IF($F$4=Database!$A$4,
_xlfn.FORECAST.LINEAR(E8,
INDEX('DS2025'!$H$5:$H$15,MATCH(E8,'DS2025'!$G$5:$G$15,1)):
INDEX('DS2025'!$H$5:$H$15,MATCH(E8,'DS2025'!$G$5:$G$15,1)+1),
INDEX('DS2025'!$G$5:$G$15,MATCH(E8,'DS2025'!$G$5:$G$15,1)):
INDEX('DS2025'!$G$5:$G$15,MATCH(E8,'DS2025'!$G$5:$G$15,1)+1)),
IF($F$4=Database!$A$5,
_xlfn.FORECAST.LINEAR(E8,
INDEX('DS2025'!$K$5:$K$15,MATCH(E8,'DS2025'!$J$5:$J$15,1)):
INDEX('DS2025'!$K$5:$K$15,MATCH(E8,'DS2025'!$J$5:$J$15,1)+1),
INDEX('DS2025'!$J$5:$J$15,MATCH(E8,'DS2025'!$J$5:$J$15,1)):
INDEX('DS2025'!$J$5:$J$15,MATCH(E8,'DS2025'!$J$5:$J$15,1)+1)),
IF($F$4=Database!$A$6,
_xlfn.FORECAST.LINEAR(E8,
INDEX('DS2025'!$N$5:$N$15,MATCH(E8,'DS2025'!$M$5:$M$15,1)):
INDEX('DS2025'!$N$5:$N$15,MATCH(E8,'DS2025'!$M$5:$M$15,1)+1),
INDEX('DS2025'!$M$5:$M$15,MATCH(E8,'DS2025'!$M$5:$M$15,1)):
INDEX('DS2025'!$M$5:$M$15,MATCH(E8,'DS2025'!$M$5:$M$15,1)+1)),
IF($F$4=Database!$A$7,
_xlfn.FORECAST.LINEAR(E8,
INDEX('DS2025'!$Q$5:$Q$15,MATCH(E8,'DS2025'!$P$5:$P$15,1)):
INDEX('DS2025'!$Q$5:$Q$15,MATCH(E8,'DS2025'!$P$5:$P$15,1)+1),
INDEX('DS2025'!$P$5:$P$15,MATCH(E8,'DS2025'!$P$5:$P$15,1)):
INDEX('DS2025'!$P$5:$P$15,MATCH(E8,'DS2025'!$P$5:$P$15,1)+1)),
IF($F$4=Database!$A$8,
_xlfn.FORECAST.LINEAR(E8,
INDEX('DS2025'!$T$5:$T$15,MATCH(E8,'DS2025'!$S$5:$S$15,1)):
INDEX('DS2025'!$T$5:$T$15,MATCH(E8,'DS2025'!$S$5:$S$15,1)+1),
INDEX('DS2025'!$S$5:$S$15,MATCH(E8,'DS2025'!$S$5:$S$15,1)):
INDEX('DS2025'!$S$5:$S$15,MATCH(E8,'DS2025'!$S$5:$S$15,1)+1)),
IF($F$4=Database!$A$9,
_xlfn.FORECAST.LINEAR(E8,
INDEX('DS2025'!$W$5:$W$15,MATCH(E8,'DS2025'!$V$5:$V$15,1)):
INDEX('DS2025'!$W$5:$W$15,MATCH(E8,'DS2025'!$V$5:$V$15,1)+1),
INDEX('DS2025'!$V$5:$V$15,MATCH(E8,'DS2025'!$V$5:$V$15,1)):
INDEX('DS2025'!$V$5:$V$15,MATCH(E8,'DS2025'!$V$5:$V$15,1)+1)),
IF($F$4=Database!$A$10,
_xlfn.FORECAST.LINEAR(E8,
INDEX('DS2025'!$Z$5:$Z$15,MATCH(E8,'DS2025'!$Y$5:$Y$15,1)):
INDEX('DS2025'!$Z$5:$Z$15,MATCH(E8,'DS2025'!$Y$5:$Y$15,1)+1),
INDEX('DS2025'!$Y$5:$Y$15,MATCH(E8,'DS2025'!$Y$5:$Y$15,1)):
INDEX('DS2025'!$Y$5:$Y$15,MATCH(E8,'DS2025'!$Y$5:$Y$15,1)+1)),
IF($F$4=Database!$A$11,
_xlfn.FORECAST.LINEAR(
E8,
INDEX('DS2025'!$B$21:$B$35,MATCH(E8,'DS2025'!$A$21:$A$35,1)):
INDEX('DS2025'!$B$21:$B$35,MATCH(E8,'DS2025'!$A$21:$A$35,1)+1),
INDEX('DS2025'!$A$21:$A$35,MATCH(E8,'DS2025'!$A$21:$A$35,1)):
INDEX('DS2025'!$A$21:$A$35,MATCH(E8,'DS2025'!$A$21:$A$35,1)+1)),
IF($F$4=Database!$A$12,
_xlfn.FORECAST.LINEAR(
E8,
INDEX('DS2025'!$E$21:$E$35,MATCH(E8,'DS2025'!$D$21:$D$35,1)):
INDEX('DS2025'!$E$21:$E$35,MATCH(E8,'DS2025'!$D$21:$D$35,1)+1),
INDEX('DS2025'!$D$21:$D$35,MATCH(E8,'DS2025'!$D$21:$D$35,1)):
INDEX('DS2025'!$D$21:$D$35,MATCH(E8,'DS2025'!$D$21:$D$35,1)+1)),
IF($F$4=Database!$A$13,
_xlfn.FORECAST.LINEAR(
E8,
INDEX('DS2025'!$H$21:$H$35,MATCH(E8,'DS2025'!$G$21:$G$35,1)):
INDEX('DS2025'!$H$21:$H$35,MATCH(E8,'DS2025'!$G$21:$G$35,1)+1),
INDEX('DS2025'!$G$21:$G$35,MATCH(E8,'DS2025'!$G$21:$G$35,1)):
INDEX('DS2025'!$G$21:$G$35,MATCH(E8,'DS2025'!$G$21:$G$35,1)+1)),
IF($F$4=Database!$A$14,
_xlfn.FORECAST.LINEAR(
E8,
INDEX('DS2025'!$K$21:$K$35,MATCH(E8,'DS2025'!$J$21:$J$35,1)):
INDEX('DS2025'!$K$21:$K$35,MATCH(E8,'DS2025'!$J$21:$J$35,1)+1),
INDEX('DS2025'!$J$21:$J$35,MATCH(E8,'DS2025'!$J$21:$J$35,1)):
INDEX('DS2025'!$J$21:$J$35,MATCH(E8,'DS2025'!$J$21:$J$35,1)+1)),
IF($F$4=Database!$A$15,
_xlfn.FORECAST.LINEAR(
E8,
INDEX('DS2025'!$N$21:$N$35,MATCH(E8,'DS2025'!$M$21:$M$35,1)):
INDEX('DS2025'!$N$21:$N$35,MATCH(E8,'DS2025'!$M$21:$M$35,1)+1),
INDEX('DS2025'!$M$21:$M$35,MATCH(E8,'DS2025'!$M$21:$M$35,1)):
INDEX('DS2025'!$M$21:$M$35,MATCH(E8,'DS2025'!$M$21:$M$35,1)+1)),
IF($F$4=Database!$A$16,
_xlfn.FORECAST.LINEAR(
E8,
INDEX('DS2025'!$Q$21:$Q$35,MATCH(E8,'DS2025'!$P$21:$P$35,1)):
INDEX('DS2025'!$Q$21:$Q$35,MATCH(E8,'DS2025'!$P$21:$P$35,1)+1),
INDEX('DS2025'!$P$21:$P$35,MATCH(E8,'DS2025'!$P$21:$P$35,1)):
INDEX('DS2025'!$P$21:$P$35,MATCH(E8,'DS2025'!$P$21:$P$35,1)+1)),
IF($F$4=Database!$A$17,
_xlfn.FORECAST.LINEAR(
E8,
INDEX('DS2025'!$T$21:$T$35,MATCH(E8,'DS2025'!$S$21:$S$35,1)):
INDEX('DS2025'!$T$21:$T$35,MATCH(E8,'DS2025'!$S$21:$S$35,1)+1),
INDEX('DS2025'!$S$21:$S$35,MATCH(E8,'DS2025'!$S$21:$S$35,1)):
INDEX('DS2025'!$S$21:$S$35,MATCH(E8,'DS2025'!$S$21:$S$35,1)+1)),
IF($F$4=Database!$A$18,
_xlfn.FORECAST.LINEAR(
E8,
INDEX('DS2025'!$W$21:$W$35,MATCH(E8,'DS2025'!$V$21:$V$35,1)):
INDEX('DS2025'!$W$21:$W$35,MATCH(E8,'DS2025'!$V$21:$V$35,1)+1),
INDEX('DS2025'!$V$21:$V$35,MATCH(E8,'DS2025'!$V$21:$V$35,1)):
INDEX('DS2025'!$V$21:$V$35,MATCH(E8,'DS2025'!$V$21:$V$35,1)+1)),
IF($F$4=Database!$A$19,
_xlfn.FORECAST.LINEAR(
E8,
INDEX('DS2025'!$Z$21:$Z$35,MATCH(E8,'DS2025'!$Y$21:$Y$35,1)):
INDEX('DS2025'!$Z$21:$Z$35,MATCH(E8,'DS2025'!$Y$21:$Y$35,1)+1),
INDEX('DS2025'!$Y$21:$Y$35,MATCH(E8,'DS2025'!$Y$21:$Y$35,1)):
INDEX('DS2025'!$Y$21:$Y$35,MATCH(E8,'DS2025'!$Y$21:$Y$35,1)+1)),
IF($F$4=Database!$A$20,
_xlfn.FORECAST.LINEAR(
E8,
INDEX('DS2025'!$AC$21:$AC$35,MATCH(E8,'DS2025'!$AB$21:$AB$35,1)):
INDEX('DS2025'!$AC$21:$AC$35,MATCH(E8,'DS2025'!$AB$21:$AB$35,1)+1),
INDEX('DS2025'!$AB$21:$AB$35,MATCH(E8,'DS2025'!$AB$21:$AB$35,1)):
INDEX('DS2025'!$AB$21:$AB$35,MATCH(E8,'DS2025'!$AB$21:$AB$35,1)+1))
)))))))))))))))))))</f>
        <v>-0.35990629874025193</v>
      </c>
      <c r="G8" s="98">
        <f t="shared" si="1"/>
        <v>107.55409370125975</v>
      </c>
      <c r="H8" s="98">
        <f>'Data 100 C'!D9</f>
        <v>106.59399999999999</v>
      </c>
      <c r="I8" s="98">
        <f>IF($I$4=Database!$A$2,
_xlfn.FORECAST.LINEAR(H8,
INDEX('DS2025'!$B$5:$B$15,MATCH(H8,'DS2025'!$A$5:$A$15,1)):
INDEX('DS2025'!$B$5:$B$15,MATCH(H8,'DS2025'!$A$5:$A$15,1)+1),
INDEX('DS2025'!$A$5:$A$15,MATCH(H8,'DS2025'!$A$5:$A$15,1)):
INDEX('DS2025'!$A$5:$A$15,MATCH(H8,'DS2025'!$A$5:$A$15,1)+1)),
IF($I$4=Database!$A$3,
_xlfn.FORECAST.LINEAR(H8,
INDEX('DS2025'!$E$5:$E$15,MATCH(H8,'DS2025'!$D$5:$D$15,1)):
INDEX('DS2025'!$E$5:$E$15,MATCH(H8,'DS2025'!$D$5:$D$15,1)+1),
INDEX('DS2025'!$D$5:$D$15,MATCH(H8,'DS2025'!$D$5:$D$15,1)):
INDEX('DS2025'!$D$5:$D$15,MATCH(H8,'DS2025'!$D$5:$D$15,1)+1)),
IF($I$4=Database!$A$4,
_xlfn.FORECAST.LINEAR(H8,
INDEX('DS2025'!$H$5:$H$15,MATCH(H8,'DS2025'!$G$5:$G$15,1)):
INDEX('DS2025'!$H$5:$H$15,MATCH(H8,'DS2025'!$G$5:$G$15,1)+1),
INDEX('DS2025'!$G$5:$G$15,MATCH(H8,'DS2025'!$G$5:$G$15,1)):
INDEX('DS2025'!$G$5:$G$15,MATCH(H8,'DS2025'!$G$5:$G$15,1)+1)),
IF($I$4=Database!$A$5,
_xlfn.FORECAST.LINEAR(H8,
INDEX('DS2025'!$K$5:$K$15,MATCH(H8,'DS2025'!$J$5:$J$15,1)):
INDEX('DS2025'!$K$5:$K$15,MATCH(H8,'DS2025'!$J$5:$J$15,1)+1),
INDEX('DS2025'!$J$5:$J$15,MATCH(H8,'DS2025'!$J$5:$J$15,1)):
INDEX('DS2025'!$J$5:$J$15,MATCH(H8,'DS2025'!$J$5:$J$15,1)+1)),
IF($I$4=Database!$A$6,
_xlfn.FORECAST.LINEAR(H8,
INDEX('DS2025'!$N$5:$N$15,MATCH(H8,'DS2025'!$M$5:$M$15,1)):
INDEX('DS2025'!$N$5:$N$15,MATCH(H8,'DS2025'!$M$5:$M$15,1)+1),
INDEX('DS2025'!$M$5:$M$15,MATCH(H8,'DS2025'!$M$5:$M$15,1)):
INDEX('DS2025'!$M$5:$M$15,MATCH(H8,'DS2025'!$M$5:$M$15,1)+1)),
IF($I$4=Database!$A$7,
_xlfn.FORECAST.LINEAR(H8,
INDEX('DS2025'!$Q$5:$Q$15,MATCH(H8,'DS2025'!$P$5:$P$15,1)):
INDEX('DS2025'!$Q$5:$Q$15,MATCH(H8,'DS2025'!$P$5:$P$15,1)+1),
INDEX('DS2025'!$P$5:$P$15,MATCH(H8,'DS2025'!$P$5:$P$15,1)):
INDEX('DS2025'!$P$5:$P$15,MATCH(H8,'DS2025'!$P$5:$P$15,1)+1)),
IF($I$4=Database!$A$8,
_xlfn.FORECAST.LINEAR(H8,
INDEX('DS2025'!$T$5:$T$15,MATCH(H8,'DS2025'!$S$5:$S$15,1)):
INDEX('DS2025'!$T$5:$T$15,MATCH(H8,'DS2025'!$S$5:$S$15,1)+1),
INDEX('DS2025'!$S$5:$S$15,MATCH(H8,'DS2025'!$S$5:$S$15,1)):
INDEX('DS2025'!$S$5:$S$15,MATCH(H8,'DS2025'!$S$5:$S$15,1)+1)),
IF($I$4=Database!$A$9,
_xlfn.FORECAST.LINEAR(H8,
INDEX('DS2025'!$W$5:$W$15,MATCH(H8,'DS2025'!$V$5:$V$15,1)):
INDEX('DS2025'!$W$5:$W$15,MATCH(H8,'DS2025'!$V$5:$V$15,1)+1),
INDEX('DS2025'!$V$5:$V$15,MATCH(H8,'DS2025'!$V$5:$V$15,1)):
INDEX('DS2025'!$V$5:$V$15,MATCH(H8,'DS2025'!$V$5:$V$15,1)+1)),
IF($I$4=Database!$A$10,
_xlfn.FORECAST.LINEAR(H8,
INDEX('DS2025'!$Z$5:$Z$15,MATCH(H8,'DS2025'!$Y$5:$Y$15,1)):
INDEX('DS2025'!$Z$5:$Z$15,MATCH(H8,'DS2025'!$Y$5:$Y$15,1)+1),
INDEX('DS2025'!$Y$5:$Y$15,MATCH(H8,'DS2025'!$Y$5:$Y$15,1)):
INDEX('DS2025'!$Y$5:$Y$15,MATCH(H8,'DS2025'!$Y$5:$Y$15,1)+1)),
IF($I$4=Database!$A$11,
_xlfn.FORECAST.LINEAR(
H8,
INDEX('DS2025'!$B$21:$B$35,MATCH(H8,'DS2025'!$A$21:$A$35,1)):
INDEX('DS2025'!$B$21:$B$35,MATCH(H8,'DS2025'!$A$21:$A$35,1)+1),
INDEX('DS2025'!$A$21:$A$35,MATCH(H8,'DS2025'!$A$21:$A$35,1)):
INDEX('DS2025'!$A$21:$A$35,MATCH(H8,'DS2025'!$A$21:$A$35,1)+1)),
IF($I$4=Database!$A$12,
_xlfn.FORECAST.LINEAR(
H8,
INDEX('DS2025'!$E$21:$E$35,MATCH(H8,'DS2025'!$D$21:$D$35,1)):
INDEX('DS2025'!$E$21:$E$35,MATCH(H8,'DS2025'!$D$21:$D$35,1)+1),
INDEX('DS2025'!$D$21:$D$35,MATCH(H8,'DS2025'!$D$21:$D$35,1)):
INDEX('DS2025'!$D$21:$D$35,MATCH(H8,'DS2025'!$D$21:$D$35,1)+1)),
IF($I$4=Database!$A$13,
_xlfn.FORECAST.LINEAR(
H8,
INDEX('DS2025'!$H$21:$H$35,MATCH(H8,'DS2025'!$G$21:$G$35,1)):
INDEX('DS2025'!$H$21:$H$35,MATCH(H8,'DS2025'!$G$21:$G$35,1)+1),
INDEX('DS2025'!$G$21:$G$35,MATCH(H8,'DS2025'!$G$21:$G$35,1)):
INDEX('DS2025'!$G$21:$G$35,MATCH(H8,'DS2025'!$G$21:$G$35,1)+1)),
IF($I$4=Database!$A$14,
_xlfn.FORECAST.LINEAR(
H8,
INDEX('DS2025'!$K$21:$K$35,MATCH(H8,'DS2025'!$J$21:$J$35,1)):
INDEX('DS2025'!$K$21:$K$35,MATCH(H8,'DS2025'!$J$21:$J$35,1)+1),
INDEX('DS2025'!$J$21:$J$35,MATCH(H8,'DS2025'!$J$21:$J$35,1)):
INDEX('DS2025'!$J$21:$J$35,MATCH(H8,'DS2025'!$J$21:$J$35,1)+1)),
IF($I$4=Database!$A$15,
_xlfn.FORECAST.LINEAR(
H8,
INDEX('DS2025'!$N$21:$N$35,MATCH(H8,'DS2025'!$M$21:$M$35,1)):
INDEX('DS2025'!$N$21:$N$35,MATCH(H8,'DS2025'!$M$21:$M$35,1)+1),
INDEX('DS2025'!$M$21:$M$35,MATCH(H8,'DS2025'!$M$21:$M$35,1)):
INDEX('DS2025'!$M$21:$M$35,MATCH(H8,'DS2025'!$M$21:$M$35,1)+1)),
IF($I$4=Database!$A$16,
_xlfn.FORECAST.LINEAR(
H8,
INDEX('DS2025'!$Q$21:$Q$35,MATCH(H8,'DS2025'!$P$21:$P$35,1)):
INDEX('DS2025'!$Q$21:$Q$35,MATCH(H8,'DS2025'!$P$21:$P$35,1)+1),
INDEX('DS2025'!$P$21:$P$35,MATCH(H8,'DS2025'!$P$21:$P$35,1)):
INDEX('DS2025'!$P$21:$P$35,MATCH(H8,'DS2025'!$P$21:$P$35,1)+1)),
IF($I$4=Database!$A$17,
_xlfn.FORECAST.LINEAR(
H8,
INDEX('DS2025'!$T$21:$T$35,MATCH(H8,'DS2025'!$S$21:$S$35,1)):
INDEX('DS2025'!$T$21:$T$35,MATCH(H8,'DS2025'!$S$21:$S$35,1)+1),
INDEX('DS2025'!$S$21:$S$35,MATCH(H8,'DS2025'!$S$21:$S$35,1)):
INDEX('DS2025'!$S$21:$S$35,MATCH(H8,'DS2025'!$S$21:$S$35,1)+1)),
IF($I$4=Database!$A$18,
_xlfn.FORECAST.LINEAR(
H8,
INDEX('DS2025'!$W$21:$W$35,MATCH(H8,'DS2025'!$V$21:$V$35,1)):
INDEX('DS2025'!$W$21:$W$35,MATCH(H8,'DS2025'!$V$21:$V$35,1)+1),
INDEX('DS2025'!$V$21:$V$35,MATCH(H8,'DS2025'!$V$21:$V$35,1)):
INDEX('DS2025'!$V$21:$V$35,MATCH(H8,'DS2025'!$V$21:$V$35,1)+1)),
IF($I$4=Database!$A$19,
_xlfn.FORECAST.LINEAR(
H8,
INDEX('DS2025'!$Z$21:$Z$35,MATCH(H8,'DS2025'!$Y$21:$Y$35,1)):
INDEX('DS2025'!$Z$21:$Z$35,MATCH(H8,'DS2025'!$Y$21:$Y$35,1)+1),
INDEX('DS2025'!$Y$21:$Y$35,MATCH(H8,'DS2025'!$Y$21:$Y$35,1)):
INDEX('DS2025'!$Y$21:$Y$35,MATCH(H8,'DS2025'!$Y$21:$Y$35,1)+1)),
IF($I$4=Database!$A$20,
_xlfn.FORECAST.LINEAR(
H8,
INDEX('DS2025'!$AC$21:$AC$35,MATCH(H8,'DS2025'!$AB$21:$AB$35,1)):
INDEX('DS2025'!$AC$21:$AC$35,MATCH(H8,'DS2025'!$AB$21:$AB$35,1)+1),
INDEX('DS2025'!$AB$21:$AB$35,MATCH(H8,'DS2025'!$AB$21:$AB$35,1)):
INDEX('DS2025'!$AB$21:$AB$35,MATCH(H8,'DS2025'!$AB$21:$AB$35,1)+1))
)))))))))))))))))))</f>
        <v>-0.22656994136651909</v>
      </c>
      <c r="J8" s="98">
        <f t="shared" si="2"/>
        <v>106.36743005863347</v>
      </c>
      <c r="K8" s="98">
        <f>'Data 100 C'!E9</f>
        <v>106.956</v>
      </c>
      <c r="L8" s="98">
        <f>IF($L$4=Database!$A$2,
_xlfn.FORECAST.LINEAR(K8,
INDEX('DS2025'!$B$5:$B$15,MATCH(K8,'DS2025'!$A$5:$A$15,1)):
INDEX('DS2025'!$B$5:$B$15,MATCH(K8,'DS2025'!$A$5:$A$15,1)+1),
INDEX('DS2025'!$A$5:$A$15,MATCH(K8,'DS2025'!$A$5:$A$15,1)):
INDEX('DS2025'!$A$5:$A$15,MATCH(K8,'DS2025'!$A$5:$A$15,1)+1)),
IF($L$4=Database!$A$3,
_xlfn.FORECAST.LINEAR(K8,
INDEX('DS2025'!$E$5:$E$15,MATCH(K8,'DS2025'!$D$5:$D$15,1)):
INDEX('DS2025'!$E$5:$E$15,MATCH(K8,'DS2025'!$D$5:$D$15,1)+1),
INDEX('DS2025'!$D$5:$D$15,MATCH(K8,'DS2025'!$D$5:$D$15,1)):
INDEX('DS2025'!$D$5:$D$15,MATCH(K8,'DS2025'!$D$5:$D$15,1)+1)),
IF($L$4=Database!$A$4,
_xlfn.FORECAST.LINEAR(K8,
INDEX('DS2025'!$H$5:$H$15,MATCH(K8,'DS2025'!$G$5:$G$15,1)):
INDEX('DS2025'!$H$5:$H$15,MATCH(K8,'DS2025'!$G$5:$G$15,1)+1),
INDEX('DS2025'!$G$5:$G$15,MATCH(K8,'DS2025'!$G$5:$G$15,1)):
INDEX('DS2025'!$G$5:$G$15,MATCH(K8,'DS2025'!$G$5:$G$15,1)+1)),
IF($L$4=Database!$A$5,
_xlfn.FORECAST.LINEAR(K8,
INDEX('DS2025'!$K$5:$K$15,MATCH(K8,'DS2025'!$J$5:$J$15,1)):
INDEX('DS2025'!$K$5:$K$15,MATCH(K8,'DS2025'!$J$5:$J$15,1)+1),
INDEX('DS2025'!$J$5:$J$15,MATCH(K8,'DS2025'!$J$5:$J$15,1)):
INDEX('DS2025'!$J$5:$J$15,MATCH(K8,'DS2025'!$J$5:$J$15,1)+1)),
IF($L$4=Database!$A$6,
_xlfn.FORECAST.LINEAR(K8,
INDEX('DS2025'!$N$5:$N$15,MATCH(K8,'DS2025'!$M$5:$M$15,1)):
INDEX('DS2025'!$N$5:$N$15,MATCH(K8,'DS2025'!$M$5:$M$15,1)+1),
INDEX('DS2025'!$M$5:$M$15,MATCH(K8,'DS2025'!$M$5:$M$15,1)):
INDEX('DS2025'!$M$5:$M$15,MATCH(K8,'DS2025'!$M$5:$M$15,1)+1)),
IF($L$4=Database!$A$7,
_xlfn.FORECAST.LINEAR(K8,
INDEX('DS2025'!$Q$5:$Q$15,MATCH(K8,'DS2025'!$P$5:$P$15,1)):
INDEX('DS2025'!$Q$5:$Q$15,MATCH(K8,'DS2025'!$P$5:$P$15,1)+1),
INDEX('DS2025'!$P$5:$P$15,MATCH(K8,'DS2025'!$P$5:$P$15,1)):
INDEX('DS2025'!$P$5:$P$15,MATCH(K8,'DS2025'!$P$5:$P$15,1)+1)),
IF($L$4=Database!$A$8,
_xlfn.FORECAST.LINEAR(K8,
INDEX('DS2025'!$T$5:$T$15,MATCH(K8,'DS2025'!$S$5:$S$15,1)):
INDEX('DS2025'!$T$5:$T$15,MATCH(K8,'DS2025'!$S$5:$S$15,1)+1),
INDEX('DS2025'!$S$5:$S$15,MATCH(K8,'DS2025'!$S$5:$S$15,1)):
INDEX('DS2025'!$S$5:$S$15,MATCH(K8,'DS2025'!$S$5:$S$15,1)+1)),
IF($L$4=Database!$A$9,
_xlfn.FORECAST.LINEAR(K8,
INDEX('DS2025'!$W$5:$W$15,MATCH(K8,'DS2025'!$V$5:$V$15,1)):
INDEX('DS2025'!$W$5:$W$15,MATCH(K8,'DS2025'!$V$5:$V$15,1)+1),
INDEX('DS2025'!$V$5:$V$15,MATCH(K8,'DS2025'!$V$5:$V$15,1)):
INDEX('DS2025'!$V$5:$V$15,MATCH(K8,'DS2025'!$V$5:$V$15,1)+1)),
IF($L$4=Database!$A$10,
_xlfn.FORECAST.LINEAR(K8,
INDEX('DS2025'!$Z$5:$Z$15,MATCH(K8,'DS2025'!$Y$5:$Y$15,1)):
INDEX('DS2025'!$Z$5:$Z$15,MATCH(K8,'DS2025'!$Y$5:$Y$15,1)+1),
INDEX('DS2025'!$Y$5:$Y$15,MATCH(K8,'DS2025'!$Y$5:$Y$15,1)):
INDEX('DS2025'!$Y$5:$Y$15,MATCH(K8,'DS2025'!$Y$5:$Y$15,1)+1)),
IF($L$4=Database!$A$11,
_xlfn.FORECAST.LINEAR(
K8,
INDEX('DS2025'!$B$21:$B$35,MATCH(K8,'DS2025'!$A$21:$A$35,1)):
INDEX('DS2025'!$B$21:$B$35,MATCH(K8,'DS2025'!$A$21:$A$35,1)+1),
INDEX('DS2025'!$A$21:$A$35,MATCH(K8,'DS2025'!$A$21:$A$35,1)):
INDEX('DS2025'!$A$21:$A$35,MATCH(K8,'DS2025'!$A$21:$A$35,1)+1)),
IF($L$4=Database!$A$12,
_xlfn.FORECAST.LINEAR(
K8,
INDEX('DS2025'!$E$21:$E$35,MATCH(K8,'DS2025'!$D$21:$D$35,1)):
INDEX('DS2025'!$E$21:$E$35,MATCH(K8,'DS2025'!$D$21:$D$35,1)+1),
INDEX('DS2025'!$D$21:$D$35,MATCH(K8,'DS2025'!$D$21:$D$35,1)):
INDEX('DS2025'!$D$21:$D$35,MATCH(K8,'DS2025'!$D$21:$D$35,1)+1)),
IF($L$4=Database!$A$13,
_xlfn.FORECAST.LINEAR(
K8,
INDEX('DS2025'!$H$21:$H$35,MATCH(K8,'DS2025'!$G$21:$G$35,1)):
INDEX('DS2025'!$H$21:$H$35,MATCH(K8,'DS2025'!$G$21:$G$35,1)+1),
INDEX('DS2025'!$G$21:$G$35,MATCH(K8,'DS2025'!$G$21:$G$35,1)):
INDEX('DS2025'!$G$21:$G$35,MATCH(K8,'DS2025'!$G$21:$G$35,1)+1)),
IF($L$4=Database!$A$14,
_xlfn.FORECAST.LINEAR(
K8,
INDEX('DS2025'!$K$21:$K$35,MATCH(K8,'DS2025'!$J$21:$J$35,1)):
INDEX('DS2025'!$K$21:$K$35,MATCH(K8,'DS2025'!$J$21:$J$35,1)+1),
INDEX('DS2025'!$J$21:$J$35,MATCH(K8,'DS2025'!$J$21:$J$35,1)):
INDEX('DS2025'!$J$21:$J$35,MATCH(K8,'DS2025'!$J$21:$J$35,1)+1)),
IF($L$4=Database!$A$15,
_xlfn.FORECAST.LINEAR(
K8,
INDEX('DS2025'!$N$21:$N$35,MATCH(K8,'DS2025'!$M$21:$M$35,1)):
INDEX('DS2025'!$N$21:$N$35,MATCH(K8,'DS2025'!$M$21:$M$35,1)+1),
INDEX('DS2025'!$M$21:$M$35,MATCH(K8,'DS2025'!$M$21:$M$35,1)):
INDEX('DS2025'!$M$21:$M$35,MATCH(K8,'DS2025'!$M$21:$M$35,1)+1)),
IF($L$4=Database!$A$16,
_xlfn.FORECAST.LINEAR(
K8,
INDEX('DS2025'!$Q$21:$Q$35,MATCH(K8,'DS2025'!$P$21:$P$35,1)):
INDEX('DS2025'!$Q$21:$Q$35,MATCH(K8,'DS2025'!$P$21:$P$35,1)+1),
INDEX('DS2025'!$P$21:$P$35,MATCH(K8,'DS2025'!$P$21:$P$35,1)):
INDEX('DS2025'!$P$21:$P$35,MATCH(K8,'DS2025'!$P$21:$P$35,1)+1)),
IF($L$4=Database!$A$17,
_xlfn.FORECAST.LINEAR(
K8,
INDEX('DS2025'!$T$21:$T$35,MATCH(K8,'DS2025'!$S$21:$S$35,1)):
INDEX('DS2025'!$T$21:$T$35,MATCH(K8,'DS2025'!$S$21:$S$35,1)+1),
INDEX('DS2025'!$S$21:$S$35,MATCH(K8,'DS2025'!$S$21:$S$35,1)):
INDEX('DS2025'!$S$21:$S$35,MATCH(K8,'DS2025'!$S$21:$S$35,1)+1)),
IF($L$4=Database!$A$18,
_xlfn.FORECAST.LINEAR(
K8,
INDEX('DS2025'!$W$21:$W$35,MATCH(K8,'DS2025'!$V$21:$V$35,1)):
INDEX('DS2025'!$W$21:$W$35,MATCH(K8,'DS2025'!$V$21:$V$35,1)+1),
INDEX('DS2025'!$V$21:$V$35,MATCH(K8,'DS2025'!$V$21:$V$35,1)):
INDEX('DS2025'!$V$21:$V$35,MATCH(K8,'DS2025'!$V$21:$V$35,1)+1)),
IF($L$4=Database!$A$19,
_xlfn.FORECAST.LINEAR(
K8,
INDEX('DS2025'!$Z$21:$Z$35,MATCH(K8,'DS2025'!$Y$21:$Y$35,1)):
INDEX('DS2025'!$Z$21:$Z$35,MATCH(K8,'DS2025'!$Y$21:$Y$35,1)+1),
INDEX('DS2025'!$Y$21:$Y$35,MATCH(K8,'DS2025'!$Y$21:$Y$35,1)):
INDEX('DS2025'!$Y$21:$Y$35,MATCH(K8,'DS2025'!$Y$21:$Y$35,1)+1)),
IF($L$4=Database!$A$20,
_xlfn.FORECAST.LINEAR(
K8,
INDEX('DS2025'!$AC$21:$AC$35,MATCH(K8,'DS2025'!$AB$21:$AB$35,1)):
INDEX('DS2025'!$AC$21:$AC$35,MATCH(K8,'DS2025'!$AB$21:$AB$35,1)+1),
INDEX('DS2025'!$AB$21:$AB$35,MATCH(K8,'DS2025'!$AB$21:$AB$35,1)):
INDEX('DS2025'!$AB$21:$AB$35,MATCH(K8,'DS2025'!$AB$21:$AB$35,1)+1))
)))))))))))))))))))</f>
        <v>-0.35979136172765441</v>
      </c>
      <c r="M8" s="98">
        <f t="shared" si="3"/>
        <v>106.59620863827234</v>
      </c>
      <c r="N8" s="317">
        <f>'Data 100 C'!F9</f>
        <v>105.197</v>
      </c>
      <c r="O8" s="98">
        <f>IF($O$4=Database!$A$2,
_xlfn.FORECAST.LINEAR(N8,
INDEX('DS2025'!$B$5:$B$15,MATCH(N8,'DS2025'!$A$5:$A$15,1)):
INDEX('DS2025'!$B$5:$B$15,MATCH(N8,'DS2025'!$A$5:$A$15,1)+1),
INDEX('DS2025'!$A$5:$A$15,MATCH(N8,'DS2025'!$A$5:$A$15,1)):
INDEX('DS2025'!$A$5:$A$15,MATCH(N8,'DS2025'!$A$5:$A$15,1)+1)),
IF($O$4=Database!$A$3,
_xlfn.FORECAST.LINEAR(N8,
INDEX('DS2025'!$E$5:$E$15,MATCH(N8,'DS2025'!$D$5:$D$15,1)):
INDEX('DS2025'!$E$5:$E$15,MATCH(N8,'DS2025'!$D$5:$D$15,1)+1),
INDEX('DS2025'!$D$5:$D$15,MATCH(N8,'DS2025'!$D$5:$D$15,1)):
INDEX('DS2025'!$D$5:$D$15,MATCH(N8,'DS2025'!$D$5:$D$15,1)+1)),
IF($O$4=Database!$A$4,
_xlfn.FORECAST.LINEAR(N8,
INDEX('DS2025'!$H$5:$H$15,MATCH(N8,'DS2025'!$G$5:$G$15,1)):
INDEX('DS2025'!$H$5:$H$15,MATCH(N8,'DS2025'!$G$5:$G$15,1)+1),
INDEX('DS2025'!$G$5:$G$15,MATCH(N8,'DS2025'!$G$5:$G$15,1)):
INDEX('DS2025'!$G$5:$G$15,MATCH(N8,'DS2025'!$G$5:$G$15,1)+1)),
IF($O$4=Database!$A$5,
_xlfn.FORECAST.LINEAR(N8,
INDEX('DS2025'!$K$5:$K$15,MATCH(N8,'DS2025'!$J$5:$J$15,1)):
INDEX('DS2025'!$K$5:$K$15,MATCH(N8,'DS2025'!$J$5:$J$15,1)+1),
INDEX('DS2025'!$J$5:$J$15,MATCH(N8,'DS2025'!$J$5:$J$15,1)):
INDEX('DS2025'!$J$5:$J$15,MATCH(N8,'DS2025'!$J$5:$J$15,1)+1)),
IF($O$4=Database!$A$6,
_xlfn.FORECAST.LINEAR(N8,
INDEX('DS2025'!$N$5:$N$15,MATCH(N8,'DS2025'!$M$5:$M$15,1)):
INDEX('DS2025'!$N$5:$N$15,MATCH(N8,'DS2025'!$M$5:$M$15,1)+1),
INDEX('DS2025'!$M$5:$M$15,MATCH(N8,'DS2025'!$M$5:$M$15,1)):
INDEX('DS2025'!$M$5:$M$15,MATCH(N8,'DS2025'!$M$5:$M$15,1)+1)),
IF($O$4=Database!$A$7,
_xlfn.FORECAST.LINEAR(N8,
INDEX('DS2025'!$Q$5:$Q$15,MATCH(N8,'DS2025'!$P$5:$P$15,1)):
INDEX('DS2025'!$Q$5:$Q$15,MATCH(N8,'DS2025'!$P$5:$P$15,1)+1),
INDEX('DS2025'!$P$5:$P$15,MATCH(N8,'DS2025'!$P$5:$P$15,1)):
INDEX('DS2025'!$P$5:$P$15,MATCH(N8,'DS2025'!$P$5:$P$15,1)+1)),
IF($O$4=Database!$A$8,
_xlfn.FORECAST.LINEAR(N8,
INDEX('DS2025'!$T$5:$T$15,MATCH(N8,'DS2025'!$S$5:$S$15,1)):
INDEX('DS2025'!$T$5:$T$15,MATCH(N8,'DS2025'!$S$5:$S$15,1)+1),
INDEX('DS2025'!$S$5:$S$15,MATCH(N8,'DS2025'!$S$5:$S$15,1)):
INDEX('DS2025'!$S$5:$S$15,MATCH(N8,'DS2025'!$S$5:$S$15,1)+1)),
IF($O$4=Database!$A$9,
_xlfn.FORECAST.LINEAR(N8,
INDEX('DS2025'!$W$5:$W$15,MATCH(N8,'DS2025'!$V$5:$V$15,1)):
INDEX('DS2025'!$W$5:$W$15,MATCH(N8,'DS2025'!$V$5:$V$15,1)+1),
INDEX('DS2025'!$V$5:$V$15,MATCH(N8,'DS2025'!$V$5:$V$15,1)):
INDEX('DS2025'!$V$5:$V$15,MATCH(N8,'DS2025'!$V$5:$V$15,1)+1)),
IF($O$4=Database!$A$10,
_xlfn.FORECAST.LINEAR(N8,
INDEX('DS2025'!$Z$5:$Z$15,MATCH(N8,'DS2025'!$Y$5:$Y$15,1)):
INDEX('DS2025'!$Z$5:$Z$15,MATCH(N8,'DS2025'!$Y$5:$Y$15,1)+1),
INDEX('DS2025'!$Y$5:$Y$15,MATCH(N8,'DS2025'!$Y$5:$Y$15,1)):
INDEX('DS2025'!$Y$5:$Y$15,MATCH(N8,'DS2025'!$Y$5:$Y$15,1)+1)),
IF($O$4=Database!$A$11,
_xlfn.FORECAST.LINEAR(
N8,
INDEX('DS2025'!$B$21:$B$35,MATCH(N8,'DS2025'!$A$21:$A$35,1)):
INDEX('DS2025'!$B$21:$B$35,MATCH(N8,'DS2025'!$A$21:$A$35,1)+1),
INDEX('DS2025'!$A$21:$A$35,MATCH(N8,'DS2025'!$A$21:$A$35,1)):
INDEX('DS2025'!$A$21:$A$35,MATCH(N8,'DS2025'!$A$21:$A$35,1)+1)),
IF($O$4=Database!$A$12,
_xlfn.FORECAST.LINEAR(
N8,
INDEX('DS2025'!$E$21:$E$35,MATCH(N8,'DS2025'!$D$21:$D$35,1)):
INDEX('DS2025'!$E$21:$E$35,MATCH(N8,'DS2025'!$D$21:$D$35,1)+1),
INDEX('DS2025'!$D$21:$D$35,MATCH(N8,'DS2025'!$D$21:$D$35,1)):
INDEX('DS2025'!$D$21:$D$35,MATCH(N8,'DS2025'!$D$21:$D$35,1)+1)),
IF($O$4=Database!$A$13,
_xlfn.FORECAST.LINEAR(
N8,
INDEX('DS2025'!$H$21:$H$35,MATCH(N8,'DS2025'!$G$21:$G$35,1)):
INDEX('DS2025'!$H$21:$H$35,MATCH(N8,'DS2025'!$G$21:$G$35,1)+1),
INDEX('DS2025'!$G$21:$G$35,MATCH(N8,'DS2025'!$G$21:$G$35,1)):
INDEX('DS2025'!$G$21:$G$35,MATCH(N8,'DS2025'!$G$21:$G$35,1)+1)),
IF($O$4=Database!$A$14,
_xlfn.FORECAST.LINEAR(
N8,
INDEX('DS2025'!$K$21:$K$35,MATCH(N8,'DS2025'!$J$21:$J$35,1)):
INDEX('DS2025'!$K$21:$K$35,MATCH(N8,'DS2025'!$J$21:$J$35,1)+1),
INDEX('DS2025'!$J$21:$J$35,MATCH(N8,'DS2025'!$J$21:$J$35,1)):
INDEX('DS2025'!$J$21:$J$35,MATCH(N8,'DS2025'!$J$21:$J$35,1)+1)),
IF($O$4=Database!$A$15,
_xlfn.FORECAST.LINEAR(
N8,
INDEX('DS2025'!$N$21:$N$35,MATCH(N8,'DS2025'!$M$21:$M$35,1)):
INDEX('DS2025'!$N$21:$N$35,MATCH(N8,'DS2025'!$M$21:$M$35,1)+1),
INDEX('DS2025'!$M$21:$M$35,MATCH(N8,'DS2025'!$M$21:$M$35,1)):
INDEX('DS2025'!$M$21:$M$35,MATCH(N8,'DS2025'!$M$21:$M$35,1)+1)),
IF($O$4=Database!$A$16,
_xlfn.FORECAST.LINEAR(
N8,
INDEX('DS2025'!$Q$21:$Q$35,MATCH(N8,'DS2025'!$P$21:$P$35,1)):
INDEX('DS2025'!$Q$21:$Q$35,MATCH(N8,'DS2025'!$P$21:$P$35,1)+1),
INDEX('DS2025'!$P$21:$P$35,MATCH(N8,'DS2025'!$P$21:$P$35,1)):
INDEX('DS2025'!$P$21:$P$35,MATCH(N8,'DS2025'!$P$21:$P$35,1)+1)),
IF($O$4=Database!$A$17,
_xlfn.FORECAST.LINEAR(
N8,
INDEX('DS2025'!$T$21:$T$35,MATCH(N8,'DS2025'!$S$21:$S$35,1)):
INDEX('DS2025'!$T$21:$T$35,MATCH(N8,'DS2025'!$S$21:$S$35,1)+1),
INDEX('DS2025'!$S$21:$S$35,MATCH(N8,'DS2025'!$S$21:$S$35,1)):
INDEX('DS2025'!$S$21:$S$35,MATCH(N8,'DS2025'!$S$21:$S$35,1)+1)),
IF($O$4=Database!$A$18,
_xlfn.FORECAST.LINEAR(
N8,
INDEX('DS2025'!$W$21:$W$35,MATCH(N8,'DS2025'!$V$21:$V$35,1)):
INDEX('DS2025'!$W$21:$W$35,MATCH(N8,'DS2025'!$V$21:$V$35,1)+1),
INDEX('DS2025'!$V$21:$V$35,MATCH(N8,'DS2025'!$V$21:$V$35,1)):
INDEX('DS2025'!$V$21:$V$35,MATCH(N8,'DS2025'!$V$21:$V$35,1)+1)),
IF($O$4=Database!$A$19,
_xlfn.FORECAST.LINEAR(
N8,
INDEX('DS2025'!$Z$21:$Z$35,MATCH(N8,'DS2025'!$Y$21:$Y$35,1)):
INDEX('DS2025'!$Z$21:$Z$35,MATCH(N8,'DS2025'!$Y$21:$Y$35,1)+1),
INDEX('DS2025'!$Y$21:$Y$35,MATCH(N8,'DS2025'!$Y$21:$Y$35,1)):
INDEX('DS2025'!$Y$21:$Y$35,MATCH(N8,'DS2025'!$Y$21:$Y$35,1)+1)),
IF($O$4=Database!$A$20,
_xlfn.FORECAST.LINEAR(
N8,
INDEX('DS2025'!$AC$21:$AC$35,MATCH(N8,'DS2025'!$AB$21:$AB$35,1)):
INDEX('DS2025'!$AC$21:$AC$35,MATCH(N8,'DS2025'!$AB$21:$AB$35,1)+1),
INDEX('DS2025'!$AB$21:$AB$35,MATCH(N8,'DS2025'!$AB$21:$AB$35,1)):
INDEX('DS2025'!$AB$21:$AB$35,MATCH(N8,'DS2025'!$AB$21:$AB$35,1)+1))
)))))))))))))))))))</f>
        <v>-0.35958032393521294</v>
      </c>
      <c r="P8" s="96">
        <f t="shared" si="4"/>
        <v>104.83741967606478</v>
      </c>
      <c r="Q8" s="317">
        <f>'Data 100 C'!G9</f>
        <v>106.529</v>
      </c>
      <c r="R8" s="98">
        <f>IF($R$4=Database!$A$2,
_xlfn.FORECAST.LINEAR(Q8,
INDEX('DS2025'!$B$5:$B$15,MATCH(Q8,'DS2025'!$A$5:$A$15,1)):
INDEX('DS2025'!$B$5:$B$15,MATCH(Q8,'DS2025'!$A$5:$A$15,1)+1),
INDEX('DS2025'!$A$5:$A$15,MATCH(Q8,'DS2025'!$A$5:$A$15,1)):
INDEX('DS2025'!$A$5:$A$15,MATCH(Q8,'DS2025'!$A$5:$A$15,1)+1)),
IF($R$4=Database!$A$3,
_xlfn.FORECAST.LINEAR(Q8,
INDEX('DS2025'!$E$5:$E$15,MATCH(Q8,'DS2025'!$D$5:$D$15,1)):
INDEX('DS2025'!$E$5:$E$15,MATCH(Q8,'DS2025'!$D$5:$D$15,1)+1),
INDEX('DS2025'!$D$5:$D$15,MATCH(Q8,'DS2025'!$D$5:$D$15,1)):
INDEX('DS2025'!$D$5:$D$15,MATCH(Q8,'DS2025'!$D$5:$D$15,1)+1)),
IF($R$4=Database!$A$4,
_xlfn.FORECAST.LINEAR(Q8,
INDEX('DS2025'!$H$5:$H$15,MATCH(Q8,'DS2025'!$G$5:$G$15,1)):
INDEX('DS2025'!$H$5:$H$15,MATCH(Q8,'DS2025'!$G$5:$G$15,1)+1),
INDEX('DS2025'!$G$5:$G$15,MATCH(Q8,'DS2025'!$G$5:$G$15,1)):
INDEX('DS2025'!$G$5:$G$15,MATCH(Q8,'DS2025'!$G$5:$G$15,1)+1)),
IF($R$4=Database!$A$5,
_xlfn.FORECAST.LINEAR(Q8,
INDEX('DS2025'!$K$5:$K$15,MATCH(Q8,'DS2025'!$J$5:$J$15,1)):
INDEX('DS2025'!$K$5:$K$15,MATCH(Q8,'DS2025'!$J$5:$J$15,1)+1),
INDEX('DS2025'!$J$5:$J$15,MATCH(Q8,'DS2025'!$J$5:$J$15,1)):
INDEX('DS2025'!$J$5:$J$15,MATCH(Q8,'DS2025'!$J$5:$J$15,1)+1)),
IF($R$4=Database!$A$6,
_xlfn.FORECAST.LINEAR(Q8,
INDEX('DS2025'!$N$5:$N$15,MATCH(Q8,'DS2025'!$M$5:$M$15,1)):
INDEX('DS2025'!$N$5:$N$15,MATCH(Q8,'DS2025'!$M$5:$M$15,1)+1),
INDEX('DS2025'!$M$5:$M$15,MATCH(Q8,'DS2025'!$M$5:$M$15,1)):
INDEX('DS2025'!$M$5:$M$15,MATCH(Q8,'DS2025'!$M$5:$M$15,1)+1)),
IF($R$4=Database!$A$7,
_xlfn.FORECAST.LINEAR(Q8,
INDEX('DS2025'!$Q$5:$Q$15,MATCH(Q8,'DS2025'!$P$5:$P$15,1)):
INDEX('DS2025'!$Q$5:$Q$15,MATCH(Q8,'DS2025'!$P$5:$P$15,1)+1),
INDEX('DS2025'!$P$5:$P$15,MATCH(Q8,'DS2025'!$P$5:$P$15,1)):
INDEX('DS2025'!$P$5:$P$15,MATCH(Q8,'DS2025'!$P$5:$P$15,1)+1)),
IF($R$4=Database!$A$8,
_xlfn.FORECAST.LINEAR(Q8,
INDEX('DS2025'!$T$5:$T$15,MATCH(Q8,'DS2025'!$S$5:$S$15,1)):
INDEX('DS2025'!$T$5:$T$15,MATCH(Q8,'DS2025'!$S$5:$S$15,1)+1),
INDEX('DS2025'!$S$5:$S$15,MATCH(Q8,'DS2025'!$S$5:$S$15,1)):
INDEX('DS2025'!$S$5:$S$15,MATCH(Q8,'DS2025'!$S$5:$S$15,1)+1)),
IF($R$4=Database!$A$9,
_xlfn.FORECAST.LINEAR(Q8,
INDEX('DS2025'!$W$5:$W$15,MATCH(Q8,'DS2025'!$V$5:$V$15,1)):
INDEX('DS2025'!$W$5:$W$15,MATCH(Q8,'DS2025'!$V$5:$V$15,1)+1),
INDEX('DS2025'!$V$5:$V$15,MATCH(Q8,'DS2025'!$V$5:$V$15,1)):
INDEX('DS2025'!$V$5:$V$15,MATCH(Q8,'DS2025'!$V$5:$V$15,1)+1)),
IF($R$4=Database!$A$10,
_xlfn.FORECAST.LINEAR(Q8,
INDEX('DS2025'!$Z$5:$Z$15,MATCH(Q8,'DS2025'!$Y$5:$Y$15,1)):
INDEX('DS2025'!$Z$5:$Z$15,MATCH(Q8,'DS2025'!$Y$5:$Y$15,1)+1),
INDEX('DS2025'!$Y$5:$Y$15,MATCH(Q8,'DS2025'!$Y$5:$Y$15,1)):
INDEX('DS2025'!$Y$5:$Y$15,MATCH(Q8,'DS2025'!$Y$5:$Y$15,1)+1)),
IF($R$4=Database!$A$11,
_xlfn.FORECAST.LINEAR(
Q8,
INDEX('DS2025'!$B$21:$B$35,MATCH(Q8,'DS2025'!$A$21:$A$35,1)):
INDEX('DS2025'!$B$21:$B$35,MATCH(Q8,'DS2025'!$A$21:$A$35,1)+1),
INDEX('DS2025'!$A$21:$A$35,MATCH(Q8,'DS2025'!$A$21:$A$35,1)):
INDEX('DS2025'!$A$21:$A$35,MATCH(Q8,'DS2025'!$A$21:$A$35,1)+1)),
IF($R$4=Database!$A$12,
_xlfn.FORECAST.LINEAR(
Q8,
INDEX('DS2025'!$E$21:$E$35,MATCH(Q8,'DS2025'!$D$21:$D$35,1)):
INDEX('DS2025'!$E$21:$E$35,MATCH(Q8,'DS2025'!$D$21:$D$35,1)+1),
INDEX('DS2025'!$D$21:$D$35,MATCH(Q8,'DS2025'!$D$21:$D$35,1)):
INDEX('DS2025'!$D$21:$D$35,MATCH(Q8,'DS2025'!$D$21:$D$35,1)+1)),
IF($R$4=Database!$A$13,
_xlfn.FORECAST.LINEAR(
Q8,
INDEX('DS2025'!$H$21:$H$35,MATCH(Q8,'DS2025'!$G$21:$G$35,1)):
INDEX('DS2025'!$H$21:$H$35,MATCH(Q8,'DS2025'!$G$21:$G$35,1)+1),
INDEX('DS2025'!$G$21:$G$35,MATCH(Q8,'DS2025'!$G$21:$G$35,1)):
INDEX('DS2025'!$G$21:$G$35,MATCH(Q8,'DS2025'!$G$21:$G$35,1)+1)),
IF($R$4=Database!$A$14,
_xlfn.FORECAST.LINEAR(
Q8,
INDEX('DS2025'!$K$21:$K$35,MATCH(Q8,'DS2025'!$J$21:$J$35,1)):
INDEX('DS2025'!$K$21:$K$35,MATCH(Q8,'DS2025'!$J$21:$J$35,1)+1),
INDEX('DS2025'!$J$21:$J$35,MATCH(Q8,'DS2025'!$J$21:$J$35,1)):
INDEX('DS2025'!$J$21:$J$35,MATCH(Q8,'DS2025'!$J$21:$J$35,1)+1)),
IF($R$4=Database!$A$15,
_xlfn.FORECAST.LINEAR(
Q8,
INDEX('DS2025'!$N$21:$N$35,MATCH(Q8,'DS2025'!$M$21:$M$35,1)):
INDEX('DS2025'!$N$21:$N$35,MATCH(Q8,'DS2025'!$M$21:$M$35,1)+1),
INDEX('DS2025'!$M$21:$M$35,MATCH(Q8,'DS2025'!$M$21:$M$35,1)):
INDEX('DS2025'!$M$21:$M$35,MATCH(Q8,'DS2025'!$M$21:$M$35,1)+1)),
IF($R$4=Database!$A$16,
_xlfn.FORECAST.LINEAR(
Q8,
INDEX('DS2025'!$Q$21:$Q$35,MATCH(Q8,'DS2025'!$P$21:$P$35,1)):
INDEX('DS2025'!$Q$21:$Q$35,MATCH(Q8,'DS2025'!$P$21:$P$35,1)+1),
INDEX('DS2025'!$P$21:$P$35,MATCH(Q8,'DS2025'!$P$21:$P$35,1)):
INDEX('DS2025'!$P$21:$P$35,MATCH(Q8,'DS2025'!$P$21:$P$35,1)+1)),
IF($R$4=Database!$A$17,
_xlfn.FORECAST.LINEAR(
Q8,
INDEX('DS2025'!$T$21:$T$35,MATCH(Q8,'DS2025'!$S$21:$S$35,1)):
INDEX('DS2025'!$T$21:$T$35,MATCH(Q8,'DS2025'!$S$21:$S$35,1)+1),
INDEX('DS2025'!$S$21:$S$35,MATCH(Q8,'DS2025'!$S$21:$S$35,1)):
INDEX('DS2025'!$S$21:$S$35,MATCH(Q8,'DS2025'!$S$21:$S$35,1)+1)),
IF($R$4=Database!$A$18,
_xlfn.FORECAST.LINEAR(
Q8,
INDEX('DS2025'!$W$21:$W$35,MATCH(Q8,'DS2025'!$V$21:$V$35,1)):
INDEX('DS2025'!$W$21:$W$35,MATCH(Q8,'DS2025'!$V$21:$V$35,1)+1),
INDEX('DS2025'!$V$21:$V$35,MATCH(Q8,'DS2025'!$V$21:$V$35,1)):
INDEX('DS2025'!$V$21:$V$35,MATCH(Q8,'DS2025'!$V$21:$V$35,1)+1)),
IF($R$4=Database!$A$19,
_xlfn.FORECAST.LINEAR(
Q8,
INDEX('DS2025'!$Z$21:$Z$35,MATCH(Q8,'DS2025'!$Y$21:$Y$35,1)):
INDEX('DS2025'!$Z$21:$Z$35,MATCH(Q8,'DS2025'!$Y$21:$Y$35,1)+1),
INDEX('DS2025'!$Y$21:$Y$35,MATCH(Q8,'DS2025'!$Y$21:$Y$35,1)):
INDEX('DS2025'!$Y$21:$Y$35,MATCH(Q8,'DS2025'!$Y$21:$Y$35,1)+1)),
IF($R$4=Database!$A$20,
_xlfn.FORECAST.LINEAR(
Q8,
INDEX('DS2025'!$AC$21:$AC$35,MATCH(Q8,'DS2025'!$AB$21:$AB$35,1)):
INDEX('DS2025'!$AC$21:$AC$35,MATCH(Q8,'DS2025'!$AB$21:$AB$35,1)+1),
INDEX('DS2025'!$AB$21:$AB$35,MATCH(Q8,'DS2025'!$AB$21:$AB$35,1)):
INDEX('DS2025'!$AB$21:$AB$35,MATCH(Q8,'DS2025'!$AB$21:$AB$35,1)+1))
)))))))))))))))))))</f>
        <v>-1.5813998082454456E-2</v>
      </c>
      <c r="S8" s="98">
        <f t="shared" si="5"/>
        <v>106.51318600191755</v>
      </c>
      <c r="T8" s="317">
        <f>'Data 100 C'!H9</f>
        <v>104.669</v>
      </c>
      <c r="U8" s="98">
        <f>IF($U$4=Database!$A$2,
_xlfn.FORECAST.LINEAR(T8,
INDEX('DS2025'!$B$5:$B$15,MATCH(T8,'DS2025'!$A$5:$A$15,1)):
INDEX('DS2025'!$B$5:$B$15,MATCH(T8,'DS2025'!$A$5:$A$15,1)+1),
INDEX('DS2025'!$A$5:$A$15,MATCH(T8,'DS2025'!$A$5:$A$15,1)):
INDEX('DS2025'!$A$5:$A$15,MATCH(T8,'DS2025'!$A$5:$A$15,1)+1)),
IF($U$4=Database!$A$3,
_xlfn.FORECAST.LINEAR(T8,
INDEX('DS2025'!$E$5:$E$15,MATCH(T8,'DS2025'!$D$5:$D$15,1)):
INDEX('DS2025'!$E$5:$E$15,MATCH(T8,'DS2025'!$D$5:$D$15,1)+1),
INDEX('DS2025'!$D$5:$D$15,MATCH(T8,'DS2025'!$D$5:$D$15,1)):
INDEX('DS2025'!$D$5:$D$15,MATCH(T8,'DS2025'!$D$5:$D$15,1)+1)),
IF($U$4=Database!$A$4,
_xlfn.FORECAST.LINEAR(T8,
INDEX('DS2025'!$H$5:$H$15,MATCH(T8,'DS2025'!$G$5:$G$15,1)):
INDEX('DS2025'!$H$5:$H$15,MATCH(T8,'DS2025'!$G$5:$G$15,1)+1),
INDEX('DS2025'!$G$5:$G$15,MATCH(T8,'DS2025'!$G$5:$G$15,1)):
INDEX('DS2025'!$G$5:$G$15,MATCH(T8,'DS2025'!$G$5:$G$15,1)+1)),
IF($U$4=Database!$A$5,
_xlfn.FORECAST.LINEAR(T8,
INDEX('DS2025'!$K$5:$K$15,MATCH(T8,'DS2025'!$J$5:$J$15,1)):
INDEX('DS2025'!$K$5:$K$15,MATCH(T8,'DS2025'!$J$5:$J$15,1)+1),
INDEX('DS2025'!$J$5:$J$15,MATCH(T8,'DS2025'!$J$5:$J$15,1)):
INDEX('DS2025'!$J$5:$J$15,MATCH(T8,'DS2025'!$J$5:$J$15,1)+1)),
IF($U$4=Database!$A$6,
_xlfn.FORECAST.LINEAR(T8,
INDEX('DS2025'!$N$5:$N$15,MATCH(T8,'DS2025'!$M$5:$M$15,1)):
INDEX('DS2025'!$N$5:$N$15,MATCH(T8,'DS2025'!$M$5:$M$15,1)+1),
INDEX('DS2025'!$M$5:$M$15,MATCH(T8,'DS2025'!$M$5:$M$15,1)):
INDEX('DS2025'!$M$5:$M$15,MATCH(T8,'DS2025'!$M$5:$M$15,1)+1)),
IF($U$4=Database!$A$7,
_xlfn.FORECAST.LINEAR(T8,
INDEX('DS2025'!$Q$5:$Q$15,MATCH(T8,'DS2025'!$P$5:$P$15,1)):
INDEX('DS2025'!$Q$5:$Q$15,MATCH(T8,'DS2025'!$P$5:$P$15,1)+1),
INDEX('DS2025'!$P$5:$P$15,MATCH(T8,'DS2025'!$P$5:$P$15,1)):
INDEX('DS2025'!$P$5:$P$15,MATCH(T8,'DS2025'!$P$5:$P$15,1)+1)),
IF($U$4=Database!$A$8,
_xlfn.FORECAST.LINEAR(T8,
INDEX('DS2025'!$T$5:$T$15,MATCH(T8,'DS2025'!$S$5:$S$15,1)):
INDEX('DS2025'!$T$5:$T$15,MATCH(T8,'DS2025'!$S$5:$S$15,1)+1),
INDEX('DS2025'!$S$5:$S$15,MATCH(T8,'DS2025'!$S$5:$S$15,1)):
INDEX('DS2025'!$S$5:$S$15,MATCH(T8,'DS2025'!$S$5:$S$15,1)+1)),
IF($U$4=Database!$A$9,
_xlfn.FORECAST.LINEAR(T8,
INDEX('DS2025'!$W$5:$W$15,MATCH(T8,'DS2025'!$V$5:$V$15,1)):
INDEX('DS2025'!$W$5:$W$15,MATCH(T8,'DS2025'!$V$5:$V$15,1)+1),
INDEX('DS2025'!$V$5:$V$15,MATCH(T8,'DS2025'!$V$5:$V$15,1)):
INDEX('DS2025'!$V$5:$V$15,MATCH(T8,'DS2025'!$V$5:$V$15,1)+1)),
IF($U$4=Database!$A$10,
_xlfn.FORECAST.LINEAR(T8,
INDEX('DS2025'!$Z$5:$Z$15,MATCH(T8,'DS2025'!$Y$5:$Y$15,1)):
INDEX('DS2025'!$Z$5:$Z$15,MATCH(T8,'DS2025'!$Y$5:$Y$15,1)+1),
INDEX('DS2025'!$Y$5:$Y$15,MATCH(T8,'DS2025'!$Y$5:$Y$15,1)):
INDEX('DS2025'!$Y$5:$Y$15,MATCH(T8,'DS2025'!$Y$5:$Y$15,1)+1)),
IF($U$4=Database!$A$11,
_xlfn.FORECAST.LINEAR(
T8,
INDEX('DS2025'!$B$21:$B$35,MATCH(T8,'DS2025'!$A$21:$A$35,1)):
INDEX('DS2025'!$B$21:$B$35,MATCH(T8,'DS2025'!$A$21:$A$35,1)+1),
INDEX('DS2025'!$A$21:$A$35,MATCH(T8,'DS2025'!$A$21:$A$35,1)):
INDEX('DS2025'!$A$21:$A$35,MATCH(T8,'DS2025'!$A$21:$A$35,1)+1)),
IF($U$4=Database!$A$12,
_xlfn.FORECAST.LINEAR(
T8,
INDEX('DS2025'!$E$21:$E$35,MATCH(T8,'DS2025'!$D$21:$D$35,1)):
INDEX('DS2025'!$E$21:$E$35,MATCH(T8,'DS2025'!$D$21:$D$35,1)+1),
INDEX('DS2025'!$D$21:$D$35,MATCH(T8,'DS2025'!$D$21:$D$35,1)):
INDEX('DS2025'!$D$21:$D$35,MATCH(T8,'DS2025'!$D$21:$D$35,1)+1)),
IF($U$4=Database!$A$13,
_xlfn.FORECAST.LINEAR(
T8,
INDEX('DS2025'!$H$21:$H$35,MATCH(T8,'DS2025'!$G$21:$G$35,1)):
INDEX('DS2025'!$H$21:$H$35,MATCH(T8,'DS2025'!$G$21:$G$35,1)+1),
INDEX('DS2025'!$G$21:$G$35,MATCH(T8,'DS2025'!$G$21:$G$35,1)):
INDEX('DS2025'!$G$21:$G$35,MATCH(T8,'DS2025'!$G$21:$G$35,1)+1)),
IF($U$4=Database!$A$14,
_xlfn.FORECAST.LINEAR(
T8,
INDEX('DS2025'!$K$21:$K$35,MATCH(T8,'DS2025'!$J$21:$J$35,1)):
INDEX('DS2025'!$K$21:$K$35,MATCH(T8,'DS2025'!$J$21:$J$35,1)+1),
INDEX('DS2025'!$J$21:$J$35,MATCH(T8,'DS2025'!$J$21:$J$35,1)):
INDEX('DS2025'!$J$21:$J$35,MATCH(T8,'DS2025'!$J$21:$J$35,1)+1)),
IF($U$4=Database!$A$15,
_xlfn.FORECAST.LINEAR(
T8,
INDEX('DS2025'!$N$21:$N$35,MATCH(T8,'DS2025'!$M$21:$M$35,1)):
INDEX('DS2025'!$N$21:$N$35,MATCH(T8,'DS2025'!$M$21:$M$35,1)+1),
INDEX('DS2025'!$M$21:$M$35,MATCH(T8,'DS2025'!$M$21:$M$35,1)):
INDEX('DS2025'!$M$21:$M$35,MATCH(T8,'DS2025'!$M$21:$M$35,1)+1)),
IF($U$4=Database!$A$16,
_xlfn.FORECAST.LINEAR(
T8,
INDEX('DS2025'!$Q$21:$Q$35,MATCH(T8,'DS2025'!$P$21:$P$35,1)):
INDEX('DS2025'!$Q$21:$Q$35,MATCH(T8,'DS2025'!$P$21:$P$35,1)+1),
INDEX('DS2025'!$P$21:$P$35,MATCH(T8,'DS2025'!$P$21:$P$35,1)):
INDEX('DS2025'!$P$21:$P$35,MATCH(T8,'DS2025'!$P$21:$P$35,1)+1)),
IF($U$4=Database!$A$17,
_xlfn.FORECAST.LINEAR(
T8,
INDEX('DS2025'!$T$21:$T$35,MATCH(T8,'DS2025'!$S$21:$S$35,1)):
INDEX('DS2025'!$T$21:$T$35,MATCH(T8,'DS2025'!$S$21:$S$35,1)+1),
INDEX('DS2025'!$S$21:$S$35,MATCH(T8,'DS2025'!$S$21:$S$35,1)):
INDEX('DS2025'!$S$21:$S$35,MATCH(T8,'DS2025'!$S$21:$S$35,1)+1)),
IF($U$4=Database!$A$18,
_xlfn.FORECAST.LINEAR(
T8,
INDEX('DS2025'!$W$21:$W$35,MATCH(T8,'DS2025'!$V$21:$V$35,1)):
INDEX('DS2025'!$W$21:$W$35,MATCH(T8,'DS2025'!$V$21:$V$35,1)+1),
INDEX('DS2025'!$V$21:$V$35,MATCH(T8,'DS2025'!$V$21:$V$35,1)):
INDEX('DS2025'!$V$21:$V$35,MATCH(T8,'DS2025'!$V$21:$V$35,1)+1)),
IF($U$4=Database!$A$19,
_xlfn.FORECAST.LINEAR(
T8,
INDEX('DS2025'!$Z$21:$Z$35,MATCH(T8,'DS2025'!$Y$21:$Y$35,1)):
INDEX('DS2025'!$Z$21:$Z$35,MATCH(T8,'DS2025'!$Y$21:$Y$35,1)+1),
INDEX('DS2025'!$Y$21:$Y$35,MATCH(T8,'DS2025'!$Y$21:$Y$35,1)):
INDEX('DS2025'!$Y$21:$Y$35,MATCH(T8,'DS2025'!$Y$21:$Y$35,1)+1)),
IF($U$4=Database!$A$20,
_xlfn.FORECAST.LINEAR(
T8,
INDEX('DS2025'!$AC$21:$AC$35,MATCH(T8,'DS2025'!$AB$21:$AB$35,1)):
INDEX('DS2025'!$AC$21:$AC$35,MATCH(T8,'DS2025'!$AB$21:$AB$35,1)+1),
INDEX('DS2025'!$AB$21:$AB$35,MATCH(T8,'DS2025'!$AB$21:$AB$35,1)):
INDEX('DS2025'!$AB$21:$AB$35,MATCH(T8,'DS2025'!$AB$21:$AB$35,1)+1))
)))))))))))))))))))</f>
        <v>-0.35951697660467902</v>
      </c>
      <c r="V8" s="98">
        <f t="shared" si="6"/>
        <v>104.30948302339532</v>
      </c>
      <c r="W8" s="317">
        <f>'Data 100 C'!I9</f>
        <v>104.996</v>
      </c>
      <c r="X8" s="98">
        <f>IF($X$4=Database!$A$2,
_xlfn.FORECAST.LINEAR(W8,
INDEX('DS2025'!$B$5:$B$15,MATCH(W8,'DS2025'!$A$5:$A$15,1)):
INDEX('DS2025'!$B$5:$B$15,MATCH(W8,'DS2025'!$A$5:$A$15,1)+1),
INDEX('DS2025'!$A$5:$A$15,MATCH(W8,'DS2025'!$A$5:$A$15,1)):
INDEX('DS2025'!$A$5:$A$15,MATCH(W8,'DS2025'!$A$5:$A$15,1)+1)),
IF($X$4=Database!$A$3,
_xlfn.FORECAST.LINEAR(W8,
INDEX('DS2025'!$E$5:$E$15,MATCH(W8,'DS2025'!$D$5:$D$15,1)):
INDEX('DS2025'!$E$5:$E$15,MATCH(W8,'DS2025'!$D$5:$D$15,1)+1),
INDEX('DS2025'!$D$5:$D$15,MATCH(W8,'DS2025'!$D$5:$D$15,1)):
INDEX('DS2025'!$D$5:$D$15,MATCH(W8,'DS2025'!$D$5:$D$15,1)+1)),
IF($X$4=Database!$A$4,
_xlfn.FORECAST.LINEAR(W8,
INDEX('DS2025'!$H$5:$H$15,MATCH(W8,'DS2025'!$G$5:$G$15,1)):
INDEX('DS2025'!$H$5:$H$15,MATCH(W8,'DS2025'!$G$5:$G$15,1)+1),
INDEX('DS2025'!$G$5:$G$15,MATCH(W8,'DS2025'!$G$5:$G$15,1)):
INDEX('DS2025'!$G$5:$G$15,MATCH(W8,'DS2025'!$G$5:$G$15,1)+1)),
IF($X$4=Database!$A$5,
_xlfn.FORECAST.LINEAR(W8,
INDEX('DS2025'!$K$5:$K$15,MATCH(W8,'DS2025'!$J$5:$J$15,1)):
INDEX('DS2025'!$K$5:$K$15,MATCH(W8,'DS2025'!$J$5:$J$15,1)+1),
INDEX('DS2025'!$J$5:$J$15,MATCH(W8,'DS2025'!$J$5:$J$15,1)):
INDEX('DS2025'!$J$5:$J$15,MATCH(W8,'DS2025'!$J$5:$J$15,1)+1)),
IF($X$4=Database!$A$6,
_xlfn.FORECAST.LINEAR(W8,
INDEX('DS2025'!$N$5:$N$15,MATCH(W8,'DS2025'!$M$5:$M$15,1)):
INDEX('DS2025'!$N$5:$N$15,MATCH(W8,'DS2025'!$M$5:$M$15,1)+1),
INDEX('DS2025'!$M$5:$M$15,MATCH(W8,'DS2025'!$M$5:$M$15,1)):
INDEX('DS2025'!$M$5:$M$15,MATCH(W8,'DS2025'!$M$5:$M$15,1)+1)),
IF($X$4=Database!$A$7,
_xlfn.FORECAST.LINEAR(W8,
INDEX('DS2025'!$Q$5:$Q$15,MATCH(W8,'DS2025'!$P$5:$P$15,1)):
INDEX('DS2025'!$Q$5:$Q$15,MATCH(W8,'DS2025'!$P$5:$P$15,1)+1),
INDEX('DS2025'!$P$5:$P$15,MATCH(W8,'DS2025'!$P$5:$P$15,1)):
INDEX('DS2025'!$P$5:$P$15,MATCH(W8,'DS2025'!$P$5:$P$15,1)+1)),
IF($X$4=Database!$A$8,
_xlfn.FORECAST.LINEAR(W8,
INDEX('DS2025'!$T$5:$T$15,MATCH(W8,'DS2025'!$S$5:$S$15,1)):
INDEX('DS2025'!$T$5:$T$15,MATCH(W8,'DS2025'!$S$5:$S$15,1)+1),
INDEX('DS2025'!$S$5:$S$15,MATCH(W8,'DS2025'!$S$5:$S$15,1)):
INDEX('DS2025'!$S$5:$S$15,MATCH(W8,'DS2025'!$S$5:$S$15,1)+1)),
IF($X$4=Database!$A$9,
_xlfn.FORECAST.LINEAR(W8,
INDEX('DS2025'!$W$5:$W$15,MATCH(W8,'DS2025'!$V$5:$V$15,1)):
INDEX('DS2025'!$W$5:$W$15,MATCH(W8,'DS2025'!$V$5:$V$15,1)+1),
INDEX('DS2025'!$V$5:$V$15,MATCH(W8,'DS2025'!$V$5:$V$15,1)):
INDEX('DS2025'!$V$5:$V$15,MATCH(W8,'DS2025'!$V$5:$V$15,1)+1)),
IF($X$4=Database!$A$10,
_xlfn.FORECAST.LINEAR(W8,
INDEX('DS2025'!$Z$5:$Z$15,MATCH(W8,'DS2025'!$Y$5:$Y$15,1)):
INDEX('DS2025'!$Z$5:$Z$15,MATCH(W8,'DS2025'!$Y$5:$Y$15,1)+1),
INDEX('DS2025'!$Y$5:$Y$15,MATCH(W8,'DS2025'!$Y$5:$Y$15,1)):
INDEX('DS2025'!$Y$5:$Y$15,MATCH(W8,'DS2025'!$Y$5:$Y$15,1)+1)),
IF($X$4=Database!$A$11,
_xlfn.FORECAST.LINEAR(
W8,
INDEX('DS2025'!$B$21:$B$35,MATCH(W8,'DS2025'!$A$21:$A$35,1)):
INDEX('DS2025'!$B$21:$B$35,MATCH(W8,'DS2025'!$A$21:$A$35,1)+1),
INDEX('DS2025'!$A$21:$A$35,MATCH(W8,'DS2025'!$A$21:$A$35,1)):
INDEX('DS2025'!$A$21:$A$35,MATCH(W8,'DS2025'!$A$21:$A$35,1)+1)),
IF($X$4=Database!$A$12,
_xlfn.FORECAST.LINEAR(
W8,
INDEX('DS2025'!$E$21:$E$35,MATCH(W8,'DS2025'!$D$21:$D$35,1)):
INDEX('DS2025'!$E$21:$E$35,MATCH(W8,'DS2025'!$D$21:$D$35,1)+1),
INDEX('DS2025'!$D$21:$D$35,MATCH(W8,'DS2025'!$D$21:$D$35,1)):
INDEX('DS2025'!$D$21:$D$35,MATCH(W8,'DS2025'!$D$21:$D$35,1)+1)),
IF($X$4=Database!$A$13,
_xlfn.FORECAST.LINEAR(
W8,
INDEX('DS2025'!$H$21:$H$35,MATCH(W8,'DS2025'!$G$21:$G$35,1)):
INDEX('DS2025'!$H$21:$H$35,MATCH(W8,'DS2025'!$G$21:$G$35,1)+1),
INDEX('DS2025'!$G$21:$G$35,MATCH(W8,'DS2025'!$G$21:$G$35,1)):
INDEX('DS2025'!$G$21:$G$35,MATCH(W8,'DS2025'!$G$21:$G$35,1)+1)),
IF($X$4=Database!$A$14,
_xlfn.FORECAST.LINEAR(
W8,
INDEX('DS2025'!$K$21:$K$35,MATCH(W8,'DS2025'!$J$21:$J$35,1)):
INDEX('DS2025'!$K$21:$K$35,MATCH(W8,'DS2025'!$J$21:$J$35,1)+1),
INDEX('DS2025'!$J$21:$J$35,MATCH(W8,'DS2025'!$J$21:$J$35,1)):
INDEX('DS2025'!$J$21:$J$35,MATCH(W8,'DS2025'!$J$21:$J$35,1)+1)),
IF($X$4=Database!$A$15,
_xlfn.FORECAST.LINEAR(
W8,
INDEX('DS2025'!$N$21:$N$35,MATCH(W8,'DS2025'!$M$21:$M$35,1)):
INDEX('DS2025'!$N$21:$N$35,MATCH(W8,'DS2025'!$M$21:$M$35,1)+1),
INDEX('DS2025'!$M$21:$M$35,MATCH(W8,'DS2025'!$M$21:$M$35,1)):
INDEX('DS2025'!$M$21:$M$35,MATCH(W8,'DS2025'!$M$21:$M$35,1)+1)),
IF($X$4=Database!$A$16,
_xlfn.FORECAST.LINEAR(
W8,
INDEX('DS2025'!$Q$21:$Q$35,MATCH(W8,'DS2025'!$P$21:$P$35,1)):
INDEX('DS2025'!$Q$21:$Q$35,MATCH(W8,'DS2025'!$P$21:$P$35,1)+1),
INDEX('DS2025'!$P$21:$P$35,MATCH(W8,'DS2025'!$P$21:$P$35,1)):
INDEX('DS2025'!$P$21:$P$35,MATCH(W8,'DS2025'!$P$21:$P$35,1)+1)),
IF($X$4=Database!$A$17,
_xlfn.FORECAST.LINEAR(
W8,
INDEX('DS2025'!$T$21:$T$35,MATCH(W8,'DS2025'!$S$21:$S$35,1)):
INDEX('DS2025'!$T$21:$T$35,MATCH(W8,'DS2025'!$S$21:$S$35,1)+1),
INDEX('DS2025'!$S$21:$S$35,MATCH(W8,'DS2025'!$S$21:$S$35,1)):
INDEX('DS2025'!$S$21:$S$35,MATCH(W8,'DS2025'!$S$21:$S$35,1)+1)),
IF($X$4=Database!$A$18,
_xlfn.FORECAST.LINEAR(
W8,
INDEX('DS2025'!$W$21:$W$35,MATCH(W8,'DS2025'!$V$21:$V$35,1)):
INDEX('DS2025'!$W$21:$W$35,MATCH(W8,'DS2025'!$V$21:$V$35,1)+1),
INDEX('DS2025'!$V$21:$V$35,MATCH(W8,'DS2025'!$V$21:$V$35,1)):
INDEX('DS2025'!$V$21:$V$35,MATCH(W8,'DS2025'!$V$21:$V$35,1)+1)),
IF($X$4=Database!$A$19,
_xlfn.FORECAST.LINEAR(
W8,
INDEX('DS2025'!$Z$21:$Z$35,MATCH(W8,'DS2025'!$Y$21:$Y$35,1)):
INDEX('DS2025'!$Z$21:$Z$35,MATCH(W8,'DS2025'!$Y$21:$Y$35,1)+1),
INDEX('DS2025'!$Y$21:$Y$35,MATCH(W8,'DS2025'!$Y$21:$Y$35,1)):
INDEX('DS2025'!$Y$21:$Y$35,MATCH(W8,'DS2025'!$Y$21:$Y$35,1)+1)),
IF($X$4=Database!$A$20,
_xlfn.FORECAST.LINEAR(
W8,
INDEX('DS2025'!$AC$21:$AC$35,MATCH(W8,'DS2025'!$AB$21:$AB$35,1)):
INDEX('DS2025'!$AC$21:$AC$35,MATCH(W8,'DS2025'!$AB$21:$AB$35,1)+1),
INDEX('DS2025'!$AB$21:$AB$35,MATCH(W8,'DS2025'!$AB$21:$AB$35,1)):
INDEX('DS2025'!$AB$21:$AB$35,MATCH(W8,'DS2025'!$AB$21:$AB$35,1)+1))
)))))))))))))))))))</f>
        <v>-0.35955620875824834</v>
      </c>
      <c r="Y8" s="98">
        <f t="shared" si="7"/>
        <v>104.63644379124175</v>
      </c>
      <c r="Z8" s="97">
        <f>'Data 100 C'!J9</f>
        <v>106.80800000000001</v>
      </c>
      <c r="AA8" s="98">
        <f>IF($AA$4=Database!$A$2,
_xlfn.FORECAST.LINEAR(Z8,
INDEX('DS2025'!$B$5:$B$15,MATCH(Z8,'DS2025'!$A$5:$A$15,1)):
INDEX('DS2025'!$B$5:$B$15,MATCH(Z8,'DS2025'!$A$5:$A$15,1)+1),
INDEX('DS2025'!$A$5:$A$15,MATCH(Z8,'DS2025'!$A$5:$A$15,1)):
INDEX('DS2025'!$A$5:$A$15,MATCH(Z8,'DS2025'!$A$5:$A$15,1)+1)),
IF($AA$4=Database!$A$3,
_xlfn.FORECAST.LINEAR(Z8,
INDEX('DS2025'!$E$5:$E$15,MATCH(Z8,'DS2025'!$D$5:$D$15,1)):
INDEX('DS2025'!$E$5:$E$15,MATCH(Z8,'DS2025'!$D$5:$D$15,1)+1),
INDEX('DS2025'!$D$5:$D$15,MATCH(Z8,'DS2025'!$D$5:$D$15,1)):
INDEX('DS2025'!$D$5:$D$15,MATCH(Z8,'DS2025'!$D$5:$D$15,1)+1)),
IF($AA$4=Database!$A$4,
_xlfn.FORECAST.LINEAR(Z8,
INDEX('DS2025'!$H$5:$H$15,MATCH(Z8,'DS2025'!$G$5:$G$15,1)):
INDEX('DS2025'!$H$5:$H$15,MATCH(Z8,'DS2025'!$G$5:$G$15,1)+1),
INDEX('DS2025'!$G$5:$G$15,MATCH(Z8,'DS2025'!$G$5:$G$15,1)):
INDEX('DS2025'!$G$5:$G$15,MATCH(Z8,'DS2025'!$G$5:$G$15,1)+1)),
IF($AA$4=Database!$A$5,
_xlfn.FORECAST.LINEAR(Z8,
INDEX('DS2025'!$K$5:$K$15,MATCH(Z8,'DS2025'!$J$5:$J$15,1)):
INDEX('DS2025'!$K$5:$K$15,MATCH(Z8,'DS2025'!$J$5:$J$15,1)+1),
INDEX('DS2025'!$J$5:$J$15,MATCH(Z8,'DS2025'!$J$5:$J$15,1)):
INDEX('DS2025'!$J$5:$J$15,MATCH(Z8,'DS2025'!$J$5:$J$15,1)+1)),
IF($AA$4=Database!$A$6,
_xlfn.FORECAST.LINEAR(Z8,
INDEX('DS2025'!$N$5:$N$15,MATCH(Z8,'DS2025'!$M$5:$M$15,1)):
INDEX('DS2025'!$N$5:$N$15,MATCH(Z8,'DS2025'!$M$5:$M$15,1)+1),
INDEX('DS2025'!$M$5:$M$15,MATCH(Z8,'DS2025'!$M$5:$M$15,1)):
INDEX('DS2025'!$M$5:$M$15,MATCH(Z8,'DS2025'!$M$5:$M$15,1)+1)),
IF($AA$4=Database!$A$7,
_xlfn.FORECAST.LINEAR(Z8,
INDEX('DS2025'!$Q$5:$Q$15,MATCH(Z8,'DS2025'!$P$5:$P$15,1)):
INDEX('DS2025'!$Q$5:$Q$15,MATCH(Z8,'DS2025'!$P$5:$P$15,1)+1),
INDEX('DS2025'!$P$5:$P$15,MATCH(Z8,'DS2025'!$P$5:$P$15,1)):
INDEX('DS2025'!$P$5:$P$15,MATCH(Z8,'DS2025'!$P$5:$P$15,1)+1)),
IF($AA$4=Database!$A$8,
_xlfn.FORECAST.LINEAR(Z8,
INDEX('DS2025'!$T$5:$T$15,MATCH(Z8,'DS2025'!$S$5:$S$15,1)):
INDEX('DS2025'!$T$5:$T$15,MATCH(Z8,'DS2025'!$S$5:$S$15,1)+1),
INDEX('DS2025'!$S$5:$S$15,MATCH(Z8,'DS2025'!$S$5:$S$15,1)):
INDEX('DS2025'!$S$5:$S$15,MATCH(Z8,'DS2025'!$S$5:$S$15,1)+1)),
IF($AA$4=Database!$A$9,
_xlfn.FORECAST.LINEAR(Z8,
INDEX('DS2025'!$W$5:$W$15,MATCH(Z8,'DS2025'!$V$5:$V$15,1)):
INDEX('DS2025'!$W$5:$W$15,MATCH(Z8,'DS2025'!$V$5:$V$15,1)+1),
INDEX('DS2025'!$V$5:$V$15,MATCH(Z8,'DS2025'!$V$5:$V$15,1)):
INDEX('DS2025'!$V$5:$V$15,MATCH(Z8,'DS2025'!$V$5:$V$15,1)+1)),
IF($AA$4=Database!$A$10,
_xlfn.FORECAST.LINEAR(Z8,
INDEX('DS2025'!$Z$5:$Z$15,MATCH(Z8,'DS2025'!$Y$5:$Y$15,1)):
INDEX('DS2025'!$Z$5:$Z$15,MATCH(Z8,'DS2025'!$Y$5:$Y$15,1)+1),
INDEX('DS2025'!$Y$5:$Y$15,MATCH(Z8,'DS2025'!$Y$5:$Y$15,1)):
INDEX('DS2025'!$Y$5:$Y$15,MATCH(Z8,'DS2025'!$Y$5:$Y$15,1)+1)),
IF($AA$4=Database!$A$11,
_xlfn.FORECAST.LINEAR(
Z8,
INDEX('DS2025'!$B$21:$B$35,MATCH(Z8,'DS2025'!$A$21:$A$35,1)):
INDEX('DS2025'!$B$21:$B$35,MATCH(Z8,'DS2025'!$A$21:$A$35,1)+1),
INDEX('DS2025'!$A$21:$A$35,MATCH(Z8,'DS2025'!$A$21:$A$35,1)):
INDEX('DS2025'!$A$21:$A$35,MATCH(Z8,'DS2025'!$A$21:$A$35,1)+1)),
IF($AA$4=Database!$A$12,
_xlfn.FORECAST.LINEAR(
Z8,
INDEX('DS2025'!$E$21:$E$35,MATCH(Z8,'DS2025'!$D$21:$D$35,1)):
INDEX('DS2025'!$E$21:$E$35,MATCH(Z8,'DS2025'!$D$21:$D$35,1)+1),
INDEX('DS2025'!$D$21:$D$35,MATCH(Z8,'DS2025'!$D$21:$D$35,1)):
INDEX('DS2025'!$D$21:$D$35,MATCH(Z8,'DS2025'!$D$21:$D$35,1)+1)),
IF($AA$4=Database!$A$13,
_xlfn.FORECAST.LINEAR(
Z8,
INDEX('DS2025'!$H$21:$H$35,MATCH(Z8,'DS2025'!$G$21:$G$35,1)):
INDEX('DS2025'!$H$21:$H$35,MATCH(Z8,'DS2025'!$G$21:$G$35,1)+1),
INDEX('DS2025'!$G$21:$G$35,MATCH(Z8,'DS2025'!$G$21:$G$35,1)):
INDEX('DS2025'!$G$21:$G$35,MATCH(Z8,'DS2025'!$G$21:$G$35,1)+1)),
IF($AA$4=Database!$A$14,
_xlfn.FORECAST.LINEAR(
Z8,
INDEX('DS2025'!$K$21:$K$35,MATCH(Z8,'DS2025'!$J$21:$J$35,1)):
INDEX('DS2025'!$K$21:$K$35,MATCH(Z8,'DS2025'!$J$21:$J$35,1)+1),
INDEX('DS2025'!$J$21:$J$35,MATCH(Z8,'DS2025'!$J$21:$J$35,1)):
INDEX('DS2025'!$J$21:$J$35,MATCH(Z8,'DS2025'!$J$21:$J$35,1)+1)),
IF($AA$4=Database!$A$15,
_xlfn.FORECAST.LINEAR(
Z8,
INDEX('DS2025'!$N$21:$N$35,MATCH(Z8,'DS2025'!$M$21:$M$35,1)):
INDEX('DS2025'!$N$21:$N$35,MATCH(Z8,'DS2025'!$M$21:$M$35,1)+1),
INDEX('DS2025'!$M$21:$M$35,MATCH(Z8,'DS2025'!$M$21:$M$35,1)):
INDEX('DS2025'!$M$21:$M$35,MATCH(Z8,'DS2025'!$M$21:$M$35,1)+1)),
IF($AA$4=Database!$A$16,
_xlfn.FORECAST.LINEAR(
Z8,
INDEX('DS2025'!$Q$21:$Q$35,MATCH(Z8,'DS2025'!$P$21:$P$35,1)):
INDEX('DS2025'!$Q$21:$Q$35,MATCH(Z8,'DS2025'!$P$21:$P$35,1)+1),
INDEX('DS2025'!$P$21:$P$35,MATCH(Z8,'DS2025'!$P$21:$P$35,1)):
INDEX('DS2025'!$P$21:$P$35,MATCH(Z8,'DS2025'!$P$21:$P$35,1)+1)),
IF($AA$4=Database!$A$17,
_xlfn.FORECAST.LINEAR(
Z8,
INDEX('DS2025'!$T$21:$T$35,MATCH(Z8,'DS2025'!$S$21:$S$35,1)):
INDEX('DS2025'!$T$21:$T$35,MATCH(Z8,'DS2025'!$S$21:$S$35,1)+1),
INDEX('DS2025'!$S$21:$S$35,MATCH(Z8,'DS2025'!$S$21:$S$35,1)):
INDEX('DS2025'!$S$21:$S$35,MATCH(Z8,'DS2025'!$S$21:$S$35,1)+1)),
IF($AA$4=Database!$A$18,
_xlfn.FORECAST.LINEAR(
Z8,
INDEX('DS2025'!$W$21:$W$35,MATCH(Z8,'DS2025'!$V$21:$V$35,1)):
INDEX('DS2025'!$W$21:$W$35,MATCH(Z8,'DS2025'!$V$21:$V$35,1)+1),
INDEX('DS2025'!$V$21:$V$35,MATCH(Z8,'DS2025'!$V$21:$V$35,1)):
INDEX('DS2025'!$V$21:$V$35,MATCH(Z8,'DS2025'!$V$21:$V$35,1)+1)),
IF($AA$4=Database!$A$19,
_xlfn.FORECAST.LINEAR(
Z8,
INDEX('DS2025'!$Z$21:$Z$35,MATCH(Z8,'DS2025'!$Y$21:$Y$35,1)):
INDEX('DS2025'!$Z$21:$Z$35,MATCH(Z8,'DS2025'!$Y$21:$Y$35,1)+1),
INDEX('DS2025'!$Y$21:$Y$35,MATCH(Z8,'DS2025'!$Y$21:$Y$35,1)):
INDEX('DS2025'!$Y$21:$Y$35,MATCH(Z8,'DS2025'!$Y$21:$Y$35,1)+1)),
IF($AA$4=Database!$A$20,
_xlfn.FORECAST.LINEAR(
Z8,
INDEX('DS2025'!$AC$21:$AC$35,MATCH(Z8,'DS2025'!$AB$21:$AB$35,1)):
INDEX('DS2025'!$AC$21:$AC$35,MATCH(Z8,'DS2025'!$AB$21:$AB$35,1)+1),
INDEX('DS2025'!$AB$21:$AB$35,MATCH(Z8,'DS2025'!$AB$21:$AB$35,1)):
INDEX('DS2025'!$AB$21:$AB$35,MATCH(Z8,'DS2025'!$AB$21:$AB$35,1)+1))
)))))))))))))))))))</f>
        <v>-0.3597736052789442</v>
      </c>
      <c r="AB8" s="97">
        <f t="shared" si="8"/>
        <v>106.44822639472106</v>
      </c>
      <c r="AC8" s="318">
        <f>'Data 100 C'!K9</f>
        <v>105</v>
      </c>
      <c r="AD8" s="42"/>
      <c r="AE8" s="42"/>
      <c r="AF8" s="42"/>
    </row>
    <row r="9" spans="1:61" ht="15" customHeight="1">
      <c r="A9" s="316">
        <v>3</v>
      </c>
      <c r="B9" s="316">
        <f>'Data 100 C'!B10</f>
        <v>107.026</v>
      </c>
      <c r="C9" s="98">
        <f>IF($C$4=Database!$A$2,
_xlfn.FORECAST.LINEAR(B9,
INDEX('DS2025'!$B$5:$B$15,MATCH(B9,'DS2025'!$A$5:$A$15,1)):
INDEX('DS2025'!$B$5:$B$15,MATCH(B9,'DS2025'!$A$5:$A$15,1)+1),
INDEX('DS2025'!$A$5:$A$15,MATCH(B9,'DS2025'!$A$5:$A$15,1)):
INDEX('DS2025'!$A$5:$A$15,MATCH(B9,'DS2025'!$A$5:$A$15,1)+1)),
IF($C$4=Database!$A$3,
_xlfn.FORECAST.LINEAR(B9,
INDEX('DS2025'!$E$5:$E$15,MATCH(B9,'DS2025'!$D$5:$D$15,1)):
INDEX('DS2025'!$E$5:$E$15,MATCH(B9,'DS2025'!$D$5:$D$15,1)+1),
INDEX('DS2025'!$D$5:$D$15,MATCH(B9,'DS2025'!$D$5:$D$15,1)):
INDEX('DS2025'!$D$5:$D$15,MATCH(B9,'DS2025'!$D$5:$D$15,1)+1)),
IF($C$4=Database!$A$4,
_xlfn.FORECAST.LINEAR(B9,
INDEX('DS2025'!$H$5:$H$15,MATCH(B9,'DS2025'!$G$5:$G$15,1)):
INDEX('DS2025'!$H$5:$H$15,MATCH(B9,'DS2025'!$G$5:$G$15,1)+1),
INDEX('DS2025'!$G$5:$G$15,MATCH(B9,'DS2025'!$G$5:$G$15,1)):
INDEX('DS2025'!$G$5:$G$15,MATCH(B9,'DS2025'!$G$5:$G$15,1)+1)),
IF($C$4=Database!$A$5,
_xlfn.FORECAST.LINEAR(B9,
INDEX('DS2025'!$K$5:$K$15,MATCH(B9,'DS2025'!$J$5:$J$15,1)):
INDEX('DS2025'!$K$5:$K$15,MATCH(B9,'DS2025'!$J$5:$J$15,1)+1),
INDEX('DS2025'!$J$5:$J$15,MATCH(B9,'DS2025'!$J$5:$J$15,1)):
INDEX('DS2025'!$J$5:$J$15,MATCH(B9,'DS2025'!$J$5:$J$15,1)+1)),
IF($C$4=Database!$A$6,
_xlfn.FORECAST.LINEAR(B9,
INDEX('DS2025'!$N$5:$N$15,MATCH(B9,'DS2025'!$M$5:$M$15,1)):
INDEX('DS2025'!$N$5:$N$15,MATCH(B9,'DS2025'!$M$5:$M$15,1)+1),
INDEX('DS2025'!$M$5:$M$15,MATCH(B9,'DS2025'!$M$5:$M$15,1)):
INDEX('DS2025'!$M$5:$M$15,MATCH(B9,'DS2025'!$M$5:$M$15,1)+1)),
IF($C$4=Database!$A$7,
_xlfn.FORECAST.LINEAR(B9,
INDEX('DS2025'!$Q$5:$Q$15,MATCH(B9,'DS2025'!$P$5:$P$15,1)):
INDEX('DS2025'!$Q$5:$Q$15,MATCH(B9,'DS2025'!$P$5:$P$15,1)+1),
INDEX('DS2025'!$P$5:$P$15,MATCH(B9,'DS2025'!$P$5:$P$15,1)):
INDEX('DS2025'!$P$5:$P$15,MATCH(B9,'DS2025'!$P$5:$P$15,1)+1)),
IF($C$4=Database!$A$8,
_xlfn.FORECAST.LINEAR(B9,
INDEX('DS2025'!$T$5:$T$15,MATCH(B9,'DS2025'!$S$5:$S$15,1)):
INDEX('DS2025'!$T$5:$T$15,MATCH(B9,'DS2025'!$S$5:$S$15,1)+1),
INDEX('DS2025'!$S$5:$S$15,MATCH(B9,'DS2025'!$S$5:$S$15,1)):
INDEX('DS2025'!$S$5:$S$15,MATCH(B9,'DS2025'!$S$5:$S$15,1)+1)),
IF($C$4=Database!$A$9,
_xlfn.FORECAST.LINEAR(B9,
INDEX('DS2025'!$W$5:$W$15,MATCH(B9,'DS2025'!$V$5:$V$15,1)):
INDEX('DS2025'!$W$5:$W$15,MATCH(B9,'DS2025'!$V$5:$V$15,1)+1),
INDEX('DS2025'!$V$5:$V$15,MATCH(B9,'DS2025'!$V$5:$V$15,1)):
INDEX('DS2025'!$V$5:$V$15,MATCH(B9,'DS2025'!$V$5:$V$15,1)+1)),
IF($C$4=Database!$A$10,
_xlfn.FORECAST.LINEAR(B9,
INDEX('DS2025'!$Z$5:$Z$15,MATCH(B9,'DS2025'!$Y$5:$Y$15,1)):
INDEX('DS2025'!$Z$5:$Z$15,MATCH(B9,'DS2025'!$Y$5:$Y$15,1)+1),
INDEX('DS2025'!$Y$5:$Y$15,MATCH(B9,'DS2025'!$Y$5:$Y$15,1)):
INDEX('DS2025'!$Y$5:$Y$15,MATCH(B9,'DS2025'!$Y$5:$Y$15,1)+1)),
IF($C$4=Database!$A$11,
_xlfn.FORECAST.LINEAR(
B9,
INDEX('DS2025'!$B$21:$B$35,MATCH(B9,'DS2025'!$A$21:$A$35,1)):
INDEX('DS2025'!$B$21:$B$35,MATCH(B9,'DS2025'!$A$21:$A$35,1)+1),
INDEX('DS2025'!$A$21:$A$35,MATCH(B9,'DS2025'!$A$21:$A$35,1)):
INDEX('DS2025'!$A$21:$A$35,MATCH(B9,'DS2025'!$A$21:$A$35,1)+1)),
IF($C$4=Database!$A$12,
_xlfn.FORECAST.LINEAR(
B9,
INDEX('DS2025'!$E$21:$E$35,MATCH(B9,'DS2025'!$D$21:$D$35,1)):
INDEX('DS2025'!$E$21:$E$35,MATCH(B9,'DS2025'!$D$21:$D$35,1)+1),
INDEX('DS2025'!$D$21:$D$35,MATCH(B9,'DS2025'!$D$21:$D$35,1)):
INDEX('DS2025'!$D$21:$D$35,MATCH(B9,'DS2025'!$D$21:$D$35,1)+1)),
IF($C$4=Database!$A$13,
_xlfn.FORECAST.LINEAR(
B9,
INDEX('DS2025'!$H$21:$H$35,MATCH(B9,'DS2025'!$G$21:$G$35,1)):
INDEX('DS2025'!$H$21:$H$35,MATCH(B9,'DS2025'!$G$21:$G$35,1)+1),
INDEX('DS2025'!$G$21:$G$35,MATCH(B9,'DS2025'!$G$21:$G$35,1)):
INDEX('DS2025'!$G$21:$G$35,MATCH(B9,'DS2025'!$G$21:$G$35,1)+1)),
IF($C$4=Database!$A$14,
_xlfn.FORECAST.LINEAR(
B9,
INDEX('DS2025'!$K$21:$K$35,MATCH(B9,'DS2025'!$J$21:$J$35,1)):
INDEX('DS2025'!$K$21:$K$35,MATCH(B9,'DS2025'!$J$21:$J$35,1)+1),
INDEX('DS2025'!$J$21:$J$35,MATCH(B9,'DS2025'!$J$21:$J$35,1)):
INDEX('DS2025'!$J$21:$J$35,MATCH(B9,'DS2025'!$J$21:$J$35,1)+1)),
IF($C$4=Database!$A$15,
_xlfn.FORECAST.LINEAR(
B9,
INDEX('DS2025'!$N$21:$N$35,MATCH(B9,'DS2025'!$M$21:$M$35,1)):
INDEX('DS2025'!$N$21:$N$35,MATCH(B9,'DS2025'!$M$21:$M$35,1)+1),
INDEX('DS2025'!$M$21:$M$35,MATCH(B9,'DS2025'!$M$21:$M$35,1)):
INDEX('DS2025'!$M$21:$M$35,MATCH(B9,'DS2025'!$M$21:$M$35,1)+1)),
IF($C$4=Database!$A$16,
_xlfn.FORECAST.LINEAR(
B9,
INDEX('DS2025'!$Q$21:$Q$35,MATCH(B9,'DS2025'!$P$21:$P$35,1)):
INDEX('DS2025'!$Q$21:$Q$35,MATCH(B9,'DS2025'!$P$21:$P$35,1)+1),
INDEX('DS2025'!$P$21:$P$35,MATCH(B9,'DS2025'!$P$21:$P$35,1)):
INDEX('DS2025'!$P$21:$P$35,MATCH(B9,'DS2025'!$P$21:$P$35,1)+1)),
IF($C$4=Database!$A$17,
_xlfn.FORECAST.LINEAR(
B9,
INDEX('DS2025'!$T$21:$T$35,MATCH(B9,'DS2025'!$S$21:$S$35,1)):
INDEX('DS2025'!$T$21:$T$35,MATCH(B9,'DS2025'!$S$21:$S$35,1)+1),
INDEX('DS2025'!$S$21:$S$35,MATCH(B9,'DS2025'!$S$21:$S$35,1)):
INDEX('DS2025'!$S$21:$S$35,MATCH(B9,'DS2025'!$S$21:$S$35,1)+1)),
IF($C$4=Database!$A$18,
_xlfn.FORECAST.LINEAR(
B9,
INDEX('DS2025'!$W$21:$W$35,MATCH(B9,'DS2025'!$V$21:$V$35,1)):
INDEX('DS2025'!$W$21:$W$35,MATCH(B9,'DS2025'!$V$21:$V$35,1)+1),
INDEX('DS2025'!$V$21:$V$35,MATCH(B9,'DS2025'!$V$21:$V$35,1)):
INDEX('DS2025'!$V$21:$V$35,MATCH(B9,'DS2025'!$V$21:$V$35,1)+1)),
IF($C$4=Database!$A$19,
_xlfn.FORECAST.LINEAR(
B9,
INDEX('DS2025'!$Z$21:$Z$35,MATCH(B9,'DS2025'!$Y$21:$Y$35,1)):
INDEX('DS2025'!$Z$21:$Z$35,MATCH(B9,'DS2025'!$Y$21:$Y$35,1)+1),
INDEX('DS2025'!$Y$21:$Y$35,MATCH(B9,'DS2025'!$Y$21:$Y$35,1)):
INDEX('DS2025'!$Y$21:$Y$35,MATCH(B9,'DS2025'!$Y$21:$Y$35,1)+1)),
IF($C$4=Database!$A$20,
_xlfn.FORECAST.LINEAR(
B9,
INDEX('DS2025'!$AC$21:$AC$35,MATCH(B9,'DS2025'!$AB$21:$AB$35,1)):
INDEX('DS2025'!$AC$21:$AC$35,MATCH(B9,'DS2025'!$AB$21:$AB$35,1)+1),
INDEX('DS2025'!$AB$21:$AB$35,MATCH(B9,'DS2025'!$AB$21:$AB$35,1)):
INDEX('DS2025'!$AB$21:$AB$35,MATCH(B9,'DS2025'!$AB$21:$AB$35,1)+1))
)))))))))))))))))))</f>
        <v>-0.35979976004799036</v>
      </c>
      <c r="D9" s="98">
        <f t="shared" si="0"/>
        <v>106.666200239952</v>
      </c>
      <c r="E9" s="98">
        <f>'Data 100 C'!C10</f>
        <v>108.217</v>
      </c>
      <c r="F9" s="98">
        <f>IF($F$4=Database!$A$2,
_xlfn.FORECAST.LINEAR(E9,
INDEX('DS2025'!$B$5:$B$15,MATCH(E9,'DS2025'!$A$5:$A$15,1)):
INDEX('DS2025'!$B$5:$B$15,MATCH(E9,'DS2025'!$A$5:$A$15,1)+1),
INDEX('DS2025'!$A$5:$A$15,MATCH(E9,'DS2025'!$A$5:$A$15,1)):
INDEX('DS2025'!$A$5:$A$15,MATCH(E9,'DS2025'!$A$5:$A$15,1)+1)),
IF($F$4=Database!$A$3,
_xlfn.FORECAST.LINEAR(E9,
INDEX('DS2025'!$E$5:$E$15,MATCH(E9,'DS2025'!$D$5:$D$15,1)):
INDEX('DS2025'!$E$5:$E$15,MATCH(E9,'DS2025'!$D$5:$D$15,1)+1),
INDEX('DS2025'!$D$5:$D$15,MATCH(E9,'DS2025'!$D$5:$D$15,1)):
INDEX('DS2025'!$D$5:$D$15,MATCH(E9,'DS2025'!$D$5:$D$15,1)+1)),
IF($F$4=Database!$A$4,
_xlfn.FORECAST.LINEAR(E9,
INDEX('DS2025'!$H$5:$H$15,MATCH(E9,'DS2025'!$G$5:$G$15,1)):
INDEX('DS2025'!$H$5:$H$15,MATCH(E9,'DS2025'!$G$5:$G$15,1)+1),
INDEX('DS2025'!$G$5:$G$15,MATCH(E9,'DS2025'!$G$5:$G$15,1)):
INDEX('DS2025'!$G$5:$G$15,MATCH(E9,'DS2025'!$G$5:$G$15,1)+1)),
IF($F$4=Database!$A$5,
_xlfn.FORECAST.LINEAR(E9,
INDEX('DS2025'!$K$5:$K$15,MATCH(E9,'DS2025'!$J$5:$J$15,1)):
INDEX('DS2025'!$K$5:$K$15,MATCH(E9,'DS2025'!$J$5:$J$15,1)+1),
INDEX('DS2025'!$J$5:$J$15,MATCH(E9,'DS2025'!$J$5:$J$15,1)):
INDEX('DS2025'!$J$5:$J$15,MATCH(E9,'DS2025'!$J$5:$J$15,1)+1)),
IF($F$4=Database!$A$6,
_xlfn.FORECAST.LINEAR(E9,
INDEX('DS2025'!$N$5:$N$15,MATCH(E9,'DS2025'!$M$5:$M$15,1)):
INDEX('DS2025'!$N$5:$N$15,MATCH(E9,'DS2025'!$M$5:$M$15,1)+1),
INDEX('DS2025'!$M$5:$M$15,MATCH(E9,'DS2025'!$M$5:$M$15,1)):
INDEX('DS2025'!$M$5:$M$15,MATCH(E9,'DS2025'!$M$5:$M$15,1)+1)),
IF($F$4=Database!$A$7,
_xlfn.FORECAST.LINEAR(E9,
INDEX('DS2025'!$Q$5:$Q$15,MATCH(E9,'DS2025'!$P$5:$P$15,1)):
INDEX('DS2025'!$Q$5:$Q$15,MATCH(E9,'DS2025'!$P$5:$P$15,1)+1),
INDEX('DS2025'!$P$5:$P$15,MATCH(E9,'DS2025'!$P$5:$P$15,1)):
INDEX('DS2025'!$P$5:$P$15,MATCH(E9,'DS2025'!$P$5:$P$15,1)+1)),
IF($F$4=Database!$A$8,
_xlfn.FORECAST.LINEAR(E9,
INDEX('DS2025'!$T$5:$T$15,MATCH(E9,'DS2025'!$S$5:$S$15,1)):
INDEX('DS2025'!$T$5:$T$15,MATCH(E9,'DS2025'!$S$5:$S$15,1)+1),
INDEX('DS2025'!$S$5:$S$15,MATCH(E9,'DS2025'!$S$5:$S$15,1)):
INDEX('DS2025'!$S$5:$S$15,MATCH(E9,'DS2025'!$S$5:$S$15,1)+1)),
IF($F$4=Database!$A$9,
_xlfn.FORECAST.LINEAR(E9,
INDEX('DS2025'!$W$5:$W$15,MATCH(E9,'DS2025'!$V$5:$V$15,1)):
INDEX('DS2025'!$W$5:$W$15,MATCH(E9,'DS2025'!$V$5:$V$15,1)+1),
INDEX('DS2025'!$V$5:$V$15,MATCH(E9,'DS2025'!$V$5:$V$15,1)):
INDEX('DS2025'!$V$5:$V$15,MATCH(E9,'DS2025'!$V$5:$V$15,1)+1)),
IF($F$4=Database!$A$10,
_xlfn.FORECAST.LINEAR(E9,
INDEX('DS2025'!$Z$5:$Z$15,MATCH(E9,'DS2025'!$Y$5:$Y$15,1)):
INDEX('DS2025'!$Z$5:$Z$15,MATCH(E9,'DS2025'!$Y$5:$Y$15,1)+1),
INDEX('DS2025'!$Y$5:$Y$15,MATCH(E9,'DS2025'!$Y$5:$Y$15,1)):
INDEX('DS2025'!$Y$5:$Y$15,MATCH(E9,'DS2025'!$Y$5:$Y$15,1)+1)),
IF($F$4=Database!$A$11,
_xlfn.FORECAST.LINEAR(
E9,
INDEX('DS2025'!$B$21:$B$35,MATCH(E9,'DS2025'!$A$21:$A$35,1)):
INDEX('DS2025'!$B$21:$B$35,MATCH(E9,'DS2025'!$A$21:$A$35,1)+1),
INDEX('DS2025'!$A$21:$A$35,MATCH(E9,'DS2025'!$A$21:$A$35,1)):
INDEX('DS2025'!$A$21:$A$35,MATCH(E9,'DS2025'!$A$21:$A$35,1)+1)),
IF($F$4=Database!$A$12,
_xlfn.FORECAST.LINEAR(
E9,
INDEX('DS2025'!$E$21:$E$35,MATCH(E9,'DS2025'!$D$21:$D$35,1)):
INDEX('DS2025'!$E$21:$E$35,MATCH(E9,'DS2025'!$D$21:$D$35,1)+1),
INDEX('DS2025'!$D$21:$D$35,MATCH(E9,'DS2025'!$D$21:$D$35,1)):
INDEX('DS2025'!$D$21:$D$35,MATCH(E9,'DS2025'!$D$21:$D$35,1)+1)),
IF($F$4=Database!$A$13,
_xlfn.FORECAST.LINEAR(
E9,
INDEX('DS2025'!$H$21:$H$35,MATCH(E9,'DS2025'!$G$21:$G$35,1)):
INDEX('DS2025'!$H$21:$H$35,MATCH(E9,'DS2025'!$G$21:$G$35,1)+1),
INDEX('DS2025'!$G$21:$G$35,MATCH(E9,'DS2025'!$G$21:$G$35,1)):
INDEX('DS2025'!$G$21:$G$35,MATCH(E9,'DS2025'!$G$21:$G$35,1)+1)),
IF($F$4=Database!$A$14,
_xlfn.FORECAST.LINEAR(
E9,
INDEX('DS2025'!$K$21:$K$35,MATCH(E9,'DS2025'!$J$21:$J$35,1)):
INDEX('DS2025'!$K$21:$K$35,MATCH(E9,'DS2025'!$J$21:$J$35,1)+1),
INDEX('DS2025'!$J$21:$J$35,MATCH(E9,'DS2025'!$J$21:$J$35,1)):
INDEX('DS2025'!$J$21:$J$35,MATCH(E9,'DS2025'!$J$21:$J$35,1)+1)),
IF($F$4=Database!$A$15,
_xlfn.FORECAST.LINEAR(
E9,
INDEX('DS2025'!$N$21:$N$35,MATCH(E9,'DS2025'!$M$21:$M$35,1)):
INDEX('DS2025'!$N$21:$N$35,MATCH(E9,'DS2025'!$M$21:$M$35,1)+1),
INDEX('DS2025'!$M$21:$M$35,MATCH(E9,'DS2025'!$M$21:$M$35,1)):
INDEX('DS2025'!$M$21:$M$35,MATCH(E9,'DS2025'!$M$21:$M$35,1)+1)),
IF($F$4=Database!$A$16,
_xlfn.FORECAST.LINEAR(
E9,
INDEX('DS2025'!$Q$21:$Q$35,MATCH(E9,'DS2025'!$P$21:$P$35,1)):
INDEX('DS2025'!$Q$21:$Q$35,MATCH(E9,'DS2025'!$P$21:$P$35,1)+1),
INDEX('DS2025'!$P$21:$P$35,MATCH(E9,'DS2025'!$P$21:$P$35,1)):
INDEX('DS2025'!$P$21:$P$35,MATCH(E9,'DS2025'!$P$21:$P$35,1)+1)),
IF($F$4=Database!$A$17,
_xlfn.FORECAST.LINEAR(
E9,
INDEX('DS2025'!$T$21:$T$35,MATCH(E9,'DS2025'!$S$21:$S$35,1)):
INDEX('DS2025'!$T$21:$T$35,MATCH(E9,'DS2025'!$S$21:$S$35,1)+1),
INDEX('DS2025'!$S$21:$S$35,MATCH(E9,'DS2025'!$S$21:$S$35,1)):
INDEX('DS2025'!$S$21:$S$35,MATCH(E9,'DS2025'!$S$21:$S$35,1)+1)),
IF($F$4=Database!$A$18,
_xlfn.FORECAST.LINEAR(
E9,
INDEX('DS2025'!$W$21:$W$35,MATCH(E9,'DS2025'!$V$21:$V$35,1)):
INDEX('DS2025'!$W$21:$W$35,MATCH(E9,'DS2025'!$V$21:$V$35,1)+1),
INDEX('DS2025'!$V$21:$V$35,MATCH(E9,'DS2025'!$V$21:$V$35,1)):
INDEX('DS2025'!$V$21:$V$35,MATCH(E9,'DS2025'!$V$21:$V$35,1)+1)),
IF($F$4=Database!$A$19,
_xlfn.FORECAST.LINEAR(
E9,
INDEX('DS2025'!$Z$21:$Z$35,MATCH(E9,'DS2025'!$Y$21:$Y$35,1)):
INDEX('DS2025'!$Z$21:$Z$35,MATCH(E9,'DS2025'!$Y$21:$Y$35,1)+1),
INDEX('DS2025'!$Y$21:$Y$35,MATCH(E9,'DS2025'!$Y$21:$Y$35,1)):
INDEX('DS2025'!$Y$21:$Y$35,MATCH(E9,'DS2025'!$Y$21:$Y$35,1)+1)),
IF($F$4=Database!$A$20,
_xlfn.FORECAST.LINEAR(
E9,
INDEX('DS2025'!$AC$21:$AC$35,MATCH(E9,'DS2025'!$AB$21:$AB$35,1)):
INDEX('DS2025'!$AC$21:$AC$35,MATCH(E9,'DS2025'!$AB$21:$AB$35,1)+1),
INDEX('DS2025'!$AB$21:$AB$35,MATCH(E9,'DS2025'!$AB$21:$AB$35,1)):
INDEX('DS2025'!$AB$21:$AB$35,MATCH(E9,'DS2025'!$AB$21:$AB$35,1)+1))
)))))))))))))))))))</f>
        <v>-0.35994265146970605</v>
      </c>
      <c r="G9" s="98">
        <f t="shared" si="1"/>
        <v>107.85705734853029</v>
      </c>
      <c r="H9" s="98">
        <f>'Data 100 C'!D10</f>
        <v>106.804</v>
      </c>
      <c r="I9" s="98">
        <f>IF($I$4=Database!$A$2,
_xlfn.FORECAST.LINEAR(H9,
INDEX('DS2025'!$B$5:$B$15,MATCH(H9,'DS2025'!$A$5:$A$15,1)):
INDEX('DS2025'!$B$5:$B$15,MATCH(H9,'DS2025'!$A$5:$A$15,1)+1),
INDEX('DS2025'!$A$5:$A$15,MATCH(H9,'DS2025'!$A$5:$A$15,1)):
INDEX('DS2025'!$A$5:$A$15,MATCH(H9,'DS2025'!$A$5:$A$15,1)+1)),
IF($I$4=Database!$A$3,
_xlfn.FORECAST.LINEAR(H9,
INDEX('DS2025'!$E$5:$E$15,MATCH(H9,'DS2025'!$D$5:$D$15,1)):
INDEX('DS2025'!$E$5:$E$15,MATCH(H9,'DS2025'!$D$5:$D$15,1)+1),
INDEX('DS2025'!$D$5:$D$15,MATCH(H9,'DS2025'!$D$5:$D$15,1)):
INDEX('DS2025'!$D$5:$D$15,MATCH(H9,'DS2025'!$D$5:$D$15,1)+1)),
IF($I$4=Database!$A$4,
_xlfn.FORECAST.LINEAR(H9,
INDEX('DS2025'!$H$5:$H$15,MATCH(H9,'DS2025'!$G$5:$G$15,1)):
INDEX('DS2025'!$H$5:$H$15,MATCH(H9,'DS2025'!$G$5:$G$15,1)+1),
INDEX('DS2025'!$G$5:$G$15,MATCH(H9,'DS2025'!$G$5:$G$15,1)):
INDEX('DS2025'!$G$5:$G$15,MATCH(H9,'DS2025'!$G$5:$G$15,1)+1)),
IF($I$4=Database!$A$5,
_xlfn.FORECAST.LINEAR(H9,
INDEX('DS2025'!$K$5:$K$15,MATCH(H9,'DS2025'!$J$5:$J$15,1)):
INDEX('DS2025'!$K$5:$K$15,MATCH(H9,'DS2025'!$J$5:$J$15,1)+1),
INDEX('DS2025'!$J$5:$J$15,MATCH(H9,'DS2025'!$J$5:$J$15,1)):
INDEX('DS2025'!$J$5:$J$15,MATCH(H9,'DS2025'!$J$5:$J$15,1)+1)),
IF($I$4=Database!$A$6,
_xlfn.FORECAST.LINEAR(H9,
INDEX('DS2025'!$N$5:$N$15,MATCH(H9,'DS2025'!$M$5:$M$15,1)):
INDEX('DS2025'!$N$5:$N$15,MATCH(H9,'DS2025'!$M$5:$M$15,1)+1),
INDEX('DS2025'!$M$5:$M$15,MATCH(H9,'DS2025'!$M$5:$M$15,1)):
INDEX('DS2025'!$M$5:$M$15,MATCH(H9,'DS2025'!$M$5:$M$15,1)+1)),
IF($I$4=Database!$A$7,
_xlfn.FORECAST.LINEAR(H9,
INDEX('DS2025'!$Q$5:$Q$15,MATCH(H9,'DS2025'!$P$5:$P$15,1)):
INDEX('DS2025'!$Q$5:$Q$15,MATCH(H9,'DS2025'!$P$5:$P$15,1)+1),
INDEX('DS2025'!$P$5:$P$15,MATCH(H9,'DS2025'!$P$5:$P$15,1)):
INDEX('DS2025'!$P$5:$P$15,MATCH(H9,'DS2025'!$P$5:$P$15,1)+1)),
IF($I$4=Database!$A$8,
_xlfn.FORECAST.LINEAR(H9,
INDEX('DS2025'!$T$5:$T$15,MATCH(H9,'DS2025'!$S$5:$S$15,1)):
INDEX('DS2025'!$T$5:$T$15,MATCH(H9,'DS2025'!$S$5:$S$15,1)+1),
INDEX('DS2025'!$S$5:$S$15,MATCH(H9,'DS2025'!$S$5:$S$15,1)):
INDEX('DS2025'!$S$5:$S$15,MATCH(H9,'DS2025'!$S$5:$S$15,1)+1)),
IF($I$4=Database!$A$9,
_xlfn.FORECAST.LINEAR(H9,
INDEX('DS2025'!$W$5:$W$15,MATCH(H9,'DS2025'!$V$5:$V$15,1)):
INDEX('DS2025'!$W$5:$W$15,MATCH(H9,'DS2025'!$V$5:$V$15,1)+1),
INDEX('DS2025'!$V$5:$V$15,MATCH(H9,'DS2025'!$V$5:$V$15,1)):
INDEX('DS2025'!$V$5:$V$15,MATCH(H9,'DS2025'!$V$5:$V$15,1)+1)),
IF($I$4=Database!$A$10,
_xlfn.FORECAST.LINEAR(H9,
INDEX('DS2025'!$Z$5:$Z$15,MATCH(H9,'DS2025'!$Y$5:$Y$15,1)):
INDEX('DS2025'!$Z$5:$Z$15,MATCH(H9,'DS2025'!$Y$5:$Y$15,1)+1),
INDEX('DS2025'!$Y$5:$Y$15,MATCH(H9,'DS2025'!$Y$5:$Y$15,1)):
INDEX('DS2025'!$Y$5:$Y$15,MATCH(H9,'DS2025'!$Y$5:$Y$15,1)+1)),
IF($I$4=Database!$A$11,
_xlfn.FORECAST.LINEAR(
H9,
INDEX('DS2025'!$B$21:$B$35,MATCH(H9,'DS2025'!$A$21:$A$35,1)):
INDEX('DS2025'!$B$21:$B$35,MATCH(H9,'DS2025'!$A$21:$A$35,1)+1),
INDEX('DS2025'!$A$21:$A$35,MATCH(H9,'DS2025'!$A$21:$A$35,1)):
INDEX('DS2025'!$A$21:$A$35,MATCH(H9,'DS2025'!$A$21:$A$35,1)+1)),
IF($I$4=Database!$A$12,
_xlfn.FORECAST.LINEAR(
H9,
INDEX('DS2025'!$E$21:$E$35,MATCH(H9,'DS2025'!$D$21:$D$35,1)):
INDEX('DS2025'!$E$21:$E$35,MATCH(H9,'DS2025'!$D$21:$D$35,1)+1),
INDEX('DS2025'!$D$21:$D$35,MATCH(H9,'DS2025'!$D$21:$D$35,1)):
INDEX('DS2025'!$D$21:$D$35,MATCH(H9,'DS2025'!$D$21:$D$35,1)+1)),
IF($I$4=Database!$A$13,
_xlfn.FORECAST.LINEAR(
H9,
INDEX('DS2025'!$H$21:$H$35,MATCH(H9,'DS2025'!$G$21:$G$35,1)):
INDEX('DS2025'!$H$21:$H$35,MATCH(H9,'DS2025'!$G$21:$G$35,1)+1),
INDEX('DS2025'!$G$21:$G$35,MATCH(H9,'DS2025'!$G$21:$G$35,1)):
INDEX('DS2025'!$G$21:$G$35,MATCH(H9,'DS2025'!$G$21:$G$35,1)+1)),
IF($I$4=Database!$A$14,
_xlfn.FORECAST.LINEAR(
H9,
INDEX('DS2025'!$K$21:$K$35,MATCH(H9,'DS2025'!$J$21:$J$35,1)):
INDEX('DS2025'!$K$21:$K$35,MATCH(H9,'DS2025'!$J$21:$J$35,1)+1),
INDEX('DS2025'!$J$21:$J$35,MATCH(H9,'DS2025'!$J$21:$J$35,1)):
INDEX('DS2025'!$J$21:$J$35,MATCH(H9,'DS2025'!$J$21:$J$35,1)+1)),
IF($I$4=Database!$A$15,
_xlfn.FORECAST.LINEAR(
H9,
INDEX('DS2025'!$N$21:$N$35,MATCH(H9,'DS2025'!$M$21:$M$35,1)):
INDEX('DS2025'!$N$21:$N$35,MATCH(H9,'DS2025'!$M$21:$M$35,1)+1),
INDEX('DS2025'!$M$21:$M$35,MATCH(H9,'DS2025'!$M$21:$M$35,1)):
INDEX('DS2025'!$M$21:$M$35,MATCH(H9,'DS2025'!$M$21:$M$35,1)+1)),
IF($I$4=Database!$A$16,
_xlfn.FORECAST.LINEAR(
H9,
INDEX('DS2025'!$Q$21:$Q$35,MATCH(H9,'DS2025'!$P$21:$P$35,1)):
INDEX('DS2025'!$Q$21:$Q$35,MATCH(H9,'DS2025'!$P$21:$P$35,1)+1),
INDEX('DS2025'!$P$21:$P$35,MATCH(H9,'DS2025'!$P$21:$P$35,1)):
INDEX('DS2025'!$P$21:$P$35,MATCH(H9,'DS2025'!$P$21:$P$35,1)+1)),
IF($I$4=Database!$A$17,
_xlfn.FORECAST.LINEAR(
H9,
INDEX('DS2025'!$T$21:$T$35,MATCH(H9,'DS2025'!$S$21:$S$35,1)):
INDEX('DS2025'!$T$21:$T$35,MATCH(H9,'DS2025'!$S$21:$S$35,1)+1),
INDEX('DS2025'!$S$21:$S$35,MATCH(H9,'DS2025'!$S$21:$S$35,1)):
INDEX('DS2025'!$S$21:$S$35,MATCH(H9,'DS2025'!$S$21:$S$35,1)+1)),
IF($I$4=Database!$A$18,
_xlfn.FORECAST.LINEAR(
H9,
INDEX('DS2025'!$W$21:$W$35,MATCH(H9,'DS2025'!$V$21:$V$35,1)):
INDEX('DS2025'!$W$21:$W$35,MATCH(H9,'DS2025'!$V$21:$V$35,1)+1),
INDEX('DS2025'!$V$21:$V$35,MATCH(H9,'DS2025'!$V$21:$V$35,1)):
INDEX('DS2025'!$V$21:$V$35,MATCH(H9,'DS2025'!$V$21:$V$35,1)+1)),
IF($I$4=Database!$A$19,
_xlfn.FORECAST.LINEAR(
H9,
INDEX('DS2025'!$Z$21:$Z$35,MATCH(H9,'DS2025'!$Y$21:$Y$35,1)):
INDEX('DS2025'!$Z$21:$Z$35,MATCH(H9,'DS2025'!$Y$21:$Y$35,1)+1),
INDEX('DS2025'!$Y$21:$Y$35,MATCH(H9,'DS2025'!$Y$21:$Y$35,1)):
INDEX('DS2025'!$Y$21:$Y$35,MATCH(H9,'DS2025'!$Y$21:$Y$35,1)+1)),
IF($I$4=Database!$A$20,
_xlfn.FORECAST.LINEAR(
H9,
INDEX('DS2025'!$AC$21:$AC$35,MATCH(H9,'DS2025'!$AB$21:$AB$35,1)):
INDEX('DS2025'!$AC$21:$AC$35,MATCH(H9,'DS2025'!$AB$21:$AB$35,1)+1),
INDEX('DS2025'!$AB$21:$AB$35,MATCH(H9,'DS2025'!$AB$21:$AB$35,1)):
INDEX('DS2025'!$AB$21:$AB$35,MATCH(H9,'DS2025'!$AB$21:$AB$35,1)+1))
)))))))))))))))))))</f>
        <v>-0.22714789996410195</v>
      </c>
      <c r="J9" s="98">
        <f t="shared" si="2"/>
        <v>106.57685210003589</v>
      </c>
      <c r="K9" s="98">
        <f>'Data 100 C'!E10</f>
        <v>107.13500000000001</v>
      </c>
      <c r="L9" s="98">
        <f>IF($L$4=Database!$A$2,
_xlfn.FORECAST.LINEAR(K9,
INDEX('DS2025'!$B$5:$B$15,MATCH(K9,'DS2025'!$A$5:$A$15,1)):
INDEX('DS2025'!$B$5:$B$15,MATCH(K9,'DS2025'!$A$5:$A$15,1)+1),
INDEX('DS2025'!$A$5:$A$15,MATCH(K9,'DS2025'!$A$5:$A$15,1)):
INDEX('DS2025'!$A$5:$A$15,MATCH(K9,'DS2025'!$A$5:$A$15,1)+1)),
IF($L$4=Database!$A$3,
_xlfn.FORECAST.LINEAR(K9,
INDEX('DS2025'!$E$5:$E$15,MATCH(K9,'DS2025'!$D$5:$D$15,1)):
INDEX('DS2025'!$E$5:$E$15,MATCH(K9,'DS2025'!$D$5:$D$15,1)+1),
INDEX('DS2025'!$D$5:$D$15,MATCH(K9,'DS2025'!$D$5:$D$15,1)):
INDEX('DS2025'!$D$5:$D$15,MATCH(K9,'DS2025'!$D$5:$D$15,1)+1)),
IF($L$4=Database!$A$4,
_xlfn.FORECAST.LINEAR(K9,
INDEX('DS2025'!$H$5:$H$15,MATCH(K9,'DS2025'!$G$5:$G$15,1)):
INDEX('DS2025'!$H$5:$H$15,MATCH(K9,'DS2025'!$G$5:$G$15,1)+1),
INDEX('DS2025'!$G$5:$G$15,MATCH(K9,'DS2025'!$G$5:$G$15,1)):
INDEX('DS2025'!$G$5:$G$15,MATCH(K9,'DS2025'!$G$5:$G$15,1)+1)),
IF($L$4=Database!$A$5,
_xlfn.FORECAST.LINEAR(K9,
INDEX('DS2025'!$K$5:$K$15,MATCH(K9,'DS2025'!$J$5:$J$15,1)):
INDEX('DS2025'!$K$5:$K$15,MATCH(K9,'DS2025'!$J$5:$J$15,1)+1),
INDEX('DS2025'!$J$5:$J$15,MATCH(K9,'DS2025'!$J$5:$J$15,1)):
INDEX('DS2025'!$J$5:$J$15,MATCH(K9,'DS2025'!$J$5:$J$15,1)+1)),
IF($L$4=Database!$A$6,
_xlfn.FORECAST.LINEAR(K9,
INDEX('DS2025'!$N$5:$N$15,MATCH(K9,'DS2025'!$M$5:$M$15,1)):
INDEX('DS2025'!$N$5:$N$15,MATCH(K9,'DS2025'!$M$5:$M$15,1)+1),
INDEX('DS2025'!$M$5:$M$15,MATCH(K9,'DS2025'!$M$5:$M$15,1)):
INDEX('DS2025'!$M$5:$M$15,MATCH(K9,'DS2025'!$M$5:$M$15,1)+1)),
IF($L$4=Database!$A$7,
_xlfn.FORECAST.LINEAR(K9,
INDEX('DS2025'!$Q$5:$Q$15,MATCH(K9,'DS2025'!$P$5:$P$15,1)):
INDEX('DS2025'!$Q$5:$Q$15,MATCH(K9,'DS2025'!$P$5:$P$15,1)+1),
INDEX('DS2025'!$P$5:$P$15,MATCH(K9,'DS2025'!$P$5:$P$15,1)):
INDEX('DS2025'!$P$5:$P$15,MATCH(K9,'DS2025'!$P$5:$P$15,1)+1)),
IF($L$4=Database!$A$8,
_xlfn.FORECAST.LINEAR(K9,
INDEX('DS2025'!$T$5:$T$15,MATCH(K9,'DS2025'!$S$5:$S$15,1)):
INDEX('DS2025'!$T$5:$T$15,MATCH(K9,'DS2025'!$S$5:$S$15,1)+1),
INDEX('DS2025'!$S$5:$S$15,MATCH(K9,'DS2025'!$S$5:$S$15,1)):
INDEX('DS2025'!$S$5:$S$15,MATCH(K9,'DS2025'!$S$5:$S$15,1)+1)),
IF($L$4=Database!$A$9,
_xlfn.FORECAST.LINEAR(K9,
INDEX('DS2025'!$W$5:$W$15,MATCH(K9,'DS2025'!$V$5:$V$15,1)):
INDEX('DS2025'!$W$5:$W$15,MATCH(K9,'DS2025'!$V$5:$V$15,1)+1),
INDEX('DS2025'!$V$5:$V$15,MATCH(K9,'DS2025'!$V$5:$V$15,1)):
INDEX('DS2025'!$V$5:$V$15,MATCH(K9,'DS2025'!$V$5:$V$15,1)+1)),
IF($L$4=Database!$A$10,
_xlfn.FORECAST.LINEAR(K9,
INDEX('DS2025'!$Z$5:$Z$15,MATCH(K9,'DS2025'!$Y$5:$Y$15,1)):
INDEX('DS2025'!$Z$5:$Z$15,MATCH(K9,'DS2025'!$Y$5:$Y$15,1)+1),
INDEX('DS2025'!$Y$5:$Y$15,MATCH(K9,'DS2025'!$Y$5:$Y$15,1)):
INDEX('DS2025'!$Y$5:$Y$15,MATCH(K9,'DS2025'!$Y$5:$Y$15,1)+1)),
IF($L$4=Database!$A$11,
_xlfn.FORECAST.LINEAR(
K9,
INDEX('DS2025'!$B$21:$B$35,MATCH(K9,'DS2025'!$A$21:$A$35,1)):
INDEX('DS2025'!$B$21:$B$35,MATCH(K9,'DS2025'!$A$21:$A$35,1)+1),
INDEX('DS2025'!$A$21:$A$35,MATCH(K9,'DS2025'!$A$21:$A$35,1)):
INDEX('DS2025'!$A$21:$A$35,MATCH(K9,'DS2025'!$A$21:$A$35,1)+1)),
IF($L$4=Database!$A$12,
_xlfn.FORECAST.LINEAR(
K9,
INDEX('DS2025'!$E$21:$E$35,MATCH(K9,'DS2025'!$D$21:$D$35,1)):
INDEX('DS2025'!$E$21:$E$35,MATCH(K9,'DS2025'!$D$21:$D$35,1)+1),
INDEX('DS2025'!$D$21:$D$35,MATCH(K9,'DS2025'!$D$21:$D$35,1)):
INDEX('DS2025'!$D$21:$D$35,MATCH(K9,'DS2025'!$D$21:$D$35,1)+1)),
IF($L$4=Database!$A$13,
_xlfn.FORECAST.LINEAR(
K9,
INDEX('DS2025'!$H$21:$H$35,MATCH(K9,'DS2025'!$G$21:$G$35,1)):
INDEX('DS2025'!$H$21:$H$35,MATCH(K9,'DS2025'!$G$21:$G$35,1)+1),
INDEX('DS2025'!$G$21:$G$35,MATCH(K9,'DS2025'!$G$21:$G$35,1)):
INDEX('DS2025'!$G$21:$G$35,MATCH(K9,'DS2025'!$G$21:$G$35,1)+1)),
IF($L$4=Database!$A$14,
_xlfn.FORECAST.LINEAR(
K9,
INDEX('DS2025'!$K$21:$K$35,MATCH(K9,'DS2025'!$J$21:$J$35,1)):
INDEX('DS2025'!$K$21:$K$35,MATCH(K9,'DS2025'!$J$21:$J$35,1)+1),
INDEX('DS2025'!$J$21:$J$35,MATCH(K9,'DS2025'!$J$21:$J$35,1)):
INDEX('DS2025'!$J$21:$J$35,MATCH(K9,'DS2025'!$J$21:$J$35,1)+1)),
IF($L$4=Database!$A$15,
_xlfn.FORECAST.LINEAR(
K9,
INDEX('DS2025'!$N$21:$N$35,MATCH(K9,'DS2025'!$M$21:$M$35,1)):
INDEX('DS2025'!$N$21:$N$35,MATCH(K9,'DS2025'!$M$21:$M$35,1)+1),
INDEX('DS2025'!$M$21:$M$35,MATCH(K9,'DS2025'!$M$21:$M$35,1)):
INDEX('DS2025'!$M$21:$M$35,MATCH(K9,'DS2025'!$M$21:$M$35,1)+1)),
IF($L$4=Database!$A$16,
_xlfn.FORECAST.LINEAR(
K9,
INDEX('DS2025'!$Q$21:$Q$35,MATCH(K9,'DS2025'!$P$21:$P$35,1)):
INDEX('DS2025'!$Q$21:$Q$35,MATCH(K9,'DS2025'!$P$21:$P$35,1)+1),
INDEX('DS2025'!$P$21:$P$35,MATCH(K9,'DS2025'!$P$21:$P$35,1)):
INDEX('DS2025'!$P$21:$P$35,MATCH(K9,'DS2025'!$P$21:$P$35,1)+1)),
IF($L$4=Database!$A$17,
_xlfn.FORECAST.LINEAR(
K9,
INDEX('DS2025'!$T$21:$T$35,MATCH(K9,'DS2025'!$S$21:$S$35,1)):
INDEX('DS2025'!$T$21:$T$35,MATCH(K9,'DS2025'!$S$21:$S$35,1)+1),
INDEX('DS2025'!$S$21:$S$35,MATCH(K9,'DS2025'!$S$21:$S$35,1)):
INDEX('DS2025'!$S$21:$S$35,MATCH(K9,'DS2025'!$S$21:$S$35,1)+1)),
IF($L$4=Database!$A$18,
_xlfn.FORECAST.LINEAR(
K9,
INDEX('DS2025'!$W$21:$W$35,MATCH(K9,'DS2025'!$V$21:$V$35,1)):
INDEX('DS2025'!$W$21:$W$35,MATCH(K9,'DS2025'!$V$21:$V$35,1)+1),
INDEX('DS2025'!$V$21:$V$35,MATCH(K9,'DS2025'!$V$21:$V$35,1)):
INDEX('DS2025'!$V$21:$V$35,MATCH(K9,'DS2025'!$V$21:$V$35,1)+1)),
IF($L$4=Database!$A$19,
_xlfn.FORECAST.LINEAR(
K9,
INDEX('DS2025'!$Z$21:$Z$35,MATCH(K9,'DS2025'!$Y$21:$Y$35,1)):
INDEX('DS2025'!$Z$21:$Z$35,MATCH(K9,'DS2025'!$Y$21:$Y$35,1)+1),
INDEX('DS2025'!$Y$21:$Y$35,MATCH(K9,'DS2025'!$Y$21:$Y$35,1)):
INDEX('DS2025'!$Y$21:$Y$35,MATCH(K9,'DS2025'!$Y$21:$Y$35,1)+1)),
IF($L$4=Database!$A$20,
_xlfn.FORECAST.LINEAR(
K9,
INDEX('DS2025'!$AC$21:$AC$35,MATCH(K9,'DS2025'!$AB$21:$AB$35,1)):
INDEX('DS2025'!$AC$21:$AC$35,MATCH(K9,'DS2025'!$AB$21:$AB$35,1)+1),
INDEX('DS2025'!$AB$21:$AB$35,MATCH(K9,'DS2025'!$AB$21:$AB$35,1)):
INDEX('DS2025'!$AB$21:$AB$35,MATCH(K9,'DS2025'!$AB$21:$AB$35,1)+1))
)))))))))))))))))))</f>
        <v>-0.35981283743251347</v>
      </c>
      <c r="M9" s="98">
        <f t="shared" si="3"/>
        <v>106.77518716256749</v>
      </c>
      <c r="N9" s="317">
        <f>'Data 100 C'!F10</f>
        <v>106.121</v>
      </c>
      <c r="O9" s="98">
        <f>IF($O$4=Database!$A$2,
_xlfn.FORECAST.LINEAR(N9,
INDEX('DS2025'!$B$5:$B$15,MATCH(N9,'DS2025'!$A$5:$A$15,1)):
INDEX('DS2025'!$B$5:$B$15,MATCH(N9,'DS2025'!$A$5:$A$15,1)+1),
INDEX('DS2025'!$A$5:$A$15,MATCH(N9,'DS2025'!$A$5:$A$15,1)):
INDEX('DS2025'!$A$5:$A$15,MATCH(N9,'DS2025'!$A$5:$A$15,1)+1)),
IF($O$4=Database!$A$3,
_xlfn.FORECAST.LINEAR(N9,
INDEX('DS2025'!$E$5:$E$15,MATCH(N9,'DS2025'!$D$5:$D$15,1)):
INDEX('DS2025'!$E$5:$E$15,MATCH(N9,'DS2025'!$D$5:$D$15,1)+1),
INDEX('DS2025'!$D$5:$D$15,MATCH(N9,'DS2025'!$D$5:$D$15,1)):
INDEX('DS2025'!$D$5:$D$15,MATCH(N9,'DS2025'!$D$5:$D$15,1)+1)),
IF($O$4=Database!$A$4,
_xlfn.FORECAST.LINEAR(N9,
INDEX('DS2025'!$H$5:$H$15,MATCH(N9,'DS2025'!$G$5:$G$15,1)):
INDEX('DS2025'!$H$5:$H$15,MATCH(N9,'DS2025'!$G$5:$G$15,1)+1),
INDEX('DS2025'!$G$5:$G$15,MATCH(N9,'DS2025'!$G$5:$G$15,1)):
INDEX('DS2025'!$G$5:$G$15,MATCH(N9,'DS2025'!$G$5:$G$15,1)+1)),
IF($O$4=Database!$A$5,
_xlfn.FORECAST.LINEAR(N9,
INDEX('DS2025'!$K$5:$K$15,MATCH(N9,'DS2025'!$J$5:$J$15,1)):
INDEX('DS2025'!$K$5:$K$15,MATCH(N9,'DS2025'!$J$5:$J$15,1)+1),
INDEX('DS2025'!$J$5:$J$15,MATCH(N9,'DS2025'!$J$5:$J$15,1)):
INDEX('DS2025'!$J$5:$J$15,MATCH(N9,'DS2025'!$J$5:$J$15,1)+1)),
IF($O$4=Database!$A$6,
_xlfn.FORECAST.LINEAR(N9,
INDEX('DS2025'!$N$5:$N$15,MATCH(N9,'DS2025'!$M$5:$M$15,1)):
INDEX('DS2025'!$N$5:$N$15,MATCH(N9,'DS2025'!$M$5:$M$15,1)+1),
INDEX('DS2025'!$M$5:$M$15,MATCH(N9,'DS2025'!$M$5:$M$15,1)):
INDEX('DS2025'!$M$5:$M$15,MATCH(N9,'DS2025'!$M$5:$M$15,1)+1)),
IF($O$4=Database!$A$7,
_xlfn.FORECAST.LINEAR(N9,
INDEX('DS2025'!$Q$5:$Q$15,MATCH(N9,'DS2025'!$P$5:$P$15,1)):
INDEX('DS2025'!$Q$5:$Q$15,MATCH(N9,'DS2025'!$P$5:$P$15,1)+1),
INDEX('DS2025'!$P$5:$P$15,MATCH(N9,'DS2025'!$P$5:$P$15,1)):
INDEX('DS2025'!$P$5:$P$15,MATCH(N9,'DS2025'!$P$5:$P$15,1)+1)),
IF($O$4=Database!$A$8,
_xlfn.FORECAST.LINEAR(N9,
INDEX('DS2025'!$T$5:$T$15,MATCH(N9,'DS2025'!$S$5:$S$15,1)):
INDEX('DS2025'!$T$5:$T$15,MATCH(N9,'DS2025'!$S$5:$S$15,1)+1),
INDEX('DS2025'!$S$5:$S$15,MATCH(N9,'DS2025'!$S$5:$S$15,1)):
INDEX('DS2025'!$S$5:$S$15,MATCH(N9,'DS2025'!$S$5:$S$15,1)+1)),
IF($O$4=Database!$A$9,
_xlfn.FORECAST.LINEAR(N9,
INDEX('DS2025'!$W$5:$W$15,MATCH(N9,'DS2025'!$V$5:$V$15,1)):
INDEX('DS2025'!$W$5:$W$15,MATCH(N9,'DS2025'!$V$5:$V$15,1)+1),
INDEX('DS2025'!$V$5:$V$15,MATCH(N9,'DS2025'!$V$5:$V$15,1)):
INDEX('DS2025'!$V$5:$V$15,MATCH(N9,'DS2025'!$V$5:$V$15,1)+1)),
IF($O$4=Database!$A$10,
_xlfn.FORECAST.LINEAR(N9,
INDEX('DS2025'!$Z$5:$Z$15,MATCH(N9,'DS2025'!$Y$5:$Y$15,1)):
INDEX('DS2025'!$Z$5:$Z$15,MATCH(N9,'DS2025'!$Y$5:$Y$15,1)+1),
INDEX('DS2025'!$Y$5:$Y$15,MATCH(N9,'DS2025'!$Y$5:$Y$15,1)):
INDEX('DS2025'!$Y$5:$Y$15,MATCH(N9,'DS2025'!$Y$5:$Y$15,1)+1)),
IF($O$4=Database!$A$11,
_xlfn.FORECAST.LINEAR(
N9,
INDEX('DS2025'!$B$21:$B$35,MATCH(N9,'DS2025'!$A$21:$A$35,1)):
INDEX('DS2025'!$B$21:$B$35,MATCH(N9,'DS2025'!$A$21:$A$35,1)+1),
INDEX('DS2025'!$A$21:$A$35,MATCH(N9,'DS2025'!$A$21:$A$35,1)):
INDEX('DS2025'!$A$21:$A$35,MATCH(N9,'DS2025'!$A$21:$A$35,1)+1)),
IF($O$4=Database!$A$12,
_xlfn.FORECAST.LINEAR(
N9,
INDEX('DS2025'!$E$21:$E$35,MATCH(N9,'DS2025'!$D$21:$D$35,1)):
INDEX('DS2025'!$E$21:$E$35,MATCH(N9,'DS2025'!$D$21:$D$35,1)+1),
INDEX('DS2025'!$D$21:$D$35,MATCH(N9,'DS2025'!$D$21:$D$35,1)):
INDEX('DS2025'!$D$21:$D$35,MATCH(N9,'DS2025'!$D$21:$D$35,1)+1)),
IF($O$4=Database!$A$13,
_xlfn.FORECAST.LINEAR(
N9,
INDEX('DS2025'!$H$21:$H$35,MATCH(N9,'DS2025'!$G$21:$G$35,1)):
INDEX('DS2025'!$H$21:$H$35,MATCH(N9,'DS2025'!$G$21:$G$35,1)+1),
INDEX('DS2025'!$G$21:$G$35,MATCH(N9,'DS2025'!$G$21:$G$35,1)):
INDEX('DS2025'!$G$21:$G$35,MATCH(N9,'DS2025'!$G$21:$G$35,1)+1)),
IF($O$4=Database!$A$14,
_xlfn.FORECAST.LINEAR(
N9,
INDEX('DS2025'!$K$21:$K$35,MATCH(N9,'DS2025'!$J$21:$J$35,1)):
INDEX('DS2025'!$K$21:$K$35,MATCH(N9,'DS2025'!$J$21:$J$35,1)+1),
INDEX('DS2025'!$J$21:$J$35,MATCH(N9,'DS2025'!$J$21:$J$35,1)):
INDEX('DS2025'!$J$21:$J$35,MATCH(N9,'DS2025'!$J$21:$J$35,1)+1)),
IF($O$4=Database!$A$15,
_xlfn.FORECAST.LINEAR(
N9,
INDEX('DS2025'!$N$21:$N$35,MATCH(N9,'DS2025'!$M$21:$M$35,1)):
INDEX('DS2025'!$N$21:$N$35,MATCH(N9,'DS2025'!$M$21:$M$35,1)+1),
INDEX('DS2025'!$M$21:$M$35,MATCH(N9,'DS2025'!$M$21:$M$35,1)):
INDEX('DS2025'!$M$21:$M$35,MATCH(N9,'DS2025'!$M$21:$M$35,1)+1)),
IF($O$4=Database!$A$16,
_xlfn.FORECAST.LINEAR(
N9,
INDEX('DS2025'!$Q$21:$Q$35,MATCH(N9,'DS2025'!$P$21:$P$35,1)):
INDEX('DS2025'!$Q$21:$Q$35,MATCH(N9,'DS2025'!$P$21:$P$35,1)+1),
INDEX('DS2025'!$P$21:$P$35,MATCH(N9,'DS2025'!$P$21:$P$35,1)):
INDEX('DS2025'!$P$21:$P$35,MATCH(N9,'DS2025'!$P$21:$P$35,1)+1)),
IF($O$4=Database!$A$17,
_xlfn.FORECAST.LINEAR(
N9,
INDEX('DS2025'!$T$21:$T$35,MATCH(N9,'DS2025'!$S$21:$S$35,1)):
INDEX('DS2025'!$T$21:$T$35,MATCH(N9,'DS2025'!$S$21:$S$35,1)+1),
INDEX('DS2025'!$S$21:$S$35,MATCH(N9,'DS2025'!$S$21:$S$35,1)):
INDEX('DS2025'!$S$21:$S$35,MATCH(N9,'DS2025'!$S$21:$S$35,1)+1)),
IF($O$4=Database!$A$18,
_xlfn.FORECAST.LINEAR(
N9,
INDEX('DS2025'!$W$21:$W$35,MATCH(N9,'DS2025'!$V$21:$V$35,1)):
INDEX('DS2025'!$W$21:$W$35,MATCH(N9,'DS2025'!$V$21:$V$35,1)+1),
INDEX('DS2025'!$V$21:$V$35,MATCH(N9,'DS2025'!$V$21:$V$35,1)):
INDEX('DS2025'!$V$21:$V$35,MATCH(N9,'DS2025'!$V$21:$V$35,1)+1)),
IF($O$4=Database!$A$19,
_xlfn.FORECAST.LINEAR(
N9,
INDEX('DS2025'!$Z$21:$Z$35,MATCH(N9,'DS2025'!$Y$21:$Y$35,1)):
INDEX('DS2025'!$Z$21:$Z$35,MATCH(N9,'DS2025'!$Y$21:$Y$35,1)+1),
INDEX('DS2025'!$Y$21:$Y$35,MATCH(N9,'DS2025'!$Y$21:$Y$35,1)):
INDEX('DS2025'!$Y$21:$Y$35,MATCH(N9,'DS2025'!$Y$21:$Y$35,1)+1)),
IF($O$4=Database!$A$20,
_xlfn.FORECAST.LINEAR(
N9,
INDEX('DS2025'!$AC$21:$AC$35,MATCH(N9,'DS2025'!$AB$21:$AB$35,1)):
INDEX('DS2025'!$AC$21:$AC$35,MATCH(N9,'DS2025'!$AB$21:$AB$35,1)+1),
INDEX('DS2025'!$AB$21:$AB$35,MATCH(N9,'DS2025'!$AB$21:$AB$35,1)):
INDEX('DS2025'!$AB$21:$AB$35,MATCH(N9,'DS2025'!$AB$21:$AB$35,1)+1))
)))))))))))))))))))</f>
        <v>-0.35969118176364723</v>
      </c>
      <c r="P9" s="96">
        <f t="shared" si="4"/>
        <v>105.76130881823634</v>
      </c>
      <c r="Q9" s="317">
        <f>'Data 100 C'!G10</f>
        <v>107.486</v>
      </c>
      <c r="R9" s="98">
        <f>IF($R$4=Database!$A$2,
_xlfn.FORECAST.LINEAR(Q9,
INDEX('DS2025'!$B$5:$B$15,MATCH(Q9,'DS2025'!$A$5:$A$15,1)):
INDEX('DS2025'!$B$5:$B$15,MATCH(Q9,'DS2025'!$A$5:$A$15,1)+1),
INDEX('DS2025'!$A$5:$A$15,MATCH(Q9,'DS2025'!$A$5:$A$15,1)):
INDEX('DS2025'!$A$5:$A$15,MATCH(Q9,'DS2025'!$A$5:$A$15,1)+1)),
IF($R$4=Database!$A$3,
_xlfn.FORECAST.LINEAR(Q9,
INDEX('DS2025'!$E$5:$E$15,MATCH(Q9,'DS2025'!$D$5:$D$15,1)):
INDEX('DS2025'!$E$5:$E$15,MATCH(Q9,'DS2025'!$D$5:$D$15,1)+1),
INDEX('DS2025'!$D$5:$D$15,MATCH(Q9,'DS2025'!$D$5:$D$15,1)):
INDEX('DS2025'!$D$5:$D$15,MATCH(Q9,'DS2025'!$D$5:$D$15,1)+1)),
IF($R$4=Database!$A$4,
_xlfn.FORECAST.LINEAR(Q9,
INDEX('DS2025'!$H$5:$H$15,MATCH(Q9,'DS2025'!$G$5:$G$15,1)):
INDEX('DS2025'!$H$5:$H$15,MATCH(Q9,'DS2025'!$G$5:$G$15,1)+1),
INDEX('DS2025'!$G$5:$G$15,MATCH(Q9,'DS2025'!$G$5:$G$15,1)):
INDEX('DS2025'!$G$5:$G$15,MATCH(Q9,'DS2025'!$G$5:$G$15,1)+1)),
IF($R$4=Database!$A$5,
_xlfn.FORECAST.LINEAR(Q9,
INDEX('DS2025'!$K$5:$K$15,MATCH(Q9,'DS2025'!$J$5:$J$15,1)):
INDEX('DS2025'!$K$5:$K$15,MATCH(Q9,'DS2025'!$J$5:$J$15,1)+1),
INDEX('DS2025'!$J$5:$J$15,MATCH(Q9,'DS2025'!$J$5:$J$15,1)):
INDEX('DS2025'!$J$5:$J$15,MATCH(Q9,'DS2025'!$J$5:$J$15,1)+1)),
IF($R$4=Database!$A$6,
_xlfn.FORECAST.LINEAR(Q9,
INDEX('DS2025'!$N$5:$N$15,MATCH(Q9,'DS2025'!$M$5:$M$15,1)):
INDEX('DS2025'!$N$5:$N$15,MATCH(Q9,'DS2025'!$M$5:$M$15,1)+1),
INDEX('DS2025'!$M$5:$M$15,MATCH(Q9,'DS2025'!$M$5:$M$15,1)):
INDEX('DS2025'!$M$5:$M$15,MATCH(Q9,'DS2025'!$M$5:$M$15,1)+1)),
IF($R$4=Database!$A$7,
_xlfn.FORECAST.LINEAR(Q9,
INDEX('DS2025'!$Q$5:$Q$15,MATCH(Q9,'DS2025'!$P$5:$P$15,1)):
INDEX('DS2025'!$Q$5:$Q$15,MATCH(Q9,'DS2025'!$P$5:$P$15,1)+1),
INDEX('DS2025'!$P$5:$P$15,MATCH(Q9,'DS2025'!$P$5:$P$15,1)):
INDEX('DS2025'!$P$5:$P$15,MATCH(Q9,'DS2025'!$P$5:$P$15,1)+1)),
IF($R$4=Database!$A$8,
_xlfn.FORECAST.LINEAR(Q9,
INDEX('DS2025'!$T$5:$T$15,MATCH(Q9,'DS2025'!$S$5:$S$15,1)):
INDEX('DS2025'!$T$5:$T$15,MATCH(Q9,'DS2025'!$S$5:$S$15,1)+1),
INDEX('DS2025'!$S$5:$S$15,MATCH(Q9,'DS2025'!$S$5:$S$15,1)):
INDEX('DS2025'!$S$5:$S$15,MATCH(Q9,'DS2025'!$S$5:$S$15,1)+1)),
IF($R$4=Database!$A$9,
_xlfn.FORECAST.LINEAR(Q9,
INDEX('DS2025'!$W$5:$W$15,MATCH(Q9,'DS2025'!$V$5:$V$15,1)):
INDEX('DS2025'!$W$5:$W$15,MATCH(Q9,'DS2025'!$V$5:$V$15,1)+1),
INDEX('DS2025'!$V$5:$V$15,MATCH(Q9,'DS2025'!$V$5:$V$15,1)):
INDEX('DS2025'!$V$5:$V$15,MATCH(Q9,'DS2025'!$V$5:$V$15,1)+1)),
IF($R$4=Database!$A$10,
_xlfn.FORECAST.LINEAR(Q9,
INDEX('DS2025'!$Z$5:$Z$15,MATCH(Q9,'DS2025'!$Y$5:$Y$15,1)):
INDEX('DS2025'!$Z$5:$Z$15,MATCH(Q9,'DS2025'!$Y$5:$Y$15,1)+1),
INDEX('DS2025'!$Y$5:$Y$15,MATCH(Q9,'DS2025'!$Y$5:$Y$15,1)):
INDEX('DS2025'!$Y$5:$Y$15,MATCH(Q9,'DS2025'!$Y$5:$Y$15,1)+1)),
IF($R$4=Database!$A$11,
_xlfn.FORECAST.LINEAR(
Q9,
INDEX('DS2025'!$B$21:$B$35,MATCH(Q9,'DS2025'!$A$21:$A$35,1)):
INDEX('DS2025'!$B$21:$B$35,MATCH(Q9,'DS2025'!$A$21:$A$35,1)+1),
INDEX('DS2025'!$A$21:$A$35,MATCH(Q9,'DS2025'!$A$21:$A$35,1)):
INDEX('DS2025'!$A$21:$A$35,MATCH(Q9,'DS2025'!$A$21:$A$35,1)+1)),
IF($R$4=Database!$A$12,
_xlfn.FORECAST.LINEAR(
Q9,
INDEX('DS2025'!$E$21:$E$35,MATCH(Q9,'DS2025'!$D$21:$D$35,1)):
INDEX('DS2025'!$E$21:$E$35,MATCH(Q9,'DS2025'!$D$21:$D$35,1)+1),
INDEX('DS2025'!$D$21:$D$35,MATCH(Q9,'DS2025'!$D$21:$D$35,1)):
INDEX('DS2025'!$D$21:$D$35,MATCH(Q9,'DS2025'!$D$21:$D$35,1)+1)),
IF($R$4=Database!$A$13,
_xlfn.FORECAST.LINEAR(
Q9,
INDEX('DS2025'!$H$21:$H$35,MATCH(Q9,'DS2025'!$G$21:$G$35,1)):
INDEX('DS2025'!$H$21:$H$35,MATCH(Q9,'DS2025'!$G$21:$G$35,1)+1),
INDEX('DS2025'!$G$21:$G$35,MATCH(Q9,'DS2025'!$G$21:$G$35,1)):
INDEX('DS2025'!$G$21:$G$35,MATCH(Q9,'DS2025'!$G$21:$G$35,1)+1)),
IF($R$4=Database!$A$14,
_xlfn.FORECAST.LINEAR(
Q9,
INDEX('DS2025'!$K$21:$K$35,MATCH(Q9,'DS2025'!$J$21:$J$35,1)):
INDEX('DS2025'!$K$21:$K$35,MATCH(Q9,'DS2025'!$J$21:$J$35,1)+1),
INDEX('DS2025'!$J$21:$J$35,MATCH(Q9,'DS2025'!$J$21:$J$35,1)):
INDEX('DS2025'!$J$21:$J$35,MATCH(Q9,'DS2025'!$J$21:$J$35,1)+1)),
IF($R$4=Database!$A$15,
_xlfn.FORECAST.LINEAR(
Q9,
INDEX('DS2025'!$N$21:$N$35,MATCH(Q9,'DS2025'!$M$21:$M$35,1)):
INDEX('DS2025'!$N$21:$N$35,MATCH(Q9,'DS2025'!$M$21:$M$35,1)+1),
INDEX('DS2025'!$M$21:$M$35,MATCH(Q9,'DS2025'!$M$21:$M$35,1)):
INDEX('DS2025'!$M$21:$M$35,MATCH(Q9,'DS2025'!$M$21:$M$35,1)+1)),
IF($R$4=Database!$A$16,
_xlfn.FORECAST.LINEAR(
Q9,
INDEX('DS2025'!$Q$21:$Q$35,MATCH(Q9,'DS2025'!$P$21:$P$35,1)):
INDEX('DS2025'!$Q$21:$Q$35,MATCH(Q9,'DS2025'!$P$21:$P$35,1)+1),
INDEX('DS2025'!$P$21:$P$35,MATCH(Q9,'DS2025'!$P$21:$P$35,1)):
INDEX('DS2025'!$P$21:$P$35,MATCH(Q9,'DS2025'!$P$21:$P$35,1)+1)),
IF($R$4=Database!$A$17,
_xlfn.FORECAST.LINEAR(
Q9,
INDEX('DS2025'!$T$21:$T$35,MATCH(Q9,'DS2025'!$S$21:$S$35,1)):
INDEX('DS2025'!$T$21:$T$35,MATCH(Q9,'DS2025'!$S$21:$S$35,1)+1),
INDEX('DS2025'!$S$21:$S$35,MATCH(Q9,'DS2025'!$S$21:$S$35,1)):
INDEX('DS2025'!$S$21:$S$35,MATCH(Q9,'DS2025'!$S$21:$S$35,1)+1)),
IF($R$4=Database!$A$18,
_xlfn.FORECAST.LINEAR(
Q9,
INDEX('DS2025'!$W$21:$W$35,MATCH(Q9,'DS2025'!$V$21:$V$35,1)):
INDEX('DS2025'!$W$21:$W$35,MATCH(Q9,'DS2025'!$V$21:$V$35,1)+1),
INDEX('DS2025'!$V$21:$V$35,MATCH(Q9,'DS2025'!$V$21:$V$35,1)):
INDEX('DS2025'!$V$21:$V$35,MATCH(Q9,'DS2025'!$V$21:$V$35,1)+1)),
IF($R$4=Database!$A$19,
_xlfn.FORECAST.LINEAR(
Q9,
INDEX('DS2025'!$Z$21:$Z$35,MATCH(Q9,'DS2025'!$Y$21:$Y$35,1)):
INDEX('DS2025'!$Z$21:$Z$35,MATCH(Q9,'DS2025'!$Y$21:$Y$35,1)+1),
INDEX('DS2025'!$Y$21:$Y$35,MATCH(Q9,'DS2025'!$Y$21:$Y$35,1)):
INDEX('DS2025'!$Y$21:$Y$35,MATCH(Q9,'DS2025'!$Y$21:$Y$35,1)+1)),
IF($R$4=Database!$A$20,
_xlfn.FORECAST.LINEAR(
Q9,
INDEX('DS2025'!$AC$21:$AC$35,MATCH(Q9,'DS2025'!$AB$21:$AB$35,1)):
INDEX('DS2025'!$AC$21:$AC$35,MATCH(Q9,'DS2025'!$AB$21:$AB$35,1)+1),
INDEX('DS2025'!$AB$21:$AB$35,MATCH(Q9,'DS2025'!$AB$21:$AB$35,1)):
INDEX('DS2025'!$AB$21:$AB$35,MATCH(Q9,'DS2025'!$AB$21:$AB$35,1)+1))
)))))))))))))))))))</f>
        <v>-1.6960930009587732E-2</v>
      </c>
      <c r="S9" s="98">
        <f t="shared" si="5"/>
        <v>107.46903906999042</v>
      </c>
      <c r="T9" s="317">
        <f>'Data 100 C'!H10</f>
        <v>105.233</v>
      </c>
      <c r="U9" s="98">
        <f>IF($U$4=Database!$A$2,
_xlfn.FORECAST.LINEAR(T9,
INDEX('DS2025'!$B$5:$B$15,MATCH(T9,'DS2025'!$A$5:$A$15,1)):
INDEX('DS2025'!$B$5:$B$15,MATCH(T9,'DS2025'!$A$5:$A$15,1)+1),
INDEX('DS2025'!$A$5:$A$15,MATCH(T9,'DS2025'!$A$5:$A$15,1)):
INDEX('DS2025'!$A$5:$A$15,MATCH(T9,'DS2025'!$A$5:$A$15,1)+1)),
IF($U$4=Database!$A$3,
_xlfn.FORECAST.LINEAR(T9,
INDEX('DS2025'!$E$5:$E$15,MATCH(T9,'DS2025'!$D$5:$D$15,1)):
INDEX('DS2025'!$E$5:$E$15,MATCH(T9,'DS2025'!$D$5:$D$15,1)+1),
INDEX('DS2025'!$D$5:$D$15,MATCH(T9,'DS2025'!$D$5:$D$15,1)):
INDEX('DS2025'!$D$5:$D$15,MATCH(T9,'DS2025'!$D$5:$D$15,1)+1)),
IF($U$4=Database!$A$4,
_xlfn.FORECAST.LINEAR(T9,
INDEX('DS2025'!$H$5:$H$15,MATCH(T9,'DS2025'!$G$5:$G$15,1)):
INDEX('DS2025'!$H$5:$H$15,MATCH(T9,'DS2025'!$G$5:$G$15,1)+1),
INDEX('DS2025'!$G$5:$G$15,MATCH(T9,'DS2025'!$G$5:$G$15,1)):
INDEX('DS2025'!$G$5:$G$15,MATCH(T9,'DS2025'!$G$5:$G$15,1)+1)),
IF($U$4=Database!$A$5,
_xlfn.FORECAST.LINEAR(T9,
INDEX('DS2025'!$K$5:$K$15,MATCH(T9,'DS2025'!$J$5:$J$15,1)):
INDEX('DS2025'!$K$5:$K$15,MATCH(T9,'DS2025'!$J$5:$J$15,1)+1),
INDEX('DS2025'!$J$5:$J$15,MATCH(T9,'DS2025'!$J$5:$J$15,1)):
INDEX('DS2025'!$J$5:$J$15,MATCH(T9,'DS2025'!$J$5:$J$15,1)+1)),
IF($U$4=Database!$A$6,
_xlfn.FORECAST.LINEAR(T9,
INDEX('DS2025'!$N$5:$N$15,MATCH(T9,'DS2025'!$M$5:$M$15,1)):
INDEX('DS2025'!$N$5:$N$15,MATCH(T9,'DS2025'!$M$5:$M$15,1)+1),
INDEX('DS2025'!$M$5:$M$15,MATCH(T9,'DS2025'!$M$5:$M$15,1)):
INDEX('DS2025'!$M$5:$M$15,MATCH(T9,'DS2025'!$M$5:$M$15,1)+1)),
IF($U$4=Database!$A$7,
_xlfn.FORECAST.LINEAR(T9,
INDEX('DS2025'!$Q$5:$Q$15,MATCH(T9,'DS2025'!$P$5:$P$15,1)):
INDEX('DS2025'!$Q$5:$Q$15,MATCH(T9,'DS2025'!$P$5:$P$15,1)+1),
INDEX('DS2025'!$P$5:$P$15,MATCH(T9,'DS2025'!$P$5:$P$15,1)):
INDEX('DS2025'!$P$5:$P$15,MATCH(T9,'DS2025'!$P$5:$P$15,1)+1)),
IF($U$4=Database!$A$8,
_xlfn.FORECAST.LINEAR(T9,
INDEX('DS2025'!$T$5:$T$15,MATCH(T9,'DS2025'!$S$5:$S$15,1)):
INDEX('DS2025'!$T$5:$T$15,MATCH(T9,'DS2025'!$S$5:$S$15,1)+1),
INDEX('DS2025'!$S$5:$S$15,MATCH(T9,'DS2025'!$S$5:$S$15,1)):
INDEX('DS2025'!$S$5:$S$15,MATCH(T9,'DS2025'!$S$5:$S$15,1)+1)),
IF($U$4=Database!$A$9,
_xlfn.FORECAST.LINEAR(T9,
INDEX('DS2025'!$W$5:$W$15,MATCH(T9,'DS2025'!$V$5:$V$15,1)):
INDEX('DS2025'!$W$5:$W$15,MATCH(T9,'DS2025'!$V$5:$V$15,1)+1),
INDEX('DS2025'!$V$5:$V$15,MATCH(T9,'DS2025'!$V$5:$V$15,1)):
INDEX('DS2025'!$V$5:$V$15,MATCH(T9,'DS2025'!$V$5:$V$15,1)+1)),
IF($U$4=Database!$A$10,
_xlfn.FORECAST.LINEAR(T9,
INDEX('DS2025'!$Z$5:$Z$15,MATCH(T9,'DS2025'!$Y$5:$Y$15,1)):
INDEX('DS2025'!$Z$5:$Z$15,MATCH(T9,'DS2025'!$Y$5:$Y$15,1)+1),
INDEX('DS2025'!$Y$5:$Y$15,MATCH(T9,'DS2025'!$Y$5:$Y$15,1)):
INDEX('DS2025'!$Y$5:$Y$15,MATCH(T9,'DS2025'!$Y$5:$Y$15,1)+1)),
IF($U$4=Database!$A$11,
_xlfn.FORECAST.LINEAR(
T9,
INDEX('DS2025'!$B$21:$B$35,MATCH(T9,'DS2025'!$A$21:$A$35,1)):
INDEX('DS2025'!$B$21:$B$35,MATCH(T9,'DS2025'!$A$21:$A$35,1)+1),
INDEX('DS2025'!$A$21:$A$35,MATCH(T9,'DS2025'!$A$21:$A$35,1)):
INDEX('DS2025'!$A$21:$A$35,MATCH(T9,'DS2025'!$A$21:$A$35,1)+1)),
IF($U$4=Database!$A$12,
_xlfn.FORECAST.LINEAR(
T9,
INDEX('DS2025'!$E$21:$E$35,MATCH(T9,'DS2025'!$D$21:$D$35,1)):
INDEX('DS2025'!$E$21:$E$35,MATCH(T9,'DS2025'!$D$21:$D$35,1)+1),
INDEX('DS2025'!$D$21:$D$35,MATCH(T9,'DS2025'!$D$21:$D$35,1)):
INDEX('DS2025'!$D$21:$D$35,MATCH(T9,'DS2025'!$D$21:$D$35,1)+1)),
IF($U$4=Database!$A$13,
_xlfn.FORECAST.LINEAR(
T9,
INDEX('DS2025'!$H$21:$H$35,MATCH(T9,'DS2025'!$G$21:$G$35,1)):
INDEX('DS2025'!$H$21:$H$35,MATCH(T9,'DS2025'!$G$21:$G$35,1)+1),
INDEX('DS2025'!$G$21:$G$35,MATCH(T9,'DS2025'!$G$21:$G$35,1)):
INDEX('DS2025'!$G$21:$G$35,MATCH(T9,'DS2025'!$G$21:$G$35,1)+1)),
IF($U$4=Database!$A$14,
_xlfn.FORECAST.LINEAR(
T9,
INDEX('DS2025'!$K$21:$K$35,MATCH(T9,'DS2025'!$J$21:$J$35,1)):
INDEX('DS2025'!$K$21:$K$35,MATCH(T9,'DS2025'!$J$21:$J$35,1)+1),
INDEX('DS2025'!$J$21:$J$35,MATCH(T9,'DS2025'!$J$21:$J$35,1)):
INDEX('DS2025'!$J$21:$J$35,MATCH(T9,'DS2025'!$J$21:$J$35,1)+1)),
IF($U$4=Database!$A$15,
_xlfn.FORECAST.LINEAR(
T9,
INDEX('DS2025'!$N$21:$N$35,MATCH(T9,'DS2025'!$M$21:$M$35,1)):
INDEX('DS2025'!$N$21:$N$35,MATCH(T9,'DS2025'!$M$21:$M$35,1)+1),
INDEX('DS2025'!$M$21:$M$35,MATCH(T9,'DS2025'!$M$21:$M$35,1)):
INDEX('DS2025'!$M$21:$M$35,MATCH(T9,'DS2025'!$M$21:$M$35,1)+1)),
IF($U$4=Database!$A$16,
_xlfn.FORECAST.LINEAR(
T9,
INDEX('DS2025'!$Q$21:$Q$35,MATCH(T9,'DS2025'!$P$21:$P$35,1)):
INDEX('DS2025'!$Q$21:$Q$35,MATCH(T9,'DS2025'!$P$21:$P$35,1)+1),
INDEX('DS2025'!$P$21:$P$35,MATCH(T9,'DS2025'!$P$21:$P$35,1)):
INDEX('DS2025'!$P$21:$P$35,MATCH(T9,'DS2025'!$P$21:$P$35,1)+1)),
IF($U$4=Database!$A$17,
_xlfn.FORECAST.LINEAR(
T9,
INDEX('DS2025'!$T$21:$T$35,MATCH(T9,'DS2025'!$S$21:$S$35,1)):
INDEX('DS2025'!$T$21:$T$35,MATCH(T9,'DS2025'!$S$21:$S$35,1)+1),
INDEX('DS2025'!$S$21:$S$35,MATCH(T9,'DS2025'!$S$21:$S$35,1)):
INDEX('DS2025'!$S$21:$S$35,MATCH(T9,'DS2025'!$S$21:$S$35,1)+1)),
IF($U$4=Database!$A$18,
_xlfn.FORECAST.LINEAR(
T9,
INDEX('DS2025'!$W$21:$W$35,MATCH(T9,'DS2025'!$V$21:$V$35,1)):
INDEX('DS2025'!$W$21:$W$35,MATCH(T9,'DS2025'!$V$21:$V$35,1)+1),
INDEX('DS2025'!$V$21:$V$35,MATCH(T9,'DS2025'!$V$21:$V$35,1)):
INDEX('DS2025'!$V$21:$V$35,MATCH(T9,'DS2025'!$V$21:$V$35,1)+1)),
IF($U$4=Database!$A$19,
_xlfn.FORECAST.LINEAR(
T9,
INDEX('DS2025'!$Z$21:$Z$35,MATCH(T9,'DS2025'!$Y$21:$Y$35,1)):
INDEX('DS2025'!$Z$21:$Z$35,MATCH(T9,'DS2025'!$Y$21:$Y$35,1)+1),
INDEX('DS2025'!$Y$21:$Y$35,MATCH(T9,'DS2025'!$Y$21:$Y$35,1)):
INDEX('DS2025'!$Y$21:$Y$35,MATCH(T9,'DS2025'!$Y$21:$Y$35,1)+1)),
IF($U$4=Database!$A$20,
_xlfn.FORECAST.LINEAR(
T9,
INDEX('DS2025'!$AC$21:$AC$35,MATCH(T9,'DS2025'!$AB$21:$AB$35,1)):
INDEX('DS2025'!$AC$21:$AC$35,MATCH(T9,'DS2025'!$AB$21:$AB$35,1)+1),
INDEX('DS2025'!$AB$21:$AB$35,MATCH(T9,'DS2025'!$AB$21:$AB$35,1)):
INDEX('DS2025'!$AB$21:$AB$35,MATCH(T9,'DS2025'!$AB$21:$AB$35,1)+1))
)))))))))))))))))))</f>
        <v>-0.35958464307138571</v>
      </c>
      <c r="V9" s="98">
        <f t="shared" si="6"/>
        <v>104.87341535692862</v>
      </c>
      <c r="W9" s="317">
        <f>'Data 100 C'!I10</f>
        <v>105.977</v>
      </c>
      <c r="X9" s="98">
        <f>IF($X$4=Database!$A$2,
_xlfn.FORECAST.LINEAR(W9,
INDEX('DS2025'!$B$5:$B$15,MATCH(W9,'DS2025'!$A$5:$A$15,1)):
INDEX('DS2025'!$B$5:$B$15,MATCH(W9,'DS2025'!$A$5:$A$15,1)+1),
INDEX('DS2025'!$A$5:$A$15,MATCH(W9,'DS2025'!$A$5:$A$15,1)):
INDEX('DS2025'!$A$5:$A$15,MATCH(W9,'DS2025'!$A$5:$A$15,1)+1)),
IF($X$4=Database!$A$3,
_xlfn.FORECAST.LINEAR(W9,
INDEX('DS2025'!$E$5:$E$15,MATCH(W9,'DS2025'!$D$5:$D$15,1)):
INDEX('DS2025'!$E$5:$E$15,MATCH(W9,'DS2025'!$D$5:$D$15,1)+1),
INDEX('DS2025'!$D$5:$D$15,MATCH(W9,'DS2025'!$D$5:$D$15,1)):
INDEX('DS2025'!$D$5:$D$15,MATCH(W9,'DS2025'!$D$5:$D$15,1)+1)),
IF($X$4=Database!$A$4,
_xlfn.FORECAST.LINEAR(W9,
INDEX('DS2025'!$H$5:$H$15,MATCH(W9,'DS2025'!$G$5:$G$15,1)):
INDEX('DS2025'!$H$5:$H$15,MATCH(W9,'DS2025'!$G$5:$G$15,1)+1),
INDEX('DS2025'!$G$5:$G$15,MATCH(W9,'DS2025'!$G$5:$G$15,1)):
INDEX('DS2025'!$G$5:$G$15,MATCH(W9,'DS2025'!$G$5:$G$15,1)+1)),
IF($X$4=Database!$A$5,
_xlfn.FORECAST.LINEAR(W9,
INDEX('DS2025'!$K$5:$K$15,MATCH(W9,'DS2025'!$J$5:$J$15,1)):
INDEX('DS2025'!$K$5:$K$15,MATCH(W9,'DS2025'!$J$5:$J$15,1)+1),
INDEX('DS2025'!$J$5:$J$15,MATCH(W9,'DS2025'!$J$5:$J$15,1)):
INDEX('DS2025'!$J$5:$J$15,MATCH(W9,'DS2025'!$J$5:$J$15,1)+1)),
IF($X$4=Database!$A$6,
_xlfn.FORECAST.LINEAR(W9,
INDEX('DS2025'!$N$5:$N$15,MATCH(W9,'DS2025'!$M$5:$M$15,1)):
INDEX('DS2025'!$N$5:$N$15,MATCH(W9,'DS2025'!$M$5:$M$15,1)+1),
INDEX('DS2025'!$M$5:$M$15,MATCH(W9,'DS2025'!$M$5:$M$15,1)):
INDEX('DS2025'!$M$5:$M$15,MATCH(W9,'DS2025'!$M$5:$M$15,1)+1)),
IF($X$4=Database!$A$7,
_xlfn.FORECAST.LINEAR(W9,
INDEX('DS2025'!$Q$5:$Q$15,MATCH(W9,'DS2025'!$P$5:$P$15,1)):
INDEX('DS2025'!$Q$5:$Q$15,MATCH(W9,'DS2025'!$P$5:$P$15,1)+1),
INDEX('DS2025'!$P$5:$P$15,MATCH(W9,'DS2025'!$P$5:$P$15,1)):
INDEX('DS2025'!$P$5:$P$15,MATCH(W9,'DS2025'!$P$5:$P$15,1)+1)),
IF($X$4=Database!$A$8,
_xlfn.FORECAST.LINEAR(W9,
INDEX('DS2025'!$T$5:$T$15,MATCH(W9,'DS2025'!$S$5:$S$15,1)):
INDEX('DS2025'!$T$5:$T$15,MATCH(W9,'DS2025'!$S$5:$S$15,1)+1),
INDEX('DS2025'!$S$5:$S$15,MATCH(W9,'DS2025'!$S$5:$S$15,1)):
INDEX('DS2025'!$S$5:$S$15,MATCH(W9,'DS2025'!$S$5:$S$15,1)+1)),
IF($X$4=Database!$A$9,
_xlfn.FORECAST.LINEAR(W9,
INDEX('DS2025'!$W$5:$W$15,MATCH(W9,'DS2025'!$V$5:$V$15,1)):
INDEX('DS2025'!$W$5:$W$15,MATCH(W9,'DS2025'!$V$5:$V$15,1)+1),
INDEX('DS2025'!$V$5:$V$15,MATCH(W9,'DS2025'!$V$5:$V$15,1)):
INDEX('DS2025'!$V$5:$V$15,MATCH(W9,'DS2025'!$V$5:$V$15,1)+1)),
IF($X$4=Database!$A$10,
_xlfn.FORECAST.LINEAR(W9,
INDEX('DS2025'!$Z$5:$Z$15,MATCH(W9,'DS2025'!$Y$5:$Y$15,1)):
INDEX('DS2025'!$Z$5:$Z$15,MATCH(W9,'DS2025'!$Y$5:$Y$15,1)+1),
INDEX('DS2025'!$Y$5:$Y$15,MATCH(W9,'DS2025'!$Y$5:$Y$15,1)):
INDEX('DS2025'!$Y$5:$Y$15,MATCH(W9,'DS2025'!$Y$5:$Y$15,1)+1)),
IF($X$4=Database!$A$11,
_xlfn.FORECAST.LINEAR(
W9,
INDEX('DS2025'!$B$21:$B$35,MATCH(W9,'DS2025'!$A$21:$A$35,1)):
INDEX('DS2025'!$B$21:$B$35,MATCH(W9,'DS2025'!$A$21:$A$35,1)+1),
INDEX('DS2025'!$A$21:$A$35,MATCH(W9,'DS2025'!$A$21:$A$35,1)):
INDEX('DS2025'!$A$21:$A$35,MATCH(W9,'DS2025'!$A$21:$A$35,1)+1)),
IF($X$4=Database!$A$12,
_xlfn.FORECAST.LINEAR(
W9,
INDEX('DS2025'!$E$21:$E$35,MATCH(W9,'DS2025'!$D$21:$D$35,1)):
INDEX('DS2025'!$E$21:$E$35,MATCH(W9,'DS2025'!$D$21:$D$35,1)+1),
INDEX('DS2025'!$D$21:$D$35,MATCH(W9,'DS2025'!$D$21:$D$35,1)):
INDEX('DS2025'!$D$21:$D$35,MATCH(W9,'DS2025'!$D$21:$D$35,1)+1)),
IF($X$4=Database!$A$13,
_xlfn.FORECAST.LINEAR(
W9,
INDEX('DS2025'!$H$21:$H$35,MATCH(W9,'DS2025'!$G$21:$G$35,1)):
INDEX('DS2025'!$H$21:$H$35,MATCH(W9,'DS2025'!$G$21:$G$35,1)+1),
INDEX('DS2025'!$G$21:$G$35,MATCH(W9,'DS2025'!$G$21:$G$35,1)):
INDEX('DS2025'!$G$21:$G$35,MATCH(W9,'DS2025'!$G$21:$G$35,1)+1)),
IF($X$4=Database!$A$14,
_xlfn.FORECAST.LINEAR(
W9,
INDEX('DS2025'!$K$21:$K$35,MATCH(W9,'DS2025'!$J$21:$J$35,1)):
INDEX('DS2025'!$K$21:$K$35,MATCH(W9,'DS2025'!$J$21:$J$35,1)+1),
INDEX('DS2025'!$J$21:$J$35,MATCH(W9,'DS2025'!$J$21:$J$35,1)):
INDEX('DS2025'!$J$21:$J$35,MATCH(W9,'DS2025'!$J$21:$J$35,1)+1)),
IF($X$4=Database!$A$15,
_xlfn.FORECAST.LINEAR(
W9,
INDEX('DS2025'!$N$21:$N$35,MATCH(W9,'DS2025'!$M$21:$M$35,1)):
INDEX('DS2025'!$N$21:$N$35,MATCH(W9,'DS2025'!$M$21:$M$35,1)+1),
INDEX('DS2025'!$M$21:$M$35,MATCH(W9,'DS2025'!$M$21:$M$35,1)):
INDEX('DS2025'!$M$21:$M$35,MATCH(W9,'DS2025'!$M$21:$M$35,1)+1)),
IF($X$4=Database!$A$16,
_xlfn.FORECAST.LINEAR(
W9,
INDEX('DS2025'!$Q$21:$Q$35,MATCH(W9,'DS2025'!$P$21:$P$35,1)):
INDEX('DS2025'!$Q$21:$Q$35,MATCH(W9,'DS2025'!$P$21:$P$35,1)+1),
INDEX('DS2025'!$P$21:$P$35,MATCH(W9,'DS2025'!$P$21:$P$35,1)):
INDEX('DS2025'!$P$21:$P$35,MATCH(W9,'DS2025'!$P$21:$P$35,1)+1)),
IF($X$4=Database!$A$17,
_xlfn.FORECAST.LINEAR(
W9,
INDEX('DS2025'!$T$21:$T$35,MATCH(W9,'DS2025'!$S$21:$S$35,1)):
INDEX('DS2025'!$T$21:$T$35,MATCH(W9,'DS2025'!$S$21:$S$35,1)+1),
INDEX('DS2025'!$S$21:$S$35,MATCH(W9,'DS2025'!$S$21:$S$35,1)):
INDEX('DS2025'!$S$21:$S$35,MATCH(W9,'DS2025'!$S$21:$S$35,1)+1)),
IF($X$4=Database!$A$18,
_xlfn.FORECAST.LINEAR(
W9,
INDEX('DS2025'!$W$21:$W$35,MATCH(W9,'DS2025'!$V$21:$V$35,1)):
INDEX('DS2025'!$W$21:$W$35,MATCH(W9,'DS2025'!$V$21:$V$35,1)+1),
INDEX('DS2025'!$V$21:$V$35,MATCH(W9,'DS2025'!$V$21:$V$35,1)):
INDEX('DS2025'!$V$21:$V$35,MATCH(W9,'DS2025'!$V$21:$V$35,1)+1)),
IF($X$4=Database!$A$19,
_xlfn.FORECAST.LINEAR(
W9,
INDEX('DS2025'!$Z$21:$Z$35,MATCH(W9,'DS2025'!$Y$21:$Y$35,1)):
INDEX('DS2025'!$Z$21:$Z$35,MATCH(W9,'DS2025'!$Y$21:$Y$35,1)+1),
INDEX('DS2025'!$Y$21:$Y$35,MATCH(W9,'DS2025'!$Y$21:$Y$35,1)):
INDEX('DS2025'!$Y$21:$Y$35,MATCH(W9,'DS2025'!$Y$21:$Y$35,1)+1)),
IF($X$4=Database!$A$20,
_xlfn.FORECAST.LINEAR(
W9,
INDEX('DS2025'!$AC$21:$AC$35,MATCH(W9,'DS2025'!$AB$21:$AB$35,1)):
INDEX('DS2025'!$AC$21:$AC$35,MATCH(W9,'DS2025'!$AB$21:$AB$35,1)+1),
INDEX('DS2025'!$AB$21:$AB$35,MATCH(W9,'DS2025'!$AB$21:$AB$35,1)):
INDEX('DS2025'!$AB$21:$AB$35,MATCH(W9,'DS2025'!$AB$21:$AB$35,1)+1))
)))))))))))))))))))</f>
        <v>-0.3596739052189562</v>
      </c>
      <c r="Y9" s="98">
        <f t="shared" si="7"/>
        <v>105.61732609478105</v>
      </c>
      <c r="Z9" s="97">
        <f>'Data 100 C'!J10</f>
        <v>106.998</v>
      </c>
      <c r="AA9" s="98">
        <f>IF($AA$4=Database!$A$2,
_xlfn.FORECAST.LINEAR(Z9,
INDEX('DS2025'!$B$5:$B$15,MATCH(Z9,'DS2025'!$A$5:$A$15,1)):
INDEX('DS2025'!$B$5:$B$15,MATCH(Z9,'DS2025'!$A$5:$A$15,1)+1),
INDEX('DS2025'!$A$5:$A$15,MATCH(Z9,'DS2025'!$A$5:$A$15,1)):
INDEX('DS2025'!$A$5:$A$15,MATCH(Z9,'DS2025'!$A$5:$A$15,1)+1)),
IF($AA$4=Database!$A$3,
_xlfn.FORECAST.LINEAR(Z9,
INDEX('DS2025'!$E$5:$E$15,MATCH(Z9,'DS2025'!$D$5:$D$15,1)):
INDEX('DS2025'!$E$5:$E$15,MATCH(Z9,'DS2025'!$D$5:$D$15,1)+1),
INDEX('DS2025'!$D$5:$D$15,MATCH(Z9,'DS2025'!$D$5:$D$15,1)):
INDEX('DS2025'!$D$5:$D$15,MATCH(Z9,'DS2025'!$D$5:$D$15,1)+1)),
IF($AA$4=Database!$A$4,
_xlfn.FORECAST.LINEAR(Z9,
INDEX('DS2025'!$H$5:$H$15,MATCH(Z9,'DS2025'!$G$5:$G$15,1)):
INDEX('DS2025'!$H$5:$H$15,MATCH(Z9,'DS2025'!$G$5:$G$15,1)+1),
INDEX('DS2025'!$G$5:$G$15,MATCH(Z9,'DS2025'!$G$5:$G$15,1)):
INDEX('DS2025'!$G$5:$G$15,MATCH(Z9,'DS2025'!$G$5:$G$15,1)+1)),
IF($AA$4=Database!$A$5,
_xlfn.FORECAST.LINEAR(Z9,
INDEX('DS2025'!$K$5:$K$15,MATCH(Z9,'DS2025'!$J$5:$J$15,1)):
INDEX('DS2025'!$K$5:$K$15,MATCH(Z9,'DS2025'!$J$5:$J$15,1)+1),
INDEX('DS2025'!$J$5:$J$15,MATCH(Z9,'DS2025'!$J$5:$J$15,1)):
INDEX('DS2025'!$J$5:$J$15,MATCH(Z9,'DS2025'!$J$5:$J$15,1)+1)),
IF($AA$4=Database!$A$6,
_xlfn.FORECAST.LINEAR(Z9,
INDEX('DS2025'!$N$5:$N$15,MATCH(Z9,'DS2025'!$M$5:$M$15,1)):
INDEX('DS2025'!$N$5:$N$15,MATCH(Z9,'DS2025'!$M$5:$M$15,1)+1),
INDEX('DS2025'!$M$5:$M$15,MATCH(Z9,'DS2025'!$M$5:$M$15,1)):
INDEX('DS2025'!$M$5:$M$15,MATCH(Z9,'DS2025'!$M$5:$M$15,1)+1)),
IF($AA$4=Database!$A$7,
_xlfn.FORECAST.LINEAR(Z9,
INDEX('DS2025'!$Q$5:$Q$15,MATCH(Z9,'DS2025'!$P$5:$P$15,1)):
INDEX('DS2025'!$Q$5:$Q$15,MATCH(Z9,'DS2025'!$P$5:$P$15,1)+1),
INDEX('DS2025'!$P$5:$P$15,MATCH(Z9,'DS2025'!$P$5:$P$15,1)):
INDEX('DS2025'!$P$5:$P$15,MATCH(Z9,'DS2025'!$P$5:$P$15,1)+1)),
IF($AA$4=Database!$A$8,
_xlfn.FORECAST.LINEAR(Z9,
INDEX('DS2025'!$T$5:$T$15,MATCH(Z9,'DS2025'!$S$5:$S$15,1)):
INDEX('DS2025'!$T$5:$T$15,MATCH(Z9,'DS2025'!$S$5:$S$15,1)+1),
INDEX('DS2025'!$S$5:$S$15,MATCH(Z9,'DS2025'!$S$5:$S$15,1)):
INDEX('DS2025'!$S$5:$S$15,MATCH(Z9,'DS2025'!$S$5:$S$15,1)+1)),
IF($AA$4=Database!$A$9,
_xlfn.FORECAST.LINEAR(Z9,
INDEX('DS2025'!$W$5:$W$15,MATCH(Z9,'DS2025'!$V$5:$V$15,1)):
INDEX('DS2025'!$W$5:$W$15,MATCH(Z9,'DS2025'!$V$5:$V$15,1)+1),
INDEX('DS2025'!$V$5:$V$15,MATCH(Z9,'DS2025'!$V$5:$V$15,1)):
INDEX('DS2025'!$V$5:$V$15,MATCH(Z9,'DS2025'!$V$5:$V$15,1)+1)),
IF($AA$4=Database!$A$10,
_xlfn.FORECAST.LINEAR(Z9,
INDEX('DS2025'!$Z$5:$Z$15,MATCH(Z9,'DS2025'!$Y$5:$Y$15,1)):
INDEX('DS2025'!$Z$5:$Z$15,MATCH(Z9,'DS2025'!$Y$5:$Y$15,1)+1),
INDEX('DS2025'!$Y$5:$Y$15,MATCH(Z9,'DS2025'!$Y$5:$Y$15,1)):
INDEX('DS2025'!$Y$5:$Y$15,MATCH(Z9,'DS2025'!$Y$5:$Y$15,1)+1)),
IF($AA$4=Database!$A$11,
_xlfn.FORECAST.LINEAR(
Z9,
INDEX('DS2025'!$B$21:$B$35,MATCH(Z9,'DS2025'!$A$21:$A$35,1)):
INDEX('DS2025'!$B$21:$B$35,MATCH(Z9,'DS2025'!$A$21:$A$35,1)+1),
INDEX('DS2025'!$A$21:$A$35,MATCH(Z9,'DS2025'!$A$21:$A$35,1)):
INDEX('DS2025'!$A$21:$A$35,MATCH(Z9,'DS2025'!$A$21:$A$35,1)+1)),
IF($AA$4=Database!$A$12,
_xlfn.FORECAST.LINEAR(
Z9,
INDEX('DS2025'!$E$21:$E$35,MATCH(Z9,'DS2025'!$D$21:$D$35,1)):
INDEX('DS2025'!$E$21:$E$35,MATCH(Z9,'DS2025'!$D$21:$D$35,1)+1),
INDEX('DS2025'!$D$21:$D$35,MATCH(Z9,'DS2025'!$D$21:$D$35,1)):
INDEX('DS2025'!$D$21:$D$35,MATCH(Z9,'DS2025'!$D$21:$D$35,1)+1)),
IF($AA$4=Database!$A$13,
_xlfn.FORECAST.LINEAR(
Z9,
INDEX('DS2025'!$H$21:$H$35,MATCH(Z9,'DS2025'!$G$21:$G$35,1)):
INDEX('DS2025'!$H$21:$H$35,MATCH(Z9,'DS2025'!$G$21:$G$35,1)+1),
INDEX('DS2025'!$G$21:$G$35,MATCH(Z9,'DS2025'!$G$21:$G$35,1)):
INDEX('DS2025'!$G$21:$G$35,MATCH(Z9,'DS2025'!$G$21:$G$35,1)+1)),
IF($AA$4=Database!$A$14,
_xlfn.FORECAST.LINEAR(
Z9,
INDEX('DS2025'!$K$21:$K$35,MATCH(Z9,'DS2025'!$J$21:$J$35,1)):
INDEX('DS2025'!$K$21:$K$35,MATCH(Z9,'DS2025'!$J$21:$J$35,1)+1),
INDEX('DS2025'!$J$21:$J$35,MATCH(Z9,'DS2025'!$J$21:$J$35,1)):
INDEX('DS2025'!$J$21:$J$35,MATCH(Z9,'DS2025'!$J$21:$J$35,1)+1)),
IF($AA$4=Database!$A$15,
_xlfn.FORECAST.LINEAR(
Z9,
INDEX('DS2025'!$N$21:$N$35,MATCH(Z9,'DS2025'!$M$21:$M$35,1)):
INDEX('DS2025'!$N$21:$N$35,MATCH(Z9,'DS2025'!$M$21:$M$35,1)+1),
INDEX('DS2025'!$M$21:$M$35,MATCH(Z9,'DS2025'!$M$21:$M$35,1)):
INDEX('DS2025'!$M$21:$M$35,MATCH(Z9,'DS2025'!$M$21:$M$35,1)+1)),
IF($AA$4=Database!$A$16,
_xlfn.FORECAST.LINEAR(
Z9,
INDEX('DS2025'!$Q$21:$Q$35,MATCH(Z9,'DS2025'!$P$21:$P$35,1)):
INDEX('DS2025'!$Q$21:$Q$35,MATCH(Z9,'DS2025'!$P$21:$P$35,1)+1),
INDEX('DS2025'!$P$21:$P$35,MATCH(Z9,'DS2025'!$P$21:$P$35,1)):
INDEX('DS2025'!$P$21:$P$35,MATCH(Z9,'DS2025'!$P$21:$P$35,1)+1)),
IF($AA$4=Database!$A$17,
_xlfn.FORECAST.LINEAR(
Z9,
INDEX('DS2025'!$T$21:$T$35,MATCH(Z9,'DS2025'!$S$21:$S$35,1)):
INDEX('DS2025'!$T$21:$T$35,MATCH(Z9,'DS2025'!$S$21:$S$35,1)+1),
INDEX('DS2025'!$S$21:$S$35,MATCH(Z9,'DS2025'!$S$21:$S$35,1)):
INDEX('DS2025'!$S$21:$S$35,MATCH(Z9,'DS2025'!$S$21:$S$35,1)+1)),
IF($AA$4=Database!$A$18,
_xlfn.FORECAST.LINEAR(
Z9,
INDEX('DS2025'!$W$21:$W$35,MATCH(Z9,'DS2025'!$V$21:$V$35,1)):
INDEX('DS2025'!$W$21:$W$35,MATCH(Z9,'DS2025'!$V$21:$V$35,1)+1),
INDEX('DS2025'!$V$21:$V$35,MATCH(Z9,'DS2025'!$V$21:$V$35,1)):
INDEX('DS2025'!$V$21:$V$35,MATCH(Z9,'DS2025'!$V$21:$V$35,1)+1)),
IF($AA$4=Database!$A$19,
_xlfn.FORECAST.LINEAR(
Z9,
INDEX('DS2025'!$Z$21:$Z$35,MATCH(Z9,'DS2025'!$Y$21:$Y$35,1)):
INDEX('DS2025'!$Z$21:$Z$35,MATCH(Z9,'DS2025'!$Y$21:$Y$35,1)+1),
INDEX('DS2025'!$Y$21:$Y$35,MATCH(Z9,'DS2025'!$Y$21:$Y$35,1)):
INDEX('DS2025'!$Y$21:$Y$35,MATCH(Z9,'DS2025'!$Y$21:$Y$35,1)+1)),
IF($AA$4=Database!$A$20,
_xlfn.FORECAST.LINEAR(
Z9,
INDEX('DS2025'!$AC$21:$AC$35,MATCH(Z9,'DS2025'!$AB$21:$AB$35,1)):
INDEX('DS2025'!$AC$21:$AC$35,MATCH(Z9,'DS2025'!$AB$21:$AB$35,1)+1),
INDEX('DS2025'!$AB$21:$AB$35,MATCH(Z9,'DS2025'!$AB$21:$AB$35,1)):
INDEX('DS2025'!$AB$21:$AB$35,MATCH(Z9,'DS2025'!$AB$21:$AB$35,1)+1))
)))))))))))))))))))</f>
        <v>-0.35979640071985597</v>
      </c>
      <c r="AB9" s="97">
        <f t="shared" si="8"/>
        <v>106.63820359928015</v>
      </c>
      <c r="AC9" s="318">
        <f>'Data 100 C'!K10</f>
        <v>105.5</v>
      </c>
      <c r="AD9" s="42"/>
      <c r="AE9" s="42"/>
      <c r="AF9" s="42"/>
    </row>
    <row r="10" spans="1:61" ht="15" customHeight="1">
      <c r="A10" s="316">
        <v>4</v>
      </c>
      <c r="B10" s="316">
        <f>'Data 100 C'!B11</f>
        <v>106.965</v>
      </c>
      <c r="C10" s="98">
        <f>IF($C$4=Database!$A$2,
_xlfn.FORECAST.LINEAR(B10,
INDEX('DS2025'!$B$5:$B$15,MATCH(B10,'DS2025'!$A$5:$A$15,1)):
INDEX('DS2025'!$B$5:$B$15,MATCH(B10,'DS2025'!$A$5:$A$15,1)+1),
INDEX('DS2025'!$A$5:$A$15,MATCH(B10,'DS2025'!$A$5:$A$15,1)):
INDEX('DS2025'!$A$5:$A$15,MATCH(B10,'DS2025'!$A$5:$A$15,1)+1)),
IF($C$4=Database!$A$3,
_xlfn.FORECAST.LINEAR(B10,
INDEX('DS2025'!$E$5:$E$15,MATCH(B10,'DS2025'!$D$5:$D$15,1)):
INDEX('DS2025'!$E$5:$E$15,MATCH(B10,'DS2025'!$D$5:$D$15,1)+1),
INDEX('DS2025'!$D$5:$D$15,MATCH(B10,'DS2025'!$D$5:$D$15,1)):
INDEX('DS2025'!$D$5:$D$15,MATCH(B10,'DS2025'!$D$5:$D$15,1)+1)),
IF($C$4=Database!$A$4,
_xlfn.FORECAST.LINEAR(B10,
INDEX('DS2025'!$H$5:$H$15,MATCH(B10,'DS2025'!$G$5:$G$15,1)):
INDEX('DS2025'!$H$5:$H$15,MATCH(B10,'DS2025'!$G$5:$G$15,1)+1),
INDEX('DS2025'!$G$5:$G$15,MATCH(B10,'DS2025'!$G$5:$G$15,1)):
INDEX('DS2025'!$G$5:$G$15,MATCH(B10,'DS2025'!$G$5:$G$15,1)+1)),
IF($C$4=Database!$A$5,
_xlfn.FORECAST.LINEAR(B10,
INDEX('DS2025'!$K$5:$K$15,MATCH(B10,'DS2025'!$J$5:$J$15,1)):
INDEX('DS2025'!$K$5:$K$15,MATCH(B10,'DS2025'!$J$5:$J$15,1)+1),
INDEX('DS2025'!$J$5:$J$15,MATCH(B10,'DS2025'!$J$5:$J$15,1)):
INDEX('DS2025'!$J$5:$J$15,MATCH(B10,'DS2025'!$J$5:$J$15,1)+1)),
IF($C$4=Database!$A$6,
_xlfn.FORECAST.LINEAR(B10,
INDEX('DS2025'!$N$5:$N$15,MATCH(B10,'DS2025'!$M$5:$M$15,1)):
INDEX('DS2025'!$N$5:$N$15,MATCH(B10,'DS2025'!$M$5:$M$15,1)+1),
INDEX('DS2025'!$M$5:$M$15,MATCH(B10,'DS2025'!$M$5:$M$15,1)):
INDEX('DS2025'!$M$5:$M$15,MATCH(B10,'DS2025'!$M$5:$M$15,1)+1)),
IF($C$4=Database!$A$7,
_xlfn.FORECAST.LINEAR(B10,
INDEX('DS2025'!$Q$5:$Q$15,MATCH(B10,'DS2025'!$P$5:$P$15,1)):
INDEX('DS2025'!$Q$5:$Q$15,MATCH(B10,'DS2025'!$P$5:$P$15,1)+1),
INDEX('DS2025'!$P$5:$P$15,MATCH(B10,'DS2025'!$P$5:$P$15,1)):
INDEX('DS2025'!$P$5:$P$15,MATCH(B10,'DS2025'!$P$5:$P$15,1)+1)),
IF($C$4=Database!$A$8,
_xlfn.FORECAST.LINEAR(B10,
INDEX('DS2025'!$T$5:$T$15,MATCH(B10,'DS2025'!$S$5:$S$15,1)):
INDEX('DS2025'!$T$5:$T$15,MATCH(B10,'DS2025'!$S$5:$S$15,1)+1),
INDEX('DS2025'!$S$5:$S$15,MATCH(B10,'DS2025'!$S$5:$S$15,1)):
INDEX('DS2025'!$S$5:$S$15,MATCH(B10,'DS2025'!$S$5:$S$15,1)+1)),
IF($C$4=Database!$A$9,
_xlfn.FORECAST.LINEAR(B10,
INDEX('DS2025'!$W$5:$W$15,MATCH(B10,'DS2025'!$V$5:$V$15,1)):
INDEX('DS2025'!$W$5:$W$15,MATCH(B10,'DS2025'!$V$5:$V$15,1)+1),
INDEX('DS2025'!$V$5:$V$15,MATCH(B10,'DS2025'!$V$5:$V$15,1)):
INDEX('DS2025'!$V$5:$V$15,MATCH(B10,'DS2025'!$V$5:$V$15,1)+1)),
IF($C$4=Database!$A$10,
_xlfn.FORECAST.LINEAR(B10,
INDEX('DS2025'!$Z$5:$Z$15,MATCH(B10,'DS2025'!$Y$5:$Y$15,1)):
INDEX('DS2025'!$Z$5:$Z$15,MATCH(B10,'DS2025'!$Y$5:$Y$15,1)+1),
INDEX('DS2025'!$Y$5:$Y$15,MATCH(B10,'DS2025'!$Y$5:$Y$15,1)):
INDEX('DS2025'!$Y$5:$Y$15,MATCH(B10,'DS2025'!$Y$5:$Y$15,1)+1)),
IF($C$4=Database!$A$11,
_xlfn.FORECAST.LINEAR(
B10,
INDEX('DS2025'!$B$21:$B$35,MATCH(B10,'DS2025'!$A$21:$A$35,1)):
INDEX('DS2025'!$B$21:$B$35,MATCH(B10,'DS2025'!$A$21:$A$35,1)+1),
INDEX('DS2025'!$A$21:$A$35,MATCH(B10,'DS2025'!$A$21:$A$35,1)):
INDEX('DS2025'!$A$21:$A$35,MATCH(B10,'DS2025'!$A$21:$A$35,1)+1)),
IF($C$4=Database!$A$12,
_xlfn.FORECAST.LINEAR(
B10,
INDEX('DS2025'!$E$21:$E$35,MATCH(B10,'DS2025'!$D$21:$D$35,1)):
INDEX('DS2025'!$E$21:$E$35,MATCH(B10,'DS2025'!$D$21:$D$35,1)+1),
INDEX('DS2025'!$D$21:$D$35,MATCH(B10,'DS2025'!$D$21:$D$35,1)):
INDEX('DS2025'!$D$21:$D$35,MATCH(B10,'DS2025'!$D$21:$D$35,1)+1)),
IF($C$4=Database!$A$13,
_xlfn.FORECAST.LINEAR(
B10,
INDEX('DS2025'!$H$21:$H$35,MATCH(B10,'DS2025'!$G$21:$G$35,1)):
INDEX('DS2025'!$H$21:$H$35,MATCH(B10,'DS2025'!$G$21:$G$35,1)+1),
INDEX('DS2025'!$G$21:$G$35,MATCH(B10,'DS2025'!$G$21:$G$35,1)):
INDEX('DS2025'!$G$21:$G$35,MATCH(B10,'DS2025'!$G$21:$G$35,1)+1)),
IF($C$4=Database!$A$14,
_xlfn.FORECAST.LINEAR(
B10,
INDEX('DS2025'!$K$21:$K$35,MATCH(B10,'DS2025'!$J$21:$J$35,1)):
INDEX('DS2025'!$K$21:$K$35,MATCH(B10,'DS2025'!$J$21:$J$35,1)+1),
INDEX('DS2025'!$J$21:$J$35,MATCH(B10,'DS2025'!$J$21:$J$35,1)):
INDEX('DS2025'!$J$21:$J$35,MATCH(B10,'DS2025'!$J$21:$J$35,1)+1)),
IF($C$4=Database!$A$15,
_xlfn.FORECAST.LINEAR(
B10,
INDEX('DS2025'!$N$21:$N$35,MATCH(B10,'DS2025'!$M$21:$M$35,1)):
INDEX('DS2025'!$N$21:$N$35,MATCH(B10,'DS2025'!$M$21:$M$35,1)+1),
INDEX('DS2025'!$M$21:$M$35,MATCH(B10,'DS2025'!$M$21:$M$35,1)):
INDEX('DS2025'!$M$21:$M$35,MATCH(B10,'DS2025'!$M$21:$M$35,1)+1)),
IF($C$4=Database!$A$16,
_xlfn.FORECAST.LINEAR(
B10,
INDEX('DS2025'!$Q$21:$Q$35,MATCH(B10,'DS2025'!$P$21:$P$35,1)):
INDEX('DS2025'!$Q$21:$Q$35,MATCH(B10,'DS2025'!$P$21:$P$35,1)+1),
INDEX('DS2025'!$P$21:$P$35,MATCH(B10,'DS2025'!$P$21:$P$35,1)):
INDEX('DS2025'!$P$21:$P$35,MATCH(B10,'DS2025'!$P$21:$P$35,1)+1)),
IF($C$4=Database!$A$17,
_xlfn.FORECAST.LINEAR(
B10,
INDEX('DS2025'!$T$21:$T$35,MATCH(B10,'DS2025'!$S$21:$S$35,1)):
INDEX('DS2025'!$T$21:$T$35,MATCH(B10,'DS2025'!$S$21:$S$35,1)+1),
INDEX('DS2025'!$S$21:$S$35,MATCH(B10,'DS2025'!$S$21:$S$35,1)):
INDEX('DS2025'!$S$21:$S$35,MATCH(B10,'DS2025'!$S$21:$S$35,1)+1)),
IF($C$4=Database!$A$18,
_xlfn.FORECAST.LINEAR(
B10,
INDEX('DS2025'!$W$21:$W$35,MATCH(B10,'DS2025'!$V$21:$V$35,1)):
INDEX('DS2025'!$W$21:$W$35,MATCH(B10,'DS2025'!$V$21:$V$35,1)+1),
INDEX('DS2025'!$V$21:$V$35,MATCH(B10,'DS2025'!$V$21:$V$35,1)):
INDEX('DS2025'!$V$21:$V$35,MATCH(B10,'DS2025'!$V$21:$V$35,1)+1)),
IF($C$4=Database!$A$19,
_xlfn.FORECAST.LINEAR(
B10,
INDEX('DS2025'!$Z$21:$Z$35,MATCH(B10,'DS2025'!$Y$21:$Y$35,1)):
INDEX('DS2025'!$Z$21:$Z$35,MATCH(B10,'DS2025'!$Y$21:$Y$35,1)+1),
INDEX('DS2025'!$Y$21:$Y$35,MATCH(B10,'DS2025'!$Y$21:$Y$35,1)):
INDEX('DS2025'!$Y$21:$Y$35,MATCH(B10,'DS2025'!$Y$21:$Y$35,1)+1)),
IF($C$4=Database!$A$20,
_xlfn.FORECAST.LINEAR(
B10,
INDEX('DS2025'!$AC$21:$AC$35,MATCH(B10,'DS2025'!$AB$21:$AB$35,1)):
INDEX('DS2025'!$AC$21:$AC$35,MATCH(B10,'DS2025'!$AB$21:$AB$35,1)+1),
INDEX('DS2025'!$AB$21:$AB$35,MATCH(B10,'DS2025'!$AB$21:$AB$35,1)):
INDEX('DS2025'!$AB$21:$AB$35,MATCH(B10,'DS2025'!$AB$21:$AB$35,1)+1))
)))))))))))))))))))</f>
        <v>-0.35979244151169765</v>
      </c>
      <c r="D10" s="98">
        <f t="shared" si="0"/>
        <v>106.6052075584883</v>
      </c>
      <c r="E10" s="98">
        <f>'Data 100 C'!C11</f>
        <v>108.16200000000001</v>
      </c>
      <c r="F10" s="98">
        <f>IF($F$4=Database!$A$2,
_xlfn.FORECAST.LINEAR(E10,
INDEX('DS2025'!$B$5:$B$15,MATCH(E10,'DS2025'!$A$5:$A$15,1)):
INDEX('DS2025'!$B$5:$B$15,MATCH(E10,'DS2025'!$A$5:$A$15,1)+1),
INDEX('DS2025'!$A$5:$A$15,MATCH(E10,'DS2025'!$A$5:$A$15,1)):
INDEX('DS2025'!$A$5:$A$15,MATCH(E10,'DS2025'!$A$5:$A$15,1)+1)),
IF($F$4=Database!$A$3,
_xlfn.FORECAST.LINEAR(E10,
INDEX('DS2025'!$E$5:$E$15,MATCH(E10,'DS2025'!$D$5:$D$15,1)):
INDEX('DS2025'!$E$5:$E$15,MATCH(E10,'DS2025'!$D$5:$D$15,1)+1),
INDEX('DS2025'!$D$5:$D$15,MATCH(E10,'DS2025'!$D$5:$D$15,1)):
INDEX('DS2025'!$D$5:$D$15,MATCH(E10,'DS2025'!$D$5:$D$15,1)+1)),
IF($F$4=Database!$A$4,
_xlfn.FORECAST.LINEAR(E10,
INDEX('DS2025'!$H$5:$H$15,MATCH(E10,'DS2025'!$G$5:$G$15,1)):
INDEX('DS2025'!$H$5:$H$15,MATCH(E10,'DS2025'!$G$5:$G$15,1)+1),
INDEX('DS2025'!$G$5:$G$15,MATCH(E10,'DS2025'!$G$5:$G$15,1)):
INDEX('DS2025'!$G$5:$G$15,MATCH(E10,'DS2025'!$G$5:$G$15,1)+1)),
IF($F$4=Database!$A$5,
_xlfn.FORECAST.LINEAR(E10,
INDEX('DS2025'!$K$5:$K$15,MATCH(E10,'DS2025'!$J$5:$J$15,1)):
INDEX('DS2025'!$K$5:$K$15,MATCH(E10,'DS2025'!$J$5:$J$15,1)+1),
INDEX('DS2025'!$J$5:$J$15,MATCH(E10,'DS2025'!$J$5:$J$15,1)):
INDEX('DS2025'!$J$5:$J$15,MATCH(E10,'DS2025'!$J$5:$J$15,1)+1)),
IF($F$4=Database!$A$6,
_xlfn.FORECAST.LINEAR(E10,
INDEX('DS2025'!$N$5:$N$15,MATCH(E10,'DS2025'!$M$5:$M$15,1)):
INDEX('DS2025'!$N$5:$N$15,MATCH(E10,'DS2025'!$M$5:$M$15,1)+1),
INDEX('DS2025'!$M$5:$M$15,MATCH(E10,'DS2025'!$M$5:$M$15,1)):
INDEX('DS2025'!$M$5:$M$15,MATCH(E10,'DS2025'!$M$5:$M$15,1)+1)),
IF($F$4=Database!$A$7,
_xlfn.FORECAST.LINEAR(E10,
INDEX('DS2025'!$Q$5:$Q$15,MATCH(E10,'DS2025'!$P$5:$P$15,1)):
INDEX('DS2025'!$Q$5:$Q$15,MATCH(E10,'DS2025'!$P$5:$P$15,1)+1),
INDEX('DS2025'!$P$5:$P$15,MATCH(E10,'DS2025'!$P$5:$P$15,1)):
INDEX('DS2025'!$P$5:$P$15,MATCH(E10,'DS2025'!$P$5:$P$15,1)+1)),
IF($F$4=Database!$A$8,
_xlfn.FORECAST.LINEAR(E10,
INDEX('DS2025'!$T$5:$T$15,MATCH(E10,'DS2025'!$S$5:$S$15,1)):
INDEX('DS2025'!$T$5:$T$15,MATCH(E10,'DS2025'!$S$5:$S$15,1)+1),
INDEX('DS2025'!$S$5:$S$15,MATCH(E10,'DS2025'!$S$5:$S$15,1)):
INDEX('DS2025'!$S$5:$S$15,MATCH(E10,'DS2025'!$S$5:$S$15,1)+1)),
IF($F$4=Database!$A$9,
_xlfn.FORECAST.LINEAR(E10,
INDEX('DS2025'!$W$5:$W$15,MATCH(E10,'DS2025'!$V$5:$V$15,1)):
INDEX('DS2025'!$W$5:$W$15,MATCH(E10,'DS2025'!$V$5:$V$15,1)+1),
INDEX('DS2025'!$V$5:$V$15,MATCH(E10,'DS2025'!$V$5:$V$15,1)):
INDEX('DS2025'!$V$5:$V$15,MATCH(E10,'DS2025'!$V$5:$V$15,1)+1)),
IF($F$4=Database!$A$10,
_xlfn.FORECAST.LINEAR(E10,
INDEX('DS2025'!$Z$5:$Z$15,MATCH(E10,'DS2025'!$Y$5:$Y$15,1)):
INDEX('DS2025'!$Z$5:$Z$15,MATCH(E10,'DS2025'!$Y$5:$Y$15,1)+1),
INDEX('DS2025'!$Y$5:$Y$15,MATCH(E10,'DS2025'!$Y$5:$Y$15,1)):
INDEX('DS2025'!$Y$5:$Y$15,MATCH(E10,'DS2025'!$Y$5:$Y$15,1)+1)),
IF($F$4=Database!$A$11,
_xlfn.FORECAST.LINEAR(
E10,
INDEX('DS2025'!$B$21:$B$35,MATCH(E10,'DS2025'!$A$21:$A$35,1)):
INDEX('DS2025'!$B$21:$B$35,MATCH(E10,'DS2025'!$A$21:$A$35,1)+1),
INDEX('DS2025'!$A$21:$A$35,MATCH(E10,'DS2025'!$A$21:$A$35,1)):
INDEX('DS2025'!$A$21:$A$35,MATCH(E10,'DS2025'!$A$21:$A$35,1)+1)),
IF($F$4=Database!$A$12,
_xlfn.FORECAST.LINEAR(
E10,
INDEX('DS2025'!$E$21:$E$35,MATCH(E10,'DS2025'!$D$21:$D$35,1)):
INDEX('DS2025'!$E$21:$E$35,MATCH(E10,'DS2025'!$D$21:$D$35,1)+1),
INDEX('DS2025'!$D$21:$D$35,MATCH(E10,'DS2025'!$D$21:$D$35,1)):
INDEX('DS2025'!$D$21:$D$35,MATCH(E10,'DS2025'!$D$21:$D$35,1)+1)),
IF($F$4=Database!$A$13,
_xlfn.FORECAST.LINEAR(
E10,
INDEX('DS2025'!$H$21:$H$35,MATCH(E10,'DS2025'!$G$21:$G$35,1)):
INDEX('DS2025'!$H$21:$H$35,MATCH(E10,'DS2025'!$G$21:$G$35,1)+1),
INDEX('DS2025'!$G$21:$G$35,MATCH(E10,'DS2025'!$G$21:$G$35,1)):
INDEX('DS2025'!$G$21:$G$35,MATCH(E10,'DS2025'!$G$21:$G$35,1)+1)),
IF($F$4=Database!$A$14,
_xlfn.FORECAST.LINEAR(
E10,
INDEX('DS2025'!$K$21:$K$35,MATCH(E10,'DS2025'!$J$21:$J$35,1)):
INDEX('DS2025'!$K$21:$K$35,MATCH(E10,'DS2025'!$J$21:$J$35,1)+1),
INDEX('DS2025'!$J$21:$J$35,MATCH(E10,'DS2025'!$J$21:$J$35,1)):
INDEX('DS2025'!$J$21:$J$35,MATCH(E10,'DS2025'!$J$21:$J$35,1)+1)),
IF($F$4=Database!$A$15,
_xlfn.FORECAST.LINEAR(
E10,
INDEX('DS2025'!$N$21:$N$35,MATCH(E10,'DS2025'!$M$21:$M$35,1)):
INDEX('DS2025'!$N$21:$N$35,MATCH(E10,'DS2025'!$M$21:$M$35,1)+1),
INDEX('DS2025'!$M$21:$M$35,MATCH(E10,'DS2025'!$M$21:$M$35,1)):
INDEX('DS2025'!$M$21:$M$35,MATCH(E10,'DS2025'!$M$21:$M$35,1)+1)),
IF($F$4=Database!$A$16,
_xlfn.FORECAST.LINEAR(
E10,
INDEX('DS2025'!$Q$21:$Q$35,MATCH(E10,'DS2025'!$P$21:$P$35,1)):
INDEX('DS2025'!$Q$21:$Q$35,MATCH(E10,'DS2025'!$P$21:$P$35,1)+1),
INDEX('DS2025'!$P$21:$P$35,MATCH(E10,'DS2025'!$P$21:$P$35,1)):
INDEX('DS2025'!$P$21:$P$35,MATCH(E10,'DS2025'!$P$21:$P$35,1)+1)),
IF($F$4=Database!$A$17,
_xlfn.FORECAST.LINEAR(
E10,
INDEX('DS2025'!$T$21:$T$35,MATCH(E10,'DS2025'!$S$21:$S$35,1)):
INDEX('DS2025'!$T$21:$T$35,MATCH(E10,'DS2025'!$S$21:$S$35,1)+1),
INDEX('DS2025'!$S$21:$S$35,MATCH(E10,'DS2025'!$S$21:$S$35,1)):
INDEX('DS2025'!$S$21:$S$35,MATCH(E10,'DS2025'!$S$21:$S$35,1)+1)),
IF($F$4=Database!$A$18,
_xlfn.FORECAST.LINEAR(
E10,
INDEX('DS2025'!$W$21:$W$35,MATCH(E10,'DS2025'!$V$21:$V$35,1)):
INDEX('DS2025'!$W$21:$W$35,MATCH(E10,'DS2025'!$V$21:$V$35,1)+1),
INDEX('DS2025'!$V$21:$V$35,MATCH(E10,'DS2025'!$V$21:$V$35,1)):
INDEX('DS2025'!$V$21:$V$35,MATCH(E10,'DS2025'!$V$21:$V$35,1)+1)),
IF($F$4=Database!$A$19,
_xlfn.FORECAST.LINEAR(
E10,
INDEX('DS2025'!$Z$21:$Z$35,MATCH(E10,'DS2025'!$Y$21:$Y$35,1)):
INDEX('DS2025'!$Z$21:$Z$35,MATCH(E10,'DS2025'!$Y$21:$Y$35,1)+1),
INDEX('DS2025'!$Y$21:$Y$35,MATCH(E10,'DS2025'!$Y$21:$Y$35,1)):
INDEX('DS2025'!$Y$21:$Y$35,MATCH(E10,'DS2025'!$Y$21:$Y$35,1)+1)),
IF($F$4=Database!$A$20,
_xlfn.FORECAST.LINEAR(
E10,
INDEX('DS2025'!$AC$21:$AC$35,MATCH(E10,'DS2025'!$AB$21:$AB$35,1)):
INDEX('DS2025'!$AC$21:$AC$35,MATCH(E10,'DS2025'!$AB$21:$AB$35,1)+1),
INDEX('DS2025'!$AB$21:$AB$35,MATCH(E10,'DS2025'!$AB$21:$AB$35,1)):
INDEX('DS2025'!$AB$21:$AB$35,MATCH(E10,'DS2025'!$AB$21:$AB$35,1)+1))
)))))))))))))))))))</f>
        <v>-0.35993605278944207</v>
      </c>
      <c r="G10" s="98">
        <f t="shared" si="1"/>
        <v>107.80206394721057</v>
      </c>
      <c r="H10" s="98">
        <f>'Data 100 C'!D11</f>
        <v>106.82299999999999</v>
      </c>
      <c r="I10" s="98">
        <f>IF($I$4=Database!$A$2,
_xlfn.FORECAST.LINEAR(H10,
INDEX('DS2025'!$B$5:$B$15,MATCH(H10,'DS2025'!$A$5:$A$15,1)):
INDEX('DS2025'!$B$5:$B$15,MATCH(H10,'DS2025'!$A$5:$A$15,1)+1),
INDEX('DS2025'!$A$5:$A$15,MATCH(H10,'DS2025'!$A$5:$A$15,1)):
INDEX('DS2025'!$A$5:$A$15,MATCH(H10,'DS2025'!$A$5:$A$15,1)+1)),
IF($I$4=Database!$A$3,
_xlfn.FORECAST.LINEAR(H10,
INDEX('DS2025'!$E$5:$E$15,MATCH(H10,'DS2025'!$D$5:$D$15,1)):
INDEX('DS2025'!$E$5:$E$15,MATCH(H10,'DS2025'!$D$5:$D$15,1)+1),
INDEX('DS2025'!$D$5:$D$15,MATCH(H10,'DS2025'!$D$5:$D$15,1)):
INDEX('DS2025'!$D$5:$D$15,MATCH(H10,'DS2025'!$D$5:$D$15,1)+1)),
IF($I$4=Database!$A$4,
_xlfn.FORECAST.LINEAR(H10,
INDEX('DS2025'!$H$5:$H$15,MATCH(H10,'DS2025'!$G$5:$G$15,1)):
INDEX('DS2025'!$H$5:$H$15,MATCH(H10,'DS2025'!$G$5:$G$15,1)+1),
INDEX('DS2025'!$G$5:$G$15,MATCH(H10,'DS2025'!$G$5:$G$15,1)):
INDEX('DS2025'!$G$5:$G$15,MATCH(H10,'DS2025'!$G$5:$G$15,1)+1)),
IF($I$4=Database!$A$5,
_xlfn.FORECAST.LINEAR(H10,
INDEX('DS2025'!$K$5:$K$15,MATCH(H10,'DS2025'!$J$5:$J$15,1)):
INDEX('DS2025'!$K$5:$K$15,MATCH(H10,'DS2025'!$J$5:$J$15,1)+1),
INDEX('DS2025'!$J$5:$J$15,MATCH(H10,'DS2025'!$J$5:$J$15,1)):
INDEX('DS2025'!$J$5:$J$15,MATCH(H10,'DS2025'!$J$5:$J$15,1)+1)),
IF($I$4=Database!$A$6,
_xlfn.FORECAST.LINEAR(H10,
INDEX('DS2025'!$N$5:$N$15,MATCH(H10,'DS2025'!$M$5:$M$15,1)):
INDEX('DS2025'!$N$5:$N$15,MATCH(H10,'DS2025'!$M$5:$M$15,1)+1),
INDEX('DS2025'!$M$5:$M$15,MATCH(H10,'DS2025'!$M$5:$M$15,1)):
INDEX('DS2025'!$M$5:$M$15,MATCH(H10,'DS2025'!$M$5:$M$15,1)+1)),
IF($I$4=Database!$A$7,
_xlfn.FORECAST.LINEAR(H10,
INDEX('DS2025'!$Q$5:$Q$15,MATCH(H10,'DS2025'!$P$5:$P$15,1)):
INDEX('DS2025'!$Q$5:$Q$15,MATCH(H10,'DS2025'!$P$5:$P$15,1)+1),
INDEX('DS2025'!$P$5:$P$15,MATCH(H10,'DS2025'!$P$5:$P$15,1)):
INDEX('DS2025'!$P$5:$P$15,MATCH(H10,'DS2025'!$P$5:$P$15,1)+1)),
IF($I$4=Database!$A$8,
_xlfn.FORECAST.LINEAR(H10,
INDEX('DS2025'!$T$5:$T$15,MATCH(H10,'DS2025'!$S$5:$S$15,1)):
INDEX('DS2025'!$T$5:$T$15,MATCH(H10,'DS2025'!$S$5:$S$15,1)+1),
INDEX('DS2025'!$S$5:$S$15,MATCH(H10,'DS2025'!$S$5:$S$15,1)):
INDEX('DS2025'!$S$5:$S$15,MATCH(H10,'DS2025'!$S$5:$S$15,1)+1)),
IF($I$4=Database!$A$9,
_xlfn.FORECAST.LINEAR(H10,
INDEX('DS2025'!$W$5:$W$15,MATCH(H10,'DS2025'!$V$5:$V$15,1)):
INDEX('DS2025'!$W$5:$W$15,MATCH(H10,'DS2025'!$V$5:$V$15,1)+1),
INDEX('DS2025'!$V$5:$V$15,MATCH(H10,'DS2025'!$V$5:$V$15,1)):
INDEX('DS2025'!$V$5:$V$15,MATCH(H10,'DS2025'!$V$5:$V$15,1)+1)),
IF($I$4=Database!$A$10,
_xlfn.FORECAST.LINEAR(H10,
INDEX('DS2025'!$Z$5:$Z$15,MATCH(H10,'DS2025'!$Y$5:$Y$15,1)):
INDEX('DS2025'!$Z$5:$Z$15,MATCH(H10,'DS2025'!$Y$5:$Y$15,1)+1),
INDEX('DS2025'!$Y$5:$Y$15,MATCH(H10,'DS2025'!$Y$5:$Y$15,1)):
INDEX('DS2025'!$Y$5:$Y$15,MATCH(H10,'DS2025'!$Y$5:$Y$15,1)+1)),
IF($I$4=Database!$A$11,
_xlfn.FORECAST.LINEAR(
H10,
INDEX('DS2025'!$B$21:$B$35,MATCH(H10,'DS2025'!$A$21:$A$35,1)):
INDEX('DS2025'!$B$21:$B$35,MATCH(H10,'DS2025'!$A$21:$A$35,1)+1),
INDEX('DS2025'!$A$21:$A$35,MATCH(H10,'DS2025'!$A$21:$A$35,1)):
INDEX('DS2025'!$A$21:$A$35,MATCH(H10,'DS2025'!$A$21:$A$35,1)+1)),
IF($I$4=Database!$A$12,
_xlfn.FORECAST.LINEAR(
H10,
INDEX('DS2025'!$E$21:$E$35,MATCH(H10,'DS2025'!$D$21:$D$35,1)):
INDEX('DS2025'!$E$21:$E$35,MATCH(H10,'DS2025'!$D$21:$D$35,1)+1),
INDEX('DS2025'!$D$21:$D$35,MATCH(H10,'DS2025'!$D$21:$D$35,1)):
INDEX('DS2025'!$D$21:$D$35,MATCH(H10,'DS2025'!$D$21:$D$35,1)+1)),
IF($I$4=Database!$A$13,
_xlfn.FORECAST.LINEAR(
H10,
INDEX('DS2025'!$H$21:$H$35,MATCH(H10,'DS2025'!$G$21:$G$35,1)):
INDEX('DS2025'!$H$21:$H$35,MATCH(H10,'DS2025'!$G$21:$G$35,1)+1),
INDEX('DS2025'!$G$21:$G$35,MATCH(H10,'DS2025'!$G$21:$G$35,1)):
INDEX('DS2025'!$G$21:$G$35,MATCH(H10,'DS2025'!$G$21:$G$35,1)+1)),
IF($I$4=Database!$A$14,
_xlfn.FORECAST.LINEAR(
H10,
INDEX('DS2025'!$K$21:$K$35,MATCH(H10,'DS2025'!$J$21:$J$35,1)):
INDEX('DS2025'!$K$21:$K$35,MATCH(H10,'DS2025'!$J$21:$J$35,1)+1),
INDEX('DS2025'!$J$21:$J$35,MATCH(H10,'DS2025'!$J$21:$J$35,1)):
INDEX('DS2025'!$J$21:$J$35,MATCH(H10,'DS2025'!$J$21:$J$35,1)+1)),
IF($I$4=Database!$A$15,
_xlfn.FORECAST.LINEAR(
H10,
INDEX('DS2025'!$N$21:$N$35,MATCH(H10,'DS2025'!$M$21:$M$35,1)):
INDEX('DS2025'!$N$21:$N$35,MATCH(H10,'DS2025'!$M$21:$M$35,1)+1),
INDEX('DS2025'!$M$21:$M$35,MATCH(H10,'DS2025'!$M$21:$M$35,1)):
INDEX('DS2025'!$M$21:$M$35,MATCH(H10,'DS2025'!$M$21:$M$35,1)+1)),
IF($I$4=Database!$A$16,
_xlfn.FORECAST.LINEAR(
H10,
INDEX('DS2025'!$Q$21:$Q$35,MATCH(H10,'DS2025'!$P$21:$P$35,1)):
INDEX('DS2025'!$Q$21:$Q$35,MATCH(H10,'DS2025'!$P$21:$P$35,1)+1),
INDEX('DS2025'!$P$21:$P$35,MATCH(H10,'DS2025'!$P$21:$P$35,1)):
INDEX('DS2025'!$P$21:$P$35,MATCH(H10,'DS2025'!$P$21:$P$35,1)+1)),
IF($I$4=Database!$A$17,
_xlfn.FORECAST.LINEAR(
H10,
INDEX('DS2025'!$T$21:$T$35,MATCH(H10,'DS2025'!$S$21:$S$35,1)):
INDEX('DS2025'!$T$21:$T$35,MATCH(H10,'DS2025'!$S$21:$S$35,1)+1),
INDEX('DS2025'!$S$21:$S$35,MATCH(H10,'DS2025'!$S$21:$S$35,1)):
INDEX('DS2025'!$S$21:$S$35,MATCH(H10,'DS2025'!$S$21:$S$35,1)+1)),
IF($I$4=Database!$A$18,
_xlfn.FORECAST.LINEAR(
H10,
INDEX('DS2025'!$W$21:$W$35,MATCH(H10,'DS2025'!$V$21:$V$35,1)):
INDEX('DS2025'!$W$21:$W$35,MATCH(H10,'DS2025'!$V$21:$V$35,1)+1),
INDEX('DS2025'!$V$21:$V$35,MATCH(H10,'DS2025'!$V$21:$V$35,1)):
INDEX('DS2025'!$V$21:$V$35,MATCH(H10,'DS2025'!$V$21:$V$35,1)+1)),
IF($I$4=Database!$A$19,
_xlfn.FORECAST.LINEAR(
H10,
INDEX('DS2025'!$Z$21:$Z$35,MATCH(H10,'DS2025'!$Y$21:$Y$35,1)):
INDEX('DS2025'!$Z$21:$Z$35,MATCH(H10,'DS2025'!$Y$21:$Y$35,1)+1),
INDEX('DS2025'!$Y$21:$Y$35,MATCH(H10,'DS2025'!$Y$21:$Y$35,1)):
INDEX('DS2025'!$Y$21:$Y$35,MATCH(H10,'DS2025'!$Y$21:$Y$35,1)+1)),
IF($I$4=Database!$A$20,
_xlfn.FORECAST.LINEAR(
H10,
INDEX('DS2025'!$AC$21:$AC$35,MATCH(H10,'DS2025'!$AB$21:$AB$35,1)):
INDEX('DS2025'!$AC$21:$AC$35,MATCH(H10,'DS2025'!$AB$21:$AB$35,1)+1),
INDEX('DS2025'!$AB$21:$AB$35,MATCH(H10,'DS2025'!$AB$21:$AB$35,1)):
INDEX('DS2025'!$AB$21:$AB$35,MATCH(H10,'DS2025'!$AB$21:$AB$35,1)+1))
)))))))))))))))))))</f>
        <v>-0.22720019145626419</v>
      </c>
      <c r="J10" s="98">
        <f t="shared" si="2"/>
        <v>106.59579980854373</v>
      </c>
      <c r="K10" s="98">
        <f>'Data 100 C'!E11</f>
        <v>107.155</v>
      </c>
      <c r="L10" s="98">
        <f>IF($L$4=Database!$A$2,
_xlfn.FORECAST.LINEAR(K10,
INDEX('DS2025'!$B$5:$B$15,MATCH(K10,'DS2025'!$A$5:$A$15,1)):
INDEX('DS2025'!$B$5:$B$15,MATCH(K10,'DS2025'!$A$5:$A$15,1)+1),
INDEX('DS2025'!$A$5:$A$15,MATCH(K10,'DS2025'!$A$5:$A$15,1)):
INDEX('DS2025'!$A$5:$A$15,MATCH(K10,'DS2025'!$A$5:$A$15,1)+1)),
IF($L$4=Database!$A$3,
_xlfn.FORECAST.LINEAR(K10,
INDEX('DS2025'!$E$5:$E$15,MATCH(K10,'DS2025'!$D$5:$D$15,1)):
INDEX('DS2025'!$E$5:$E$15,MATCH(K10,'DS2025'!$D$5:$D$15,1)+1),
INDEX('DS2025'!$D$5:$D$15,MATCH(K10,'DS2025'!$D$5:$D$15,1)):
INDEX('DS2025'!$D$5:$D$15,MATCH(K10,'DS2025'!$D$5:$D$15,1)+1)),
IF($L$4=Database!$A$4,
_xlfn.FORECAST.LINEAR(K10,
INDEX('DS2025'!$H$5:$H$15,MATCH(K10,'DS2025'!$G$5:$G$15,1)):
INDEX('DS2025'!$H$5:$H$15,MATCH(K10,'DS2025'!$G$5:$G$15,1)+1),
INDEX('DS2025'!$G$5:$G$15,MATCH(K10,'DS2025'!$G$5:$G$15,1)):
INDEX('DS2025'!$G$5:$G$15,MATCH(K10,'DS2025'!$G$5:$G$15,1)+1)),
IF($L$4=Database!$A$5,
_xlfn.FORECAST.LINEAR(K10,
INDEX('DS2025'!$K$5:$K$15,MATCH(K10,'DS2025'!$J$5:$J$15,1)):
INDEX('DS2025'!$K$5:$K$15,MATCH(K10,'DS2025'!$J$5:$J$15,1)+1),
INDEX('DS2025'!$J$5:$J$15,MATCH(K10,'DS2025'!$J$5:$J$15,1)):
INDEX('DS2025'!$J$5:$J$15,MATCH(K10,'DS2025'!$J$5:$J$15,1)+1)),
IF($L$4=Database!$A$6,
_xlfn.FORECAST.LINEAR(K10,
INDEX('DS2025'!$N$5:$N$15,MATCH(K10,'DS2025'!$M$5:$M$15,1)):
INDEX('DS2025'!$N$5:$N$15,MATCH(K10,'DS2025'!$M$5:$M$15,1)+1),
INDEX('DS2025'!$M$5:$M$15,MATCH(K10,'DS2025'!$M$5:$M$15,1)):
INDEX('DS2025'!$M$5:$M$15,MATCH(K10,'DS2025'!$M$5:$M$15,1)+1)),
IF($L$4=Database!$A$7,
_xlfn.FORECAST.LINEAR(K10,
INDEX('DS2025'!$Q$5:$Q$15,MATCH(K10,'DS2025'!$P$5:$P$15,1)):
INDEX('DS2025'!$Q$5:$Q$15,MATCH(K10,'DS2025'!$P$5:$P$15,1)+1),
INDEX('DS2025'!$P$5:$P$15,MATCH(K10,'DS2025'!$P$5:$P$15,1)):
INDEX('DS2025'!$P$5:$P$15,MATCH(K10,'DS2025'!$P$5:$P$15,1)+1)),
IF($L$4=Database!$A$8,
_xlfn.FORECAST.LINEAR(K10,
INDEX('DS2025'!$T$5:$T$15,MATCH(K10,'DS2025'!$S$5:$S$15,1)):
INDEX('DS2025'!$T$5:$T$15,MATCH(K10,'DS2025'!$S$5:$S$15,1)+1),
INDEX('DS2025'!$S$5:$S$15,MATCH(K10,'DS2025'!$S$5:$S$15,1)):
INDEX('DS2025'!$S$5:$S$15,MATCH(K10,'DS2025'!$S$5:$S$15,1)+1)),
IF($L$4=Database!$A$9,
_xlfn.FORECAST.LINEAR(K10,
INDEX('DS2025'!$W$5:$W$15,MATCH(K10,'DS2025'!$V$5:$V$15,1)):
INDEX('DS2025'!$W$5:$W$15,MATCH(K10,'DS2025'!$V$5:$V$15,1)+1),
INDEX('DS2025'!$V$5:$V$15,MATCH(K10,'DS2025'!$V$5:$V$15,1)):
INDEX('DS2025'!$V$5:$V$15,MATCH(K10,'DS2025'!$V$5:$V$15,1)+1)),
IF($L$4=Database!$A$10,
_xlfn.FORECAST.LINEAR(K10,
INDEX('DS2025'!$Z$5:$Z$15,MATCH(K10,'DS2025'!$Y$5:$Y$15,1)):
INDEX('DS2025'!$Z$5:$Z$15,MATCH(K10,'DS2025'!$Y$5:$Y$15,1)+1),
INDEX('DS2025'!$Y$5:$Y$15,MATCH(K10,'DS2025'!$Y$5:$Y$15,1)):
INDEX('DS2025'!$Y$5:$Y$15,MATCH(K10,'DS2025'!$Y$5:$Y$15,1)+1)),
IF($L$4=Database!$A$11,
_xlfn.FORECAST.LINEAR(
K10,
INDEX('DS2025'!$B$21:$B$35,MATCH(K10,'DS2025'!$A$21:$A$35,1)):
INDEX('DS2025'!$B$21:$B$35,MATCH(K10,'DS2025'!$A$21:$A$35,1)+1),
INDEX('DS2025'!$A$21:$A$35,MATCH(K10,'DS2025'!$A$21:$A$35,1)):
INDEX('DS2025'!$A$21:$A$35,MATCH(K10,'DS2025'!$A$21:$A$35,1)+1)),
IF($L$4=Database!$A$12,
_xlfn.FORECAST.LINEAR(
K10,
INDEX('DS2025'!$E$21:$E$35,MATCH(K10,'DS2025'!$D$21:$D$35,1)):
INDEX('DS2025'!$E$21:$E$35,MATCH(K10,'DS2025'!$D$21:$D$35,1)+1),
INDEX('DS2025'!$D$21:$D$35,MATCH(K10,'DS2025'!$D$21:$D$35,1)):
INDEX('DS2025'!$D$21:$D$35,MATCH(K10,'DS2025'!$D$21:$D$35,1)+1)),
IF($L$4=Database!$A$13,
_xlfn.FORECAST.LINEAR(
K10,
INDEX('DS2025'!$H$21:$H$35,MATCH(K10,'DS2025'!$G$21:$G$35,1)):
INDEX('DS2025'!$H$21:$H$35,MATCH(K10,'DS2025'!$G$21:$G$35,1)+1),
INDEX('DS2025'!$G$21:$G$35,MATCH(K10,'DS2025'!$G$21:$G$35,1)):
INDEX('DS2025'!$G$21:$G$35,MATCH(K10,'DS2025'!$G$21:$G$35,1)+1)),
IF($L$4=Database!$A$14,
_xlfn.FORECAST.LINEAR(
K10,
INDEX('DS2025'!$K$21:$K$35,MATCH(K10,'DS2025'!$J$21:$J$35,1)):
INDEX('DS2025'!$K$21:$K$35,MATCH(K10,'DS2025'!$J$21:$J$35,1)+1),
INDEX('DS2025'!$J$21:$J$35,MATCH(K10,'DS2025'!$J$21:$J$35,1)):
INDEX('DS2025'!$J$21:$J$35,MATCH(K10,'DS2025'!$J$21:$J$35,1)+1)),
IF($L$4=Database!$A$15,
_xlfn.FORECAST.LINEAR(
K10,
INDEX('DS2025'!$N$21:$N$35,MATCH(K10,'DS2025'!$M$21:$M$35,1)):
INDEX('DS2025'!$N$21:$N$35,MATCH(K10,'DS2025'!$M$21:$M$35,1)+1),
INDEX('DS2025'!$M$21:$M$35,MATCH(K10,'DS2025'!$M$21:$M$35,1)):
INDEX('DS2025'!$M$21:$M$35,MATCH(K10,'DS2025'!$M$21:$M$35,1)+1)),
IF($L$4=Database!$A$16,
_xlfn.FORECAST.LINEAR(
K10,
INDEX('DS2025'!$Q$21:$Q$35,MATCH(K10,'DS2025'!$P$21:$P$35,1)):
INDEX('DS2025'!$Q$21:$Q$35,MATCH(K10,'DS2025'!$P$21:$P$35,1)+1),
INDEX('DS2025'!$P$21:$P$35,MATCH(K10,'DS2025'!$P$21:$P$35,1)):
INDEX('DS2025'!$P$21:$P$35,MATCH(K10,'DS2025'!$P$21:$P$35,1)+1)),
IF($L$4=Database!$A$17,
_xlfn.FORECAST.LINEAR(
K10,
INDEX('DS2025'!$T$21:$T$35,MATCH(K10,'DS2025'!$S$21:$S$35,1)):
INDEX('DS2025'!$T$21:$T$35,MATCH(K10,'DS2025'!$S$21:$S$35,1)+1),
INDEX('DS2025'!$S$21:$S$35,MATCH(K10,'DS2025'!$S$21:$S$35,1)):
INDEX('DS2025'!$S$21:$S$35,MATCH(K10,'DS2025'!$S$21:$S$35,1)+1)),
IF($L$4=Database!$A$18,
_xlfn.FORECAST.LINEAR(
K10,
INDEX('DS2025'!$W$21:$W$35,MATCH(K10,'DS2025'!$V$21:$V$35,1)):
INDEX('DS2025'!$W$21:$W$35,MATCH(K10,'DS2025'!$V$21:$V$35,1)+1),
INDEX('DS2025'!$V$21:$V$35,MATCH(K10,'DS2025'!$V$21:$V$35,1)):
INDEX('DS2025'!$V$21:$V$35,MATCH(K10,'DS2025'!$V$21:$V$35,1)+1)),
IF($L$4=Database!$A$19,
_xlfn.FORECAST.LINEAR(
K10,
INDEX('DS2025'!$Z$21:$Z$35,MATCH(K10,'DS2025'!$Y$21:$Y$35,1)):
INDEX('DS2025'!$Z$21:$Z$35,MATCH(K10,'DS2025'!$Y$21:$Y$35,1)+1),
INDEX('DS2025'!$Y$21:$Y$35,MATCH(K10,'DS2025'!$Y$21:$Y$35,1)):
INDEX('DS2025'!$Y$21:$Y$35,MATCH(K10,'DS2025'!$Y$21:$Y$35,1)+1)),
IF($L$4=Database!$A$20,
_xlfn.FORECAST.LINEAR(
K10,
INDEX('DS2025'!$AC$21:$AC$35,MATCH(K10,'DS2025'!$AB$21:$AB$35,1)):
INDEX('DS2025'!$AC$21:$AC$35,MATCH(K10,'DS2025'!$AB$21:$AB$35,1)+1),
INDEX('DS2025'!$AB$21:$AB$35,MATCH(K10,'DS2025'!$AB$21:$AB$35,1)):
INDEX('DS2025'!$AB$21:$AB$35,MATCH(K10,'DS2025'!$AB$21:$AB$35,1)+1))
)))))))))))))))))))</f>
        <v>-0.35981523695260942</v>
      </c>
      <c r="M10" s="98">
        <f t="shared" si="3"/>
        <v>106.79518476304739</v>
      </c>
      <c r="N10" s="317">
        <f>'Data 100 C'!F11</f>
        <v>105.324</v>
      </c>
      <c r="O10" s="98">
        <f>IF($O$4=Database!$A$2,
_xlfn.FORECAST.LINEAR(N10,
INDEX('DS2025'!$B$5:$B$15,MATCH(N10,'DS2025'!$A$5:$A$15,1)):
INDEX('DS2025'!$B$5:$B$15,MATCH(N10,'DS2025'!$A$5:$A$15,1)+1),
INDEX('DS2025'!$A$5:$A$15,MATCH(N10,'DS2025'!$A$5:$A$15,1)):
INDEX('DS2025'!$A$5:$A$15,MATCH(N10,'DS2025'!$A$5:$A$15,1)+1)),
IF($O$4=Database!$A$3,
_xlfn.FORECAST.LINEAR(N10,
INDEX('DS2025'!$E$5:$E$15,MATCH(N10,'DS2025'!$D$5:$D$15,1)):
INDEX('DS2025'!$E$5:$E$15,MATCH(N10,'DS2025'!$D$5:$D$15,1)+1),
INDEX('DS2025'!$D$5:$D$15,MATCH(N10,'DS2025'!$D$5:$D$15,1)):
INDEX('DS2025'!$D$5:$D$15,MATCH(N10,'DS2025'!$D$5:$D$15,1)+1)),
IF($O$4=Database!$A$4,
_xlfn.FORECAST.LINEAR(N10,
INDEX('DS2025'!$H$5:$H$15,MATCH(N10,'DS2025'!$G$5:$G$15,1)):
INDEX('DS2025'!$H$5:$H$15,MATCH(N10,'DS2025'!$G$5:$G$15,1)+1),
INDEX('DS2025'!$G$5:$G$15,MATCH(N10,'DS2025'!$G$5:$G$15,1)):
INDEX('DS2025'!$G$5:$G$15,MATCH(N10,'DS2025'!$G$5:$G$15,1)+1)),
IF($O$4=Database!$A$5,
_xlfn.FORECAST.LINEAR(N10,
INDEX('DS2025'!$K$5:$K$15,MATCH(N10,'DS2025'!$J$5:$J$15,1)):
INDEX('DS2025'!$K$5:$K$15,MATCH(N10,'DS2025'!$J$5:$J$15,1)+1),
INDEX('DS2025'!$J$5:$J$15,MATCH(N10,'DS2025'!$J$5:$J$15,1)):
INDEX('DS2025'!$J$5:$J$15,MATCH(N10,'DS2025'!$J$5:$J$15,1)+1)),
IF($O$4=Database!$A$6,
_xlfn.FORECAST.LINEAR(N10,
INDEX('DS2025'!$N$5:$N$15,MATCH(N10,'DS2025'!$M$5:$M$15,1)):
INDEX('DS2025'!$N$5:$N$15,MATCH(N10,'DS2025'!$M$5:$M$15,1)+1),
INDEX('DS2025'!$M$5:$M$15,MATCH(N10,'DS2025'!$M$5:$M$15,1)):
INDEX('DS2025'!$M$5:$M$15,MATCH(N10,'DS2025'!$M$5:$M$15,1)+1)),
IF($O$4=Database!$A$7,
_xlfn.FORECAST.LINEAR(N10,
INDEX('DS2025'!$Q$5:$Q$15,MATCH(N10,'DS2025'!$P$5:$P$15,1)):
INDEX('DS2025'!$Q$5:$Q$15,MATCH(N10,'DS2025'!$P$5:$P$15,1)+1),
INDEX('DS2025'!$P$5:$P$15,MATCH(N10,'DS2025'!$P$5:$P$15,1)):
INDEX('DS2025'!$P$5:$P$15,MATCH(N10,'DS2025'!$P$5:$P$15,1)+1)),
IF($O$4=Database!$A$8,
_xlfn.FORECAST.LINEAR(N10,
INDEX('DS2025'!$T$5:$T$15,MATCH(N10,'DS2025'!$S$5:$S$15,1)):
INDEX('DS2025'!$T$5:$T$15,MATCH(N10,'DS2025'!$S$5:$S$15,1)+1),
INDEX('DS2025'!$S$5:$S$15,MATCH(N10,'DS2025'!$S$5:$S$15,1)):
INDEX('DS2025'!$S$5:$S$15,MATCH(N10,'DS2025'!$S$5:$S$15,1)+1)),
IF($O$4=Database!$A$9,
_xlfn.FORECAST.LINEAR(N10,
INDEX('DS2025'!$W$5:$W$15,MATCH(N10,'DS2025'!$V$5:$V$15,1)):
INDEX('DS2025'!$W$5:$W$15,MATCH(N10,'DS2025'!$V$5:$V$15,1)+1),
INDEX('DS2025'!$V$5:$V$15,MATCH(N10,'DS2025'!$V$5:$V$15,1)):
INDEX('DS2025'!$V$5:$V$15,MATCH(N10,'DS2025'!$V$5:$V$15,1)+1)),
IF($O$4=Database!$A$10,
_xlfn.FORECAST.LINEAR(N10,
INDEX('DS2025'!$Z$5:$Z$15,MATCH(N10,'DS2025'!$Y$5:$Y$15,1)):
INDEX('DS2025'!$Z$5:$Z$15,MATCH(N10,'DS2025'!$Y$5:$Y$15,1)+1),
INDEX('DS2025'!$Y$5:$Y$15,MATCH(N10,'DS2025'!$Y$5:$Y$15,1)):
INDEX('DS2025'!$Y$5:$Y$15,MATCH(N10,'DS2025'!$Y$5:$Y$15,1)+1)),
IF($O$4=Database!$A$11,
_xlfn.FORECAST.LINEAR(
N10,
INDEX('DS2025'!$B$21:$B$35,MATCH(N10,'DS2025'!$A$21:$A$35,1)):
INDEX('DS2025'!$B$21:$B$35,MATCH(N10,'DS2025'!$A$21:$A$35,1)+1),
INDEX('DS2025'!$A$21:$A$35,MATCH(N10,'DS2025'!$A$21:$A$35,1)):
INDEX('DS2025'!$A$21:$A$35,MATCH(N10,'DS2025'!$A$21:$A$35,1)+1)),
IF($O$4=Database!$A$12,
_xlfn.FORECAST.LINEAR(
N10,
INDEX('DS2025'!$E$21:$E$35,MATCH(N10,'DS2025'!$D$21:$D$35,1)):
INDEX('DS2025'!$E$21:$E$35,MATCH(N10,'DS2025'!$D$21:$D$35,1)+1),
INDEX('DS2025'!$D$21:$D$35,MATCH(N10,'DS2025'!$D$21:$D$35,1)):
INDEX('DS2025'!$D$21:$D$35,MATCH(N10,'DS2025'!$D$21:$D$35,1)+1)),
IF($O$4=Database!$A$13,
_xlfn.FORECAST.LINEAR(
N10,
INDEX('DS2025'!$H$21:$H$35,MATCH(N10,'DS2025'!$G$21:$G$35,1)):
INDEX('DS2025'!$H$21:$H$35,MATCH(N10,'DS2025'!$G$21:$G$35,1)+1),
INDEX('DS2025'!$G$21:$G$35,MATCH(N10,'DS2025'!$G$21:$G$35,1)):
INDEX('DS2025'!$G$21:$G$35,MATCH(N10,'DS2025'!$G$21:$G$35,1)+1)),
IF($O$4=Database!$A$14,
_xlfn.FORECAST.LINEAR(
N10,
INDEX('DS2025'!$K$21:$K$35,MATCH(N10,'DS2025'!$J$21:$J$35,1)):
INDEX('DS2025'!$K$21:$K$35,MATCH(N10,'DS2025'!$J$21:$J$35,1)+1),
INDEX('DS2025'!$J$21:$J$35,MATCH(N10,'DS2025'!$J$21:$J$35,1)):
INDEX('DS2025'!$J$21:$J$35,MATCH(N10,'DS2025'!$J$21:$J$35,1)+1)),
IF($O$4=Database!$A$15,
_xlfn.FORECAST.LINEAR(
N10,
INDEX('DS2025'!$N$21:$N$35,MATCH(N10,'DS2025'!$M$21:$M$35,1)):
INDEX('DS2025'!$N$21:$N$35,MATCH(N10,'DS2025'!$M$21:$M$35,1)+1),
INDEX('DS2025'!$M$21:$M$35,MATCH(N10,'DS2025'!$M$21:$M$35,1)):
INDEX('DS2025'!$M$21:$M$35,MATCH(N10,'DS2025'!$M$21:$M$35,1)+1)),
IF($O$4=Database!$A$16,
_xlfn.FORECAST.LINEAR(
N10,
INDEX('DS2025'!$Q$21:$Q$35,MATCH(N10,'DS2025'!$P$21:$P$35,1)):
INDEX('DS2025'!$Q$21:$Q$35,MATCH(N10,'DS2025'!$P$21:$P$35,1)+1),
INDEX('DS2025'!$P$21:$P$35,MATCH(N10,'DS2025'!$P$21:$P$35,1)):
INDEX('DS2025'!$P$21:$P$35,MATCH(N10,'DS2025'!$P$21:$P$35,1)+1)),
IF($O$4=Database!$A$17,
_xlfn.FORECAST.LINEAR(
N10,
INDEX('DS2025'!$T$21:$T$35,MATCH(N10,'DS2025'!$S$21:$S$35,1)):
INDEX('DS2025'!$T$21:$T$35,MATCH(N10,'DS2025'!$S$21:$S$35,1)+1),
INDEX('DS2025'!$S$21:$S$35,MATCH(N10,'DS2025'!$S$21:$S$35,1)):
INDEX('DS2025'!$S$21:$S$35,MATCH(N10,'DS2025'!$S$21:$S$35,1)+1)),
IF($O$4=Database!$A$18,
_xlfn.FORECAST.LINEAR(
N10,
INDEX('DS2025'!$W$21:$W$35,MATCH(N10,'DS2025'!$V$21:$V$35,1)):
INDEX('DS2025'!$W$21:$W$35,MATCH(N10,'DS2025'!$V$21:$V$35,1)+1),
INDEX('DS2025'!$V$21:$V$35,MATCH(N10,'DS2025'!$V$21:$V$35,1)):
INDEX('DS2025'!$V$21:$V$35,MATCH(N10,'DS2025'!$V$21:$V$35,1)+1)),
IF($O$4=Database!$A$19,
_xlfn.FORECAST.LINEAR(
N10,
INDEX('DS2025'!$Z$21:$Z$35,MATCH(N10,'DS2025'!$Y$21:$Y$35,1)):
INDEX('DS2025'!$Z$21:$Z$35,MATCH(N10,'DS2025'!$Y$21:$Y$35,1)+1),
INDEX('DS2025'!$Y$21:$Y$35,MATCH(N10,'DS2025'!$Y$21:$Y$35,1)):
INDEX('DS2025'!$Y$21:$Y$35,MATCH(N10,'DS2025'!$Y$21:$Y$35,1)+1)),
IF($O$4=Database!$A$20,
_xlfn.FORECAST.LINEAR(
N10,
INDEX('DS2025'!$AC$21:$AC$35,MATCH(N10,'DS2025'!$AB$21:$AB$35,1)):
INDEX('DS2025'!$AC$21:$AC$35,MATCH(N10,'DS2025'!$AB$21:$AB$35,1)+1),
INDEX('DS2025'!$AB$21:$AB$35,MATCH(N10,'DS2025'!$AB$21:$AB$35,1)):
INDEX('DS2025'!$AB$21:$AB$35,MATCH(N10,'DS2025'!$AB$21:$AB$35,1)+1))
)))))))))))))))))))</f>
        <v>-0.35959556088782241</v>
      </c>
      <c r="P10" s="96">
        <f t="shared" si="4"/>
        <v>104.96440443911217</v>
      </c>
      <c r="Q10" s="317">
        <f>'Data 100 C'!G11</f>
        <v>106.664</v>
      </c>
      <c r="R10" s="98">
        <f>IF($R$4=Database!$A$2,
_xlfn.FORECAST.LINEAR(Q10,
INDEX('DS2025'!$B$5:$B$15,MATCH(Q10,'DS2025'!$A$5:$A$15,1)):
INDEX('DS2025'!$B$5:$B$15,MATCH(Q10,'DS2025'!$A$5:$A$15,1)+1),
INDEX('DS2025'!$A$5:$A$15,MATCH(Q10,'DS2025'!$A$5:$A$15,1)):
INDEX('DS2025'!$A$5:$A$15,MATCH(Q10,'DS2025'!$A$5:$A$15,1)+1)),
IF($R$4=Database!$A$3,
_xlfn.FORECAST.LINEAR(Q10,
INDEX('DS2025'!$E$5:$E$15,MATCH(Q10,'DS2025'!$D$5:$D$15,1)):
INDEX('DS2025'!$E$5:$E$15,MATCH(Q10,'DS2025'!$D$5:$D$15,1)+1),
INDEX('DS2025'!$D$5:$D$15,MATCH(Q10,'DS2025'!$D$5:$D$15,1)):
INDEX('DS2025'!$D$5:$D$15,MATCH(Q10,'DS2025'!$D$5:$D$15,1)+1)),
IF($R$4=Database!$A$4,
_xlfn.FORECAST.LINEAR(Q10,
INDEX('DS2025'!$H$5:$H$15,MATCH(Q10,'DS2025'!$G$5:$G$15,1)):
INDEX('DS2025'!$H$5:$H$15,MATCH(Q10,'DS2025'!$G$5:$G$15,1)+1),
INDEX('DS2025'!$G$5:$G$15,MATCH(Q10,'DS2025'!$G$5:$G$15,1)):
INDEX('DS2025'!$G$5:$G$15,MATCH(Q10,'DS2025'!$G$5:$G$15,1)+1)),
IF($R$4=Database!$A$5,
_xlfn.FORECAST.LINEAR(Q10,
INDEX('DS2025'!$K$5:$K$15,MATCH(Q10,'DS2025'!$J$5:$J$15,1)):
INDEX('DS2025'!$K$5:$K$15,MATCH(Q10,'DS2025'!$J$5:$J$15,1)+1),
INDEX('DS2025'!$J$5:$J$15,MATCH(Q10,'DS2025'!$J$5:$J$15,1)):
INDEX('DS2025'!$J$5:$J$15,MATCH(Q10,'DS2025'!$J$5:$J$15,1)+1)),
IF($R$4=Database!$A$6,
_xlfn.FORECAST.LINEAR(Q10,
INDEX('DS2025'!$N$5:$N$15,MATCH(Q10,'DS2025'!$M$5:$M$15,1)):
INDEX('DS2025'!$N$5:$N$15,MATCH(Q10,'DS2025'!$M$5:$M$15,1)+1),
INDEX('DS2025'!$M$5:$M$15,MATCH(Q10,'DS2025'!$M$5:$M$15,1)):
INDEX('DS2025'!$M$5:$M$15,MATCH(Q10,'DS2025'!$M$5:$M$15,1)+1)),
IF($R$4=Database!$A$7,
_xlfn.FORECAST.LINEAR(Q10,
INDEX('DS2025'!$Q$5:$Q$15,MATCH(Q10,'DS2025'!$P$5:$P$15,1)):
INDEX('DS2025'!$Q$5:$Q$15,MATCH(Q10,'DS2025'!$P$5:$P$15,1)+1),
INDEX('DS2025'!$P$5:$P$15,MATCH(Q10,'DS2025'!$P$5:$P$15,1)):
INDEX('DS2025'!$P$5:$P$15,MATCH(Q10,'DS2025'!$P$5:$P$15,1)+1)),
IF($R$4=Database!$A$8,
_xlfn.FORECAST.LINEAR(Q10,
INDEX('DS2025'!$T$5:$T$15,MATCH(Q10,'DS2025'!$S$5:$S$15,1)):
INDEX('DS2025'!$T$5:$T$15,MATCH(Q10,'DS2025'!$S$5:$S$15,1)+1),
INDEX('DS2025'!$S$5:$S$15,MATCH(Q10,'DS2025'!$S$5:$S$15,1)):
INDEX('DS2025'!$S$5:$S$15,MATCH(Q10,'DS2025'!$S$5:$S$15,1)+1)),
IF($R$4=Database!$A$9,
_xlfn.FORECAST.LINEAR(Q10,
INDEX('DS2025'!$W$5:$W$15,MATCH(Q10,'DS2025'!$V$5:$V$15,1)):
INDEX('DS2025'!$W$5:$W$15,MATCH(Q10,'DS2025'!$V$5:$V$15,1)+1),
INDEX('DS2025'!$V$5:$V$15,MATCH(Q10,'DS2025'!$V$5:$V$15,1)):
INDEX('DS2025'!$V$5:$V$15,MATCH(Q10,'DS2025'!$V$5:$V$15,1)+1)),
IF($R$4=Database!$A$10,
_xlfn.FORECAST.LINEAR(Q10,
INDEX('DS2025'!$Z$5:$Z$15,MATCH(Q10,'DS2025'!$Y$5:$Y$15,1)):
INDEX('DS2025'!$Z$5:$Z$15,MATCH(Q10,'DS2025'!$Y$5:$Y$15,1)+1),
INDEX('DS2025'!$Y$5:$Y$15,MATCH(Q10,'DS2025'!$Y$5:$Y$15,1)):
INDEX('DS2025'!$Y$5:$Y$15,MATCH(Q10,'DS2025'!$Y$5:$Y$15,1)+1)),
IF($R$4=Database!$A$11,
_xlfn.FORECAST.LINEAR(
Q10,
INDEX('DS2025'!$B$21:$B$35,MATCH(Q10,'DS2025'!$A$21:$A$35,1)):
INDEX('DS2025'!$B$21:$B$35,MATCH(Q10,'DS2025'!$A$21:$A$35,1)+1),
INDEX('DS2025'!$A$21:$A$35,MATCH(Q10,'DS2025'!$A$21:$A$35,1)):
INDEX('DS2025'!$A$21:$A$35,MATCH(Q10,'DS2025'!$A$21:$A$35,1)+1)),
IF($R$4=Database!$A$12,
_xlfn.FORECAST.LINEAR(
Q10,
INDEX('DS2025'!$E$21:$E$35,MATCH(Q10,'DS2025'!$D$21:$D$35,1)):
INDEX('DS2025'!$E$21:$E$35,MATCH(Q10,'DS2025'!$D$21:$D$35,1)+1),
INDEX('DS2025'!$D$21:$D$35,MATCH(Q10,'DS2025'!$D$21:$D$35,1)):
INDEX('DS2025'!$D$21:$D$35,MATCH(Q10,'DS2025'!$D$21:$D$35,1)+1)),
IF($R$4=Database!$A$13,
_xlfn.FORECAST.LINEAR(
Q10,
INDEX('DS2025'!$H$21:$H$35,MATCH(Q10,'DS2025'!$G$21:$G$35,1)):
INDEX('DS2025'!$H$21:$H$35,MATCH(Q10,'DS2025'!$G$21:$G$35,1)+1),
INDEX('DS2025'!$G$21:$G$35,MATCH(Q10,'DS2025'!$G$21:$G$35,1)):
INDEX('DS2025'!$G$21:$G$35,MATCH(Q10,'DS2025'!$G$21:$G$35,1)+1)),
IF($R$4=Database!$A$14,
_xlfn.FORECAST.LINEAR(
Q10,
INDEX('DS2025'!$K$21:$K$35,MATCH(Q10,'DS2025'!$J$21:$J$35,1)):
INDEX('DS2025'!$K$21:$K$35,MATCH(Q10,'DS2025'!$J$21:$J$35,1)+1),
INDEX('DS2025'!$J$21:$J$35,MATCH(Q10,'DS2025'!$J$21:$J$35,1)):
INDEX('DS2025'!$J$21:$J$35,MATCH(Q10,'DS2025'!$J$21:$J$35,1)+1)),
IF($R$4=Database!$A$15,
_xlfn.FORECAST.LINEAR(
Q10,
INDEX('DS2025'!$N$21:$N$35,MATCH(Q10,'DS2025'!$M$21:$M$35,1)):
INDEX('DS2025'!$N$21:$N$35,MATCH(Q10,'DS2025'!$M$21:$M$35,1)+1),
INDEX('DS2025'!$M$21:$M$35,MATCH(Q10,'DS2025'!$M$21:$M$35,1)):
INDEX('DS2025'!$M$21:$M$35,MATCH(Q10,'DS2025'!$M$21:$M$35,1)+1)),
IF($R$4=Database!$A$16,
_xlfn.FORECAST.LINEAR(
Q10,
INDEX('DS2025'!$Q$21:$Q$35,MATCH(Q10,'DS2025'!$P$21:$P$35,1)):
INDEX('DS2025'!$Q$21:$Q$35,MATCH(Q10,'DS2025'!$P$21:$P$35,1)+1),
INDEX('DS2025'!$P$21:$P$35,MATCH(Q10,'DS2025'!$P$21:$P$35,1)):
INDEX('DS2025'!$P$21:$P$35,MATCH(Q10,'DS2025'!$P$21:$P$35,1)+1)),
IF($R$4=Database!$A$17,
_xlfn.FORECAST.LINEAR(
Q10,
INDEX('DS2025'!$T$21:$T$35,MATCH(Q10,'DS2025'!$S$21:$S$35,1)):
INDEX('DS2025'!$T$21:$T$35,MATCH(Q10,'DS2025'!$S$21:$S$35,1)+1),
INDEX('DS2025'!$S$21:$S$35,MATCH(Q10,'DS2025'!$S$21:$S$35,1)):
INDEX('DS2025'!$S$21:$S$35,MATCH(Q10,'DS2025'!$S$21:$S$35,1)+1)),
IF($R$4=Database!$A$18,
_xlfn.FORECAST.LINEAR(
Q10,
INDEX('DS2025'!$W$21:$W$35,MATCH(Q10,'DS2025'!$V$21:$V$35,1)):
INDEX('DS2025'!$W$21:$W$35,MATCH(Q10,'DS2025'!$V$21:$V$35,1)+1),
INDEX('DS2025'!$V$21:$V$35,MATCH(Q10,'DS2025'!$V$21:$V$35,1)):
INDEX('DS2025'!$V$21:$V$35,MATCH(Q10,'DS2025'!$V$21:$V$35,1)+1)),
IF($R$4=Database!$A$19,
_xlfn.FORECAST.LINEAR(
Q10,
INDEX('DS2025'!$Z$21:$Z$35,MATCH(Q10,'DS2025'!$Y$21:$Y$35,1)):
INDEX('DS2025'!$Z$21:$Z$35,MATCH(Q10,'DS2025'!$Y$21:$Y$35,1)+1),
INDEX('DS2025'!$Y$21:$Y$35,MATCH(Q10,'DS2025'!$Y$21:$Y$35,1)):
INDEX('DS2025'!$Y$21:$Y$35,MATCH(Q10,'DS2025'!$Y$21:$Y$35,1)+1)),
IF($R$4=Database!$A$20,
_xlfn.FORECAST.LINEAR(
Q10,
INDEX('DS2025'!$AC$21:$AC$35,MATCH(Q10,'DS2025'!$AB$21:$AB$35,1)):
INDEX('DS2025'!$AC$21:$AC$35,MATCH(Q10,'DS2025'!$AB$21:$AB$35,1)+1),
INDEX('DS2025'!$AB$21:$AB$35,MATCH(Q10,'DS2025'!$AB$21:$AB$35,1)):
INDEX('DS2025'!$AB$21:$AB$35,MATCH(Q10,'DS2025'!$AB$21:$AB$35,1)+1))
)))))))))))))))))))</f>
        <v>-1.5975790987535959E-2</v>
      </c>
      <c r="S10" s="98">
        <f t="shared" si="5"/>
        <v>106.64802420901246</v>
      </c>
      <c r="T10" s="317">
        <f>'Data 100 C'!H11</f>
        <v>104.81</v>
      </c>
      <c r="U10" s="98">
        <f>IF($U$4=Database!$A$2,
_xlfn.FORECAST.LINEAR(T10,
INDEX('DS2025'!$B$5:$B$15,MATCH(T10,'DS2025'!$A$5:$A$15,1)):
INDEX('DS2025'!$B$5:$B$15,MATCH(T10,'DS2025'!$A$5:$A$15,1)+1),
INDEX('DS2025'!$A$5:$A$15,MATCH(T10,'DS2025'!$A$5:$A$15,1)):
INDEX('DS2025'!$A$5:$A$15,MATCH(T10,'DS2025'!$A$5:$A$15,1)+1)),
IF($U$4=Database!$A$3,
_xlfn.FORECAST.LINEAR(T10,
INDEX('DS2025'!$E$5:$E$15,MATCH(T10,'DS2025'!$D$5:$D$15,1)):
INDEX('DS2025'!$E$5:$E$15,MATCH(T10,'DS2025'!$D$5:$D$15,1)+1),
INDEX('DS2025'!$D$5:$D$15,MATCH(T10,'DS2025'!$D$5:$D$15,1)):
INDEX('DS2025'!$D$5:$D$15,MATCH(T10,'DS2025'!$D$5:$D$15,1)+1)),
IF($U$4=Database!$A$4,
_xlfn.FORECAST.LINEAR(T10,
INDEX('DS2025'!$H$5:$H$15,MATCH(T10,'DS2025'!$G$5:$G$15,1)):
INDEX('DS2025'!$H$5:$H$15,MATCH(T10,'DS2025'!$G$5:$G$15,1)+1),
INDEX('DS2025'!$G$5:$G$15,MATCH(T10,'DS2025'!$G$5:$G$15,1)):
INDEX('DS2025'!$G$5:$G$15,MATCH(T10,'DS2025'!$G$5:$G$15,1)+1)),
IF($U$4=Database!$A$5,
_xlfn.FORECAST.LINEAR(T10,
INDEX('DS2025'!$K$5:$K$15,MATCH(T10,'DS2025'!$J$5:$J$15,1)):
INDEX('DS2025'!$K$5:$K$15,MATCH(T10,'DS2025'!$J$5:$J$15,1)+1),
INDEX('DS2025'!$J$5:$J$15,MATCH(T10,'DS2025'!$J$5:$J$15,1)):
INDEX('DS2025'!$J$5:$J$15,MATCH(T10,'DS2025'!$J$5:$J$15,1)+1)),
IF($U$4=Database!$A$6,
_xlfn.FORECAST.LINEAR(T10,
INDEX('DS2025'!$N$5:$N$15,MATCH(T10,'DS2025'!$M$5:$M$15,1)):
INDEX('DS2025'!$N$5:$N$15,MATCH(T10,'DS2025'!$M$5:$M$15,1)+1),
INDEX('DS2025'!$M$5:$M$15,MATCH(T10,'DS2025'!$M$5:$M$15,1)):
INDEX('DS2025'!$M$5:$M$15,MATCH(T10,'DS2025'!$M$5:$M$15,1)+1)),
IF($U$4=Database!$A$7,
_xlfn.FORECAST.LINEAR(T10,
INDEX('DS2025'!$Q$5:$Q$15,MATCH(T10,'DS2025'!$P$5:$P$15,1)):
INDEX('DS2025'!$Q$5:$Q$15,MATCH(T10,'DS2025'!$P$5:$P$15,1)+1),
INDEX('DS2025'!$P$5:$P$15,MATCH(T10,'DS2025'!$P$5:$P$15,1)):
INDEX('DS2025'!$P$5:$P$15,MATCH(T10,'DS2025'!$P$5:$P$15,1)+1)),
IF($U$4=Database!$A$8,
_xlfn.FORECAST.LINEAR(T10,
INDEX('DS2025'!$T$5:$T$15,MATCH(T10,'DS2025'!$S$5:$S$15,1)):
INDEX('DS2025'!$T$5:$T$15,MATCH(T10,'DS2025'!$S$5:$S$15,1)+1),
INDEX('DS2025'!$S$5:$S$15,MATCH(T10,'DS2025'!$S$5:$S$15,1)):
INDEX('DS2025'!$S$5:$S$15,MATCH(T10,'DS2025'!$S$5:$S$15,1)+1)),
IF($U$4=Database!$A$9,
_xlfn.FORECAST.LINEAR(T10,
INDEX('DS2025'!$W$5:$W$15,MATCH(T10,'DS2025'!$V$5:$V$15,1)):
INDEX('DS2025'!$W$5:$W$15,MATCH(T10,'DS2025'!$V$5:$V$15,1)+1),
INDEX('DS2025'!$V$5:$V$15,MATCH(T10,'DS2025'!$V$5:$V$15,1)):
INDEX('DS2025'!$V$5:$V$15,MATCH(T10,'DS2025'!$V$5:$V$15,1)+1)),
IF($U$4=Database!$A$10,
_xlfn.FORECAST.LINEAR(T10,
INDEX('DS2025'!$Z$5:$Z$15,MATCH(T10,'DS2025'!$Y$5:$Y$15,1)):
INDEX('DS2025'!$Z$5:$Z$15,MATCH(T10,'DS2025'!$Y$5:$Y$15,1)+1),
INDEX('DS2025'!$Y$5:$Y$15,MATCH(T10,'DS2025'!$Y$5:$Y$15,1)):
INDEX('DS2025'!$Y$5:$Y$15,MATCH(T10,'DS2025'!$Y$5:$Y$15,1)+1)),
IF($U$4=Database!$A$11,
_xlfn.FORECAST.LINEAR(
T10,
INDEX('DS2025'!$B$21:$B$35,MATCH(T10,'DS2025'!$A$21:$A$35,1)):
INDEX('DS2025'!$B$21:$B$35,MATCH(T10,'DS2025'!$A$21:$A$35,1)+1),
INDEX('DS2025'!$A$21:$A$35,MATCH(T10,'DS2025'!$A$21:$A$35,1)):
INDEX('DS2025'!$A$21:$A$35,MATCH(T10,'DS2025'!$A$21:$A$35,1)+1)),
IF($U$4=Database!$A$12,
_xlfn.FORECAST.LINEAR(
T10,
INDEX('DS2025'!$E$21:$E$35,MATCH(T10,'DS2025'!$D$21:$D$35,1)):
INDEX('DS2025'!$E$21:$E$35,MATCH(T10,'DS2025'!$D$21:$D$35,1)+1),
INDEX('DS2025'!$D$21:$D$35,MATCH(T10,'DS2025'!$D$21:$D$35,1)):
INDEX('DS2025'!$D$21:$D$35,MATCH(T10,'DS2025'!$D$21:$D$35,1)+1)),
IF($U$4=Database!$A$13,
_xlfn.FORECAST.LINEAR(
T10,
INDEX('DS2025'!$H$21:$H$35,MATCH(T10,'DS2025'!$G$21:$G$35,1)):
INDEX('DS2025'!$H$21:$H$35,MATCH(T10,'DS2025'!$G$21:$G$35,1)+1),
INDEX('DS2025'!$G$21:$G$35,MATCH(T10,'DS2025'!$G$21:$G$35,1)):
INDEX('DS2025'!$G$21:$G$35,MATCH(T10,'DS2025'!$G$21:$G$35,1)+1)),
IF($U$4=Database!$A$14,
_xlfn.FORECAST.LINEAR(
T10,
INDEX('DS2025'!$K$21:$K$35,MATCH(T10,'DS2025'!$J$21:$J$35,1)):
INDEX('DS2025'!$K$21:$K$35,MATCH(T10,'DS2025'!$J$21:$J$35,1)+1),
INDEX('DS2025'!$J$21:$J$35,MATCH(T10,'DS2025'!$J$21:$J$35,1)):
INDEX('DS2025'!$J$21:$J$35,MATCH(T10,'DS2025'!$J$21:$J$35,1)+1)),
IF($U$4=Database!$A$15,
_xlfn.FORECAST.LINEAR(
T10,
INDEX('DS2025'!$N$21:$N$35,MATCH(T10,'DS2025'!$M$21:$M$35,1)):
INDEX('DS2025'!$N$21:$N$35,MATCH(T10,'DS2025'!$M$21:$M$35,1)+1),
INDEX('DS2025'!$M$21:$M$35,MATCH(T10,'DS2025'!$M$21:$M$35,1)):
INDEX('DS2025'!$M$21:$M$35,MATCH(T10,'DS2025'!$M$21:$M$35,1)+1)),
IF($U$4=Database!$A$16,
_xlfn.FORECAST.LINEAR(
T10,
INDEX('DS2025'!$Q$21:$Q$35,MATCH(T10,'DS2025'!$P$21:$P$35,1)):
INDEX('DS2025'!$Q$21:$Q$35,MATCH(T10,'DS2025'!$P$21:$P$35,1)+1),
INDEX('DS2025'!$P$21:$P$35,MATCH(T10,'DS2025'!$P$21:$P$35,1)):
INDEX('DS2025'!$P$21:$P$35,MATCH(T10,'DS2025'!$P$21:$P$35,1)+1)),
IF($U$4=Database!$A$17,
_xlfn.FORECAST.LINEAR(
T10,
INDEX('DS2025'!$T$21:$T$35,MATCH(T10,'DS2025'!$S$21:$S$35,1)):
INDEX('DS2025'!$T$21:$T$35,MATCH(T10,'DS2025'!$S$21:$S$35,1)+1),
INDEX('DS2025'!$S$21:$S$35,MATCH(T10,'DS2025'!$S$21:$S$35,1)):
INDEX('DS2025'!$S$21:$S$35,MATCH(T10,'DS2025'!$S$21:$S$35,1)+1)),
IF($U$4=Database!$A$18,
_xlfn.FORECAST.LINEAR(
T10,
INDEX('DS2025'!$W$21:$W$35,MATCH(T10,'DS2025'!$V$21:$V$35,1)):
INDEX('DS2025'!$W$21:$W$35,MATCH(T10,'DS2025'!$V$21:$V$35,1)+1),
INDEX('DS2025'!$V$21:$V$35,MATCH(T10,'DS2025'!$V$21:$V$35,1)):
INDEX('DS2025'!$V$21:$V$35,MATCH(T10,'DS2025'!$V$21:$V$35,1)+1)),
IF($U$4=Database!$A$19,
_xlfn.FORECAST.LINEAR(
T10,
INDEX('DS2025'!$Z$21:$Z$35,MATCH(T10,'DS2025'!$Y$21:$Y$35,1)):
INDEX('DS2025'!$Z$21:$Z$35,MATCH(T10,'DS2025'!$Y$21:$Y$35,1)+1),
INDEX('DS2025'!$Y$21:$Y$35,MATCH(T10,'DS2025'!$Y$21:$Y$35,1)):
INDEX('DS2025'!$Y$21:$Y$35,MATCH(T10,'DS2025'!$Y$21:$Y$35,1)+1)),
IF($U$4=Database!$A$20,
_xlfn.FORECAST.LINEAR(
T10,
INDEX('DS2025'!$AC$21:$AC$35,MATCH(T10,'DS2025'!$AB$21:$AB$35,1)):
INDEX('DS2025'!$AC$21:$AC$35,MATCH(T10,'DS2025'!$AB$21:$AB$35,1)+1),
INDEX('DS2025'!$AB$21:$AB$35,MATCH(T10,'DS2025'!$AB$21:$AB$35,1)):
INDEX('DS2025'!$AB$21:$AB$35,MATCH(T10,'DS2025'!$AB$21:$AB$35,1)+1))
)))))))))))))))))))</f>
        <v>-0.3595338932213557</v>
      </c>
      <c r="V10" s="98">
        <f t="shared" si="6"/>
        <v>104.45046610677865</v>
      </c>
      <c r="W10" s="317">
        <f>'Data 100 C'!I11</f>
        <v>105.193</v>
      </c>
      <c r="X10" s="98">
        <f>IF($X$4=Database!$A$2,
_xlfn.FORECAST.LINEAR(W10,
INDEX('DS2025'!$B$5:$B$15,MATCH(W10,'DS2025'!$A$5:$A$15,1)):
INDEX('DS2025'!$B$5:$B$15,MATCH(W10,'DS2025'!$A$5:$A$15,1)+1),
INDEX('DS2025'!$A$5:$A$15,MATCH(W10,'DS2025'!$A$5:$A$15,1)):
INDEX('DS2025'!$A$5:$A$15,MATCH(W10,'DS2025'!$A$5:$A$15,1)+1)),
IF($X$4=Database!$A$3,
_xlfn.FORECAST.LINEAR(W10,
INDEX('DS2025'!$E$5:$E$15,MATCH(W10,'DS2025'!$D$5:$D$15,1)):
INDEX('DS2025'!$E$5:$E$15,MATCH(W10,'DS2025'!$D$5:$D$15,1)+1),
INDEX('DS2025'!$D$5:$D$15,MATCH(W10,'DS2025'!$D$5:$D$15,1)):
INDEX('DS2025'!$D$5:$D$15,MATCH(W10,'DS2025'!$D$5:$D$15,1)+1)),
IF($X$4=Database!$A$4,
_xlfn.FORECAST.LINEAR(W10,
INDEX('DS2025'!$H$5:$H$15,MATCH(W10,'DS2025'!$G$5:$G$15,1)):
INDEX('DS2025'!$H$5:$H$15,MATCH(W10,'DS2025'!$G$5:$G$15,1)+1),
INDEX('DS2025'!$G$5:$G$15,MATCH(W10,'DS2025'!$G$5:$G$15,1)):
INDEX('DS2025'!$G$5:$G$15,MATCH(W10,'DS2025'!$G$5:$G$15,1)+1)),
IF($X$4=Database!$A$5,
_xlfn.FORECAST.LINEAR(W10,
INDEX('DS2025'!$K$5:$K$15,MATCH(W10,'DS2025'!$J$5:$J$15,1)):
INDEX('DS2025'!$K$5:$K$15,MATCH(W10,'DS2025'!$J$5:$J$15,1)+1),
INDEX('DS2025'!$J$5:$J$15,MATCH(W10,'DS2025'!$J$5:$J$15,1)):
INDEX('DS2025'!$J$5:$J$15,MATCH(W10,'DS2025'!$J$5:$J$15,1)+1)),
IF($X$4=Database!$A$6,
_xlfn.FORECAST.LINEAR(W10,
INDEX('DS2025'!$N$5:$N$15,MATCH(W10,'DS2025'!$M$5:$M$15,1)):
INDEX('DS2025'!$N$5:$N$15,MATCH(W10,'DS2025'!$M$5:$M$15,1)+1),
INDEX('DS2025'!$M$5:$M$15,MATCH(W10,'DS2025'!$M$5:$M$15,1)):
INDEX('DS2025'!$M$5:$M$15,MATCH(W10,'DS2025'!$M$5:$M$15,1)+1)),
IF($X$4=Database!$A$7,
_xlfn.FORECAST.LINEAR(W10,
INDEX('DS2025'!$Q$5:$Q$15,MATCH(W10,'DS2025'!$P$5:$P$15,1)):
INDEX('DS2025'!$Q$5:$Q$15,MATCH(W10,'DS2025'!$P$5:$P$15,1)+1),
INDEX('DS2025'!$P$5:$P$15,MATCH(W10,'DS2025'!$P$5:$P$15,1)):
INDEX('DS2025'!$P$5:$P$15,MATCH(W10,'DS2025'!$P$5:$P$15,1)+1)),
IF($X$4=Database!$A$8,
_xlfn.FORECAST.LINEAR(W10,
INDEX('DS2025'!$T$5:$T$15,MATCH(W10,'DS2025'!$S$5:$S$15,1)):
INDEX('DS2025'!$T$5:$T$15,MATCH(W10,'DS2025'!$S$5:$S$15,1)+1),
INDEX('DS2025'!$S$5:$S$15,MATCH(W10,'DS2025'!$S$5:$S$15,1)):
INDEX('DS2025'!$S$5:$S$15,MATCH(W10,'DS2025'!$S$5:$S$15,1)+1)),
IF($X$4=Database!$A$9,
_xlfn.FORECAST.LINEAR(W10,
INDEX('DS2025'!$W$5:$W$15,MATCH(W10,'DS2025'!$V$5:$V$15,1)):
INDEX('DS2025'!$W$5:$W$15,MATCH(W10,'DS2025'!$V$5:$V$15,1)+1),
INDEX('DS2025'!$V$5:$V$15,MATCH(W10,'DS2025'!$V$5:$V$15,1)):
INDEX('DS2025'!$V$5:$V$15,MATCH(W10,'DS2025'!$V$5:$V$15,1)+1)),
IF($X$4=Database!$A$10,
_xlfn.FORECAST.LINEAR(W10,
INDEX('DS2025'!$Z$5:$Z$15,MATCH(W10,'DS2025'!$Y$5:$Y$15,1)):
INDEX('DS2025'!$Z$5:$Z$15,MATCH(W10,'DS2025'!$Y$5:$Y$15,1)+1),
INDEX('DS2025'!$Y$5:$Y$15,MATCH(W10,'DS2025'!$Y$5:$Y$15,1)):
INDEX('DS2025'!$Y$5:$Y$15,MATCH(W10,'DS2025'!$Y$5:$Y$15,1)+1)),
IF($X$4=Database!$A$11,
_xlfn.FORECAST.LINEAR(
W10,
INDEX('DS2025'!$B$21:$B$35,MATCH(W10,'DS2025'!$A$21:$A$35,1)):
INDEX('DS2025'!$B$21:$B$35,MATCH(W10,'DS2025'!$A$21:$A$35,1)+1),
INDEX('DS2025'!$A$21:$A$35,MATCH(W10,'DS2025'!$A$21:$A$35,1)):
INDEX('DS2025'!$A$21:$A$35,MATCH(W10,'DS2025'!$A$21:$A$35,1)+1)),
IF($X$4=Database!$A$12,
_xlfn.FORECAST.LINEAR(
W10,
INDEX('DS2025'!$E$21:$E$35,MATCH(W10,'DS2025'!$D$21:$D$35,1)):
INDEX('DS2025'!$E$21:$E$35,MATCH(W10,'DS2025'!$D$21:$D$35,1)+1),
INDEX('DS2025'!$D$21:$D$35,MATCH(W10,'DS2025'!$D$21:$D$35,1)):
INDEX('DS2025'!$D$21:$D$35,MATCH(W10,'DS2025'!$D$21:$D$35,1)+1)),
IF($X$4=Database!$A$13,
_xlfn.FORECAST.LINEAR(
W10,
INDEX('DS2025'!$H$21:$H$35,MATCH(W10,'DS2025'!$G$21:$G$35,1)):
INDEX('DS2025'!$H$21:$H$35,MATCH(W10,'DS2025'!$G$21:$G$35,1)+1),
INDEX('DS2025'!$G$21:$G$35,MATCH(W10,'DS2025'!$G$21:$G$35,1)):
INDEX('DS2025'!$G$21:$G$35,MATCH(W10,'DS2025'!$G$21:$G$35,1)+1)),
IF($X$4=Database!$A$14,
_xlfn.FORECAST.LINEAR(
W10,
INDEX('DS2025'!$K$21:$K$35,MATCH(W10,'DS2025'!$J$21:$J$35,1)):
INDEX('DS2025'!$K$21:$K$35,MATCH(W10,'DS2025'!$J$21:$J$35,1)+1),
INDEX('DS2025'!$J$21:$J$35,MATCH(W10,'DS2025'!$J$21:$J$35,1)):
INDEX('DS2025'!$J$21:$J$35,MATCH(W10,'DS2025'!$J$21:$J$35,1)+1)),
IF($X$4=Database!$A$15,
_xlfn.FORECAST.LINEAR(
W10,
INDEX('DS2025'!$N$21:$N$35,MATCH(W10,'DS2025'!$M$21:$M$35,1)):
INDEX('DS2025'!$N$21:$N$35,MATCH(W10,'DS2025'!$M$21:$M$35,1)+1),
INDEX('DS2025'!$M$21:$M$35,MATCH(W10,'DS2025'!$M$21:$M$35,1)):
INDEX('DS2025'!$M$21:$M$35,MATCH(W10,'DS2025'!$M$21:$M$35,1)+1)),
IF($X$4=Database!$A$16,
_xlfn.FORECAST.LINEAR(
W10,
INDEX('DS2025'!$Q$21:$Q$35,MATCH(W10,'DS2025'!$P$21:$P$35,1)):
INDEX('DS2025'!$Q$21:$Q$35,MATCH(W10,'DS2025'!$P$21:$P$35,1)+1),
INDEX('DS2025'!$P$21:$P$35,MATCH(W10,'DS2025'!$P$21:$P$35,1)):
INDEX('DS2025'!$P$21:$P$35,MATCH(W10,'DS2025'!$P$21:$P$35,1)+1)),
IF($X$4=Database!$A$17,
_xlfn.FORECAST.LINEAR(
W10,
INDEX('DS2025'!$T$21:$T$35,MATCH(W10,'DS2025'!$S$21:$S$35,1)):
INDEX('DS2025'!$T$21:$T$35,MATCH(W10,'DS2025'!$S$21:$S$35,1)+1),
INDEX('DS2025'!$S$21:$S$35,MATCH(W10,'DS2025'!$S$21:$S$35,1)):
INDEX('DS2025'!$S$21:$S$35,MATCH(W10,'DS2025'!$S$21:$S$35,1)+1)),
IF($X$4=Database!$A$18,
_xlfn.FORECAST.LINEAR(
W10,
INDEX('DS2025'!$W$21:$W$35,MATCH(W10,'DS2025'!$V$21:$V$35,1)):
INDEX('DS2025'!$W$21:$W$35,MATCH(W10,'DS2025'!$V$21:$V$35,1)+1),
INDEX('DS2025'!$V$21:$V$35,MATCH(W10,'DS2025'!$V$21:$V$35,1)):
INDEX('DS2025'!$V$21:$V$35,MATCH(W10,'DS2025'!$V$21:$V$35,1)+1)),
IF($X$4=Database!$A$19,
_xlfn.FORECAST.LINEAR(
W10,
INDEX('DS2025'!$Z$21:$Z$35,MATCH(W10,'DS2025'!$Y$21:$Y$35,1)):
INDEX('DS2025'!$Z$21:$Z$35,MATCH(W10,'DS2025'!$Y$21:$Y$35,1)+1),
INDEX('DS2025'!$Y$21:$Y$35,MATCH(W10,'DS2025'!$Y$21:$Y$35,1)):
INDEX('DS2025'!$Y$21:$Y$35,MATCH(W10,'DS2025'!$Y$21:$Y$35,1)+1)),
IF($X$4=Database!$A$20,
_xlfn.FORECAST.LINEAR(
W10,
INDEX('DS2025'!$AC$21:$AC$35,MATCH(W10,'DS2025'!$AB$21:$AB$35,1)):
INDEX('DS2025'!$AC$21:$AC$35,MATCH(W10,'DS2025'!$AB$21:$AB$35,1)+1),
INDEX('DS2025'!$AB$21:$AB$35,MATCH(W10,'DS2025'!$AB$21:$AB$35,1)):
INDEX('DS2025'!$AB$21:$AB$35,MATCH(W10,'DS2025'!$AB$21:$AB$35,1)+1))
)))))))))))))))))))</f>
        <v>-0.35957984403119375</v>
      </c>
      <c r="Y10" s="98">
        <f t="shared" si="7"/>
        <v>104.83342015596881</v>
      </c>
      <c r="Z10" s="97">
        <f>'Data 100 C'!J11</f>
        <v>106.998</v>
      </c>
      <c r="AA10" s="98">
        <f>IF($AA$4=Database!$A$2,
_xlfn.FORECAST.LINEAR(Z10,
INDEX('DS2025'!$B$5:$B$15,MATCH(Z10,'DS2025'!$A$5:$A$15,1)):
INDEX('DS2025'!$B$5:$B$15,MATCH(Z10,'DS2025'!$A$5:$A$15,1)+1),
INDEX('DS2025'!$A$5:$A$15,MATCH(Z10,'DS2025'!$A$5:$A$15,1)):
INDEX('DS2025'!$A$5:$A$15,MATCH(Z10,'DS2025'!$A$5:$A$15,1)+1)),
IF($AA$4=Database!$A$3,
_xlfn.FORECAST.LINEAR(Z10,
INDEX('DS2025'!$E$5:$E$15,MATCH(Z10,'DS2025'!$D$5:$D$15,1)):
INDEX('DS2025'!$E$5:$E$15,MATCH(Z10,'DS2025'!$D$5:$D$15,1)+1),
INDEX('DS2025'!$D$5:$D$15,MATCH(Z10,'DS2025'!$D$5:$D$15,1)):
INDEX('DS2025'!$D$5:$D$15,MATCH(Z10,'DS2025'!$D$5:$D$15,1)+1)),
IF($AA$4=Database!$A$4,
_xlfn.FORECAST.LINEAR(Z10,
INDEX('DS2025'!$H$5:$H$15,MATCH(Z10,'DS2025'!$G$5:$G$15,1)):
INDEX('DS2025'!$H$5:$H$15,MATCH(Z10,'DS2025'!$G$5:$G$15,1)+1),
INDEX('DS2025'!$G$5:$G$15,MATCH(Z10,'DS2025'!$G$5:$G$15,1)):
INDEX('DS2025'!$G$5:$G$15,MATCH(Z10,'DS2025'!$G$5:$G$15,1)+1)),
IF($AA$4=Database!$A$5,
_xlfn.FORECAST.LINEAR(Z10,
INDEX('DS2025'!$K$5:$K$15,MATCH(Z10,'DS2025'!$J$5:$J$15,1)):
INDEX('DS2025'!$K$5:$K$15,MATCH(Z10,'DS2025'!$J$5:$J$15,1)+1),
INDEX('DS2025'!$J$5:$J$15,MATCH(Z10,'DS2025'!$J$5:$J$15,1)):
INDEX('DS2025'!$J$5:$J$15,MATCH(Z10,'DS2025'!$J$5:$J$15,1)+1)),
IF($AA$4=Database!$A$6,
_xlfn.FORECAST.LINEAR(Z10,
INDEX('DS2025'!$N$5:$N$15,MATCH(Z10,'DS2025'!$M$5:$M$15,1)):
INDEX('DS2025'!$N$5:$N$15,MATCH(Z10,'DS2025'!$M$5:$M$15,1)+1),
INDEX('DS2025'!$M$5:$M$15,MATCH(Z10,'DS2025'!$M$5:$M$15,1)):
INDEX('DS2025'!$M$5:$M$15,MATCH(Z10,'DS2025'!$M$5:$M$15,1)+1)),
IF($AA$4=Database!$A$7,
_xlfn.FORECAST.LINEAR(Z10,
INDEX('DS2025'!$Q$5:$Q$15,MATCH(Z10,'DS2025'!$P$5:$P$15,1)):
INDEX('DS2025'!$Q$5:$Q$15,MATCH(Z10,'DS2025'!$P$5:$P$15,1)+1),
INDEX('DS2025'!$P$5:$P$15,MATCH(Z10,'DS2025'!$P$5:$P$15,1)):
INDEX('DS2025'!$P$5:$P$15,MATCH(Z10,'DS2025'!$P$5:$P$15,1)+1)),
IF($AA$4=Database!$A$8,
_xlfn.FORECAST.LINEAR(Z10,
INDEX('DS2025'!$T$5:$T$15,MATCH(Z10,'DS2025'!$S$5:$S$15,1)):
INDEX('DS2025'!$T$5:$T$15,MATCH(Z10,'DS2025'!$S$5:$S$15,1)+1),
INDEX('DS2025'!$S$5:$S$15,MATCH(Z10,'DS2025'!$S$5:$S$15,1)):
INDEX('DS2025'!$S$5:$S$15,MATCH(Z10,'DS2025'!$S$5:$S$15,1)+1)),
IF($AA$4=Database!$A$9,
_xlfn.FORECAST.LINEAR(Z10,
INDEX('DS2025'!$W$5:$W$15,MATCH(Z10,'DS2025'!$V$5:$V$15,1)):
INDEX('DS2025'!$W$5:$W$15,MATCH(Z10,'DS2025'!$V$5:$V$15,1)+1),
INDEX('DS2025'!$V$5:$V$15,MATCH(Z10,'DS2025'!$V$5:$V$15,1)):
INDEX('DS2025'!$V$5:$V$15,MATCH(Z10,'DS2025'!$V$5:$V$15,1)+1)),
IF($AA$4=Database!$A$10,
_xlfn.FORECAST.LINEAR(Z10,
INDEX('DS2025'!$Z$5:$Z$15,MATCH(Z10,'DS2025'!$Y$5:$Y$15,1)):
INDEX('DS2025'!$Z$5:$Z$15,MATCH(Z10,'DS2025'!$Y$5:$Y$15,1)+1),
INDEX('DS2025'!$Y$5:$Y$15,MATCH(Z10,'DS2025'!$Y$5:$Y$15,1)):
INDEX('DS2025'!$Y$5:$Y$15,MATCH(Z10,'DS2025'!$Y$5:$Y$15,1)+1)),
IF($AA$4=Database!$A$11,
_xlfn.FORECAST.LINEAR(
Z10,
INDEX('DS2025'!$B$21:$B$35,MATCH(Z10,'DS2025'!$A$21:$A$35,1)):
INDEX('DS2025'!$B$21:$B$35,MATCH(Z10,'DS2025'!$A$21:$A$35,1)+1),
INDEX('DS2025'!$A$21:$A$35,MATCH(Z10,'DS2025'!$A$21:$A$35,1)):
INDEX('DS2025'!$A$21:$A$35,MATCH(Z10,'DS2025'!$A$21:$A$35,1)+1)),
IF($AA$4=Database!$A$12,
_xlfn.FORECAST.LINEAR(
Z10,
INDEX('DS2025'!$E$21:$E$35,MATCH(Z10,'DS2025'!$D$21:$D$35,1)):
INDEX('DS2025'!$E$21:$E$35,MATCH(Z10,'DS2025'!$D$21:$D$35,1)+1),
INDEX('DS2025'!$D$21:$D$35,MATCH(Z10,'DS2025'!$D$21:$D$35,1)):
INDEX('DS2025'!$D$21:$D$35,MATCH(Z10,'DS2025'!$D$21:$D$35,1)+1)),
IF($AA$4=Database!$A$13,
_xlfn.FORECAST.LINEAR(
Z10,
INDEX('DS2025'!$H$21:$H$35,MATCH(Z10,'DS2025'!$G$21:$G$35,1)):
INDEX('DS2025'!$H$21:$H$35,MATCH(Z10,'DS2025'!$G$21:$G$35,1)+1),
INDEX('DS2025'!$G$21:$G$35,MATCH(Z10,'DS2025'!$G$21:$G$35,1)):
INDEX('DS2025'!$G$21:$G$35,MATCH(Z10,'DS2025'!$G$21:$G$35,1)+1)),
IF($AA$4=Database!$A$14,
_xlfn.FORECAST.LINEAR(
Z10,
INDEX('DS2025'!$K$21:$K$35,MATCH(Z10,'DS2025'!$J$21:$J$35,1)):
INDEX('DS2025'!$K$21:$K$35,MATCH(Z10,'DS2025'!$J$21:$J$35,1)+1),
INDEX('DS2025'!$J$21:$J$35,MATCH(Z10,'DS2025'!$J$21:$J$35,1)):
INDEX('DS2025'!$J$21:$J$35,MATCH(Z10,'DS2025'!$J$21:$J$35,1)+1)),
IF($AA$4=Database!$A$15,
_xlfn.FORECAST.LINEAR(
Z10,
INDEX('DS2025'!$N$21:$N$35,MATCH(Z10,'DS2025'!$M$21:$M$35,1)):
INDEX('DS2025'!$N$21:$N$35,MATCH(Z10,'DS2025'!$M$21:$M$35,1)+1),
INDEX('DS2025'!$M$21:$M$35,MATCH(Z10,'DS2025'!$M$21:$M$35,1)):
INDEX('DS2025'!$M$21:$M$35,MATCH(Z10,'DS2025'!$M$21:$M$35,1)+1)),
IF($AA$4=Database!$A$16,
_xlfn.FORECAST.LINEAR(
Z10,
INDEX('DS2025'!$Q$21:$Q$35,MATCH(Z10,'DS2025'!$P$21:$P$35,1)):
INDEX('DS2025'!$Q$21:$Q$35,MATCH(Z10,'DS2025'!$P$21:$P$35,1)+1),
INDEX('DS2025'!$P$21:$P$35,MATCH(Z10,'DS2025'!$P$21:$P$35,1)):
INDEX('DS2025'!$P$21:$P$35,MATCH(Z10,'DS2025'!$P$21:$P$35,1)+1)),
IF($AA$4=Database!$A$17,
_xlfn.FORECAST.LINEAR(
Z10,
INDEX('DS2025'!$T$21:$T$35,MATCH(Z10,'DS2025'!$S$21:$S$35,1)):
INDEX('DS2025'!$T$21:$T$35,MATCH(Z10,'DS2025'!$S$21:$S$35,1)+1),
INDEX('DS2025'!$S$21:$S$35,MATCH(Z10,'DS2025'!$S$21:$S$35,1)):
INDEX('DS2025'!$S$21:$S$35,MATCH(Z10,'DS2025'!$S$21:$S$35,1)+1)),
IF($AA$4=Database!$A$18,
_xlfn.FORECAST.LINEAR(
Z10,
INDEX('DS2025'!$W$21:$W$35,MATCH(Z10,'DS2025'!$V$21:$V$35,1)):
INDEX('DS2025'!$W$21:$W$35,MATCH(Z10,'DS2025'!$V$21:$V$35,1)+1),
INDEX('DS2025'!$V$21:$V$35,MATCH(Z10,'DS2025'!$V$21:$V$35,1)):
INDEX('DS2025'!$V$21:$V$35,MATCH(Z10,'DS2025'!$V$21:$V$35,1)+1)),
IF($AA$4=Database!$A$19,
_xlfn.FORECAST.LINEAR(
Z10,
INDEX('DS2025'!$Z$21:$Z$35,MATCH(Z10,'DS2025'!$Y$21:$Y$35,1)):
INDEX('DS2025'!$Z$21:$Z$35,MATCH(Z10,'DS2025'!$Y$21:$Y$35,1)+1),
INDEX('DS2025'!$Y$21:$Y$35,MATCH(Z10,'DS2025'!$Y$21:$Y$35,1)):
INDEX('DS2025'!$Y$21:$Y$35,MATCH(Z10,'DS2025'!$Y$21:$Y$35,1)+1)),
IF($AA$4=Database!$A$20,
_xlfn.FORECAST.LINEAR(
Z10,
INDEX('DS2025'!$AC$21:$AC$35,MATCH(Z10,'DS2025'!$AB$21:$AB$35,1)):
INDEX('DS2025'!$AC$21:$AC$35,MATCH(Z10,'DS2025'!$AB$21:$AB$35,1)+1),
INDEX('DS2025'!$AB$21:$AB$35,MATCH(Z10,'DS2025'!$AB$21:$AB$35,1)):
INDEX('DS2025'!$AB$21:$AB$35,MATCH(Z10,'DS2025'!$AB$21:$AB$35,1)+1))
)))))))))))))))))))</f>
        <v>-0.35979640071985597</v>
      </c>
      <c r="AB10" s="97">
        <f t="shared" si="8"/>
        <v>106.63820359928015</v>
      </c>
      <c r="AC10" s="318">
        <f>'Data 100 C'!K11</f>
        <v>105.5</v>
      </c>
      <c r="AD10" s="42"/>
      <c r="AE10" s="42"/>
      <c r="AF10" s="42"/>
    </row>
    <row r="11" spans="1:61" ht="15" customHeight="1">
      <c r="A11" s="316">
        <v>5</v>
      </c>
      <c r="B11" s="316">
        <f>'Data 100 C'!B12</f>
        <v>107.253</v>
      </c>
      <c r="C11" s="98">
        <f>IF($C$4=Database!$A$2,
_xlfn.FORECAST.LINEAR(B11,
INDEX('DS2025'!$B$5:$B$15,MATCH(B11,'DS2025'!$A$5:$A$15,1)):
INDEX('DS2025'!$B$5:$B$15,MATCH(B11,'DS2025'!$A$5:$A$15,1)+1),
INDEX('DS2025'!$A$5:$A$15,MATCH(B11,'DS2025'!$A$5:$A$15,1)):
INDEX('DS2025'!$A$5:$A$15,MATCH(B11,'DS2025'!$A$5:$A$15,1)+1)),
IF($C$4=Database!$A$3,
_xlfn.FORECAST.LINEAR(B11,
INDEX('DS2025'!$E$5:$E$15,MATCH(B11,'DS2025'!$D$5:$D$15,1)):
INDEX('DS2025'!$E$5:$E$15,MATCH(B11,'DS2025'!$D$5:$D$15,1)+1),
INDEX('DS2025'!$D$5:$D$15,MATCH(B11,'DS2025'!$D$5:$D$15,1)):
INDEX('DS2025'!$D$5:$D$15,MATCH(B11,'DS2025'!$D$5:$D$15,1)+1)),
IF($C$4=Database!$A$4,
_xlfn.FORECAST.LINEAR(B11,
INDEX('DS2025'!$H$5:$H$15,MATCH(B11,'DS2025'!$G$5:$G$15,1)):
INDEX('DS2025'!$H$5:$H$15,MATCH(B11,'DS2025'!$G$5:$G$15,1)+1),
INDEX('DS2025'!$G$5:$G$15,MATCH(B11,'DS2025'!$G$5:$G$15,1)):
INDEX('DS2025'!$G$5:$G$15,MATCH(B11,'DS2025'!$G$5:$G$15,1)+1)),
IF($C$4=Database!$A$5,
_xlfn.FORECAST.LINEAR(B11,
INDEX('DS2025'!$K$5:$K$15,MATCH(B11,'DS2025'!$J$5:$J$15,1)):
INDEX('DS2025'!$K$5:$K$15,MATCH(B11,'DS2025'!$J$5:$J$15,1)+1),
INDEX('DS2025'!$J$5:$J$15,MATCH(B11,'DS2025'!$J$5:$J$15,1)):
INDEX('DS2025'!$J$5:$J$15,MATCH(B11,'DS2025'!$J$5:$J$15,1)+1)),
IF($C$4=Database!$A$6,
_xlfn.FORECAST.LINEAR(B11,
INDEX('DS2025'!$N$5:$N$15,MATCH(B11,'DS2025'!$M$5:$M$15,1)):
INDEX('DS2025'!$N$5:$N$15,MATCH(B11,'DS2025'!$M$5:$M$15,1)+1),
INDEX('DS2025'!$M$5:$M$15,MATCH(B11,'DS2025'!$M$5:$M$15,1)):
INDEX('DS2025'!$M$5:$M$15,MATCH(B11,'DS2025'!$M$5:$M$15,1)+1)),
IF($C$4=Database!$A$7,
_xlfn.FORECAST.LINEAR(B11,
INDEX('DS2025'!$Q$5:$Q$15,MATCH(B11,'DS2025'!$P$5:$P$15,1)):
INDEX('DS2025'!$Q$5:$Q$15,MATCH(B11,'DS2025'!$P$5:$P$15,1)+1),
INDEX('DS2025'!$P$5:$P$15,MATCH(B11,'DS2025'!$P$5:$P$15,1)):
INDEX('DS2025'!$P$5:$P$15,MATCH(B11,'DS2025'!$P$5:$P$15,1)+1)),
IF($C$4=Database!$A$8,
_xlfn.FORECAST.LINEAR(B11,
INDEX('DS2025'!$T$5:$T$15,MATCH(B11,'DS2025'!$S$5:$S$15,1)):
INDEX('DS2025'!$T$5:$T$15,MATCH(B11,'DS2025'!$S$5:$S$15,1)+1),
INDEX('DS2025'!$S$5:$S$15,MATCH(B11,'DS2025'!$S$5:$S$15,1)):
INDEX('DS2025'!$S$5:$S$15,MATCH(B11,'DS2025'!$S$5:$S$15,1)+1)),
IF($C$4=Database!$A$9,
_xlfn.FORECAST.LINEAR(B11,
INDEX('DS2025'!$W$5:$W$15,MATCH(B11,'DS2025'!$V$5:$V$15,1)):
INDEX('DS2025'!$W$5:$W$15,MATCH(B11,'DS2025'!$V$5:$V$15,1)+1),
INDEX('DS2025'!$V$5:$V$15,MATCH(B11,'DS2025'!$V$5:$V$15,1)):
INDEX('DS2025'!$V$5:$V$15,MATCH(B11,'DS2025'!$V$5:$V$15,1)+1)),
IF($C$4=Database!$A$10,
_xlfn.FORECAST.LINEAR(B11,
INDEX('DS2025'!$Z$5:$Z$15,MATCH(B11,'DS2025'!$Y$5:$Y$15,1)):
INDEX('DS2025'!$Z$5:$Z$15,MATCH(B11,'DS2025'!$Y$5:$Y$15,1)+1),
INDEX('DS2025'!$Y$5:$Y$15,MATCH(B11,'DS2025'!$Y$5:$Y$15,1)):
INDEX('DS2025'!$Y$5:$Y$15,MATCH(B11,'DS2025'!$Y$5:$Y$15,1)+1)),
IF($C$4=Database!$A$11,
_xlfn.FORECAST.LINEAR(
B11,
INDEX('DS2025'!$B$21:$B$35,MATCH(B11,'DS2025'!$A$21:$A$35,1)):
INDEX('DS2025'!$B$21:$B$35,MATCH(B11,'DS2025'!$A$21:$A$35,1)+1),
INDEX('DS2025'!$A$21:$A$35,MATCH(B11,'DS2025'!$A$21:$A$35,1)):
INDEX('DS2025'!$A$21:$A$35,MATCH(B11,'DS2025'!$A$21:$A$35,1)+1)),
IF($C$4=Database!$A$12,
_xlfn.FORECAST.LINEAR(
B11,
INDEX('DS2025'!$E$21:$E$35,MATCH(B11,'DS2025'!$D$21:$D$35,1)):
INDEX('DS2025'!$E$21:$E$35,MATCH(B11,'DS2025'!$D$21:$D$35,1)+1),
INDEX('DS2025'!$D$21:$D$35,MATCH(B11,'DS2025'!$D$21:$D$35,1)):
INDEX('DS2025'!$D$21:$D$35,MATCH(B11,'DS2025'!$D$21:$D$35,1)+1)),
IF($C$4=Database!$A$13,
_xlfn.FORECAST.LINEAR(
B11,
INDEX('DS2025'!$H$21:$H$35,MATCH(B11,'DS2025'!$G$21:$G$35,1)):
INDEX('DS2025'!$H$21:$H$35,MATCH(B11,'DS2025'!$G$21:$G$35,1)+1),
INDEX('DS2025'!$G$21:$G$35,MATCH(B11,'DS2025'!$G$21:$G$35,1)):
INDEX('DS2025'!$G$21:$G$35,MATCH(B11,'DS2025'!$G$21:$G$35,1)+1)),
IF($C$4=Database!$A$14,
_xlfn.FORECAST.LINEAR(
B11,
INDEX('DS2025'!$K$21:$K$35,MATCH(B11,'DS2025'!$J$21:$J$35,1)):
INDEX('DS2025'!$K$21:$K$35,MATCH(B11,'DS2025'!$J$21:$J$35,1)+1),
INDEX('DS2025'!$J$21:$J$35,MATCH(B11,'DS2025'!$J$21:$J$35,1)):
INDEX('DS2025'!$J$21:$J$35,MATCH(B11,'DS2025'!$J$21:$J$35,1)+1)),
IF($C$4=Database!$A$15,
_xlfn.FORECAST.LINEAR(
B11,
INDEX('DS2025'!$N$21:$N$35,MATCH(B11,'DS2025'!$M$21:$M$35,1)):
INDEX('DS2025'!$N$21:$N$35,MATCH(B11,'DS2025'!$M$21:$M$35,1)+1),
INDEX('DS2025'!$M$21:$M$35,MATCH(B11,'DS2025'!$M$21:$M$35,1)):
INDEX('DS2025'!$M$21:$M$35,MATCH(B11,'DS2025'!$M$21:$M$35,1)+1)),
IF($C$4=Database!$A$16,
_xlfn.FORECAST.LINEAR(
B11,
INDEX('DS2025'!$Q$21:$Q$35,MATCH(B11,'DS2025'!$P$21:$P$35,1)):
INDEX('DS2025'!$Q$21:$Q$35,MATCH(B11,'DS2025'!$P$21:$P$35,1)+1),
INDEX('DS2025'!$P$21:$P$35,MATCH(B11,'DS2025'!$P$21:$P$35,1)):
INDEX('DS2025'!$P$21:$P$35,MATCH(B11,'DS2025'!$P$21:$P$35,1)+1)),
IF($C$4=Database!$A$17,
_xlfn.FORECAST.LINEAR(
B11,
INDEX('DS2025'!$T$21:$T$35,MATCH(B11,'DS2025'!$S$21:$S$35,1)):
INDEX('DS2025'!$T$21:$T$35,MATCH(B11,'DS2025'!$S$21:$S$35,1)+1),
INDEX('DS2025'!$S$21:$S$35,MATCH(B11,'DS2025'!$S$21:$S$35,1)):
INDEX('DS2025'!$S$21:$S$35,MATCH(B11,'DS2025'!$S$21:$S$35,1)+1)),
IF($C$4=Database!$A$18,
_xlfn.FORECAST.LINEAR(
B11,
INDEX('DS2025'!$W$21:$W$35,MATCH(B11,'DS2025'!$V$21:$V$35,1)):
INDEX('DS2025'!$W$21:$W$35,MATCH(B11,'DS2025'!$V$21:$V$35,1)+1),
INDEX('DS2025'!$V$21:$V$35,MATCH(B11,'DS2025'!$V$21:$V$35,1)):
INDEX('DS2025'!$V$21:$V$35,MATCH(B11,'DS2025'!$V$21:$V$35,1)+1)),
IF($C$4=Database!$A$19,
_xlfn.FORECAST.LINEAR(
B11,
INDEX('DS2025'!$Z$21:$Z$35,MATCH(B11,'DS2025'!$Y$21:$Y$35,1)):
INDEX('DS2025'!$Z$21:$Z$35,MATCH(B11,'DS2025'!$Y$21:$Y$35,1)+1),
INDEX('DS2025'!$Y$21:$Y$35,MATCH(B11,'DS2025'!$Y$21:$Y$35,1)):
INDEX('DS2025'!$Y$21:$Y$35,MATCH(B11,'DS2025'!$Y$21:$Y$35,1)+1)),
IF($C$4=Database!$A$20,
_xlfn.FORECAST.LINEAR(
B11,
INDEX('DS2025'!$AC$21:$AC$35,MATCH(B11,'DS2025'!$AB$21:$AB$35,1)):
INDEX('DS2025'!$AC$21:$AC$35,MATCH(B11,'DS2025'!$AB$21:$AB$35,1)+1),
INDEX('DS2025'!$AB$21:$AB$35,MATCH(B11,'DS2025'!$AB$21:$AB$35,1)):
INDEX('DS2025'!$AB$21:$AB$35,MATCH(B11,'DS2025'!$AB$21:$AB$35,1)+1))
)))))))))))))))))))</f>
        <v>-0.35982699460107975</v>
      </c>
      <c r="D11" s="98">
        <f t="shared" si="0"/>
        <v>106.89317300539892</v>
      </c>
      <c r="E11" s="98">
        <f>'Data 100 C'!C12</f>
        <v>108.35299999999999</v>
      </c>
      <c r="F11" s="98">
        <f>IF($F$4=Database!$A$2,
_xlfn.FORECAST.LINEAR(E11,
INDEX('DS2025'!$B$5:$B$15,MATCH(E11,'DS2025'!$A$5:$A$15,1)):
INDEX('DS2025'!$B$5:$B$15,MATCH(E11,'DS2025'!$A$5:$A$15,1)+1),
INDEX('DS2025'!$A$5:$A$15,MATCH(E11,'DS2025'!$A$5:$A$15,1)):
INDEX('DS2025'!$A$5:$A$15,MATCH(E11,'DS2025'!$A$5:$A$15,1)+1)),
IF($F$4=Database!$A$3,
_xlfn.FORECAST.LINEAR(E11,
INDEX('DS2025'!$E$5:$E$15,MATCH(E11,'DS2025'!$D$5:$D$15,1)):
INDEX('DS2025'!$E$5:$E$15,MATCH(E11,'DS2025'!$D$5:$D$15,1)+1),
INDEX('DS2025'!$D$5:$D$15,MATCH(E11,'DS2025'!$D$5:$D$15,1)):
INDEX('DS2025'!$D$5:$D$15,MATCH(E11,'DS2025'!$D$5:$D$15,1)+1)),
IF($F$4=Database!$A$4,
_xlfn.FORECAST.LINEAR(E11,
INDEX('DS2025'!$H$5:$H$15,MATCH(E11,'DS2025'!$G$5:$G$15,1)):
INDEX('DS2025'!$H$5:$H$15,MATCH(E11,'DS2025'!$G$5:$G$15,1)+1),
INDEX('DS2025'!$G$5:$G$15,MATCH(E11,'DS2025'!$G$5:$G$15,1)):
INDEX('DS2025'!$G$5:$G$15,MATCH(E11,'DS2025'!$G$5:$G$15,1)+1)),
IF($F$4=Database!$A$5,
_xlfn.FORECAST.LINEAR(E11,
INDEX('DS2025'!$K$5:$K$15,MATCH(E11,'DS2025'!$J$5:$J$15,1)):
INDEX('DS2025'!$K$5:$K$15,MATCH(E11,'DS2025'!$J$5:$J$15,1)+1),
INDEX('DS2025'!$J$5:$J$15,MATCH(E11,'DS2025'!$J$5:$J$15,1)):
INDEX('DS2025'!$J$5:$J$15,MATCH(E11,'DS2025'!$J$5:$J$15,1)+1)),
IF($F$4=Database!$A$6,
_xlfn.FORECAST.LINEAR(E11,
INDEX('DS2025'!$N$5:$N$15,MATCH(E11,'DS2025'!$M$5:$M$15,1)):
INDEX('DS2025'!$N$5:$N$15,MATCH(E11,'DS2025'!$M$5:$M$15,1)+1),
INDEX('DS2025'!$M$5:$M$15,MATCH(E11,'DS2025'!$M$5:$M$15,1)):
INDEX('DS2025'!$M$5:$M$15,MATCH(E11,'DS2025'!$M$5:$M$15,1)+1)),
IF($F$4=Database!$A$7,
_xlfn.FORECAST.LINEAR(E11,
INDEX('DS2025'!$Q$5:$Q$15,MATCH(E11,'DS2025'!$P$5:$P$15,1)):
INDEX('DS2025'!$Q$5:$Q$15,MATCH(E11,'DS2025'!$P$5:$P$15,1)+1),
INDEX('DS2025'!$P$5:$P$15,MATCH(E11,'DS2025'!$P$5:$P$15,1)):
INDEX('DS2025'!$P$5:$P$15,MATCH(E11,'DS2025'!$P$5:$P$15,1)+1)),
IF($F$4=Database!$A$8,
_xlfn.FORECAST.LINEAR(E11,
INDEX('DS2025'!$T$5:$T$15,MATCH(E11,'DS2025'!$S$5:$S$15,1)):
INDEX('DS2025'!$T$5:$T$15,MATCH(E11,'DS2025'!$S$5:$S$15,1)+1),
INDEX('DS2025'!$S$5:$S$15,MATCH(E11,'DS2025'!$S$5:$S$15,1)):
INDEX('DS2025'!$S$5:$S$15,MATCH(E11,'DS2025'!$S$5:$S$15,1)+1)),
IF($F$4=Database!$A$9,
_xlfn.FORECAST.LINEAR(E11,
INDEX('DS2025'!$W$5:$W$15,MATCH(E11,'DS2025'!$V$5:$V$15,1)):
INDEX('DS2025'!$W$5:$W$15,MATCH(E11,'DS2025'!$V$5:$V$15,1)+1),
INDEX('DS2025'!$V$5:$V$15,MATCH(E11,'DS2025'!$V$5:$V$15,1)):
INDEX('DS2025'!$V$5:$V$15,MATCH(E11,'DS2025'!$V$5:$V$15,1)+1)),
IF($F$4=Database!$A$10,
_xlfn.FORECAST.LINEAR(E11,
INDEX('DS2025'!$Z$5:$Z$15,MATCH(E11,'DS2025'!$Y$5:$Y$15,1)):
INDEX('DS2025'!$Z$5:$Z$15,MATCH(E11,'DS2025'!$Y$5:$Y$15,1)+1),
INDEX('DS2025'!$Y$5:$Y$15,MATCH(E11,'DS2025'!$Y$5:$Y$15,1)):
INDEX('DS2025'!$Y$5:$Y$15,MATCH(E11,'DS2025'!$Y$5:$Y$15,1)+1)),
IF($F$4=Database!$A$11,
_xlfn.FORECAST.LINEAR(
E11,
INDEX('DS2025'!$B$21:$B$35,MATCH(E11,'DS2025'!$A$21:$A$35,1)):
INDEX('DS2025'!$B$21:$B$35,MATCH(E11,'DS2025'!$A$21:$A$35,1)+1),
INDEX('DS2025'!$A$21:$A$35,MATCH(E11,'DS2025'!$A$21:$A$35,1)):
INDEX('DS2025'!$A$21:$A$35,MATCH(E11,'DS2025'!$A$21:$A$35,1)+1)),
IF($F$4=Database!$A$12,
_xlfn.FORECAST.LINEAR(
E11,
INDEX('DS2025'!$E$21:$E$35,MATCH(E11,'DS2025'!$D$21:$D$35,1)):
INDEX('DS2025'!$E$21:$E$35,MATCH(E11,'DS2025'!$D$21:$D$35,1)+1),
INDEX('DS2025'!$D$21:$D$35,MATCH(E11,'DS2025'!$D$21:$D$35,1)):
INDEX('DS2025'!$D$21:$D$35,MATCH(E11,'DS2025'!$D$21:$D$35,1)+1)),
IF($F$4=Database!$A$13,
_xlfn.FORECAST.LINEAR(
E11,
INDEX('DS2025'!$H$21:$H$35,MATCH(E11,'DS2025'!$G$21:$G$35,1)):
INDEX('DS2025'!$H$21:$H$35,MATCH(E11,'DS2025'!$G$21:$G$35,1)+1),
INDEX('DS2025'!$G$21:$G$35,MATCH(E11,'DS2025'!$G$21:$G$35,1)):
INDEX('DS2025'!$G$21:$G$35,MATCH(E11,'DS2025'!$G$21:$G$35,1)+1)),
IF($F$4=Database!$A$14,
_xlfn.FORECAST.LINEAR(
E11,
INDEX('DS2025'!$K$21:$K$35,MATCH(E11,'DS2025'!$J$21:$J$35,1)):
INDEX('DS2025'!$K$21:$K$35,MATCH(E11,'DS2025'!$J$21:$J$35,1)+1),
INDEX('DS2025'!$J$21:$J$35,MATCH(E11,'DS2025'!$J$21:$J$35,1)):
INDEX('DS2025'!$J$21:$J$35,MATCH(E11,'DS2025'!$J$21:$J$35,1)+1)),
IF($F$4=Database!$A$15,
_xlfn.FORECAST.LINEAR(
E11,
INDEX('DS2025'!$N$21:$N$35,MATCH(E11,'DS2025'!$M$21:$M$35,1)):
INDEX('DS2025'!$N$21:$N$35,MATCH(E11,'DS2025'!$M$21:$M$35,1)+1),
INDEX('DS2025'!$M$21:$M$35,MATCH(E11,'DS2025'!$M$21:$M$35,1)):
INDEX('DS2025'!$M$21:$M$35,MATCH(E11,'DS2025'!$M$21:$M$35,1)+1)),
IF($F$4=Database!$A$16,
_xlfn.FORECAST.LINEAR(
E11,
INDEX('DS2025'!$Q$21:$Q$35,MATCH(E11,'DS2025'!$P$21:$P$35,1)):
INDEX('DS2025'!$Q$21:$Q$35,MATCH(E11,'DS2025'!$P$21:$P$35,1)+1),
INDEX('DS2025'!$P$21:$P$35,MATCH(E11,'DS2025'!$P$21:$P$35,1)):
INDEX('DS2025'!$P$21:$P$35,MATCH(E11,'DS2025'!$P$21:$P$35,1)+1)),
IF($F$4=Database!$A$17,
_xlfn.FORECAST.LINEAR(
E11,
INDEX('DS2025'!$T$21:$T$35,MATCH(E11,'DS2025'!$S$21:$S$35,1)):
INDEX('DS2025'!$T$21:$T$35,MATCH(E11,'DS2025'!$S$21:$S$35,1)+1),
INDEX('DS2025'!$S$21:$S$35,MATCH(E11,'DS2025'!$S$21:$S$35,1)):
INDEX('DS2025'!$S$21:$S$35,MATCH(E11,'DS2025'!$S$21:$S$35,1)+1)),
IF($F$4=Database!$A$18,
_xlfn.FORECAST.LINEAR(
E11,
INDEX('DS2025'!$W$21:$W$35,MATCH(E11,'DS2025'!$V$21:$V$35,1)):
INDEX('DS2025'!$W$21:$W$35,MATCH(E11,'DS2025'!$V$21:$V$35,1)+1),
INDEX('DS2025'!$V$21:$V$35,MATCH(E11,'DS2025'!$V$21:$V$35,1)):
INDEX('DS2025'!$V$21:$V$35,MATCH(E11,'DS2025'!$V$21:$V$35,1)+1)),
IF($F$4=Database!$A$19,
_xlfn.FORECAST.LINEAR(
E11,
INDEX('DS2025'!$Z$21:$Z$35,MATCH(E11,'DS2025'!$Y$21:$Y$35,1)):
INDEX('DS2025'!$Z$21:$Z$35,MATCH(E11,'DS2025'!$Y$21:$Y$35,1)+1),
INDEX('DS2025'!$Y$21:$Y$35,MATCH(E11,'DS2025'!$Y$21:$Y$35,1)):
INDEX('DS2025'!$Y$21:$Y$35,MATCH(E11,'DS2025'!$Y$21:$Y$35,1)+1)),
IF($F$4=Database!$A$20,
_xlfn.FORECAST.LINEAR(
E11,
INDEX('DS2025'!$AC$21:$AC$35,MATCH(E11,'DS2025'!$AB$21:$AB$35,1)):
INDEX('DS2025'!$AC$21:$AC$35,MATCH(E11,'DS2025'!$AB$21:$AB$35,1)+1),
INDEX('DS2025'!$AB$21:$AB$35,MATCH(E11,'DS2025'!$AB$21:$AB$35,1)):
INDEX('DS2025'!$AB$21:$AB$35,MATCH(E11,'DS2025'!$AB$21:$AB$35,1)+1))
)))))))))))))))))))</f>
        <v>-0.3599589682063587</v>
      </c>
      <c r="G11" s="98">
        <f t="shared" si="1"/>
        <v>107.99304103179364</v>
      </c>
      <c r="H11" s="98">
        <f>'Data 100 C'!D12</f>
        <v>107.059</v>
      </c>
      <c r="I11" s="98">
        <f>IF($I$4=Database!$A$2,
_xlfn.FORECAST.LINEAR(H11,
INDEX('DS2025'!$B$5:$B$15,MATCH(H11,'DS2025'!$A$5:$A$15,1)):
INDEX('DS2025'!$B$5:$B$15,MATCH(H11,'DS2025'!$A$5:$A$15,1)+1),
INDEX('DS2025'!$A$5:$A$15,MATCH(H11,'DS2025'!$A$5:$A$15,1)):
INDEX('DS2025'!$A$5:$A$15,MATCH(H11,'DS2025'!$A$5:$A$15,1)+1)),
IF($I$4=Database!$A$3,
_xlfn.FORECAST.LINEAR(H11,
INDEX('DS2025'!$E$5:$E$15,MATCH(H11,'DS2025'!$D$5:$D$15,1)):
INDEX('DS2025'!$E$5:$E$15,MATCH(H11,'DS2025'!$D$5:$D$15,1)+1),
INDEX('DS2025'!$D$5:$D$15,MATCH(H11,'DS2025'!$D$5:$D$15,1)):
INDEX('DS2025'!$D$5:$D$15,MATCH(H11,'DS2025'!$D$5:$D$15,1)+1)),
IF($I$4=Database!$A$4,
_xlfn.FORECAST.LINEAR(H11,
INDEX('DS2025'!$H$5:$H$15,MATCH(H11,'DS2025'!$G$5:$G$15,1)):
INDEX('DS2025'!$H$5:$H$15,MATCH(H11,'DS2025'!$G$5:$G$15,1)+1),
INDEX('DS2025'!$G$5:$G$15,MATCH(H11,'DS2025'!$G$5:$G$15,1)):
INDEX('DS2025'!$G$5:$G$15,MATCH(H11,'DS2025'!$G$5:$G$15,1)+1)),
IF($I$4=Database!$A$5,
_xlfn.FORECAST.LINEAR(H11,
INDEX('DS2025'!$K$5:$K$15,MATCH(H11,'DS2025'!$J$5:$J$15,1)):
INDEX('DS2025'!$K$5:$K$15,MATCH(H11,'DS2025'!$J$5:$J$15,1)+1),
INDEX('DS2025'!$J$5:$J$15,MATCH(H11,'DS2025'!$J$5:$J$15,1)):
INDEX('DS2025'!$J$5:$J$15,MATCH(H11,'DS2025'!$J$5:$J$15,1)+1)),
IF($I$4=Database!$A$6,
_xlfn.FORECAST.LINEAR(H11,
INDEX('DS2025'!$N$5:$N$15,MATCH(H11,'DS2025'!$M$5:$M$15,1)):
INDEX('DS2025'!$N$5:$N$15,MATCH(H11,'DS2025'!$M$5:$M$15,1)+1),
INDEX('DS2025'!$M$5:$M$15,MATCH(H11,'DS2025'!$M$5:$M$15,1)):
INDEX('DS2025'!$M$5:$M$15,MATCH(H11,'DS2025'!$M$5:$M$15,1)+1)),
IF($I$4=Database!$A$7,
_xlfn.FORECAST.LINEAR(H11,
INDEX('DS2025'!$Q$5:$Q$15,MATCH(H11,'DS2025'!$P$5:$P$15,1)):
INDEX('DS2025'!$Q$5:$Q$15,MATCH(H11,'DS2025'!$P$5:$P$15,1)+1),
INDEX('DS2025'!$P$5:$P$15,MATCH(H11,'DS2025'!$P$5:$P$15,1)):
INDEX('DS2025'!$P$5:$P$15,MATCH(H11,'DS2025'!$P$5:$P$15,1)+1)),
IF($I$4=Database!$A$8,
_xlfn.FORECAST.LINEAR(H11,
INDEX('DS2025'!$T$5:$T$15,MATCH(H11,'DS2025'!$S$5:$S$15,1)):
INDEX('DS2025'!$T$5:$T$15,MATCH(H11,'DS2025'!$S$5:$S$15,1)+1),
INDEX('DS2025'!$S$5:$S$15,MATCH(H11,'DS2025'!$S$5:$S$15,1)):
INDEX('DS2025'!$S$5:$S$15,MATCH(H11,'DS2025'!$S$5:$S$15,1)+1)),
IF($I$4=Database!$A$9,
_xlfn.FORECAST.LINEAR(H11,
INDEX('DS2025'!$W$5:$W$15,MATCH(H11,'DS2025'!$V$5:$V$15,1)):
INDEX('DS2025'!$W$5:$W$15,MATCH(H11,'DS2025'!$V$5:$V$15,1)+1),
INDEX('DS2025'!$V$5:$V$15,MATCH(H11,'DS2025'!$V$5:$V$15,1)):
INDEX('DS2025'!$V$5:$V$15,MATCH(H11,'DS2025'!$V$5:$V$15,1)+1)),
IF($I$4=Database!$A$10,
_xlfn.FORECAST.LINEAR(H11,
INDEX('DS2025'!$Z$5:$Z$15,MATCH(H11,'DS2025'!$Y$5:$Y$15,1)):
INDEX('DS2025'!$Z$5:$Z$15,MATCH(H11,'DS2025'!$Y$5:$Y$15,1)+1),
INDEX('DS2025'!$Y$5:$Y$15,MATCH(H11,'DS2025'!$Y$5:$Y$15,1)):
INDEX('DS2025'!$Y$5:$Y$15,MATCH(H11,'DS2025'!$Y$5:$Y$15,1)+1)),
IF($I$4=Database!$A$11,
_xlfn.FORECAST.LINEAR(
H11,
INDEX('DS2025'!$B$21:$B$35,MATCH(H11,'DS2025'!$A$21:$A$35,1)):
INDEX('DS2025'!$B$21:$B$35,MATCH(H11,'DS2025'!$A$21:$A$35,1)+1),
INDEX('DS2025'!$A$21:$A$35,MATCH(H11,'DS2025'!$A$21:$A$35,1)):
INDEX('DS2025'!$A$21:$A$35,MATCH(H11,'DS2025'!$A$21:$A$35,1)+1)),
IF($I$4=Database!$A$12,
_xlfn.FORECAST.LINEAR(
H11,
INDEX('DS2025'!$E$21:$E$35,MATCH(H11,'DS2025'!$D$21:$D$35,1)):
INDEX('DS2025'!$E$21:$E$35,MATCH(H11,'DS2025'!$D$21:$D$35,1)+1),
INDEX('DS2025'!$D$21:$D$35,MATCH(H11,'DS2025'!$D$21:$D$35,1)):
INDEX('DS2025'!$D$21:$D$35,MATCH(H11,'DS2025'!$D$21:$D$35,1)+1)),
IF($I$4=Database!$A$13,
_xlfn.FORECAST.LINEAR(
H11,
INDEX('DS2025'!$H$21:$H$35,MATCH(H11,'DS2025'!$G$21:$G$35,1)):
INDEX('DS2025'!$H$21:$H$35,MATCH(H11,'DS2025'!$G$21:$G$35,1)+1),
INDEX('DS2025'!$G$21:$G$35,MATCH(H11,'DS2025'!$G$21:$G$35,1)):
INDEX('DS2025'!$G$21:$G$35,MATCH(H11,'DS2025'!$G$21:$G$35,1)+1)),
IF($I$4=Database!$A$14,
_xlfn.FORECAST.LINEAR(
H11,
INDEX('DS2025'!$K$21:$K$35,MATCH(H11,'DS2025'!$J$21:$J$35,1)):
INDEX('DS2025'!$K$21:$K$35,MATCH(H11,'DS2025'!$J$21:$J$35,1)+1),
INDEX('DS2025'!$J$21:$J$35,MATCH(H11,'DS2025'!$J$21:$J$35,1)):
INDEX('DS2025'!$J$21:$J$35,MATCH(H11,'DS2025'!$J$21:$J$35,1)+1)),
IF($I$4=Database!$A$15,
_xlfn.FORECAST.LINEAR(
H11,
INDEX('DS2025'!$N$21:$N$35,MATCH(H11,'DS2025'!$M$21:$M$35,1)):
INDEX('DS2025'!$N$21:$N$35,MATCH(H11,'DS2025'!$M$21:$M$35,1)+1),
INDEX('DS2025'!$M$21:$M$35,MATCH(H11,'DS2025'!$M$21:$M$35,1)):
INDEX('DS2025'!$M$21:$M$35,MATCH(H11,'DS2025'!$M$21:$M$35,1)+1)),
IF($I$4=Database!$A$16,
_xlfn.FORECAST.LINEAR(
H11,
INDEX('DS2025'!$Q$21:$Q$35,MATCH(H11,'DS2025'!$P$21:$P$35,1)):
INDEX('DS2025'!$Q$21:$Q$35,MATCH(H11,'DS2025'!$P$21:$P$35,1)+1),
INDEX('DS2025'!$P$21:$P$35,MATCH(H11,'DS2025'!$P$21:$P$35,1)):
INDEX('DS2025'!$P$21:$P$35,MATCH(H11,'DS2025'!$P$21:$P$35,1)+1)),
IF($I$4=Database!$A$17,
_xlfn.FORECAST.LINEAR(
H11,
INDEX('DS2025'!$T$21:$T$35,MATCH(H11,'DS2025'!$S$21:$S$35,1)):
INDEX('DS2025'!$T$21:$T$35,MATCH(H11,'DS2025'!$S$21:$S$35,1)+1),
INDEX('DS2025'!$S$21:$S$35,MATCH(H11,'DS2025'!$S$21:$S$35,1)):
INDEX('DS2025'!$S$21:$S$35,MATCH(H11,'DS2025'!$S$21:$S$35,1)+1)),
IF($I$4=Database!$A$18,
_xlfn.FORECAST.LINEAR(
H11,
INDEX('DS2025'!$W$21:$W$35,MATCH(H11,'DS2025'!$V$21:$V$35,1)):
INDEX('DS2025'!$W$21:$W$35,MATCH(H11,'DS2025'!$V$21:$V$35,1)+1),
INDEX('DS2025'!$V$21:$V$35,MATCH(H11,'DS2025'!$V$21:$V$35,1)):
INDEX('DS2025'!$V$21:$V$35,MATCH(H11,'DS2025'!$V$21:$V$35,1)+1)),
IF($I$4=Database!$A$19,
_xlfn.FORECAST.LINEAR(
H11,
INDEX('DS2025'!$Z$21:$Z$35,MATCH(H11,'DS2025'!$Y$21:$Y$35,1)):
INDEX('DS2025'!$Z$21:$Z$35,MATCH(H11,'DS2025'!$Y$21:$Y$35,1)+1),
INDEX('DS2025'!$Y$21:$Y$35,MATCH(H11,'DS2025'!$Y$21:$Y$35,1)):
INDEX('DS2025'!$Y$21:$Y$35,MATCH(H11,'DS2025'!$Y$21:$Y$35,1)+1)),
IF($I$4=Database!$A$20,
_xlfn.FORECAST.LINEAR(
H11,
INDEX('DS2025'!$AC$21:$AC$35,MATCH(H11,'DS2025'!$AB$21:$AB$35,1)):
INDEX('DS2025'!$AC$21:$AC$35,MATCH(H11,'DS2025'!$AB$21:$AB$35,1)+1),
INDEX('DS2025'!$AB$21:$AB$35,MATCH(H11,'DS2025'!$AB$21:$AB$35,1)):
INDEX('DS2025'!$AB$21:$AB$35,MATCH(H11,'DS2025'!$AB$21:$AB$35,1)+1))
)))))))))))))))))))</f>
        <v>-0.22784970683259542</v>
      </c>
      <c r="J11" s="98">
        <f t="shared" si="2"/>
        <v>106.8311502931674</v>
      </c>
      <c r="K11" s="98">
        <f>'Data 100 C'!E12</f>
        <v>107.396</v>
      </c>
      <c r="L11" s="98">
        <f>IF($L$4=Database!$A$2,
_xlfn.FORECAST.LINEAR(K11,
INDEX('DS2025'!$B$5:$B$15,MATCH(K11,'DS2025'!$A$5:$A$15,1)):
INDEX('DS2025'!$B$5:$B$15,MATCH(K11,'DS2025'!$A$5:$A$15,1)+1),
INDEX('DS2025'!$A$5:$A$15,MATCH(K11,'DS2025'!$A$5:$A$15,1)):
INDEX('DS2025'!$A$5:$A$15,MATCH(K11,'DS2025'!$A$5:$A$15,1)+1)),
IF($L$4=Database!$A$3,
_xlfn.FORECAST.LINEAR(K11,
INDEX('DS2025'!$E$5:$E$15,MATCH(K11,'DS2025'!$D$5:$D$15,1)):
INDEX('DS2025'!$E$5:$E$15,MATCH(K11,'DS2025'!$D$5:$D$15,1)+1),
INDEX('DS2025'!$D$5:$D$15,MATCH(K11,'DS2025'!$D$5:$D$15,1)):
INDEX('DS2025'!$D$5:$D$15,MATCH(K11,'DS2025'!$D$5:$D$15,1)+1)),
IF($L$4=Database!$A$4,
_xlfn.FORECAST.LINEAR(K11,
INDEX('DS2025'!$H$5:$H$15,MATCH(K11,'DS2025'!$G$5:$G$15,1)):
INDEX('DS2025'!$H$5:$H$15,MATCH(K11,'DS2025'!$G$5:$G$15,1)+1),
INDEX('DS2025'!$G$5:$G$15,MATCH(K11,'DS2025'!$G$5:$G$15,1)):
INDEX('DS2025'!$G$5:$G$15,MATCH(K11,'DS2025'!$G$5:$G$15,1)+1)),
IF($L$4=Database!$A$5,
_xlfn.FORECAST.LINEAR(K11,
INDEX('DS2025'!$K$5:$K$15,MATCH(K11,'DS2025'!$J$5:$J$15,1)):
INDEX('DS2025'!$K$5:$K$15,MATCH(K11,'DS2025'!$J$5:$J$15,1)+1),
INDEX('DS2025'!$J$5:$J$15,MATCH(K11,'DS2025'!$J$5:$J$15,1)):
INDEX('DS2025'!$J$5:$J$15,MATCH(K11,'DS2025'!$J$5:$J$15,1)+1)),
IF($L$4=Database!$A$6,
_xlfn.FORECAST.LINEAR(K11,
INDEX('DS2025'!$N$5:$N$15,MATCH(K11,'DS2025'!$M$5:$M$15,1)):
INDEX('DS2025'!$N$5:$N$15,MATCH(K11,'DS2025'!$M$5:$M$15,1)+1),
INDEX('DS2025'!$M$5:$M$15,MATCH(K11,'DS2025'!$M$5:$M$15,1)):
INDEX('DS2025'!$M$5:$M$15,MATCH(K11,'DS2025'!$M$5:$M$15,1)+1)),
IF($L$4=Database!$A$7,
_xlfn.FORECAST.LINEAR(K11,
INDEX('DS2025'!$Q$5:$Q$15,MATCH(K11,'DS2025'!$P$5:$P$15,1)):
INDEX('DS2025'!$Q$5:$Q$15,MATCH(K11,'DS2025'!$P$5:$P$15,1)+1),
INDEX('DS2025'!$P$5:$P$15,MATCH(K11,'DS2025'!$P$5:$P$15,1)):
INDEX('DS2025'!$P$5:$P$15,MATCH(K11,'DS2025'!$P$5:$P$15,1)+1)),
IF($L$4=Database!$A$8,
_xlfn.FORECAST.LINEAR(K11,
INDEX('DS2025'!$T$5:$T$15,MATCH(K11,'DS2025'!$S$5:$S$15,1)):
INDEX('DS2025'!$T$5:$T$15,MATCH(K11,'DS2025'!$S$5:$S$15,1)+1),
INDEX('DS2025'!$S$5:$S$15,MATCH(K11,'DS2025'!$S$5:$S$15,1)):
INDEX('DS2025'!$S$5:$S$15,MATCH(K11,'DS2025'!$S$5:$S$15,1)+1)),
IF($L$4=Database!$A$9,
_xlfn.FORECAST.LINEAR(K11,
INDEX('DS2025'!$W$5:$W$15,MATCH(K11,'DS2025'!$V$5:$V$15,1)):
INDEX('DS2025'!$W$5:$W$15,MATCH(K11,'DS2025'!$V$5:$V$15,1)+1),
INDEX('DS2025'!$V$5:$V$15,MATCH(K11,'DS2025'!$V$5:$V$15,1)):
INDEX('DS2025'!$V$5:$V$15,MATCH(K11,'DS2025'!$V$5:$V$15,1)+1)),
IF($L$4=Database!$A$10,
_xlfn.FORECAST.LINEAR(K11,
INDEX('DS2025'!$Z$5:$Z$15,MATCH(K11,'DS2025'!$Y$5:$Y$15,1)):
INDEX('DS2025'!$Z$5:$Z$15,MATCH(K11,'DS2025'!$Y$5:$Y$15,1)+1),
INDEX('DS2025'!$Y$5:$Y$15,MATCH(K11,'DS2025'!$Y$5:$Y$15,1)):
INDEX('DS2025'!$Y$5:$Y$15,MATCH(K11,'DS2025'!$Y$5:$Y$15,1)+1)),
IF($L$4=Database!$A$11,
_xlfn.FORECAST.LINEAR(
K11,
INDEX('DS2025'!$B$21:$B$35,MATCH(K11,'DS2025'!$A$21:$A$35,1)):
INDEX('DS2025'!$B$21:$B$35,MATCH(K11,'DS2025'!$A$21:$A$35,1)+1),
INDEX('DS2025'!$A$21:$A$35,MATCH(K11,'DS2025'!$A$21:$A$35,1)):
INDEX('DS2025'!$A$21:$A$35,MATCH(K11,'DS2025'!$A$21:$A$35,1)+1)),
IF($L$4=Database!$A$12,
_xlfn.FORECAST.LINEAR(
K11,
INDEX('DS2025'!$E$21:$E$35,MATCH(K11,'DS2025'!$D$21:$D$35,1)):
INDEX('DS2025'!$E$21:$E$35,MATCH(K11,'DS2025'!$D$21:$D$35,1)+1),
INDEX('DS2025'!$D$21:$D$35,MATCH(K11,'DS2025'!$D$21:$D$35,1)):
INDEX('DS2025'!$D$21:$D$35,MATCH(K11,'DS2025'!$D$21:$D$35,1)+1)),
IF($L$4=Database!$A$13,
_xlfn.FORECAST.LINEAR(
K11,
INDEX('DS2025'!$H$21:$H$35,MATCH(K11,'DS2025'!$G$21:$G$35,1)):
INDEX('DS2025'!$H$21:$H$35,MATCH(K11,'DS2025'!$G$21:$G$35,1)+1),
INDEX('DS2025'!$G$21:$G$35,MATCH(K11,'DS2025'!$G$21:$G$35,1)):
INDEX('DS2025'!$G$21:$G$35,MATCH(K11,'DS2025'!$G$21:$G$35,1)+1)),
IF($L$4=Database!$A$14,
_xlfn.FORECAST.LINEAR(
K11,
INDEX('DS2025'!$K$21:$K$35,MATCH(K11,'DS2025'!$J$21:$J$35,1)):
INDEX('DS2025'!$K$21:$K$35,MATCH(K11,'DS2025'!$J$21:$J$35,1)+1),
INDEX('DS2025'!$J$21:$J$35,MATCH(K11,'DS2025'!$J$21:$J$35,1)):
INDEX('DS2025'!$J$21:$J$35,MATCH(K11,'DS2025'!$J$21:$J$35,1)+1)),
IF($L$4=Database!$A$15,
_xlfn.FORECAST.LINEAR(
K11,
INDEX('DS2025'!$N$21:$N$35,MATCH(K11,'DS2025'!$M$21:$M$35,1)):
INDEX('DS2025'!$N$21:$N$35,MATCH(K11,'DS2025'!$M$21:$M$35,1)+1),
INDEX('DS2025'!$M$21:$M$35,MATCH(K11,'DS2025'!$M$21:$M$35,1)):
INDEX('DS2025'!$M$21:$M$35,MATCH(K11,'DS2025'!$M$21:$M$35,1)+1)),
IF($L$4=Database!$A$16,
_xlfn.FORECAST.LINEAR(
K11,
INDEX('DS2025'!$Q$21:$Q$35,MATCH(K11,'DS2025'!$P$21:$P$35,1)):
INDEX('DS2025'!$Q$21:$Q$35,MATCH(K11,'DS2025'!$P$21:$P$35,1)+1),
INDEX('DS2025'!$P$21:$P$35,MATCH(K11,'DS2025'!$P$21:$P$35,1)):
INDEX('DS2025'!$P$21:$P$35,MATCH(K11,'DS2025'!$P$21:$P$35,1)+1)),
IF($L$4=Database!$A$17,
_xlfn.FORECAST.LINEAR(
K11,
INDEX('DS2025'!$T$21:$T$35,MATCH(K11,'DS2025'!$S$21:$S$35,1)):
INDEX('DS2025'!$T$21:$T$35,MATCH(K11,'DS2025'!$S$21:$S$35,1)+1),
INDEX('DS2025'!$S$21:$S$35,MATCH(K11,'DS2025'!$S$21:$S$35,1)):
INDEX('DS2025'!$S$21:$S$35,MATCH(K11,'DS2025'!$S$21:$S$35,1)+1)),
IF($L$4=Database!$A$18,
_xlfn.FORECAST.LINEAR(
K11,
INDEX('DS2025'!$W$21:$W$35,MATCH(K11,'DS2025'!$V$21:$V$35,1)):
INDEX('DS2025'!$W$21:$W$35,MATCH(K11,'DS2025'!$V$21:$V$35,1)+1),
INDEX('DS2025'!$V$21:$V$35,MATCH(K11,'DS2025'!$V$21:$V$35,1)):
INDEX('DS2025'!$V$21:$V$35,MATCH(K11,'DS2025'!$V$21:$V$35,1)+1)),
IF($L$4=Database!$A$19,
_xlfn.FORECAST.LINEAR(
K11,
INDEX('DS2025'!$Z$21:$Z$35,MATCH(K11,'DS2025'!$Y$21:$Y$35,1)):
INDEX('DS2025'!$Z$21:$Z$35,MATCH(K11,'DS2025'!$Y$21:$Y$35,1)+1),
INDEX('DS2025'!$Y$21:$Y$35,MATCH(K11,'DS2025'!$Y$21:$Y$35,1)):
INDEX('DS2025'!$Y$21:$Y$35,MATCH(K11,'DS2025'!$Y$21:$Y$35,1)+1)),
IF($L$4=Database!$A$20,
_xlfn.FORECAST.LINEAR(
K11,
INDEX('DS2025'!$AC$21:$AC$35,MATCH(K11,'DS2025'!$AB$21:$AB$35,1)):
INDEX('DS2025'!$AC$21:$AC$35,MATCH(K11,'DS2025'!$AB$21:$AB$35,1)+1),
INDEX('DS2025'!$AB$21:$AB$35,MATCH(K11,'DS2025'!$AB$21:$AB$35,1)):
INDEX('DS2025'!$AB$21:$AB$35,MATCH(K11,'DS2025'!$AB$21:$AB$35,1)+1))
)))))))))))))))))))</f>
        <v>-0.35984415116976604</v>
      </c>
      <c r="M11" s="98">
        <f t="shared" si="3"/>
        <v>107.03615584883023</v>
      </c>
      <c r="N11" s="317">
        <f>'Data 100 C'!F12</f>
        <v>106.25700000000001</v>
      </c>
      <c r="O11" s="98">
        <f>IF($O$4=Database!$A$2,
_xlfn.FORECAST.LINEAR(N11,
INDEX('DS2025'!$B$5:$B$15,MATCH(N11,'DS2025'!$A$5:$A$15,1)):
INDEX('DS2025'!$B$5:$B$15,MATCH(N11,'DS2025'!$A$5:$A$15,1)+1),
INDEX('DS2025'!$A$5:$A$15,MATCH(N11,'DS2025'!$A$5:$A$15,1)):
INDEX('DS2025'!$A$5:$A$15,MATCH(N11,'DS2025'!$A$5:$A$15,1)+1)),
IF($O$4=Database!$A$3,
_xlfn.FORECAST.LINEAR(N11,
INDEX('DS2025'!$E$5:$E$15,MATCH(N11,'DS2025'!$D$5:$D$15,1)):
INDEX('DS2025'!$E$5:$E$15,MATCH(N11,'DS2025'!$D$5:$D$15,1)+1),
INDEX('DS2025'!$D$5:$D$15,MATCH(N11,'DS2025'!$D$5:$D$15,1)):
INDEX('DS2025'!$D$5:$D$15,MATCH(N11,'DS2025'!$D$5:$D$15,1)+1)),
IF($O$4=Database!$A$4,
_xlfn.FORECAST.LINEAR(N11,
INDEX('DS2025'!$H$5:$H$15,MATCH(N11,'DS2025'!$G$5:$G$15,1)):
INDEX('DS2025'!$H$5:$H$15,MATCH(N11,'DS2025'!$G$5:$G$15,1)+1),
INDEX('DS2025'!$G$5:$G$15,MATCH(N11,'DS2025'!$G$5:$G$15,1)):
INDEX('DS2025'!$G$5:$G$15,MATCH(N11,'DS2025'!$G$5:$G$15,1)+1)),
IF($O$4=Database!$A$5,
_xlfn.FORECAST.LINEAR(N11,
INDEX('DS2025'!$K$5:$K$15,MATCH(N11,'DS2025'!$J$5:$J$15,1)):
INDEX('DS2025'!$K$5:$K$15,MATCH(N11,'DS2025'!$J$5:$J$15,1)+1),
INDEX('DS2025'!$J$5:$J$15,MATCH(N11,'DS2025'!$J$5:$J$15,1)):
INDEX('DS2025'!$J$5:$J$15,MATCH(N11,'DS2025'!$J$5:$J$15,1)+1)),
IF($O$4=Database!$A$6,
_xlfn.FORECAST.LINEAR(N11,
INDEX('DS2025'!$N$5:$N$15,MATCH(N11,'DS2025'!$M$5:$M$15,1)):
INDEX('DS2025'!$N$5:$N$15,MATCH(N11,'DS2025'!$M$5:$M$15,1)+1),
INDEX('DS2025'!$M$5:$M$15,MATCH(N11,'DS2025'!$M$5:$M$15,1)):
INDEX('DS2025'!$M$5:$M$15,MATCH(N11,'DS2025'!$M$5:$M$15,1)+1)),
IF($O$4=Database!$A$7,
_xlfn.FORECAST.LINEAR(N11,
INDEX('DS2025'!$Q$5:$Q$15,MATCH(N11,'DS2025'!$P$5:$P$15,1)):
INDEX('DS2025'!$Q$5:$Q$15,MATCH(N11,'DS2025'!$P$5:$P$15,1)+1),
INDEX('DS2025'!$P$5:$P$15,MATCH(N11,'DS2025'!$P$5:$P$15,1)):
INDEX('DS2025'!$P$5:$P$15,MATCH(N11,'DS2025'!$P$5:$P$15,1)+1)),
IF($O$4=Database!$A$8,
_xlfn.FORECAST.LINEAR(N11,
INDEX('DS2025'!$T$5:$T$15,MATCH(N11,'DS2025'!$S$5:$S$15,1)):
INDEX('DS2025'!$T$5:$T$15,MATCH(N11,'DS2025'!$S$5:$S$15,1)+1),
INDEX('DS2025'!$S$5:$S$15,MATCH(N11,'DS2025'!$S$5:$S$15,1)):
INDEX('DS2025'!$S$5:$S$15,MATCH(N11,'DS2025'!$S$5:$S$15,1)+1)),
IF($O$4=Database!$A$9,
_xlfn.FORECAST.LINEAR(N11,
INDEX('DS2025'!$W$5:$W$15,MATCH(N11,'DS2025'!$V$5:$V$15,1)):
INDEX('DS2025'!$W$5:$W$15,MATCH(N11,'DS2025'!$V$5:$V$15,1)+1),
INDEX('DS2025'!$V$5:$V$15,MATCH(N11,'DS2025'!$V$5:$V$15,1)):
INDEX('DS2025'!$V$5:$V$15,MATCH(N11,'DS2025'!$V$5:$V$15,1)+1)),
IF($O$4=Database!$A$10,
_xlfn.FORECAST.LINEAR(N11,
INDEX('DS2025'!$Z$5:$Z$15,MATCH(N11,'DS2025'!$Y$5:$Y$15,1)):
INDEX('DS2025'!$Z$5:$Z$15,MATCH(N11,'DS2025'!$Y$5:$Y$15,1)+1),
INDEX('DS2025'!$Y$5:$Y$15,MATCH(N11,'DS2025'!$Y$5:$Y$15,1)):
INDEX('DS2025'!$Y$5:$Y$15,MATCH(N11,'DS2025'!$Y$5:$Y$15,1)+1)),
IF($O$4=Database!$A$11,
_xlfn.FORECAST.LINEAR(
N11,
INDEX('DS2025'!$B$21:$B$35,MATCH(N11,'DS2025'!$A$21:$A$35,1)):
INDEX('DS2025'!$B$21:$B$35,MATCH(N11,'DS2025'!$A$21:$A$35,1)+1),
INDEX('DS2025'!$A$21:$A$35,MATCH(N11,'DS2025'!$A$21:$A$35,1)):
INDEX('DS2025'!$A$21:$A$35,MATCH(N11,'DS2025'!$A$21:$A$35,1)+1)),
IF($O$4=Database!$A$12,
_xlfn.FORECAST.LINEAR(
N11,
INDEX('DS2025'!$E$21:$E$35,MATCH(N11,'DS2025'!$D$21:$D$35,1)):
INDEX('DS2025'!$E$21:$E$35,MATCH(N11,'DS2025'!$D$21:$D$35,1)+1),
INDEX('DS2025'!$D$21:$D$35,MATCH(N11,'DS2025'!$D$21:$D$35,1)):
INDEX('DS2025'!$D$21:$D$35,MATCH(N11,'DS2025'!$D$21:$D$35,1)+1)),
IF($O$4=Database!$A$13,
_xlfn.FORECAST.LINEAR(
N11,
INDEX('DS2025'!$H$21:$H$35,MATCH(N11,'DS2025'!$G$21:$G$35,1)):
INDEX('DS2025'!$H$21:$H$35,MATCH(N11,'DS2025'!$G$21:$G$35,1)+1),
INDEX('DS2025'!$G$21:$G$35,MATCH(N11,'DS2025'!$G$21:$G$35,1)):
INDEX('DS2025'!$G$21:$G$35,MATCH(N11,'DS2025'!$G$21:$G$35,1)+1)),
IF($O$4=Database!$A$14,
_xlfn.FORECAST.LINEAR(
N11,
INDEX('DS2025'!$K$21:$K$35,MATCH(N11,'DS2025'!$J$21:$J$35,1)):
INDEX('DS2025'!$K$21:$K$35,MATCH(N11,'DS2025'!$J$21:$J$35,1)+1),
INDEX('DS2025'!$J$21:$J$35,MATCH(N11,'DS2025'!$J$21:$J$35,1)):
INDEX('DS2025'!$J$21:$J$35,MATCH(N11,'DS2025'!$J$21:$J$35,1)+1)),
IF($O$4=Database!$A$15,
_xlfn.FORECAST.LINEAR(
N11,
INDEX('DS2025'!$N$21:$N$35,MATCH(N11,'DS2025'!$M$21:$M$35,1)):
INDEX('DS2025'!$N$21:$N$35,MATCH(N11,'DS2025'!$M$21:$M$35,1)+1),
INDEX('DS2025'!$M$21:$M$35,MATCH(N11,'DS2025'!$M$21:$M$35,1)):
INDEX('DS2025'!$M$21:$M$35,MATCH(N11,'DS2025'!$M$21:$M$35,1)+1)),
IF($O$4=Database!$A$16,
_xlfn.FORECAST.LINEAR(
N11,
INDEX('DS2025'!$Q$21:$Q$35,MATCH(N11,'DS2025'!$P$21:$P$35,1)):
INDEX('DS2025'!$Q$21:$Q$35,MATCH(N11,'DS2025'!$P$21:$P$35,1)+1),
INDEX('DS2025'!$P$21:$P$35,MATCH(N11,'DS2025'!$P$21:$P$35,1)):
INDEX('DS2025'!$P$21:$P$35,MATCH(N11,'DS2025'!$P$21:$P$35,1)+1)),
IF($O$4=Database!$A$17,
_xlfn.FORECAST.LINEAR(
N11,
INDEX('DS2025'!$T$21:$T$35,MATCH(N11,'DS2025'!$S$21:$S$35,1)):
INDEX('DS2025'!$T$21:$T$35,MATCH(N11,'DS2025'!$S$21:$S$35,1)+1),
INDEX('DS2025'!$S$21:$S$35,MATCH(N11,'DS2025'!$S$21:$S$35,1)):
INDEX('DS2025'!$S$21:$S$35,MATCH(N11,'DS2025'!$S$21:$S$35,1)+1)),
IF($O$4=Database!$A$18,
_xlfn.FORECAST.LINEAR(
N11,
INDEX('DS2025'!$W$21:$W$35,MATCH(N11,'DS2025'!$V$21:$V$35,1)):
INDEX('DS2025'!$W$21:$W$35,MATCH(N11,'DS2025'!$V$21:$V$35,1)+1),
INDEX('DS2025'!$V$21:$V$35,MATCH(N11,'DS2025'!$V$21:$V$35,1)):
INDEX('DS2025'!$V$21:$V$35,MATCH(N11,'DS2025'!$V$21:$V$35,1)+1)),
IF($O$4=Database!$A$19,
_xlfn.FORECAST.LINEAR(
N11,
INDEX('DS2025'!$Z$21:$Z$35,MATCH(N11,'DS2025'!$Y$21:$Y$35,1)):
INDEX('DS2025'!$Z$21:$Z$35,MATCH(N11,'DS2025'!$Y$21:$Y$35,1)+1),
INDEX('DS2025'!$Y$21:$Y$35,MATCH(N11,'DS2025'!$Y$21:$Y$35,1)):
INDEX('DS2025'!$Y$21:$Y$35,MATCH(N11,'DS2025'!$Y$21:$Y$35,1)+1)),
IF($O$4=Database!$A$20,
_xlfn.FORECAST.LINEAR(
N11,
INDEX('DS2025'!$AC$21:$AC$35,MATCH(N11,'DS2025'!$AB$21:$AB$35,1)):
INDEX('DS2025'!$AC$21:$AC$35,MATCH(N11,'DS2025'!$AB$21:$AB$35,1)+1),
INDEX('DS2025'!$AB$21:$AB$35,MATCH(N11,'DS2025'!$AB$21:$AB$35,1)):
INDEX('DS2025'!$AB$21:$AB$35,MATCH(N11,'DS2025'!$AB$21:$AB$35,1)+1))
)))))))))))))))))))</f>
        <v>-0.35970749850029993</v>
      </c>
      <c r="P11" s="96">
        <f t="shared" si="4"/>
        <v>105.89729250149971</v>
      </c>
      <c r="Q11" s="317">
        <f>'Data 100 C'!G12</f>
        <v>107.542</v>
      </c>
      <c r="R11" s="98">
        <f>IF($R$4=Database!$A$2,
_xlfn.FORECAST.LINEAR(Q11,
INDEX('DS2025'!$B$5:$B$15,MATCH(Q11,'DS2025'!$A$5:$A$15,1)):
INDEX('DS2025'!$B$5:$B$15,MATCH(Q11,'DS2025'!$A$5:$A$15,1)+1),
INDEX('DS2025'!$A$5:$A$15,MATCH(Q11,'DS2025'!$A$5:$A$15,1)):
INDEX('DS2025'!$A$5:$A$15,MATCH(Q11,'DS2025'!$A$5:$A$15,1)+1)),
IF($R$4=Database!$A$3,
_xlfn.FORECAST.LINEAR(Q11,
INDEX('DS2025'!$E$5:$E$15,MATCH(Q11,'DS2025'!$D$5:$D$15,1)):
INDEX('DS2025'!$E$5:$E$15,MATCH(Q11,'DS2025'!$D$5:$D$15,1)+1),
INDEX('DS2025'!$D$5:$D$15,MATCH(Q11,'DS2025'!$D$5:$D$15,1)):
INDEX('DS2025'!$D$5:$D$15,MATCH(Q11,'DS2025'!$D$5:$D$15,1)+1)),
IF($R$4=Database!$A$4,
_xlfn.FORECAST.LINEAR(Q11,
INDEX('DS2025'!$H$5:$H$15,MATCH(Q11,'DS2025'!$G$5:$G$15,1)):
INDEX('DS2025'!$H$5:$H$15,MATCH(Q11,'DS2025'!$G$5:$G$15,1)+1),
INDEX('DS2025'!$G$5:$G$15,MATCH(Q11,'DS2025'!$G$5:$G$15,1)):
INDEX('DS2025'!$G$5:$G$15,MATCH(Q11,'DS2025'!$G$5:$G$15,1)+1)),
IF($R$4=Database!$A$5,
_xlfn.FORECAST.LINEAR(Q11,
INDEX('DS2025'!$K$5:$K$15,MATCH(Q11,'DS2025'!$J$5:$J$15,1)):
INDEX('DS2025'!$K$5:$K$15,MATCH(Q11,'DS2025'!$J$5:$J$15,1)+1),
INDEX('DS2025'!$J$5:$J$15,MATCH(Q11,'DS2025'!$J$5:$J$15,1)):
INDEX('DS2025'!$J$5:$J$15,MATCH(Q11,'DS2025'!$J$5:$J$15,1)+1)),
IF($R$4=Database!$A$6,
_xlfn.FORECAST.LINEAR(Q11,
INDEX('DS2025'!$N$5:$N$15,MATCH(Q11,'DS2025'!$M$5:$M$15,1)):
INDEX('DS2025'!$N$5:$N$15,MATCH(Q11,'DS2025'!$M$5:$M$15,1)+1),
INDEX('DS2025'!$M$5:$M$15,MATCH(Q11,'DS2025'!$M$5:$M$15,1)):
INDEX('DS2025'!$M$5:$M$15,MATCH(Q11,'DS2025'!$M$5:$M$15,1)+1)),
IF($R$4=Database!$A$7,
_xlfn.FORECAST.LINEAR(Q11,
INDEX('DS2025'!$Q$5:$Q$15,MATCH(Q11,'DS2025'!$P$5:$P$15,1)):
INDEX('DS2025'!$Q$5:$Q$15,MATCH(Q11,'DS2025'!$P$5:$P$15,1)+1),
INDEX('DS2025'!$P$5:$P$15,MATCH(Q11,'DS2025'!$P$5:$P$15,1)):
INDEX('DS2025'!$P$5:$P$15,MATCH(Q11,'DS2025'!$P$5:$P$15,1)+1)),
IF($R$4=Database!$A$8,
_xlfn.FORECAST.LINEAR(Q11,
INDEX('DS2025'!$T$5:$T$15,MATCH(Q11,'DS2025'!$S$5:$S$15,1)):
INDEX('DS2025'!$T$5:$T$15,MATCH(Q11,'DS2025'!$S$5:$S$15,1)+1),
INDEX('DS2025'!$S$5:$S$15,MATCH(Q11,'DS2025'!$S$5:$S$15,1)):
INDEX('DS2025'!$S$5:$S$15,MATCH(Q11,'DS2025'!$S$5:$S$15,1)+1)),
IF($R$4=Database!$A$9,
_xlfn.FORECAST.LINEAR(Q11,
INDEX('DS2025'!$W$5:$W$15,MATCH(Q11,'DS2025'!$V$5:$V$15,1)):
INDEX('DS2025'!$W$5:$W$15,MATCH(Q11,'DS2025'!$V$5:$V$15,1)+1),
INDEX('DS2025'!$V$5:$V$15,MATCH(Q11,'DS2025'!$V$5:$V$15,1)):
INDEX('DS2025'!$V$5:$V$15,MATCH(Q11,'DS2025'!$V$5:$V$15,1)+1)),
IF($R$4=Database!$A$10,
_xlfn.FORECAST.LINEAR(Q11,
INDEX('DS2025'!$Z$5:$Z$15,MATCH(Q11,'DS2025'!$Y$5:$Y$15,1)):
INDEX('DS2025'!$Z$5:$Z$15,MATCH(Q11,'DS2025'!$Y$5:$Y$15,1)+1),
INDEX('DS2025'!$Y$5:$Y$15,MATCH(Q11,'DS2025'!$Y$5:$Y$15,1)):
INDEX('DS2025'!$Y$5:$Y$15,MATCH(Q11,'DS2025'!$Y$5:$Y$15,1)+1)),
IF($R$4=Database!$A$11,
_xlfn.FORECAST.LINEAR(
Q11,
INDEX('DS2025'!$B$21:$B$35,MATCH(Q11,'DS2025'!$A$21:$A$35,1)):
INDEX('DS2025'!$B$21:$B$35,MATCH(Q11,'DS2025'!$A$21:$A$35,1)+1),
INDEX('DS2025'!$A$21:$A$35,MATCH(Q11,'DS2025'!$A$21:$A$35,1)):
INDEX('DS2025'!$A$21:$A$35,MATCH(Q11,'DS2025'!$A$21:$A$35,1)+1)),
IF($R$4=Database!$A$12,
_xlfn.FORECAST.LINEAR(
Q11,
INDEX('DS2025'!$E$21:$E$35,MATCH(Q11,'DS2025'!$D$21:$D$35,1)):
INDEX('DS2025'!$E$21:$E$35,MATCH(Q11,'DS2025'!$D$21:$D$35,1)+1),
INDEX('DS2025'!$D$21:$D$35,MATCH(Q11,'DS2025'!$D$21:$D$35,1)):
INDEX('DS2025'!$D$21:$D$35,MATCH(Q11,'DS2025'!$D$21:$D$35,1)+1)),
IF($R$4=Database!$A$13,
_xlfn.FORECAST.LINEAR(
Q11,
INDEX('DS2025'!$H$21:$H$35,MATCH(Q11,'DS2025'!$G$21:$G$35,1)):
INDEX('DS2025'!$H$21:$H$35,MATCH(Q11,'DS2025'!$G$21:$G$35,1)+1),
INDEX('DS2025'!$G$21:$G$35,MATCH(Q11,'DS2025'!$G$21:$G$35,1)):
INDEX('DS2025'!$G$21:$G$35,MATCH(Q11,'DS2025'!$G$21:$G$35,1)+1)),
IF($R$4=Database!$A$14,
_xlfn.FORECAST.LINEAR(
Q11,
INDEX('DS2025'!$K$21:$K$35,MATCH(Q11,'DS2025'!$J$21:$J$35,1)):
INDEX('DS2025'!$K$21:$K$35,MATCH(Q11,'DS2025'!$J$21:$J$35,1)+1),
INDEX('DS2025'!$J$21:$J$35,MATCH(Q11,'DS2025'!$J$21:$J$35,1)):
INDEX('DS2025'!$J$21:$J$35,MATCH(Q11,'DS2025'!$J$21:$J$35,1)+1)),
IF($R$4=Database!$A$15,
_xlfn.FORECAST.LINEAR(
Q11,
INDEX('DS2025'!$N$21:$N$35,MATCH(Q11,'DS2025'!$M$21:$M$35,1)):
INDEX('DS2025'!$N$21:$N$35,MATCH(Q11,'DS2025'!$M$21:$M$35,1)+1),
INDEX('DS2025'!$M$21:$M$35,MATCH(Q11,'DS2025'!$M$21:$M$35,1)):
INDEX('DS2025'!$M$21:$M$35,MATCH(Q11,'DS2025'!$M$21:$M$35,1)+1)),
IF($R$4=Database!$A$16,
_xlfn.FORECAST.LINEAR(
Q11,
INDEX('DS2025'!$Q$21:$Q$35,MATCH(Q11,'DS2025'!$P$21:$P$35,1)):
INDEX('DS2025'!$Q$21:$Q$35,MATCH(Q11,'DS2025'!$P$21:$P$35,1)+1),
INDEX('DS2025'!$P$21:$P$35,MATCH(Q11,'DS2025'!$P$21:$P$35,1)):
INDEX('DS2025'!$P$21:$P$35,MATCH(Q11,'DS2025'!$P$21:$P$35,1)+1)),
IF($R$4=Database!$A$17,
_xlfn.FORECAST.LINEAR(
Q11,
INDEX('DS2025'!$T$21:$T$35,MATCH(Q11,'DS2025'!$S$21:$S$35,1)):
INDEX('DS2025'!$T$21:$T$35,MATCH(Q11,'DS2025'!$S$21:$S$35,1)+1),
INDEX('DS2025'!$S$21:$S$35,MATCH(Q11,'DS2025'!$S$21:$S$35,1)):
INDEX('DS2025'!$S$21:$S$35,MATCH(Q11,'DS2025'!$S$21:$S$35,1)+1)),
IF($R$4=Database!$A$18,
_xlfn.FORECAST.LINEAR(
Q11,
INDEX('DS2025'!$W$21:$W$35,MATCH(Q11,'DS2025'!$V$21:$V$35,1)):
INDEX('DS2025'!$W$21:$W$35,MATCH(Q11,'DS2025'!$V$21:$V$35,1)+1),
INDEX('DS2025'!$V$21:$V$35,MATCH(Q11,'DS2025'!$V$21:$V$35,1)):
INDEX('DS2025'!$V$21:$V$35,MATCH(Q11,'DS2025'!$V$21:$V$35,1)+1)),
IF($R$4=Database!$A$19,
_xlfn.FORECAST.LINEAR(
Q11,
INDEX('DS2025'!$Z$21:$Z$35,MATCH(Q11,'DS2025'!$Y$21:$Y$35,1)):
INDEX('DS2025'!$Z$21:$Z$35,MATCH(Q11,'DS2025'!$Y$21:$Y$35,1)+1),
INDEX('DS2025'!$Y$21:$Y$35,MATCH(Q11,'DS2025'!$Y$21:$Y$35,1)):
INDEX('DS2025'!$Y$21:$Y$35,MATCH(Q11,'DS2025'!$Y$21:$Y$35,1)+1)),
IF($R$4=Database!$A$20,
_xlfn.FORECAST.LINEAR(
Q11,
INDEX('DS2025'!$AC$21:$AC$35,MATCH(Q11,'DS2025'!$AB$21:$AB$35,1)):
INDEX('DS2025'!$AC$21:$AC$35,MATCH(Q11,'DS2025'!$AB$21:$AB$35,1)+1),
INDEX('DS2025'!$AB$21:$AB$35,MATCH(Q11,'DS2025'!$AB$21:$AB$35,1)):
INDEX('DS2025'!$AB$21:$AB$35,MATCH(Q11,'DS2025'!$AB$21:$AB$35,1)+1))
)))))))))))))))))))</f>
        <v>-1.7028044103547441E-2</v>
      </c>
      <c r="S11" s="98">
        <f t="shared" si="5"/>
        <v>107.52497195589645</v>
      </c>
      <c r="T11" s="317">
        <f>'Data 100 C'!H12</f>
        <v>105.485</v>
      </c>
      <c r="U11" s="98">
        <f>IF($U$4=Database!$A$2,
_xlfn.FORECAST.LINEAR(T11,
INDEX('DS2025'!$B$5:$B$15,MATCH(T11,'DS2025'!$A$5:$A$15,1)):
INDEX('DS2025'!$B$5:$B$15,MATCH(T11,'DS2025'!$A$5:$A$15,1)+1),
INDEX('DS2025'!$A$5:$A$15,MATCH(T11,'DS2025'!$A$5:$A$15,1)):
INDEX('DS2025'!$A$5:$A$15,MATCH(T11,'DS2025'!$A$5:$A$15,1)+1)),
IF($U$4=Database!$A$3,
_xlfn.FORECAST.LINEAR(T11,
INDEX('DS2025'!$E$5:$E$15,MATCH(T11,'DS2025'!$D$5:$D$15,1)):
INDEX('DS2025'!$E$5:$E$15,MATCH(T11,'DS2025'!$D$5:$D$15,1)+1),
INDEX('DS2025'!$D$5:$D$15,MATCH(T11,'DS2025'!$D$5:$D$15,1)):
INDEX('DS2025'!$D$5:$D$15,MATCH(T11,'DS2025'!$D$5:$D$15,1)+1)),
IF($U$4=Database!$A$4,
_xlfn.FORECAST.LINEAR(T11,
INDEX('DS2025'!$H$5:$H$15,MATCH(T11,'DS2025'!$G$5:$G$15,1)):
INDEX('DS2025'!$H$5:$H$15,MATCH(T11,'DS2025'!$G$5:$G$15,1)+1),
INDEX('DS2025'!$G$5:$G$15,MATCH(T11,'DS2025'!$G$5:$G$15,1)):
INDEX('DS2025'!$G$5:$G$15,MATCH(T11,'DS2025'!$G$5:$G$15,1)+1)),
IF($U$4=Database!$A$5,
_xlfn.FORECAST.LINEAR(T11,
INDEX('DS2025'!$K$5:$K$15,MATCH(T11,'DS2025'!$J$5:$J$15,1)):
INDEX('DS2025'!$K$5:$K$15,MATCH(T11,'DS2025'!$J$5:$J$15,1)+1),
INDEX('DS2025'!$J$5:$J$15,MATCH(T11,'DS2025'!$J$5:$J$15,1)):
INDEX('DS2025'!$J$5:$J$15,MATCH(T11,'DS2025'!$J$5:$J$15,1)+1)),
IF($U$4=Database!$A$6,
_xlfn.FORECAST.LINEAR(T11,
INDEX('DS2025'!$N$5:$N$15,MATCH(T11,'DS2025'!$M$5:$M$15,1)):
INDEX('DS2025'!$N$5:$N$15,MATCH(T11,'DS2025'!$M$5:$M$15,1)+1),
INDEX('DS2025'!$M$5:$M$15,MATCH(T11,'DS2025'!$M$5:$M$15,1)):
INDEX('DS2025'!$M$5:$M$15,MATCH(T11,'DS2025'!$M$5:$M$15,1)+1)),
IF($U$4=Database!$A$7,
_xlfn.FORECAST.LINEAR(T11,
INDEX('DS2025'!$Q$5:$Q$15,MATCH(T11,'DS2025'!$P$5:$P$15,1)):
INDEX('DS2025'!$Q$5:$Q$15,MATCH(T11,'DS2025'!$P$5:$P$15,1)+1),
INDEX('DS2025'!$P$5:$P$15,MATCH(T11,'DS2025'!$P$5:$P$15,1)):
INDEX('DS2025'!$P$5:$P$15,MATCH(T11,'DS2025'!$P$5:$P$15,1)+1)),
IF($U$4=Database!$A$8,
_xlfn.FORECAST.LINEAR(T11,
INDEX('DS2025'!$T$5:$T$15,MATCH(T11,'DS2025'!$S$5:$S$15,1)):
INDEX('DS2025'!$T$5:$T$15,MATCH(T11,'DS2025'!$S$5:$S$15,1)+1),
INDEX('DS2025'!$S$5:$S$15,MATCH(T11,'DS2025'!$S$5:$S$15,1)):
INDEX('DS2025'!$S$5:$S$15,MATCH(T11,'DS2025'!$S$5:$S$15,1)+1)),
IF($U$4=Database!$A$9,
_xlfn.FORECAST.LINEAR(T11,
INDEX('DS2025'!$W$5:$W$15,MATCH(T11,'DS2025'!$V$5:$V$15,1)):
INDEX('DS2025'!$W$5:$W$15,MATCH(T11,'DS2025'!$V$5:$V$15,1)+1),
INDEX('DS2025'!$V$5:$V$15,MATCH(T11,'DS2025'!$V$5:$V$15,1)):
INDEX('DS2025'!$V$5:$V$15,MATCH(T11,'DS2025'!$V$5:$V$15,1)+1)),
IF($U$4=Database!$A$10,
_xlfn.FORECAST.LINEAR(T11,
INDEX('DS2025'!$Z$5:$Z$15,MATCH(T11,'DS2025'!$Y$5:$Y$15,1)):
INDEX('DS2025'!$Z$5:$Z$15,MATCH(T11,'DS2025'!$Y$5:$Y$15,1)+1),
INDEX('DS2025'!$Y$5:$Y$15,MATCH(T11,'DS2025'!$Y$5:$Y$15,1)):
INDEX('DS2025'!$Y$5:$Y$15,MATCH(T11,'DS2025'!$Y$5:$Y$15,1)+1)),
IF($U$4=Database!$A$11,
_xlfn.FORECAST.LINEAR(
T11,
INDEX('DS2025'!$B$21:$B$35,MATCH(T11,'DS2025'!$A$21:$A$35,1)):
INDEX('DS2025'!$B$21:$B$35,MATCH(T11,'DS2025'!$A$21:$A$35,1)+1),
INDEX('DS2025'!$A$21:$A$35,MATCH(T11,'DS2025'!$A$21:$A$35,1)):
INDEX('DS2025'!$A$21:$A$35,MATCH(T11,'DS2025'!$A$21:$A$35,1)+1)),
IF($U$4=Database!$A$12,
_xlfn.FORECAST.LINEAR(
T11,
INDEX('DS2025'!$E$21:$E$35,MATCH(T11,'DS2025'!$D$21:$D$35,1)):
INDEX('DS2025'!$E$21:$E$35,MATCH(T11,'DS2025'!$D$21:$D$35,1)+1),
INDEX('DS2025'!$D$21:$D$35,MATCH(T11,'DS2025'!$D$21:$D$35,1)):
INDEX('DS2025'!$D$21:$D$35,MATCH(T11,'DS2025'!$D$21:$D$35,1)+1)),
IF($U$4=Database!$A$13,
_xlfn.FORECAST.LINEAR(
T11,
INDEX('DS2025'!$H$21:$H$35,MATCH(T11,'DS2025'!$G$21:$G$35,1)):
INDEX('DS2025'!$H$21:$H$35,MATCH(T11,'DS2025'!$G$21:$G$35,1)+1),
INDEX('DS2025'!$G$21:$G$35,MATCH(T11,'DS2025'!$G$21:$G$35,1)):
INDEX('DS2025'!$G$21:$G$35,MATCH(T11,'DS2025'!$G$21:$G$35,1)+1)),
IF($U$4=Database!$A$14,
_xlfn.FORECAST.LINEAR(
T11,
INDEX('DS2025'!$K$21:$K$35,MATCH(T11,'DS2025'!$J$21:$J$35,1)):
INDEX('DS2025'!$K$21:$K$35,MATCH(T11,'DS2025'!$J$21:$J$35,1)+1),
INDEX('DS2025'!$J$21:$J$35,MATCH(T11,'DS2025'!$J$21:$J$35,1)):
INDEX('DS2025'!$J$21:$J$35,MATCH(T11,'DS2025'!$J$21:$J$35,1)+1)),
IF($U$4=Database!$A$15,
_xlfn.FORECAST.LINEAR(
T11,
INDEX('DS2025'!$N$21:$N$35,MATCH(T11,'DS2025'!$M$21:$M$35,1)):
INDEX('DS2025'!$N$21:$N$35,MATCH(T11,'DS2025'!$M$21:$M$35,1)+1),
INDEX('DS2025'!$M$21:$M$35,MATCH(T11,'DS2025'!$M$21:$M$35,1)):
INDEX('DS2025'!$M$21:$M$35,MATCH(T11,'DS2025'!$M$21:$M$35,1)+1)),
IF($U$4=Database!$A$16,
_xlfn.FORECAST.LINEAR(
T11,
INDEX('DS2025'!$Q$21:$Q$35,MATCH(T11,'DS2025'!$P$21:$P$35,1)):
INDEX('DS2025'!$Q$21:$Q$35,MATCH(T11,'DS2025'!$P$21:$P$35,1)+1),
INDEX('DS2025'!$P$21:$P$35,MATCH(T11,'DS2025'!$P$21:$P$35,1)):
INDEX('DS2025'!$P$21:$P$35,MATCH(T11,'DS2025'!$P$21:$P$35,1)+1)),
IF($U$4=Database!$A$17,
_xlfn.FORECAST.LINEAR(
T11,
INDEX('DS2025'!$T$21:$T$35,MATCH(T11,'DS2025'!$S$21:$S$35,1)):
INDEX('DS2025'!$T$21:$T$35,MATCH(T11,'DS2025'!$S$21:$S$35,1)+1),
INDEX('DS2025'!$S$21:$S$35,MATCH(T11,'DS2025'!$S$21:$S$35,1)):
INDEX('DS2025'!$S$21:$S$35,MATCH(T11,'DS2025'!$S$21:$S$35,1)+1)),
IF($U$4=Database!$A$18,
_xlfn.FORECAST.LINEAR(
T11,
INDEX('DS2025'!$W$21:$W$35,MATCH(T11,'DS2025'!$V$21:$V$35,1)):
INDEX('DS2025'!$W$21:$W$35,MATCH(T11,'DS2025'!$V$21:$V$35,1)+1),
INDEX('DS2025'!$V$21:$V$35,MATCH(T11,'DS2025'!$V$21:$V$35,1)):
INDEX('DS2025'!$V$21:$V$35,MATCH(T11,'DS2025'!$V$21:$V$35,1)+1)),
IF($U$4=Database!$A$19,
_xlfn.FORECAST.LINEAR(
T11,
INDEX('DS2025'!$Z$21:$Z$35,MATCH(T11,'DS2025'!$Y$21:$Y$35,1)):
INDEX('DS2025'!$Z$21:$Z$35,MATCH(T11,'DS2025'!$Y$21:$Y$35,1)+1),
INDEX('DS2025'!$Y$21:$Y$35,MATCH(T11,'DS2025'!$Y$21:$Y$35,1)):
INDEX('DS2025'!$Y$21:$Y$35,MATCH(T11,'DS2025'!$Y$21:$Y$35,1)+1)),
IF($U$4=Database!$A$20,
_xlfn.FORECAST.LINEAR(
T11,
INDEX('DS2025'!$AC$21:$AC$35,MATCH(T11,'DS2025'!$AB$21:$AB$35,1)):
INDEX('DS2025'!$AC$21:$AC$35,MATCH(T11,'DS2025'!$AB$21:$AB$35,1)+1),
INDEX('DS2025'!$AB$21:$AB$35,MATCH(T11,'DS2025'!$AB$21:$AB$35,1)):
INDEX('DS2025'!$AB$21:$AB$35,MATCH(T11,'DS2025'!$AB$21:$AB$35,1)+1))
)))))))))))))))))))</f>
        <v>-0.35961487702459505</v>
      </c>
      <c r="V11" s="98">
        <f t="shared" si="6"/>
        <v>105.1253851229754</v>
      </c>
      <c r="W11" s="317">
        <f>'Data 100 C'!I12</f>
        <v>106.185</v>
      </c>
      <c r="X11" s="98">
        <f>IF($X$4=Database!$A$2,
_xlfn.FORECAST.LINEAR(W11,
INDEX('DS2025'!$B$5:$B$15,MATCH(W11,'DS2025'!$A$5:$A$15,1)):
INDEX('DS2025'!$B$5:$B$15,MATCH(W11,'DS2025'!$A$5:$A$15,1)+1),
INDEX('DS2025'!$A$5:$A$15,MATCH(W11,'DS2025'!$A$5:$A$15,1)):
INDEX('DS2025'!$A$5:$A$15,MATCH(W11,'DS2025'!$A$5:$A$15,1)+1)),
IF($X$4=Database!$A$3,
_xlfn.FORECAST.LINEAR(W11,
INDEX('DS2025'!$E$5:$E$15,MATCH(W11,'DS2025'!$D$5:$D$15,1)):
INDEX('DS2025'!$E$5:$E$15,MATCH(W11,'DS2025'!$D$5:$D$15,1)+1),
INDEX('DS2025'!$D$5:$D$15,MATCH(W11,'DS2025'!$D$5:$D$15,1)):
INDEX('DS2025'!$D$5:$D$15,MATCH(W11,'DS2025'!$D$5:$D$15,1)+1)),
IF($X$4=Database!$A$4,
_xlfn.FORECAST.LINEAR(W11,
INDEX('DS2025'!$H$5:$H$15,MATCH(W11,'DS2025'!$G$5:$G$15,1)):
INDEX('DS2025'!$H$5:$H$15,MATCH(W11,'DS2025'!$G$5:$G$15,1)+1),
INDEX('DS2025'!$G$5:$G$15,MATCH(W11,'DS2025'!$G$5:$G$15,1)):
INDEX('DS2025'!$G$5:$G$15,MATCH(W11,'DS2025'!$G$5:$G$15,1)+1)),
IF($X$4=Database!$A$5,
_xlfn.FORECAST.LINEAR(W11,
INDEX('DS2025'!$K$5:$K$15,MATCH(W11,'DS2025'!$J$5:$J$15,1)):
INDEX('DS2025'!$K$5:$K$15,MATCH(W11,'DS2025'!$J$5:$J$15,1)+1),
INDEX('DS2025'!$J$5:$J$15,MATCH(W11,'DS2025'!$J$5:$J$15,1)):
INDEX('DS2025'!$J$5:$J$15,MATCH(W11,'DS2025'!$J$5:$J$15,1)+1)),
IF($X$4=Database!$A$6,
_xlfn.FORECAST.LINEAR(W11,
INDEX('DS2025'!$N$5:$N$15,MATCH(W11,'DS2025'!$M$5:$M$15,1)):
INDEX('DS2025'!$N$5:$N$15,MATCH(W11,'DS2025'!$M$5:$M$15,1)+1),
INDEX('DS2025'!$M$5:$M$15,MATCH(W11,'DS2025'!$M$5:$M$15,1)):
INDEX('DS2025'!$M$5:$M$15,MATCH(W11,'DS2025'!$M$5:$M$15,1)+1)),
IF($X$4=Database!$A$7,
_xlfn.FORECAST.LINEAR(W11,
INDEX('DS2025'!$Q$5:$Q$15,MATCH(W11,'DS2025'!$P$5:$P$15,1)):
INDEX('DS2025'!$Q$5:$Q$15,MATCH(W11,'DS2025'!$P$5:$P$15,1)+1),
INDEX('DS2025'!$P$5:$P$15,MATCH(W11,'DS2025'!$P$5:$P$15,1)):
INDEX('DS2025'!$P$5:$P$15,MATCH(W11,'DS2025'!$P$5:$P$15,1)+1)),
IF($X$4=Database!$A$8,
_xlfn.FORECAST.LINEAR(W11,
INDEX('DS2025'!$T$5:$T$15,MATCH(W11,'DS2025'!$S$5:$S$15,1)):
INDEX('DS2025'!$T$5:$T$15,MATCH(W11,'DS2025'!$S$5:$S$15,1)+1),
INDEX('DS2025'!$S$5:$S$15,MATCH(W11,'DS2025'!$S$5:$S$15,1)):
INDEX('DS2025'!$S$5:$S$15,MATCH(W11,'DS2025'!$S$5:$S$15,1)+1)),
IF($X$4=Database!$A$9,
_xlfn.FORECAST.LINEAR(W11,
INDEX('DS2025'!$W$5:$W$15,MATCH(W11,'DS2025'!$V$5:$V$15,1)):
INDEX('DS2025'!$W$5:$W$15,MATCH(W11,'DS2025'!$V$5:$V$15,1)+1),
INDEX('DS2025'!$V$5:$V$15,MATCH(W11,'DS2025'!$V$5:$V$15,1)):
INDEX('DS2025'!$V$5:$V$15,MATCH(W11,'DS2025'!$V$5:$V$15,1)+1)),
IF($X$4=Database!$A$10,
_xlfn.FORECAST.LINEAR(W11,
INDEX('DS2025'!$Z$5:$Z$15,MATCH(W11,'DS2025'!$Y$5:$Y$15,1)):
INDEX('DS2025'!$Z$5:$Z$15,MATCH(W11,'DS2025'!$Y$5:$Y$15,1)+1),
INDEX('DS2025'!$Y$5:$Y$15,MATCH(W11,'DS2025'!$Y$5:$Y$15,1)):
INDEX('DS2025'!$Y$5:$Y$15,MATCH(W11,'DS2025'!$Y$5:$Y$15,1)+1)),
IF($X$4=Database!$A$11,
_xlfn.FORECAST.LINEAR(
W11,
INDEX('DS2025'!$B$21:$B$35,MATCH(W11,'DS2025'!$A$21:$A$35,1)):
INDEX('DS2025'!$B$21:$B$35,MATCH(W11,'DS2025'!$A$21:$A$35,1)+1),
INDEX('DS2025'!$A$21:$A$35,MATCH(W11,'DS2025'!$A$21:$A$35,1)):
INDEX('DS2025'!$A$21:$A$35,MATCH(W11,'DS2025'!$A$21:$A$35,1)+1)),
IF($X$4=Database!$A$12,
_xlfn.FORECAST.LINEAR(
W11,
INDEX('DS2025'!$E$21:$E$35,MATCH(W11,'DS2025'!$D$21:$D$35,1)):
INDEX('DS2025'!$E$21:$E$35,MATCH(W11,'DS2025'!$D$21:$D$35,1)+1),
INDEX('DS2025'!$D$21:$D$35,MATCH(W11,'DS2025'!$D$21:$D$35,1)):
INDEX('DS2025'!$D$21:$D$35,MATCH(W11,'DS2025'!$D$21:$D$35,1)+1)),
IF($X$4=Database!$A$13,
_xlfn.FORECAST.LINEAR(
W11,
INDEX('DS2025'!$H$21:$H$35,MATCH(W11,'DS2025'!$G$21:$G$35,1)):
INDEX('DS2025'!$H$21:$H$35,MATCH(W11,'DS2025'!$G$21:$G$35,1)+1),
INDEX('DS2025'!$G$21:$G$35,MATCH(W11,'DS2025'!$G$21:$G$35,1)):
INDEX('DS2025'!$G$21:$G$35,MATCH(W11,'DS2025'!$G$21:$G$35,1)+1)),
IF($X$4=Database!$A$14,
_xlfn.FORECAST.LINEAR(
W11,
INDEX('DS2025'!$K$21:$K$35,MATCH(W11,'DS2025'!$J$21:$J$35,1)):
INDEX('DS2025'!$K$21:$K$35,MATCH(W11,'DS2025'!$J$21:$J$35,1)+1),
INDEX('DS2025'!$J$21:$J$35,MATCH(W11,'DS2025'!$J$21:$J$35,1)):
INDEX('DS2025'!$J$21:$J$35,MATCH(W11,'DS2025'!$J$21:$J$35,1)+1)),
IF($X$4=Database!$A$15,
_xlfn.FORECAST.LINEAR(
W11,
INDEX('DS2025'!$N$21:$N$35,MATCH(W11,'DS2025'!$M$21:$M$35,1)):
INDEX('DS2025'!$N$21:$N$35,MATCH(W11,'DS2025'!$M$21:$M$35,1)+1),
INDEX('DS2025'!$M$21:$M$35,MATCH(W11,'DS2025'!$M$21:$M$35,1)):
INDEX('DS2025'!$M$21:$M$35,MATCH(W11,'DS2025'!$M$21:$M$35,1)+1)),
IF($X$4=Database!$A$16,
_xlfn.FORECAST.LINEAR(
W11,
INDEX('DS2025'!$Q$21:$Q$35,MATCH(W11,'DS2025'!$P$21:$P$35,1)):
INDEX('DS2025'!$Q$21:$Q$35,MATCH(W11,'DS2025'!$P$21:$P$35,1)+1),
INDEX('DS2025'!$P$21:$P$35,MATCH(W11,'DS2025'!$P$21:$P$35,1)):
INDEX('DS2025'!$P$21:$P$35,MATCH(W11,'DS2025'!$P$21:$P$35,1)+1)),
IF($X$4=Database!$A$17,
_xlfn.FORECAST.LINEAR(
W11,
INDEX('DS2025'!$T$21:$T$35,MATCH(W11,'DS2025'!$S$21:$S$35,1)):
INDEX('DS2025'!$T$21:$T$35,MATCH(W11,'DS2025'!$S$21:$S$35,1)+1),
INDEX('DS2025'!$S$21:$S$35,MATCH(W11,'DS2025'!$S$21:$S$35,1)):
INDEX('DS2025'!$S$21:$S$35,MATCH(W11,'DS2025'!$S$21:$S$35,1)+1)),
IF($X$4=Database!$A$18,
_xlfn.FORECAST.LINEAR(
W11,
INDEX('DS2025'!$W$21:$W$35,MATCH(W11,'DS2025'!$V$21:$V$35,1)):
INDEX('DS2025'!$W$21:$W$35,MATCH(W11,'DS2025'!$V$21:$V$35,1)+1),
INDEX('DS2025'!$V$21:$V$35,MATCH(W11,'DS2025'!$V$21:$V$35,1)):
INDEX('DS2025'!$V$21:$V$35,MATCH(W11,'DS2025'!$V$21:$V$35,1)+1)),
IF($X$4=Database!$A$19,
_xlfn.FORECAST.LINEAR(
W11,
INDEX('DS2025'!$Z$21:$Z$35,MATCH(W11,'DS2025'!$Y$21:$Y$35,1)):
INDEX('DS2025'!$Z$21:$Z$35,MATCH(W11,'DS2025'!$Y$21:$Y$35,1)+1),
INDEX('DS2025'!$Y$21:$Y$35,MATCH(W11,'DS2025'!$Y$21:$Y$35,1)):
INDEX('DS2025'!$Y$21:$Y$35,MATCH(W11,'DS2025'!$Y$21:$Y$35,1)+1)),
IF($X$4=Database!$A$20,
_xlfn.FORECAST.LINEAR(
W11,
INDEX('DS2025'!$AC$21:$AC$35,MATCH(W11,'DS2025'!$AB$21:$AB$35,1)):
INDEX('DS2025'!$AC$21:$AC$35,MATCH(W11,'DS2025'!$AB$21:$AB$35,1)+1),
INDEX('DS2025'!$AB$21:$AB$35,MATCH(W11,'DS2025'!$AB$21:$AB$35,1)):
INDEX('DS2025'!$AB$21:$AB$35,MATCH(W11,'DS2025'!$AB$21:$AB$35,1)+1))
)))))))))))))))))))</f>
        <v>-0.35969886022795439</v>
      </c>
      <c r="Y11" s="98">
        <f t="shared" si="7"/>
        <v>105.82530113977205</v>
      </c>
      <c r="Z11" s="97">
        <f>'Data 100 C'!J12</f>
        <v>107.20399999999999</v>
      </c>
      <c r="AA11" s="98">
        <f>IF($AA$4=Database!$A$2,
_xlfn.FORECAST.LINEAR(Z11,
INDEX('DS2025'!$B$5:$B$15,MATCH(Z11,'DS2025'!$A$5:$A$15,1)):
INDEX('DS2025'!$B$5:$B$15,MATCH(Z11,'DS2025'!$A$5:$A$15,1)+1),
INDEX('DS2025'!$A$5:$A$15,MATCH(Z11,'DS2025'!$A$5:$A$15,1)):
INDEX('DS2025'!$A$5:$A$15,MATCH(Z11,'DS2025'!$A$5:$A$15,1)+1)),
IF($AA$4=Database!$A$3,
_xlfn.FORECAST.LINEAR(Z11,
INDEX('DS2025'!$E$5:$E$15,MATCH(Z11,'DS2025'!$D$5:$D$15,1)):
INDEX('DS2025'!$E$5:$E$15,MATCH(Z11,'DS2025'!$D$5:$D$15,1)+1),
INDEX('DS2025'!$D$5:$D$15,MATCH(Z11,'DS2025'!$D$5:$D$15,1)):
INDEX('DS2025'!$D$5:$D$15,MATCH(Z11,'DS2025'!$D$5:$D$15,1)+1)),
IF($AA$4=Database!$A$4,
_xlfn.FORECAST.LINEAR(Z11,
INDEX('DS2025'!$H$5:$H$15,MATCH(Z11,'DS2025'!$G$5:$G$15,1)):
INDEX('DS2025'!$H$5:$H$15,MATCH(Z11,'DS2025'!$G$5:$G$15,1)+1),
INDEX('DS2025'!$G$5:$G$15,MATCH(Z11,'DS2025'!$G$5:$G$15,1)):
INDEX('DS2025'!$G$5:$G$15,MATCH(Z11,'DS2025'!$G$5:$G$15,1)+1)),
IF($AA$4=Database!$A$5,
_xlfn.FORECAST.LINEAR(Z11,
INDEX('DS2025'!$K$5:$K$15,MATCH(Z11,'DS2025'!$J$5:$J$15,1)):
INDEX('DS2025'!$K$5:$K$15,MATCH(Z11,'DS2025'!$J$5:$J$15,1)+1),
INDEX('DS2025'!$J$5:$J$15,MATCH(Z11,'DS2025'!$J$5:$J$15,1)):
INDEX('DS2025'!$J$5:$J$15,MATCH(Z11,'DS2025'!$J$5:$J$15,1)+1)),
IF($AA$4=Database!$A$6,
_xlfn.FORECAST.LINEAR(Z11,
INDEX('DS2025'!$N$5:$N$15,MATCH(Z11,'DS2025'!$M$5:$M$15,1)):
INDEX('DS2025'!$N$5:$N$15,MATCH(Z11,'DS2025'!$M$5:$M$15,1)+1),
INDEX('DS2025'!$M$5:$M$15,MATCH(Z11,'DS2025'!$M$5:$M$15,1)):
INDEX('DS2025'!$M$5:$M$15,MATCH(Z11,'DS2025'!$M$5:$M$15,1)+1)),
IF($AA$4=Database!$A$7,
_xlfn.FORECAST.LINEAR(Z11,
INDEX('DS2025'!$Q$5:$Q$15,MATCH(Z11,'DS2025'!$P$5:$P$15,1)):
INDEX('DS2025'!$Q$5:$Q$15,MATCH(Z11,'DS2025'!$P$5:$P$15,1)+1),
INDEX('DS2025'!$P$5:$P$15,MATCH(Z11,'DS2025'!$P$5:$P$15,1)):
INDEX('DS2025'!$P$5:$P$15,MATCH(Z11,'DS2025'!$P$5:$P$15,1)+1)),
IF($AA$4=Database!$A$8,
_xlfn.FORECAST.LINEAR(Z11,
INDEX('DS2025'!$T$5:$T$15,MATCH(Z11,'DS2025'!$S$5:$S$15,1)):
INDEX('DS2025'!$T$5:$T$15,MATCH(Z11,'DS2025'!$S$5:$S$15,1)+1),
INDEX('DS2025'!$S$5:$S$15,MATCH(Z11,'DS2025'!$S$5:$S$15,1)):
INDEX('DS2025'!$S$5:$S$15,MATCH(Z11,'DS2025'!$S$5:$S$15,1)+1)),
IF($AA$4=Database!$A$9,
_xlfn.FORECAST.LINEAR(Z11,
INDEX('DS2025'!$W$5:$W$15,MATCH(Z11,'DS2025'!$V$5:$V$15,1)):
INDEX('DS2025'!$W$5:$W$15,MATCH(Z11,'DS2025'!$V$5:$V$15,1)+1),
INDEX('DS2025'!$V$5:$V$15,MATCH(Z11,'DS2025'!$V$5:$V$15,1)):
INDEX('DS2025'!$V$5:$V$15,MATCH(Z11,'DS2025'!$V$5:$V$15,1)+1)),
IF($AA$4=Database!$A$10,
_xlfn.FORECAST.LINEAR(Z11,
INDEX('DS2025'!$Z$5:$Z$15,MATCH(Z11,'DS2025'!$Y$5:$Y$15,1)):
INDEX('DS2025'!$Z$5:$Z$15,MATCH(Z11,'DS2025'!$Y$5:$Y$15,1)+1),
INDEX('DS2025'!$Y$5:$Y$15,MATCH(Z11,'DS2025'!$Y$5:$Y$15,1)):
INDEX('DS2025'!$Y$5:$Y$15,MATCH(Z11,'DS2025'!$Y$5:$Y$15,1)+1)),
IF($AA$4=Database!$A$11,
_xlfn.FORECAST.LINEAR(
Z11,
INDEX('DS2025'!$B$21:$B$35,MATCH(Z11,'DS2025'!$A$21:$A$35,1)):
INDEX('DS2025'!$B$21:$B$35,MATCH(Z11,'DS2025'!$A$21:$A$35,1)+1),
INDEX('DS2025'!$A$21:$A$35,MATCH(Z11,'DS2025'!$A$21:$A$35,1)):
INDEX('DS2025'!$A$21:$A$35,MATCH(Z11,'DS2025'!$A$21:$A$35,1)+1)),
IF($AA$4=Database!$A$12,
_xlfn.FORECAST.LINEAR(
Z11,
INDEX('DS2025'!$E$21:$E$35,MATCH(Z11,'DS2025'!$D$21:$D$35,1)):
INDEX('DS2025'!$E$21:$E$35,MATCH(Z11,'DS2025'!$D$21:$D$35,1)+1),
INDEX('DS2025'!$D$21:$D$35,MATCH(Z11,'DS2025'!$D$21:$D$35,1)):
INDEX('DS2025'!$D$21:$D$35,MATCH(Z11,'DS2025'!$D$21:$D$35,1)+1)),
IF($AA$4=Database!$A$13,
_xlfn.FORECAST.LINEAR(
Z11,
INDEX('DS2025'!$H$21:$H$35,MATCH(Z11,'DS2025'!$G$21:$G$35,1)):
INDEX('DS2025'!$H$21:$H$35,MATCH(Z11,'DS2025'!$G$21:$G$35,1)+1),
INDEX('DS2025'!$G$21:$G$35,MATCH(Z11,'DS2025'!$G$21:$G$35,1)):
INDEX('DS2025'!$G$21:$G$35,MATCH(Z11,'DS2025'!$G$21:$G$35,1)+1)),
IF($AA$4=Database!$A$14,
_xlfn.FORECAST.LINEAR(
Z11,
INDEX('DS2025'!$K$21:$K$35,MATCH(Z11,'DS2025'!$J$21:$J$35,1)):
INDEX('DS2025'!$K$21:$K$35,MATCH(Z11,'DS2025'!$J$21:$J$35,1)+1),
INDEX('DS2025'!$J$21:$J$35,MATCH(Z11,'DS2025'!$J$21:$J$35,1)):
INDEX('DS2025'!$J$21:$J$35,MATCH(Z11,'DS2025'!$J$21:$J$35,1)+1)),
IF($AA$4=Database!$A$15,
_xlfn.FORECAST.LINEAR(
Z11,
INDEX('DS2025'!$N$21:$N$35,MATCH(Z11,'DS2025'!$M$21:$M$35,1)):
INDEX('DS2025'!$N$21:$N$35,MATCH(Z11,'DS2025'!$M$21:$M$35,1)+1),
INDEX('DS2025'!$M$21:$M$35,MATCH(Z11,'DS2025'!$M$21:$M$35,1)):
INDEX('DS2025'!$M$21:$M$35,MATCH(Z11,'DS2025'!$M$21:$M$35,1)+1)),
IF($AA$4=Database!$A$16,
_xlfn.FORECAST.LINEAR(
Z11,
INDEX('DS2025'!$Q$21:$Q$35,MATCH(Z11,'DS2025'!$P$21:$P$35,1)):
INDEX('DS2025'!$Q$21:$Q$35,MATCH(Z11,'DS2025'!$P$21:$P$35,1)+1),
INDEX('DS2025'!$P$21:$P$35,MATCH(Z11,'DS2025'!$P$21:$P$35,1)):
INDEX('DS2025'!$P$21:$P$35,MATCH(Z11,'DS2025'!$P$21:$P$35,1)+1)),
IF($AA$4=Database!$A$17,
_xlfn.FORECAST.LINEAR(
Z11,
INDEX('DS2025'!$T$21:$T$35,MATCH(Z11,'DS2025'!$S$21:$S$35,1)):
INDEX('DS2025'!$T$21:$T$35,MATCH(Z11,'DS2025'!$S$21:$S$35,1)+1),
INDEX('DS2025'!$S$21:$S$35,MATCH(Z11,'DS2025'!$S$21:$S$35,1)):
INDEX('DS2025'!$S$21:$S$35,MATCH(Z11,'DS2025'!$S$21:$S$35,1)+1)),
IF($AA$4=Database!$A$18,
_xlfn.FORECAST.LINEAR(
Z11,
INDEX('DS2025'!$W$21:$W$35,MATCH(Z11,'DS2025'!$V$21:$V$35,1)):
INDEX('DS2025'!$W$21:$W$35,MATCH(Z11,'DS2025'!$V$21:$V$35,1)+1),
INDEX('DS2025'!$V$21:$V$35,MATCH(Z11,'DS2025'!$V$21:$V$35,1)):
INDEX('DS2025'!$V$21:$V$35,MATCH(Z11,'DS2025'!$V$21:$V$35,1)+1)),
IF($AA$4=Database!$A$19,
_xlfn.FORECAST.LINEAR(
Z11,
INDEX('DS2025'!$Z$21:$Z$35,MATCH(Z11,'DS2025'!$Y$21:$Y$35,1)):
INDEX('DS2025'!$Z$21:$Z$35,MATCH(Z11,'DS2025'!$Y$21:$Y$35,1)+1),
INDEX('DS2025'!$Y$21:$Y$35,MATCH(Z11,'DS2025'!$Y$21:$Y$35,1)):
INDEX('DS2025'!$Y$21:$Y$35,MATCH(Z11,'DS2025'!$Y$21:$Y$35,1)+1)),
IF($AA$4=Database!$A$20,
_xlfn.FORECAST.LINEAR(
Z11,
INDEX('DS2025'!$AC$21:$AC$35,MATCH(Z11,'DS2025'!$AB$21:$AB$35,1)):
INDEX('DS2025'!$AC$21:$AC$35,MATCH(Z11,'DS2025'!$AB$21:$AB$35,1)+1),
INDEX('DS2025'!$AB$21:$AB$35,MATCH(Z11,'DS2025'!$AB$21:$AB$35,1)):
INDEX('DS2025'!$AB$21:$AB$35,MATCH(Z11,'DS2025'!$AB$21:$AB$35,1)+1))
)))))))))))))))))))</f>
        <v>-0.35982111577684461</v>
      </c>
      <c r="AB11" s="97">
        <f t="shared" si="8"/>
        <v>106.84417888422315</v>
      </c>
      <c r="AC11" s="318">
        <f>'Data 100 C'!K12</f>
        <v>105.5</v>
      </c>
      <c r="AD11" s="42"/>
      <c r="AE11" s="42"/>
      <c r="AF11" s="42"/>
    </row>
    <row r="12" spans="1:61" ht="15" customHeight="1">
      <c r="A12" s="316">
        <v>6</v>
      </c>
      <c r="B12" s="316">
        <f>'Data 100 C'!B13</f>
        <v>107.194</v>
      </c>
      <c r="C12" s="98">
        <f>IF($C$4=Database!$A$2,
_xlfn.FORECAST.LINEAR(B12,
INDEX('DS2025'!$B$5:$B$15,MATCH(B12,'DS2025'!$A$5:$A$15,1)):
INDEX('DS2025'!$B$5:$B$15,MATCH(B12,'DS2025'!$A$5:$A$15,1)+1),
INDEX('DS2025'!$A$5:$A$15,MATCH(B12,'DS2025'!$A$5:$A$15,1)):
INDEX('DS2025'!$A$5:$A$15,MATCH(B12,'DS2025'!$A$5:$A$15,1)+1)),
IF($C$4=Database!$A$3,
_xlfn.FORECAST.LINEAR(B12,
INDEX('DS2025'!$E$5:$E$15,MATCH(B12,'DS2025'!$D$5:$D$15,1)):
INDEX('DS2025'!$E$5:$E$15,MATCH(B12,'DS2025'!$D$5:$D$15,1)+1),
INDEX('DS2025'!$D$5:$D$15,MATCH(B12,'DS2025'!$D$5:$D$15,1)):
INDEX('DS2025'!$D$5:$D$15,MATCH(B12,'DS2025'!$D$5:$D$15,1)+1)),
IF($C$4=Database!$A$4,
_xlfn.FORECAST.LINEAR(B12,
INDEX('DS2025'!$H$5:$H$15,MATCH(B12,'DS2025'!$G$5:$G$15,1)):
INDEX('DS2025'!$H$5:$H$15,MATCH(B12,'DS2025'!$G$5:$G$15,1)+1),
INDEX('DS2025'!$G$5:$G$15,MATCH(B12,'DS2025'!$G$5:$G$15,1)):
INDEX('DS2025'!$G$5:$G$15,MATCH(B12,'DS2025'!$G$5:$G$15,1)+1)),
IF($C$4=Database!$A$5,
_xlfn.FORECAST.LINEAR(B12,
INDEX('DS2025'!$K$5:$K$15,MATCH(B12,'DS2025'!$J$5:$J$15,1)):
INDEX('DS2025'!$K$5:$K$15,MATCH(B12,'DS2025'!$J$5:$J$15,1)+1),
INDEX('DS2025'!$J$5:$J$15,MATCH(B12,'DS2025'!$J$5:$J$15,1)):
INDEX('DS2025'!$J$5:$J$15,MATCH(B12,'DS2025'!$J$5:$J$15,1)+1)),
IF($C$4=Database!$A$6,
_xlfn.FORECAST.LINEAR(B12,
INDEX('DS2025'!$N$5:$N$15,MATCH(B12,'DS2025'!$M$5:$M$15,1)):
INDEX('DS2025'!$N$5:$N$15,MATCH(B12,'DS2025'!$M$5:$M$15,1)+1),
INDEX('DS2025'!$M$5:$M$15,MATCH(B12,'DS2025'!$M$5:$M$15,1)):
INDEX('DS2025'!$M$5:$M$15,MATCH(B12,'DS2025'!$M$5:$M$15,1)+1)),
IF($C$4=Database!$A$7,
_xlfn.FORECAST.LINEAR(B12,
INDEX('DS2025'!$Q$5:$Q$15,MATCH(B12,'DS2025'!$P$5:$P$15,1)):
INDEX('DS2025'!$Q$5:$Q$15,MATCH(B12,'DS2025'!$P$5:$P$15,1)+1),
INDEX('DS2025'!$P$5:$P$15,MATCH(B12,'DS2025'!$P$5:$P$15,1)):
INDEX('DS2025'!$P$5:$P$15,MATCH(B12,'DS2025'!$P$5:$P$15,1)+1)),
IF($C$4=Database!$A$8,
_xlfn.FORECAST.LINEAR(B12,
INDEX('DS2025'!$T$5:$T$15,MATCH(B12,'DS2025'!$S$5:$S$15,1)):
INDEX('DS2025'!$T$5:$T$15,MATCH(B12,'DS2025'!$S$5:$S$15,1)+1),
INDEX('DS2025'!$S$5:$S$15,MATCH(B12,'DS2025'!$S$5:$S$15,1)):
INDEX('DS2025'!$S$5:$S$15,MATCH(B12,'DS2025'!$S$5:$S$15,1)+1)),
IF($C$4=Database!$A$9,
_xlfn.FORECAST.LINEAR(B12,
INDEX('DS2025'!$W$5:$W$15,MATCH(B12,'DS2025'!$V$5:$V$15,1)):
INDEX('DS2025'!$W$5:$W$15,MATCH(B12,'DS2025'!$V$5:$V$15,1)+1),
INDEX('DS2025'!$V$5:$V$15,MATCH(B12,'DS2025'!$V$5:$V$15,1)):
INDEX('DS2025'!$V$5:$V$15,MATCH(B12,'DS2025'!$V$5:$V$15,1)+1)),
IF($C$4=Database!$A$10,
_xlfn.FORECAST.LINEAR(B12,
INDEX('DS2025'!$Z$5:$Z$15,MATCH(B12,'DS2025'!$Y$5:$Y$15,1)):
INDEX('DS2025'!$Z$5:$Z$15,MATCH(B12,'DS2025'!$Y$5:$Y$15,1)+1),
INDEX('DS2025'!$Y$5:$Y$15,MATCH(B12,'DS2025'!$Y$5:$Y$15,1)):
INDEX('DS2025'!$Y$5:$Y$15,MATCH(B12,'DS2025'!$Y$5:$Y$15,1)+1)),
IF($C$4=Database!$A$11,
_xlfn.FORECAST.LINEAR(
B12,
INDEX('DS2025'!$B$21:$B$35,MATCH(B12,'DS2025'!$A$21:$A$35,1)):
INDEX('DS2025'!$B$21:$B$35,MATCH(B12,'DS2025'!$A$21:$A$35,1)+1),
INDEX('DS2025'!$A$21:$A$35,MATCH(B12,'DS2025'!$A$21:$A$35,1)):
INDEX('DS2025'!$A$21:$A$35,MATCH(B12,'DS2025'!$A$21:$A$35,1)+1)),
IF($C$4=Database!$A$12,
_xlfn.FORECAST.LINEAR(
B12,
INDEX('DS2025'!$E$21:$E$35,MATCH(B12,'DS2025'!$D$21:$D$35,1)):
INDEX('DS2025'!$E$21:$E$35,MATCH(B12,'DS2025'!$D$21:$D$35,1)+1),
INDEX('DS2025'!$D$21:$D$35,MATCH(B12,'DS2025'!$D$21:$D$35,1)):
INDEX('DS2025'!$D$21:$D$35,MATCH(B12,'DS2025'!$D$21:$D$35,1)+1)),
IF($C$4=Database!$A$13,
_xlfn.FORECAST.LINEAR(
B12,
INDEX('DS2025'!$H$21:$H$35,MATCH(B12,'DS2025'!$G$21:$G$35,1)):
INDEX('DS2025'!$H$21:$H$35,MATCH(B12,'DS2025'!$G$21:$G$35,1)+1),
INDEX('DS2025'!$G$21:$G$35,MATCH(B12,'DS2025'!$G$21:$G$35,1)):
INDEX('DS2025'!$G$21:$G$35,MATCH(B12,'DS2025'!$G$21:$G$35,1)+1)),
IF($C$4=Database!$A$14,
_xlfn.FORECAST.LINEAR(
B12,
INDEX('DS2025'!$K$21:$K$35,MATCH(B12,'DS2025'!$J$21:$J$35,1)):
INDEX('DS2025'!$K$21:$K$35,MATCH(B12,'DS2025'!$J$21:$J$35,1)+1),
INDEX('DS2025'!$J$21:$J$35,MATCH(B12,'DS2025'!$J$21:$J$35,1)):
INDEX('DS2025'!$J$21:$J$35,MATCH(B12,'DS2025'!$J$21:$J$35,1)+1)),
IF($C$4=Database!$A$15,
_xlfn.FORECAST.LINEAR(
B12,
INDEX('DS2025'!$N$21:$N$35,MATCH(B12,'DS2025'!$M$21:$M$35,1)):
INDEX('DS2025'!$N$21:$N$35,MATCH(B12,'DS2025'!$M$21:$M$35,1)+1),
INDEX('DS2025'!$M$21:$M$35,MATCH(B12,'DS2025'!$M$21:$M$35,1)):
INDEX('DS2025'!$M$21:$M$35,MATCH(B12,'DS2025'!$M$21:$M$35,1)+1)),
IF($C$4=Database!$A$16,
_xlfn.FORECAST.LINEAR(
B12,
INDEX('DS2025'!$Q$21:$Q$35,MATCH(B12,'DS2025'!$P$21:$P$35,1)):
INDEX('DS2025'!$Q$21:$Q$35,MATCH(B12,'DS2025'!$P$21:$P$35,1)+1),
INDEX('DS2025'!$P$21:$P$35,MATCH(B12,'DS2025'!$P$21:$P$35,1)):
INDEX('DS2025'!$P$21:$P$35,MATCH(B12,'DS2025'!$P$21:$P$35,1)+1)),
IF($C$4=Database!$A$17,
_xlfn.FORECAST.LINEAR(
B12,
INDEX('DS2025'!$T$21:$T$35,MATCH(B12,'DS2025'!$S$21:$S$35,1)):
INDEX('DS2025'!$T$21:$T$35,MATCH(B12,'DS2025'!$S$21:$S$35,1)+1),
INDEX('DS2025'!$S$21:$S$35,MATCH(B12,'DS2025'!$S$21:$S$35,1)):
INDEX('DS2025'!$S$21:$S$35,MATCH(B12,'DS2025'!$S$21:$S$35,1)+1)),
IF($C$4=Database!$A$18,
_xlfn.FORECAST.LINEAR(
B12,
INDEX('DS2025'!$W$21:$W$35,MATCH(B12,'DS2025'!$V$21:$V$35,1)):
INDEX('DS2025'!$W$21:$W$35,MATCH(B12,'DS2025'!$V$21:$V$35,1)+1),
INDEX('DS2025'!$V$21:$V$35,MATCH(B12,'DS2025'!$V$21:$V$35,1)):
INDEX('DS2025'!$V$21:$V$35,MATCH(B12,'DS2025'!$V$21:$V$35,1)+1)),
IF($C$4=Database!$A$19,
_xlfn.FORECAST.LINEAR(
B12,
INDEX('DS2025'!$Z$21:$Z$35,MATCH(B12,'DS2025'!$Y$21:$Y$35,1)):
INDEX('DS2025'!$Z$21:$Z$35,MATCH(B12,'DS2025'!$Y$21:$Y$35,1)+1),
INDEX('DS2025'!$Y$21:$Y$35,MATCH(B12,'DS2025'!$Y$21:$Y$35,1)):
INDEX('DS2025'!$Y$21:$Y$35,MATCH(B12,'DS2025'!$Y$21:$Y$35,1)+1)),
IF($C$4=Database!$A$20,
_xlfn.FORECAST.LINEAR(
B12,
INDEX('DS2025'!$AC$21:$AC$35,MATCH(B12,'DS2025'!$AB$21:$AB$35,1)):
INDEX('DS2025'!$AC$21:$AC$35,MATCH(B12,'DS2025'!$AB$21:$AB$35,1)+1),
INDEX('DS2025'!$AB$21:$AB$35,MATCH(B12,'DS2025'!$AB$21:$AB$35,1)):
INDEX('DS2025'!$AB$21:$AB$35,MATCH(B12,'DS2025'!$AB$21:$AB$35,1)+1))
)))))))))))))))))))</f>
        <v>-0.35981991601679664</v>
      </c>
      <c r="D12" s="98">
        <f t="shared" si="0"/>
        <v>106.8341800839832</v>
      </c>
      <c r="E12" s="98">
        <f>'Data 100 C'!C13</f>
        <v>108.327</v>
      </c>
      <c r="F12" s="98">
        <f>IF($F$4=Database!$A$2,
_xlfn.FORECAST.LINEAR(E12,
INDEX('DS2025'!$B$5:$B$15,MATCH(E12,'DS2025'!$A$5:$A$15,1)):
INDEX('DS2025'!$B$5:$B$15,MATCH(E12,'DS2025'!$A$5:$A$15,1)+1),
INDEX('DS2025'!$A$5:$A$15,MATCH(E12,'DS2025'!$A$5:$A$15,1)):
INDEX('DS2025'!$A$5:$A$15,MATCH(E12,'DS2025'!$A$5:$A$15,1)+1)),
IF($F$4=Database!$A$3,
_xlfn.FORECAST.LINEAR(E12,
INDEX('DS2025'!$E$5:$E$15,MATCH(E12,'DS2025'!$D$5:$D$15,1)):
INDEX('DS2025'!$E$5:$E$15,MATCH(E12,'DS2025'!$D$5:$D$15,1)+1),
INDEX('DS2025'!$D$5:$D$15,MATCH(E12,'DS2025'!$D$5:$D$15,1)):
INDEX('DS2025'!$D$5:$D$15,MATCH(E12,'DS2025'!$D$5:$D$15,1)+1)),
IF($F$4=Database!$A$4,
_xlfn.FORECAST.LINEAR(E12,
INDEX('DS2025'!$H$5:$H$15,MATCH(E12,'DS2025'!$G$5:$G$15,1)):
INDEX('DS2025'!$H$5:$H$15,MATCH(E12,'DS2025'!$G$5:$G$15,1)+1),
INDEX('DS2025'!$G$5:$G$15,MATCH(E12,'DS2025'!$G$5:$G$15,1)):
INDEX('DS2025'!$G$5:$G$15,MATCH(E12,'DS2025'!$G$5:$G$15,1)+1)),
IF($F$4=Database!$A$5,
_xlfn.FORECAST.LINEAR(E12,
INDEX('DS2025'!$K$5:$K$15,MATCH(E12,'DS2025'!$J$5:$J$15,1)):
INDEX('DS2025'!$K$5:$K$15,MATCH(E12,'DS2025'!$J$5:$J$15,1)+1),
INDEX('DS2025'!$J$5:$J$15,MATCH(E12,'DS2025'!$J$5:$J$15,1)):
INDEX('DS2025'!$J$5:$J$15,MATCH(E12,'DS2025'!$J$5:$J$15,1)+1)),
IF($F$4=Database!$A$6,
_xlfn.FORECAST.LINEAR(E12,
INDEX('DS2025'!$N$5:$N$15,MATCH(E12,'DS2025'!$M$5:$M$15,1)):
INDEX('DS2025'!$N$5:$N$15,MATCH(E12,'DS2025'!$M$5:$M$15,1)+1),
INDEX('DS2025'!$M$5:$M$15,MATCH(E12,'DS2025'!$M$5:$M$15,1)):
INDEX('DS2025'!$M$5:$M$15,MATCH(E12,'DS2025'!$M$5:$M$15,1)+1)),
IF($F$4=Database!$A$7,
_xlfn.FORECAST.LINEAR(E12,
INDEX('DS2025'!$Q$5:$Q$15,MATCH(E12,'DS2025'!$P$5:$P$15,1)):
INDEX('DS2025'!$Q$5:$Q$15,MATCH(E12,'DS2025'!$P$5:$P$15,1)+1),
INDEX('DS2025'!$P$5:$P$15,MATCH(E12,'DS2025'!$P$5:$P$15,1)):
INDEX('DS2025'!$P$5:$P$15,MATCH(E12,'DS2025'!$P$5:$P$15,1)+1)),
IF($F$4=Database!$A$8,
_xlfn.FORECAST.LINEAR(E12,
INDEX('DS2025'!$T$5:$T$15,MATCH(E12,'DS2025'!$S$5:$S$15,1)):
INDEX('DS2025'!$T$5:$T$15,MATCH(E12,'DS2025'!$S$5:$S$15,1)+1),
INDEX('DS2025'!$S$5:$S$15,MATCH(E12,'DS2025'!$S$5:$S$15,1)):
INDEX('DS2025'!$S$5:$S$15,MATCH(E12,'DS2025'!$S$5:$S$15,1)+1)),
IF($F$4=Database!$A$9,
_xlfn.FORECAST.LINEAR(E12,
INDEX('DS2025'!$W$5:$W$15,MATCH(E12,'DS2025'!$V$5:$V$15,1)):
INDEX('DS2025'!$W$5:$W$15,MATCH(E12,'DS2025'!$V$5:$V$15,1)+1),
INDEX('DS2025'!$V$5:$V$15,MATCH(E12,'DS2025'!$V$5:$V$15,1)):
INDEX('DS2025'!$V$5:$V$15,MATCH(E12,'DS2025'!$V$5:$V$15,1)+1)),
IF($F$4=Database!$A$10,
_xlfn.FORECAST.LINEAR(E12,
INDEX('DS2025'!$Z$5:$Z$15,MATCH(E12,'DS2025'!$Y$5:$Y$15,1)):
INDEX('DS2025'!$Z$5:$Z$15,MATCH(E12,'DS2025'!$Y$5:$Y$15,1)+1),
INDEX('DS2025'!$Y$5:$Y$15,MATCH(E12,'DS2025'!$Y$5:$Y$15,1)):
INDEX('DS2025'!$Y$5:$Y$15,MATCH(E12,'DS2025'!$Y$5:$Y$15,1)+1)),
IF($F$4=Database!$A$11,
_xlfn.FORECAST.LINEAR(
E12,
INDEX('DS2025'!$B$21:$B$35,MATCH(E12,'DS2025'!$A$21:$A$35,1)):
INDEX('DS2025'!$B$21:$B$35,MATCH(E12,'DS2025'!$A$21:$A$35,1)+1),
INDEX('DS2025'!$A$21:$A$35,MATCH(E12,'DS2025'!$A$21:$A$35,1)):
INDEX('DS2025'!$A$21:$A$35,MATCH(E12,'DS2025'!$A$21:$A$35,1)+1)),
IF($F$4=Database!$A$12,
_xlfn.FORECAST.LINEAR(
E12,
INDEX('DS2025'!$E$21:$E$35,MATCH(E12,'DS2025'!$D$21:$D$35,1)):
INDEX('DS2025'!$E$21:$E$35,MATCH(E12,'DS2025'!$D$21:$D$35,1)+1),
INDEX('DS2025'!$D$21:$D$35,MATCH(E12,'DS2025'!$D$21:$D$35,1)):
INDEX('DS2025'!$D$21:$D$35,MATCH(E12,'DS2025'!$D$21:$D$35,1)+1)),
IF($F$4=Database!$A$13,
_xlfn.FORECAST.LINEAR(
E12,
INDEX('DS2025'!$H$21:$H$35,MATCH(E12,'DS2025'!$G$21:$G$35,1)):
INDEX('DS2025'!$H$21:$H$35,MATCH(E12,'DS2025'!$G$21:$G$35,1)+1),
INDEX('DS2025'!$G$21:$G$35,MATCH(E12,'DS2025'!$G$21:$G$35,1)):
INDEX('DS2025'!$G$21:$G$35,MATCH(E12,'DS2025'!$G$21:$G$35,1)+1)),
IF($F$4=Database!$A$14,
_xlfn.FORECAST.LINEAR(
E12,
INDEX('DS2025'!$K$21:$K$35,MATCH(E12,'DS2025'!$J$21:$J$35,1)):
INDEX('DS2025'!$K$21:$K$35,MATCH(E12,'DS2025'!$J$21:$J$35,1)+1),
INDEX('DS2025'!$J$21:$J$35,MATCH(E12,'DS2025'!$J$21:$J$35,1)):
INDEX('DS2025'!$J$21:$J$35,MATCH(E12,'DS2025'!$J$21:$J$35,1)+1)),
IF($F$4=Database!$A$15,
_xlfn.FORECAST.LINEAR(
E12,
INDEX('DS2025'!$N$21:$N$35,MATCH(E12,'DS2025'!$M$21:$M$35,1)):
INDEX('DS2025'!$N$21:$N$35,MATCH(E12,'DS2025'!$M$21:$M$35,1)+1),
INDEX('DS2025'!$M$21:$M$35,MATCH(E12,'DS2025'!$M$21:$M$35,1)):
INDEX('DS2025'!$M$21:$M$35,MATCH(E12,'DS2025'!$M$21:$M$35,1)+1)),
IF($F$4=Database!$A$16,
_xlfn.FORECAST.LINEAR(
E12,
INDEX('DS2025'!$Q$21:$Q$35,MATCH(E12,'DS2025'!$P$21:$P$35,1)):
INDEX('DS2025'!$Q$21:$Q$35,MATCH(E12,'DS2025'!$P$21:$P$35,1)+1),
INDEX('DS2025'!$P$21:$P$35,MATCH(E12,'DS2025'!$P$21:$P$35,1)):
INDEX('DS2025'!$P$21:$P$35,MATCH(E12,'DS2025'!$P$21:$P$35,1)+1)),
IF($F$4=Database!$A$17,
_xlfn.FORECAST.LINEAR(
E12,
INDEX('DS2025'!$T$21:$T$35,MATCH(E12,'DS2025'!$S$21:$S$35,1)):
INDEX('DS2025'!$T$21:$T$35,MATCH(E12,'DS2025'!$S$21:$S$35,1)+1),
INDEX('DS2025'!$S$21:$S$35,MATCH(E12,'DS2025'!$S$21:$S$35,1)):
INDEX('DS2025'!$S$21:$S$35,MATCH(E12,'DS2025'!$S$21:$S$35,1)+1)),
IF($F$4=Database!$A$18,
_xlfn.FORECAST.LINEAR(
E12,
INDEX('DS2025'!$W$21:$W$35,MATCH(E12,'DS2025'!$V$21:$V$35,1)):
INDEX('DS2025'!$W$21:$W$35,MATCH(E12,'DS2025'!$V$21:$V$35,1)+1),
INDEX('DS2025'!$V$21:$V$35,MATCH(E12,'DS2025'!$V$21:$V$35,1)):
INDEX('DS2025'!$V$21:$V$35,MATCH(E12,'DS2025'!$V$21:$V$35,1)+1)),
IF($F$4=Database!$A$19,
_xlfn.FORECAST.LINEAR(
E12,
INDEX('DS2025'!$Z$21:$Z$35,MATCH(E12,'DS2025'!$Y$21:$Y$35,1)):
INDEX('DS2025'!$Z$21:$Z$35,MATCH(E12,'DS2025'!$Y$21:$Y$35,1)+1),
INDEX('DS2025'!$Y$21:$Y$35,MATCH(E12,'DS2025'!$Y$21:$Y$35,1)):
INDEX('DS2025'!$Y$21:$Y$35,MATCH(E12,'DS2025'!$Y$21:$Y$35,1)+1)),
IF($F$4=Database!$A$20,
_xlfn.FORECAST.LINEAR(
E12,
INDEX('DS2025'!$AC$21:$AC$35,MATCH(E12,'DS2025'!$AB$21:$AB$35,1)):
INDEX('DS2025'!$AC$21:$AC$35,MATCH(E12,'DS2025'!$AB$21:$AB$35,1)+1),
INDEX('DS2025'!$AB$21:$AB$35,MATCH(E12,'DS2025'!$AB$21:$AB$35,1)):
INDEX('DS2025'!$AB$21:$AB$35,MATCH(E12,'DS2025'!$AB$21:$AB$35,1)+1))
)))))))))))))))))))</f>
        <v>-0.3599558488302339</v>
      </c>
      <c r="G12" s="98">
        <f t="shared" si="1"/>
        <v>107.96704415116976</v>
      </c>
      <c r="H12" s="98">
        <f>'Data 100 C'!D13</f>
        <v>107.053</v>
      </c>
      <c r="I12" s="98">
        <f>IF($I$4=Database!$A$2,
_xlfn.FORECAST.LINEAR(H12,
INDEX('DS2025'!$B$5:$B$15,MATCH(H12,'DS2025'!$A$5:$A$15,1)):
INDEX('DS2025'!$B$5:$B$15,MATCH(H12,'DS2025'!$A$5:$A$15,1)+1),
INDEX('DS2025'!$A$5:$A$15,MATCH(H12,'DS2025'!$A$5:$A$15,1)):
INDEX('DS2025'!$A$5:$A$15,MATCH(H12,'DS2025'!$A$5:$A$15,1)+1)),
IF($I$4=Database!$A$3,
_xlfn.FORECAST.LINEAR(H12,
INDEX('DS2025'!$E$5:$E$15,MATCH(H12,'DS2025'!$D$5:$D$15,1)):
INDEX('DS2025'!$E$5:$E$15,MATCH(H12,'DS2025'!$D$5:$D$15,1)+1),
INDEX('DS2025'!$D$5:$D$15,MATCH(H12,'DS2025'!$D$5:$D$15,1)):
INDEX('DS2025'!$D$5:$D$15,MATCH(H12,'DS2025'!$D$5:$D$15,1)+1)),
IF($I$4=Database!$A$4,
_xlfn.FORECAST.LINEAR(H12,
INDEX('DS2025'!$H$5:$H$15,MATCH(H12,'DS2025'!$G$5:$G$15,1)):
INDEX('DS2025'!$H$5:$H$15,MATCH(H12,'DS2025'!$G$5:$G$15,1)+1),
INDEX('DS2025'!$G$5:$G$15,MATCH(H12,'DS2025'!$G$5:$G$15,1)):
INDEX('DS2025'!$G$5:$G$15,MATCH(H12,'DS2025'!$G$5:$G$15,1)+1)),
IF($I$4=Database!$A$5,
_xlfn.FORECAST.LINEAR(H12,
INDEX('DS2025'!$K$5:$K$15,MATCH(H12,'DS2025'!$J$5:$J$15,1)):
INDEX('DS2025'!$K$5:$K$15,MATCH(H12,'DS2025'!$J$5:$J$15,1)+1),
INDEX('DS2025'!$J$5:$J$15,MATCH(H12,'DS2025'!$J$5:$J$15,1)):
INDEX('DS2025'!$J$5:$J$15,MATCH(H12,'DS2025'!$J$5:$J$15,1)+1)),
IF($I$4=Database!$A$6,
_xlfn.FORECAST.LINEAR(H12,
INDEX('DS2025'!$N$5:$N$15,MATCH(H12,'DS2025'!$M$5:$M$15,1)):
INDEX('DS2025'!$N$5:$N$15,MATCH(H12,'DS2025'!$M$5:$M$15,1)+1),
INDEX('DS2025'!$M$5:$M$15,MATCH(H12,'DS2025'!$M$5:$M$15,1)):
INDEX('DS2025'!$M$5:$M$15,MATCH(H12,'DS2025'!$M$5:$M$15,1)+1)),
IF($I$4=Database!$A$7,
_xlfn.FORECAST.LINEAR(H12,
INDEX('DS2025'!$Q$5:$Q$15,MATCH(H12,'DS2025'!$P$5:$P$15,1)):
INDEX('DS2025'!$Q$5:$Q$15,MATCH(H12,'DS2025'!$P$5:$P$15,1)+1),
INDEX('DS2025'!$P$5:$P$15,MATCH(H12,'DS2025'!$P$5:$P$15,1)):
INDEX('DS2025'!$P$5:$P$15,MATCH(H12,'DS2025'!$P$5:$P$15,1)+1)),
IF($I$4=Database!$A$8,
_xlfn.FORECAST.LINEAR(H12,
INDEX('DS2025'!$T$5:$T$15,MATCH(H12,'DS2025'!$S$5:$S$15,1)):
INDEX('DS2025'!$T$5:$T$15,MATCH(H12,'DS2025'!$S$5:$S$15,1)+1),
INDEX('DS2025'!$S$5:$S$15,MATCH(H12,'DS2025'!$S$5:$S$15,1)):
INDEX('DS2025'!$S$5:$S$15,MATCH(H12,'DS2025'!$S$5:$S$15,1)+1)),
IF($I$4=Database!$A$9,
_xlfn.FORECAST.LINEAR(H12,
INDEX('DS2025'!$W$5:$W$15,MATCH(H12,'DS2025'!$V$5:$V$15,1)):
INDEX('DS2025'!$W$5:$W$15,MATCH(H12,'DS2025'!$V$5:$V$15,1)+1),
INDEX('DS2025'!$V$5:$V$15,MATCH(H12,'DS2025'!$V$5:$V$15,1)):
INDEX('DS2025'!$V$5:$V$15,MATCH(H12,'DS2025'!$V$5:$V$15,1)+1)),
IF($I$4=Database!$A$10,
_xlfn.FORECAST.LINEAR(H12,
INDEX('DS2025'!$Z$5:$Z$15,MATCH(H12,'DS2025'!$Y$5:$Y$15,1)):
INDEX('DS2025'!$Z$5:$Z$15,MATCH(H12,'DS2025'!$Y$5:$Y$15,1)+1),
INDEX('DS2025'!$Y$5:$Y$15,MATCH(H12,'DS2025'!$Y$5:$Y$15,1)):
INDEX('DS2025'!$Y$5:$Y$15,MATCH(H12,'DS2025'!$Y$5:$Y$15,1)+1)),
IF($I$4=Database!$A$11,
_xlfn.FORECAST.LINEAR(
H12,
INDEX('DS2025'!$B$21:$B$35,MATCH(H12,'DS2025'!$A$21:$A$35,1)):
INDEX('DS2025'!$B$21:$B$35,MATCH(H12,'DS2025'!$A$21:$A$35,1)+1),
INDEX('DS2025'!$A$21:$A$35,MATCH(H12,'DS2025'!$A$21:$A$35,1)):
INDEX('DS2025'!$A$21:$A$35,MATCH(H12,'DS2025'!$A$21:$A$35,1)+1)),
IF($I$4=Database!$A$12,
_xlfn.FORECAST.LINEAR(
H12,
INDEX('DS2025'!$E$21:$E$35,MATCH(H12,'DS2025'!$D$21:$D$35,1)):
INDEX('DS2025'!$E$21:$E$35,MATCH(H12,'DS2025'!$D$21:$D$35,1)+1),
INDEX('DS2025'!$D$21:$D$35,MATCH(H12,'DS2025'!$D$21:$D$35,1)):
INDEX('DS2025'!$D$21:$D$35,MATCH(H12,'DS2025'!$D$21:$D$35,1)+1)),
IF($I$4=Database!$A$13,
_xlfn.FORECAST.LINEAR(
H12,
INDEX('DS2025'!$H$21:$H$35,MATCH(H12,'DS2025'!$G$21:$G$35,1)):
INDEX('DS2025'!$H$21:$H$35,MATCH(H12,'DS2025'!$G$21:$G$35,1)+1),
INDEX('DS2025'!$G$21:$G$35,MATCH(H12,'DS2025'!$G$21:$G$35,1)):
INDEX('DS2025'!$G$21:$G$35,MATCH(H12,'DS2025'!$G$21:$G$35,1)+1)),
IF($I$4=Database!$A$14,
_xlfn.FORECAST.LINEAR(
H12,
INDEX('DS2025'!$K$21:$K$35,MATCH(H12,'DS2025'!$J$21:$J$35,1)):
INDEX('DS2025'!$K$21:$K$35,MATCH(H12,'DS2025'!$J$21:$J$35,1)+1),
INDEX('DS2025'!$J$21:$J$35,MATCH(H12,'DS2025'!$J$21:$J$35,1)):
INDEX('DS2025'!$J$21:$J$35,MATCH(H12,'DS2025'!$J$21:$J$35,1)+1)),
IF($I$4=Database!$A$15,
_xlfn.FORECAST.LINEAR(
H12,
INDEX('DS2025'!$N$21:$N$35,MATCH(H12,'DS2025'!$M$21:$M$35,1)):
INDEX('DS2025'!$N$21:$N$35,MATCH(H12,'DS2025'!$M$21:$M$35,1)+1),
INDEX('DS2025'!$M$21:$M$35,MATCH(H12,'DS2025'!$M$21:$M$35,1)):
INDEX('DS2025'!$M$21:$M$35,MATCH(H12,'DS2025'!$M$21:$M$35,1)+1)),
IF($I$4=Database!$A$16,
_xlfn.FORECAST.LINEAR(
H12,
INDEX('DS2025'!$Q$21:$Q$35,MATCH(H12,'DS2025'!$P$21:$P$35,1)):
INDEX('DS2025'!$Q$21:$Q$35,MATCH(H12,'DS2025'!$P$21:$P$35,1)+1),
INDEX('DS2025'!$P$21:$P$35,MATCH(H12,'DS2025'!$P$21:$P$35,1)):
INDEX('DS2025'!$P$21:$P$35,MATCH(H12,'DS2025'!$P$21:$P$35,1)+1)),
IF($I$4=Database!$A$17,
_xlfn.FORECAST.LINEAR(
H12,
INDEX('DS2025'!$T$21:$T$35,MATCH(H12,'DS2025'!$S$21:$S$35,1)):
INDEX('DS2025'!$T$21:$T$35,MATCH(H12,'DS2025'!$S$21:$S$35,1)+1),
INDEX('DS2025'!$S$21:$S$35,MATCH(H12,'DS2025'!$S$21:$S$35,1)):
INDEX('DS2025'!$S$21:$S$35,MATCH(H12,'DS2025'!$S$21:$S$35,1)+1)),
IF($I$4=Database!$A$18,
_xlfn.FORECAST.LINEAR(
H12,
INDEX('DS2025'!$W$21:$W$35,MATCH(H12,'DS2025'!$V$21:$V$35,1)):
INDEX('DS2025'!$W$21:$W$35,MATCH(H12,'DS2025'!$V$21:$V$35,1)+1),
INDEX('DS2025'!$V$21:$V$35,MATCH(H12,'DS2025'!$V$21:$V$35,1)):
INDEX('DS2025'!$V$21:$V$35,MATCH(H12,'DS2025'!$V$21:$V$35,1)+1)),
IF($I$4=Database!$A$19,
_xlfn.FORECAST.LINEAR(
H12,
INDEX('DS2025'!$Z$21:$Z$35,MATCH(H12,'DS2025'!$Y$21:$Y$35,1)):
INDEX('DS2025'!$Z$21:$Z$35,MATCH(H12,'DS2025'!$Y$21:$Y$35,1)+1),
INDEX('DS2025'!$Y$21:$Y$35,MATCH(H12,'DS2025'!$Y$21:$Y$35,1)):
INDEX('DS2025'!$Y$21:$Y$35,MATCH(H12,'DS2025'!$Y$21:$Y$35,1)+1)),
IF($I$4=Database!$A$20,
_xlfn.FORECAST.LINEAR(
H12,
INDEX('DS2025'!$AC$21:$AC$35,MATCH(H12,'DS2025'!$AB$21:$AB$35,1)):
INDEX('DS2025'!$AC$21:$AC$35,MATCH(H12,'DS2025'!$AB$21:$AB$35,1)+1),
INDEX('DS2025'!$AB$21:$AB$35,MATCH(H12,'DS2025'!$AB$21:$AB$35,1)):
INDEX('DS2025'!$AB$21:$AB$35,MATCH(H12,'DS2025'!$AB$21:$AB$35,1)+1))
)))))))))))))))))))</f>
        <v>-0.22783319372980732</v>
      </c>
      <c r="J12" s="98">
        <f t="shared" si="2"/>
        <v>106.82516680627019</v>
      </c>
      <c r="K12" s="98">
        <f>'Data 100 C'!E13</f>
        <v>107.405</v>
      </c>
      <c r="L12" s="98">
        <f>IF($L$4=Database!$A$2,
_xlfn.FORECAST.LINEAR(K12,
INDEX('DS2025'!$B$5:$B$15,MATCH(K12,'DS2025'!$A$5:$A$15,1)):
INDEX('DS2025'!$B$5:$B$15,MATCH(K12,'DS2025'!$A$5:$A$15,1)+1),
INDEX('DS2025'!$A$5:$A$15,MATCH(K12,'DS2025'!$A$5:$A$15,1)):
INDEX('DS2025'!$A$5:$A$15,MATCH(K12,'DS2025'!$A$5:$A$15,1)+1)),
IF($L$4=Database!$A$3,
_xlfn.FORECAST.LINEAR(K12,
INDEX('DS2025'!$E$5:$E$15,MATCH(K12,'DS2025'!$D$5:$D$15,1)):
INDEX('DS2025'!$E$5:$E$15,MATCH(K12,'DS2025'!$D$5:$D$15,1)+1),
INDEX('DS2025'!$D$5:$D$15,MATCH(K12,'DS2025'!$D$5:$D$15,1)):
INDEX('DS2025'!$D$5:$D$15,MATCH(K12,'DS2025'!$D$5:$D$15,1)+1)),
IF($L$4=Database!$A$4,
_xlfn.FORECAST.LINEAR(K12,
INDEX('DS2025'!$H$5:$H$15,MATCH(K12,'DS2025'!$G$5:$G$15,1)):
INDEX('DS2025'!$H$5:$H$15,MATCH(K12,'DS2025'!$G$5:$G$15,1)+1),
INDEX('DS2025'!$G$5:$G$15,MATCH(K12,'DS2025'!$G$5:$G$15,1)):
INDEX('DS2025'!$G$5:$G$15,MATCH(K12,'DS2025'!$G$5:$G$15,1)+1)),
IF($L$4=Database!$A$5,
_xlfn.FORECAST.LINEAR(K12,
INDEX('DS2025'!$K$5:$K$15,MATCH(K12,'DS2025'!$J$5:$J$15,1)):
INDEX('DS2025'!$K$5:$K$15,MATCH(K12,'DS2025'!$J$5:$J$15,1)+1),
INDEX('DS2025'!$J$5:$J$15,MATCH(K12,'DS2025'!$J$5:$J$15,1)):
INDEX('DS2025'!$J$5:$J$15,MATCH(K12,'DS2025'!$J$5:$J$15,1)+1)),
IF($L$4=Database!$A$6,
_xlfn.FORECAST.LINEAR(K12,
INDEX('DS2025'!$N$5:$N$15,MATCH(K12,'DS2025'!$M$5:$M$15,1)):
INDEX('DS2025'!$N$5:$N$15,MATCH(K12,'DS2025'!$M$5:$M$15,1)+1),
INDEX('DS2025'!$M$5:$M$15,MATCH(K12,'DS2025'!$M$5:$M$15,1)):
INDEX('DS2025'!$M$5:$M$15,MATCH(K12,'DS2025'!$M$5:$M$15,1)+1)),
IF($L$4=Database!$A$7,
_xlfn.FORECAST.LINEAR(K12,
INDEX('DS2025'!$Q$5:$Q$15,MATCH(K12,'DS2025'!$P$5:$P$15,1)):
INDEX('DS2025'!$Q$5:$Q$15,MATCH(K12,'DS2025'!$P$5:$P$15,1)+1),
INDEX('DS2025'!$P$5:$P$15,MATCH(K12,'DS2025'!$P$5:$P$15,1)):
INDEX('DS2025'!$P$5:$P$15,MATCH(K12,'DS2025'!$P$5:$P$15,1)+1)),
IF($L$4=Database!$A$8,
_xlfn.FORECAST.LINEAR(K12,
INDEX('DS2025'!$T$5:$T$15,MATCH(K12,'DS2025'!$S$5:$S$15,1)):
INDEX('DS2025'!$T$5:$T$15,MATCH(K12,'DS2025'!$S$5:$S$15,1)+1),
INDEX('DS2025'!$S$5:$S$15,MATCH(K12,'DS2025'!$S$5:$S$15,1)):
INDEX('DS2025'!$S$5:$S$15,MATCH(K12,'DS2025'!$S$5:$S$15,1)+1)),
IF($L$4=Database!$A$9,
_xlfn.FORECAST.LINEAR(K12,
INDEX('DS2025'!$W$5:$W$15,MATCH(K12,'DS2025'!$V$5:$V$15,1)):
INDEX('DS2025'!$W$5:$W$15,MATCH(K12,'DS2025'!$V$5:$V$15,1)+1),
INDEX('DS2025'!$V$5:$V$15,MATCH(K12,'DS2025'!$V$5:$V$15,1)):
INDEX('DS2025'!$V$5:$V$15,MATCH(K12,'DS2025'!$V$5:$V$15,1)+1)),
IF($L$4=Database!$A$10,
_xlfn.FORECAST.LINEAR(K12,
INDEX('DS2025'!$Z$5:$Z$15,MATCH(K12,'DS2025'!$Y$5:$Y$15,1)):
INDEX('DS2025'!$Z$5:$Z$15,MATCH(K12,'DS2025'!$Y$5:$Y$15,1)+1),
INDEX('DS2025'!$Y$5:$Y$15,MATCH(K12,'DS2025'!$Y$5:$Y$15,1)):
INDEX('DS2025'!$Y$5:$Y$15,MATCH(K12,'DS2025'!$Y$5:$Y$15,1)+1)),
IF($L$4=Database!$A$11,
_xlfn.FORECAST.LINEAR(
K12,
INDEX('DS2025'!$B$21:$B$35,MATCH(K12,'DS2025'!$A$21:$A$35,1)):
INDEX('DS2025'!$B$21:$B$35,MATCH(K12,'DS2025'!$A$21:$A$35,1)+1),
INDEX('DS2025'!$A$21:$A$35,MATCH(K12,'DS2025'!$A$21:$A$35,1)):
INDEX('DS2025'!$A$21:$A$35,MATCH(K12,'DS2025'!$A$21:$A$35,1)+1)),
IF($L$4=Database!$A$12,
_xlfn.FORECAST.LINEAR(
K12,
INDEX('DS2025'!$E$21:$E$35,MATCH(K12,'DS2025'!$D$21:$D$35,1)):
INDEX('DS2025'!$E$21:$E$35,MATCH(K12,'DS2025'!$D$21:$D$35,1)+1),
INDEX('DS2025'!$D$21:$D$35,MATCH(K12,'DS2025'!$D$21:$D$35,1)):
INDEX('DS2025'!$D$21:$D$35,MATCH(K12,'DS2025'!$D$21:$D$35,1)+1)),
IF($L$4=Database!$A$13,
_xlfn.FORECAST.LINEAR(
K12,
INDEX('DS2025'!$H$21:$H$35,MATCH(K12,'DS2025'!$G$21:$G$35,1)):
INDEX('DS2025'!$H$21:$H$35,MATCH(K12,'DS2025'!$G$21:$G$35,1)+1),
INDEX('DS2025'!$G$21:$G$35,MATCH(K12,'DS2025'!$G$21:$G$35,1)):
INDEX('DS2025'!$G$21:$G$35,MATCH(K12,'DS2025'!$G$21:$G$35,1)+1)),
IF($L$4=Database!$A$14,
_xlfn.FORECAST.LINEAR(
K12,
INDEX('DS2025'!$K$21:$K$35,MATCH(K12,'DS2025'!$J$21:$J$35,1)):
INDEX('DS2025'!$K$21:$K$35,MATCH(K12,'DS2025'!$J$21:$J$35,1)+1),
INDEX('DS2025'!$J$21:$J$35,MATCH(K12,'DS2025'!$J$21:$J$35,1)):
INDEX('DS2025'!$J$21:$J$35,MATCH(K12,'DS2025'!$J$21:$J$35,1)+1)),
IF($L$4=Database!$A$15,
_xlfn.FORECAST.LINEAR(
K12,
INDEX('DS2025'!$N$21:$N$35,MATCH(K12,'DS2025'!$M$21:$M$35,1)):
INDEX('DS2025'!$N$21:$N$35,MATCH(K12,'DS2025'!$M$21:$M$35,1)+1),
INDEX('DS2025'!$M$21:$M$35,MATCH(K12,'DS2025'!$M$21:$M$35,1)):
INDEX('DS2025'!$M$21:$M$35,MATCH(K12,'DS2025'!$M$21:$M$35,1)+1)),
IF($L$4=Database!$A$16,
_xlfn.FORECAST.LINEAR(
K12,
INDEX('DS2025'!$Q$21:$Q$35,MATCH(K12,'DS2025'!$P$21:$P$35,1)):
INDEX('DS2025'!$Q$21:$Q$35,MATCH(K12,'DS2025'!$P$21:$P$35,1)+1),
INDEX('DS2025'!$P$21:$P$35,MATCH(K12,'DS2025'!$P$21:$P$35,1)):
INDEX('DS2025'!$P$21:$P$35,MATCH(K12,'DS2025'!$P$21:$P$35,1)+1)),
IF($L$4=Database!$A$17,
_xlfn.FORECAST.LINEAR(
K12,
INDEX('DS2025'!$T$21:$T$35,MATCH(K12,'DS2025'!$S$21:$S$35,1)):
INDEX('DS2025'!$T$21:$T$35,MATCH(K12,'DS2025'!$S$21:$S$35,1)+1),
INDEX('DS2025'!$S$21:$S$35,MATCH(K12,'DS2025'!$S$21:$S$35,1)):
INDEX('DS2025'!$S$21:$S$35,MATCH(K12,'DS2025'!$S$21:$S$35,1)+1)),
IF($L$4=Database!$A$18,
_xlfn.FORECAST.LINEAR(
K12,
INDEX('DS2025'!$W$21:$W$35,MATCH(K12,'DS2025'!$V$21:$V$35,1)):
INDEX('DS2025'!$W$21:$W$35,MATCH(K12,'DS2025'!$V$21:$V$35,1)+1),
INDEX('DS2025'!$V$21:$V$35,MATCH(K12,'DS2025'!$V$21:$V$35,1)):
INDEX('DS2025'!$V$21:$V$35,MATCH(K12,'DS2025'!$V$21:$V$35,1)+1)),
IF($L$4=Database!$A$19,
_xlfn.FORECAST.LINEAR(
K12,
INDEX('DS2025'!$Z$21:$Z$35,MATCH(K12,'DS2025'!$Y$21:$Y$35,1)):
INDEX('DS2025'!$Z$21:$Z$35,MATCH(K12,'DS2025'!$Y$21:$Y$35,1)+1),
INDEX('DS2025'!$Y$21:$Y$35,MATCH(K12,'DS2025'!$Y$21:$Y$35,1)):
INDEX('DS2025'!$Y$21:$Y$35,MATCH(K12,'DS2025'!$Y$21:$Y$35,1)+1)),
IF($L$4=Database!$A$20,
_xlfn.FORECAST.LINEAR(
K12,
INDEX('DS2025'!$AC$21:$AC$35,MATCH(K12,'DS2025'!$AB$21:$AB$35,1)):
INDEX('DS2025'!$AC$21:$AC$35,MATCH(K12,'DS2025'!$AB$21:$AB$35,1)+1),
INDEX('DS2025'!$AB$21:$AB$35,MATCH(K12,'DS2025'!$AB$21:$AB$35,1)):
INDEX('DS2025'!$AB$21:$AB$35,MATCH(K12,'DS2025'!$AB$21:$AB$35,1)+1))
)))))))))))))))))))</f>
        <v>-0.35984523095380921</v>
      </c>
      <c r="M12" s="98">
        <f t="shared" si="3"/>
        <v>107.04515476904619</v>
      </c>
      <c r="N12" s="317">
        <f>'Data 100 C'!F13</f>
        <v>105.514</v>
      </c>
      <c r="O12" s="98">
        <f>IF($O$4=Database!$A$2,
_xlfn.FORECAST.LINEAR(N12,
INDEX('DS2025'!$B$5:$B$15,MATCH(N12,'DS2025'!$A$5:$A$15,1)):
INDEX('DS2025'!$B$5:$B$15,MATCH(N12,'DS2025'!$A$5:$A$15,1)+1),
INDEX('DS2025'!$A$5:$A$15,MATCH(N12,'DS2025'!$A$5:$A$15,1)):
INDEX('DS2025'!$A$5:$A$15,MATCH(N12,'DS2025'!$A$5:$A$15,1)+1)),
IF($O$4=Database!$A$3,
_xlfn.FORECAST.LINEAR(N12,
INDEX('DS2025'!$E$5:$E$15,MATCH(N12,'DS2025'!$D$5:$D$15,1)):
INDEX('DS2025'!$E$5:$E$15,MATCH(N12,'DS2025'!$D$5:$D$15,1)+1),
INDEX('DS2025'!$D$5:$D$15,MATCH(N12,'DS2025'!$D$5:$D$15,1)):
INDEX('DS2025'!$D$5:$D$15,MATCH(N12,'DS2025'!$D$5:$D$15,1)+1)),
IF($O$4=Database!$A$4,
_xlfn.FORECAST.LINEAR(N12,
INDEX('DS2025'!$H$5:$H$15,MATCH(N12,'DS2025'!$G$5:$G$15,1)):
INDEX('DS2025'!$H$5:$H$15,MATCH(N12,'DS2025'!$G$5:$G$15,1)+1),
INDEX('DS2025'!$G$5:$G$15,MATCH(N12,'DS2025'!$G$5:$G$15,1)):
INDEX('DS2025'!$G$5:$G$15,MATCH(N12,'DS2025'!$G$5:$G$15,1)+1)),
IF($O$4=Database!$A$5,
_xlfn.FORECAST.LINEAR(N12,
INDEX('DS2025'!$K$5:$K$15,MATCH(N12,'DS2025'!$J$5:$J$15,1)):
INDEX('DS2025'!$K$5:$K$15,MATCH(N12,'DS2025'!$J$5:$J$15,1)+1),
INDEX('DS2025'!$J$5:$J$15,MATCH(N12,'DS2025'!$J$5:$J$15,1)):
INDEX('DS2025'!$J$5:$J$15,MATCH(N12,'DS2025'!$J$5:$J$15,1)+1)),
IF($O$4=Database!$A$6,
_xlfn.FORECAST.LINEAR(N12,
INDEX('DS2025'!$N$5:$N$15,MATCH(N12,'DS2025'!$M$5:$M$15,1)):
INDEX('DS2025'!$N$5:$N$15,MATCH(N12,'DS2025'!$M$5:$M$15,1)+1),
INDEX('DS2025'!$M$5:$M$15,MATCH(N12,'DS2025'!$M$5:$M$15,1)):
INDEX('DS2025'!$M$5:$M$15,MATCH(N12,'DS2025'!$M$5:$M$15,1)+1)),
IF($O$4=Database!$A$7,
_xlfn.FORECAST.LINEAR(N12,
INDEX('DS2025'!$Q$5:$Q$15,MATCH(N12,'DS2025'!$P$5:$P$15,1)):
INDEX('DS2025'!$Q$5:$Q$15,MATCH(N12,'DS2025'!$P$5:$P$15,1)+1),
INDEX('DS2025'!$P$5:$P$15,MATCH(N12,'DS2025'!$P$5:$P$15,1)):
INDEX('DS2025'!$P$5:$P$15,MATCH(N12,'DS2025'!$P$5:$P$15,1)+1)),
IF($O$4=Database!$A$8,
_xlfn.FORECAST.LINEAR(N12,
INDEX('DS2025'!$T$5:$T$15,MATCH(N12,'DS2025'!$S$5:$S$15,1)):
INDEX('DS2025'!$T$5:$T$15,MATCH(N12,'DS2025'!$S$5:$S$15,1)+1),
INDEX('DS2025'!$S$5:$S$15,MATCH(N12,'DS2025'!$S$5:$S$15,1)):
INDEX('DS2025'!$S$5:$S$15,MATCH(N12,'DS2025'!$S$5:$S$15,1)+1)),
IF($O$4=Database!$A$9,
_xlfn.FORECAST.LINEAR(N12,
INDEX('DS2025'!$W$5:$W$15,MATCH(N12,'DS2025'!$V$5:$V$15,1)):
INDEX('DS2025'!$W$5:$W$15,MATCH(N12,'DS2025'!$V$5:$V$15,1)+1),
INDEX('DS2025'!$V$5:$V$15,MATCH(N12,'DS2025'!$V$5:$V$15,1)):
INDEX('DS2025'!$V$5:$V$15,MATCH(N12,'DS2025'!$V$5:$V$15,1)+1)),
IF($O$4=Database!$A$10,
_xlfn.FORECAST.LINEAR(N12,
INDEX('DS2025'!$Z$5:$Z$15,MATCH(N12,'DS2025'!$Y$5:$Y$15,1)):
INDEX('DS2025'!$Z$5:$Z$15,MATCH(N12,'DS2025'!$Y$5:$Y$15,1)+1),
INDEX('DS2025'!$Y$5:$Y$15,MATCH(N12,'DS2025'!$Y$5:$Y$15,1)):
INDEX('DS2025'!$Y$5:$Y$15,MATCH(N12,'DS2025'!$Y$5:$Y$15,1)+1)),
IF($O$4=Database!$A$11,
_xlfn.FORECAST.LINEAR(
N12,
INDEX('DS2025'!$B$21:$B$35,MATCH(N12,'DS2025'!$A$21:$A$35,1)):
INDEX('DS2025'!$B$21:$B$35,MATCH(N12,'DS2025'!$A$21:$A$35,1)+1),
INDEX('DS2025'!$A$21:$A$35,MATCH(N12,'DS2025'!$A$21:$A$35,1)):
INDEX('DS2025'!$A$21:$A$35,MATCH(N12,'DS2025'!$A$21:$A$35,1)+1)),
IF($O$4=Database!$A$12,
_xlfn.FORECAST.LINEAR(
N12,
INDEX('DS2025'!$E$21:$E$35,MATCH(N12,'DS2025'!$D$21:$D$35,1)):
INDEX('DS2025'!$E$21:$E$35,MATCH(N12,'DS2025'!$D$21:$D$35,1)+1),
INDEX('DS2025'!$D$21:$D$35,MATCH(N12,'DS2025'!$D$21:$D$35,1)):
INDEX('DS2025'!$D$21:$D$35,MATCH(N12,'DS2025'!$D$21:$D$35,1)+1)),
IF($O$4=Database!$A$13,
_xlfn.FORECAST.LINEAR(
N12,
INDEX('DS2025'!$H$21:$H$35,MATCH(N12,'DS2025'!$G$21:$G$35,1)):
INDEX('DS2025'!$H$21:$H$35,MATCH(N12,'DS2025'!$G$21:$G$35,1)+1),
INDEX('DS2025'!$G$21:$G$35,MATCH(N12,'DS2025'!$G$21:$G$35,1)):
INDEX('DS2025'!$G$21:$G$35,MATCH(N12,'DS2025'!$G$21:$G$35,1)+1)),
IF($O$4=Database!$A$14,
_xlfn.FORECAST.LINEAR(
N12,
INDEX('DS2025'!$K$21:$K$35,MATCH(N12,'DS2025'!$J$21:$J$35,1)):
INDEX('DS2025'!$K$21:$K$35,MATCH(N12,'DS2025'!$J$21:$J$35,1)+1),
INDEX('DS2025'!$J$21:$J$35,MATCH(N12,'DS2025'!$J$21:$J$35,1)):
INDEX('DS2025'!$J$21:$J$35,MATCH(N12,'DS2025'!$J$21:$J$35,1)+1)),
IF($O$4=Database!$A$15,
_xlfn.FORECAST.LINEAR(
N12,
INDEX('DS2025'!$N$21:$N$35,MATCH(N12,'DS2025'!$M$21:$M$35,1)):
INDEX('DS2025'!$N$21:$N$35,MATCH(N12,'DS2025'!$M$21:$M$35,1)+1),
INDEX('DS2025'!$M$21:$M$35,MATCH(N12,'DS2025'!$M$21:$M$35,1)):
INDEX('DS2025'!$M$21:$M$35,MATCH(N12,'DS2025'!$M$21:$M$35,1)+1)),
IF($O$4=Database!$A$16,
_xlfn.FORECAST.LINEAR(
N12,
INDEX('DS2025'!$Q$21:$Q$35,MATCH(N12,'DS2025'!$P$21:$P$35,1)):
INDEX('DS2025'!$Q$21:$Q$35,MATCH(N12,'DS2025'!$P$21:$P$35,1)+1),
INDEX('DS2025'!$P$21:$P$35,MATCH(N12,'DS2025'!$P$21:$P$35,1)):
INDEX('DS2025'!$P$21:$P$35,MATCH(N12,'DS2025'!$P$21:$P$35,1)+1)),
IF($O$4=Database!$A$17,
_xlfn.FORECAST.LINEAR(
N12,
INDEX('DS2025'!$T$21:$T$35,MATCH(N12,'DS2025'!$S$21:$S$35,1)):
INDEX('DS2025'!$T$21:$T$35,MATCH(N12,'DS2025'!$S$21:$S$35,1)+1),
INDEX('DS2025'!$S$21:$S$35,MATCH(N12,'DS2025'!$S$21:$S$35,1)):
INDEX('DS2025'!$S$21:$S$35,MATCH(N12,'DS2025'!$S$21:$S$35,1)+1)),
IF($O$4=Database!$A$18,
_xlfn.FORECAST.LINEAR(
N12,
INDEX('DS2025'!$W$21:$W$35,MATCH(N12,'DS2025'!$V$21:$V$35,1)):
INDEX('DS2025'!$W$21:$W$35,MATCH(N12,'DS2025'!$V$21:$V$35,1)+1),
INDEX('DS2025'!$V$21:$V$35,MATCH(N12,'DS2025'!$V$21:$V$35,1)):
INDEX('DS2025'!$V$21:$V$35,MATCH(N12,'DS2025'!$V$21:$V$35,1)+1)),
IF($O$4=Database!$A$19,
_xlfn.FORECAST.LINEAR(
N12,
INDEX('DS2025'!$Z$21:$Z$35,MATCH(N12,'DS2025'!$Y$21:$Y$35,1)):
INDEX('DS2025'!$Z$21:$Z$35,MATCH(N12,'DS2025'!$Y$21:$Y$35,1)+1),
INDEX('DS2025'!$Y$21:$Y$35,MATCH(N12,'DS2025'!$Y$21:$Y$35,1)):
INDEX('DS2025'!$Y$21:$Y$35,MATCH(N12,'DS2025'!$Y$21:$Y$35,1)+1)),
IF($O$4=Database!$A$20,
_xlfn.FORECAST.LINEAR(
N12,
INDEX('DS2025'!$AC$21:$AC$35,MATCH(N12,'DS2025'!$AB$21:$AB$35,1)):
INDEX('DS2025'!$AC$21:$AC$35,MATCH(N12,'DS2025'!$AB$21:$AB$35,1)+1),
INDEX('DS2025'!$AB$21:$AB$35,MATCH(N12,'DS2025'!$AB$21:$AB$35,1)):
INDEX('DS2025'!$AB$21:$AB$35,MATCH(N12,'DS2025'!$AB$21:$AB$35,1)+1))
)))))))))))))))))))</f>
        <v>-0.35961835632873423</v>
      </c>
      <c r="P12" s="96">
        <f t="shared" si="4"/>
        <v>105.15438164367126</v>
      </c>
      <c r="Q12" s="317">
        <f>'Data 100 C'!G13</f>
        <v>106.88800000000001</v>
      </c>
      <c r="R12" s="98">
        <f>IF($R$4=Database!$A$2,
_xlfn.FORECAST.LINEAR(Q12,
INDEX('DS2025'!$B$5:$B$15,MATCH(Q12,'DS2025'!$A$5:$A$15,1)):
INDEX('DS2025'!$B$5:$B$15,MATCH(Q12,'DS2025'!$A$5:$A$15,1)+1),
INDEX('DS2025'!$A$5:$A$15,MATCH(Q12,'DS2025'!$A$5:$A$15,1)):
INDEX('DS2025'!$A$5:$A$15,MATCH(Q12,'DS2025'!$A$5:$A$15,1)+1)),
IF($R$4=Database!$A$3,
_xlfn.FORECAST.LINEAR(Q12,
INDEX('DS2025'!$E$5:$E$15,MATCH(Q12,'DS2025'!$D$5:$D$15,1)):
INDEX('DS2025'!$E$5:$E$15,MATCH(Q12,'DS2025'!$D$5:$D$15,1)+1),
INDEX('DS2025'!$D$5:$D$15,MATCH(Q12,'DS2025'!$D$5:$D$15,1)):
INDEX('DS2025'!$D$5:$D$15,MATCH(Q12,'DS2025'!$D$5:$D$15,1)+1)),
IF($R$4=Database!$A$4,
_xlfn.FORECAST.LINEAR(Q12,
INDEX('DS2025'!$H$5:$H$15,MATCH(Q12,'DS2025'!$G$5:$G$15,1)):
INDEX('DS2025'!$H$5:$H$15,MATCH(Q12,'DS2025'!$G$5:$G$15,1)+1),
INDEX('DS2025'!$G$5:$G$15,MATCH(Q12,'DS2025'!$G$5:$G$15,1)):
INDEX('DS2025'!$G$5:$G$15,MATCH(Q12,'DS2025'!$G$5:$G$15,1)+1)),
IF($R$4=Database!$A$5,
_xlfn.FORECAST.LINEAR(Q12,
INDEX('DS2025'!$K$5:$K$15,MATCH(Q12,'DS2025'!$J$5:$J$15,1)):
INDEX('DS2025'!$K$5:$K$15,MATCH(Q12,'DS2025'!$J$5:$J$15,1)+1),
INDEX('DS2025'!$J$5:$J$15,MATCH(Q12,'DS2025'!$J$5:$J$15,1)):
INDEX('DS2025'!$J$5:$J$15,MATCH(Q12,'DS2025'!$J$5:$J$15,1)+1)),
IF($R$4=Database!$A$6,
_xlfn.FORECAST.LINEAR(Q12,
INDEX('DS2025'!$N$5:$N$15,MATCH(Q12,'DS2025'!$M$5:$M$15,1)):
INDEX('DS2025'!$N$5:$N$15,MATCH(Q12,'DS2025'!$M$5:$M$15,1)+1),
INDEX('DS2025'!$M$5:$M$15,MATCH(Q12,'DS2025'!$M$5:$M$15,1)):
INDEX('DS2025'!$M$5:$M$15,MATCH(Q12,'DS2025'!$M$5:$M$15,1)+1)),
IF($R$4=Database!$A$7,
_xlfn.FORECAST.LINEAR(Q12,
INDEX('DS2025'!$Q$5:$Q$15,MATCH(Q12,'DS2025'!$P$5:$P$15,1)):
INDEX('DS2025'!$Q$5:$Q$15,MATCH(Q12,'DS2025'!$P$5:$P$15,1)+1),
INDEX('DS2025'!$P$5:$P$15,MATCH(Q12,'DS2025'!$P$5:$P$15,1)):
INDEX('DS2025'!$P$5:$P$15,MATCH(Q12,'DS2025'!$P$5:$P$15,1)+1)),
IF($R$4=Database!$A$8,
_xlfn.FORECAST.LINEAR(Q12,
INDEX('DS2025'!$T$5:$T$15,MATCH(Q12,'DS2025'!$S$5:$S$15,1)):
INDEX('DS2025'!$T$5:$T$15,MATCH(Q12,'DS2025'!$S$5:$S$15,1)+1),
INDEX('DS2025'!$S$5:$S$15,MATCH(Q12,'DS2025'!$S$5:$S$15,1)):
INDEX('DS2025'!$S$5:$S$15,MATCH(Q12,'DS2025'!$S$5:$S$15,1)+1)),
IF($R$4=Database!$A$9,
_xlfn.FORECAST.LINEAR(Q12,
INDEX('DS2025'!$W$5:$W$15,MATCH(Q12,'DS2025'!$V$5:$V$15,1)):
INDEX('DS2025'!$W$5:$W$15,MATCH(Q12,'DS2025'!$V$5:$V$15,1)+1),
INDEX('DS2025'!$V$5:$V$15,MATCH(Q12,'DS2025'!$V$5:$V$15,1)):
INDEX('DS2025'!$V$5:$V$15,MATCH(Q12,'DS2025'!$V$5:$V$15,1)+1)),
IF($R$4=Database!$A$10,
_xlfn.FORECAST.LINEAR(Q12,
INDEX('DS2025'!$Z$5:$Z$15,MATCH(Q12,'DS2025'!$Y$5:$Y$15,1)):
INDEX('DS2025'!$Z$5:$Z$15,MATCH(Q12,'DS2025'!$Y$5:$Y$15,1)+1),
INDEX('DS2025'!$Y$5:$Y$15,MATCH(Q12,'DS2025'!$Y$5:$Y$15,1)):
INDEX('DS2025'!$Y$5:$Y$15,MATCH(Q12,'DS2025'!$Y$5:$Y$15,1)+1)),
IF($R$4=Database!$A$11,
_xlfn.FORECAST.LINEAR(
Q12,
INDEX('DS2025'!$B$21:$B$35,MATCH(Q12,'DS2025'!$A$21:$A$35,1)):
INDEX('DS2025'!$B$21:$B$35,MATCH(Q12,'DS2025'!$A$21:$A$35,1)+1),
INDEX('DS2025'!$A$21:$A$35,MATCH(Q12,'DS2025'!$A$21:$A$35,1)):
INDEX('DS2025'!$A$21:$A$35,MATCH(Q12,'DS2025'!$A$21:$A$35,1)+1)),
IF($R$4=Database!$A$12,
_xlfn.FORECAST.LINEAR(
Q12,
INDEX('DS2025'!$E$21:$E$35,MATCH(Q12,'DS2025'!$D$21:$D$35,1)):
INDEX('DS2025'!$E$21:$E$35,MATCH(Q12,'DS2025'!$D$21:$D$35,1)+1),
INDEX('DS2025'!$D$21:$D$35,MATCH(Q12,'DS2025'!$D$21:$D$35,1)):
INDEX('DS2025'!$D$21:$D$35,MATCH(Q12,'DS2025'!$D$21:$D$35,1)+1)),
IF($R$4=Database!$A$13,
_xlfn.FORECAST.LINEAR(
Q12,
INDEX('DS2025'!$H$21:$H$35,MATCH(Q12,'DS2025'!$G$21:$G$35,1)):
INDEX('DS2025'!$H$21:$H$35,MATCH(Q12,'DS2025'!$G$21:$G$35,1)+1),
INDEX('DS2025'!$G$21:$G$35,MATCH(Q12,'DS2025'!$G$21:$G$35,1)):
INDEX('DS2025'!$G$21:$G$35,MATCH(Q12,'DS2025'!$G$21:$G$35,1)+1)),
IF($R$4=Database!$A$14,
_xlfn.FORECAST.LINEAR(
Q12,
INDEX('DS2025'!$K$21:$K$35,MATCH(Q12,'DS2025'!$J$21:$J$35,1)):
INDEX('DS2025'!$K$21:$K$35,MATCH(Q12,'DS2025'!$J$21:$J$35,1)+1),
INDEX('DS2025'!$J$21:$J$35,MATCH(Q12,'DS2025'!$J$21:$J$35,1)):
INDEX('DS2025'!$J$21:$J$35,MATCH(Q12,'DS2025'!$J$21:$J$35,1)+1)),
IF($R$4=Database!$A$15,
_xlfn.FORECAST.LINEAR(
Q12,
INDEX('DS2025'!$N$21:$N$35,MATCH(Q12,'DS2025'!$M$21:$M$35,1)):
INDEX('DS2025'!$N$21:$N$35,MATCH(Q12,'DS2025'!$M$21:$M$35,1)+1),
INDEX('DS2025'!$M$21:$M$35,MATCH(Q12,'DS2025'!$M$21:$M$35,1)):
INDEX('DS2025'!$M$21:$M$35,MATCH(Q12,'DS2025'!$M$21:$M$35,1)+1)),
IF($R$4=Database!$A$16,
_xlfn.FORECAST.LINEAR(
Q12,
INDEX('DS2025'!$Q$21:$Q$35,MATCH(Q12,'DS2025'!$P$21:$P$35,1)):
INDEX('DS2025'!$Q$21:$Q$35,MATCH(Q12,'DS2025'!$P$21:$P$35,1)+1),
INDEX('DS2025'!$P$21:$P$35,MATCH(Q12,'DS2025'!$P$21:$P$35,1)):
INDEX('DS2025'!$P$21:$P$35,MATCH(Q12,'DS2025'!$P$21:$P$35,1)+1)),
IF($R$4=Database!$A$17,
_xlfn.FORECAST.LINEAR(
Q12,
INDEX('DS2025'!$T$21:$T$35,MATCH(Q12,'DS2025'!$S$21:$S$35,1)):
INDEX('DS2025'!$T$21:$T$35,MATCH(Q12,'DS2025'!$S$21:$S$35,1)+1),
INDEX('DS2025'!$S$21:$S$35,MATCH(Q12,'DS2025'!$S$21:$S$35,1)):
INDEX('DS2025'!$S$21:$S$35,MATCH(Q12,'DS2025'!$S$21:$S$35,1)+1)),
IF($R$4=Database!$A$18,
_xlfn.FORECAST.LINEAR(
Q12,
INDEX('DS2025'!$W$21:$W$35,MATCH(Q12,'DS2025'!$V$21:$V$35,1)):
INDEX('DS2025'!$W$21:$W$35,MATCH(Q12,'DS2025'!$V$21:$V$35,1)+1),
INDEX('DS2025'!$V$21:$V$35,MATCH(Q12,'DS2025'!$V$21:$V$35,1)):
INDEX('DS2025'!$V$21:$V$35,MATCH(Q12,'DS2025'!$V$21:$V$35,1)+1)),
IF($R$4=Database!$A$19,
_xlfn.FORECAST.LINEAR(
Q12,
INDEX('DS2025'!$Z$21:$Z$35,MATCH(Q12,'DS2025'!$Y$21:$Y$35,1)):
INDEX('DS2025'!$Z$21:$Z$35,MATCH(Q12,'DS2025'!$Y$21:$Y$35,1)+1),
INDEX('DS2025'!$Y$21:$Y$35,MATCH(Q12,'DS2025'!$Y$21:$Y$35,1)):
INDEX('DS2025'!$Y$21:$Y$35,MATCH(Q12,'DS2025'!$Y$21:$Y$35,1)+1)),
IF($R$4=Database!$A$20,
_xlfn.FORECAST.LINEAR(
Q12,
INDEX('DS2025'!$AC$21:$AC$35,MATCH(Q12,'DS2025'!$AB$21:$AB$35,1)):
INDEX('DS2025'!$AC$21:$AC$35,MATCH(Q12,'DS2025'!$AB$21:$AB$35,1)+1),
INDEX('DS2025'!$AB$21:$AB$35,MATCH(Q12,'DS2025'!$AB$21:$AB$35,1)):
INDEX('DS2025'!$AB$21:$AB$35,MATCH(Q12,'DS2025'!$AB$21:$AB$35,1)+1))
)))))))))))))))))))</f>
        <v>-1.6244247363374875E-2</v>
      </c>
      <c r="S12" s="98">
        <f t="shared" si="5"/>
        <v>106.87175575263663</v>
      </c>
      <c r="T12" s="317">
        <f>'Data 100 C'!H13</f>
        <v>105.05800000000001</v>
      </c>
      <c r="U12" s="98">
        <f>IF($U$4=Database!$A$2,
_xlfn.FORECAST.LINEAR(T12,
INDEX('DS2025'!$B$5:$B$15,MATCH(T12,'DS2025'!$A$5:$A$15,1)):
INDEX('DS2025'!$B$5:$B$15,MATCH(T12,'DS2025'!$A$5:$A$15,1)+1),
INDEX('DS2025'!$A$5:$A$15,MATCH(T12,'DS2025'!$A$5:$A$15,1)):
INDEX('DS2025'!$A$5:$A$15,MATCH(T12,'DS2025'!$A$5:$A$15,1)+1)),
IF($U$4=Database!$A$3,
_xlfn.FORECAST.LINEAR(T12,
INDEX('DS2025'!$E$5:$E$15,MATCH(T12,'DS2025'!$D$5:$D$15,1)):
INDEX('DS2025'!$E$5:$E$15,MATCH(T12,'DS2025'!$D$5:$D$15,1)+1),
INDEX('DS2025'!$D$5:$D$15,MATCH(T12,'DS2025'!$D$5:$D$15,1)):
INDEX('DS2025'!$D$5:$D$15,MATCH(T12,'DS2025'!$D$5:$D$15,1)+1)),
IF($U$4=Database!$A$4,
_xlfn.FORECAST.LINEAR(T12,
INDEX('DS2025'!$H$5:$H$15,MATCH(T12,'DS2025'!$G$5:$G$15,1)):
INDEX('DS2025'!$H$5:$H$15,MATCH(T12,'DS2025'!$G$5:$G$15,1)+1),
INDEX('DS2025'!$G$5:$G$15,MATCH(T12,'DS2025'!$G$5:$G$15,1)):
INDEX('DS2025'!$G$5:$G$15,MATCH(T12,'DS2025'!$G$5:$G$15,1)+1)),
IF($U$4=Database!$A$5,
_xlfn.FORECAST.LINEAR(T12,
INDEX('DS2025'!$K$5:$K$15,MATCH(T12,'DS2025'!$J$5:$J$15,1)):
INDEX('DS2025'!$K$5:$K$15,MATCH(T12,'DS2025'!$J$5:$J$15,1)+1),
INDEX('DS2025'!$J$5:$J$15,MATCH(T12,'DS2025'!$J$5:$J$15,1)):
INDEX('DS2025'!$J$5:$J$15,MATCH(T12,'DS2025'!$J$5:$J$15,1)+1)),
IF($U$4=Database!$A$6,
_xlfn.FORECAST.LINEAR(T12,
INDEX('DS2025'!$N$5:$N$15,MATCH(T12,'DS2025'!$M$5:$M$15,1)):
INDEX('DS2025'!$N$5:$N$15,MATCH(T12,'DS2025'!$M$5:$M$15,1)+1),
INDEX('DS2025'!$M$5:$M$15,MATCH(T12,'DS2025'!$M$5:$M$15,1)):
INDEX('DS2025'!$M$5:$M$15,MATCH(T12,'DS2025'!$M$5:$M$15,1)+1)),
IF($U$4=Database!$A$7,
_xlfn.FORECAST.LINEAR(T12,
INDEX('DS2025'!$Q$5:$Q$15,MATCH(T12,'DS2025'!$P$5:$P$15,1)):
INDEX('DS2025'!$Q$5:$Q$15,MATCH(T12,'DS2025'!$P$5:$P$15,1)+1),
INDEX('DS2025'!$P$5:$P$15,MATCH(T12,'DS2025'!$P$5:$P$15,1)):
INDEX('DS2025'!$P$5:$P$15,MATCH(T12,'DS2025'!$P$5:$P$15,1)+1)),
IF($U$4=Database!$A$8,
_xlfn.FORECAST.LINEAR(T12,
INDEX('DS2025'!$T$5:$T$15,MATCH(T12,'DS2025'!$S$5:$S$15,1)):
INDEX('DS2025'!$T$5:$T$15,MATCH(T12,'DS2025'!$S$5:$S$15,1)+1),
INDEX('DS2025'!$S$5:$S$15,MATCH(T12,'DS2025'!$S$5:$S$15,1)):
INDEX('DS2025'!$S$5:$S$15,MATCH(T12,'DS2025'!$S$5:$S$15,1)+1)),
IF($U$4=Database!$A$9,
_xlfn.FORECAST.LINEAR(T12,
INDEX('DS2025'!$W$5:$W$15,MATCH(T12,'DS2025'!$V$5:$V$15,1)):
INDEX('DS2025'!$W$5:$W$15,MATCH(T12,'DS2025'!$V$5:$V$15,1)+1),
INDEX('DS2025'!$V$5:$V$15,MATCH(T12,'DS2025'!$V$5:$V$15,1)):
INDEX('DS2025'!$V$5:$V$15,MATCH(T12,'DS2025'!$V$5:$V$15,1)+1)),
IF($U$4=Database!$A$10,
_xlfn.FORECAST.LINEAR(T12,
INDEX('DS2025'!$Z$5:$Z$15,MATCH(T12,'DS2025'!$Y$5:$Y$15,1)):
INDEX('DS2025'!$Z$5:$Z$15,MATCH(T12,'DS2025'!$Y$5:$Y$15,1)+1),
INDEX('DS2025'!$Y$5:$Y$15,MATCH(T12,'DS2025'!$Y$5:$Y$15,1)):
INDEX('DS2025'!$Y$5:$Y$15,MATCH(T12,'DS2025'!$Y$5:$Y$15,1)+1)),
IF($U$4=Database!$A$11,
_xlfn.FORECAST.LINEAR(
T12,
INDEX('DS2025'!$B$21:$B$35,MATCH(T12,'DS2025'!$A$21:$A$35,1)):
INDEX('DS2025'!$B$21:$B$35,MATCH(T12,'DS2025'!$A$21:$A$35,1)+1),
INDEX('DS2025'!$A$21:$A$35,MATCH(T12,'DS2025'!$A$21:$A$35,1)):
INDEX('DS2025'!$A$21:$A$35,MATCH(T12,'DS2025'!$A$21:$A$35,1)+1)),
IF($U$4=Database!$A$12,
_xlfn.FORECAST.LINEAR(
T12,
INDEX('DS2025'!$E$21:$E$35,MATCH(T12,'DS2025'!$D$21:$D$35,1)):
INDEX('DS2025'!$E$21:$E$35,MATCH(T12,'DS2025'!$D$21:$D$35,1)+1),
INDEX('DS2025'!$D$21:$D$35,MATCH(T12,'DS2025'!$D$21:$D$35,1)):
INDEX('DS2025'!$D$21:$D$35,MATCH(T12,'DS2025'!$D$21:$D$35,1)+1)),
IF($U$4=Database!$A$13,
_xlfn.FORECAST.LINEAR(
T12,
INDEX('DS2025'!$H$21:$H$35,MATCH(T12,'DS2025'!$G$21:$G$35,1)):
INDEX('DS2025'!$H$21:$H$35,MATCH(T12,'DS2025'!$G$21:$G$35,1)+1),
INDEX('DS2025'!$G$21:$G$35,MATCH(T12,'DS2025'!$G$21:$G$35,1)):
INDEX('DS2025'!$G$21:$G$35,MATCH(T12,'DS2025'!$G$21:$G$35,1)+1)),
IF($U$4=Database!$A$14,
_xlfn.FORECAST.LINEAR(
T12,
INDEX('DS2025'!$K$21:$K$35,MATCH(T12,'DS2025'!$J$21:$J$35,1)):
INDEX('DS2025'!$K$21:$K$35,MATCH(T12,'DS2025'!$J$21:$J$35,1)+1),
INDEX('DS2025'!$J$21:$J$35,MATCH(T12,'DS2025'!$J$21:$J$35,1)):
INDEX('DS2025'!$J$21:$J$35,MATCH(T12,'DS2025'!$J$21:$J$35,1)+1)),
IF($U$4=Database!$A$15,
_xlfn.FORECAST.LINEAR(
T12,
INDEX('DS2025'!$N$21:$N$35,MATCH(T12,'DS2025'!$M$21:$M$35,1)):
INDEX('DS2025'!$N$21:$N$35,MATCH(T12,'DS2025'!$M$21:$M$35,1)+1),
INDEX('DS2025'!$M$21:$M$35,MATCH(T12,'DS2025'!$M$21:$M$35,1)):
INDEX('DS2025'!$M$21:$M$35,MATCH(T12,'DS2025'!$M$21:$M$35,1)+1)),
IF($U$4=Database!$A$16,
_xlfn.FORECAST.LINEAR(
T12,
INDEX('DS2025'!$Q$21:$Q$35,MATCH(T12,'DS2025'!$P$21:$P$35,1)):
INDEX('DS2025'!$Q$21:$Q$35,MATCH(T12,'DS2025'!$P$21:$P$35,1)+1),
INDEX('DS2025'!$P$21:$P$35,MATCH(T12,'DS2025'!$P$21:$P$35,1)):
INDEX('DS2025'!$P$21:$P$35,MATCH(T12,'DS2025'!$P$21:$P$35,1)+1)),
IF($U$4=Database!$A$17,
_xlfn.FORECAST.LINEAR(
T12,
INDEX('DS2025'!$T$21:$T$35,MATCH(T12,'DS2025'!$S$21:$S$35,1)):
INDEX('DS2025'!$T$21:$T$35,MATCH(T12,'DS2025'!$S$21:$S$35,1)+1),
INDEX('DS2025'!$S$21:$S$35,MATCH(T12,'DS2025'!$S$21:$S$35,1)):
INDEX('DS2025'!$S$21:$S$35,MATCH(T12,'DS2025'!$S$21:$S$35,1)+1)),
IF($U$4=Database!$A$18,
_xlfn.FORECAST.LINEAR(
T12,
INDEX('DS2025'!$W$21:$W$35,MATCH(T12,'DS2025'!$V$21:$V$35,1)):
INDEX('DS2025'!$W$21:$W$35,MATCH(T12,'DS2025'!$V$21:$V$35,1)+1),
INDEX('DS2025'!$V$21:$V$35,MATCH(T12,'DS2025'!$V$21:$V$35,1)):
INDEX('DS2025'!$V$21:$V$35,MATCH(T12,'DS2025'!$V$21:$V$35,1)+1)),
IF($U$4=Database!$A$19,
_xlfn.FORECAST.LINEAR(
T12,
INDEX('DS2025'!$Z$21:$Z$35,MATCH(T12,'DS2025'!$Y$21:$Y$35,1)):
INDEX('DS2025'!$Z$21:$Z$35,MATCH(T12,'DS2025'!$Y$21:$Y$35,1)+1),
INDEX('DS2025'!$Y$21:$Y$35,MATCH(T12,'DS2025'!$Y$21:$Y$35,1)):
INDEX('DS2025'!$Y$21:$Y$35,MATCH(T12,'DS2025'!$Y$21:$Y$35,1)+1)),
IF($U$4=Database!$A$20,
_xlfn.FORECAST.LINEAR(
T12,
INDEX('DS2025'!$AC$21:$AC$35,MATCH(T12,'DS2025'!$AB$21:$AB$35,1)):
INDEX('DS2025'!$AC$21:$AC$35,MATCH(T12,'DS2025'!$AB$21:$AB$35,1)+1),
INDEX('DS2025'!$AB$21:$AB$35,MATCH(T12,'DS2025'!$AB$21:$AB$35,1)):
INDEX('DS2025'!$AB$21:$AB$35,MATCH(T12,'DS2025'!$AB$21:$AB$35,1)+1))
)))))))))))))))))))</f>
        <v>-0.35956364727054585</v>
      </c>
      <c r="V12" s="98">
        <f t="shared" si="6"/>
        <v>104.69843635272946</v>
      </c>
      <c r="W12" s="317">
        <f>'Data 100 C'!I13</f>
        <v>105.538</v>
      </c>
      <c r="X12" s="98">
        <f>IF($X$4=Database!$A$2,
_xlfn.FORECAST.LINEAR(W12,
INDEX('DS2025'!$B$5:$B$15,MATCH(W12,'DS2025'!$A$5:$A$15,1)):
INDEX('DS2025'!$B$5:$B$15,MATCH(W12,'DS2025'!$A$5:$A$15,1)+1),
INDEX('DS2025'!$A$5:$A$15,MATCH(W12,'DS2025'!$A$5:$A$15,1)):
INDEX('DS2025'!$A$5:$A$15,MATCH(W12,'DS2025'!$A$5:$A$15,1)+1)),
IF($X$4=Database!$A$3,
_xlfn.FORECAST.LINEAR(W12,
INDEX('DS2025'!$E$5:$E$15,MATCH(W12,'DS2025'!$D$5:$D$15,1)):
INDEX('DS2025'!$E$5:$E$15,MATCH(W12,'DS2025'!$D$5:$D$15,1)+1),
INDEX('DS2025'!$D$5:$D$15,MATCH(W12,'DS2025'!$D$5:$D$15,1)):
INDEX('DS2025'!$D$5:$D$15,MATCH(W12,'DS2025'!$D$5:$D$15,1)+1)),
IF($X$4=Database!$A$4,
_xlfn.FORECAST.LINEAR(W12,
INDEX('DS2025'!$H$5:$H$15,MATCH(W12,'DS2025'!$G$5:$G$15,1)):
INDEX('DS2025'!$H$5:$H$15,MATCH(W12,'DS2025'!$G$5:$G$15,1)+1),
INDEX('DS2025'!$G$5:$G$15,MATCH(W12,'DS2025'!$G$5:$G$15,1)):
INDEX('DS2025'!$G$5:$G$15,MATCH(W12,'DS2025'!$G$5:$G$15,1)+1)),
IF($X$4=Database!$A$5,
_xlfn.FORECAST.LINEAR(W12,
INDEX('DS2025'!$K$5:$K$15,MATCH(W12,'DS2025'!$J$5:$J$15,1)):
INDEX('DS2025'!$K$5:$K$15,MATCH(W12,'DS2025'!$J$5:$J$15,1)+1),
INDEX('DS2025'!$J$5:$J$15,MATCH(W12,'DS2025'!$J$5:$J$15,1)):
INDEX('DS2025'!$J$5:$J$15,MATCH(W12,'DS2025'!$J$5:$J$15,1)+1)),
IF($X$4=Database!$A$6,
_xlfn.FORECAST.LINEAR(W12,
INDEX('DS2025'!$N$5:$N$15,MATCH(W12,'DS2025'!$M$5:$M$15,1)):
INDEX('DS2025'!$N$5:$N$15,MATCH(W12,'DS2025'!$M$5:$M$15,1)+1),
INDEX('DS2025'!$M$5:$M$15,MATCH(W12,'DS2025'!$M$5:$M$15,1)):
INDEX('DS2025'!$M$5:$M$15,MATCH(W12,'DS2025'!$M$5:$M$15,1)+1)),
IF($X$4=Database!$A$7,
_xlfn.FORECAST.LINEAR(W12,
INDEX('DS2025'!$Q$5:$Q$15,MATCH(W12,'DS2025'!$P$5:$P$15,1)):
INDEX('DS2025'!$Q$5:$Q$15,MATCH(W12,'DS2025'!$P$5:$P$15,1)+1),
INDEX('DS2025'!$P$5:$P$15,MATCH(W12,'DS2025'!$P$5:$P$15,1)):
INDEX('DS2025'!$P$5:$P$15,MATCH(W12,'DS2025'!$P$5:$P$15,1)+1)),
IF($X$4=Database!$A$8,
_xlfn.FORECAST.LINEAR(W12,
INDEX('DS2025'!$T$5:$T$15,MATCH(W12,'DS2025'!$S$5:$S$15,1)):
INDEX('DS2025'!$T$5:$T$15,MATCH(W12,'DS2025'!$S$5:$S$15,1)+1),
INDEX('DS2025'!$S$5:$S$15,MATCH(W12,'DS2025'!$S$5:$S$15,1)):
INDEX('DS2025'!$S$5:$S$15,MATCH(W12,'DS2025'!$S$5:$S$15,1)+1)),
IF($X$4=Database!$A$9,
_xlfn.FORECAST.LINEAR(W12,
INDEX('DS2025'!$W$5:$W$15,MATCH(W12,'DS2025'!$V$5:$V$15,1)):
INDEX('DS2025'!$W$5:$W$15,MATCH(W12,'DS2025'!$V$5:$V$15,1)+1),
INDEX('DS2025'!$V$5:$V$15,MATCH(W12,'DS2025'!$V$5:$V$15,1)):
INDEX('DS2025'!$V$5:$V$15,MATCH(W12,'DS2025'!$V$5:$V$15,1)+1)),
IF($X$4=Database!$A$10,
_xlfn.FORECAST.LINEAR(W12,
INDEX('DS2025'!$Z$5:$Z$15,MATCH(W12,'DS2025'!$Y$5:$Y$15,1)):
INDEX('DS2025'!$Z$5:$Z$15,MATCH(W12,'DS2025'!$Y$5:$Y$15,1)+1),
INDEX('DS2025'!$Y$5:$Y$15,MATCH(W12,'DS2025'!$Y$5:$Y$15,1)):
INDEX('DS2025'!$Y$5:$Y$15,MATCH(W12,'DS2025'!$Y$5:$Y$15,1)+1)),
IF($X$4=Database!$A$11,
_xlfn.FORECAST.LINEAR(
W12,
INDEX('DS2025'!$B$21:$B$35,MATCH(W12,'DS2025'!$A$21:$A$35,1)):
INDEX('DS2025'!$B$21:$B$35,MATCH(W12,'DS2025'!$A$21:$A$35,1)+1),
INDEX('DS2025'!$A$21:$A$35,MATCH(W12,'DS2025'!$A$21:$A$35,1)):
INDEX('DS2025'!$A$21:$A$35,MATCH(W12,'DS2025'!$A$21:$A$35,1)+1)),
IF($X$4=Database!$A$12,
_xlfn.FORECAST.LINEAR(
W12,
INDEX('DS2025'!$E$21:$E$35,MATCH(W12,'DS2025'!$D$21:$D$35,1)):
INDEX('DS2025'!$E$21:$E$35,MATCH(W12,'DS2025'!$D$21:$D$35,1)+1),
INDEX('DS2025'!$D$21:$D$35,MATCH(W12,'DS2025'!$D$21:$D$35,1)):
INDEX('DS2025'!$D$21:$D$35,MATCH(W12,'DS2025'!$D$21:$D$35,1)+1)),
IF($X$4=Database!$A$13,
_xlfn.FORECAST.LINEAR(
W12,
INDEX('DS2025'!$H$21:$H$35,MATCH(W12,'DS2025'!$G$21:$G$35,1)):
INDEX('DS2025'!$H$21:$H$35,MATCH(W12,'DS2025'!$G$21:$G$35,1)+1),
INDEX('DS2025'!$G$21:$G$35,MATCH(W12,'DS2025'!$G$21:$G$35,1)):
INDEX('DS2025'!$G$21:$G$35,MATCH(W12,'DS2025'!$G$21:$G$35,1)+1)),
IF($X$4=Database!$A$14,
_xlfn.FORECAST.LINEAR(
W12,
INDEX('DS2025'!$K$21:$K$35,MATCH(W12,'DS2025'!$J$21:$J$35,1)):
INDEX('DS2025'!$K$21:$K$35,MATCH(W12,'DS2025'!$J$21:$J$35,1)+1),
INDEX('DS2025'!$J$21:$J$35,MATCH(W12,'DS2025'!$J$21:$J$35,1)):
INDEX('DS2025'!$J$21:$J$35,MATCH(W12,'DS2025'!$J$21:$J$35,1)+1)),
IF($X$4=Database!$A$15,
_xlfn.FORECAST.LINEAR(
W12,
INDEX('DS2025'!$N$21:$N$35,MATCH(W12,'DS2025'!$M$21:$M$35,1)):
INDEX('DS2025'!$N$21:$N$35,MATCH(W12,'DS2025'!$M$21:$M$35,1)+1),
INDEX('DS2025'!$M$21:$M$35,MATCH(W12,'DS2025'!$M$21:$M$35,1)):
INDEX('DS2025'!$M$21:$M$35,MATCH(W12,'DS2025'!$M$21:$M$35,1)+1)),
IF($X$4=Database!$A$16,
_xlfn.FORECAST.LINEAR(
W12,
INDEX('DS2025'!$Q$21:$Q$35,MATCH(W12,'DS2025'!$P$21:$P$35,1)):
INDEX('DS2025'!$Q$21:$Q$35,MATCH(W12,'DS2025'!$P$21:$P$35,1)+1),
INDEX('DS2025'!$P$21:$P$35,MATCH(W12,'DS2025'!$P$21:$P$35,1)):
INDEX('DS2025'!$P$21:$P$35,MATCH(W12,'DS2025'!$P$21:$P$35,1)+1)),
IF($X$4=Database!$A$17,
_xlfn.FORECAST.LINEAR(
W12,
INDEX('DS2025'!$T$21:$T$35,MATCH(W12,'DS2025'!$S$21:$S$35,1)):
INDEX('DS2025'!$T$21:$T$35,MATCH(W12,'DS2025'!$S$21:$S$35,1)+1),
INDEX('DS2025'!$S$21:$S$35,MATCH(W12,'DS2025'!$S$21:$S$35,1)):
INDEX('DS2025'!$S$21:$S$35,MATCH(W12,'DS2025'!$S$21:$S$35,1)+1)),
IF($X$4=Database!$A$18,
_xlfn.FORECAST.LINEAR(
W12,
INDEX('DS2025'!$W$21:$W$35,MATCH(W12,'DS2025'!$V$21:$V$35,1)):
INDEX('DS2025'!$W$21:$W$35,MATCH(W12,'DS2025'!$V$21:$V$35,1)+1),
INDEX('DS2025'!$V$21:$V$35,MATCH(W12,'DS2025'!$V$21:$V$35,1)):
INDEX('DS2025'!$V$21:$V$35,MATCH(W12,'DS2025'!$V$21:$V$35,1)+1)),
IF($X$4=Database!$A$19,
_xlfn.FORECAST.LINEAR(
W12,
INDEX('DS2025'!$Z$21:$Z$35,MATCH(W12,'DS2025'!$Y$21:$Y$35,1)):
INDEX('DS2025'!$Z$21:$Z$35,MATCH(W12,'DS2025'!$Y$21:$Y$35,1)+1),
INDEX('DS2025'!$Y$21:$Y$35,MATCH(W12,'DS2025'!$Y$21:$Y$35,1)):
INDEX('DS2025'!$Y$21:$Y$35,MATCH(W12,'DS2025'!$Y$21:$Y$35,1)+1)),
IF($X$4=Database!$A$20,
_xlfn.FORECAST.LINEAR(
W12,
INDEX('DS2025'!$AC$21:$AC$35,MATCH(W12,'DS2025'!$AB$21:$AB$35,1)):
INDEX('DS2025'!$AC$21:$AC$35,MATCH(W12,'DS2025'!$AB$21:$AB$35,1)+1),
INDEX('DS2025'!$AB$21:$AB$35,MATCH(W12,'DS2025'!$AB$21:$AB$35,1)):
INDEX('DS2025'!$AB$21:$AB$35,MATCH(W12,'DS2025'!$AB$21:$AB$35,1)+1))
)))))))))))))))))))</f>
        <v>-0.35962123575284938</v>
      </c>
      <c r="Y12" s="98">
        <f t="shared" si="7"/>
        <v>105.17837876424714</v>
      </c>
      <c r="Z12" s="97">
        <f>'Data 100 C'!J13</f>
        <v>107.259</v>
      </c>
      <c r="AA12" s="98">
        <f>IF($AA$4=Database!$A$2,
_xlfn.FORECAST.LINEAR(Z12,
INDEX('DS2025'!$B$5:$B$15,MATCH(Z12,'DS2025'!$A$5:$A$15,1)):
INDEX('DS2025'!$B$5:$B$15,MATCH(Z12,'DS2025'!$A$5:$A$15,1)+1),
INDEX('DS2025'!$A$5:$A$15,MATCH(Z12,'DS2025'!$A$5:$A$15,1)):
INDEX('DS2025'!$A$5:$A$15,MATCH(Z12,'DS2025'!$A$5:$A$15,1)+1)),
IF($AA$4=Database!$A$3,
_xlfn.FORECAST.LINEAR(Z12,
INDEX('DS2025'!$E$5:$E$15,MATCH(Z12,'DS2025'!$D$5:$D$15,1)):
INDEX('DS2025'!$E$5:$E$15,MATCH(Z12,'DS2025'!$D$5:$D$15,1)+1),
INDEX('DS2025'!$D$5:$D$15,MATCH(Z12,'DS2025'!$D$5:$D$15,1)):
INDEX('DS2025'!$D$5:$D$15,MATCH(Z12,'DS2025'!$D$5:$D$15,1)+1)),
IF($AA$4=Database!$A$4,
_xlfn.FORECAST.LINEAR(Z12,
INDEX('DS2025'!$H$5:$H$15,MATCH(Z12,'DS2025'!$G$5:$G$15,1)):
INDEX('DS2025'!$H$5:$H$15,MATCH(Z12,'DS2025'!$G$5:$G$15,1)+1),
INDEX('DS2025'!$G$5:$G$15,MATCH(Z12,'DS2025'!$G$5:$G$15,1)):
INDEX('DS2025'!$G$5:$G$15,MATCH(Z12,'DS2025'!$G$5:$G$15,1)+1)),
IF($AA$4=Database!$A$5,
_xlfn.FORECAST.LINEAR(Z12,
INDEX('DS2025'!$K$5:$K$15,MATCH(Z12,'DS2025'!$J$5:$J$15,1)):
INDEX('DS2025'!$K$5:$K$15,MATCH(Z12,'DS2025'!$J$5:$J$15,1)+1),
INDEX('DS2025'!$J$5:$J$15,MATCH(Z12,'DS2025'!$J$5:$J$15,1)):
INDEX('DS2025'!$J$5:$J$15,MATCH(Z12,'DS2025'!$J$5:$J$15,1)+1)),
IF($AA$4=Database!$A$6,
_xlfn.FORECAST.LINEAR(Z12,
INDEX('DS2025'!$N$5:$N$15,MATCH(Z12,'DS2025'!$M$5:$M$15,1)):
INDEX('DS2025'!$N$5:$N$15,MATCH(Z12,'DS2025'!$M$5:$M$15,1)+1),
INDEX('DS2025'!$M$5:$M$15,MATCH(Z12,'DS2025'!$M$5:$M$15,1)):
INDEX('DS2025'!$M$5:$M$15,MATCH(Z12,'DS2025'!$M$5:$M$15,1)+1)),
IF($AA$4=Database!$A$7,
_xlfn.FORECAST.LINEAR(Z12,
INDEX('DS2025'!$Q$5:$Q$15,MATCH(Z12,'DS2025'!$P$5:$P$15,1)):
INDEX('DS2025'!$Q$5:$Q$15,MATCH(Z12,'DS2025'!$P$5:$P$15,1)+1),
INDEX('DS2025'!$P$5:$P$15,MATCH(Z12,'DS2025'!$P$5:$P$15,1)):
INDEX('DS2025'!$P$5:$P$15,MATCH(Z12,'DS2025'!$P$5:$P$15,1)+1)),
IF($AA$4=Database!$A$8,
_xlfn.FORECAST.LINEAR(Z12,
INDEX('DS2025'!$T$5:$T$15,MATCH(Z12,'DS2025'!$S$5:$S$15,1)):
INDEX('DS2025'!$T$5:$T$15,MATCH(Z12,'DS2025'!$S$5:$S$15,1)+1),
INDEX('DS2025'!$S$5:$S$15,MATCH(Z12,'DS2025'!$S$5:$S$15,1)):
INDEX('DS2025'!$S$5:$S$15,MATCH(Z12,'DS2025'!$S$5:$S$15,1)+1)),
IF($AA$4=Database!$A$9,
_xlfn.FORECAST.LINEAR(Z12,
INDEX('DS2025'!$W$5:$W$15,MATCH(Z12,'DS2025'!$V$5:$V$15,1)):
INDEX('DS2025'!$W$5:$W$15,MATCH(Z12,'DS2025'!$V$5:$V$15,1)+1),
INDEX('DS2025'!$V$5:$V$15,MATCH(Z12,'DS2025'!$V$5:$V$15,1)):
INDEX('DS2025'!$V$5:$V$15,MATCH(Z12,'DS2025'!$V$5:$V$15,1)+1)),
IF($AA$4=Database!$A$10,
_xlfn.FORECAST.LINEAR(Z12,
INDEX('DS2025'!$Z$5:$Z$15,MATCH(Z12,'DS2025'!$Y$5:$Y$15,1)):
INDEX('DS2025'!$Z$5:$Z$15,MATCH(Z12,'DS2025'!$Y$5:$Y$15,1)+1),
INDEX('DS2025'!$Y$5:$Y$15,MATCH(Z12,'DS2025'!$Y$5:$Y$15,1)):
INDEX('DS2025'!$Y$5:$Y$15,MATCH(Z12,'DS2025'!$Y$5:$Y$15,1)+1)),
IF($AA$4=Database!$A$11,
_xlfn.FORECAST.LINEAR(
Z12,
INDEX('DS2025'!$B$21:$B$35,MATCH(Z12,'DS2025'!$A$21:$A$35,1)):
INDEX('DS2025'!$B$21:$B$35,MATCH(Z12,'DS2025'!$A$21:$A$35,1)+1),
INDEX('DS2025'!$A$21:$A$35,MATCH(Z12,'DS2025'!$A$21:$A$35,1)):
INDEX('DS2025'!$A$21:$A$35,MATCH(Z12,'DS2025'!$A$21:$A$35,1)+1)),
IF($AA$4=Database!$A$12,
_xlfn.FORECAST.LINEAR(
Z12,
INDEX('DS2025'!$E$21:$E$35,MATCH(Z12,'DS2025'!$D$21:$D$35,1)):
INDEX('DS2025'!$E$21:$E$35,MATCH(Z12,'DS2025'!$D$21:$D$35,1)+1),
INDEX('DS2025'!$D$21:$D$35,MATCH(Z12,'DS2025'!$D$21:$D$35,1)):
INDEX('DS2025'!$D$21:$D$35,MATCH(Z12,'DS2025'!$D$21:$D$35,1)+1)),
IF($AA$4=Database!$A$13,
_xlfn.FORECAST.LINEAR(
Z12,
INDEX('DS2025'!$H$21:$H$35,MATCH(Z12,'DS2025'!$G$21:$G$35,1)):
INDEX('DS2025'!$H$21:$H$35,MATCH(Z12,'DS2025'!$G$21:$G$35,1)+1),
INDEX('DS2025'!$G$21:$G$35,MATCH(Z12,'DS2025'!$G$21:$G$35,1)):
INDEX('DS2025'!$G$21:$G$35,MATCH(Z12,'DS2025'!$G$21:$G$35,1)+1)),
IF($AA$4=Database!$A$14,
_xlfn.FORECAST.LINEAR(
Z12,
INDEX('DS2025'!$K$21:$K$35,MATCH(Z12,'DS2025'!$J$21:$J$35,1)):
INDEX('DS2025'!$K$21:$K$35,MATCH(Z12,'DS2025'!$J$21:$J$35,1)+1),
INDEX('DS2025'!$J$21:$J$35,MATCH(Z12,'DS2025'!$J$21:$J$35,1)):
INDEX('DS2025'!$J$21:$J$35,MATCH(Z12,'DS2025'!$J$21:$J$35,1)+1)),
IF($AA$4=Database!$A$15,
_xlfn.FORECAST.LINEAR(
Z12,
INDEX('DS2025'!$N$21:$N$35,MATCH(Z12,'DS2025'!$M$21:$M$35,1)):
INDEX('DS2025'!$N$21:$N$35,MATCH(Z12,'DS2025'!$M$21:$M$35,1)+1),
INDEX('DS2025'!$M$21:$M$35,MATCH(Z12,'DS2025'!$M$21:$M$35,1)):
INDEX('DS2025'!$M$21:$M$35,MATCH(Z12,'DS2025'!$M$21:$M$35,1)+1)),
IF($AA$4=Database!$A$16,
_xlfn.FORECAST.LINEAR(
Z12,
INDEX('DS2025'!$Q$21:$Q$35,MATCH(Z12,'DS2025'!$P$21:$P$35,1)):
INDEX('DS2025'!$Q$21:$Q$35,MATCH(Z12,'DS2025'!$P$21:$P$35,1)+1),
INDEX('DS2025'!$P$21:$P$35,MATCH(Z12,'DS2025'!$P$21:$P$35,1)):
INDEX('DS2025'!$P$21:$P$35,MATCH(Z12,'DS2025'!$P$21:$P$35,1)+1)),
IF($AA$4=Database!$A$17,
_xlfn.FORECAST.LINEAR(
Z12,
INDEX('DS2025'!$T$21:$T$35,MATCH(Z12,'DS2025'!$S$21:$S$35,1)):
INDEX('DS2025'!$T$21:$T$35,MATCH(Z12,'DS2025'!$S$21:$S$35,1)+1),
INDEX('DS2025'!$S$21:$S$35,MATCH(Z12,'DS2025'!$S$21:$S$35,1)):
INDEX('DS2025'!$S$21:$S$35,MATCH(Z12,'DS2025'!$S$21:$S$35,1)+1)),
IF($AA$4=Database!$A$18,
_xlfn.FORECAST.LINEAR(
Z12,
INDEX('DS2025'!$W$21:$W$35,MATCH(Z12,'DS2025'!$V$21:$V$35,1)):
INDEX('DS2025'!$W$21:$W$35,MATCH(Z12,'DS2025'!$V$21:$V$35,1)+1),
INDEX('DS2025'!$V$21:$V$35,MATCH(Z12,'DS2025'!$V$21:$V$35,1)):
INDEX('DS2025'!$V$21:$V$35,MATCH(Z12,'DS2025'!$V$21:$V$35,1)+1)),
IF($AA$4=Database!$A$19,
_xlfn.FORECAST.LINEAR(
Z12,
INDEX('DS2025'!$Z$21:$Z$35,MATCH(Z12,'DS2025'!$Y$21:$Y$35,1)):
INDEX('DS2025'!$Z$21:$Z$35,MATCH(Z12,'DS2025'!$Y$21:$Y$35,1)+1),
INDEX('DS2025'!$Y$21:$Y$35,MATCH(Z12,'DS2025'!$Y$21:$Y$35,1)):
INDEX('DS2025'!$Y$21:$Y$35,MATCH(Z12,'DS2025'!$Y$21:$Y$35,1)+1)),
IF($AA$4=Database!$A$20,
_xlfn.FORECAST.LINEAR(
Z12,
INDEX('DS2025'!$AC$21:$AC$35,MATCH(Z12,'DS2025'!$AB$21:$AB$35,1)):
INDEX('DS2025'!$AC$21:$AC$35,MATCH(Z12,'DS2025'!$AB$21:$AB$35,1)+1),
INDEX('DS2025'!$AB$21:$AB$35,MATCH(Z12,'DS2025'!$AB$21:$AB$35,1)):
INDEX('DS2025'!$AB$21:$AB$35,MATCH(Z12,'DS2025'!$AB$21:$AB$35,1)+1))
)))))))))))))))))))</f>
        <v>-0.35982771445710854</v>
      </c>
      <c r="AB12" s="97">
        <f t="shared" si="8"/>
        <v>106.89917228554289</v>
      </c>
      <c r="AC12" s="318">
        <f>'Data 100 C'!K13</f>
        <v>106</v>
      </c>
      <c r="AD12" s="42"/>
      <c r="AE12" s="42"/>
      <c r="AF12" s="42"/>
    </row>
    <row r="13" spans="1:61" ht="15" customHeight="1">
      <c r="A13" s="316">
        <v>7</v>
      </c>
      <c r="B13" s="316">
        <f>'Data 100 C'!B14</f>
        <v>107.41800000000001</v>
      </c>
      <c r="C13" s="98">
        <f>IF($C$4=Database!$A$2,
_xlfn.FORECAST.LINEAR(B13,
INDEX('DS2025'!$B$5:$B$15,MATCH(B13,'DS2025'!$A$5:$A$15,1)):
INDEX('DS2025'!$B$5:$B$15,MATCH(B13,'DS2025'!$A$5:$A$15,1)+1),
INDEX('DS2025'!$A$5:$A$15,MATCH(B13,'DS2025'!$A$5:$A$15,1)):
INDEX('DS2025'!$A$5:$A$15,MATCH(B13,'DS2025'!$A$5:$A$15,1)+1)),
IF($C$4=Database!$A$3,
_xlfn.FORECAST.LINEAR(B13,
INDEX('DS2025'!$E$5:$E$15,MATCH(B13,'DS2025'!$D$5:$D$15,1)):
INDEX('DS2025'!$E$5:$E$15,MATCH(B13,'DS2025'!$D$5:$D$15,1)+1),
INDEX('DS2025'!$D$5:$D$15,MATCH(B13,'DS2025'!$D$5:$D$15,1)):
INDEX('DS2025'!$D$5:$D$15,MATCH(B13,'DS2025'!$D$5:$D$15,1)+1)),
IF($C$4=Database!$A$4,
_xlfn.FORECAST.LINEAR(B13,
INDEX('DS2025'!$H$5:$H$15,MATCH(B13,'DS2025'!$G$5:$G$15,1)):
INDEX('DS2025'!$H$5:$H$15,MATCH(B13,'DS2025'!$G$5:$G$15,1)+1),
INDEX('DS2025'!$G$5:$G$15,MATCH(B13,'DS2025'!$G$5:$G$15,1)):
INDEX('DS2025'!$G$5:$G$15,MATCH(B13,'DS2025'!$G$5:$G$15,1)+1)),
IF($C$4=Database!$A$5,
_xlfn.FORECAST.LINEAR(B13,
INDEX('DS2025'!$K$5:$K$15,MATCH(B13,'DS2025'!$J$5:$J$15,1)):
INDEX('DS2025'!$K$5:$K$15,MATCH(B13,'DS2025'!$J$5:$J$15,1)+1),
INDEX('DS2025'!$J$5:$J$15,MATCH(B13,'DS2025'!$J$5:$J$15,1)):
INDEX('DS2025'!$J$5:$J$15,MATCH(B13,'DS2025'!$J$5:$J$15,1)+1)),
IF($C$4=Database!$A$6,
_xlfn.FORECAST.LINEAR(B13,
INDEX('DS2025'!$N$5:$N$15,MATCH(B13,'DS2025'!$M$5:$M$15,1)):
INDEX('DS2025'!$N$5:$N$15,MATCH(B13,'DS2025'!$M$5:$M$15,1)+1),
INDEX('DS2025'!$M$5:$M$15,MATCH(B13,'DS2025'!$M$5:$M$15,1)):
INDEX('DS2025'!$M$5:$M$15,MATCH(B13,'DS2025'!$M$5:$M$15,1)+1)),
IF($C$4=Database!$A$7,
_xlfn.FORECAST.LINEAR(B13,
INDEX('DS2025'!$Q$5:$Q$15,MATCH(B13,'DS2025'!$P$5:$P$15,1)):
INDEX('DS2025'!$Q$5:$Q$15,MATCH(B13,'DS2025'!$P$5:$P$15,1)+1),
INDEX('DS2025'!$P$5:$P$15,MATCH(B13,'DS2025'!$P$5:$P$15,1)):
INDEX('DS2025'!$P$5:$P$15,MATCH(B13,'DS2025'!$P$5:$P$15,1)+1)),
IF($C$4=Database!$A$8,
_xlfn.FORECAST.LINEAR(B13,
INDEX('DS2025'!$T$5:$T$15,MATCH(B13,'DS2025'!$S$5:$S$15,1)):
INDEX('DS2025'!$T$5:$T$15,MATCH(B13,'DS2025'!$S$5:$S$15,1)+1),
INDEX('DS2025'!$S$5:$S$15,MATCH(B13,'DS2025'!$S$5:$S$15,1)):
INDEX('DS2025'!$S$5:$S$15,MATCH(B13,'DS2025'!$S$5:$S$15,1)+1)),
IF($C$4=Database!$A$9,
_xlfn.FORECAST.LINEAR(B13,
INDEX('DS2025'!$W$5:$W$15,MATCH(B13,'DS2025'!$V$5:$V$15,1)):
INDEX('DS2025'!$W$5:$W$15,MATCH(B13,'DS2025'!$V$5:$V$15,1)+1),
INDEX('DS2025'!$V$5:$V$15,MATCH(B13,'DS2025'!$V$5:$V$15,1)):
INDEX('DS2025'!$V$5:$V$15,MATCH(B13,'DS2025'!$V$5:$V$15,1)+1)),
IF($C$4=Database!$A$10,
_xlfn.FORECAST.LINEAR(B13,
INDEX('DS2025'!$Z$5:$Z$15,MATCH(B13,'DS2025'!$Y$5:$Y$15,1)):
INDEX('DS2025'!$Z$5:$Z$15,MATCH(B13,'DS2025'!$Y$5:$Y$15,1)+1),
INDEX('DS2025'!$Y$5:$Y$15,MATCH(B13,'DS2025'!$Y$5:$Y$15,1)):
INDEX('DS2025'!$Y$5:$Y$15,MATCH(B13,'DS2025'!$Y$5:$Y$15,1)+1)),
IF($C$4=Database!$A$11,
_xlfn.FORECAST.LINEAR(
B13,
INDEX('DS2025'!$B$21:$B$35,MATCH(B13,'DS2025'!$A$21:$A$35,1)):
INDEX('DS2025'!$B$21:$B$35,MATCH(B13,'DS2025'!$A$21:$A$35,1)+1),
INDEX('DS2025'!$A$21:$A$35,MATCH(B13,'DS2025'!$A$21:$A$35,1)):
INDEX('DS2025'!$A$21:$A$35,MATCH(B13,'DS2025'!$A$21:$A$35,1)+1)),
IF($C$4=Database!$A$12,
_xlfn.FORECAST.LINEAR(
B13,
INDEX('DS2025'!$E$21:$E$35,MATCH(B13,'DS2025'!$D$21:$D$35,1)):
INDEX('DS2025'!$E$21:$E$35,MATCH(B13,'DS2025'!$D$21:$D$35,1)+1),
INDEX('DS2025'!$D$21:$D$35,MATCH(B13,'DS2025'!$D$21:$D$35,1)):
INDEX('DS2025'!$D$21:$D$35,MATCH(B13,'DS2025'!$D$21:$D$35,1)+1)),
IF($C$4=Database!$A$13,
_xlfn.FORECAST.LINEAR(
B13,
INDEX('DS2025'!$H$21:$H$35,MATCH(B13,'DS2025'!$G$21:$G$35,1)):
INDEX('DS2025'!$H$21:$H$35,MATCH(B13,'DS2025'!$G$21:$G$35,1)+1),
INDEX('DS2025'!$G$21:$G$35,MATCH(B13,'DS2025'!$G$21:$G$35,1)):
INDEX('DS2025'!$G$21:$G$35,MATCH(B13,'DS2025'!$G$21:$G$35,1)+1)),
IF($C$4=Database!$A$14,
_xlfn.FORECAST.LINEAR(
B13,
INDEX('DS2025'!$K$21:$K$35,MATCH(B13,'DS2025'!$J$21:$J$35,1)):
INDEX('DS2025'!$K$21:$K$35,MATCH(B13,'DS2025'!$J$21:$J$35,1)+1),
INDEX('DS2025'!$J$21:$J$35,MATCH(B13,'DS2025'!$J$21:$J$35,1)):
INDEX('DS2025'!$J$21:$J$35,MATCH(B13,'DS2025'!$J$21:$J$35,1)+1)),
IF($C$4=Database!$A$15,
_xlfn.FORECAST.LINEAR(
B13,
INDEX('DS2025'!$N$21:$N$35,MATCH(B13,'DS2025'!$M$21:$M$35,1)):
INDEX('DS2025'!$N$21:$N$35,MATCH(B13,'DS2025'!$M$21:$M$35,1)+1),
INDEX('DS2025'!$M$21:$M$35,MATCH(B13,'DS2025'!$M$21:$M$35,1)):
INDEX('DS2025'!$M$21:$M$35,MATCH(B13,'DS2025'!$M$21:$M$35,1)+1)),
IF($C$4=Database!$A$16,
_xlfn.FORECAST.LINEAR(
B13,
INDEX('DS2025'!$Q$21:$Q$35,MATCH(B13,'DS2025'!$P$21:$P$35,1)):
INDEX('DS2025'!$Q$21:$Q$35,MATCH(B13,'DS2025'!$P$21:$P$35,1)+1),
INDEX('DS2025'!$P$21:$P$35,MATCH(B13,'DS2025'!$P$21:$P$35,1)):
INDEX('DS2025'!$P$21:$P$35,MATCH(B13,'DS2025'!$P$21:$P$35,1)+1)),
IF($C$4=Database!$A$17,
_xlfn.FORECAST.LINEAR(
B13,
INDEX('DS2025'!$T$21:$T$35,MATCH(B13,'DS2025'!$S$21:$S$35,1)):
INDEX('DS2025'!$T$21:$T$35,MATCH(B13,'DS2025'!$S$21:$S$35,1)+1),
INDEX('DS2025'!$S$21:$S$35,MATCH(B13,'DS2025'!$S$21:$S$35,1)):
INDEX('DS2025'!$S$21:$S$35,MATCH(B13,'DS2025'!$S$21:$S$35,1)+1)),
IF($C$4=Database!$A$18,
_xlfn.FORECAST.LINEAR(
B13,
INDEX('DS2025'!$W$21:$W$35,MATCH(B13,'DS2025'!$V$21:$V$35,1)):
INDEX('DS2025'!$W$21:$W$35,MATCH(B13,'DS2025'!$V$21:$V$35,1)+1),
INDEX('DS2025'!$V$21:$V$35,MATCH(B13,'DS2025'!$V$21:$V$35,1)):
INDEX('DS2025'!$V$21:$V$35,MATCH(B13,'DS2025'!$V$21:$V$35,1)+1)),
IF($C$4=Database!$A$19,
_xlfn.FORECAST.LINEAR(
B13,
INDEX('DS2025'!$Z$21:$Z$35,MATCH(B13,'DS2025'!$Y$21:$Y$35,1)):
INDEX('DS2025'!$Z$21:$Z$35,MATCH(B13,'DS2025'!$Y$21:$Y$35,1)+1),
INDEX('DS2025'!$Y$21:$Y$35,MATCH(B13,'DS2025'!$Y$21:$Y$35,1)):
INDEX('DS2025'!$Y$21:$Y$35,MATCH(B13,'DS2025'!$Y$21:$Y$35,1)+1)),
IF($C$4=Database!$A$20,
_xlfn.FORECAST.LINEAR(
B13,
INDEX('DS2025'!$AC$21:$AC$35,MATCH(B13,'DS2025'!$AB$21:$AB$35,1)):
INDEX('DS2025'!$AC$21:$AC$35,MATCH(B13,'DS2025'!$AB$21:$AB$35,1)+1),
INDEX('DS2025'!$AB$21:$AB$35,MATCH(B13,'DS2025'!$AB$21:$AB$35,1)):
INDEX('DS2025'!$AB$21:$AB$35,MATCH(B13,'DS2025'!$AB$21:$AB$35,1)+1))
)))))))))))))))))))</f>
        <v>-0.35984679064187158</v>
      </c>
      <c r="D13" s="98">
        <f t="shared" si="0"/>
        <v>107.05815320935814</v>
      </c>
      <c r="E13" s="98">
        <f>'Data 100 C'!C14</f>
        <v>108.52</v>
      </c>
      <c r="F13" s="98">
        <f>IF($F$4=Database!$A$2,
_xlfn.FORECAST.LINEAR(E13,
INDEX('DS2025'!$B$5:$B$15,MATCH(E13,'DS2025'!$A$5:$A$15,1)):
INDEX('DS2025'!$B$5:$B$15,MATCH(E13,'DS2025'!$A$5:$A$15,1)+1),
INDEX('DS2025'!$A$5:$A$15,MATCH(E13,'DS2025'!$A$5:$A$15,1)):
INDEX('DS2025'!$A$5:$A$15,MATCH(E13,'DS2025'!$A$5:$A$15,1)+1)),
IF($F$4=Database!$A$3,
_xlfn.FORECAST.LINEAR(E13,
INDEX('DS2025'!$E$5:$E$15,MATCH(E13,'DS2025'!$D$5:$D$15,1)):
INDEX('DS2025'!$E$5:$E$15,MATCH(E13,'DS2025'!$D$5:$D$15,1)+1),
INDEX('DS2025'!$D$5:$D$15,MATCH(E13,'DS2025'!$D$5:$D$15,1)):
INDEX('DS2025'!$D$5:$D$15,MATCH(E13,'DS2025'!$D$5:$D$15,1)+1)),
IF($F$4=Database!$A$4,
_xlfn.FORECAST.LINEAR(E13,
INDEX('DS2025'!$H$5:$H$15,MATCH(E13,'DS2025'!$G$5:$G$15,1)):
INDEX('DS2025'!$H$5:$H$15,MATCH(E13,'DS2025'!$G$5:$G$15,1)+1),
INDEX('DS2025'!$G$5:$G$15,MATCH(E13,'DS2025'!$G$5:$G$15,1)):
INDEX('DS2025'!$G$5:$G$15,MATCH(E13,'DS2025'!$G$5:$G$15,1)+1)),
IF($F$4=Database!$A$5,
_xlfn.FORECAST.LINEAR(E13,
INDEX('DS2025'!$K$5:$K$15,MATCH(E13,'DS2025'!$J$5:$J$15,1)):
INDEX('DS2025'!$K$5:$K$15,MATCH(E13,'DS2025'!$J$5:$J$15,1)+1),
INDEX('DS2025'!$J$5:$J$15,MATCH(E13,'DS2025'!$J$5:$J$15,1)):
INDEX('DS2025'!$J$5:$J$15,MATCH(E13,'DS2025'!$J$5:$J$15,1)+1)),
IF($F$4=Database!$A$6,
_xlfn.FORECAST.LINEAR(E13,
INDEX('DS2025'!$N$5:$N$15,MATCH(E13,'DS2025'!$M$5:$M$15,1)):
INDEX('DS2025'!$N$5:$N$15,MATCH(E13,'DS2025'!$M$5:$M$15,1)+1),
INDEX('DS2025'!$M$5:$M$15,MATCH(E13,'DS2025'!$M$5:$M$15,1)):
INDEX('DS2025'!$M$5:$M$15,MATCH(E13,'DS2025'!$M$5:$M$15,1)+1)),
IF($F$4=Database!$A$7,
_xlfn.FORECAST.LINEAR(E13,
INDEX('DS2025'!$Q$5:$Q$15,MATCH(E13,'DS2025'!$P$5:$P$15,1)):
INDEX('DS2025'!$Q$5:$Q$15,MATCH(E13,'DS2025'!$P$5:$P$15,1)+1),
INDEX('DS2025'!$P$5:$P$15,MATCH(E13,'DS2025'!$P$5:$P$15,1)):
INDEX('DS2025'!$P$5:$P$15,MATCH(E13,'DS2025'!$P$5:$P$15,1)+1)),
IF($F$4=Database!$A$8,
_xlfn.FORECAST.LINEAR(E13,
INDEX('DS2025'!$T$5:$T$15,MATCH(E13,'DS2025'!$S$5:$S$15,1)):
INDEX('DS2025'!$T$5:$T$15,MATCH(E13,'DS2025'!$S$5:$S$15,1)+1),
INDEX('DS2025'!$S$5:$S$15,MATCH(E13,'DS2025'!$S$5:$S$15,1)):
INDEX('DS2025'!$S$5:$S$15,MATCH(E13,'DS2025'!$S$5:$S$15,1)+1)),
IF($F$4=Database!$A$9,
_xlfn.FORECAST.LINEAR(E13,
INDEX('DS2025'!$W$5:$W$15,MATCH(E13,'DS2025'!$V$5:$V$15,1)):
INDEX('DS2025'!$W$5:$W$15,MATCH(E13,'DS2025'!$V$5:$V$15,1)+1),
INDEX('DS2025'!$V$5:$V$15,MATCH(E13,'DS2025'!$V$5:$V$15,1)):
INDEX('DS2025'!$V$5:$V$15,MATCH(E13,'DS2025'!$V$5:$V$15,1)+1)),
IF($F$4=Database!$A$10,
_xlfn.FORECAST.LINEAR(E13,
INDEX('DS2025'!$Z$5:$Z$15,MATCH(E13,'DS2025'!$Y$5:$Y$15,1)):
INDEX('DS2025'!$Z$5:$Z$15,MATCH(E13,'DS2025'!$Y$5:$Y$15,1)+1),
INDEX('DS2025'!$Y$5:$Y$15,MATCH(E13,'DS2025'!$Y$5:$Y$15,1)):
INDEX('DS2025'!$Y$5:$Y$15,MATCH(E13,'DS2025'!$Y$5:$Y$15,1)+1)),
IF($F$4=Database!$A$11,
_xlfn.FORECAST.LINEAR(
E13,
INDEX('DS2025'!$B$21:$B$35,MATCH(E13,'DS2025'!$A$21:$A$35,1)):
INDEX('DS2025'!$B$21:$B$35,MATCH(E13,'DS2025'!$A$21:$A$35,1)+1),
INDEX('DS2025'!$A$21:$A$35,MATCH(E13,'DS2025'!$A$21:$A$35,1)):
INDEX('DS2025'!$A$21:$A$35,MATCH(E13,'DS2025'!$A$21:$A$35,1)+1)),
IF($F$4=Database!$A$12,
_xlfn.FORECAST.LINEAR(
E13,
INDEX('DS2025'!$E$21:$E$35,MATCH(E13,'DS2025'!$D$21:$D$35,1)):
INDEX('DS2025'!$E$21:$E$35,MATCH(E13,'DS2025'!$D$21:$D$35,1)+1),
INDEX('DS2025'!$D$21:$D$35,MATCH(E13,'DS2025'!$D$21:$D$35,1)):
INDEX('DS2025'!$D$21:$D$35,MATCH(E13,'DS2025'!$D$21:$D$35,1)+1)),
IF($F$4=Database!$A$13,
_xlfn.FORECAST.LINEAR(
E13,
INDEX('DS2025'!$H$21:$H$35,MATCH(E13,'DS2025'!$G$21:$G$35,1)):
INDEX('DS2025'!$H$21:$H$35,MATCH(E13,'DS2025'!$G$21:$G$35,1)+1),
INDEX('DS2025'!$G$21:$G$35,MATCH(E13,'DS2025'!$G$21:$G$35,1)):
INDEX('DS2025'!$G$21:$G$35,MATCH(E13,'DS2025'!$G$21:$G$35,1)+1)),
IF($F$4=Database!$A$14,
_xlfn.FORECAST.LINEAR(
E13,
INDEX('DS2025'!$K$21:$K$35,MATCH(E13,'DS2025'!$J$21:$J$35,1)):
INDEX('DS2025'!$K$21:$K$35,MATCH(E13,'DS2025'!$J$21:$J$35,1)+1),
INDEX('DS2025'!$J$21:$J$35,MATCH(E13,'DS2025'!$J$21:$J$35,1)):
INDEX('DS2025'!$J$21:$J$35,MATCH(E13,'DS2025'!$J$21:$J$35,1)+1)),
IF($F$4=Database!$A$15,
_xlfn.FORECAST.LINEAR(
E13,
INDEX('DS2025'!$N$21:$N$35,MATCH(E13,'DS2025'!$M$21:$M$35,1)):
INDEX('DS2025'!$N$21:$N$35,MATCH(E13,'DS2025'!$M$21:$M$35,1)+1),
INDEX('DS2025'!$M$21:$M$35,MATCH(E13,'DS2025'!$M$21:$M$35,1)):
INDEX('DS2025'!$M$21:$M$35,MATCH(E13,'DS2025'!$M$21:$M$35,1)+1)),
IF($F$4=Database!$A$16,
_xlfn.FORECAST.LINEAR(
E13,
INDEX('DS2025'!$Q$21:$Q$35,MATCH(E13,'DS2025'!$P$21:$P$35,1)):
INDEX('DS2025'!$Q$21:$Q$35,MATCH(E13,'DS2025'!$P$21:$P$35,1)+1),
INDEX('DS2025'!$P$21:$P$35,MATCH(E13,'DS2025'!$P$21:$P$35,1)):
INDEX('DS2025'!$P$21:$P$35,MATCH(E13,'DS2025'!$P$21:$P$35,1)+1)),
IF($F$4=Database!$A$17,
_xlfn.FORECAST.LINEAR(
E13,
INDEX('DS2025'!$T$21:$T$35,MATCH(E13,'DS2025'!$S$21:$S$35,1)):
INDEX('DS2025'!$T$21:$T$35,MATCH(E13,'DS2025'!$S$21:$S$35,1)+1),
INDEX('DS2025'!$S$21:$S$35,MATCH(E13,'DS2025'!$S$21:$S$35,1)):
INDEX('DS2025'!$S$21:$S$35,MATCH(E13,'DS2025'!$S$21:$S$35,1)+1)),
IF($F$4=Database!$A$18,
_xlfn.FORECAST.LINEAR(
E13,
INDEX('DS2025'!$W$21:$W$35,MATCH(E13,'DS2025'!$V$21:$V$35,1)):
INDEX('DS2025'!$W$21:$W$35,MATCH(E13,'DS2025'!$V$21:$V$35,1)+1),
INDEX('DS2025'!$V$21:$V$35,MATCH(E13,'DS2025'!$V$21:$V$35,1)):
INDEX('DS2025'!$V$21:$V$35,MATCH(E13,'DS2025'!$V$21:$V$35,1)+1)),
IF($F$4=Database!$A$19,
_xlfn.FORECAST.LINEAR(
E13,
INDEX('DS2025'!$Z$21:$Z$35,MATCH(E13,'DS2025'!$Y$21:$Y$35,1)):
INDEX('DS2025'!$Z$21:$Z$35,MATCH(E13,'DS2025'!$Y$21:$Y$35,1)+1),
INDEX('DS2025'!$Y$21:$Y$35,MATCH(E13,'DS2025'!$Y$21:$Y$35,1)):
INDEX('DS2025'!$Y$21:$Y$35,MATCH(E13,'DS2025'!$Y$21:$Y$35,1)+1)),
IF($F$4=Database!$A$20,
_xlfn.FORECAST.LINEAR(
E13,
INDEX('DS2025'!$AC$21:$AC$35,MATCH(E13,'DS2025'!$AB$21:$AB$35,1)):
INDEX('DS2025'!$AC$21:$AC$35,MATCH(E13,'DS2025'!$AB$21:$AB$35,1)+1),
INDEX('DS2025'!$AB$21:$AB$35,MATCH(E13,'DS2025'!$AB$21:$AB$35,1)):
INDEX('DS2025'!$AB$21:$AB$35,MATCH(E13,'DS2025'!$AB$21:$AB$35,1)+1))
)))))))))))))))))))</f>
        <v>-0.35997900419916012</v>
      </c>
      <c r="G13" s="98">
        <f t="shared" si="1"/>
        <v>108.16002099580083</v>
      </c>
      <c r="H13" s="98">
        <f>'Data 100 C'!D14</f>
        <v>107.211</v>
      </c>
      <c r="I13" s="98">
        <f>IF($I$4=Database!$A$2,
_xlfn.FORECAST.LINEAR(H13,
INDEX('DS2025'!$B$5:$B$15,MATCH(H13,'DS2025'!$A$5:$A$15,1)):
INDEX('DS2025'!$B$5:$B$15,MATCH(H13,'DS2025'!$A$5:$A$15,1)+1),
INDEX('DS2025'!$A$5:$A$15,MATCH(H13,'DS2025'!$A$5:$A$15,1)):
INDEX('DS2025'!$A$5:$A$15,MATCH(H13,'DS2025'!$A$5:$A$15,1)+1)),
IF($I$4=Database!$A$3,
_xlfn.FORECAST.LINEAR(H13,
INDEX('DS2025'!$E$5:$E$15,MATCH(H13,'DS2025'!$D$5:$D$15,1)):
INDEX('DS2025'!$E$5:$E$15,MATCH(H13,'DS2025'!$D$5:$D$15,1)+1),
INDEX('DS2025'!$D$5:$D$15,MATCH(H13,'DS2025'!$D$5:$D$15,1)):
INDEX('DS2025'!$D$5:$D$15,MATCH(H13,'DS2025'!$D$5:$D$15,1)+1)),
IF($I$4=Database!$A$4,
_xlfn.FORECAST.LINEAR(H13,
INDEX('DS2025'!$H$5:$H$15,MATCH(H13,'DS2025'!$G$5:$G$15,1)):
INDEX('DS2025'!$H$5:$H$15,MATCH(H13,'DS2025'!$G$5:$G$15,1)+1),
INDEX('DS2025'!$G$5:$G$15,MATCH(H13,'DS2025'!$G$5:$G$15,1)):
INDEX('DS2025'!$G$5:$G$15,MATCH(H13,'DS2025'!$G$5:$G$15,1)+1)),
IF($I$4=Database!$A$5,
_xlfn.FORECAST.LINEAR(H13,
INDEX('DS2025'!$K$5:$K$15,MATCH(H13,'DS2025'!$J$5:$J$15,1)):
INDEX('DS2025'!$K$5:$K$15,MATCH(H13,'DS2025'!$J$5:$J$15,1)+1),
INDEX('DS2025'!$J$5:$J$15,MATCH(H13,'DS2025'!$J$5:$J$15,1)):
INDEX('DS2025'!$J$5:$J$15,MATCH(H13,'DS2025'!$J$5:$J$15,1)+1)),
IF($I$4=Database!$A$6,
_xlfn.FORECAST.LINEAR(H13,
INDEX('DS2025'!$N$5:$N$15,MATCH(H13,'DS2025'!$M$5:$M$15,1)):
INDEX('DS2025'!$N$5:$N$15,MATCH(H13,'DS2025'!$M$5:$M$15,1)+1),
INDEX('DS2025'!$M$5:$M$15,MATCH(H13,'DS2025'!$M$5:$M$15,1)):
INDEX('DS2025'!$M$5:$M$15,MATCH(H13,'DS2025'!$M$5:$M$15,1)+1)),
IF($I$4=Database!$A$7,
_xlfn.FORECAST.LINEAR(H13,
INDEX('DS2025'!$Q$5:$Q$15,MATCH(H13,'DS2025'!$P$5:$P$15,1)):
INDEX('DS2025'!$Q$5:$Q$15,MATCH(H13,'DS2025'!$P$5:$P$15,1)+1),
INDEX('DS2025'!$P$5:$P$15,MATCH(H13,'DS2025'!$P$5:$P$15,1)):
INDEX('DS2025'!$P$5:$P$15,MATCH(H13,'DS2025'!$P$5:$P$15,1)+1)),
IF($I$4=Database!$A$8,
_xlfn.FORECAST.LINEAR(H13,
INDEX('DS2025'!$T$5:$T$15,MATCH(H13,'DS2025'!$S$5:$S$15,1)):
INDEX('DS2025'!$T$5:$T$15,MATCH(H13,'DS2025'!$S$5:$S$15,1)+1),
INDEX('DS2025'!$S$5:$S$15,MATCH(H13,'DS2025'!$S$5:$S$15,1)):
INDEX('DS2025'!$S$5:$S$15,MATCH(H13,'DS2025'!$S$5:$S$15,1)+1)),
IF($I$4=Database!$A$9,
_xlfn.FORECAST.LINEAR(H13,
INDEX('DS2025'!$W$5:$W$15,MATCH(H13,'DS2025'!$V$5:$V$15,1)):
INDEX('DS2025'!$W$5:$W$15,MATCH(H13,'DS2025'!$V$5:$V$15,1)+1),
INDEX('DS2025'!$V$5:$V$15,MATCH(H13,'DS2025'!$V$5:$V$15,1)):
INDEX('DS2025'!$V$5:$V$15,MATCH(H13,'DS2025'!$V$5:$V$15,1)+1)),
IF($I$4=Database!$A$10,
_xlfn.FORECAST.LINEAR(H13,
INDEX('DS2025'!$Z$5:$Z$15,MATCH(H13,'DS2025'!$Y$5:$Y$15,1)):
INDEX('DS2025'!$Z$5:$Z$15,MATCH(H13,'DS2025'!$Y$5:$Y$15,1)+1),
INDEX('DS2025'!$Y$5:$Y$15,MATCH(H13,'DS2025'!$Y$5:$Y$15,1)):
INDEX('DS2025'!$Y$5:$Y$15,MATCH(H13,'DS2025'!$Y$5:$Y$15,1)+1)),
IF($I$4=Database!$A$11,
_xlfn.FORECAST.LINEAR(
H13,
INDEX('DS2025'!$B$21:$B$35,MATCH(H13,'DS2025'!$A$21:$A$35,1)):
INDEX('DS2025'!$B$21:$B$35,MATCH(H13,'DS2025'!$A$21:$A$35,1)+1),
INDEX('DS2025'!$A$21:$A$35,MATCH(H13,'DS2025'!$A$21:$A$35,1)):
INDEX('DS2025'!$A$21:$A$35,MATCH(H13,'DS2025'!$A$21:$A$35,1)+1)),
IF($I$4=Database!$A$12,
_xlfn.FORECAST.LINEAR(
H13,
INDEX('DS2025'!$E$21:$E$35,MATCH(H13,'DS2025'!$D$21:$D$35,1)):
INDEX('DS2025'!$E$21:$E$35,MATCH(H13,'DS2025'!$D$21:$D$35,1)+1),
INDEX('DS2025'!$D$21:$D$35,MATCH(H13,'DS2025'!$D$21:$D$35,1)):
INDEX('DS2025'!$D$21:$D$35,MATCH(H13,'DS2025'!$D$21:$D$35,1)+1)),
IF($I$4=Database!$A$13,
_xlfn.FORECAST.LINEAR(
H13,
INDEX('DS2025'!$H$21:$H$35,MATCH(H13,'DS2025'!$G$21:$G$35,1)):
INDEX('DS2025'!$H$21:$H$35,MATCH(H13,'DS2025'!$G$21:$G$35,1)+1),
INDEX('DS2025'!$G$21:$G$35,MATCH(H13,'DS2025'!$G$21:$G$35,1)):
INDEX('DS2025'!$G$21:$G$35,MATCH(H13,'DS2025'!$G$21:$G$35,1)+1)),
IF($I$4=Database!$A$14,
_xlfn.FORECAST.LINEAR(
H13,
INDEX('DS2025'!$K$21:$K$35,MATCH(H13,'DS2025'!$J$21:$J$35,1)):
INDEX('DS2025'!$K$21:$K$35,MATCH(H13,'DS2025'!$J$21:$J$35,1)+1),
INDEX('DS2025'!$J$21:$J$35,MATCH(H13,'DS2025'!$J$21:$J$35,1)):
INDEX('DS2025'!$J$21:$J$35,MATCH(H13,'DS2025'!$J$21:$J$35,1)+1)),
IF($I$4=Database!$A$15,
_xlfn.FORECAST.LINEAR(
H13,
INDEX('DS2025'!$N$21:$N$35,MATCH(H13,'DS2025'!$M$21:$M$35,1)):
INDEX('DS2025'!$N$21:$N$35,MATCH(H13,'DS2025'!$M$21:$M$35,1)+1),
INDEX('DS2025'!$M$21:$M$35,MATCH(H13,'DS2025'!$M$21:$M$35,1)):
INDEX('DS2025'!$M$21:$M$35,MATCH(H13,'DS2025'!$M$21:$M$35,1)+1)),
IF($I$4=Database!$A$16,
_xlfn.FORECAST.LINEAR(
H13,
INDEX('DS2025'!$Q$21:$Q$35,MATCH(H13,'DS2025'!$P$21:$P$35,1)):
INDEX('DS2025'!$Q$21:$Q$35,MATCH(H13,'DS2025'!$P$21:$P$35,1)+1),
INDEX('DS2025'!$P$21:$P$35,MATCH(H13,'DS2025'!$P$21:$P$35,1)):
INDEX('DS2025'!$P$21:$P$35,MATCH(H13,'DS2025'!$P$21:$P$35,1)+1)),
IF($I$4=Database!$A$17,
_xlfn.FORECAST.LINEAR(
H13,
INDEX('DS2025'!$T$21:$T$35,MATCH(H13,'DS2025'!$S$21:$S$35,1)):
INDEX('DS2025'!$T$21:$T$35,MATCH(H13,'DS2025'!$S$21:$S$35,1)+1),
INDEX('DS2025'!$S$21:$S$35,MATCH(H13,'DS2025'!$S$21:$S$35,1)):
INDEX('DS2025'!$S$21:$S$35,MATCH(H13,'DS2025'!$S$21:$S$35,1)+1)),
IF($I$4=Database!$A$18,
_xlfn.FORECAST.LINEAR(
H13,
INDEX('DS2025'!$W$21:$W$35,MATCH(H13,'DS2025'!$V$21:$V$35,1)):
INDEX('DS2025'!$W$21:$W$35,MATCH(H13,'DS2025'!$V$21:$V$35,1)+1),
INDEX('DS2025'!$V$21:$V$35,MATCH(H13,'DS2025'!$V$21:$V$35,1)):
INDEX('DS2025'!$V$21:$V$35,MATCH(H13,'DS2025'!$V$21:$V$35,1)+1)),
IF($I$4=Database!$A$19,
_xlfn.FORECAST.LINEAR(
H13,
INDEX('DS2025'!$Z$21:$Z$35,MATCH(H13,'DS2025'!$Y$21:$Y$35,1)):
INDEX('DS2025'!$Z$21:$Z$35,MATCH(H13,'DS2025'!$Y$21:$Y$35,1)+1),
INDEX('DS2025'!$Y$21:$Y$35,MATCH(H13,'DS2025'!$Y$21:$Y$35,1)):
INDEX('DS2025'!$Y$21:$Y$35,MATCH(H13,'DS2025'!$Y$21:$Y$35,1)+1)),
IF($I$4=Database!$A$20,
_xlfn.FORECAST.LINEAR(
H13,
INDEX('DS2025'!$AC$21:$AC$35,MATCH(H13,'DS2025'!$AB$21:$AB$35,1)):
INDEX('DS2025'!$AC$21:$AC$35,MATCH(H13,'DS2025'!$AB$21:$AB$35,1)+1),
INDEX('DS2025'!$AB$21:$AB$35,MATCH(H13,'DS2025'!$AB$21:$AB$35,1)):
INDEX('DS2025'!$AB$21:$AB$35,MATCH(H13,'DS2025'!$AB$21:$AB$35,1)+1))
)))))))))))))))))))</f>
        <v>-0.22826803876989349</v>
      </c>
      <c r="J13" s="98">
        <f t="shared" si="2"/>
        <v>106.9827319612301</v>
      </c>
      <c r="K13" s="98">
        <f>'Data 100 C'!E14</f>
        <v>107.572</v>
      </c>
      <c r="L13" s="98">
        <f>IF($L$4=Database!$A$2,
_xlfn.FORECAST.LINEAR(K13,
INDEX('DS2025'!$B$5:$B$15,MATCH(K13,'DS2025'!$A$5:$A$15,1)):
INDEX('DS2025'!$B$5:$B$15,MATCH(K13,'DS2025'!$A$5:$A$15,1)+1),
INDEX('DS2025'!$A$5:$A$15,MATCH(K13,'DS2025'!$A$5:$A$15,1)):
INDEX('DS2025'!$A$5:$A$15,MATCH(K13,'DS2025'!$A$5:$A$15,1)+1)),
IF($L$4=Database!$A$3,
_xlfn.FORECAST.LINEAR(K13,
INDEX('DS2025'!$E$5:$E$15,MATCH(K13,'DS2025'!$D$5:$D$15,1)):
INDEX('DS2025'!$E$5:$E$15,MATCH(K13,'DS2025'!$D$5:$D$15,1)+1),
INDEX('DS2025'!$D$5:$D$15,MATCH(K13,'DS2025'!$D$5:$D$15,1)):
INDEX('DS2025'!$D$5:$D$15,MATCH(K13,'DS2025'!$D$5:$D$15,1)+1)),
IF($L$4=Database!$A$4,
_xlfn.FORECAST.LINEAR(K13,
INDEX('DS2025'!$H$5:$H$15,MATCH(K13,'DS2025'!$G$5:$G$15,1)):
INDEX('DS2025'!$H$5:$H$15,MATCH(K13,'DS2025'!$G$5:$G$15,1)+1),
INDEX('DS2025'!$G$5:$G$15,MATCH(K13,'DS2025'!$G$5:$G$15,1)):
INDEX('DS2025'!$G$5:$G$15,MATCH(K13,'DS2025'!$G$5:$G$15,1)+1)),
IF($L$4=Database!$A$5,
_xlfn.FORECAST.LINEAR(K13,
INDEX('DS2025'!$K$5:$K$15,MATCH(K13,'DS2025'!$J$5:$J$15,1)):
INDEX('DS2025'!$K$5:$K$15,MATCH(K13,'DS2025'!$J$5:$J$15,1)+1),
INDEX('DS2025'!$J$5:$J$15,MATCH(K13,'DS2025'!$J$5:$J$15,1)):
INDEX('DS2025'!$J$5:$J$15,MATCH(K13,'DS2025'!$J$5:$J$15,1)+1)),
IF($L$4=Database!$A$6,
_xlfn.FORECAST.LINEAR(K13,
INDEX('DS2025'!$N$5:$N$15,MATCH(K13,'DS2025'!$M$5:$M$15,1)):
INDEX('DS2025'!$N$5:$N$15,MATCH(K13,'DS2025'!$M$5:$M$15,1)+1),
INDEX('DS2025'!$M$5:$M$15,MATCH(K13,'DS2025'!$M$5:$M$15,1)):
INDEX('DS2025'!$M$5:$M$15,MATCH(K13,'DS2025'!$M$5:$M$15,1)+1)),
IF($L$4=Database!$A$7,
_xlfn.FORECAST.LINEAR(K13,
INDEX('DS2025'!$Q$5:$Q$15,MATCH(K13,'DS2025'!$P$5:$P$15,1)):
INDEX('DS2025'!$Q$5:$Q$15,MATCH(K13,'DS2025'!$P$5:$P$15,1)+1),
INDEX('DS2025'!$P$5:$P$15,MATCH(K13,'DS2025'!$P$5:$P$15,1)):
INDEX('DS2025'!$P$5:$P$15,MATCH(K13,'DS2025'!$P$5:$P$15,1)+1)),
IF($L$4=Database!$A$8,
_xlfn.FORECAST.LINEAR(K13,
INDEX('DS2025'!$T$5:$T$15,MATCH(K13,'DS2025'!$S$5:$S$15,1)):
INDEX('DS2025'!$T$5:$T$15,MATCH(K13,'DS2025'!$S$5:$S$15,1)+1),
INDEX('DS2025'!$S$5:$S$15,MATCH(K13,'DS2025'!$S$5:$S$15,1)):
INDEX('DS2025'!$S$5:$S$15,MATCH(K13,'DS2025'!$S$5:$S$15,1)+1)),
IF($L$4=Database!$A$9,
_xlfn.FORECAST.LINEAR(K13,
INDEX('DS2025'!$W$5:$W$15,MATCH(K13,'DS2025'!$V$5:$V$15,1)):
INDEX('DS2025'!$W$5:$W$15,MATCH(K13,'DS2025'!$V$5:$V$15,1)+1),
INDEX('DS2025'!$V$5:$V$15,MATCH(K13,'DS2025'!$V$5:$V$15,1)):
INDEX('DS2025'!$V$5:$V$15,MATCH(K13,'DS2025'!$V$5:$V$15,1)+1)),
IF($L$4=Database!$A$10,
_xlfn.FORECAST.LINEAR(K13,
INDEX('DS2025'!$Z$5:$Z$15,MATCH(K13,'DS2025'!$Y$5:$Y$15,1)):
INDEX('DS2025'!$Z$5:$Z$15,MATCH(K13,'DS2025'!$Y$5:$Y$15,1)+1),
INDEX('DS2025'!$Y$5:$Y$15,MATCH(K13,'DS2025'!$Y$5:$Y$15,1)):
INDEX('DS2025'!$Y$5:$Y$15,MATCH(K13,'DS2025'!$Y$5:$Y$15,1)+1)),
IF($L$4=Database!$A$11,
_xlfn.FORECAST.LINEAR(
K13,
INDEX('DS2025'!$B$21:$B$35,MATCH(K13,'DS2025'!$A$21:$A$35,1)):
INDEX('DS2025'!$B$21:$B$35,MATCH(K13,'DS2025'!$A$21:$A$35,1)+1),
INDEX('DS2025'!$A$21:$A$35,MATCH(K13,'DS2025'!$A$21:$A$35,1)):
INDEX('DS2025'!$A$21:$A$35,MATCH(K13,'DS2025'!$A$21:$A$35,1)+1)),
IF($L$4=Database!$A$12,
_xlfn.FORECAST.LINEAR(
K13,
INDEX('DS2025'!$E$21:$E$35,MATCH(K13,'DS2025'!$D$21:$D$35,1)):
INDEX('DS2025'!$E$21:$E$35,MATCH(K13,'DS2025'!$D$21:$D$35,1)+1),
INDEX('DS2025'!$D$21:$D$35,MATCH(K13,'DS2025'!$D$21:$D$35,1)):
INDEX('DS2025'!$D$21:$D$35,MATCH(K13,'DS2025'!$D$21:$D$35,1)+1)),
IF($L$4=Database!$A$13,
_xlfn.FORECAST.LINEAR(
K13,
INDEX('DS2025'!$H$21:$H$35,MATCH(K13,'DS2025'!$G$21:$G$35,1)):
INDEX('DS2025'!$H$21:$H$35,MATCH(K13,'DS2025'!$G$21:$G$35,1)+1),
INDEX('DS2025'!$G$21:$G$35,MATCH(K13,'DS2025'!$G$21:$G$35,1)):
INDEX('DS2025'!$G$21:$G$35,MATCH(K13,'DS2025'!$G$21:$G$35,1)+1)),
IF($L$4=Database!$A$14,
_xlfn.FORECAST.LINEAR(
K13,
INDEX('DS2025'!$K$21:$K$35,MATCH(K13,'DS2025'!$J$21:$J$35,1)):
INDEX('DS2025'!$K$21:$K$35,MATCH(K13,'DS2025'!$J$21:$J$35,1)+1),
INDEX('DS2025'!$J$21:$J$35,MATCH(K13,'DS2025'!$J$21:$J$35,1)):
INDEX('DS2025'!$J$21:$J$35,MATCH(K13,'DS2025'!$J$21:$J$35,1)+1)),
IF($L$4=Database!$A$15,
_xlfn.FORECAST.LINEAR(
K13,
INDEX('DS2025'!$N$21:$N$35,MATCH(K13,'DS2025'!$M$21:$M$35,1)):
INDEX('DS2025'!$N$21:$N$35,MATCH(K13,'DS2025'!$M$21:$M$35,1)+1),
INDEX('DS2025'!$M$21:$M$35,MATCH(K13,'DS2025'!$M$21:$M$35,1)):
INDEX('DS2025'!$M$21:$M$35,MATCH(K13,'DS2025'!$M$21:$M$35,1)+1)),
IF($L$4=Database!$A$16,
_xlfn.FORECAST.LINEAR(
K13,
INDEX('DS2025'!$Q$21:$Q$35,MATCH(K13,'DS2025'!$P$21:$P$35,1)):
INDEX('DS2025'!$Q$21:$Q$35,MATCH(K13,'DS2025'!$P$21:$P$35,1)+1),
INDEX('DS2025'!$P$21:$P$35,MATCH(K13,'DS2025'!$P$21:$P$35,1)):
INDEX('DS2025'!$P$21:$P$35,MATCH(K13,'DS2025'!$P$21:$P$35,1)+1)),
IF($L$4=Database!$A$17,
_xlfn.FORECAST.LINEAR(
K13,
INDEX('DS2025'!$T$21:$T$35,MATCH(K13,'DS2025'!$S$21:$S$35,1)):
INDEX('DS2025'!$T$21:$T$35,MATCH(K13,'DS2025'!$S$21:$S$35,1)+1),
INDEX('DS2025'!$S$21:$S$35,MATCH(K13,'DS2025'!$S$21:$S$35,1)):
INDEX('DS2025'!$S$21:$S$35,MATCH(K13,'DS2025'!$S$21:$S$35,1)+1)),
IF($L$4=Database!$A$18,
_xlfn.FORECAST.LINEAR(
K13,
INDEX('DS2025'!$W$21:$W$35,MATCH(K13,'DS2025'!$V$21:$V$35,1)):
INDEX('DS2025'!$W$21:$W$35,MATCH(K13,'DS2025'!$V$21:$V$35,1)+1),
INDEX('DS2025'!$V$21:$V$35,MATCH(K13,'DS2025'!$V$21:$V$35,1)):
INDEX('DS2025'!$V$21:$V$35,MATCH(K13,'DS2025'!$V$21:$V$35,1)+1)),
IF($L$4=Database!$A$19,
_xlfn.FORECAST.LINEAR(
K13,
INDEX('DS2025'!$Z$21:$Z$35,MATCH(K13,'DS2025'!$Y$21:$Y$35,1)):
INDEX('DS2025'!$Z$21:$Z$35,MATCH(K13,'DS2025'!$Y$21:$Y$35,1)+1),
INDEX('DS2025'!$Y$21:$Y$35,MATCH(K13,'DS2025'!$Y$21:$Y$35,1)):
INDEX('DS2025'!$Y$21:$Y$35,MATCH(K13,'DS2025'!$Y$21:$Y$35,1)+1)),
IF($L$4=Database!$A$20,
_xlfn.FORECAST.LINEAR(
K13,
INDEX('DS2025'!$AC$21:$AC$35,MATCH(K13,'DS2025'!$AB$21:$AB$35,1)):
INDEX('DS2025'!$AC$21:$AC$35,MATCH(K13,'DS2025'!$AB$21:$AB$35,1)+1),
INDEX('DS2025'!$AB$21:$AB$35,MATCH(K13,'DS2025'!$AB$21:$AB$35,1)):
INDEX('DS2025'!$AB$21:$AB$35,MATCH(K13,'DS2025'!$AB$21:$AB$35,1)+1))
)))))))))))))))))))</f>
        <v>-0.35986526694661064</v>
      </c>
      <c r="M13" s="98">
        <f t="shared" si="3"/>
        <v>107.21213473305339</v>
      </c>
      <c r="N13" s="317">
        <f>'Data 100 C'!F14</f>
        <v>106.377</v>
      </c>
      <c r="O13" s="98">
        <f>IF($O$4=Database!$A$2,
_xlfn.FORECAST.LINEAR(N13,
INDEX('DS2025'!$B$5:$B$15,MATCH(N13,'DS2025'!$A$5:$A$15,1)):
INDEX('DS2025'!$B$5:$B$15,MATCH(N13,'DS2025'!$A$5:$A$15,1)+1),
INDEX('DS2025'!$A$5:$A$15,MATCH(N13,'DS2025'!$A$5:$A$15,1)):
INDEX('DS2025'!$A$5:$A$15,MATCH(N13,'DS2025'!$A$5:$A$15,1)+1)),
IF($O$4=Database!$A$3,
_xlfn.FORECAST.LINEAR(N13,
INDEX('DS2025'!$E$5:$E$15,MATCH(N13,'DS2025'!$D$5:$D$15,1)):
INDEX('DS2025'!$E$5:$E$15,MATCH(N13,'DS2025'!$D$5:$D$15,1)+1),
INDEX('DS2025'!$D$5:$D$15,MATCH(N13,'DS2025'!$D$5:$D$15,1)):
INDEX('DS2025'!$D$5:$D$15,MATCH(N13,'DS2025'!$D$5:$D$15,1)+1)),
IF($O$4=Database!$A$4,
_xlfn.FORECAST.LINEAR(N13,
INDEX('DS2025'!$H$5:$H$15,MATCH(N13,'DS2025'!$G$5:$G$15,1)):
INDEX('DS2025'!$H$5:$H$15,MATCH(N13,'DS2025'!$G$5:$G$15,1)+1),
INDEX('DS2025'!$G$5:$G$15,MATCH(N13,'DS2025'!$G$5:$G$15,1)):
INDEX('DS2025'!$G$5:$G$15,MATCH(N13,'DS2025'!$G$5:$G$15,1)+1)),
IF($O$4=Database!$A$5,
_xlfn.FORECAST.LINEAR(N13,
INDEX('DS2025'!$K$5:$K$15,MATCH(N13,'DS2025'!$J$5:$J$15,1)):
INDEX('DS2025'!$K$5:$K$15,MATCH(N13,'DS2025'!$J$5:$J$15,1)+1),
INDEX('DS2025'!$J$5:$J$15,MATCH(N13,'DS2025'!$J$5:$J$15,1)):
INDEX('DS2025'!$J$5:$J$15,MATCH(N13,'DS2025'!$J$5:$J$15,1)+1)),
IF($O$4=Database!$A$6,
_xlfn.FORECAST.LINEAR(N13,
INDEX('DS2025'!$N$5:$N$15,MATCH(N13,'DS2025'!$M$5:$M$15,1)):
INDEX('DS2025'!$N$5:$N$15,MATCH(N13,'DS2025'!$M$5:$M$15,1)+1),
INDEX('DS2025'!$M$5:$M$15,MATCH(N13,'DS2025'!$M$5:$M$15,1)):
INDEX('DS2025'!$M$5:$M$15,MATCH(N13,'DS2025'!$M$5:$M$15,1)+1)),
IF($O$4=Database!$A$7,
_xlfn.FORECAST.LINEAR(N13,
INDEX('DS2025'!$Q$5:$Q$15,MATCH(N13,'DS2025'!$P$5:$P$15,1)):
INDEX('DS2025'!$Q$5:$Q$15,MATCH(N13,'DS2025'!$P$5:$P$15,1)+1),
INDEX('DS2025'!$P$5:$P$15,MATCH(N13,'DS2025'!$P$5:$P$15,1)):
INDEX('DS2025'!$P$5:$P$15,MATCH(N13,'DS2025'!$P$5:$P$15,1)+1)),
IF($O$4=Database!$A$8,
_xlfn.FORECAST.LINEAR(N13,
INDEX('DS2025'!$T$5:$T$15,MATCH(N13,'DS2025'!$S$5:$S$15,1)):
INDEX('DS2025'!$T$5:$T$15,MATCH(N13,'DS2025'!$S$5:$S$15,1)+1),
INDEX('DS2025'!$S$5:$S$15,MATCH(N13,'DS2025'!$S$5:$S$15,1)):
INDEX('DS2025'!$S$5:$S$15,MATCH(N13,'DS2025'!$S$5:$S$15,1)+1)),
IF($O$4=Database!$A$9,
_xlfn.FORECAST.LINEAR(N13,
INDEX('DS2025'!$W$5:$W$15,MATCH(N13,'DS2025'!$V$5:$V$15,1)):
INDEX('DS2025'!$W$5:$W$15,MATCH(N13,'DS2025'!$V$5:$V$15,1)+1),
INDEX('DS2025'!$V$5:$V$15,MATCH(N13,'DS2025'!$V$5:$V$15,1)):
INDEX('DS2025'!$V$5:$V$15,MATCH(N13,'DS2025'!$V$5:$V$15,1)+1)),
IF($O$4=Database!$A$10,
_xlfn.FORECAST.LINEAR(N13,
INDEX('DS2025'!$Z$5:$Z$15,MATCH(N13,'DS2025'!$Y$5:$Y$15,1)):
INDEX('DS2025'!$Z$5:$Z$15,MATCH(N13,'DS2025'!$Y$5:$Y$15,1)+1),
INDEX('DS2025'!$Y$5:$Y$15,MATCH(N13,'DS2025'!$Y$5:$Y$15,1)):
INDEX('DS2025'!$Y$5:$Y$15,MATCH(N13,'DS2025'!$Y$5:$Y$15,1)+1)),
IF($O$4=Database!$A$11,
_xlfn.FORECAST.LINEAR(
N13,
INDEX('DS2025'!$B$21:$B$35,MATCH(N13,'DS2025'!$A$21:$A$35,1)):
INDEX('DS2025'!$B$21:$B$35,MATCH(N13,'DS2025'!$A$21:$A$35,1)+1),
INDEX('DS2025'!$A$21:$A$35,MATCH(N13,'DS2025'!$A$21:$A$35,1)):
INDEX('DS2025'!$A$21:$A$35,MATCH(N13,'DS2025'!$A$21:$A$35,1)+1)),
IF($O$4=Database!$A$12,
_xlfn.FORECAST.LINEAR(
N13,
INDEX('DS2025'!$E$21:$E$35,MATCH(N13,'DS2025'!$D$21:$D$35,1)):
INDEX('DS2025'!$E$21:$E$35,MATCH(N13,'DS2025'!$D$21:$D$35,1)+1),
INDEX('DS2025'!$D$21:$D$35,MATCH(N13,'DS2025'!$D$21:$D$35,1)):
INDEX('DS2025'!$D$21:$D$35,MATCH(N13,'DS2025'!$D$21:$D$35,1)+1)),
IF($O$4=Database!$A$13,
_xlfn.FORECAST.LINEAR(
N13,
INDEX('DS2025'!$H$21:$H$35,MATCH(N13,'DS2025'!$G$21:$G$35,1)):
INDEX('DS2025'!$H$21:$H$35,MATCH(N13,'DS2025'!$G$21:$G$35,1)+1),
INDEX('DS2025'!$G$21:$G$35,MATCH(N13,'DS2025'!$G$21:$G$35,1)):
INDEX('DS2025'!$G$21:$G$35,MATCH(N13,'DS2025'!$G$21:$G$35,1)+1)),
IF($O$4=Database!$A$14,
_xlfn.FORECAST.LINEAR(
N13,
INDEX('DS2025'!$K$21:$K$35,MATCH(N13,'DS2025'!$J$21:$J$35,1)):
INDEX('DS2025'!$K$21:$K$35,MATCH(N13,'DS2025'!$J$21:$J$35,1)+1),
INDEX('DS2025'!$J$21:$J$35,MATCH(N13,'DS2025'!$J$21:$J$35,1)):
INDEX('DS2025'!$J$21:$J$35,MATCH(N13,'DS2025'!$J$21:$J$35,1)+1)),
IF($O$4=Database!$A$15,
_xlfn.FORECAST.LINEAR(
N13,
INDEX('DS2025'!$N$21:$N$35,MATCH(N13,'DS2025'!$M$21:$M$35,1)):
INDEX('DS2025'!$N$21:$N$35,MATCH(N13,'DS2025'!$M$21:$M$35,1)+1),
INDEX('DS2025'!$M$21:$M$35,MATCH(N13,'DS2025'!$M$21:$M$35,1)):
INDEX('DS2025'!$M$21:$M$35,MATCH(N13,'DS2025'!$M$21:$M$35,1)+1)),
IF($O$4=Database!$A$16,
_xlfn.FORECAST.LINEAR(
N13,
INDEX('DS2025'!$Q$21:$Q$35,MATCH(N13,'DS2025'!$P$21:$P$35,1)):
INDEX('DS2025'!$Q$21:$Q$35,MATCH(N13,'DS2025'!$P$21:$P$35,1)+1),
INDEX('DS2025'!$P$21:$P$35,MATCH(N13,'DS2025'!$P$21:$P$35,1)):
INDEX('DS2025'!$P$21:$P$35,MATCH(N13,'DS2025'!$P$21:$P$35,1)+1)),
IF($O$4=Database!$A$17,
_xlfn.FORECAST.LINEAR(
N13,
INDEX('DS2025'!$T$21:$T$35,MATCH(N13,'DS2025'!$S$21:$S$35,1)):
INDEX('DS2025'!$T$21:$T$35,MATCH(N13,'DS2025'!$S$21:$S$35,1)+1),
INDEX('DS2025'!$S$21:$S$35,MATCH(N13,'DS2025'!$S$21:$S$35,1)):
INDEX('DS2025'!$S$21:$S$35,MATCH(N13,'DS2025'!$S$21:$S$35,1)+1)),
IF($O$4=Database!$A$18,
_xlfn.FORECAST.LINEAR(
N13,
INDEX('DS2025'!$W$21:$W$35,MATCH(N13,'DS2025'!$V$21:$V$35,1)):
INDEX('DS2025'!$W$21:$W$35,MATCH(N13,'DS2025'!$V$21:$V$35,1)+1),
INDEX('DS2025'!$V$21:$V$35,MATCH(N13,'DS2025'!$V$21:$V$35,1)):
INDEX('DS2025'!$V$21:$V$35,MATCH(N13,'DS2025'!$V$21:$V$35,1)+1)),
IF($O$4=Database!$A$19,
_xlfn.FORECAST.LINEAR(
N13,
INDEX('DS2025'!$Z$21:$Z$35,MATCH(N13,'DS2025'!$Y$21:$Y$35,1)):
INDEX('DS2025'!$Z$21:$Z$35,MATCH(N13,'DS2025'!$Y$21:$Y$35,1)+1),
INDEX('DS2025'!$Y$21:$Y$35,MATCH(N13,'DS2025'!$Y$21:$Y$35,1)):
INDEX('DS2025'!$Y$21:$Y$35,MATCH(N13,'DS2025'!$Y$21:$Y$35,1)+1)),
IF($O$4=Database!$A$20,
_xlfn.FORECAST.LINEAR(
N13,
INDEX('DS2025'!$AC$21:$AC$35,MATCH(N13,'DS2025'!$AB$21:$AB$35,1)):
INDEX('DS2025'!$AC$21:$AC$35,MATCH(N13,'DS2025'!$AB$21:$AB$35,1)+1),
INDEX('DS2025'!$AB$21:$AB$35,MATCH(N13,'DS2025'!$AB$21:$AB$35,1)):
INDEX('DS2025'!$AB$21:$AB$35,MATCH(N13,'DS2025'!$AB$21:$AB$35,1)+1))
)))))))))))))))))))</f>
        <v>-0.35972189562087581</v>
      </c>
      <c r="P13" s="96">
        <f t="shared" si="4"/>
        <v>106.01727810437912</v>
      </c>
      <c r="Q13" s="317">
        <f>'Data 100 C'!G14</f>
        <v>107.672</v>
      </c>
      <c r="R13" s="98">
        <f>IF($R$4=Database!$A$2,
_xlfn.FORECAST.LINEAR(Q13,
INDEX('DS2025'!$B$5:$B$15,MATCH(Q13,'DS2025'!$A$5:$A$15,1)):
INDEX('DS2025'!$B$5:$B$15,MATCH(Q13,'DS2025'!$A$5:$A$15,1)+1),
INDEX('DS2025'!$A$5:$A$15,MATCH(Q13,'DS2025'!$A$5:$A$15,1)):
INDEX('DS2025'!$A$5:$A$15,MATCH(Q13,'DS2025'!$A$5:$A$15,1)+1)),
IF($R$4=Database!$A$3,
_xlfn.FORECAST.LINEAR(Q13,
INDEX('DS2025'!$E$5:$E$15,MATCH(Q13,'DS2025'!$D$5:$D$15,1)):
INDEX('DS2025'!$E$5:$E$15,MATCH(Q13,'DS2025'!$D$5:$D$15,1)+1),
INDEX('DS2025'!$D$5:$D$15,MATCH(Q13,'DS2025'!$D$5:$D$15,1)):
INDEX('DS2025'!$D$5:$D$15,MATCH(Q13,'DS2025'!$D$5:$D$15,1)+1)),
IF($R$4=Database!$A$4,
_xlfn.FORECAST.LINEAR(Q13,
INDEX('DS2025'!$H$5:$H$15,MATCH(Q13,'DS2025'!$G$5:$G$15,1)):
INDEX('DS2025'!$H$5:$H$15,MATCH(Q13,'DS2025'!$G$5:$G$15,1)+1),
INDEX('DS2025'!$G$5:$G$15,MATCH(Q13,'DS2025'!$G$5:$G$15,1)):
INDEX('DS2025'!$G$5:$G$15,MATCH(Q13,'DS2025'!$G$5:$G$15,1)+1)),
IF($R$4=Database!$A$5,
_xlfn.FORECAST.LINEAR(Q13,
INDEX('DS2025'!$K$5:$K$15,MATCH(Q13,'DS2025'!$J$5:$J$15,1)):
INDEX('DS2025'!$K$5:$K$15,MATCH(Q13,'DS2025'!$J$5:$J$15,1)+1),
INDEX('DS2025'!$J$5:$J$15,MATCH(Q13,'DS2025'!$J$5:$J$15,1)):
INDEX('DS2025'!$J$5:$J$15,MATCH(Q13,'DS2025'!$J$5:$J$15,1)+1)),
IF($R$4=Database!$A$6,
_xlfn.FORECAST.LINEAR(Q13,
INDEX('DS2025'!$N$5:$N$15,MATCH(Q13,'DS2025'!$M$5:$M$15,1)):
INDEX('DS2025'!$N$5:$N$15,MATCH(Q13,'DS2025'!$M$5:$M$15,1)+1),
INDEX('DS2025'!$M$5:$M$15,MATCH(Q13,'DS2025'!$M$5:$M$15,1)):
INDEX('DS2025'!$M$5:$M$15,MATCH(Q13,'DS2025'!$M$5:$M$15,1)+1)),
IF($R$4=Database!$A$7,
_xlfn.FORECAST.LINEAR(Q13,
INDEX('DS2025'!$Q$5:$Q$15,MATCH(Q13,'DS2025'!$P$5:$P$15,1)):
INDEX('DS2025'!$Q$5:$Q$15,MATCH(Q13,'DS2025'!$P$5:$P$15,1)+1),
INDEX('DS2025'!$P$5:$P$15,MATCH(Q13,'DS2025'!$P$5:$P$15,1)):
INDEX('DS2025'!$P$5:$P$15,MATCH(Q13,'DS2025'!$P$5:$P$15,1)+1)),
IF($R$4=Database!$A$8,
_xlfn.FORECAST.LINEAR(Q13,
INDEX('DS2025'!$T$5:$T$15,MATCH(Q13,'DS2025'!$S$5:$S$15,1)):
INDEX('DS2025'!$T$5:$T$15,MATCH(Q13,'DS2025'!$S$5:$S$15,1)+1),
INDEX('DS2025'!$S$5:$S$15,MATCH(Q13,'DS2025'!$S$5:$S$15,1)):
INDEX('DS2025'!$S$5:$S$15,MATCH(Q13,'DS2025'!$S$5:$S$15,1)+1)),
IF($R$4=Database!$A$9,
_xlfn.FORECAST.LINEAR(Q13,
INDEX('DS2025'!$W$5:$W$15,MATCH(Q13,'DS2025'!$V$5:$V$15,1)):
INDEX('DS2025'!$W$5:$W$15,MATCH(Q13,'DS2025'!$V$5:$V$15,1)+1),
INDEX('DS2025'!$V$5:$V$15,MATCH(Q13,'DS2025'!$V$5:$V$15,1)):
INDEX('DS2025'!$V$5:$V$15,MATCH(Q13,'DS2025'!$V$5:$V$15,1)+1)),
IF($R$4=Database!$A$10,
_xlfn.FORECAST.LINEAR(Q13,
INDEX('DS2025'!$Z$5:$Z$15,MATCH(Q13,'DS2025'!$Y$5:$Y$15,1)):
INDEX('DS2025'!$Z$5:$Z$15,MATCH(Q13,'DS2025'!$Y$5:$Y$15,1)+1),
INDEX('DS2025'!$Y$5:$Y$15,MATCH(Q13,'DS2025'!$Y$5:$Y$15,1)):
INDEX('DS2025'!$Y$5:$Y$15,MATCH(Q13,'DS2025'!$Y$5:$Y$15,1)+1)),
IF($R$4=Database!$A$11,
_xlfn.FORECAST.LINEAR(
Q13,
INDEX('DS2025'!$B$21:$B$35,MATCH(Q13,'DS2025'!$A$21:$A$35,1)):
INDEX('DS2025'!$B$21:$B$35,MATCH(Q13,'DS2025'!$A$21:$A$35,1)+1),
INDEX('DS2025'!$A$21:$A$35,MATCH(Q13,'DS2025'!$A$21:$A$35,1)):
INDEX('DS2025'!$A$21:$A$35,MATCH(Q13,'DS2025'!$A$21:$A$35,1)+1)),
IF($R$4=Database!$A$12,
_xlfn.FORECAST.LINEAR(
Q13,
INDEX('DS2025'!$E$21:$E$35,MATCH(Q13,'DS2025'!$D$21:$D$35,1)):
INDEX('DS2025'!$E$21:$E$35,MATCH(Q13,'DS2025'!$D$21:$D$35,1)+1),
INDEX('DS2025'!$D$21:$D$35,MATCH(Q13,'DS2025'!$D$21:$D$35,1)):
INDEX('DS2025'!$D$21:$D$35,MATCH(Q13,'DS2025'!$D$21:$D$35,1)+1)),
IF($R$4=Database!$A$13,
_xlfn.FORECAST.LINEAR(
Q13,
INDEX('DS2025'!$H$21:$H$35,MATCH(Q13,'DS2025'!$G$21:$G$35,1)):
INDEX('DS2025'!$H$21:$H$35,MATCH(Q13,'DS2025'!$G$21:$G$35,1)+1),
INDEX('DS2025'!$G$21:$G$35,MATCH(Q13,'DS2025'!$G$21:$G$35,1)):
INDEX('DS2025'!$G$21:$G$35,MATCH(Q13,'DS2025'!$G$21:$G$35,1)+1)),
IF($R$4=Database!$A$14,
_xlfn.FORECAST.LINEAR(
Q13,
INDEX('DS2025'!$K$21:$K$35,MATCH(Q13,'DS2025'!$J$21:$J$35,1)):
INDEX('DS2025'!$K$21:$K$35,MATCH(Q13,'DS2025'!$J$21:$J$35,1)+1),
INDEX('DS2025'!$J$21:$J$35,MATCH(Q13,'DS2025'!$J$21:$J$35,1)):
INDEX('DS2025'!$J$21:$J$35,MATCH(Q13,'DS2025'!$J$21:$J$35,1)+1)),
IF($R$4=Database!$A$15,
_xlfn.FORECAST.LINEAR(
Q13,
INDEX('DS2025'!$N$21:$N$35,MATCH(Q13,'DS2025'!$M$21:$M$35,1)):
INDEX('DS2025'!$N$21:$N$35,MATCH(Q13,'DS2025'!$M$21:$M$35,1)+1),
INDEX('DS2025'!$M$21:$M$35,MATCH(Q13,'DS2025'!$M$21:$M$35,1)):
INDEX('DS2025'!$M$21:$M$35,MATCH(Q13,'DS2025'!$M$21:$M$35,1)+1)),
IF($R$4=Database!$A$16,
_xlfn.FORECAST.LINEAR(
Q13,
INDEX('DS2025'!$Q$21:$Q$35,MATCH(Q13,'DS2025'!$P$21:$P$35,1)):
INDEX('DS2025'!$Q$21:$Q$35,MATCH(Q13,'DS2025'!$P$21:$P$35,1)+1),
INDEX('DS2025'!$P$21:$P$35,MATCH(Q13,'DS2025'!$P$21:$P$35,1)):
INDEX('DS2025'!$P$21:$P$35,MATCH(Q13,'DS2025'!$P$21:$P$35,1)+1)),
IF($R$4=Database!$A$17,
_xlfn.FORECAST.LINEAR(
Q13,
INDEX('DS2025'!$T$21:$T$35,MATCH(Q13,'DS2025'!$S$21:$S$35,1)):
INDEX('DS2025'!$T$21:$T$35,MATCH(Q13,'DS2025'!$S$21:$S$35,1)+1),
INDEX('DS2025'!$S$21:$S$35,MATCH(Q13,'DS2025'!$S$21:$S$35,1)):
INDEX('DS2025'!$S$21:$S$35,MATCH(Q13,'DS2025'!$S$21:$S$35,1)+1)),
IF($R$4=Database!$A$18,
_xlfn.FORECAST.LINEAR(
Q13,
INDEX('DS2025'!$W$21:$W$35,MATCH(Q13,'DS2025'!$V$21:$V$35,1)):
INDEX('DS2025'!$W$21:$W$35,MATCH(Q13,'DS2025'!$V$21:$V$35,1)+1),
INDEX('DS2025'!$V$21:$V$35,MATCH(Q13,'DS2025'!$V$21:$V$35,1)):
INDEX('DS2025'!$V$21:$V$35,MATCH(Q13,'DS2025'!$V$21:$V$35,1)+1)),
IF($R$4=Database!$A$19,
_xlfn.FORECAST.LINEAR(
Q13,
INDEX('DS2025'!$Z$21:$Z$35,MATCH(Q13,'DS2025'!$Y$21:$Y$35,1)):
INDEX('DS2025'!$Z$21:$Z$35,MATCH(Q13,'DS2025'!$Y$21:$Y$35,1)+1),
INDEX('DS2025'!$Y$21:$Y$35,MATCH(Q13,'DS2025'!$Y$21:$Y$35,1)):
INDEX('DS2025'!$Y$21:$Y$35,MATCH(Q13,'DS2025'!$Y$21:$Y$35,1)+1)),
IF($R$4=Database!$A$20,
_xlfn.FORECAST.LINEAR(
Q13,
INDEX('DS2025'!$AC$21:$AC$35,MATCH(Q13,'DS2025'!$AB$21:$AB$35,1)):
INDEX('DS2025'!$AC$21:$AC$35,MATCH(Q13,'DS2025'!$AB$21:$AB$35,1)+1),
INDEX('DS2025'!$AB$21:$AB$35,MATCH(Q13,'DS2025'!$AB$21:$AB$35,1)):
INDEX('DS2025'!$AB$21:$AB$35,MATCH(Q13,'DS2025'!$AB$21:$AB$35,1)+1))
)))))))))))))))))))</f>
        <v>-1.7183844678811122E-2</v>
      </c>
      <c r="S13" s="98">
        <f t="shared" si="5"/>
        <v>107.65481615532119</v>
      </c>
      <c r="T13" s="317">
        <f>'Data 100 C'!H14</f>
        <v>105.538</v>
      </c>
      <c r="U13" s="98">
        <f>IF($U$4=Database!$A$2,
_xlfn.FORECAST.LINEAR(T13,
INDEX('DS2025'!$B$5:$B$15,MATCH(T13,'DS2025'!$A$5:$A$15,1)):
INDEX('DS2025'!$B$5:$B$15,MATCH(T13,'DS2025'!$A$5:$A$15,1)+1),
INDEX('DS2025'!$A$5:$A$15,MATCH(T13,'DS2025'!$A$5:$A$15,1)):
INDEX('DS2025'!$A$5:$A$15,MATCH(T13,'DS2025'!$A$5:$A$15,1)+1)),
IF($U$4=Database!$A$3,
_xlfn.FORECAST.LINEAR(T13,
INDEX('DS2025'!$E$5:$E$15,MATCH(T13,'DS2025'!$D$5:$D$15,1)):
INDEX('DS2025'!$E$5:$E$15,MATCH(T13,'DS2025'!$D$5:$D$15,1)+1),
INDEX('DS2025'!$D$5:$D$15,MATCH(T13,'DS2025'!$D$5:$D$15,1)):
INDEX('DS2025'!$D$5:$D$15,MATCH(T13,'DS2025'!$D$5:$D$15,1)+1)),
IF($U$4=Database!$A$4,
_xlfn.FORECAST.LINEAR(T13,
INDEX('DS2025'!$H$5:$H$15,MATCH(T13,'DS2025'!$G$5:$G$15,1)):
INDEX('DS2025'!$H$5:$H$15,MATCH(T13,'DS2025'!$G$5:$G$15,1)+1),
INDEX('DS2025'!$G$5:$G$15,MATCH(T13,'DS2025'!$G$5:$G$15,1)):
INDEX('DS2025'!$G$5:$G$15,MATCH(T13,'DS2025'!$G$5:$G$15,1)+1)),
IF($U$4=Database!$A$5,
_xlfn.FORECAST.LINEAR(T13,
INDEX('DS2025'!$K$5:$K$15,MATCH(T13,'DS2025'!$J$5:$J$15,1)):
INDEX('DS2025'!$K$5:$K$15,MATCH(T13,'DS2025'!$J$5:$J$15,1)+1),
INDEX('DS2025'!$J$5:$J$15,MATCH(T13,'DS2025'!$J$5:$J$15,1)):
INDEX('DS2025'!$J$5:$J$15,MATCH(T13,'DS2025'!$J$5:$J$15,1)+1)),
IF($U$4=Database!$A$6,
_xlfn.FORECAST.LINEAR(T13,
INDEX('DS2025'!$N$5:$N$15,MATCH(T13,'DS2025'!$M$5:$M$15,1)):
INDEX('DS2025'!$N$5:$N$15,MATCH(T13,'DS2025'!$M$5:$M$15,1)+1),
INDEX('DS2025'!$M$5:$M$15,MATCH(T13,'DS2025'!$M$5:$M$15,1)):
INDEX('DS2025'!$M$5:$M$15,MATCH(T13,'DS2025'!$M$5:$M$15,1)+1)),
IF($U$4=Database!$A$7,
_xlfn.FORECAST.LINEAR(T13,
INDEX('DS2025'!$Q$5:$Q$15,MATCH(T13,'DS2025'!$P$5:$P$15,1)):
INDEX('DS2025'!$Q$5:$Q$15,MATCH(T13,'DS2025'!$P$5:$P$15,1)+1),
INDEX('DS2025'!$P$5:$P$15,MATCH(T13,'DS2025'!$P$5:$P$15,1)):
INDEX('DS2025'!$P$5:$P$15,MATCH(T13,'DS2025'!$P$5:$P$15,1)+1)),
IF($U$4=Database!$A$8,
_xlfn.FORECAST.LINEAR(T13,
INDEX('DS2025'!$T$5:$T$15,MATCH(T13,'DS2025'!$S$5:$S$15,1)):
INDEX('DS2025'!$T$5:$T$15,MATCH(T13,'DS2025'!$S$5:$S$15,1)+1),
INDEX('DS2025'!$S$5:$S$15,MATCH(T13,'DS2025'!$S$5:$S$15,1)):
INDEX('DS2025'!$S$5:$S$15,MATCH(T13,'DS2025'!$S$5:$S$15,1)+1)),
IF($U$4=Database!$A$9,
_xlfn.FORECAST.LINEAR(T13,
INDEX('DS2025'!$W$5:$W$15,MATCH(T13,'DS2025'!$V$5:$V$15,1)):
INDEX('DS2025'!$W$5:$W$15,MATCH(T13,'DS2025'!$V$5:$V$15,1)+1),
INDEX('DS2025'!$V$5:$V$15,MATCH(T13,'DS2025'!$V$5:$V$15,1)):
INDEX('DS2025'!$V$5:$V$15,MATCH(T13,'DS2025'!$V$5:$V$15,1)+1)),
IF($U$4=Database!$A$10,
_xlfn.FORECAST.LINEAR(T13,
INDEX('DS2025'!$Z$5:$Z$15,MATCH(T13,'DS2025'!$Y$5:$Y$15,1)):
INDEX('DS2025'!$Z$5:$Z$15,MATCH(T13,'DS2025'!$Y$5:$Y$15,1)+1),
INDEX('DS2025'!$Y$5:$Y$15,MATCH(T13,'DS2025'!$Y$5:$Y$15,1)):
INDEX('DS2025'!$Y$5:$Y$15,MATCH(T13,'DS2025'!$Y$5:$Y$15,1)+1)),
IF($U$4=Database!$A$11,
_xlfn.FORECAST.LINEAR(
T13,
INDEX('DS2025'!$B$21:$B$35,MATCH(T13,'DS2025'!$A$21:$A$35,1)):
INDEX('DS2025'!$B$21:$B$35,MATCH(T13,'DS2025'!$A$21:$A$35,1)+1),
INDEX('DS2025'!$A$21:$A$35,MATCH(T13,'DS2025'!$A$21:$A$35,1)):
INDEX('DS2025'!$A$21:$A$35,MATCH(T13,'DS2025'!$A$21:$A$35,1)+1)),
IF($U$4=Database!$A$12,
_xlfn.FORECAST.LINEAR(
T13,
INDEX('DS2025'!$E$21:$E$35,MATCH(T13,'DS2025'!$D$21:$D$35,1)):
INDEX('DS2025'!$E$21:$E$35,MATCH(T13,'DS2025'!$D$21:$D$35,1)+1),
INDEX('DS2025'!$D$21:$D$35,MATCH(T13,'DS2025'!$D$21:$D$35,1)):
INDEX('DS2025'!$D$21:$D$35,MATCH(T13,'DS2025'!$D$21:$D$35,1)+1)),
IF($U$4=Database!$A$13,
_xlfn.FORECAST.LINEAR(
T13,
INDEX('DS2025'!$H$21:$H$35,MATCH(T13,'DS2025'!$G$21:$G$35,1)):
INDEX('DS2025'!$H$21:$H$35,MATCH(T13,'DS2025'!$G$21:$G$35,1)+1),
INDEX('DS2025'!$G$21:$G$35,MATCH(T13,'DS2025'!$G$21:$G$35,1)):
INDEX('DS2025'!$G$21:$G$35,MATCH(T13,'DS2025'!$G$21:$G$35,1)+1)),
IF($U$4=Database!$A$14,
_xlfn.FORECAST.LINEAR(
T13,
INDEX('DS2025'!$K$21:$K$35,MATCH(T13,'DS2025'!$J$21:$J$35,1)):
INDEX('DS2025'!$K$21:$K$35,MATCH(T13,'DS2025'!$J$21:$J$35,1)+1),
INDEX('DS2025'!$J$21:$J$35,MATCH(T13,'DS2025'!$J$21:$J$35,1)):
INDEX('DS2025'!$J$21:$J$35,MATCH(T13,'DS2025'!$J$21:$J$35,1)+1)),
IF($U$4=Database!$A$15,
_xlfn.FORECAST.LINEAR(
T13,
INDEX('DS2025'!$N$21:$N$35,MATCH(T13,'DS2025'!$M$21:$M$35,1)):
INDEX('DS2025'!$N$21:$N$35,MATCH(T13,'DS2025'!$M$21:$M$35,1)+1),
INDEX('DS2025'!$M$21:$M$35,MATCH(T13,'DS2025'!$M$21:$M$35,1)):
INDEX('DS2025'!$M$21:$M$35,MATCH(T13,'DS2025'!$M$21:$M$35,1)+1)),
IF($U$4=Database!$A$16,
_xlfn.FORECAST.LINEAR(
T13,
INDEX('DS2025'!$Q$21:$Q$35,MATCH(T13,'DS2025'!$P$21:$P$35,1)):
INDEX('DS2025'!$Q$21:$Q$35,MATCH(T13,'DS2025'!$P$21:$P$35,1)+1),
INDEX('DS2025'!$P$21:$P$35,MATCH(T13,'DS2025'!$P$21:$P$35,1)):
INDEX('DS2025'!$P$21:$P$35,MATCH(T13,'DS2025'!$P$21:$P$35,1)+1)),
IF($U$4=Database!$A$17,
_xlfn.FORECAST.LINEAR(
T13,
INDEX('DS2025'!$T$21:$T$35,MATCH(T13,'DS2025'!$S$21:$S$35,1)):
INDEX('DS2025'!$T$21:$T$35,MATCH(T13,'DS2025'!$S$21:$S$35,1)+1),
INDEX('DS2025'!$S$21:$S$35,MATCH(T13,'DS2025'!$S$21:$S$35,1)):
INDEX('DS2025'!$S$21:$S$35,MATCH(T13,'DS2025'!$S$21:$S$35,1)+1)),
IF($U$4=Database!$A$18,
_xlfn.FORECAST.LINEAR(
T13,
INDEX('DS2025'!$W$21:$W$35,MATCH(T13,'DS2025'!$V$21:$V$35,1)):
INDEX('DS2025'!$W$21:$W$35,MATCH(T13,'DS2025'!$V$21:$V$35,1)+1),
INDEX('DS2025'!$V$21:$V$35,MATCH(T13,'DS2025'!$V$21:$V$35,1)):
INDEX('DS2025'!$V$21:$V$35,MATCH(T13,'DS2025'!$V$21:$V$35,1)+1)),
IF($U$4=Database!$A$19,
_xlfn.FORECAST.LINEAR(
T13,
INDEX('DS2025'!$Z$21:$Z$35,MATCH(T13,'DS2025'!$Y$21:$Y$35,1)):
INDEX('DS2025'!$Z$21:$Z$35,MATCH(T13,'DS2025'!$Y$21:$Y$35,1)+1),
INDEX('DS2025'!$Y$21:$Y$35,MATCH(T13,'DS2025'!$Y$21:$Y$35,1)):
INDEX('DS2025'!$Y$21:$Y$35,MATCH(T13,'DS2025'!$Y$21:$Y$35,1)+1)),
IF($U$4=Database!$A$20,
_xlfn.FORECAST.LINEAR(
T13,
INDEX('DS2025'!$AC$21:$AC$35,MATCH(T13,'DS2025'!$AB$21:$AB$35,1)):
INDEX('DS2025'!$AC$21:$AC$35,MATCH(T13,'DS2025'!$AB$21:$AB$35,1)+1),
INDEX('DS2025'!$AB$21:$AB$35,MATCH(T13,'DS2025'!$AB$21:$AB$35,1)):
INDEX('DS2025'!$AB$21:$AB$35,MATCH(T13,'DS2025'!$AB$21:$AB$35,1)+1))
)))))))))))))))))))</f>
        <v>-0.35962123575284938</v>
      </c>
      <c r="V13" s="98">
        <f t="shared" si="6"/>
        <v>105.17837876424714</v>
      </c>
      <c r="W13" s="317">
        <f>'Data 100 C'!I14</f>
        <v>106.15300000000001</v>
      </c>
      <c r="X13" s="98">
        <f>IF($X$4=Database!$A$2,
_xlfn.FORECAST.LINEAR(W13,
INDEX('DS2025'!$B$5:$B$15,MATCH(W13,'DS2025'!$A$5:$A$15,1)):
INDEX('DS2025'!$B$5:$B$15,MATCH(W13,'DS2025'!$A$5:$A$15,1)+1),
INDEX('DS2025'!$A$5:$A$15,MATCH(W13,'DS2025'!$A$5:$A$15,1)):
INDEX('DS2025'!$A$5:$A$15,MATCH(W13,'DS2025'!$A$5:$A$15,1)+1)),
IF($X$4=Database!$A$3,
_xlfn.FORECAST.LINEAR(W13,
INDEX('DS2025'!$E$5:$E$15,MATCH(W13,'DS2025'!$D$5:$D$15,1)):
INDEX('DS2025'!$E$5:$E$15,MATCH(W13,'DS2025'!$D$5:$D$15,1)+1),
INDEX('DS2025'!$D$5:$D$15,MATCH(W13,'DS2025'!$D$5:$D$15,1)):
INDEX('DS2025'!$D$5:$D$15,MATCH(W13,'DS2025'!$D$5:$D$15,1)+1)),
IF($X$4=Database!$A$4,
_xlfn.FORECAST.LINEAR(W13,
INDEX('DS2025'!$H$5:$H$15,MATCH(W13,'DS2025'!$G$5:$G$15,1)):
INDEX('DS2025'!$H$5:$H$15,MATCH(W13,'DS2025'!$G$5:$G$15,1)+1),
INDEX('DS2025'!$G$5:$G$15,MATCH(W13,'DS2025'!$G$5:$G$15,1)):
INDEX('DS2025'!$G$5:$G$15,MATCH(W13,'DS2025'!$G$5:$G$15,1)+1)),
IF($X$4=Database!$A$5,
_xlfn.FORECAST.LINEAR(W13,
INDEX('DS2025'!$K$5:$K$15,MATCH(W13,'DS2025'!$J$5:$J$15,1)):
INDEX('DS2025'!$K$5:$K$15,MATCH(W13,'DS2025'!$J$5:$J$15,1)+1),
INDEX('DS2025'!$J$5:$J$15,MATCH(W13,'DS2025'!$J$5:$J$15,1)):
INDEX('DS2025'!$J$5:$J$15,MATCH(W13,'DS2025'!$J$5:$J$15,1)+1)),
IF($X$4=Database!$A$6,
_xlfn.FORECAST.LINEAR(W13,
INDEX('DS2025'!$N$5:$N$15,MATCH(W13,'DS2025'!$M$5:$M$15,1)):
INDEX('DS2025'!$N$5:$N$15,MATCH(W13,'DS2025'!$M$5:$M$15,1)+1),
INDEX('DS2025'!$M$5:$M$15,MATCH(W13,'DS2025'!$M$5:$M$15,1)):
INDEX('DS2025'!$M$5:$M$15,MATCH(W13,'DS2025'!$M$5:$M$15,1)+1)),
IF($X$4=Database!$A$7,
_xlfn.FORECAST.LINEAR(W13,
INDEX('DS2025'!$Q$5:$Q$15,MATCH(W13,'DS2025'!$P$5:$P$15,1)):
INDEX('DS2025'!$Q$5:$Q$15,MATCH(W13,'DS2025'!$P$5:$P$15,1)+1),
INDEX('DS2025'!$P$5:$P$15,MATCH(W13,'DS2025'!$P$5:$P$15,1)):
INDEX('DS2025'!$P$5:$P$15,MATCH(W13,'DS2025'!$P$5:$P$15,1)+1)),
IF($X$4=Database!$A$8,
_xlfn.FORECAST.LINEAR(W13,
INDEX('DS2025'!$T$5:$T$15,MATCH(W13,'DS2025'!$S$5:$S$15,1)):
INDEX('DS2025'!$T$5:$T$15,MATCH(W13,'DS2025'!$S$5:$S$15,1)+1),
INDEX('DS2025'!$S$5:$S$15,MATCH(W13,'DS2025'!$S$5:$S$15,1)):
INDEX('DS2025'!$S$5:$S$15,MATCH(W13,'DS2025'!$S$5:$S$15,1)+1)),
IF($X$4=Database!$A$9,
_xlfn.FORECAST.LINEAR(W13,
INDEX('DS2025'!$W$5:$W$15,MATCH(W13,'DS2025'!$V$5:$V$15,1)):
INDEX('DS2025'!$W$5:$W$15,MATCH(W13,'DS2025'!$V$5:$V$15,1)+1),
INDEX('DS2025'!$V$5:$V$15,MATCH(W13,'DS2025'!$V$5:$V$15,1)):
INDEX('DS2025'!$V$5:$V$15,MATCH(W13,'DS2025'!$V$5:$V$15,1)+1)),
IF($X$4=Database!$A$10,
_xlfn.FORECAST.LINEAR(W13,
INDEX('DS2025'!$Z$5:$Z$15,MATCH(W13,'DS2025'!$Y$5:$Y$15,1)):
INDEX('DS2025'!$Z$5:$Z$15,MATCH(W13,'DS2025'!$Y$5:$Y$15,1)+1),
INDEX('DS2025'!$Y$5:$Y$15,MATCH(W13,'DS2025'!$Y$5:$Y$15,1)):
INDEX('DS2025'!$Y$5:$Y$15,MATCH(W13,'DS2025'!$Y$5:$Y$15,1)+1)),
IF($X$4=Database!$A$11,
_xlfn.FORECAST.LINEAR(
W13,
INDEX('DS2025'!$B$21:$B$35,MATCH(W13,'DS2025'!$A$21:$A$35,1)):
INDEX('DS2025'!$B$21:$B$35,MATCH(W13,'DS2025'!$A$21:$A$35,1)+1),
INDEX('DS2025'!$A$21:$A$35,MATCH(W13,'DS2025'!$A$21:$A$35,1)):
INDEX('DS2025'!$A$21:$A$35,MATCH(W13,'DS2025'!$A$21:$A$35,1)+1)),
IF($X$4=Database!$A$12,
_xlfn.FORECAST.LINEAR(
W13,
INDEX('DS2025'!$E$21:$E$35,MATCH(W13,'DS2025'!$D$21:$D$35,1)):
INDEX('DS2025'!$E$21:$E$35,MATCH(W13,'DS2025'!$D$21:$D$35,1)+1),
INDEX('DS2025'!$D$21:$D$35,MATCH(W13,'DS2025'!$D$21:$D$35,1)):
INDEX('DS2025'!$D$21:$D$35,MATCH(W13,'DS2025'!$D$21:$D$35,1)+1)),
IF($X$4=Database!$A$13,
_xlfn.FORECAST.LINEAR(
W13,
INDEX('DS2025'!$H$21:$H$35,MATCH(W13,'DS2025'!$G$21:$G$35,1)):
INDEX('DS2025'!$H$21:$H$35,MATCH(W13,'DS2025'!$G$21:$G$35,1)+1),
INDEX('DS2025'!$G$21:$G$35,MATCH(W13,'DS2025'!$G$21:$G$35,1)):
INDEX('DS2025'!$G$21:$G$35,MATCH(W13,'DS2025'!$G$21:$G$35,1)+1)),
IF($X$4=Database!$A$14,
_xlfn.FORECAST.LINEAR(
W13,
INDEX('DS2025'!$K$21:$K$35,MATCH(W13,'DS2025'!$J$21:$J$35,1)):
INDEX('DS2025'!$K$21:$K$35,MATCH(W13,'DS2025'!$J$21:$J$35,1)+1),
INDEX('DS2025'!$J$21:$J$35,MATCH(W13,'DS2025'!$J$21:$J$35,1)):
INDEX('DS2025'!$J$21:$J$35,MATCH(W13,'DS2025'!$J$21:$J$35,1)+1)),
IF($X$4=Database!$A$15,
_xlfn.FORECAST.LINEAR(
W13,
INDEX('DS2025'!$N$21:$N$35,MATCH(W13,'DS2025'!$M$21:$M$35,1)):
INDEX('DS2025'!$N$21:$N$35,MATCH(W13,'DS2025'!$M$21:$M$35,1)+1),
INDEX('DS2025'!$M$21:$M$35,MATCH(W13,'DS2025'!$M$21:$M$35,1)):
INDEX('DS2025'!$M$21:$M$35,MATCH(W13,'DS2025'!$M$21:$M$35,1)+1)),
IF($X$4=Database!$A$16,
_xlfn.FORECAST.LINEAR(
W13,
INDEX('DS2025'!$Q$21:$Q$35,MATCH(W13,'DS2025'!$P$21:$P$35,1)):
INDEX('DS2025'!$Q$21:$Q$35,MATCH(W13,'DS2025'!$P$21:$P$35,1)+1),
INDEX('DS2025'!$P$21:$P$35,MATCH(W13,'DS2025'!$P$21:$P$35,1)):
INDEX('DS2025'!$P$21:$P$35,MATCH(W13,'DS2025'!$P$21:$P$35,1)+1)),
IF($X$4=Database!$A$17,
_xlfn.FORECAST.LINEAR(
W13,
INDEX('DS2025'!$T$21:$T$35,MATCH(W13,'DS2025'!$S$21:$S$35,1)):
INDEX('DS2025'!$T$21:$T$35,MATCH(W13,'DS2025'!$S$21:$S$35,1)+1),
INDEX('DS2025'!$S$21:$S$35,MATCH(W13,'DS2025'!$S$21:$S$35,1)):
INDEX('DS2025'!$S$21:$S$35,MATCH(W13,'DS2025'!$S$21:$S$35,1)+1)),
IF($X$4=Database!$A$18,
_xlfn.FORECAST.LINEAR(
W13,
INDEX('DS2025'!$W$21:$W$35,MATCH(W13,'DS2025'!$V$21:$V$35,1)):
INDEX('DS2025'!$W$21:$W$35,MATCH(W13,'DS2025'!$V$21:$V$35,1)+1),
INDEX('DS2025'!$V$21:$V$35,MATCH(W13,'DS2025'!$V$21:$V$35,1)):
INDEX('DS2025'!$V$21:$V$35,MATCH(W13,'DS2025'!$V$21:$V$35,1)+1)),
IF($X$4=Database!$A$19,
_xlfn.FORECAST.LINEAR(
W13,
INDEX('DS2025'!$Z$21:$Z$35,MATCH(W13,'DS2025'!$Y$21:$Y$35,1)):
INDEX('DS2025'!$Z$21:$Z$35,MATCH(W13,'DS2025'!$Y$21:$Y$35,1)+1),
INDEX('DS2025'!$Y$21:$Y$35,MATCH(W13,'DS2025'!$Y$21:$Y$35,1)):
INDEX('DS2025'!$Y$21:$Y$35,MATCH(W13,'DS2025'!$Y$21:$Y$35,1)+1)),
IF($X$4=Database!$A$20,
_xlfn.FORECAST.LINEAR(
W13,
INDEX('DS2025'!$AC$21:$AC$35,MATCH(W13,'DS2025'!$AB$21:$AB$35,1)):
INDEX('DS2025'!$AC$21:$AC$35,MATCH(W13,'DS2025'!$AB$21:$AB$35,1)+1),
INDEX('DS2025'!$AB$21:$AB$35,MATCH(W13,'DS2025'!$AB$21:$AB$35,1)):
INDEX('DS2025'!$AB$21:$AB$35,MATCH(W13,'DS2025'!$AB$21:$AB$35,1)+1))
)))))))))))))))))))</f>
        <v>-0.35969502099580081</v>
      </c>
      <c r="Y13" s="98">
        <f t="shared" si="7"/>
        <v>105.7933049790042</v>
      </c>
      <c r="Z13" s="97">
        <f>'Data 100 C'!J14</f>
        <v>107.39400000000001</v>
      </c>
      <c r="AA13" s="98">
        <f>IF($AA$4=Database!$A$2,
_xlfn.FORECAST.LINEAR(Z13,
INDEX('DS2025'!$B$5:$B$15,MATCH(Z13,'DS2025'!$A$5:$A$15,1)):
INDEX('DS2025'!$B$5:$B$15,MATCH(Z13,'DS2025'!$A$5:$A$15,1)+1),
INDEX('DS2025'!$A$5:$A$15,MATCH(Z13,'DS2025'!$A$5:$A$15,1)):
INDEX('DS2025'!$A$5:$A$15,MATCH(Z13,'DS2025'!$A$5:$A$15,1)+1)),
IF($AA$4=Database!$A$3,
_xlfn.FORECAST.LINEAR(Z13,
INDEX('DS2025'!$E$5:$E$15,MATCH(Z13,'DS2025'!$D$5:$D$15,1)):
INDEX('DS2025'!$E$5:$E$15,MATCH(Z13,'DS2025'!$D$5:$D$15,1)+1),
INDEX('DS2025'!$D$5:$D$15,MATCH(Z13,'DS2025'!$D$5:$D$15,1)):
INDEX('DS2025'!$D$5:$D$15,MATCH(Z13,'DS2025'!$D$5:$D$15,1)+1)),
IF($AA$4=Database!$A$4,
_xlfn.FORECAST.LINEAR(Z13,
INDEX('DS2025'!$H$5:$H$15,MATCH(Z13,'DS2025'!$G$5:$G$15,1)):
INDEX('DS2025'!$H$5:$H$15,MATCH(Z13,'DS2025'!$G$5:$G$15,1)+1),
INDEX('DS2025'!$G$5:$G$15,MATCH(Z13,'DS2025'!$G$5:$G$15,1)):
INDEX('DS2025'!$G$5:$G$15,MATCH(Z13,'DS2025'!$G$5:$G$15,1)+1)),
IF($AA$4=Database!$A$5,
_xlfn.FORECAST.LINEAR(Z13,
INDEX('DS2025'!$K$5:$K$15,MATCH(Z13,'DS2025'!$J$5:$J$15,1)):
INDEX('DS2025'!$K$5:$K$15,MATCH(Z13,'DS2025'!$J$5:$J$15,1)+1),
INDEX('DS2025'!$J$5:$J$15,MATCH(Z13,'DS2025'!$J$5:$J$15,1)):
INDEX('DS2025'!$J$5:$J$15,MATCH(Z13,'DS2025'!$J$5:$J$15,1)+1)),
IF($AA$4=Database!$A$6,
_xlfn.FORECAST.LINEAR(Z13,
INDEX('DS2025'!$N$5:$N$15,MATCH(Z13,'DS2025'!$M$5:$M$15,1)):
INDEX('DS2025'!$N$5:$N$15,MATCH(Z13,'DS2025'!$M$5:$M$15,1)+1),
INDEX('DS2025'!$M$5:$M$15,MATCH(Z13,'DS2025'!$M$5:$M$15,1)):
INDEX('DS2025'!$M$5:$M$15,MATCH(Z13,'DS2025'!$M$5:$M$15,1)+1)),
IF($AA$4=Database!$A$7,
_xlfn.FORECAST.LINEAR(Z13,
INDEX('DS2025'!$Q$5:$Q$15,MATCH(Z13,'DS2025'!$P$5:$P$15,1)):
INDEX('DS2025'!$Q$5:$Q$15,MATCH(Z13,'DS2025'!$P$5:$P$15,1)+1),
INDEX('DS2025'!$P$5:$P$15,MATCH(Z13,'DS2025'!$P$5:$P$15,1)):
INDEX('DS2025'!$P$5:$P$15,MATCH(Z13,'DS2025'!$P$5:$P$15,1)+1)),
IF($AA$4=Database!$A$8,
_xlfn.FORECAST.LINEAR(Z13,
INDEX('DS2025'!$T$5:$T$15,MATCH(Z13,'DS2025'!$S$5:$S$15,1)):
INDEX('DS2025'!$T$5:$T$15,MATCH(Z13,'DS2025'!$S$5:$S$15,1)+1),
INDEX('DS2025'!$S$5:$S$15,MATCH(Z13,'DS2025'!$S$5:$S$15,1)):
INDEX('DS2025'!$S$5:$S$15,MATCH(Z13,'DS2025'!$S$5:$S$15,1)+1)),
IF($AA$4=Database!$A$9,
_xlfn.FORECAST.LINEAR(Z13,
INDEX('DS2025'!$W$5:$W$15,MATCH(Z13,'DS2025'!$V$5:$V$15,1)):
INDEX('DS2025'!$W$5:$W$15,MATCH(Z13,'DS2025'!$V$5:$V$15,1)+1),
INDEX('DS2025'!$V$5:$V$15,MATCH(Z13,'DS2025'!$V$5:$V$15,1)):
INDEX('DS2025'!$V$5:$V$15,MATCH(Z13,'DS2025'!$V$5:$V$15,1)+1)),
IF($AA$4=Database!$A$10,
_xlfn.FORECAST.LINEAR(Z13,
INDEX('DS2025'!$Z$5:$Z$15,MATCH(Z13,'DS2025'!$Y$5:$Y$15,1)):
INDEX('DS2025'!$Z$5:$Z$15,MATCH(Z13,'DS2025'!$Y$5:$Y$15,1)+1),
INDEX('DS2025'!$Y$5:$Y$15,MATCH(Z13,'DS2025'!$Y$5:$Y$15,1)):
INDEX('DS2025'!$Y$5:$Y$15,MATCH(Z13,'DS2025'!$Y$5:$Y$15,1)+1)),
IF($AA$4=Database!$A$11,
_xlfn.FORECAST.LINEAR(
Z13,
INDEX('DS2025'!$B$21:$B$35,MATCH(Z13,'DS2025'!$A$21:$A$35,1)):
INDEX('DS2025'!$B$21:$B$35,MATCH(Z13,'DS2025'!$A$21:$A$35,1)+1),
INDEX('DS2025'!$A$21:$A$35,MATCH(Z13,'DS2025'!$A$21:$A$35,1)):
INDEX('DS2025'!$A$21:$A$35,MATCH(Z13,'DS2025'!$A$21:$A$35,1)+1)),
IF($AA$4=Database!$A$12,
_xlfn.FORECAST.LINEAR(
Z13,
INDEX('DS2025'!$E$21:$E$35,MATCH(Z13,'DS2025'!$D$21:$D$35,1)):
INDEX('DS2025'!$E$21:$E$35,MATCH(Z13,'DS2025'!$D$21:$D$35,1)+1),
INDEX('DS2025'!$D$21:$D$35,MATCH(Z13,'DS2025'!$D$21:$D$35,1)):
INDEX('DS2025'!$D$21:$D$35,MATCH(Z13,'DS2025'!$D$21:$D$35,1)+1)),
IF($AA$4=Database!$A$13,
_xlfn.FORECAST.LINEAR(
Z13,
INDEX('DS2025'!$H$21:$H$35,MATCH(Z13,'DS2025'!$G$21:$G$35,1)):
INDEX('DS2025'!$H$21:$H$35,MATCH(Z13,'DS2025'!$G$21:$G$35,1)+1),
INDEX('DS2025'!$G$21:$G$35,MATCH(Z13,'DS2025'!$G$21:$G$35,1)):
INDEX('DS2025'!$G$21:$G$35,MATCH(Z13,'DS2025'!$G$21:$G$35,1)+1)),
IF($AA$4=Database!$A$14,
_xlfn.FORECAST.LINEAR(
Z13,
INDEX('DS2025'!$K$21:$K$35,MATCH(Z13,'DS2025'!$J$21:$J$35,1)):
INDEX('DS2025'!$K$21:$K$35,MATCH(Z13,'DS2025'!$J$21:$J$35,1)+1),
INDEX('DS2025'!$J$21:$J$35,MATCH(Z13,'DS2025'!$J$21:$J$35,1)):
INDEX('DS2025'!$J$21:$J$35,MATCH(Z13,'DS2025'!$J$21:$J$35,1)+1)),
IF($AA$4=Database!$A$15,
_xlfn.FORECAST.LINEAR(
Z13,
INDEX('DS2025'!$N$21:$N$35,MATCH(Z13,'DS2025'!$M$21:$M$35,1)):
INDEX('DS2025'!$N$21:$N$35,MATCH(Z13,'DS2025'!$M$21:$M$35,1)+1),
INDEX('DS2025'!$M$21:$M$35,MATCH(Z13,'DS2025'!$M$21:$M$35,1)):
INDEX('DS2025'!$M$21:$M$35,MATCH(Z13,'DS2025'!$M$21:$M$35,1)+1)),
IF($AA$4=Database!$A$16,
_xlfn.FORECAST.LINEAR(
Z13,
INDEX('DS2025'!$Q$21:$Q$35,MATCH(Z13,'DS2025'!$P$21:$P$35,1)):
INDEX('DS2025'!$Q$21:$Q$35,MATCH(Z13,'DS2025'!$P$21:$P$35,1)+1),
INDEX('DS2025'!$P$21:$P$35,MATCH(Z13,'DS2025'!$P$21:$P$35,1)):
INDEX('DS2025'!$P$21:$P$35,MATCH(Z13,'DS2025'!$P$21:$P$35,1)+1)),
IF($AA$4=Database!$A$17,
_xlfn.FORECAST.LINEAR(
Z13,
INDEX('DS2025'!$T$21:$T$35,MATCH(Z13,'DS2025'!$S$21:$S$35,1)):
INDEX('DS2025'!$T$21:$T$35,MATCH(Z13,'DS2025'!$S$21:$S$35,1)+1),
INDEX('DS2025'!$S$21:$S$35,MATCH(Z13,'DS2025'!$S$21:$S$35,1)):
INDEX('DS2025'!$S$21:$S$35,MATCH(Z13,'DS2025'!$S$21:$S$35,1)+1)),
IF($AA$4=Database!$A$18,
_xlfn.FORECAST.LINEAR(
Z13,
INDEX('DS2025'!$W$21:$W$35,MATCH(Z13,'DS2025'!$V$21:$V$35,1)):
INDEX('DS2025'!$W$21:$W$35,MATCH(Z13,'DS2025'!$V$21:$V$35,1)+1),
INDEX('DS2025'!$V$21:$V$35,MATCH(Z13,'DS2025'!$V$21:$V$35,1)):
INDEX('DS2025'!$V$21:$V$35,MATCH(Z13,'DS2025'!$V$21:$V$35,1)+1)),
IF($AA$4=Database!$A$19,
_xlfn.FORECAST.LINEAR(
Z13,
INDEX('DS2025'!$Z$21:$Z$35,MATCH(Z13,'DS2025'!$Y$21:$Y$35,1)):
INDEX('DS2025'!$Z$21:$Z$35,MATCH(Z13,'DS2025'!$Y$21:$Y$35,1)+1),
INDEX('DS2025'!$Y$21:$Y$35,MATCH(Z13,'DS2025'!$Y$21:$Y$35,1)):
INDEX('DS2025'!$Y$21:$Y$35,MATCH(Z13,'DS2025'!$Y$21:$Y$35,1)+1)),
IF($AA$4=Database!$A$20,
_xlfn.FORECAST.LINEAR(
Z13,
INDEX('DS2025'!$AC$21:$AC$35,MATCH(Z13,'DS2025'!$AB$21:$AB$35,1)):
INDEX('DS2025'!$AC$21:$AC$35,MATCH(Z13,'DS2025'!$AB$21:$AB$35,1)+1),
INDEX('DS2025'!$AB$21:$AB$35,MATCH(Z13,'DS2025'!$AB$21:$AB$35,1)):
INDEX('DS2025'!$AB$21:$AB$35,MATCH(Z13,'DS2025'!$AB$21:$AB$35,1)+1))
)))))))))))))))))))</f>
        <v>-0.35984391121775644</v>
      </c>
      <c r="AB13" s="97">
        <f t="shared" si="8"/>
        <v>107.03415608878225</v>
      </c>
      <c r="AC13" s="318">
        <f>'Data 100 C'!K14</f>
        <v>106</v>
      </c>
      <c r="AD13" s="42"/>
      <c r="AE13" s="42"/>
      <c r="AF13" s="42"/>
    </row>
    <row r="14" spans="1:61" ht="15" customHeight="1">
      <c r="A14" s="316">
        <v>8</v>
      </c>
      <c r="B14" s="316">
        <f>'Data 100 C'!B15</f>
        <v>107.374</v>
      </c>
      <c r="C14" s="98">
        <f>IF($C$4=Database!$A$2,
_xlfn.FORECAST.LINEAR(B14,
INDEX('DS2025'!$B$5:$B$15,MATCH(B14,'DS2025'!$A$5:$A$15,1)):
INDEX('DS2025'!$B$5:$B$15,MATCH(B14,'DS2025'!$A$5:$A$15,1)+1),
INDEX('DS2025'!$A$5:$A$15,MATCH(B14,'DS2025'!$A$5:$A$15,1)):
INDEX('DS2025'!$A$5:$A$15,MATCH(B14,'DS2025'!$A$5:$A$15,1)+1)),
IF($C$4=Database!$A$3,
_xlfn.FORECAST.LINEAR(B14,
INDEX('DS2025'!$E$5:$E$15,MATCH(B14,'DS2025'!$D$5:$D$15,1)):
INDEX('DS2025'!$E$5:$E$15,MATCH(B14,'DS2025'!$D$5:$D$15,1)+1),
INDEX('DS2025'!$D$5:$D$15,MATCH(B14,'DS2025'!$D$5:$D$15,1)):
INDEX('DS2025'!$D$5:$D$15,MATCH(B14,'DS2025'!$D$5:$D$15,1)+1)),
IF($C$4=Database!$A$4,
_xlfn.FORECAST.LINEAR(B14,
INDEX('DS2025'!$H$5:$H$15,MATCH(B14,'DS2025'!$G$5:$G$15,1)):
INDEX('DS2025'!$H$5:$H$15,MATCH(B14,'DS2025'!$G$5:$G$15,1)+1),
INDEX('DS2025'!$G$5:$G$15,MATCH(B14,'DS2025'!$G$5:$G$15,1)):
INDEX('DS2025'!$G$5:$G$15,MATCH(B14,'DS2025'!$G$5:$G$15,1)+1)),
IF($C$4=Database!$A$5,
_xlfn.FORECAST.LINEAR(B14,
INDEX('DS2025'!$K$5:$K$15,MATCH(B14,'DS2025'!$J$5:$J$15,1)):
INDEX('DS2025'!$K$5:$K$15,MATCH(B14,'DS2025'!$J$5:$J$15,1)+1),
INDEX('DS2025'!$J$5:$J$15,MATCH(B14,'DS2025'!$J$5:$J$15,1)):
INDEX('DS2025'!$J$5:$J$15,MATCH(B14,'DS2025'!$J$5:$J$15,1)+1)),
IF($C$4=Database!$A$6,
_xlfn.FORECAST.LINEAR(B14,
INDEX('DS2025'!$N$5:$N$15,MATCH(B14,'DS2025'!$M$5:$M$15,1)):
INDEX('DS2025'!$N$5:$N$15,MATCH(B14,'DS2025'!$M$5:$M$15,1)+1),
INDEX('DS2025'!$M$5:$M$15,MATCH(B14,'DS2025'!$M$5:$M$15,1)):
INDEX('DS2025'!$M$5:$M$15,MATCH(B14,'DS2025'!$M$5:$M$15,1)+1)),
IF($C$4=Database!$A$7,
_xlfn.FORECAST.LINEAR(B14,
INDEX('DS2025'!$Q$5:$Q$15,MATCH(B14,'DS2025'!$P$5:$P$15,1)):
INDEX('DS2025'!$Q$5:$Q$15,MATCH(B14,'DS2025'!$P$5:$P$15,1)+1),
INDEX('DS2025'!$P$5:$P$15,MATCH(B14,'DS2025'!$P$5:$P$15,1)):
INDEX('DS2025'!$P$5:$P$15,MATCH(B14,'DS2025'!$P$5:$P$15,1)+1)),
IF($C$4=Database!$A$8,
_xlfn.FORECAST.LINEAR(B14,
INDEX('DS2025'!$T$5:$T$15,MATCH(B14,'DS2025'!$S$5:$S$15,1)):
INDEX('DS2025'!$T$5:$T$15,MATCH(B14,'DS2025'!$S$5:$S$15,1)+1),
INDEX('DS2025'!$S$5:$S$15,MATCH(B14,'DS2025'!$S$5:$S$15,1)):
INDEX('DS2025'!$S$5:$S$15,MATCH(B14,'DS2025'!$S$5:$S$15,1)+1)),
IF($C$4=Database!$A$9,
_xlfn.FORECAST.LINEAR(B14,
INDEX('DS2025'!$W$5:$W$15,MATCH(B14,'DS2025'!$V$5:$V$15,1)):
INDEX('DS2025'!$W$5:$W$15,MATCH(B14,'DS2025'!$V$5:$V$15,1)+1),
INDEX('DS2025'!$V$5:$V$15,MATCH(B14,'DS2025'!$V$5:$V$15,1)):
INDEX('DS2025'!$V$5:$V$15,MATCH(B14,'DS2025'!$V$5:$V$15,1)+1)),
IF($C$4=Database!$A$10,
_xlfn.FORECAST.LINEAR(B14,
INDEX('DS2025'!$Z$5:$Z$15,MATCH(B14,'DS2025'!$Y$5:$Y$15,1)):
INDEX('DS2025'!$Z$5:$Z$15,MATCH(B14,'DS2025'!$Y$5:$Y$15,1)+1),
INDEX('DS2025'!$Y$5:$Y$15,MATCH(B14,'DS2025'!$Y$5:$Y$15,1)):
INDEX('DS2025'!$Y$5:$Y$15,MATCH(B14,'DS2025'!$Y$5:$Y$15,1)+1)),
IF($C$4=Database!$A$11,
_xlfn.FORECAST.LINEAR(
B14,
INDEX('DS2025'!$B$21:$B$35,MATCH(B14,'DS2025'!$A$21:$A$35,1)):
INDEX('DS2025'!$B$21:$B$35,MATCH(B14,'DS2025'!$A$21:$A$35,1)+1),
INDEX('DS2025'!$A$21:$A$35,MATCH(B14,'DS2025'!$A$21:$A$35,1)):
INDEX('DS2025'!$A$21:$A$35,MATCH(B14,'DS2025'!$A$21:$A$35,1)+1)),
IF($C$4=Database!$A$12,
_xlfn.FORECAST.LINEAR(
B14,
INDEX('DS2025'!$E$21:$E$35,MATCH(B14,'DS2025'!$D$21:$D$35,1)):
INDEX('DS2025'!$E$21:$E$35,MATCH(B14,'DS2025'!$D$21:$D$35,1)+1),
INDEX('DS2025'!$D$21:$D$35,MATCH(B14,'DS2025'!$D$21:$D$35,1)):
INDEX('DS2025'!$D$21:$D$35,MATCH(B14,'DS2025'!$D$21:$D$35,1)+1)),
IF($C$4=Database!$A$13,
_xlfn.FORECAST.LINEAR(
B14,
INDEX('DS2025'!$H$21:$H$35,MATCH(B14,'DS2025'!$G$21:$G$35,1)):
INDEX('DS2025'!$H$21:$H$35,MATCH(B14,'DS2025'!$G$21:$G$35,1)+1),
INDEX('DS2025'!$G$21:$G$35,MATCH(B14,'DS2025'!$G$21:$G$35,1)):
INDEX('DS2025'!$G$21:$G$35,MATCH(B14,'DS2025'!$G$21:$G$35,1)+1)),
IF($C$4=Database!$A$14,
_xlfn.FORECAST.LINEAR(
B14,
INDEX('DS2025'!$K$21:$K$35,MATCH(B14,'DS2025'!$J$21:$J$35,1)):
INDEX('DS2025'!$K$21:$K$35,MATCH(B14,'DS2025'!$J$21:$J$35,1)+1),
INDEX('DS2025'!$J$21:$J$35,MATCH(B14,'DS2025'!$J$21:$J$35,1)):
INDEX('DS2025'!$J$21:$J$35,MATCH(B14,'DS2025'!$J$21:$J$35,1)+1)),
IF($C$4=Database!$A$15,
_xlfn.FORECAST.LINEAR(
B14,
INDEX('DS2025'!$N$21:$N$35,MATCH(B14,'DS2025'!$M$21:$M$35,1)):
INDEX('DS2025'!$N$21:$N$35,MATCH(B14,'DS2025'!$M$21:$M$35,1)+1),
INDEX('DS2025'!$M$21:$M$35,MATCH(B14,'DS2025'!$M$21:$M$35,1)):
INDEX('DS2025'!$M$21:$M$35,MATCH(B14,'DS2025'!$M$21:$M$35,1)+1)),
IF($C$4=Database!$A$16,
_xlfn.FORECAST.LINEAR(
B14,
INDEX('DS2025'!$Q$21:$Q$35,MATCH(B14,'DS2025'!$P$21:$P$35,1)):
INDEX('DS2025'!$Q$21:$Q$35,MATCH(B14,'DS2025'!$P$21:$P$35,1)+1),
INDEX('DS2025'!$P$21:$P$35,MATCH(B14,'DS2025'!$P$21:$P$35,1)):
INDEX('DS2025'!$P$21:$P$35,MATCH(B14,'DS2025'!$P$21:$P$35,1)+1)),
IF($C$4=Database!$A$17,
_xlfn.FORECAST.LINEAR(
B14,
INDEX('DS2025'!$T$21:$T$35,MATCH(B14,'DS2025'!$S$21:$S$35,1)):
INDEX('DS2025'!$T$21:$T$35,MATCH(B14,'DS2025'!$S$21:$S$35,1)+1),
INDEX('DS2025'!$S$21:$S$35,MATCH(B14,'DS2025'!$S$21:$S$35,1)):
INDEX('DS2025'!$S$21:$S$35,MATCH(B14,'DS2025'!$S$21:$S$35,1)+1)),
IF($C$4=Database!$A$18,
_xlfn.FORECAST.LINEAR(
B14,
INDEX('DS2025'!$W$21:$W$35,MATCH(B14,'DS2025'!$V$21:$V$35,1)):
INDEX('DS2025'!$W$21:$W$35,MATCH(B14,'DS2025'!$V$21:$V$35,1)+1),
INDEX('DS2025'!$V$21:$V$35,MATCH(B14,'DS2025'!$V$21:$V$35,1)):
INDEX('DS2025'!$V$21:$V$35,MATCH(B14,'DS2025'!$V$21:$V$35,1)+1)),
IF($C$4=Database!$A$19,
_xlfn.FORECAST.LINEAR(
B14,
INDEX('DS2025'!$Z$21:$Z$35,MATCH(B14,'DS2025'!$Y$21:$Y$35,1)):
INDEX('DS2025'!$Z$21:$Z$35,MATCH(B14,'DS2025'!$Y$21:$Y$35,1)+1),
INDEX('DS2025'!$Y$21:$Y$35,MATCH(B14,'DS2025'!$Y$21:$Y$35,1)):
INDEX('DS2025'!$Y$21:$Y$35,MATCH(B14,'DS2025'!$Y$21:$Y$35,1)+1)),
IF($C$4=Database!$A$20,
_xlfn.FORECAST.LINEAR(
B14,
INDEX('DS2025'!$AC$21:$AC$35,MATCH(B14,'DS2025'!$AB$21:$AB$35,1)):
INDEX('DS2025'!$AC$21:$AC$35,MATCH(B14,'DS2025'!$AB$21:$AB$35,1)+1),
INDEX('DS2025'!$AB$21:$AB$35,MATCH(B14,'DS2025'!$AB$21:$AB$35,1)):
INDEX('DS2025'!$AB$21:$AB$35,MATCH(B14,'DS2025'!$AB$21:$AB$35,1)+1))
)))))))))))))))))))</f>
        <v>-0.35984151169766043</v>
      </c>
      <c r="D14" s="98">
        <f t="shared" si="0"/>
        <v>107.01415848830233</v>
      </c>
      <c r="E14" s="98">
        <f>'Data 100 C'!C15</f>
        <v>108.551</v>
      </c>
      <c r="F14" s="98">
        <f>IF($F$4=Database!$A$2,
_xlfn.FORECAST.LINEAR(E14,
INDEX('DS2025'!$B$5:$B$15,MATCH(E14,'DS2025'!$A$5:$A$15,1)):
INDEX('DS2025'!$B$5:$B$15,MATCH(E14,'DS2025'!$A$5:$A$15,1)+1),
INDEX('DS2025'!$A$5:$A$15,MATCH(E14,'DS2025'!$A$5:$A$15,1)):
INDEX('DS2025'!$A$5:$A$15,MATCH(E14,'DS2025'!$A$5:$A$15,1)+1)),
IF($F$4=Database!$A$3,
_xlfn.FORECAST.LINEAR(E14,
INDEX('DS2025'!$E$5:$E$15,MATCH(E14,'DS2025'!$D$5:$D$15,1)):
INDEX('DS2025'!$E$5:$E$15,MATCH(E14,'DS2025'!$D$5:$D$15,1)+1),
INDEX('DS2025'!$D$5:$D$15,MATCH(E14,'DS2025'!$D$5:$D$15,1)):
INDEX('DS2025'!$D$5:$D$15,MATCH(E14,'DS2025'!$D$5:$D$15,1)+1)),
IF($F$4=Database!$A$4,
_xlfn.FORECAST.LINEAR(E14,
INDEX('DS2025'!$H$5:$H$15,MATCH(E14,'DS2025'!$G$5:$G$15,1)):
INDEX('DS2025'!$H$5:$H$15,MATCH(E14,'DS2025'!$G$5:$G$15,1)+1),
INDEX('DS2025'!$G$5:$G$15,MATCH(E14,'DS2025'!$G$5:$G$15,1)):
INDEX('DS2025'!$G$5:$G$15,MATCH(E14,'DS2025'!$G$5:$G$15,1)+1)),
IF($F$4=Database!$A$5,
_xlfn.FORECAST.LINEAR(E14,
INDEX('DS2025'!$K$5:$K$15,MATCH(E14,'DS2025'!$J$5:$J$15,1)):
INDEX('DS2025'!$K$5:$K$15,MATCH(E14,'DS2025'!$J$5:$J$15,1)+1),
INDEX('DS2025'!$J$5:$J$15,MATCH(E14,'DS2025'!$J$5:$J$15,1)):
INDEX('DS2025'!$J$5:$J$15,MATCH(E14,'DS2025'!$J$5:$J$15,1)+1)),
IF($F$4=Database!$A$6,
_xlfn.FORECAST.LINEAR(E14,
INDEX('DS2025'!$N$5:$N$15,MATCH(E14,'DS2025'!$M$5:$M$15,1)):
INDEX('DS2025'!$N$5:$N$15,MATCH(E14,'DS2025'!$M$5:$M$15,1)+1),
INDEX('DS2025'!$M$5:$M$15,MATCH(E14,'DS2025'!$M$5:$M$15,1)):
INDEX('DS2025'!$M$5:$M$15,MATCH(E14,'DS2025'!$M$5:$M$15,1)+1)),
IF($F$4=Database!$A$7,
_xlfn.FORECAST.LINEAR(E14,
INDEX('DS2025'!$Q$5:$Q$15,MATCH(E14,'DS2025'!$P$5:$P$15,1)):
INDEX('DS2025'!$Q$5:$Q$15,MATCH(E14,'DS2025'!$P$5:$P$15,1)+1),
INDEX('DS2025'!$P$5:$P$15,MATCH(E14,'DS2025'!$P$5:$P$15,1)):
INDEX('DS2025'!$P$5:$P$15,MATCH(E14,'DS2025'!$P$5:$P$15,1)+1)),
IF($F$4=Database!$A$8,
_xlfn.FORECAST.LINEAR(E14,
INDEX('DS2025'!$T$5:$T$15,MATCH(E14,'DS2025'!$S$5:$S$15,1)):
INDEX('DS2025'!$T$5:$T$15,MATCH(E14,'DS2025'!$S$5:$S$15,1)+1),
INDEX('DS2025'!$S$5:$S$15,MATCH(E14,'DS2025'!$S$5:$S$15,1)):
INDEX('DS2025'!$S$5:$S$15,MATCH(E14,'DS2025'!$S$5:$S$15,1)+1)),
IF($F$4=Database!$A$9,
_xlfn.FORECAST.LINEAR(E14,
INDEX('DS2025'!$W$5:$W$15,MATCH(E14,'DS2025'!$V$5:$V$15,1)):
INDEX('DS2025'!$W$5:$W$15,MATCH(E14,'DS2025'!$V$5:$V$15,1)+1),
INDEX('DS2025'!$V$5:$V$15,MATCH(E14,'DS2025'!$V$5:$V$15,1)):
INDEX('DS2025'!$V$5:$V$15,MATCH(E14,'DS2025'!$V$5:$V$15,1)+1)),
IF($F$4=Database!$A$10,
_xlfn.FORECAST.LINEAR(E14,
INDEX('DS2025'!$Z$5:$Z$15,MATCH(E14,'DS2025'!$Y$5:$Y$15,1)):
INDEX('DS2025'!$Z$5:$Z$15,MATCH(E14,'DS2025'!$Y$5:$Y$15,1)+1),
INDEX('DS2025'!$Y$5:$Y$15,MATCH(E14,'DS2025'!$Y$5:$Y$15,1)):
INDEX('DS2025'!$Y$5:$Y$15,MATCH(E14,'DS2025'!$Y$5:$Y$15,1)+1)),
IF($F$4=Database!$A$11,
_xlfn.FORECAST.LINEAR(
E14,
INDEX('DS2025'!$B$21:$B$35,MATCH(E14,'DS2025'!$A$21:$A$35,1)):
INDEX('DS2025'!$B$21:$B$35,MATCH(E14,'DS2025'!$A$21:$A$35,1)+1),
INDEX('DS2025'!$A$21:$A$35,MATCH(E14,'DS2025'!$A$21:$A$35,1)):
INDEX('DS2025'!$A$21:$A$35,MATCH(E14,'DS2025'!$A$21:$A$35,1)+1)),
IF($F$4=Database!$A$12,
_xlfn.FORECAST.LINEAR(
E14,
INDEX('DS2025'!$E$21:$E$35,MATCH(E14,'DS2025'!$D$21:$D$35,1)):
INDEX('DS2025'!$E$21:$E$35,MATCH(E14,'DS2025'!$D$21:$D$35,1)+1),
INDEX('DS2025'!$D$21:$D$35,MATCH(E14,'DS2025'!$D$21:$D$35,1)):
INDEX('DS2025'!$D$21:$D$35,MATCH(E14,'DS2025'!$D$21:$D$35,1)+1)),
IF($F$4=Database!$A$13,
_xlfn.FORECAST.LINEAR(
E14,
INDEX('DS2025'!$H$21:$H$35,MATCH(E14,'DS2025'!$G$21:$G$35,1)):
INDEX('DS2025'!$H$21:$H$35,MATCH(E14,'DS2025'!$G$21:$G$35,1)+1),
INDEX('DS2025'!$G$21:$G$35,MATCH(E14,'DS2025'!$G$21:$G$35,1)):
INDEX('DS2025'!$G$21:$G$35,MATCH(E14,'DS2025'!$G$21:$G$35,1)+1)),
IF($F$4=Database!$A$14,
_xlfn.FORECAST.LINEAR(
E14,
INDEX('DS2025'!$K$21:$K$35,MATCH(E14,'DS2025'!$J$21:$J$35,1)):
INDEX('DS2025'!$K$21:$K$35,MATCH(E14,'DS2025'!$J$21:$J$35,1)+1),
INDEX('DS2025'!$J$21:$J$35,MATCH(E14,'DS2025'!$J$21:$J$35,1)):
INDEX('DS2025'!$J$21:$J$35,MATCH(E14,'DS2025'!$J$21:$J$35,1)+1)),
IF($F$4=Database!$A$15,
_xlfn.FORECAST.LINEAR(
E14,
INDEX('DS2025'!$N$21:$N$35,MATCH(E14,'DS2025'!$M$21:$M$35,1)):
INDEX('DS2025'!$N$21:$N$35,MATCH(E14,'DS2025'!$M$21:$M$35,1)+1),
INDEX('DS2025'!$M$21:$M$35,MATCH(E14,'DS2025'!$M$21:$M$35,1)):
INDEX('DS2025'!$M$21:$M$35,MATCH(E14,'DS2025'!$M$21:$M$35,1)+1)),
IF($F$4=Database!$A$16,
_xlfn.FORECAST.LINEAR(
E14,
INDEX('DS2025'!$Q$21:$Q$35,MATCH(E14,'DS2025'!$P$21:$P$35,1)):
INDEX('DS2025'!$Q$21:$Q$35,MATCH(E14,'DS2025'!$P$21:$P$35,1)+1),
INDEX('DS2025'!$P$21:$P$35,MATCH(E14,'DS2025'!$P$21:$P$35,1)):
INDEX('DS2025'!$P$21:$P$35,MATCH(E14,'DS2025'!$P$21:$P$35,1)+1)),
IF($F$4=Database!$A$17,
_xlfn.FORECAST.LINEAR(
E14,
INDEX('DS2025'!$T$21:$T$35,MATCH(E14,'DS2025'!$S$21:$S$35,1)):
INDEX('DS2025'!$T$21:$T$35,MATCH(E14,'DS2025'!$S$21:$S$35,1)+1),
INDEX('DS2025'!$S$21:$S$35,MATCH(E14,'DS2025'!$S$21:$S$35,1)):
INDEX('DS2025'!$S$21:$S$35,MATCH(E14,'DS2025'!$S$21:$S$35,1)+1)),
IF($F$4=Database!$A$18,
_xlfn.FORECAST.LINEAR(
E14,
INDEX('DS2025'!$W$21:$W$35,MATCH(E14,'DS2025'!$V$21:$V$35,1)):
INDEX('DS2025'!$W$21:$W$35,MATCH(E14,'DS2025'!$V$21:$V$35,1)+1),
INDEX('DS2025'!$V$21:$V$35,MATCH(E14,'DS2025'!$V$21:$V$35,1)):
INDEX('DS2025'!$V$21:$V$35,MATCH(E14,'DS2025'!$V$21:$V$35,1)+1)),
IF($F$4=Database!$A$19,
_xlfn.FORECAST.LINEAR(
E14,
INDEX('DS2025'!$Z$21:$Z$35,MATCH(E14,'DS2025'!$Y$21:$Y$35,1)):
INDEX('DS2025'!$Z$21:$Z$35,MATCH(E14,'DS2025'!$Y$21:$Y$35,1)+1),
INDEX('DS2025'!$Y$21:$Y$35,MATCH(E14,'DS2025'!$Y$21:$Y$35,1)):
INDEX('DS2025'!$Y$21:$Y$35,MATCH(E14,'DS2025'!$Y$21:$Y$35,1)+1)),
IF($F$4=Database!$A$20,
_xlfn.FORECAST.LINEAR(
E14,
INDEX('DS2025'!$AC$21:$AC$35,MATCH(E14,'DS2025'!$AB$21:$AB$35,1)):
INDEX('DS2025'!$AC$21:$AC$35,MATCH(E14,'DS2025'!$AB$21:$AB$35,1)+1),
INDEX('DS2025'!$AB$21:$AB$35,MATCH(E14,'DS2025'!$AB$21:$AB$35,1)):
INDEX('DS2025'!$AB$21:$AB$35,MATCH(E14,'DS2025'!$AB$21:$AB$35,1)+1))
)))))))))))))))))))</f>
        <v>-0.35998272345530891</v>
      </c>
      <c r="G14" s="98">
        <f t="shared" si="1"/>
        <v>108.1910172765447</v>
      </c>
      <c r="H14" s="98">
        <f>'Data 100 C'!D15</f>
        <v>107.242</v>
      </c>
      <c r="I14" s="98">
        <f>IF($I$4=Database!$A$2,
_xlfn.FORECAST.LINEAR(H14,
INDEX('DS2025'!$B$5:$B$15,MATCH(H14,'DS2025'!$A$5:$A$15,1)):
INDEX('DS2025'!$B$5:$B$15,MATCH(H14,'DS2025'!$A$5:$A$15,1)+1),
INDEX('DS2025'!$A$5:$A$15,MATCH(H14,'DS2025'!$A$5:$A$15,1)):
INDEX('DS2025'!$A$5:$A$15,MATCH(H14,'DS2025'!$A$5:$A$15,1)+1)),
IF($I$4=Database!$A$3,
_xlfn.FORECAST.LINEAR(H14,
INDEX('DS2025'!$E$5:$E$15,MATCH(H14,'DS2025'!$D$5:$D$15,1)):
INDEX('DS2025'!$E$5:$E$15,MATCH(H14,'DS2025'!$D$5:$D$15,1)+1),
INDEX('DS2025'!$D$5:$D$15,MATCH(H14,'DS2025'!$D$5:$D$15,1)):
INDEX('DS2025'!$D$5:$D$15,MATCH(H14,'DS2025'!$D$5:$D$15,1)+1)),
IF($I$4=Database!$A$4,
_xlfn.FORECAST.LINEAR(H14,
INDEX('DS2025'!$H$5:$H$15,MATCH(H14,'DS2025'!$G$5:$G$15,1)):
INDEX('DS2025'!$H$5:$H$15,MATCH(H14,'DS2025'!$G$5:$G$15,1)+1),
INDEX('DS2025'!$G$5:$G$15,MATCH(H14,'DS2025'!$G$5:$G$15,1)):
INDEX('DS2025'!$G$5:$G$15,MATCH(H14,'DS2025'!$G$5:$G$15,1)+1)),
IF($I$4=Database!$A$5,
_xlfn.FORECAST.LINEAR(H14,
INDEX('DS2025'!$K$5:$K$15,MATCH(H14,'DS2025'!$J$5:$J$15,1)):
INDEX('DS2025'!$K$5:$K$15,MATCH(H14,'DS2025'!$J$5:$J$15,1)+1),
INDEX('DS2025'!$J$5:$J$15,MATCH(H14,'DS2025'!$J$5:$J$15,1)):
INDEX('DS2025'!$J$5:$J$15,MATCH(H14,'DS2025'!$J$5:$J$15,1)+1)),
IF($I$4=Database!$A$6,
_xlfn.FORECAST.LINEAR(H14,
INDEX('DS2025'!$N$5:$N$15,MATCH(H14,'DS2025'!$M$5:$M$15,1)):
INDEX('DS2025'!$N$5:$N$15,MATCH(H14,'DS2025'!$M$5:$M$15,1)+1),
INDEX('DS2025'!$M$5:$M$15,MATCH(H14,'DS2025'!$M$5:$M$15,1)):
INDEX('DS2025'!$M$5:$M$15,MATCH(H14,'DS2025'!$M$5:$M$15,1)+1)),
IF($I$4=Database!$A$7,
_xlfn.FORECAST.LINEAR(H14,
INDEX('DS2025'!$Q$5:$Q$15,MATCH(H14,'DS2025'!$P$5:$P$15,1)):
INDEX('DS2025'!$Q$5:$Q$15,MATCH(H14,'DS2025'!$P$5:$P$15,1)+1),
INDEX('DS2025'!$P$5:$P$15,MATCH(H14,'DS2025'!$P$5:$P$15,1)):
INDEX('DS2025'!$P$5:$P$15,MATCH(H14,'DS2025'!$P$5:$P$15,1)+1)),
IF($I$4=Database!$A$8,
_xlfn.FORECAST.LINEAR(H14,
INDEX('DS2025'!$T$5:$T$15,MATCH(H14,'DS2025'!$S$5:$S$15,1)):
INDEX('DS2025'!$T$5:$T$15,MATCH(H14,'DS2025'!$S$5:$S$15,1)+1),
INDEX('DS2025'!$S$5:$S$15,MATCH(H14,'DS2025'!$S$5:$S$15,1)):
INDEX('DS2025'!$S$5:$S$15,MATCH(H14,'DS2025'!$S$5:$S$15,1)+1)),
IF($I$4=Database!$A$9,
_xlfn.FORECAST.LINEAR(H14,
INDEX('DS2025'!$W$5:$W$15,MATCH(H14,'DS2025'!$V$5:$V$15,1)):
INDEX('DS2025'!$W$5:$W$15,MATCH(H14,'DS2025'!$V$5:$V$15,1)+1),
INDEX('DS2025'!$V$5:$V$15,MATCH(H14,'DS2025'!$V$5:$V$15,1)):
INDEX('DS2025'!$V$5:$V$15,MATCH(H14,'DS2025'!$V$5:$V$15,1)+1)),
IF($I$4=Database!$A$10,
_xlfn.FORECAST.LINEAR(H14,
INDEX('DS2025'!$Z$5:$Z$15,MATCH(H14,'DS2025'!$Y$5:$Y$15,1)):
INDEX('DS2025'!$Z$5:$Z$15,MATCH(H14,'DS2025'!$Y$5:$Y$15,1)+1),
INDEX('DS2025'!$Y$5:$Y$15,MATCH(H14,'DS2025'!$Y$5:$Y$15,1)):
INDEX('DS2025'!$Y$5:$Y$15,MATCH(H14,'DS2025'!$Y$5:$Y$15,1)+1)),
IF($I$4=Database!$A$11,
_xlfn.FORECAST.LINEAR(
H14,
INDEX('DS2025'!$B$21:$B$35,MATCH(H14,'DS2025'!$A$21:$A$35,1)):
INDEX('DS2025'!$B$21:$B$35,MATCH(H14,'DS2025'!$A$21:$A$35,1)+1),
INDEX('DS2025'!$A$21:$A$35,MATCH(H14,'DS2025'!$A$21:$A$35,1)):
INDEX('DS2025'!$A$21:$A$35,MATCH(H14,'DS2025'!$A$21:$A$35,1)+1)),
IF($I$4=Database!$A$12,
_xlfn.FORECAST.LINEAR(
H14,
INDEX('DS2025'!$E$21:$E$35,MATCH(H14,'DS2025'!$D$21:$D$35,1)):
INDEX('DS2025'!$E$21:$E$35,MATCH(H14,'DS2025'!$D$21:$D$35,1)+1),
INDEX('DS2025'!$D$21:$D$35,MATCH(H14,'DS2025'!$D$21:$D$35,1)):
INDEX('DS2025'!$D$21:$D$35,MATCH(H14,'DS2025'!$D$21:$D$35,1)+1)),
IF($I$4=Database!$A$13,
_xlfn.FORECAST.LINEAR(
H14,
INDEX('DS2025'!$H$21:$H$35,MATCH(H14,'DS2025'!$G$21:$G$35,1)):
INDEX('DS2025'!$H$21:$H$35,MATCH(H14,'DS2025'!$G$21:$G$35,1)+1),
INDEX('DS2025'!$G$21:$G$35,MATCH(H14,'DS2025'!$G$21:$G$35,1)):
INDEX('DS2025'!$G$21:$G$35,MATCH(H14,'DS2025'!$G$21:$G$35,1)+1)),
IF($I$4=Database!$A$14,
_xlfn.FORECAST.LINEAR(
H14,
INDEX('DS2025'!$K$21:$K$35,MATCH(H14,'DS2025'!$J$21:$J$35,1)):
INDEX('DS2025'!$K$21:$K$35,MATCH(H14,'DS2025'!$J$21:$J$35,1)+1),
INDEX('DS2025'!$J$21:$J$35,MATCH(H14,'DS2025'!$J$21:$J$35,1)):
INDEX('DS2025'!$J$21:$J$35,MATCH(H14,'DS2025'!$J$21:$J$35,1)+1)),
IF($I$4=Database!$A$15,
_xlfn.FORECAST.LINEAR(
H14,
INDEX('DS2025'!$N$21:$N$35,MATCH(H14,'DS2025'!$M$21:$M$35,1)):
INDEX('DS2025'!$N$21:$N$35,MATCH(H14,'DS2025'!$M$21:$M$35,1)+1),
INDEX('DS2025'!$M$21:$M$35,MATCH(H14,'DS2025'!$M$21:$M$35,1)):
INDEX('DS2025'!$M$21:$M$35,MATCH(H14,'DS2025'!$M$21:$M$35,1)+1)),
IF($I$4=Database!$A$16,
_xlfn.FORECAST.LINEAR(
H14,
INDEX('DS2025'!$Q$21:$Q$35,MATCH(H14,'DS2025'!$P$21:$P$35,1)):
INDEX('DS2025'!$Q$21:$Q$35,MATCH(H14,'DS2025'!$P$21:$P$35,1)+1),
INDEX('DS2025'!$P$21:$P$35,MATCH(H14,'DS2025'!$P$21:$P$35,1)):
INDEX('DS2025'!$P$21:$P$35,MATCH(H14,'DS2025'!$P$21:$P$35,1)+1)),
IF($I$4=Database!$A$17,
_xlfn.FORECAST.LINEAR(
H14,
INDEX('DS2025'!$T$21:$T$35,MATCH(H14,'DS2025'!$S$21:$S$35,1)):
INDEX('DS2025'!$T$21:$T$35,MATCH(H14,'DS2025'!$S$21:$S$35,1)+1),
INDEX('DS2025'!$S$21:$S$35,MATCH(H14,'DS2025'!$S$21:$S$35,1)):
INDEX('DS2025'!$S$21:$S$35,MATCH(H14,'DS2025'!$S$21:$S$35,1)+1)),
IF($I$4=Database!$A$18,
_xlfn.FORECAST.LINEAR(
H14,
INDEX('DS2025'!$W$21:$W$35,MATCH(H14,'DS2025'!$V$21:$V$35,1)):
INDEX('DS2025'!$W$21:$W$35,MATCH(H14,'DS2025'!$V$21:$V$35,1)+1),
INDEX('DS2025'!$V$21:$V$35,MATCH(H14,'DS2025'!$V$21:$V$35,1)):
INDEX('DS2025'!$V$21:$V$35,MATCH(H14,'DS2025'!$V$21:$V$35,1)+1)),
IF($I$4=Database!$A$19,
_xlfn.FORECAST.LINEAR(
H14,
INDEX('DS2025'!$Z$21:$Z$35,MATCH(H14,'DS2025'!$Y$21:$Y$35,1)):
INDEX('DS2025'!$Z$21:$Z$35,MATCH(H14,'DS2025'!$Y$21:$Y$35,1)+1),
INDEX('DS2025'!$Y$21:$Y$35,MATCH(H14,'DS2025'!$Y$21:$Y$35,1)):
INDEX('DS2025'!$Y$21:$Y$35,MATCH(H14,'DS2025'!$Y$21:$Y$35,1)+1)),
IF($I$4=Database!$A$20,
_xlfn.FORECAST.LINEAR(
H14,
INDEX('DS2025'!$AC$21:$AC$35,MATCH(H14,'DS2025'!$AB$21:$AB$35,1)):
INDEX('DS2025'!$AC$21:$AC$35,MATCH(H14,'DS2025'!$AB$21:$AB$35,1)+1),
INDEX('DS2025'!$AB$21:$AB$35,MATCH(H14,'DS2025'!$AB$21:$AB$35,1)):
INDEX('DS2025'!$AB$21:$AB$35,MATCH(H14,'DS2025'!$AB$21:$AB$35,1)+1))
)))))))))))))))))))</f>
        <v>-0.22835335646763194</v>
      </c>
      <c r="J14" s="98">
        <f t="shared" si="2"/>
        <v>107.01364664353237</v>
      </c>
      <c r="K14" s="98">
        <f>'Data 100 C'!E15</f>
        <v>107.565</v>
      </c>
      <c r="L14" s="98">
        <f>IF($L$4=Database!$A$2,
_xlfn.FORECAST.LINEAR(K14,
INDEX('DS2025'!$B$5:$B$15,MATCH(K14,'DS2025'!$A$5:$A$15,1)):
INDEX('DS2025'!$B$5:$B$15,MATCH(K14,'DS2025'!$A$5:$A$15,1)+1),
INDEX('DS2025'!$A$5:$A$15,MATCH(K14,'DS2025'!$A$5:$A$15,1)):
INDEX('DS2025'!$A$5:$A$15,MATCH(K14,'DS2025'!$A$5:$A$15,1)+1)),
IF($L$4=Database!$A$3,
_xlfn.FORECAST.LINEAR(K14,
INDEX('DS2025'!$E$5:$E$15,MATCH(K14,'DS2025'!$D$5:$D$15,1)):
INDEX('DS2025'!$E$5:$E$15,MATCH(K14,'DS2025'!$D$5:$D$15,1)+1),
INDEX('DS2025'!$D$5:$D$15,MATCH(K14,'DS2025'!$D$5:$D$15,1)):
INDEX('DS2025'!$D$5:$D$15,MATCH(K14,'DS2025'!$D$5:$D$15,1)+1)),
IF($L$4=Database!$A$4,
_xlfn.FORECAST.LINEAR(K14,
INDEX('DS2025'!$H$5:$H$15,MATCH(K14,'DS2025'!$G$5:$G$15,1)):
INDEX('DS2025'!$H$5:$H$15,MATCH(K14,'DS2025'!$G$5:$G$15,1)+1),
INDEX('DS2025'!$G$5:$G$15,MATCH(K14,'DS2025'!$G$5:$G$15,1)):
INDEX('DS2025'!$G$5:$G$15,MATCH(K14,'DS2025'!$G$5:$G$15,1)+1)),
IF($L$4=Database!$A$5,
_xlfn.FORECAST.LINEAR(K14,
INDEX('DS2025'!$K$5:$K$15,MATCH(K14,'DS2025'!$J$5:$J$15,1)):
INDEX('DS2025'!$K$5:$K$15,MATCH(K14,'DS2025'!$J$5:$J$15,1)+1),
INDEX('DS2025'!$J$5:$J$15,MATCH(K14,'DS2025'!$J$5:$J$15,1)):
INDEX('DS2025'!$J$5:$J$15,MATCH(K14,'DS2025'!$J$5:$J$15,1)+1)),
IF($L$4=Database!$A$6,
_xlfn.FORECAST.LINEAR(K14,
INDEX('DS2025'!$N$5:$N$15,MATCH(K14,'DS2025'!$M$5:$M$15,1)):
INDEX('DS2025'!$N$5:$N$15,MATCH(K14,'DS2025'!$M$5:$M$15,1)+1),
INDEX('DS2025'!$M$5:$M$15,MATCH(K14,'DS2025'!$M$5:$M$15,1)):
INDEX('DS2025'!$M$5:$M$15,MATCH(K14,'DS2025'!$M$5:$M$15,1)+1)),
IF($L$4=Database!$A$7,
_xlfn.FORECAST.LINEAR(K14,
INDEX('DS2025'!$Q$5:$Q$15,MATCH(K14,'DS2025'!$P$5:$P$15,1)):
INDEX('DS2025'!$Q$5:$Q$15,MATCH(K14,'DS2025'!$P$5:$P$15,1)+1),
INDEX('DS2025'!$P$5:$P$15,MATCH(K14,'DS2025'!$P$5:$P$15,1)):
INDEX('DS2025'!$P$5:$P$15,MATCH(K14,'DS2025'!$P$5:$P$15,1)+1)),
IF($L$4=Database!$A$8,
_xlfn.FORECAST.LINEAR(K14,
INDEX('DS2025'!$T$5:$T$15,MATCH(K14,'DS2025'!$S$5:$S$15,1)):
INDEX('DS2025'!$T$5:$T$15,MATCH(K14,'DS2025'!$S$5:$S$15,1)+1),
INDEX('DS2025'!$S$5:$S$15,MATCH(K14,'DS2025'!$S$5:$S$15,1)):
INDEX('DS2025'!$S$5:$S$15,MATCH(K14,'DS2025'!$S$5:$S$15,1)+1)),
IF($L$4=Database!$A$9,
_xlfn.FORECAST.LINEAR(K14,
INDEX('DS2025'!$W$5:$W$15,MATCH(K14,'DS2025'!$V$5:$V$15,1)):
INDEX('DS2025'!$W$5:$W$15,MATCH(K14,'DS2025'!$V$5:$V$15,1)+1),
INDEX('DS2025'!$V$5:$V$15,MATCH(K14,'DS2025'!$V$5:$V$15,1)):
INDEX('DS2025'!$V$5:$V$15,MATCH(K14,'DS2025'!$V$5:$V$15,1)+1)),
IF($L$4=Database!$A$10,
_xlfn.FORECAST.LINEAR(K14,
INDEX('DS2025'!$Z$5:$Z$15,MATCH(K14,'DS2025'!$Y$5:$Y$15,1)):
INDEX('DS2025'!$Z$5:$Z$15,MATCH(K14,'DS2025'!$Y$5:$Y$15,1)+1),
INDEX('DS2025'!$Y$5:$Y$15,MATCH(K14,'DS2025'!$Y$5:$Y$15,1)):
INDEX('DS2025'!$Y$5:$Y$15,MATCH(K14,'DS2025'!$Y$5:$Y$15,1)+1)),
IF($L$4=Database!$A$11,
_xlfn.FORECAST.LINEAR(
K14,
INDEX('DS2025'!$B$21:$B$35,MATCH(K14,'DS2025'!$A$21:$A$35,1)):
INDEX('DS2025'!$B$21:$B$35,MATCH(K14,'DS2025'!$A$21:$A$35,1)+1),
INDEX('DS2025'!$A$21:$A$35,MATCH(K14,'DS2025'!$A$21:$A$35,1)):
INDEX('DS2025'!$A$21:$A$35,MATCH(K14,'DS2025'!$A$21:$A$35,1)+1)),
IF($L$4=Database!$A$12,
_xlfn.FORECAST.LINEAR(
K14,
INDEX('DS2025'!$E$21:$E$35,MATCH(K14,'DS2025'!$D$21:$D$35,1)):
INDEX('DS2025'!$E$21:$E$35,MATCH(K14,'DS2025'!$D$21:$D$35,1)+1),
INDEX('DS2025'!$D$21:$D$35,MATCH(K14,'DS2025'!$D$21:$D$35,1)):
INDEX('DS2025'!$D$21:$D$35,MATCH(K14,'DS2025'!$D$21:$D$35,1)+1)),
IF($L$4=Database!$A$13,
_xlfn.FORECAST.LINEAR(
K14,
INDEX('DS2025'!$H$21:$H$35,MATCH(K14,'DS2025'!$G$21:$G$35,1)):
INDEX('DS2025'!$H$21:$H$35,MATCH(K14,'DS2025'!$G$21:$G$35,1)+1),
INDEX('DS2025'!$G$21:$G$35,MATCH(K14,'DS2025'!$G$21:$G$35,1)):
INDEX('DS2025'!$G$21:$G$35,MATCH(K14,'DS2025'!$G$21:$G$35,1)+1)),
IF($L$4=Database!$A$14,
_xlfn.FORECAST.LINEAR(
K14,
INDEX('DS2025'!$K$21:$K$35,MATCH(K14,'DS2025'!$J$21:$J$35,1)):
INDEX('DS2025'!$K$21:$K$35,MATCH(K14,'DS2025'!$J$21:$J$35,1)+1),
INDEX('DS2025'!$J$21:$J$35,MATCH(K14,'DS2025'!$J$21:$J$35,1)):
INDEX('DS2025'!$J$21:$J$35,MATCH(K14,'DS2025'!$J$21:$J$35,1)+1)),
IF($L$4=Database!$A$15,
_xlfn.FORECAST.LINEAR(
K14,
INDEX('DS2025'!$N$21:$N$35,MATCH(K14,'DS2025'!$M$21:$M$35,1)):
INDEX('DS2025'!$N$21:$N$35,MATCH(K14,'DS2025'!$M$21:$M$35,1)+1),
INDEX('DS2025'!$M$21:$M$35,MATCH(K14,'DS2025'!$M$21:$M$35,1)):
INDEX('DS2025'!$M$21:$M$35,MATCH(K14,'DS2025'!$M$21:$M$35,1)+1)),
IF($L$4=Database!$A$16,
_xlfn.FORECAST.LINEAR(
K14,
INDEX('DS2025'!$Q$21:$Q$35,MATCH(K14,'DS2025'!$P$21:$P$35,1)):
INDEX('DS2025'!$Q$21:$Q$35,MATCH(K14,'DS2025'!$P$21:$P$35,1)+1),
INDEX('DS2025'!$P$21:$P$35,MATCH(K14,'DS2025'!$P$21:$P$35,1)):
INDEX('DS2025'!$P$21:$P$35,MATCH(K14,'DS2025'!$P$21:$P$35,1)+1)),
IF($L$4=Database!$A$17,
_xlfn.FORECAST.LINEAR(
K14,
INDEX('DS2025'!$T$21:$T$35,MATCH(K14,'DS2025'!$S$21:$S$35,1)):
INDEX('DS2025'!$T$21:$T$35,MATCH(K14,'DS2025'!$S$21:$S$35,1)+1),
INDEX('DS2025'!$S$21:$S$35,MATCH(K14,'DS2025'!$S$21:$S$35,1)):
INDEX('DS2025'!$S$21:$S$35,MATCH(K14,'DS2025'!$S$21:$S$35,1)+1)),
IF($L$4=Database!$A$18,
_xlfn.FORECAST.LINEAR(
K14,
INDEX('DS2025'!$W$21:$W$35,MATCH(K14,'DS2025'!$V$21:$V$35,1)):
INDEX('DS2025'!$W$21:$W$35,MATCH(K14,'DS2025'!$V$21:$V$35,1)+1),
INDEX('DS2025'!$V$21:$V$35,MATCH(K14,'DS2025'!$V$21:$V$35,1)):
INDEX('DS2025'!$V$21:$V$35,MATCH(K14,'DS2025'!$V$21:$V$35,1)+1)),
IF($L$4=Database!$A$19,
_xlfn.FORECAST.LINEAR(
K14,
INDEX('DS2025'!$Z$21:$Z$35,MATCH(K14,'DS2025'!$Y$21:$Y$35,1)):
INDEX('DS2025'!$Z$21:$Z$35,MATCH(K14,'DS2025'!$Y$21:$Y$35,1)+1),
INDEX('DS2025'!$Y$21:$Y$35,MATCH(K14,'DS2025'!$Y$21:$Y$35,1)):
INDEX('DS2025'!$Y$21:$Y$35,MATCH(K14,'DS2025'!$Y$21:$Y$35,1)+1)),
IF($L$4=Database!$A$20,
_xlfn.FORECAST.LINEAR(
K14,
INDEX('DS2025'!$AC$21:$AC$35,MATCH(K14,'DS2025'!$AB$21:$AB$35,1)):
INDEX('DS2025'!$AC$21:$AC$35,MATCH(K14,'DS2025'!$AB$21:$AB$35,1)+1),
INDEX('DS2025'!$AB$21:$AB$35,MATCH(K14,'DS2025'!$AB$21:$AB$35,1)):
INDEX('DS2025'!$AB$21:$AB$35,MATCH(K14,'DS2025'!$AB$21:$AB$35,1)+1))
)))))))))))))))))))</f>
        <v>-0.35986442711457706</v>
      </c>
      <c r="M14" s="98">
        <f t="shared" si="3"/>
        <v>107.20513557288542</v>
      </c>
      <c r="N14" s="317">
        <f>'Data 100 C'!F15</f>
        <v>105.655</v>
      </c>
      <c r="O14" s="98">
        <f>IF($O$4=Database!$A$2,
_xlfn.FORECAST.LINEAR(N14,
INDEX('DS2025'!$B$5:$B$15,MATCH(N14,'DS2025'!$A$5:$A$15,1)):
INDEX('DS2025'!$B$5:$B$15,MATCH(N14,'DS2025'!$A$5:$A$15,1)+1),
INDEX('DS2025'!$A$5:$A$15,MATCH(N14,'DS2025'!$A$5:$A$15,1)):
INDEX('DS2025'!$A$5:$A$15,MATCH(N14,'DS2025'!$A$5:$A$15,1)+1)),
IF($O$4=Database!$A$3,
_xlfn.FORECAST.LINEAR(N14,
INDEX('DS2025'!$E$5:$E$15,MATCH(N14,'DS2025'!$D$5:$D$15,1)):
INDEX('DS2025'!$E$5:$E$15,MATCH(N14,'DS2025'!$D$5:$D$15,1)+1),
INDEX('DS2025'!$D$5:$D$15,MATCH(N14,'DS2025'!$D$5:$D$15,1)):
INDEX('DS2025'!$D$5:$D$15,MATCH(N14,'DS2025'!$D$5:$D$15,1)+1)),
IF($O$4=Database!$A$4,
_xlfn.FORECAST.LINEAR(N14,
INDEX('DS2025'!$H$5:$H$15,MATCH(N14,'DS2025'!$G$5:$G$15,1)):
INDEX('DS2025'!$H$5:$H$15,MATCH(N14,'DS2025'!$G$5:$G$15,1)+1),
INDEX('DS2025'!$G$5:$G$15,MATCH(N14,'DS2025'!$G$5:$G$15,1)):
INDEX('DS2025'!$G$5:$G$15,MATCH(N14,'DS2025'!$G$5:$G$15,1)+1)),
IF($O$4=Database!$A$5,
_xlfn.FORECAST.LINEAR(N14,
INDEX('DS2025'!$K$5:$K$15,MATCH(N14,'DS2025'!$J$5:$J$15,1)):
INDEX('DS2025'!$K$5:$K$15,MATCH(N14,'DS2025'!$J$5:$J$15,1)+1),
INDEX('DS2025'!$J$5:$J$15,MATCH(N14,'DS2025'!$J$5:$J$15,1)):
INDEX('DS2025'!$J$5:$J$15,MATCH(N14,'DS2025'!$J$5:$J$15,1)+1)),
IF($O$4=Database!$A$6,
_xlfn.FORECAST.LINEAR(N14,
INDEX('DS2025'!$N$5:$N$15,MATCH(N14,'DS2025'!$M$5:$M$15,1)):
INDEX('DS2025'!$N$5:$N$15,MATCH(N14,'DS2025'!$M$5:$M$15,1)+1),
INDEX('DS2025'!$M$5:$M$15,MATCH(N14,'DS2025'!$M$5:$M$15,1)):
INDEX('DS2025'!$M$5:$M$15,MATCH(N14,'DS2025'!$M$5:$M$15,1)+1)),
IF($O$4=Database!$A$7,
_xlfn.FORECAST.LINEAR(N14,
INDEX('DS2025'!$Q$5:$Q$15,MATCH(N14,'DS2025'!$P$5:$P$15,1)):
INDEX('DS2025'!$Q$5:$Q$15,MATCH(N14,'DS2025'!$P$5:$P$15,1)+1),
INDEX('DS2025'!$P$5:$P$15,MATCH(N14,'DS2025'!$P$5:$P$15,1)):
INDEX('DS2025'!$P$5:$P$15,MATCH(N14,'DS2025'!$P$5:$P$15,1)+1)),
IF($O$4=Database!$A$8,
_xlfn.FORECAST.LINEAR(N14,
INDEX('DS2025'!$T$5:$T$15,MATCH(N14,'DS2025'!$S$5:$S$15,1)):
INDEX('DS2025'!$T$5:$T$15,MATCH(N14,'DS2025'!$S$5:$S$15,1)+1),
INDEX('DS2025'!$S$5:$S$15,MATCH(N14,'DS2025'!$S$5:$S$15,1)):
INDEX('DS2025'!$S$5:$S$15,MATCH(N14,'DS2025'!$S$5:$S$15,1)+1)),
IF($O$4=Database!$A$9,
_xlfn.FORECAST.LINEAR(N14,
INDEX('DS2025'!$W$5:$W$15,MATCH(N14,'DS2025'!$V$5:$V$15,1)):
INDEX('DS2025'!$W$5:$W$15,MATCH(N14,'DS2025'!$V$5:$V$15,1)+1),
INDEX('DS2025'!$V$5:$V$15,MATCH(N14,'DS2025'!$V$5:$V$15,1)):
INDEX('DS2025'!$V$5:$V$15,MATCH(N14,'DS2025'!$V$5:$V$15,1)+1)),
IF($O$4=Database!$A$10,
_xlfn.FORECAST.LINEAR(N14,
INDEX('DS2025'!$Z$5:$Z$15,MATCH(N14,'DS2025'!$Y$5:$Y$15,1)):
INDEX('DS2025'!$Z$5:$Z$15,MATCH(N14,'DS2025'!$Y$5:$Y$15,1)+1),
INDEX('DS2025'!$Y$5:$Y$15,MATCH(N14,'DS2025'!$Y$5:$Y$15,1)):
INDEX('DS2025'!$Y$5:$Y$15,MATCH(N14,'DS2025'!$Y$5:$Y$15,1)+1)),
IF($O$4=Database!$A$11,
_xlfn.FORECAST.LINEAR(
N14,
INDEX('DS2025'!$B$21:$B$35,MATCH(N14,'DS2025'!$A$21:$A$35,1)):
INDEX('DS2025'!$B$21:$B$35,MATCH(N14,'DS2025'!$A$21:$A$35,1)+1),
INDEX('DS2025'!$A$21:$A$35,MATCH(N14,'DS2025'!$A$21:$A$35,1)):
INDEX('DS2025'!$A$21:$A$35,MATCH(N14,'DS2025'!$A$21:$A$35,1)+1)),
IF($O$4=Database!$A$12,
_xlfn.FORECAST.LINEAR(
N14,
INDEX('DS2025'!$E$21:$E$35,MATCH(N14,'DS2025'!$D$21:$D$35,1)):
INDEX('DS2025'!$E$21:$E$35,MATCH(N14,'DS2025'!$D$21:$D$35,1)+1),
INDEX('DS2025'!$D$21:$D$35,MATCH(N14,'DS2025'!$D$21:$D$35,1)):
INDEX('DS2025'!$D$21:$D$35,MATCH(N14,'DS2025'!$D$21:$D$35,1)+1)),
IF($O$4=Database!$A$13,
_xlfn.FORECAST.LINEAR(
N14,
INDEX('DS2025'!$H$21:$H$35,MATCH(N14,'DS2025'!$G$21:$G$35,1)):
INDEX('DS2025'!$H$21:$H$35,MATCH(N14,'DS2025'!$G$21:$G$35,1)+1),
INDEX('DS2025'!$G$21:$G$35,MATCH(N14,'DS2025'!$G$21:$G$35,1)):
INDEX('DS2025'!$G$21:$G$35,MATCH(N14,'DS2025'!$G$21:$G$35,1)+1)),
IF($O$4=Database!$A$14,
_xlfn.FORECAST.LINEAR(
N14,
INDEX('DS2025'!$K$21:$K$35,MATCH(N14,'DS2025'!$J$21:$J$35,1)):
INDEX('DS2025'!$K$21:$K$35,MATCH(N14,'DS2025'!$J$21:$J$35,1)+1),
INDEX('DS2025'!$J$21:$J$35,MATCH(N14,'DS2025'!$J$21:$J$35,1)):
INDEX('DS2025'!$J$21:$J$35,MATCH(N14,'DS2025'!$J$21:$J$35,1)+1)),
IF($O$4=Database!$A$15,
_xlfn.FORECAST.LINEAR(
N14,
INDEX('DS2025'!$N$21:$N$35,MATCH(N14,'DS2025'!$M$21:$M$35,1)):
INDEX('DS2025'!$N$21:$N$35,MATCH(N14,'DS2025'!$M$21:$M$35,1)+1),
INDEX('DS2025'!$M$21:$M$35,MATCH(N14,'DS2025'!$M$21:$M$35,1)):
INDEX('DS2025'!$M$21:$M$35,MATCH(N14,'DS2025'!$M$21:$M$35,1)+1)),
IF($O$4=Database!$A$16,
_xlfn.FORECAST.LINEAR(
N14,
INDEX('DS2025'!$Q$21:$Q$35,MATCH(N14,'DS2025'!$P$21:$P$35,1)):
INDEX('DS2025'!$Q$21:$Q$35,MATCH(N14,'DS2025'!$P$21:$P$35,1)+1),
INDEX('DS2025'!$P$21:$P$35,MATCH(N14,'DS2025'!$P$21:$P$35,1)):
INDEX('DS2025'!$P$21:$P$35,MATCH(N14,'DS2025'!$P$21:$P$35,1)+1)),
IF($O$4=Database!$A$17,
_xlfn.FORECAST.LINEAR(
N14,
INDEX('DS2025'!$T$21:$T$35,MATCH(N14,'DS2025'!$S$21:$S$35,1)):
INDEX('DS2025'!$T$21:$T$35,MATCH(N14,'DS2025'!$S$21:$S$35,1)+1),
INDEX('DS2025'!$S$21:$S$35,MATCH(N14,'DS2025'!$S$21:$S$35,1)):
INDEX('DS2025'!$S$21:$S$35,MATCH(N14,'DS2025'!$S$21:$S$35,1)+1)),
IF($O$4=Database!$A$18,
_xlfn.FORECAST.LINEAR(
N14,
INDEX('DS2025'!$W$21:$W$35,MATCH(N14,'DS2025'!$V$21:$V$35,1)):
INDEX('DS2025'!$W$21:$W$35,MATCH(N14,'DS2025'!$V$21:$V$35,1)+1),
INDEX('DS2025'!$V$21:$V$35,MATCH(N14,'DS2025'!$V$21:$V$35,1)):
INDEX('DS2025'!$V$21:$V$35,MATCH(N14,'DS2025'!$V$21:$V$35,1)+1)),
IF($O$4=Database!$A$19,
_xlfn.FORECAST.LINEAR(
N14,
INDEX('DS2025'!$Z$21:$Z$35,MATCH(N14,'DS2025'!$Y$21:$Y$35,1)):
INDEX('DS2025'!$Z$21:$Z$35,MATCH(N14,'DS2025'!$Y$21:$Y$35,1)+1),
INDEX('DS2025'!$Y$21:$Y$35,MATCH(N14,'DS2025'!$Y$21:$Y$35,1)):
INDEX('DS2025'!$Y$21:$Y$35,MATCH(N14,'DS2025'!$Y$21:$Y$35,1)+1)),
IF($O$4=Database!$A$20,
_xlfn.FORECAST.LINEAR(
N14,
INDEX('DS2025'!$AC$21:$AC$35,MATCH(N14,'DS2025'!$AB$21:$AB$35,1)):
INDEX('DS2025'!$AC$21:$AC$35,MATCH(N14,'DS2025'!$AB$21:$AB$35,1)+1),
INDEX('DS2025'!$AB$21:$AB$35,MATCH(N14,'DS2025'!$AB$21:$AB$35,1)):
INDEX('DS2025'!$AB$21:$AB$35,MATCH(N14,'DS2025'!$AB$21:$AB$35,1)+1))
)))))))))))))))))))</f>
        <v>-0.35963527294541087</v>
      </c>
      <c r="P14" s="96">
        <f t="shared" si="4"/>
        <v>105.29536472705459</v>
      </c>
      <c r="Q14" s="317">
        <f>'Data 100 C'!G15</f>
        <v>107.053</v>
      </c>
      <c r="R14" s="98">
        <f>IF($R$4=Database!$A$2,
_xlfn.FORECAST.LINEAR(Q14,
INDEX('DS2025'!$B$5:$B$15,MATCH(Q14,'DS2025'!$A$5:$A$15,1)):
INDEX('DS2025'!$B$5:$B$15,MATCH(Q14,'DS2025'!$A$5:$A$15,1)+1),
INDEX('DS2025'!$A$5:$A$15,MATCH(Q14,'DS2025'!$A$5:$A$15,1)):
INDEX('DS2025'!$A$5:$A$15,MATCH(Q14,'DS2025'!$A$5:$A$15,1)+1)),
IF($R$4=Database!$A$3,
_xlfn.FORECAST.LINEAR(Q14,
INDEX('DS2025'!$E$5:$E$15,MATCH(Q14,'DS2025'!$D$5:$D$15,1)):
INDEX('DS2025'!$E$5:$E$15,MATCH(Q14,'DS2025'!$D$5:$D$15,1)+1),
INDEX('DS2025'!$D$5:$D$15,MATCH(Q14,'DS2025'!$D$5:$D$15,1)):
INDEX('DS2025'!$D$5:$D$15,MATCH(Q14,'DS2025'!$D$5:$D$15,1)+1)),
IF($R$4=Database!$A$4,
_xlfn.FORECAST.LINEAR(Q14,
INDEX('DS2025'!$H$5:$H$15,MATCH(Q14,'DS2025'!$G$5:$G$15,1)):
INDEX('DS2025'!$H$5:$H$15,MATCH(Q14,'DS2025'!$G$5:$G$15,1)+1),
INDEX('DS2025'!$G$5:$G$15,MATCH(Q14,'DS2025'!$G$5:$G$15,1)):
INDEX('DS2025'!$G$5:$G$15,MATCH(Q14,'DS2025'!$G$5:$G$15,1)+1)),
IF($R$4=Database!$A$5,
_xlfn.FORECAST.LINEAR(Q14,
INDEX('DS2025'!$K$5:$K$15,MATCH(Q14,'DS2025'!$J$5:$J$15,1)):
INDEX('DS2025'!$K$5:$K$15,MATCH(Q14,'DS2025'!$J$5:$J$15,1)+1),
INDEX('DS2025'!$J$5:$J$15,MATCH(Q14,'DS2025'!$J$5:$J$15,1)):
INDEX('DS2025'!$J$5:$J$15,MATCH(Q14,'DS2025'!$J$5:$J$15,1)+1)),
IF($R$4=Database!$A$6,
_xlfn.FORECAST.LINEAR(Q14,
INDEX('DS2025'!$N$5:$N$15,MATCH(Q14,'DS2025'!$M$5:$M$15,1)):
INDEX('DS2025'!$N$5:$N$15,MATCH(Q14,'DS2025'!$M$5:$M$15,1)+1),
INDEX('DS2025'!$M$5:$M$15,MATCH(Q14,'DS2025'!$M$5:$M$15,1)):
INDEX('DS2025'!$M$5:$M$15,MATCH(Q14,'DS2025'!$M$5:$M$15,1)+1)),
IF($R$4=Database!$A$7,
_xlfn.FORECAST.LINEAR(Q14,
INDEX('DS2025'!$Q$5:$Q$15,MATCH(Q14,'DS2025'!$P$5:$P$15,1)):
INDEX('DS2025'!$Q$5:$Q$15,MATCH(Q14,'DS2025'!$P$5:$P$15,1)+1),
INDEX('DS2025'!$P$5:$P$15,MATCH(Q14,'DS2025'!$P$5:$P$15,1)):
INDEX('DS2025'!$P$5:$P$15,MATCH(Q14,'DS2025'!$P$5:$P$15,1)+1)),
IF($R$4=Database!$A$8,
_xlfn.FORECAST.LINEAR(Q14,
INDEX('DS2025'!$T$5:$T$15,MATCH(Q14,'DS2025'!$S$5:$S$15,1)):
INDEX('DS2025'!$T$5:$T$15,MATCH(Q14,'DS2025'!$S$5:$S$15,1)+1),
INDEX('DS2025'!$S$5:$S$15,MATCH(Q14,'DS2025'!$S$5:$S$15,1)):
INDEX('DS2025'!$S$5:$S$15,MATCH(Q14,'DS2025'!$S$5:$S$15,1)+1)),
IF($R$4=Database!$A$9,
_xlfn.FORECAST.LINEAR(Q14,
INDEX('DS2025'!$W$5:$W$15,MATCH(Q14,'DS2025'!$V$5:$V$15,1)):
INDEX('DS2025'!$W$5:$W$15,MATCH(Q14,'DS2025'!$V$5:$V$15,1)+1),
INDEX('DS2025'!$V$5:$V$15,MATCH(Q14,'DS2025'!$V$5:$V$15,1)):
INDEX('DS2025'!$V$5:$V$15,MATCH(Q14,'DS2025'!$V$5:$V$15,1)+1)),
IF($R$4=Database!$A$10,
_xlfn.FORECAST.LINEAR(Q14,
INDEX('DS2025'!$Z$5:$Z$15,MATCH(Q14,'DS2025'!$Y$5:$Y$15,1)):
INDEX('DS2025'!$Z$5:$Z$15,MATCH(Q14,'DS2025'!$Y$5:$Y$15,1)+1),
INDEX('DS2025'!$Y$5:$Y$15,MATCH(Q14,'DS2025'!$Y$5:$Y$15,1)):
INDEX('DS2025'!$Y$5:$Y$15,MATCH(Q14,'DS2025'!$Y$5:$Y$15,1)+1)),
IF($R$4=Database!$A$11,
_xlfn.FORECAST.LINEAR(
Q14,
INDEX('DS2025'!$B$21:$B$35,MATCH(Q14,'DS2025'!$A$21:$A$35,1)):
INDEX('DS2025'!$B$21:$B$35,MATCH(Q14,'DS2025'!$A$21:$A$35,1)+1),
INDEX('DS2025'!$A$21:$A$35,MATCH(Q14,'DS2025'!$A$21:$A$35,1)):
INDEX('DS2025'!$A$21:$A$35,MATCH(Q14,'DS2025'!$A$21:$A$35,1)+1)),
IF($R$4=Database!$A$12,
_xlfn.FORECAST.LINEAR(
Q14,
INDEX('DS2025'!$E$21:$E$35,MATCH(Q14,'DS2025'!$D$21:$D$35,1)):
INDEX('DS2025'!$E$21:$E$35,MATCH(Q14,'DS2025'!$D$21:$D$35,1)+1),
INDEX('DS2025'!$D$21:$D$35,MATCH(Q14,'DS2025'!$D$21:$D$35,1)):
INDEX('DS2025'!$D$21:$D$35,MATCH(Q14,'DS2025'!$D$21:$D$35,1)+1)),
IF($R$4=Database!$A$13,
_xlfn.FORECAST.LINEAR(
Q14,
INDEX('DS2025'!$H$21:$H$35,MATCH(Q14,'DS2025'!$G$21:$G$35,1)):
INDEX('DS2025'!$H$21:$H$35,MATCH(Q14,'DS2025'!$G$21:$G$35,1)+1),
INDEX('DS2025'!$G$21:$G$35,MATCH(Q14,'DS2025'!$G$21:$G$35,1)):
INDEX('DS2025'!$G$21:$G$35,MATCH(Q14,'DS2025'!$G$21:$G$35,1)+1)),
IF($R$4=Database!$A$14,
_xlfn.FORECAST.LINEAR(
Q14,
INDEX('DS2025'!$K$21:$K$35,MATCH(Q14,'DS2025'!$J$21:$J$35,1)):
INDEX('DS2025'!$K$21:$K$35,MATCH(Q14,'DS2025'!$J$21:$J$35,1)+1),
INDEX('DS2025'!$J$21:$J$35,MATCH(Q14,'DS2025'!$J$21:$J$35,1)):
INDEX('DS2025'!$J$21:$J$35,MATCH(Q14,'DS2025'!$J$21:$J$35,1)+1)),
IF($R$4=Database!$A$15,
_xlfn.FORECAST.LINEAR(
Q14,
INDEX('DS2025'!$N$21:$N$35,MATCH(Q14,'DS2025'!$M$21:$M$35,1)):
INDEX('DS2025'!$N$21:$N$35,MATCH(Q14,'DS2025'!$M$21:$M$35,1)+1),
INDEX('DS2025'!$M$21:$M$35,MATCH(Q14,'DS2025'!$M$21:$M$35,1)):
INDEX('DS2025'!$M$21:$M$35,MATCH(Q14,'DS2025'!$M$21:$M$35,1)+1)),
IF($R$4=Database!$A$16,
_xlfn.FORECAST.LINEAR(
Q14,
INDEX('DS2025'!$Q$21:$Q$35,MATCH(Q14,'DS2025'!$P$21:$P$35,1)):
INDEX('DS2025'!$Q$21:$Q$35,MATCH(Q14,'DS2025'!$P$21:$P$35,1)+1),
INDEX('DS2025'!$P$21:$P$35,MATCH(Q14,'DS2025'!$P$21:$P$35,1)):
INDEX('DS2025'!$P$21:$P$35,MATCH(Q14,'DS2025'!$P$21:$P$35,1)+1)),
IF($R$4=Database!$A$17,
_xlfn.FORECAST.LINEAR(
Q14,
INDEX('DS2025'!$T$21:$T$35,MATCH(Q14,'DS2025'!$S$21:$S$35,1)):
INDEX('DS2025'!$T$21:$T$35,MATCH(Q14,'DS2025'!$S$21:$S$35,1)+1),
INDEX('DS2025'!$S$21:$S$35,MATCH(Q14,'DS2025'!$S$21:$S$35,1)):
INDEX('DS2025'!$S$21:$S$35,MATCH(Q14,'DS2025'!$S$21:$S$35,1)+1)),
IF($R$4=Database!$A$18,
_xlfn.FORECAST.LINEAR(
Q14,
INDEX('DS2025'!$W$21:$W$35,MATCH(Q14,'DS2025'!$V$21:$V$35,1)):
INDEX('DS2025'!$W$21:$W$35,MATCH(Q14,'DS2025'!$V$21:$V$35,1)+1),
INDEX('DS2025'!$V$21:$V$35,MATCH(Q14,'DS2025'!$V$21:$V$35,1)):
INDEX('DS2025'!$V$21:$V$35,MATCH(Q14,'DS2025'!$V$21:$V$35,1)+1)),
IF($R$4=Database!$A$19,
_xlfn.FORECAST.LINEAR(
Q14,
INDEX('DS2025'!$Z$21:$Z$35,MATCH(Q14,'DS2025'!$Y$21:$Y$35,1)):
INDEX('DS2025'!$Z$21:$Z$35,MATCH(Q14,'DS2025'!$Y$21:$Y$35,1)+1),
INDEX('DS2025'!$Y$21:$Y$35,MATCH(Q14,'DS2025'!$Y$21:$Y$35,1)):
INDEX('DS2025'!$Y$21:$Y$35,MATCH(Q14,'DS2025'!$Y$21:$Y$35,1)+1)),
IF($R$4=Database!$A$20,
_xlfn.FORECAST.LINEAR(
Q14,
INDEX('DS2025'!$AC$21:$AC$35,MATCH(Q14,'DS2025'!$AB$21:$AB$35,1)):
INDEX('DS2025'!$AC$21:$AC$35,MATCH(Q14,'DS2025'!$AB$21:$AB$35,1)+1),
INDEX('DS2025'!$AB$21:$AB$35,MATCH(Q14,'DS2025'!$AB$21:$AB$35,1)):
INDEX('DS2025'!$AB$21:$AB$35,MATCH(Q14,'DS2025'!$AB$21:$AB$35,1)+1))
)))))))))))))))))))</f>
        <v>-1.6441994247363367E-2</v>
      </c>
      <c r="S14" s="98">
        <f t="shared" si="5"/>
        <v>107.03655800575264</v>
      </c>
      <c r="T14" s="317">
        <f>'Data 100 C'!H15</f>
        <v>105.241</v>
      </c>
      <c r="U14" s="98">
        <f>IF($U$4=Database!$A$2,
_xlfn.FORECAST.LINEAR(T14,
INDEX('DS2025'!$B$5:$B$15,MATCH(T14,'DS2025'!$A$5:$A$15,1)):
INDEX('DS2025'!$B$5:$B$15,MATCH(T14,'DS2025'!$A$5:$A$15,1)+1),
INDEX('DS2025'!$A$5:$A$15,MATCH(T14,'DS2025'!$A$5:$A$15,1)):
INDEX('DS2025'!$A$5:$A$15,MATCH(T14,'DS2025'!$A$5:$A$15,1)+1)),
IF($U$4=Database!$A$3,
_xlfn.FORECAST.LINEAR(T14,
INDEX('DS2025'!$E$5:$E$15,MATCH(T14,'DS2025'!$D$5:$D$15,1)):
INDEX('DS2025'!$E$5:$E$15,MATCH(T14,'DS2025'!$D$5:$D$15,1)+1),
INDEX('DS2025'!$D$5:$D$15,MATCH(T14,'DS2025'!$D$5:$D$15,1)):
INDEX('DS2025'!$D$5:$D$15,MATCH(T14,'DS2025'!$D$5:$D$15,1)+1)),
IF($U$4=Database!$A$4,
_xlfn.FORECAST.LINEAR(T14,
INDEX('DS2025'!$H$5:$H$15,MATCH(T14,'DS2025'!$G$5:$G$15,1)):
INDEX('DS2025'!$H$5:$H$15,MATCH(T14,'DS2025'!$G$5:$G$15,1)+1),
INDEX('DS2025'!$G$5:$G$15,MATCH(T14,'DS2025'!$G$5:$G$15,1)):
INDEX('DS2025'!$G$5:$G$15,MATCH(T14,'DS2025'!$G$5:$G$15,1)+1)),
IF($U$4=Database!$A$5,
_xlfn.FORECAST.LINEAR(T14,
INDEX('DS2025'!$K$5:$K$15,MATCH(T14,'DS2025'!$J$5:$J$15,1)):
INDEX('DS2025'!$K$5:$K$15,MATCH(T14,'DS2025'!$J$5:$J$15,1)+1),
INDEX('DS2025'!$J$5:$J$15,MATCH(T14,'DS2025'!$J$5:$J$15,1)):
INDEX('DS2025'!$J$5:$J$15,MATCH(T14,'DS2025'!$J$5:$J$15,1)+1)),
IF($U$4=Database!$A$6,
_xlfn.FORECAST.LINEAR(T14,
INDEX('DS2025'!$N$5:$N$15,MATCH(T14,'DS2025'!$M$5:$M$15,1)):
INDEX('DS2025'!$N$5:$N$15,MATCH(T14,'DS2025'!$M$5:$M$15,1)+1),
INDEX('DS2025'!$M$5:$M$15,MATCH(T14,'DS2025'!$M$5:$M$15,1)):
INDEX('DS2025'!$M$5:$M$15,MATCH(T14,'DS2025'!$M$5:$M$15,1)+1)),
IF($U$4=Database!$A$7,
_xlfn.FORECAST.LINEAR(T14,
INDEX('DS2025'!$Q$5:$Q$15,MATCH(T14,'DS2025'!$P$5:$P$15,1)):
INDEX('DS2025'!$Q$5:$Q$15,MATCH(T14,'DS2025'!$P$5:$P$15,1)+1),
INDEX('DS2025'!$P$5:$P$15,MATCH(T14,'DS2025'!$P$5:$P$15,1)):
INDEX('DS2025'!$P$5:$P$15,MATCH(T14,'DS2025'!$P$5:$P$15,1)+1)),
IF($U$4=Database!$A$8,
_xlfn.FORECAST.LINEAR(T14,
INDEX('DS2025'!$T$5:$T$15,MATCH(T14,'DS2025'!$S$5:$S$15,1)):
INDEX('DS2025'!$T$5:$T$15,MATCH(T14,'DS2025'!$S$5:$S$15,1)+1),
INDEX('DS2025'!$S$5:$S$15,MATCH(T14,'DS2025'!$S$5:$S$15,1)):
INDEX('DS2025'!$S$5:$S$15,MATCH(T14,'DS2025'!$S$5:$S$15,1)+1)),
IF($U$4=Database!$A$9,
_xlfn.FORECAST.LINEAR(T14,
INDEX('DS2025'!$W$5:$W$15,MATCH(T14,'DS2025'!$V$5:$V$15,1)):
INDEX('DS2025'!$W$5:$W$15,MATCH(T14,'DS2025'!$V$5:$V$15,1)+1),
INDEX('DS2025'!$V$5:$V$15,MATCH(T14,'DS2025'!$V$5:$V$15,1)):
INDEX('DS2025'!$V$5:$V$15,MATCH(T14,'DS2025'!$V$5:$V$15,1)+1)),
IF($U$4=Database!$A$10,
_xlfn.FORECAST.LINEAR(T14,
INDEX('DS2025'!$Z$5:$Z$15,MATCH(T14,'DS2025'!$Y$5:$Y$15,1)):
INDEX('DS2025'!$Z$5:$Z$15,MATCH(T14,'DS2025'!$Y$5:$Y$15,1)+1),
INDEX('DS2025'!$Y$5:$Y$15,MATCH(T14,'DS2025'!$Y$5:$Y$15,1)):
INDEX('DS2025'!$Y$5:$Y$15,MATCH(T14,'DS2025'!$Y$5:$Y$15,1)+1)),
IF($U$4=Database!$A$11,
_xlfn.FORECAST.LINEAR(
T14,
INDEX('DS2025'!$B$21:$B$35,MATCH(T14,'DS2025'!$A$21:$A$35,1)):
INDEX('DS2025'!$B$21:$B$35,MATCH(T14,'DS2025'!$A$21:$A$35,1)+1),
INDEX('DS2025'!$A$21:$A$35,MATCH(T14,'DS2025'!$A$21:$A$35,1)):
INDEX('DS2025'!$A$21:$A$35,MATCH(T14,'DS2025'!$A$21:$A$35,1)+1)),
IF($U$4=Database!$A$12,
_xlfn.FORECAST.LINEAR(
T14,
INDEX('DS2025'!$E$21:$E$35,MATCH(T14,'DS2025'!$D$21:$D$35,1)):
INDEX('DS2025'!$E$21:$E$35,MATCH(T14,'DS2025'!$D$21:$D$35,1)+1),
INDEX('DS2025'!$D$21:$D$35,MATCH(T14,'DS2025'!$D$21:$D$35,1)):
INDEX('DS2025'!$D$21:$D$35,MATCH(T14,'DS2025'!$D$21:$D$35,1)+1)),
IF($U$4=Database!$A$13,
_xlfn.FORECAST.LINEAR(
T14,
INDEX('DS2025'!$H$21:$H$35,MATCH(T14,'DS2025'!$G$21:$G$35,1)):
INDEX('DS2025'!$H$21:$H$35,MATCH(T14,'DS2025'!$G$21:$G$35,1)+1),
INDEX('DS2025'!$G$21:$G$35,MATCH(T14,'DS2025'!$G$21:$G$35,1)):
INDEX('DS2025'!$G$21:$G$35,MATCH(T14,'DS2025'!$G$21:$G$35,1)+1)),
IF($U$4=Database!$A$14,
_xlfn.FORECAST.LINEAR(
T14,
INDEX('DS2025'!$K$21:$K$35,MATCH(T14,'DS2025'!$J$21:$J$35,1)):
INDEX('DS2025'!$K$21:$K$35,MATCH(T14,'DS2025'!$J$21:$J$35,1)+1),
INDEX('DS2025'!$J$21:$J$35,MATCH(T14,'DS2025'!$J$21:$J$35,1)):
INDEX('DS2025'!$J$21:$J$35,MATCH(T14,'DS2025'!$J$21:$J$35,1)+1)),
IF($U$4=Database!$A$15,
_xlfn.FORECAST.LINEAR(
T14,
INDEX('DS2025'!$N$21:$N$35,MATCH(T14,'DS2025'!$M$21:$M$35,1)):
INDEX('DS2025'!$N$21:$N$35,MATCH(T14,'DS2025'!$M$21:$M$35,1)+1),
INDEX('DS2025'!$M$21:$M$35,MATCH(T14,'DS2025'!$M$21:$M$35,1)):
INDEX('DS2025'!$M$21:$M$35,MATCH(T14,'DS2025'!$M$21:$M$35,1)+1)),
IF($U$4=Database!$A$16,
_xlfn.FORECAST.LINEAR(
T14,
INDEX('DS2025'!$Q$21:$Q$35,MATCH(T14,'DS2025'!$P$21:$P$35,1)):
INDEX('DS2025'!$Q$21:$Q$35,MATCH(T14,'DS2025'!$P$21:$P$35,1)+1),
INDEX('DS2025'!$P$21:$P$35,MATCH(T14,'DS2025'!$P$21:$P$35,1)):
INDEX('DS2025'!$P$21:$P$35,MATCH(T14,'DS2025'!$P$21:$P$35,1)+1)),
IF($U$4=Database!$A$17,
_xlfn.FORECAST.LINEAR(
T14,
INDEX('DS2025'!$T$21:$T$35,MATCH(T14,'DS2025'!$S$21:$S$35,1)):
INDEX('DS2025'!$T$21:$T$35,MATCH(T14,'DS2025'!$S$21:$S$35,1)+1),
INDEX('DS2025'!$S$21:$S$35,MATCH(T14,'DS2025'!$S$21:$S$35,1)):
INDEX('DS2025'!$S$21:$S$35,MATCH(T14,'DS2025'!$S$21:$S$35,1)+1)),
IF($U$4=Database!$A$18,
_xlfn.FORECAST.LINEAR(
T14,
INDEX('DS2025'!$W$21:$W$35,MATCH(T14,'DS2025'!$V$21:$V$35,1)):
INDEX('DS2025'!$W$21:$W$35,MATCH(T14,'DS2025'!$V$21:$V$35,1)+1),
INDEX('DS2025'!$V$21:$V$35,MATCH(T14,'DS2025'!$V$21:$V$35,1)):
INDEX('DS2025'!$V$21:$V$35,MATCH(T14,'DS2025'!$V$21:$V$35,1)+1)),
IF($U$4=Database!$A$19,
_xlfn.FORECAST.LINEAR(
T14,
INDEX('DS2025'!$Z$21:$Z$35,MATCH(T14,'DS2025'!$Y$21:$Y$35,1)):
INDEX('DS2025'!$Z$21:$Z$35,MATCH(T14,'DS2025'!$Y$21:$Y$35,1)+1),
INDEX('DS2025'!$Y$21:$Y$35,MATCH(T14,'DS2025'!$Y$21:$Y$35,1)):
INDEX('DS2025'!$Y$21:$Y$35,MATCH(T14,'DS2025'!$Y$21:$Y$35,1)+1)),
IF($U$4=Database!$A$20,
_xlfn.FORECAST.LINEAR(
T14,
INDEX('DS2025'!$AC$21:$AC$35,MATCH(T14,'DS2025'!$AB$21:$AB$35,1)):
INDEX('DS2025'!$AC$21:$AC$35,MATCH(T14,'DS2025'!$AB$21:$AB$35,1)+1),
INDEX('DS2025'!$AB$21:$AB$35,MATCH(T14,'DS2025'!$AB$21:$AB$35,1)):
INDEX('DS2025'!$AB$21:$AB$35,MATCH(T14,'DS2025'!$AB$21:$AB$35,1)+1))
)))))))))))))))))))</f>
        <v>-0.35958560287942409</v>
      </c>
      <c r="V14" s="98">
        <f t="shared" si="6"/>
        <v>104.88141439712058</v>
      </c>
      <c r="W14" s="317">
        <f>'Data 100 C'!I15</f>
        <v>105.745</v>
      </c>
      <c r="X14" s="98">
        <f>IF($X$4=Database!$A$2,
_xlfn.FORECAST.LINEAR(W14,
INDEX('DS2025'!$B$5:$B$15,MATCH(W14,'DS2025'!$A$5:$A$15,1)):
INDEX('DS2025'!$B$5:$B$15,MATCH(W14,'DS2025'!$A$5:$A$15,1)+1),
INDEX('DS2025'!$A$5:$A$15,MATCH(W14,'DS2025'!$A$5:$A$15,1)):
INDEX('DS2025'!$A$5:$A$15,MATCH(W14,'DS2025'!$A$5:$A$15,1)+1)),
IF($X$4=Database!$A$3,
_xlfn.FORECAST.LINEAR(W14,
INDEX('DS2025'!$E$5:$E$15,MATCH(W14,'DS2025'!$D$5:$D$15,1)):
INDEX('DS2025'!$E$5:$E$15,MATCH(W14,'DS2025'!$D$5:$D$15,1)+1),
INDEX('DS2025'!$D$5:$D$15,MATCH(W14,'DS2025'!$D$5:$D$15,1)):
INDEX('DS2025'!$D$5:$D$15,MATCH(W14,'DS2025'!$D$5:$D$15,1)+1)),
IF($X$4=Database!$A$4,
_xlfn.FORECAST.LINEAR(W14,
INDEX('DS2025'!$H$5:$H$15,MATCH(W14,'DS2025'!$G$5:$G$15,1)):
INDEX('DS2025'!$H$5:$H$15,MATCH(W14,'DS2025'!$G$5:$G$15,1)+1),
INDEX('DS2025'!$G$5:$G$15,MATCH(W14,'DS2025'!$G$5:$G$15,1)):
INDEX('DS2025'!$G$5:$G$15,MATCH(W14,'DS2025'!$G$5:$G$15,1)+1)),
IF($X$4=Database!$A$5,
_xlfn.FORECAST.LINEAR(W14,
INDEX('DS2025'!$K$5:$K$15,MATCH(W14,'DS2025'!$J$5:$J$15,1)):
INDEX('DS2025'!$K$5:$K$15,MATCH(W14,'DS2025'!$J$5:$J$15,1)+1),
INDEX('DS2025'!$J$5:$J$15,MATCH(W14,'DS2025'!$J$5:$J$15,1)):
INDEX('DS2025'!$J$5:$J$15,MATCH(W14,'DS2025'!$J$5:$J$15,1)+1)),
IF($X$4=Database!$A$6,
_xlfn.FORECAST.LINEAR(W14,
INDEX('DS2025'!$N$5:$N$15,MATCH(W14,'DS2025'!$M$5:$M$15,1)):
INDEX('DS2025'!$N$5:$N$15,MATCH(W14,'DS2025'!$M$5:$M$15,1)+1),
INDEX('DS2025'!$M$5:$M$15,MATCH(W14,'DS2025'!$M$5:$M$15,1)):
INDEX('DS2025'!$M$5:$M$15,MATCH(W14,'DS2025'!$M$5:$M$15,1)+1)),
IF($X$4=Database!$A$7,
_xlfn.FORECAST.LINEAR(W14,
INDEX('DS2025'!$Q$5:$Q$15,MATCH(W14,'DS2025'!$P$5:$P$15,1)):
INDEX('DS2025'!$Q$5:$Q$15,MATCH(W14,'DS2025'!$P$5:$P$15,1)+1),
INDEX('DS2025'!$P$5:$P$15,MATCH(W14,'DS2025'!$P$5:$P$15,1)):
INDEX('DS2025'!$P$5:$P$15,MATCH(W14,'DS2025'!$P$5:$P$15,1)+1)),
IF($X$4=Database!$A$8,
_xlfn.FORECAST.LINEAR(W14,
INDEX('DS2025'!$T$5:$T$15,MATCH(W14,'DS2025'!$S$5:$S$15,1)):
INDEX('DS2025'!$T$5:$T$15,MATCH(W14,'DS2025'!$S$5:$S$15,1)+1),
INDEX('DS2025'!$S$5:$S$15,MATCH(W14,'DS2025'!$S$5:$S$15,1)):
INDEX('DS2025'!$S$5:$S$15,MATCH(W14,'DS2025'!$S$5:$S$15,1)+1)),
IF($X$4=Database!$A$9,
_xlfn.FORECAST.LINEAR(W14,
INDEX('DS2025'!$W$5:$W$15,MATCH(W14,'DS2025'!$V$5:$V$15,1)):
INDEX('DS2025'!$W$5:$W$15,MATCH(W14,'DS2025'!$V$5:$V$15,1)+1),
INDEX('DS2025'!$V$5:$V$15,MATCH(W14,'DS2025'!$V$5:$V$15,1)):
INDEX('DS2025'!$V$5:$V$15,MATCH(W14,'DS2025'!$V$5:$V$15,1)+1)),
IF($X$4=Database!$A$10,
_xlfn.FORECAST.LINEAR(W14,
INDEX('DS2025'!$Z$5:$Z$15,MATCH(W14,'DS2025'!$Y$5:$Y$15,1)):
INDEX('DS2025'!$Z$5:$Z$15,MATCH(W14,'DS2025'!$Y$5:$Y$15,1)+1),
INDEX('DS2025'!$Y$5:$Y$15,MATCH(W14,'DS2025'!$Y$5:$Y$15,1)):
INDEX('DS2025'!$Y$5:$Y$15,MATCH(W14,'DS2025'!$Y$5:$Y$15,1)+1)),
IF($X$4=Database!$A$11,
_xlfn.FORECAST.LINEAR(
W14,
INDEX('DS2025'!$B$21:$B$35,MATCH(W14,'DS2025'!$A$21:$A$35,1)):
INDEX('DS2025'!$B$21:$B$35,MATCH(W14,'DS2025'!$A$21:$A$35,1)+1),
INDEX('DS2025'!$A$21:$A$35,MATCH(W14,'DS2025'!$A$21:$A$35,1)):
INDEX('DS2025'!$A$21:$A$35,MATCH(W14,'DS2025'!$A$21:$A$35,1)+1)),
IF($X$4=Database!$A$12,
_xlfn.FORECAST.LINEAR(
W14,
INDEX('DS2025'!$E$21:$E$35,MATCH(W14,'DS2025'!$D$21:$D$35,1)):
INDEX('DS2025'!$E$21:$E$35,MATCH(W14,'DS2025'!$D$21:$D$35,1)+1),
INDEX('DS2025'!$D$21:$D$35,MATCH(W14,'DS2025'!$D$21:$D$35,1)):
INDEX('DS2025'!$D$21:$D$35,MATCH(W14,'DS2025'!$D$21:$D$35,1)+1)),
IF($X$4=Database!$A$13,
_xlfn.FORECAST.LINEAR(
W14,
INDEX('DS2025'!$H$21:$H$35,MATCH(W14,'DS2025'!$G$21:$G$35,1)):
INDEX('DS2025'!$H$21:$H$35,MATCH(W14,'DS2025'!$G$21:$G$35,1)+1),
INDEX('DS2025'!$G$21:$G$35,MATCH(W14,'DS2025'!$G$21:$G$35,1)):
INDEX('DS2025'!$G$21:$G$35,MATCH(W14,'DS2025'!$G$21:$G$35,1)+1)),
IF($X$4=Database!$A$14,
_xlfn.FORECAST.LINEAR(
W14,
INDEX('DS2025'!$K$21:$K$35,MATCH(W14,'DS2025'!$J$21:$J$35,1)):
INDEX('DS2025'!$K$21:$K$35,MATCH(W14,'DS2025'!$J$21:$J$35,1)+1),
INDEX('DS2025'!$J$21:$J$35,MATCH(W14,'DS2025'!$J$21:$J$35,1)):
INDEX('DS2025'!$J$21:$J$35,MATCH(W14,'DS2025'!$J$21:$J$35,1)+1)),
IF($X$4=Database!$A$15,
_xlfn.FORECAST.LINEAR(
W14,
INDEX('DS2025'!$N$21:$N$35,MATCH(W14,'DS2025'!$M$21:$M$35,1)):
INDEX('DS2025'!$N$21:$N$35,MATCH(W14,'DS2025'!$M$21:$M$35,1)+1),
INDEX('DS2025'!$M$21:$M$35,MATCH(W14,'DS2025'!$M$21:$M$35,1)):
INDEX('DS2025'!$M$21:$M$35,MATCH(W14,'DS2025'!$M$21:$M$35,1)+1)),
IF($X$4=Database!$A$16,
_xlfn.FORECAST.LINEAR(
W14,
INDEX('DS2025'!$Q$21:$Q$35,MATCH(W14,'DS2025'!$P$21:$P$35,1)):
INDEX('DS2025'!$Q$21:$Q$35,MATCH(W14,'DS2025'!$P$21:$P$35,1)+1),
INDEX('DS2025'!$P$21:$P$35,MATCH(W14,'DS2025'!$P$21:$P$35,1)):
INDEX('DS2025'!$P$21:$P$35,MATCH(W14,'DS2025'!$P$21:$P$35,1)+1)),
IF($X$4=Database!$A$17,
_xlfn.FORECAST.LINEAR(
W14,
INDEX('DS2025'!$T$21:$T$35,MATCH(W14,'DS2025'!$S$21:$S$35,1)):
INDEX('DS2025'!$T$21:$T$35,MATCH(W14,'DS2025'!$S$21:$S$35,1)+1),
INDEX('DS2025'!$S$21:$S$35,MATCH(W14,'DS2025'!$S$21:$S$35,1)):
INDEX('DS2025'!$S$21:$S$35,MATCH(W14,'DS2025'!$S$21:$S$35,1)+1)),
IF($X$4=Database!$A$18,
_xlfn.FORECAST.LINEAR(
W14,
INDEX('DS2025'!$W$21:$W$35,MATCH(W14,'DS2025'!$V$21:$V$35,1)):
INDEX('DS2025'!$W$21:$W$35,MATCH(W14,'DS2025'!$V$21:$V$35,1)+1),
INDEX('DS2025'!$V$21:$V$35,MATCH(W14,'DS2025'!$V$21:$V$35,1)):
INDEX('DS2025'!$V$21:$V$35,MATCH(W14,'DS2025'!$V$21:$V$35,1)+1)),
IF($X$4=Database!$A$19,
_xlfn.FORECAST.LINEAR(
W14,
INDEX('DS2025'!$Z$21:$Z$35,MATCH(W14,'DS2025'!$Y$21:$Y$35,1)):
INDEX('DS2025'!$Z$21:$Z$35,MATCH(W14,'DS2025'!$Y$21:$Y$35,1)+1),
INDEX('DS2025'!$Y$21:$Y$35,MATCH(W14,'DS2025'!$Y$21:$Y$35,1)):
INDEX('DS2025'!$Y$21:$Y$35,MATCH(W14,'DS2025'!$Y$21:$Y$35,1)+1)),
IF($X$4=Database!$A$20,
_xlfn.FORECAST.LINEAR(
W14,
INDEX('DS2025'!$AC$21:$AC$35,MATCH(W14,'DS2025'!$AB$21:$AB$35,1)):
INDEX('DS2025'!$AC$21:$AC$35,MATCH(W14,'DS2025'!$AB$21:$AB$35,1)+1),
INDEX('DS2025'!$AB$21:$AB$35,MATCH(W14,'DS2025'!$AB$21:$AB$35,1)):
INDEX('DS2025'!$AB$21:$AB$35,MATCH(W14,'DS2025'!$AB$21:$AB$35,1)+1))
)))))))))))))))))))</f>
        <v>-0.35964607078584282</v>
      </c>
      <c r="Y14" s="98">
        <f t="shared" si="7"/>
        <v>105.38535392921416</v>
      </c>
      <c r="Z14" s="97">
        <f>'Data 100 C'!J15</f>
        <v>107.471</v>
      </c>
      <c r="AA14" s="98">
        <f>IF($AA$4=Database!$A$2,
_xlfn.FORECAST.LINEAR(Z14,
INDEX('DS2025'!$B$5:$B$15,MATCH(Z14,'DS2025'!$A$5:$A$15,1)):
INDEX('DS2025'!$B$5:$B$15,MATCH(Z14,'DS2025'!$A$5:$A$15,1)+1),
INDEX('DS2025'!$A$5:$A$15,MATCH(Z14,'DS2025'!$A$5:$A$15,1)):
INDEX('DS2025'!$A$5:$A$15,MATCH(Z14,'DS2025'!$A$5:$A$15,1)+1)),
IF($AA$4=Database!$A$3,
_xlfn.FORECAST.LINEAR(Z14,
INDEX('DS2025'!$E$5:$E$15,MATCH(Z14,'DS2025'!$D$5:$D$15,1)):
INDEX('DS2025'!$E$5:$E$15,MATCH(Z14,'DS2025'!$D$5:$D$15,1)+1),
INDEX('DS2025'!$D$5:$D$15,MATCH(Z14,'DS2025'!$D$5:$D$15,1)):
INDEX('DS2025'!$D$5:$D$15,MATCH(Z14,'DS2025'!$D$5:$D$15,1)+1)),
IF($AA$4=Database!$A$4,
_xlfn.FORECAST.LINEAR(Z14,
INDEX('DS2025'!$H$5:$H$15,MATCH(Z14,'DS2025'!$G$5:$G$15,1)):
INDEX('DS2025'!$H$5:$H$15,MATCH(Z14,'DS2025'!$G$5:$G$15,1)+1),
INDEX('DS2025'!$G$5:$G$15,MATCH(Z14,'DS2025'!$G$5:$G$15,1)):
INDEX('DS2025'!$G$5:$G$15,MATCH(Z14,'DS2025'!$G$5:$G$15,1)+1)),
IF($AA$4=Database!$A$5,
_xlfn.FORECAST.LINEAR(Z14,
INDEX('DS2025'!$K$5:$K$15,MATCH(Z14,'DS2025'!$J$5:$J$15,1)):
INDEX('DS2025'!$K$5:$K$15,MATCH(Z14,'DS2025'!$J$5:$J$15,1)+1),
INDEX('DS2025'!$J$5:$J$15,MATCH(Z14,'DS2025'!$J$5:$J$15,1)):
INDEX('DS2025'!$J$5:$J$15,MATCH(Z14,'DS2025'!$J$5:$J$15,1)+1)),
IF($AA$4=Database!$A$6,
_xlfn.FORECAST.LINEAR(Z14,
INDEX('DS2025'!$N$5:$N$15,MATCH(Z14,'DS2025'!$M$5:$M$15,1)):
INDEX('DS2025'!$N$5:$N$15,MATCH(Z14,'DS2025'!$M$5:$M$15,1)+1),
INDEX('DS2025'!$M$5:$M$15,MATCH(Z14,'DS2025'!$M$5:$M$15,1)):
INDEX('DS2025'!$M$5:$M$15,MATCH(Z14,'DS2025'!$M$5:$M$15,1)+1)),
IF($AA$4=Database!$A$7,
_xlfn.FORECAST.LINEAR(Z14,
INDEX('DS2025'!$Q$5:$Q$15,MATCH(Z14,'DS2025'!$P$5:$P$15,1)):
INDEX('DS2025'!$Q$5:$Q$15,MATCH(Z14,'DS2025'!$P$5:$P$15,1)+1),
INDEX('DS2025'!$P$5:$P$15,MATCH(Z14,'DS2025'!$P$5:$P$15,1)):
INDEX('DS2025'!$P$5:$P$15,MATCH(Z14,'DS2025'!$P$5:$P$15,1)+1)),
IF($AA$4=Database!$A$8,
_xlfn.FORECAST.LINEAR(Z14,
INDEX('DS2025'!$T$5:$T$15,MATCH(Z14,'DS2025'!$S$5:$S$15,1)):
INDEX('DS2025'!$T$5:$T$15,MATCH(Z14,'DS2025'!$S$5:$S$15,1)+1),
INDEX('DS2025'!$S$5:$S$15,MATCH(Z14,'DS2025'!$S$5:$S$15,1)):
INDEX('DS2025'!$S$5:$S$15,MATCH(Z14,'DS2025'!$S$5:$S$15,1)+1)),
IF($AA$4=Database!$A$9,
_xlfn.FORECAST.LINEAR(Z14,
INDEX('DS2025'!$W$5:$W$15,MATCH(Z14,'DS2025'!$V$5:$V$15,1)):
INDEX('DS2025'!$W$5:$W$15,MATCH(Z14,'DS2025'!$V$5:$V$15,1)+1),
INDEX('DS2025'!$V$5:$V$15,MATCH(Z14,'DS2025'!$V$5:$V$15,1)):
INDEX('DS2025'!$V$5:$V$15,MATCH(Z14,'DS2025'!$V$5:$V$15,1)+1)),
IF($AA$4=Database!$A$10,
_xlfn.FORECAST.LINEAR(Z14,
INDEX('DS2025'!$Z$5:$Z$15,MATCH(Z14,'DS2025'!$Y$5:$Y$15,1)):
INDEX('DS2025'!$Z$5:$Z$15,MATCH(Z14,'DS2025'!$Y$5:$Y$15,1)+1),
INDEX('DS2025'!$Y$5:$Y$15,MATCH(Z14,'DS2025'!$Y$5:$Y$15,1)):
INDEX('DS2025'!$Y$5:$Y$15,MATCH(Z14,'DS2025'!$Y$5:$Y$15,1)+1)),
IF($AA$4=Database!$A$11,
_xlfn.FORECAST.LINEAR(
Z14,
INDEX('DS2025'!$B$21:$B$35,MATCH(Z14,'DS2025'!$A$21:$A$35,1)):
INDEX('DS2025'!$B$21:$B$35,MATCH(Z14,'DS2025'!$A$21:$A$35,1)+1),
INDEX('DS2025'!$A$21:$A$35,MATCH(Z14,'DS2025'!$A$21:$A$35,1)):
INDEX('DS2025'!$A$21:$A$35,MATCH(Z14,'DS2025'!$A$21:$A$35,1)+1)),
IF($AA$4=Database!$A$12,
_xlfn.FORECAST.LINEAR(
Z14,
INDEX('DS2025'!$E$21:$E$35,MATCH(Z14,'DS2025'!$D$21:$D$35,1)):
INDEX('DS2025'!$E$21:$E$35,MATCH(Z14,'DS2025'!$D$21:$D$35,1)+1),
INDEX('DS2025'!$D$21:$D$35,MATCH(Z14,'DS2025'!$D$21:$D$35,1)):
INDEX('DS2025'!$D$21:$D$35,MATCH(Z14,'DS2025'!$D$21:$D$35,1)+1)),
IF($AA$4=Database!$A$13,
_xlfn.FORECAST.LINEAR(
Z14,
INDEX('DS2025'!$H$21:$H$35,MATCH(Z14,'DS2025'!$G$21:$G$35,1)):
INDEX('DS2025'!$H$21:$H$35,MATCH(Z14,'DS2025'!$G$21:$G$35,1)+1),
INDEX('DS2025'!$G$21:$G$35,MATCH(Z14,'DS2025'!$G$21:$G$35,1)):
INDEX('DS2025'!$G$21:$G$35,MATCH(Z14,'DS2025'!$G$21:$G$35,1)+1)),
IF($AA$4=Database!$A$14,
_xlfn.FORECAST.LINEAR(
Z14,
INDEX('DS2025'!$K$21:$K$35,MATCH(Z14,'DS2025'!$J$21:$J$35,1)):
INDEX('DS2025'!$K$21:$K$35,MATCH(Z14,'DS2025'!$J$21:$J$35,1)+1),
INDEX('DS2025'!$J$21:$J$35,MATCH(Z14,'DS2025'!$J$21:$J$35,1)):
INDEX('DS2025'!$J$21:$J$35,MATCH(Z14,'DS2025'!$J$21:$J$35,1)+1)),
IF($AA$4=Database!$A$15,
_xlfn.FORECAST.LINEAR(
Z14,
INDEX('DS2025'!$N$21:$N$35,MATCH(Z14,'DS2025'!$M$21:$M$35,1)):
INDEX('DS2025'!$N$21:$N$35,MATCH(Z14,'DS2025'!$M$21:$M$35,1)+1),
INDEX('DS2025'!$M$21:$M$35,MATCH(Z14,'DS2025'!$M$21:$M$35,1)):
INDEX('DS2025'!$M$21:$M$35,MATCH(Z14,'DS2025'!$M$21:$M$35,1)+1)),
IF($AA$4=Database!$A$16,
_xlfn.FORECAST.LINEAR(
Z14,
INDEX('DS2025'!$Q$21:$Q$35,MATCH(Z14,'DS2025'!$P$21:$P$35,1)):
INDEX('DS2025'!$Q$21:$Q$35,MATCH(Z14,'DS2025'!$P$21:$P$35,1)+1),
INDEX('DS2025'!$P$21:$P$35,MATCH(Z14,'DS2025'!$P$21:$P$35,1)):
INDEX('DS2025'!$P$21:$P$35,MATCH(Z14,'DS2025'!$P$21:$P$35,1)+1)),
IF($AA$4=Database!$A$17,
_xlfn.FORECAST.LINEAR(
Z14,
INDEX('DS2025'!$T$21:$T$35,MATCH(Z14,'DS2025'!$S$21:$S$35,1)):
INDEX('DS2025'!$T$21:$T$35,MATCH(Z14,'DS2025'!$S$21:$S$35,1)+1),
INDEX('DS2025'!$S$21:$S$35,MATCH(Z14,'DS2025'!$S$21:$S$35,1)):
INDEX('DS2025'!$S$21:$S$35,MATCH(Z14,'DS2025'!$S$21:$S$35,1)+1)),
IF($AA$4=Database!$A$18,
_xlfn.FORECAST.LINEAR(
Z14,
INDEX('DS2025'!$W$21:$W$35,MATCH(Z14,'DS2025'!$V$21:$V$35,1)):
INDEX('DS2025'!$W$21:$W$35,MATCH(Z14,'DS2025'!$V$21:$V$35,1)+1),
INDEX('DS2025'!$V$21:$V$35,MATCH(Z14,'DS2025'!$V$21:$V$35,1)):
INDEX('DS2025'!$V$21:$V$35,MATCH(Z14,'DS2025'!$V$21:$V$35,1)+1)),
IF($AA$4=Database!$A$19,
_xlfn.FORECAST.LINEAR(
Z14,
INDEX('DS2025'!$Z$21:$Z$35,MATCH(Z14,'DS2025'!$Y$21:$Y$35,1)):
INDEX('DS2025'!$Z$21:$Z$35,MATCH(Z14,'DS2025'!$Y$21:$Y$35,1)+1),
INDEX('DS2025'!$Y$21:$Y$35,MATCH(Z14,'DS2025'!$Y$21:$Y$35,1)):
INDEX('DS2025'!$Y$21:$Y$35,MATCH(Z14,'DS2025'!$Y$21:$Y$35,1)+1)),
IF($AA$4=Database!$A$20,
_xlfn.FORECAST.LINEAR(
Z14,
INDEX('DS2025'!$AC$21:$AC$35,MATCH(Z14,'DS2025'!$AB$21:$AB$35,1)):
INDEX('DS2025'!$AC$21:$AC$35,MATCH(Z14,'DS2025'!$AB$21:$AB$35,1)+1),
INDEX('DS2025'!$AB$21:$AB$35,MATCH(Z14,'DS2025'!$AB$21:$AB$35,1)):
INDEX('DS2025'!$AB$21:$AB$35,MATCH(Z14,'DS2025'!$AB$21:$AB$35,1)+1))
)))))))))))))))))))</f>
        <v>-0.35985314937012597</v>
      </c>
      <c r="AB14" s="97">
        <f t="shared" si="8"/>
        <v>107.11114685062988</v>
      </c>
      <c r="AC14" s="318">
        <f>'Data 100 C'!K15</f>
        <v>106</v>
      </c>
      <c r="AD14" s="42"/>
      <c r="AE14" s="42"/>
      <c r="AF14" s="42"/>
    </row>
    <row r="15" spans="1:61" ht="15" customHeight="1">
      <c r="A15" s="316">
        <v>9</v>
      </c>
      <c r="B15" s="316">
        <f>'Data 100 C'!B16</f>
        <v>107.613</v>
      </c>
      <c r="C15" s="98">
        <f>IF($C$4=Database!$A$2,
_xlfn.FORECAST.LINEAR(B15,
INDEX('DS2025'!$B$5:$B$15,MATCH(B15,'DS2025'!$A$5:$A$15,1)):
INDEX('DS2025'!$B$5:$B$15,MATCH(B15,'DS2025'!$A$5:$A$15,1)+1),
INDEX('DS2025'!$A$5:$A$15,MATCH(B15,'DS2025'!$A$5:$A$15,1)):
INDEX('DS2025'!$A$5:$A$15,MATCH(B15,'DS2025'!$A$5:$A$15,1)+1)),
IF($C$4=Database!$A$3,
_xlfn.FORECAST.LINEAR(B15,
INDEX('DS2025'!$E$5:$E$15,MATCH(B15,'DS2025'!$D$5:$D$15,1)):
INDEX('DS2025'!$E$5:$E$15,MATCH(B15,'DS2025'!$D$5:$D$15,1)+1),
INDEX('DS2025'!$D$5:$D$15,MATCH(B15,'DS2025'!$D$5:$D$15,1)):
INDEX('DS2025'!$D$5:$D$15,MATCH(B15,'DS2025'!$D$5:$D$15,1)+1)),
IF($C$4=Database!$A$4,
_xlfn.FORECAST.LINEAR(B15,
INDEX('DS2025'!$H$5:$H$15,MATCH(B15,'DS2025'!$G$5:$G$15,1)):
INDEX('DS2025'!$H$5:$H$15,MATCH(B15,'DS2025'!$G$5:$G$15,1)+1),
INDEX('DS2025'!$G$5:$G$15,MATCH(B15,'DS2025'!$G$5:$G$15,1)):
INDEX('DS2025'!$G$5:$G$15,MATCH(B15,'DS2025'!$G$5:$G$15,1)+1)),
IF($C$4=Database!$A$5,
_xlfn.FORECAST.LINEAR(B15,
INDEX('DS2025'!$K$5:$K$15,MATCH(B15,'DS2025'!$J$5:$J$15,1)):
INDEX('DS2025'!$K$5:$K$15,MATCH(B15,'DS2025'!$J$5:$J$15,1)+1),
INDEX('DS2025'!$J$5:$J$15,MATCH(B15,'DS2025'!$J$5:$J$15,1)):
INDEX('DS2025'!$J$5:$J$15,MATCH(B15,'DS2025'!$J$5:$J$15,1)+1)),
IF($C$4=Database!$A$6,
_xlfn.FORECAST.LINEAR(B15,
INDEX('DS2025'!$N$5:$N$15,MATCH(B15,'DS2025'!$M$5:$M$15,1)):
INDEX('DS2025'!$N$5:$N$15,MATCH(B15,'DS2025'!$M$5:$M$15,1)+1),
INDEX('DS2025'!$M$5:$M$15,MATCH(B15,'DS2025'!$M$5:$M$15,1)):
INDEX('DS2025'!$M$5:$M$15,MATCH(B15,'DS2025'!$M$5:$M$15,1)+1)),
IF($C$4=Database!$A$7,
_xlfn.FORECAST.LINEAR(B15,
INDEX('DS2025'!$Q$5:$Q$15,MATCH(B15,'DS2025'!$P$5:$P$15,1)):
INDEX('DS2025'!$Q$5:$Q$15,MATCH(B15,'DS2025'!$P$5:$P$15,1)+1),
INDEX('DS2025'!$P$5:$P$15,MATCH(B15,'DS2025'!$P$5:$P$15,1)):
INDEX('DS2025'!$P$5:$P$15,MATCH(B15,'DS2025'!$P$5:$P$15,1)+1)),
IF($C$4=Database!$A$8,
_xlfn.FORECAST.LINEAR(B15,
INDEX('DS2025'!$T$5:$T$15,MATCH(B15,'DS2025'!$S$5:$S$15,1)):
INDEX('DS2025'!$T$5:$T$15,MATCH(B15,'DS2025'!$S$5:$S$15,1)+1),
INDEX('DS2025'!$S$5:$S$15,MATCH(B15,'DS2025'!$S$5:$S$15,1)):
INDEX('DS2025'!$S$5:$S$15,MATCH(B15,'DS2025'!$S$5:$S$15,1)+1)),
IF($C$4=Database!$A$9,
_xlfn.FORECAST.LINEAR(B15,
INDEX('DS2025'!$W$5:$W$15,MATCH(B15,'DS2025'!$V$5:$V$15,1)):
INDEX('DS2025'!$W$5:$W$15,MATCH(B15,'DS2025'!$V$5:$V$15,1)+1),
INDEX('DS2025'!$V$5:$V$15,MATCH(B15,'DS2025'!$V$5:$V$15,1)):
INDEX('DS2025'!$V$5:$V$15,MATCH(B15,'DS2025'!$V$5:$V$15,1)+1)),
IF($C$4=Database!$A$10,
_xlfn.FORECAST.LINEAR(B15,
INDEX('DS2025'!$Z$5:$Z$15,MATCH(B15,'DS2025'!$Y$5:$Y$15,1)):
INDEX('DS2025'!$Z$5:$Z$15,MATCH(B15,'DS2025'!$Y$5:$Y$15,1)+1),
INDEX('DS2025'!$Y$5:$Y$15,MATCH(B15,'DS2025'!$Y$5:$Y$15,1)):
INDEX('DS2025'!$Y$5:$Y$15,MATCH(B15,'DS2025'!$Y$5:$Y$15,1)+1)),
IF($C$4=Database!$A$11,
_xlfn.FORECAST.LINEAR(
B15,
INDEX('DS2025'!$B$21:$B$35,MATCH(B15,'DS2025'!$A$21:$A$35,1)):
INDEX('DS2025'!$B$21:$B$35,MATCH(B15,'DS2025'!$A$21:$A$35,1)+1),
INDEX('DS2025'!$A$21:$A$35,MATCH(B15,'DS2025'!$A$21:$A$35,1)):
INDEX('DS2025'!$A$21:$A$35,MATCH(B15,'DS2025'!$A$21:$A$35,1)+1)),
IF($C$4=Database!$A$12,
_xlfn.FORECAST.LINEAR(
B15,
INDEX('DS2025'!$E$21:$E$35,MATCH(B15,'DS2025'!$D$21:$D$35,1)):
INDEX('DS2025'!$E$21:$E$35,MATCH(B15,'DS2025'!$D$21:$D$35,1)+1),
INDEX('DS2025'!$D$21:$D$35,MATCH(B15,'DS2025'!$D$21:$D$35,1)):
INDEX('DS2025'!$D$21:$D$35,MATCH(B15,'DS2025'!$D$21:$D$35,1)+1)),
IF($C$4=Database!$A$13,
_xlfn.FORECAST.LINEAR(
B15,
INDEX('DS2025'!$H$21:$H$35,MATCH(B15,'DS2025'!$G$21:$G$35,1)):
INDEX('DS2025'!$H$21:$H$35,MATCH(B15,'DS2025'!$G$21:$G$35,1)+1),
INDEX('DS2025'!$G$21:$G$35,MATCH(B15,'DS2025'!$G$21:$G$35,1)):
INDEX('DS2025'!$G$21:$G$35,MATCH(B15,'DS2025'!$G$21:$G$35,1)+1)),
IF($C$4=Database!$A$14,
_xlfn.FORECAST.LINEAR(
B15,
INDEX('DS2025'!$K$21:$K$35,MATCH(B15,'DS2025'!$J$21:$J$35,1)):
INDEX('DS2025'!$K$21:$K$35,MATCH(B15,'DS2025'!$J$21:$J$35,1)+1),
INDEX('DS2025'!$J$21:$J$35,MATCH(B15,'DS2025'!$J$21:$J$35,1)):
INDEX('DS2025'!$J$21:$J$35,MATCH(B15,'DS2025'!$J$21:$J$35,1)+1)),
IF($C$4=Database!$A$15,
_xlfn.FORECAST.LINEAR(
B15,
INDEX('DS2025'!$N$21:$N$35,MATCH(B15,'DS2025'!$M$21:$M$35,1)):
INDEX('DS2025'!$N$21:$N$35,MATCH(B15,'DS2025'!$M$21:$M$35,1)+1),
INDEX('DS2025'!$M$21:$M$35,MATCH(B15,'DS2025'!$M$21:$M$35,1)):
INDEX('DS2025'!$M$21:$M$35,MATCH(B15,'DS2025'!$M$21:$M$35,1)+1)),
IF($C$4=Database!$A$16,
_xlfn.FORECAST.LINEAR(
B15,
INDEX('DS2025'!$Q$21:$Q$35,MATCH(B15,'DS2025'!$P$21:$P$35,1)):
INDEX('DS2025'!$Q$21:$Q$35,MATCH(B15,'DS2025'!$P$21:$P$35,1)+1),
INDEX('DS2025'!$P$21:$P$35,MATCH(B15,'DS2025'!$P$21:$P$35,1)):
INDEX('DS2025'!$P$21:$P$35,MATCH(B15,'DS2025'!$P$21:$P$35,1)+1)),
IF($C$4=Database!$A$17,
_xlfn.FORECAST.LINEAR(
B15,
INDEX('DS2025'!$T$21:$T$35,MATCH(B15,'DS2025'!$S$21:$S$35,1)):
INDEX('DS2025'!$T$21:$T$35,MATCH(B15,'DS2025'!$S$21:$S$35,1)+1),
INDEX('DS2025'!$S$21:$S$35,MATCH(B15,'DS2025'!$S$21:$S$35,1)):
INDEX('DS2025'!$S$21:$S$35,MATCH(B15,'DS2025'!$S$21:$S$35,1)+1)),
IF($C$4=Database!$A$18,
_xlfn.FORECAST.LINEAR(
B15,
INDEX('DS2025'!$W$21:$W$35,MATCH(B15,'DS2025'!$V$21:$V$35,1)):
INDEX('DS2025'!$W$21:$W$35,MATCH(B15,'DS2025'!$V$21:$V$35,1)+1),
INDEX('DS2025'!$V$21:$V$35,MATCH(B15,'DS2025'!$V$21:$V$35,1)):
INDEX('DS2025'!$V$21:$V$35,MATCH(B15,'DS2025'!$V$21:$V$35,1)+1)),
IF($C$4=Database!$A$19,
_xlfn.FORECAST.LINEAR(
B15,
INDEX('DS2025'!$Z$21:$Z$35,MATCH(B15,'DS2025'!$Y$21:$Y$35,1)):
INDEX('DS2025'!$Z$21:$Z$35,MATCH(B15,'DS2025'!$Y$21:$Y$35,1)+1),
INDEX('DS2025'!$Y$21:$Y$35,MATCH(B15,'DS2025'!$Y$21:$Y$35,1)):
INDEX('DS2025'!$Y$21:$Y$35,MATCH(B15,'DS2025'!$Y$21:$Y$35,1)+1)),
IF($C$4=Database!$A$20,
_xlfn.FORECAST.LINEAR(
B15,
INDEX('DS2025'!$AC$21:$AC$35,MATCH(B15,'DS2025'!$AB$21:$AB$35,1)):
INDEX('DS2025'!$AC$21:$AC$35,MATCH(B15,'DS2025'!$AB$21:$AB$35,1)+1),
INDEX('DS2025'!$AB$21:$AB$35,MATCH(B15,'DS2025'!$AB$21:$AB$35,1)):
INDEX('DS2025'!$AB$21:$AB$35,MATCH(B15,'DS2025'!$AB$21:$AB$35,1)+1))
)))))))))))))))))))</f>
        <v>-0.3598701859628074</v>
      </c>
      <c r="D15" s="98">
        <f t="shared" si="0"/>
        <v>107.25312981403719</v>
      </c>
      <c r="E15" s="98">
        <f>'Data 100 C'!C16</f>
        <v>108.679</v>
      </c>
      <c r="F15" s="98">
        <f>IF($F$4=Database!$A$2,
_xlfn.FORECAST.LINEAR(E15,
INDEX('DS2025'!$B$5:$B$15,MATCH(E15,'DS2025'!$A$5:$A$15,1)):
INDEX('DS2025'!$B$5:$B$15,MATCH(E15,'DS2025'!$A$5:$A$15,1)+1),
INDEX('DS2025'!$A$5:$A$15,MATCH(E15,'DS2025'!$A$5:$A$15,1)):
INDEX('DS2025'!$A$5:$A$15,MATCH(E15,'DS2025'!$A$5:$A$15,1)+1)),
IF($F$4=Database!$A$3,
_xlfn.FORECAST.LINEAR(E15,
INDEX('DS2025'!$E$5:$E$15,MATCH(E15,'DS2025'!$D$5:$D$15,1)):
INDEX('DS2025'!$E$5:$E$15,MATCH(E15,'DS2025'!$D$5:$D$15,1)+1),
INDEX('DS2025'!$D$5:$D$15,MATCH(E15,'DS2025'!$D$5:$D$15,1)):
INDEX('DS2025'!$D$5:$D$15,MATCH(E15,'DS2025'!$D$5:$D$15,1)+1)),
IF($F$4=Database!$A$4,
_xlfn.FORECAST.LINEAR(E15,
INDEX('DS2025'!$H$5:$H$15,MATCH(E15,'DS2025'!$G$5:$G$15,1)):
INDEX('DS2025'!$H$5:$H$15,MATCH(E15,'DS2025'!$G$5:$G$15,1)+1),
INDEX('DS2025'!$G$5:$G$15,MATCH(E15,'DS2025'!$G$5:$G$15,1)):
INDEX('DS2025'!$G$5:$G$15,MATCH(E15,'DS2025'!$G$5:$G$15,1)+1)),
IF($F$4=Database!$A$5,
_xlfn.FORECAST.LINEAR(E15,
INDEX('DS2025'!$K$5:$K$15,MATCH(E15,'DS2025'!$J$5:$J$15,1)):
INDEX('DS2025'!$K$5:$K$15,MATCH(E15,'DS2025'!$J$5:$J$15,1)+1),
INDEX('DS2025'!$J$5:$J$15,MATCH(E15,'DS2025'!$J$5:$J$15,1)):
INDEX('DS2025'!$J$5:$J$15,MATCH(E15,'DS2025'!$J$5:$J$15,1)+1)),
IF($F$4=Database!$A$6,
_xlfn.FORECAST.LINEAR(E15,
INDEX('DS2025'!$N$5:$N$15,MATCH(E15,'DS2025'!$M$5:$M$15,1)):
INDEX('DS2025'!$N$5:$N$15,MATCH(E15,'DS2025'!$M$5:$M$15,1)+1),
INDEX('DS2025'!$M$5:$M$15,MATCH(E15,'DS2025'!$M$5:$M$15,1)):
INDEX('DS2025'!$M$5:$M$15,MATCH(E15,'DS2025'!$M$5:$M$15,1)+1)),
IF($F$4=Database!$A$7,
_xlfn.FORECAST.LINEAR(E15,
INDEX('DS2025'!$Q$5:$Q$15,MATCH(E15,'DS2025'!$P$5:$P$15,1)):
INDEX('DS2025'!$Q$5:$Q$15,MATCH(E15,'DS2025'!$P$5:$P$15,1)+1),
INDEX('DS2025'!$P$5:$P$15,MATCH(E15,'DS2025'!$P$5:$P$15,1)):
INDEX('DS2025'!$P$5:$P$15,MATCH(E15,'DS2025'!$P$5:$P$15,1)+1)),
IF($F$4=Database!$A$8,
_xlfn.FORECAST.LINEAR(E15,
INDEX('DS2025'!$T$5:$T$15,MATCH(E15,'DS2025'!$S$5:$S$15,1)):
INDEX('DS2025'!$T$5:$T$15,MATCH(E15,'DS2025'!$S$5:$S$15,1)+1),
INDEX('DS2025'!$S$5:$S$15,MATCH(E15,'DS2025'!$S$5:$S$15,1)):
INDEX('DS2025'!$S$5:$S$15,MATCH(E15,'DS2025'!$S$5:$S$15,1)+1)),
IF($F$4=Database!$A$9,
_xlfn.FORECAST.LINEAR(E15,
INDEX('DS2025'!$W$5:$W$15,MATCH(E15,'DS2025'!$V$5:$V$15,1)):
INDEX('DS2025'!$W$5:$W$15,MATCH(E15,'DS2025'!$V$5:$V$15,1)+1),
INDEX('DS2025'!$V$5:$V$15,MATCH(E15,'DS2025'!$V$5:$V$15,1)):
INDEX('DS2025'!$V$5:$V$15,MATCH(E15,'DS2025'!$V$5:$V$15,1)+1)),
IF($F$4=Database!$A$10,
_xlfn.FORECAST.LINEAR(E15,
INDEX('DS2025'!$Z$5:$Z$15,MATCH(E15,'DS2025'!$Y$5:$Y$15,1)):
INDEX('DS2025'!$Z$5:$Z$15,MATCH(E15,'DS2025'!$Y$5:$Y$15,1)+1),
INDEX('DS2025'!$Y$5:$Y$15,MATCH(E15,'DS2025'!$Y$5:$Y$15,1)):
INDEX('DS2025'!$Y$5:$Y$15,MATCH(E15,'DS2025'!$Y$5:$Y$15,1)+1)),
IF($F$4=Database!$A$11,
_xlfn.FORECAST.LINEAR(
E15,
INDEX('DS2025'!$B$21:$B$35,MATCH(E15,'DS2025'!$A$21:$A$35,1)):
INDEX('DS2025'!$B$21:$B$35,MATCH(E15,'DS2025'!$A$21:$A$35,1)+1),
INDEX('DS2025'!$A$21:$A$35,MATCH(E15,'DS2025'!$A$21:$A$35,1)):
INDEX('DS2025'!$A$21:$A$35,MATCH(E15,'DS2025'!$A$21:$A$35,1)+1)),
IF($F$4=Database!$A$12,
_xlfn.FORECAST.LINEAR(
E15,
INDEX('DS2025'!$E$21:$E$35,MATCH(E15,'DS2025'!$D$21:$D$35,1)):
INDEX('DS2025'!$E$21:$E$35,MATCH(E15,'DS2025'!$D$21:$D$35,1)+1),
INDEX('DS2025'!$D$21:$D$35,MATCH(E15,'DS2025'!$D$21:$D$35,1)):
INDEX('DS2025'!$D$21:$D$35,MATCH(E15,'DS2025'!$D$21:$D$35,1)+1)),
IF($F$4=Database!$A$13,
_xlfn.FORECAST.LINEAR(
E15,
INDEX('DS2025'!$H$21:$H$35,MATCH(E15,'DS2025'!$G$21:$G$35,1)):
INDEX('DS2025'!$H$21:$H$35,MATCH(E15,'DS2025'!$G$21:$G$35,1)+1),
INDEX('DS2025'!$G$21:$G$35,MATCH(E15,'DS2025'!$G$21:$G$35,1)):
INDEX('DS2025'!$G$21:$G$35,MATCH(E15,'DS2025'!$G$21:$G$35,1)+1)),
IF($F$4=Database!$A$14,
_xlfn.FORECAST.LINEAR(
E15,
INDEX('DS2025'!$K$21:$K$35,MATCH(E15,'DS2025'!$J$21:$J$35,1)):
INDEX('DS2025'!$K$21:$K$35,MATCH(E15,'DS2025'!$J$21:$J$35,1)+1),
INDEX('DS2025'!$J$21:$J$35,MATCH(E15,'DS2025'!$J$21:$J$35,1)):
INDEX('DS2025'!$J$21:$J$35,MATCH(E15,'DS2025'!$J$21:$J$35,1)+1)),
IF($F$4=Database!$A$15,
_xlfn.FORECAST.LINEAR(
E15,
INDEX('DS2025'!$N$21:$N$35,MATCH(E15,'DS2025'!$M$21:$M$35,1)):
INDEX('DS2025'!$N$21:$N$35,MATCH(E15,'DS2025'!$M$21:$M$35,1)+1),
INDEX('DS2025'!$M$21:$M$35,MATCH(E15,'DS2025'!$M$21:$M$35,1)):
INDEX('DS2025'!$M$21:$M$35,MATCH(E15,'DS2025'!$M$21:$M$35,1)+1)),
IF($F$4=Database!$A$16,
_xlfn.FORECAST.LINEAR(
E15,
INDEX('DS2025'!$Q$21:$Q$35,MATCH(E15,'DS2025'!$P$21:$P$35,1)):
INDEX('DS2025'!$Q$21:$Q$35,MATCH(E15,'DS2025'!$P$21:$P$35,1)+1),
INDEX('DS2025'!$P$21:$P$35,MATCH(E15,'DS2025'!$P$21:$P$35,1)):
INDEX('DS2025'!$P$21:$P$35,MATCH(E15,'DS2025'!$P$21:$P$35,1)+1)),
IF($F$4=Database!$A$17,
_xlfn.FORECAST.LINEAR(
E15,
INDEX('DS2025'!$T$21:$T$35,MATCH(E15,'DS2025'!$S$21:$S$35,1)):
INDEX('DS2025'!$T$21:$T$35,MATCH(E15,'DS2025'!$S$21:$S$35,1)+1),
INDEX('DS2025'!$S$21:$S$35,MATCH(E15,'DS2025'!$S$21:$S$35,1)):
INDEX('DS2025'!$S$21:$S$35,MATCH(E15,'DS2025'!$S$21:$S$35,1)+1)),
IF($F$4=Database!$A$18,
_xlfn.FORECAST.LINEAR(
E15,
INDEX('DS2025'!$W$21:$W$35,MATCH(E15,'DS2025'!$V$21:$V$35,1)):
INDEX('DS2025'!$W$21:$W$35,MATCH(E15,'DS2025'!$V$21:$V$35,1)+1),
INDEX('DS2025'!$V$21:$V$35,MATCH(E15,'DS2025'!$V$21:$V$35,1)):
INDEX('DS2025'!$V$21:$V$35,MATCH(E15,'DS2025'!$V$21:$V$35,1)+1)),
IF($F$4=Database!$A$19,
_xlfn.FORECAST.LINEAR(
E15,
INDEX('DS2025'!$Z$21:$Z$35,MATCH(E15,'DS2025'!$Y$21:$Y$35,1)):
INDEX('DS2025'!$Z$21:$Z$35,MATCH(E15,'DS2025'!$Y$21:$Y$35,1)+1),
INDEX('DS2025'!$Y$21:$Y$35,MATCH(E15,'DS2025'!$Y$21:$Y$35,1)):
INDEX('DS2025'!$Y$21:$Y$35,MATCH(E15,'DS2025'!$Y$21:$Y$35,1)+1)),
IF($F$4=Database!$A$20,
_xlfn.FORECAST.LINEAR(
E15,
INDEX('DS2025'!$AC$21:$AC$35,MATCH(E15,'DS2025'!$AB$21:$AB$35,1)):
INDEX('DS2025'!$AC$21:$AC$35,MATCH(E15,'DS2025'!$AB$21:$AB$35,1)+1),
INDEX('DS2025'!$AB$21:$AB$35,MATCH(E15,'DS2025'!$AB$21:$AB$35,1)):
INDEX('DS2025'!$AB$21:$AB$35,MATCH(E15,'DS2025'!$AB$21:$AB$35,1)+1))
)))))))))))))))))))</f>
        <v>-0.35999808038392317</v>
      </c>
      <c r="G15" s="98">
        <f t="shared" si="1"/>
        <v>108.31900191961608</v>
      </c>
      <c r="H15" s="98">
        <f>'Data 100 C'!D16</f>
        <v>107.358</v>
      </c>
      <c r="I15" s="98">
        <f>IF($I$4=Database!$A$2,
_xlfn.FORECAST.LINEAR(H15,
INDEX('DS2025'!$B$5:$B$15,MATCH(H15,'DS2025'!$A$5:$A$15,1)):
INDEX('DS2025'!$B$5:$B$15,MATCH(H15,'DS2025'!$A$5:$A$15,1)+1),
INDEX('DS2025'!$A$5:$A$15,MATCH(H15,'DS2025'!$A$5:$A$15,1)):
INDEX('DS2025'!$A$5:$A$15,MATCH(H15,'DS2025'!$A$5:$A$15,1)+1)),
IF($I$4=Database!$A$3,
_xlfn.FORECAST.LINEAR(H15,
INDEX('DS2025'!$E$5:$E$15,MATCH(H15,'DS2025'!$D$5:$D$15,1)):
INDEX('DS2025'!$E$5:$E$15,MATCH(H15,'DS2025'!$D$5:$D$15,1)+1),
INDEX('DS2025'!$D$5:$D$15,MATCH(H15,'DS2025'!$D$5:$D$15,1)):
INDEX('DS2025'!$D$5:$D$15,MATCH(H15,'DS2025'!$D$5:$D$15,1)+1)),
IF($I$4=Database!$A$4,
_xlfn.FORECAST.LINEAR(H15,
INDEX('DS2025'!$H$5:$H$15,MATCH(H15,'DS2025'!$G$5:$G$15,1)):
INDEX('DS2025'!$H$5:$H$15,MATCH(H15,'DS2025'!$G$5:$G$15,1)+1),
INDEX('DS2025'!$G$5:$G$15,MATCH(H15,'DS2025'!$G$5:$G$15,1)):
INDEX('DS2025'!$G$5:$G$15,MATCH(H15,'DS2025'!$G$5:$G$15,1)+1)),
IF($I$4=Database!$A$5,
_xlfn.FORECAST.LINEAR(H15,
INDEX('DS2025'!$K$5:$K$15,MATCH(H15,'DS2025'!$J$5:$J$15,1)):
INDEX('DS2025'!$K$5:$K$15,MATCH(H15,'DS2025'!$J$5:$J$15,1)+1),
INDEX('DS2025'!$J$5:$J$15,MATCH(H15,'DS2025'!$J$5:$J$15,1)):
INDEX('DS2025'!$J$5:$J$15,MATCH(H15,'DS2025'!$J$5:$J$15,1)+1)),
IF($I$4=Database!$A$6,
_xlfn.FORECAST.LINEAR(H15,
INDEX('DS2025'!$N$5:$N$15,MATCH(H15,'DS2025'!$M$5:$M$15,1)):
INDEX('DS2025'!$N$5:$N$15,MATCH(H15,'DS2025'!$M$5:$M$15,1)+1),
INDEX('DS2025'!$M$5:$M$15,MATCH(H15,'DS2025'!$M$5:$M$15,1)):
INDEX('DS2025'!$M$5:$M$15,MATCH(H15,'DS2025'!$M$5:$M$15,1)+1)),
IF($I$4=Database!$A$7,
_xlfn.FORECAST.LINEAR(H15,
INDEX('DS2025'!$Q$5:$Q$15,MATCH(H15,'DS2025'!$P$5:$P$15,1)):
INDEX('DS2025'!$Q$5:$Q$15,MATCH(H15,'DS2025'!$P$5:$P$15,1)+1),
INDEX('DS2025'!$P$5:$P$15,MATCH(H15,'DS2025'!$P$5:$P$15,1)):
INDEX('DS2025'!$P$5:$P$15,MATCH(H15,'DS2025'!$P$5:$P$15,1)+1)),
IF($I$4=Database!$A$8,
_xlfn.FORECAST.LINEAR(H15,
INDEX('DS2025'!$T$5:$T$15,MATCH(H15,'DS2025'!$S$5:$S$15,1)):
INDEX('DS2025'!$T$5:$T$15,MATCH(H15,'DS2025'!$S$5:$S$15,1)+1),
INDEX('DS2025'!$S$5:$S$15,MATCH(H15,'DS2025'!$S$5:$S$15,1)):
INDEX('DS2025'!$S$5:$S$15,MATCH(H15,'DS2025'!$S$5:$S$15,1)+1)),
IF($I$4=Database!$A$9,
_xlfn.FORECAST.LINEAR(H15,
INDEX('DS2025'!$W$5:$W$15,MATCH(H15,'DS2025'!$V$5:$V$15,1)):
INDEX('DS2025'!$W$5:$W$15,MATCH(H15,'DS2025'!$V$5:$V$15,1)+1),
INDEX('DS2025'!$V$5:$V$15,MATCH(H15,'DS2025'!$V$5:$V$15,1)):
INDEX('DS2025'!$V$5:$V$15,MATCH(H15,'DS2025'!$V$5:$V$15,1)+1)),
IF($I$4=Database!$A$10,
_xlfn.FORECAST.LINEAR(H15,
INDEX('DS2025'!$Z$5:$Z$15,MATCH(H15,'DS2025'!$Y$5:$Y$15,1)):
INDEX('DS2025'!$Z$5:$Z$15,MATCH(H15,'DS2025'!$Y$5:$Y$15,1)+1),
INDEX('DS2025'!$Y$5:$Y$15,MATCH(H15,'DS2025'!$Y$5:$Y$15,1)):
INDEX('DS2025'!$Y$5:$Y$15,MATCH(H15,'DS2025'!$Y$5:$Y$15,1)+1)),
IF($I$4=Database!$A$11,
_xlfn.FORECAST.LINEAR(
H15,
INDEX('DS2025'!$B$21:$B$35,MATCH(H15,'DS2025'!$A$21:$A$35,1)):
INDEX('DS2025'!$B$21:$B$35,MATCH(H15,'DS2025'!$A$21:$A$35,1)+1),
INDEX('DS2025'!$A$21:$A$35,MATCH(H15,'DS2025'!$A$21:$A$35,1)):
INDEX('DS2025'!$A$21:$A$35,MATCH(H15,'DS2025'!$A$21:$A$35,1)+1)),
IF($I$4=Database!$A$12,
_xlfn.FORECAST.LINEAR(
H15,
INDEX('DS2025'!$E$21:$E$35,MATCH(H15,'DS2025'!$D$21:$D$35,1)):
INDEX('DS2025'!$E$21:$E$35,MATCH(H15,'DS2025'!$D$21:$D$35,1)+1),
INDEX('DS2025'!$D$21:$D$35,MATCH(H15,'DS2025'!$D$21:$D$35,1)):
INDEX('DS2025'!$D$21:$D$35,MATCH(H15,'DS2025'!$D$21:$D$35,1)+1)),
IF($I$4=Database!$A$13,
_xlfn.FORECAST.LINEAR(
H15,
INDEX('DS2025'!$H$21:$H$35,MATCH(H15,'DS2025'!$G$21:$G$35,1)):
INDEX('DS2025'!$H$21:$H$35,MATCH(H15,'DS2025'!$G$21:$G$35,1)+1),
INDEX('DS2025'!$G$21:$G$35,MATCH(H15,'DS2025'!$G$21:$G$35,1)):
INDEX('DS2025'!$G$21:$G$35,MATCH(H15,'DS2025'!$G$21:$G$35,1)+1)),
IF($I$4=Database!$A$14,
_xlfn.FORECAST.LINEAR(
H15,
INDEX('DS2025'!$K$21:$K$35,MATCH(H15,'DS2025'!$J$21:$J$35,1)):
INDEX('DS2025'!$K$21:$K$35,MATCH(H15,'DS2025'!$J$21:$J$35,1)+1),
INDEX('DS2025'!$J$21:$J$35,MATCH(H15,'DS2025'!$J$21:$J$35,1)):
INDEX('DS2025'!$J$21:$J$35,MATCH(H15,'DS2025'!$J$21:$J$35,1)+1)),
IF($I$4=Database!$A$15,
_xlfn.FORECAST.LINEAR(
H15,
INDEX('DS2025'!$N$21:$N$35,MATCH(H15,'DS2025'!$M$21:$M$35,1)):
INDEX('DS2025'!$N$21:$N$35,MATCH(H15,'DS2025'!$M$21:$M$35,1)+1),
INDEX('DS2025'!$M$21:$M$35,MATCH(H15,'DS2025'!$M$21:$M$35,1)):
INDEX('DS2025'!$M$21:$M$35,MATCH(H15,'DS2025'!$M$21:$M$35,1)+1)),
IF($I$4=Database!$A$16,
_xlfn.FORECAST.LINEAR(
H15,
INDEX('DS2025'!$Q$21:$Q$35,MATCH(H15,'DS2025'!$P$21:$P$35,1)):
INDEX('DS2025'!$Q$21:$Q$35,MATCH(H15,'DS2025'!$P$21:$P$35,1)+1),
INDEX('DS2025'!$P$21:$P$35,MATCH(H15,'DS2025'!$P$21:$P$35,1)):
INDEX('DS2025'!$P$21:$P$35,MATCH(H15,'DS2025'!$P$21:$P$35,1)+1)),
IF($I$4=Database!$A$17,
_xlfn.FORECAST.LINEAR(
H15,
INDEX('DS2025'!$T$21:$T$35,MATCH(H15,'DS2025'!$S$21:$S$35,1)):
INDEX('DS2025'!$T$21:$T$35,MATCH(H15,'DS2025'!$S$21:$S$35,1)+1),
INDEX('DS2025'!$S$21:$S$35,MATCH(H15,'DS2025'!$S$21:$S$35,1)):
INDEX('DS2025'!$S$21:$S$35,MATCH(H15,'DS2025'!$S$21:$S$35,1)+1)),
IF($I$4=Database!$A$18,
_xlfn.FORECAST.LINEAR(
H15,
INDEX('DS2025'!$W$21:$W$35,MATCH(H15,'DS2025'!$V$21:$V$35,1)):
INDEX('DS2025'!$W$21:$W$35,MATCH(H15,'DS2025'!$V$21:$V$35,1)+1),
INDEX('DS2025'!$V$21:$V$35,MATCH(H15,'DS2025'!$V$21:$V$35,1)):
INDEX('DS2025'!$V$21:$V$35,MATCH(H15,'DS2025'!$V$21:$V$35,1)+1)),
IF($I$4=Database!$A$19,
_xlfn.FORECAST.LINEAR(
H15,
INDEX('DS2025'!$Z$21:$Z$35,MATCH(H15,'DS2025'!$Y$21:$Y$35,1)):
INDEX('DS2025'!$Z$21:$Z$35,MATCH(H15,'DS2025'!$Y$21:$Y$35,1)+1),
INDEX('DS2025'!$Y$21:$Y$35,MATCH(H15,'DS2025'!$Y$21:$Y$35,1)):
INDEX('DS2025'!$Y$21:$Y$35,MATCH(H15,'DS2025'!$Y$21:$Y$35,1)+1)),
IF($I$4=Database!$A$20,
_xlfn.FORECAST.LINEAR(
H15,
INDEX('DS2025'!$AC$21:$AC$35,MATCH(H15,'DS2025'!$AB$21:$AB$35,1)):
INDEX('DS2025'!$AC$21:$AC$35,MATCH(H15,'DS2025'!$AB$21:$AB$35,1)+1),
INDEX('DS2025'!$AB$21:$AB$35,MATCH(H15,'DS2025'!$AB$21:$AB$35,1)):
INDEX('DS2025'!$AB$21:$AB$35,MATCH(H15,'DS2025'!$AB$21:$AB$35,1)+1))
)))))))))))))))))))</f>
        <v>-0.22867260978820153</v>
      </c>
      <c r="J15" s="98">
        <f t="shared" si="2"/>
        <v>107.1293273902118</v>
      </c>
      <c r="K15" s="98">
        <f>'Data 100 C'!E16</f>
        <v>107.752</v>
      </c>
      <c r="L15" s="98">
        <f>IF($L$4=Database!$A$2,
_xlfn.FORECAST.LINEAR(K15,
INDEX('DS2025'!$B$5:$B$15,MATCH(K15,'DS2025'!$A$5:$A$15,1)):
INDEX('DS2025'!$B$5:$B$15,MATCH(K15,'DS2025'!$A$5:$A$15,1)+1),
INDEX('DS2025'!$A$5:$A$15,MATCH(K15,'DS2025'!$A$5:$A$15,1)):
INDEX('DS2025'!$A$5:$A$15,MATCH(K15,'DS2025'!$A$5:$A$15,1)+1)),
IF($L$4=Database!$A$3,
_xlfn.FORECAST.LINEAR(K15,
INDEX('DS2025'!$E$5:$E$15,MATCH(K15,'DS2025'!$D$5:$D$15,1)):
INDEX('DS2025'!$E$5:$E$15,MATCH(K15,'DS2025'!$D$5:$D$15,1)+1),
INDEX('DS2025'!$D$5:$D$15,MATCH(K15,'DS2025'!$D$5:$D$15,1)):
INDEX('DS2025'!$D$5:$D$15,MATCH(K15,'DS2025'!$D$5:$D$15,1)+1)),
IF($L$4=Database!$A$4,
_xlfn.FORECAST.LINEAR(K15,
INDEX('DS2025'!$H$5:$H$15,MATCH(K15,'DS2025'!$G$5:$G$15,1)):
INDEX('DS2025'!$H$5:$H$15,MATCH(K15,'DS2025'!$G$5:$G$15,1)+1),
INDEX('DS2025'!$G$5:$G$15,MATCH(K15,'DS2025'!$G$5:$G$15,1)):
INDEX('DS2025'!$G$5:$G$15,MATCH(K15,'DS2025'!$G$5:$G$15,1)+1)),
IF($L$4=Database!$A$5,
_xlfn.FORECAST.LINEAR(K15,
INDEX('DS2025'!$K$5:$K$15,MATCH(K15,'DS2025'!$J$5:$J$15,1)):
INDEX('DS2025'!$K$5:$K$15,MATCH(K15,'DS2025'!$J$5:$J$15,1)+1),
INDEX('DS2025'!$J$5:$J$15,MATCH(K15,'DS2025'!$J$5:$J$15,1)):
INDEX('DS2025'!$J$5:$J$15,MATCH(K15,'DS2025'!$J$5:$J$15,1)+1)),
IF($L$4=Database!$A$6,
_xlfn.FORECAST.LINEAR(K15,
INDEX('DS2025'!$N$5:$N$15,MATCH(K15,'DS2025'!$M$5:$M$15,1)):
INDEX('DS2025'!$N$5:$N$15,MATCH(K15,'DS2025'!$M$5:$M$15,1)+1),
INDEX('DS2025'!$M$5:$M$15,MATCH(K15,'DS2025'!$M$5:$M$15,1)):
INDEX('DS2025'!$M$5:$M$15,MATCH(K15,'DS2025'!$M$5:$M$15,1)+1)),
IF($L$4=Database!$A$7,
_xlfn.FORECAST.LINEAR(K15,
INDEX('DS2025'!$Q$5:$Q$15,MATCH(K15,'DS2025'!$P$5:$P$15,1)):
INDEX('DS2025'!$Q$5:$Q$15,MATCH(K15,'DS2025'!$P$5:$P$15,1)+1),
INDEX('DS2025'!$P$5:$P$15,MATCH(K15,'DS2025'!$P$5:$P$15,1)):
INDEX('DS2025'!$P$5:$P$15,MATCH(K15,'DS2025'!$P$5:$P$15,1)+1)),
IF($L$4=Database!$A$8,
_xlfn.FORECAST.LINEAR(K15,
INDEX('DS2025'!$T$5:$T$15,MATCH(K15,'DS2025'!$S$5:$S$15,1)):
INDEX('DS2025'!$T$5:$T$15,MATCH(K15,'DS2025'!$S$5:$S$15,1)+1),
INDEX('DS2025'!$S$5:$S$15,MATCH(K15,'DS2025'!$S$5:$S$15,1)):
INDEX('DS2025'!$S$5:$S$15,MATCH(K15,'DS2025'!$S$5:$S$15,1)+1)),
IF($L$4=Database!$A$9,
_xlfn.FORECAST.LINEAR(K15,
INDEX('DS2025'!$W$5:$W$15,MATCH(K15,'DS2025'!$V$5:$V$15,1)):
INDEX('DS2025'!$W$5:$W$15,MATCH(K15,'DS2025'!$V$5:$V$15,1)+1),
INDEX('DS2025'!$V$5:$V$15,MATCH(K15,'DS2025'!$V$5:$V$15,1)):
INDEX('DS2025'!$V$5:$V$15,MATCH(K15,'DS2025'!$V$5:$V$15,1)+1)),
IF($L$4=Database!$A$10,
_xlfn.FORECAST.LINEAR(K15,
INDEX('DS2025'!$Z$5:$Z$15,MATCH(K15,'DS2025'!$Y$5:$Y$15,1)):
INDEX('DS2025'!$Z$5:$Z$15,MATCH(K15,'DS2025'!$Y$5:$Y$15,1)+1),
INDEX('DS2025'!$Y$5:$Y$15,MATCH(K15,'DS2025'!$Y$5:$Y$15,1)):
INDEX('DS2025'!$Y$5:$Y$15,MATCH(K15,'DS2025'!$Y$5:$Y$15,1)+1)),
IF($L$4=Database!$A$11,
_xlfn.FORECAST.LINEAR(
K15,
INDEX('DS2025'!$B$21:$B$35,MATCH(K15,'DS2025'!$A$21:$A$35,1)):
INDEX('DS2025'!$B$21:$B$35,MATCH(K15,'DS2025'!$A$21:$A$35,1)+1),
INDEX('DS2025'!$A$21:$A$35,MATCH(K15,'DS2025'!$A$21:$A$35,1)):
INDEX('DS2025'!$A$21:$A$35,MATCH(K15,'DS2025'!$A$21:$A$35,1)+1)),
IF($L$4=Database!$A$12,
_xlfn.FORECAST.LINEAR(
K15,
INDEX('DS2025'!$E$21:$E$35,MATCH(K15,'DS2025'!$D$21:$D$35,1)):
INDEX('DS2025'!$E$21:$E$35,MATCH(K15,'DS2025'!$D$21:$D$35,1)+1),
INDEX('DS2025'!$D$21:$D$35,MATCH(K15,'DS2025'!$D$21:$D$35,1)):
INDEX('DS2025'!$D$21:$D$35,MATCH(K15,'DS2025'!$D$21:$D$35,1)+1)),
IF($L$4=Database!$A$13,
_xlfn.FORECAST.LINEAR(
K15,
INDEX('DS2025'!$H$21:$H$35,MATCH(K15,'DS2025'!$G$21:$G$35,1)):
INDEX('DS2025'!$H$21:$H$35,MATCH(K15,'DS2025'!$G$21:$G$35,1)+1),
INDEX('DS2025'!$G$21:$G$35,MATCH(K15,'DS2025'!$G$21:$G$35,1)):
INDEX('DS2025'!$G$21:$G$35,MATCH(K15,'DS2025'!$G$21:$G$35,1)+1)),
IF($L$4=Database!$A$14,
_xlfn.FORECAST.LINEAR(
K15,
INDEX('DS2025'!$K$21:$K$35,MATCH(K15,'DS2025'!$J$21:$J$35,1)):
INDEX('DS2025'!$K$21:$K$35,MATCH(K15,'DS2025'!$J$21:$J$35,1)+1),
INDEX('DS2025'!$J$21:$J$35,MATCH(K15,'DS2025'!$J$21:$J$35,1)):
INDEX('DS2025'!$J$21:$J$35,MATCH(K15,'DS2025'!$J$21:$J$35,1)+1)),
IF($L$4=Database!$A$15,
_xlfn.FORECAST.LINEAR(
K15,
INDEX('DS2025'!$N$21:$N$35,MATCH(K15,'DS2025'!$M$21:$M$35,1)):
INDEX('DS2025'!$N$21:$N$35,MATCH(K15,'DS2025'!$M$21:$M$35,1)+1),
INDEX('DS2025'!$M$21:$M$35,MATCH(K15,'DS2025'!$M$21:$M$35,1)):
INDEX('DS2025'!$M$21:$M$35,MATCH(K15,'DS2025'!$M$21:$M$35,1)+1)),
IF($L$4=Database!$A$16,
_xlfn.FORECAST.LINEAR(
K15,
INDEX('DS2025'!$Q$21:$Q$35,MATCH(K15,'DS2025'!$P$21:$P$35,1)):
INDEX('DS2025'!$Q$21:$Q$35,MATCH(K15,'DS2025'!$P$21:$P$35,1)+1),
INDEX('DS2025'!$P$21:$P$35,MATCH(K15,'DS2025'!$P$21:$P$35,1)):
INDEX('DS2025'!$P$21:$P$35,MATCH(K15,'DS2025'!$P$21:$P$35,1)+1)),
IF($L$4=Database!$A$17,
_xlfn.FORECAST.LINEAR(
K15,
INDEX('DS2025'!$T$21:$T$35,MATCH(K15,'DS2025'!$S$21:$S$35,1)):
INDEX('DS2025'!$T$21:$T$35,MATCH(K15,'DS2025'!$S$21:$S$35,1)+1),
INDEX('DS2025'!$S$21:$S$35,MATCH(K15,'DS2025'!$S$21:$S$35,1)):
INDEX('DS2025'!$S$21:$S$35,MATCH(K15,'DS2025'!$S$21:$S$35,1)+1)),
IF($L$4=Database!$A$18,
_xlfn.FORECAST.LINEAR(
K15,
INDEX('DS2025'!$W$21:$W$35,MATCH(K15,'DS2025'!$V$21:$V$35,1)):
INDEX('DS2025'!$W$21:$W$35,MATCH(K15,'DS2025'!$V$21:$V$35,1)+1),
INDEX('DS2025'!$V$21:$V$35,MATCH(K15,'DS2025'!$V$21:$V$35,1)):
INDEX('DS2025'!$V$21:$V$35,MATCH(K15,'DS2025'!$V$21:$V$35,1)+1)),
IF($L$4=Database!$A$19,
_xlfn.FORECAST.LINEAR(
K15,
INDEX('DS2025'!$Z$21:$Z$35,MATCH(K15,'DS2025'!$Y$21:$Y$35,1)):
INDEX('DS2025'!$Z$21:$Z$35,MATCH(K15,'DS2025'!$Y$21:$Y$35,1)+1),
INDEX('DS2025'!$Y$21:$Y$35,MATCH(K15,'DS2025'!$Y$21:$Y$35,1)):
INDEX('DS2025'!$Y$21:$Y$35,MATCH(K15,'DS2025'!$Y$21:$Y$35,1)+1)),
IF($L$4=Database!$A$20,
_xlfn.FORECAST.LINEAR(
K15,
INDEX('DS2025'!$AC$21:$AC$35,MATCH(K15,'DS2025'!$AB$21:$AB$35,1)):
INDEX('DS2025'!$AC$21:$AC$35,MATCH(K15,'DS2025'!$AB$21:$AB$35,1)+1),
INDEX('DS2025'!$AB$21:$AB$35,MATCH(K15,'DS2025'!$AB$21:$AB$35,1)):
INDEX('DS2025'!$AB$21:$AB$35,MATCH(K15,'DS2025'!$AB$21:$AB$35,1)+1))
)))))))))))))))))))</f>
        <v>-0.35988686262747449</v>
      </c>
      <c r="M15" s="98">
        <f t="shared" si="3"/>
        <v>107.39211313737252</v>
      </c>
      <c r="N15" s="317">
        <f>'Data 100 C'!F16</f>
        <v>106.46899999999999</v>
      </c>
      <c r="O15" s="98">
        <f>IF($O$4=Database!$A$2,
_xlfn.FORECAST.LINEAR(N15,
INDEX('DS2025'!$B$5:$B$15,MATCH(N15,'DS2025'!$A$5:$A$15,1)):
INDEX('DS2025'!$B$5:$B$15,MATCH(N15,'DS2025'!$A$5:$A$15,1)+1),
INDEX('DS2025'!$A$5:$A$15,MATCH(N15,'DS2025'!$A$5:$A$15,1)):
INDEX('DS2025'!$A$5:$A$15,MATCH(N15,'DS2025'!$A$5:$A$15,1)+1)),
IF($O$4=Database!$A$3,
_xlfn.FORECAST.LINEAR(N15,
INDEX('DS2025'!$E$5:$E$15,MATCH(N15,'DS2025'!$D$5:$D$15,1)):
INDEX('DS2025'!$E$5:$E$15,MATCH(N15,'DS2025'!$D$5:$D$15,1)+1),
INDEX('DS2025'!$D$5:$D$15,MATCH(N15,'DS2025'!$D$5:$D$15,1)):
INDEX('DS2025'!$D$5:$D$15,MATCH(N15,'DS2025'!$D$5:$D$15,1)+1)),
IF($O$4=Database!$A$4,
_xlfn.FORECAST.LINEAR(N15,
INDEX('DS2025'!$H$5:$H$15,MATCH(N15,'DS2025'!$G$5:$G$15,1)):
INDEX('DS2025'!$H$5:$H$15,MATCH(N15,'DS2025'!$G$5:$G$15,1)+1),
INDEX('DS2025'!$G$5:$G$15,MATCH(N15,'DS2025'!$G$5:$G$15,1)):
INDEX('DS2025'!$G$5:$G$15,MATCH(N15,'DS2025'!$G$5:$G$15,1)+1)),
IF($O$4=Database!$A$5,
_xlfn.FORECAST.LINEAR(N15,
INDEX('DS2025'!$K$5:$K$15,MATCH(N15,'DS2025'!$J$5:$J$15,1)):
INDEX('DS2025'!$K$5:$K$15,MATCH(N15,'DS2025'!$J$5:$J$15,1)+1),
INDEX('DS2025'!$J$5:$J$15,MATCH(N15,'DS2025'!$J$5:$J$15,1)):
INDEX('DS2025'!$J$5:$J$15,MATCH(N15,'DS2025'!$J$5:$J$15,1)+1)),
IF($O$4=Database!$A$6,
_xlfn.FORECAST.LINEAR(N15,
INDEX('DS2025'!$N$5:$N$15,MATCH(N15,'DS2025'!$M$5:$M$15,1)):
INDEX('DS2025'!$N$5:$N$15,MATCH(N15,'DS2025'!$M$5:$M$15,1)+1),
INDEX('DS2025'!$M$5:$M$15,MATCH(N15,'DS2025'!$M$5:$M$15,1)):
INDEX('DS2025'!$M$5:$M$15,MATCH(N15,'DS2025'!$M$5:$M$15,1)+1)),
IF($O$4=Database!$A$7,
_xlfn.FORECAST.LINEAR(N15,
INDEX('DS2025'!$Q$5:$Q$15,MATCH(N15,'DS2025'!$P$5:$P$15,1)):
INDEX('DS2025'!$Q$5:$Q$15,MATCH(N15,'DS2025'!$P$5:$P$15,1)+1),
INDEX('DS2025'!$P$5:$P$15,MATCH(N15,'DS2025'!$P$5:$P$15,1)):
INDEX('DS2025'!$P$5:$P$15,MATCH(N15,'DS2025'!$P$5:$P$15,1)+1)),
IF($O$4=Database!$A$8,
_xlfn.FORECAST.LINEAR(N15,
INDEX('DS2025'!$T$5:$T$15,MATCH(N15,'DS2025'!$S$5:$S$15,1)):
INDEX('DS2025'!$T$5:$T$15,MATCH(N15,'DS2025'!$S$5:$S$15,1)+1),
INDEX('DS2025'!$S$5:$S$15,MATCH(N15,'DS2025'!$S$5:$S$15,1)):
INDEX('DS2025'!$S$5:$S$15,MATCH(N15,'DS2025'!$S$5:$S$15,1)+1)),
IF($O$4=Database!$A$9,
_xlfn.FORECAST.LINEAR(N15,
INDEX('DS2025'!$W$5:$W$15,MATCH(N15,'DS2025'!$V$5:$V$15,1)):
INDEX('DS2025'!$W$5:$W$15,MATCH(N15,'DS2025'!$V$5:$V$15,1)+1),
INDEX('DS2025'!$V$5:$V$15,MATCH(N15,'DS2025'!$V$5:$V$15,1)):
INDEX('DS2025'!$V$5:$V$15,MATCH(N15,'DS2025'!$V$5:$V$15,1)+1)),
IF($O$4=Database!$A$10,
_xlfn.FORECAST.LINEAR(N15,
INDEX('DS2025'!$Z$5:$Z$15,MATCH(N15,'DS2025'!$Y$5:$Y$15,1)):
INDEX('DS2025'!$Z$5:$Z$15,MATCH(N15,'DS2025'!$Y$5:$Y$15,1)+1),
INDEX('DS2025'!$Y$5:$Y$15,MATCH(N15,'DS2025'!$Y$5:$Y$15,1)):
INDEX('DS2025'!$Y$5:$Y$15,MATCH(N15,'DS2025'!$Y$5:$Y$15,1)+1)),
IF($O$4=Database!$A$11,
_xlfn.FORECAST.LINEAR(
N15,
INDEX('DS2025'!$B$21:$B$35,MATCH(N15,'DS2025'!$A$21:$A$35,1)):
INDEX('DS2025'!$B$21:$B$35,MATCH(N15,'DS2025'!$A$21:$A$35,1)+1),
INDEX('DS2025'!$A$21:$A$35,MATCH(N15,'DS2025'!$A$21:$A$35,1)):
INDEX('DS2025'!$A$21:$A$35,MATCH(N15,'DS2025'!$A$21:$A$35,1)+1)),
IF($O$4=Database!$A$12,
_xlfn.FORECAST.LINEAR(
N15,
INDEX('DS2025'!$E$21:$E$35,MATCH(N15,'DS2025'!$D$21:$D$35,1)):
INDEX('DS2025'!$E$21:$E$35,MATCH(N15,'DS2025'!$D$21:$D$35,1)+1),
INDEX('DS2025'!$D$21:$D$35,MATCH(N15,'DS2025'!$D$21:$D$35,1)):
INDEX('DS2025'!$D$21:$D$35,MATCH(N15,'DS2025'!$D$21:$D$35,1)+1)),
IF($O$4=Database!$A$13,
_xlfn.FORECAST.LINEAR(
N15,
INDEX('DS2025'!$H$21:$H$35,MATCH(N15,'DS2025'!$G$21:$G$35,1)):
INDEX('DS2025'!$H$21:$H$35,MATCH(N15,'DS2025'!$G$21:$G$35,1)+1),
INDEX('DS2025'!$G$21:$G$35,MATCH(N15,'DS2025'!$G$21:$G$35,1)):
INDEX('DS2025'!$G$21:$G$35,MATCH(N15,'DS2025'!$G$21:$G$35,1)+1)),
IF($O$4=Database!$A$14,
_xlfn.FORECAST.LINEAR(
N15,
INDEX('DS2025'!$K$21:$K$35,MATCH(N15,'DS2025'!$J$21:$J$35,1)):
INDEX('DS2025'!$K$21:$K$35,MATCH(N15,'DS2025'!$J$21:$J$35,1)+1),
INDEX('DS2025'!$J$21:$J$35,MATCH(N15,'DS2025'!$J$21:$J$35,1)):
INDEX('DS2025'!$J$21:$J$35,MATCH(N15,'DS2025'!$J$21:$J$35,1)+1)),
IF($O$4=Database!$A$15,
_xlfn.FORECAST.LINEAR(
N15,
INDEX('DS2025'!$N$21:$N$35,MATCH(N15,'DS2025'!$M$21:$M$35,1)):
INDEX('DS2025'!$N$21:$N$35,MATCH(N15,'DS2025'!$M$21:$M$35,1)+1),
INDEX('DS2025'!$M$21:$M$35,MATCH(N15,'DS2025'!$M$21:$M$35,1)):
INDEX('DS2025'!$M$21:$M$35,MATCH(N15,'DS2025'!$M$21:$M$35,1)+1)),
IF($O$4=Database!$A$16,
_xlfn.FORECAST.LINEAR(
N15,
INDEX('DS2025'!$Q$21:$Q$35,MATCH(N15,'DS2025'!$P$21:$P$35,1)):
INDEX('DS2025'!$Q$21:$Q$35,MATCH(N15,'DS2025'!$P$21:$P$35,1)+1),
INDEX('DS2025'!$P$21:$P$35,MATCH(N15,'DS2025'!$P$21:$P$35,1)):
INDEX('DS2025'!$P$21:$P$35,MATCH(N15,'DS2025'!$P$21:$P$35,1)+1)),
IF($O$4=Database!$A$17,
_xlfn.FORECAST.LINEAR(
N15,
INDEX('DS2025'!$T$21:$T$35,MATCH(N15,'DS2025'!$S$21:$S$35,1)):
INDEX('DS2025'!$T$21:$T$35,MATCH(N15,'DS2025'!$S$21:$S$35,1)+1),
INDEX('DS2025'!$S$21:$S$35,MATCH(N15,'DS2025'!$S$21:$S$35,1)):
INDEX('DS2025'!$S$21:$S$35,MATCH(N15,'DS2025'!$S$21:$S$35,1)+1)),
IF($O$4=Database!$A$18,
_xlfn.FORECAST.LINEAR(
N15,
INDEX('DS2025'!$W$21:$W$35,MATCH(N15,'DS2025'!$V$21:$V$35,1)):
INDEX('DS2025'!$W$21:$W$35,MATCH(N15,'DS2025'!$V$21:$V$35,1)+1),
INDEX('DS2025'!$V$21:$V$35,MATCH(N15,'DS2025'!$V$21:$V$35,1)):
INDEX('DS2025'!$V$21:$V$35,MATCH(N15,'DS2025'!$V$21:$V$35,1)+1)),
IF($O$4=Database!$A$19,
_xlfn.FORECAST.LINEAR(
N15,
INDEX('DS2025'!$Z$21:$Z$35,MATCH(N15,'DS2025'!$Y$21:$Y$35,1)):
INDEX('DS2025'!$Z$21:$Z$35,MATCH(N15,'DS2025'!$Y$21:$Y$35,1)+1),
INDEX('DS2025'!$Y$21:$Y$35,MATCH(N15,'DS2025'!$Y$21:$Y$35,1)):
INDEX('DS2025'!$Y$21:$Y$35,MATCH(N15,'DS2025'!$Y$21:$Y$35,1)+1)),
IF($O$4=Database!$A$20,
_xlfn.FORECAST.LINEAR(
N15,
INDEX('DS2025'!$AC$21:$AC$35,MATCH(N15,'DS2025'!$AB$21:$AB$35,1)):
INDEX('DS2025'!$AC$21:$AC$35,MATCH(N15,'DS2025'!$AB$21:$AB$35,1)+1),
INDEX('DS2025'!$AB$21:$AB$35,MATCH(N15,'DS2025'!$AB$21:$AB$35,1)):
INDEX('DS2025'!$AB$21:$AB$35,MATCH(N15,'DS2025'!$AB$21:$AB$35,1)+1))
)))))))))))))))))))</f>
        <v>-0.3597329334133173</v>
      </c>
      <c r="P15" s="96">
        <f t="shared" si="4"/>
        <v>106.10926706658668</v>
      </c>
      <c r="Q15" s="317">
        <f>'Data 100 C'!G16</f>
        <v>107.745</v>
      </c>
      <c r="R15" s="98">
        <f>IF($R$4=Database!$A$2,
_xlfn.FORECAST.LINEAR(Q15,
INDEX('DS2025'!$B$5:$B$15,MATCH(Q15,'DS2025'!$A$5:$A$15,1)):
INDEX('DS2025'!$B$5:$B$15,MATCH(Q15,'DS2025'!$A$5:$A$15,1)+1),
INDEX('DS2025'!$A$5:$A$15,MATCH(Q15,'DS2025'!$A$5:$A$15,1)):
INDEX('DS2025'!$A$5:$A$15,MATCH(Q15,'DS2025'!$A$5:$A$15,1)+1)),
IF($R$4=Database!$A$3,
_xlfn.FORECAST.LINEAR(Q15,
INDEX('DS2025'!$E$5:$E$15,MATCH(Q15,'DS2025'!$D$5:$D$15,1)):
INDEX('DS2025'!$E$5:$E$15,MATCH(Q15,'DS2025'!$D$5:$D$15,1)+1),
INDEX('DS2025'!$D$5:$D$15,MATCH(Q15,'DS2025'!$D$5:$D$15,1)):
INDEX('DS2025'!$D$5:$D$15,MATCH(Q15,'DS2025'!$D$5:$D$15,1)+1)),
IF($R$4=Database!$A$4,
_xlfn.FORECAST.LINEAR(Q15,
INDEX('DS2025'!$H$5:$H$15,MATCH(Q15,'DS2025'!$G$5:$G$15,1)):
INDEX('DS2025'!$H$5:$H$15,MATCH(Q15,'DS2025'!$G$5:$G$15,1)+1),
INDEX('DS2025'!$G$5:$G$15,MATCH(Q15,'DS2025'!$G$5:$G$15,1)):
INDEX('DS2025'!$G$5:$G$15,MATCH(Q15,'DS2025'!$G$5:$G$15,1)+1)),
IF($R$4=Database!$A$5,
_xlfn.FORECAST.LINEAR(Q15,
INDEX('DS2025'!$K$5:$K$15,MATCH(Q15,'DS2025'!$J$5:$J$15,1)):
INDEX('DS2025'!$K$5:$K$15,MATCH(Q15,'DS2025'!$J$5:$J$15,1)+1),
INDEX('DS2025'!$J$5:$J$15,MATCH(Q15,'DS2025'!$J$5:$J$15,1)):
INDEX('DS2025'!$J$5:$J$15,MATCH(Q15,'DS2025'!$J$5:$J$15,1)+1)),
IF($R$4=Database!$A$6,
_xlfn.FORECAST.LINEAR(Q15,
INDEX('DS2025'!$N$5:$N$15,MATCH(Q15,'DS2025'!$M$5:$M$15,1)):
INDEX('DS2025'!$N$5:$N$15,MATCH(Q15,'DS2025'!$M$5:$M$15,1)+1),
INDEX('DS2025'!$M$5:$M$15,MATCH(Q15,'DS2025'!$M$5:$M$15,1)):
INDEX('DS2025'!$M$5:$M$15,MATCH(Q15,'DS2025'!$M$5:$M$15,1)+1)),
IF($R$4=Database!$A$7,
_xlfn.FORECAST.LINEAR(Q15,
INDEX('DS2025'!$Q$5:$Q$15,MATCH(Q15,'DS2025'!$P$5:$P$15,1)):
INDEX('DS2025'!$Q$5:$Q$15,MATCH(Q15,'DS2025'!$P$5:$P$15,1)+1),
INDEX('DS2025'!$P$5:$P$15,MATCH(Q15,'DS2025'!$P$5:$P$15,1)):
INDEX('DS2025'!$P$5:$P$15,MATCH(Q15,'DS2025'!$P$5:$P$15,1)+1)),
IF($R$4=Database!$A$8,
_xlfn.FORECAST.LINEAR(Q15,
INDEX('DS2025'!$T$5:$T$15,MATCH(Q15,'DS2025'!$S$5:$S$15,1)):
INDEX('DS2025'!$T$5:$T$15,MATCH(Q15,'DS2025'!$S$5:$S$15,1)+1),
INDEX('DS2025'!$S$5:$S$15,MATCH(Q15,'DS2025'!$S$5:$S$15,1)):
INDEX('DS2025'!$S$5:$S$15,MATCH(Q15,'DS2025'!$S$5:$S$15,1)+1)),
IF($R$4=Database!$A$9,
_xlfn.FORECAST.LINEAR(Q15,
INDEX('DS2025'!$W$5:$W$15,MATCH(Q15,'DS2025'!$V$5:$V$15,1)):
INDEX('DS2025'!$W$5:$W$15,MATCH(Q15,'DS2025'!$V$5:$V$15,1)+1),
INDEX('DS2025'!$V$5:$V$15,MATCH(Q15,'DS2025'!$V$5:$V$15,1)):
INDEX('DS2025'!$V$5:$V$15,MATCH(Q15,'DS2025'!$V$5:$V$15,1)+1)),
IF($R$4=Database!$A$10,
_xlfn.FORECAST.LINEAR(Q15,
INDEX('DS2025'!$Z$5:$Z$15,MATCH(Q15,'DS2025'!$Y$5:$Y$15,1)):
INDEX('DS2025'!$Z$5:$Z$15,MATCH(Q15,'DS2025'!$Y$5:$Y$15,1)+1),
INDEX('DS2025'!$Y$5:$Y$15,MATCH(Q15,'DS2025'!$Y$5:$Y$15,1)):
INDEX('DS2025'!$Y$5:$Y$15,MATCH(Q15,'DS2025'!$Y$5:$Y$15,1)+1)),
IF($R$4=Database!$A$11,
_xlfn.FORECAST.LINEAR(
Q15,
INDEX('DS2025'!$B$21:$B$35,MATCH(Q15,'DS2025'!$A$21:$A$35,1)):
INDEX('DS2025'!$B$21:$B$35,MATCH(Q15,'DS2025'!$A$21:$A$35,1)+1),
INDEX('DS2025'!$A$21:$A$35,MATCH(Q15,'DS2025'!$A$21:$A$35,1)):
INDEX('DS2025'!$A$21:$A$35,MATCH(Q15,'DS2025'!$A$21:$A$35,1)+1)),
IF($R$4=Database!$A$12,
_xlfn.FORECAST.LINEAR(
Q15,
INDEX('DS2025'!$E$21:$E$35,MATCH(Q15,'DS2025'!$D$21:$D$35,1)):
INDEX('DS2025'!$E$21:$E$35,MATCH(Q15,'DS2025'!$D$21:$D$35,1)+1),
INDEX('DS2025'!$D$21:$D$35,MATCH(Q15,'DS2025'!$D$21:$D$35,1)):
INDEX('DS2025'!$D$21:$D$35,MATCH(Q15,'DS2025'!$D$21:$D$35,1)+1)),
IF($R$4=Database!$A$13,
_xlfn.FORECAST.LINEAR(
Q15,
INDEX('DS2025'!$H$21:$H$35,MATCH(Q15,'DS2025'!$G$21:$G$35,1)):
INDEX('DS2025'!$H$21:$H$35,MATCH(Q15,'DS2025'!$G$21:$G$35,1)+1),
INDEX('DS2025'!$G$21:$G$35,MATCH(Q15,'DS2025'!$G$21:$G$35,1)):
INDEX('DS2025'!$G$21:$G$35,MATCH(Q15,'DS2025'!$G$21:$G$35,1)+1)),
IF($R$4=Database!$A$14,
_xlfn.FORECAST.LINEAR(
Q15,
INDEX('DS2025'!$K$21:$K$35,MATCH(Q15,'DS2025'!$J$21:$J$35,1)):
INDEX('DS2025'!$K$21:$K$35,MATCH(Q15,'DS2025'!$J$21:$J$35,1)+1),
INDEX('DS2025'!$J$21:$J$35,MATCH(Q15,'DS2025'!$J$21:$J$35,1)):
INDEX('DS2025'!$J$21:$J$35,MATCH(Q15,'DS2025'!$J$21:$J$35,1)+1)),
IF($R$4=Database!$A$15,
_xlfn.FORECAST.LINEAR(
Q15,
INDEX('DS2025'!$N$21:$N$35,MATCH(Q15,'DS2025'!$M$21:$M$35,1)):
INDEX('DS2025'!$N$21:$N$35,MATCH(Q15,'DS2025'!$M$21:$M$35,1)+1),
INDEX('DS2025'!$M$21:$M$35,MATCH(Q15,'DS2025'!$M$21:$M$35,1)):
INDEX('DS2025'!$M$21:$M$35,MATCH(Q15,'DS2025'!$M$21:$M$35,1)+1)),
IF($R$4=Database!$A$16,
_xlfn.FORECAST.LINEAR(
Q15,
INDEX('DS2025'!$Q$21:$Q$35,MATCH(Q15,'DS2025'!$P$21:$P$35,1)):
INDEX('DS2025'!$Q$21:$Q$35,MATCH(Q15,'DS2025'!$P$21:$P$35,1)+1),
INDEX('DS2025'!$P$21:$P$35,MATCH(Q15,'DS2025'!$P$21:$P$35,1)):
INDEX('DS2025'!$P$21:$P$35,MATCH(Q15,'DS2025'!$P$21:$P$35,1)+1)),
IF($R$4=Database!$A$17,
_xlfn.FORECAST.LINEAR(
Q15,
INDEX('DS2025'!$T$21:$T$35,MATCH(Q15,'DS2025'!$S$21:$S$35,1)):
INDEX('DS2025'!$T$21:$T$35,MATCH(Q15,'DS2025'!$S$21:$S$35,1)+1),
INDEX('DS2025'!$S$21:$S$35,MATCH(Q15,'DS2025'!$S$21:$S$35,1)):
INDEX('DS2025'!$S$21:$S$35,MATCH(Q15,'DS2025'!$S$21:$S$35,1)+1)),
IF($R$4=Database!$A$18,
_xlfn.FORECAST.LINEAR(
Q15,
INDEX('DS2025'!$W$21:$W$35,MATCH(Q15,'DS2025'!$V$21:$V$35,1)):
INDEX('DS2025'!$W$21:$W$35,MATCH(Q15,'DS2025'!$V$21:$V$35,1)+1),
INDEX('DS2025'!$V$21:$V$35,MATCH(Q15,'DS2025'!$V$21:$V$35,1)):
INDEX('DS2025'!$V$21:$V$35,MATCH(Q15,'DS2025'!$V$21:$V$35,1)+1)),
IF($R$4=Database!$A$19,
_xlfn.FORECAST.LINEAR(
Q15,
INDEX('DS2025'!$Z$21:$Z$35,MATCH(Q15,'DS2025'!$Y$21:$Y$35,1)):
INDEX('DS2025'!$Z$21:$Z$35,MATCH(Q15,'DS2025'!$Y$21:$Y$35,1)+1),
INDEX('DS2025'!$Y$21:$Y$35,MATCH(Q15,'DS2025'!$Y$21:$Y$35,1)):
INDEX('DS2025'!$Y$21:$Y$35,MATCH(Q15,'DS2025'!$Y$21:$Y$35,1)+1)),
IF($R$4=Database!$A$20,
_xlfn.FORECAST.LINEAR(
Q15,
INDEX('DS2025'!$AC$21:$AC$35,MATCH(Q15,'DS2025'!$AB$21:$AB$35,1)):
INDEX('DS2025'!$AC$21:$AC$35,MATCH(Q15,'DS2025'!$AB$21:$AB$35,1)+1),
INDEX('DS2025'!$AB$21:$AB$35,MATCH(Q15,'DS2025'!$AB$21:$AB$35,1)):
INDEX('DS2025'!$AB$21:$AB$35,MATCH(Q15,'DS2025'!$AB$21:$AB$35,1)+1))
)))))))))))))))))))</f>
        <v>-1.7271332694151487E-2</v>
      </c>
      <c r="S15" s="98">
        <f t="shared" si="5"/>
        <v>107.72772866730585</v>
      </c>
      <c r="T15" s="317">
        <f>'Data 100 C'!H16</f>
        <v>105.608</v>
      </c>
      <c r="U15" s="98">
        <f>IF($U$4=Database!$A$2,
_xlfn.FORECAST.LINEAR(T15,
INDEX('DS2025'!$B$5:$B$15,MATCH(T15,'DS2025'!$A$5:$A$15,1)):
INDEX('DS2025'!$B$5:$B$15,MATCH(T15,'DS2025'!$A$5:$A$15,1)+1),
INDEX('DS2025'!$A$5:$A$15,MATCH(T15,'DS2025'!$A$5:$A$15,1)):
INDEX('DS2025'!$A$5:$A$15,MATCH(T15,'DS2025'!$A$5:$A$15,1)+1)),
IF($U$4=Database!$A$3,
_xlfn.FORECAST.LINEAR(T15,
INDEX('DS2025'!$E$5:$E$15,MATCH(T15,'DS2025'!$D$5:$D$15,1)):
INDEX('DS2025'!$E$5:$E$15,MATCH(T15,'DS2025'!$D$5:$D$15,1)+1),
INDEX('DS2025'!$D$5:$D$15,MATCH(T15,'DS2025'!$D$5:$D$15,1)):
INDEX('DS2025'!$D$5:$D$15,MATCH(T15,'DS2025'!$D$5:$D$15,1)+1)),
IF($U$4=Database!$A$4,
_xlfn.FORECAST.LINEAR(T15,
INDEX('DS2025'!$H$5:$H$15,MATCH(T15,'DS2025'!$G$5:$G$15,1)):
INDEX('DS2025'!$H$5:$H$15,MATCH(T15,'DS2025'!$G$5:$G$15,1)+1),
INDEX('DS2025'!$G$5:$G$15,MATCH(T15,'DS2025'!$G$5:$G$15,1)):
INDEX('DS2025'!$G$5:$G$15,MATCH(T15,'DS2025'!$G$5:$G$15,1)+1)),
IF($U$4=Database!$A$5,
_xlfn.FORECAST.LINEAR(T15,
INDEX('DS2025'!$K$5:$K$15,MATCH(T15,'DS2025'!$J$5:$J$15,1)):
INDEX('DS2025'!$K$5:$K$15,MATCH(T15,'DS2025'!$J$5:$J$15,1)+1),
INDEX('DS2025'!$J$5:$J$15,MATCH(T15,'DS2025'!$J$5:$J$15,1)):
INDEX('DS2025'!$J$5:$J$15,MATCH(T15,'DS2025'!$J$5:$J$15,1)+1)),
IF($U$4=Database!$A$6,
_xlfn.FORECAST.LINEAR(T15,
INDEX('DS2025'!$N$5:$N$15,MATCH(T15,'DS2025'!$M$5:$M$15,1)):
INDEX('DS2025'!$N$5:$N$15,MATCH(T15,'DS2025'!$M$5:$M$15,1)+1),
INDEX('DS2025'!$M$5:$M$15,MATCH(T15,'DS2025'!$M$5:$M$15,1)):
INDEX('DS2025'!$M$5:$M$15,MATCH(T15,'DS2025'!$M$5:$M$15,1)+1)),
IF($U$4=Database!$A$7,
_xlfn.FORECAST.LINEAR(T15,
INDEX('DS2025'!$Q$5:$Q$15,MATCH(T15,'DS2025'!$P$5:$P$15,1)):
INDEX('DS2025'!$Q$5:$Q$15,MATCH(T15,'DS2025'!$P$5:$P$15,1)+1),
INDEX('DS2025'!$P$5:$P$15,MATCH(T15,'DS2025'!$P$5:$P$15,1)):
INDEX('DS2025'!$P$5:$P$15,MATCH(T15,'DS2025'!$P$5:$P$15,1)+1)),
IF($U$4=Database!$A$8,
_xlfn.FORECAST.LINEAR(T15,
INDEX('DS2025'!$T$5:$T$15,MATCH(T15,'DS2025'!$S$5:$S$15,1)):
INDEX('DS2025'!$T$5:$T$15,MATCH(T15,'DS2025'!$S$5:$S$15,1)+1),
INDEX('DS2025'!$S$5:$S$15,MATCH(T15,'DS2025'!$S$5:$S$15,1)):
INDEX('DS2025'!$S$5:$S$15,MATCH(T15,'DS2025'!$S$5:$S$15,1)+1)),
IF($U$4=Database!$A$9,
_xlfn.FORECAST.LINEAR(T15,
INDEX('DS2025'!$W$5:$W$15,MATCH(T15,'DS2025'!$V$5:$V$15,1)):
INDEX('DS2025'!$W$5:$W$15,MATCH(T15,'DS2025'!$V$5:$V$15,1)+1),
INDEX('DS2025'!$V$5:$V$15,MATCH(T15,'DS2025'!$V$5:$V$15,1)):
INDEX('DS2025'!$V$5:$V$15,MATCH(T15,'DS2025'!$V$5:$V$15,1)+1)),
IF($U$4=Database!$A$10,
_xlfn.FORECAST.LINEAR(T15,
INDEX('DS2025'!$Z$5:$Z$15,MATCH(T15,'DS2025'!$Y$5:$Y$15,1)):
INDEX('DS2025'!$Z$5:$Z$15,MATCH(T15,'DS2025'!$Y$5:$Y$15,1)+1),
INDEX('DS2025'!$Y$5:$Y$15,MATCH(T15,'DS2025'!$Y$5:$Y$15,1)):
INDEX('DS2025'!$Y$5:$Y$15,MATCH(T15,'DS2025'!$Y$5:$Y$15,1)+1)),
IF($U$4=Database!$A$11,
_xlfn.FORECAST.LINEAR(
T15,
INDEX('DS2025'!$B$21:$B$35,MATCH(T15,'DS2025'!$A$21:$A$35,1)):
INDEX('DS2025'!$B$21:$B$35,MATCH(T15,'DS2025'!$A$21:$A$35,1)+1),
INDEX('DS2025'!$A$21:$A$35,MATCH(T15,'DS2025'!$A$21:$A$35,1)):
INDEX('DS2025'!$A$21:$A$35,MATCH(T15,'DS2025'!$A$21:$A$35,1)+1)),
IF($U$4=Database!$A$12,
_xlfn.FORECAST.LINEAR(
T15,
INDEX('DS2025'!$E$21:$E$35,MATCH(T15,'DS2025'!$D$21:$D$35,1)):
INDEX('DS2025'!$E$21:$E$35,MATCH(T15,'DS2025'!$D$21:$D$35,1)+1),
INDEX('DS2025'!$D$21:$D$35,MATCH(T15,'DS2025'!$D$21:$D$35,1)):
INDEX('DS2025'!$D$21:$D$35,MATCH(T15,'DS2025'!$D$21:$D$35,1)+1)),
IF($U$4=Database!$A$13,
_xlfn.FORECAST.LINEAR(
T15,
INDEX('DS2025'!$H$21:$H$35,MATCH(T15,'DS2025'!$G$21:$G$35,1)):
INDEX('DS2025'!$H$21:$H$35,MATCH(T15,'DS2025'!$G$21:$G$35,1)+1),
INDEX('DS2025'!$G$21:$G$35,MATCH(T15,'DS2025'!$G$21:$G$35,1)):
INDEX('DS2025'!$G$21:$G$35,MATCH(T15,'DS2025'!$G$21:$G$35,1)+1)),
IF($U$4=Database!$A$14,
_xlfn.FORECAST.LINEAR(
T15,
INDEX('DS2025'!$K$21:$K$35,MATCH(T15,'DS2025'!$J$21:$J$35,1)):
INDEX('DS2025'!$K$21:$K$35,MATCH(T15,'DS2025'!$J$21:$J$35,1)+1),
INDEX('DS2025'!$J$21:$J$35,MATCH(T15,'DS2025'!$J$21:$J$35,1)):
INDEX('DS2025'!$J$21:$J$35,MATCH(T15,'DS2025'!$J$21:$J$35,1)+1)),
IF($U$4=Database!$A$15,
_xlfn.FORECAST.LINEAR(
T15,
INDEX('DS2025'!$N$21:$N$35,MATCH(T15,'DS2025'!$M$21:$M$35,1)):
INDEX('DS2025'!$N$21:$N$35,MATCH(T15,'DS2025'!$M$21:$M$35,1)+1),
INDEX('DS2025'!$M$21:$M$35,MATCH(T15,'DS2025'!$M$21:$M$35,1)):
INDEX('DS2025'!$M$21:$M$35,MATCH(T15,'DS2025'!$M$21:$M$35,1)+1)),
IF($U$4=Database!$A$16,
_xlfn.FORECAST.LINEAR(
T15,
INDEX('DS2025'!$Q$21:$Q$35,MATCH(T15,'DS2025'!$P$21:$P$35,1)):
INDEX('DS2025'!$Q$21:$Q$35,MATCH(T15,'DS2025'!$P$21:$P$35,1)+1),
INDEX('DS2025'!$P$21:$P$35,MATCH(T15,'DS2025'!$P$21:$P$35,1)):
INDEX('DS2025'!$P$21:$P$35,MATCH(T15,'DS2025'!$P$21:$P$35,1)+1)),
IF($U$4=Database!$A$17,
_xlfn.FORECAST.LINEAR(
T15,
INDEX('DS2025'!$T$21:$T$35,MATCH(T15,'DS2025'!$S$21:$S$35,1)):
INDEX('DS2025'!$T$21:$T$35,MATCH(T15,'DS2025'!$S$21:$S$35,1)+1),
INDEX('DS2025'!$S$21:$S$35,MATCH(T15,'DS2025'!$S$21:$S$35,1)):
INDEX('DS2025'!$S$21:$S$35,MATCH(T15,'DS2025'!$S$21:$S$35,1)+1)),
IF($U$4=Database!$A$18,
_xlfn.FORECAST.LINEAR(
T15,
INDEX('DS2025'!$W$21:$W$35,MATCH(T15,'DS2025'!$V$21:$V$35,1)):
INDEX('DS2025'!$W$21:$W$35,MATCH(T15,'DS2025'!$V$21:$V$35,1)+1),
INDEX('DS2025'!$V$21:$V$35,MATCH(T15,'DS2025'!$V$21:$V$35,1)):
INDEX('DS2025'!$V$21:$V$35,MATCH(T15,'DS2025'!$V$21:$V$35,1)+1)),
IF($U$4=Database!$A$19,
_xlfn.FORECAST.LINEAR(
T15,
INDEX('DS2025'!$Z$21:$Z$35,MATCH(T15,'DS2025'!$Y$21:$Y$35,1)):
INDEX('DS2025'!$Z$21:$Z$35,MATCH(T15,'DS2025'!$Y$21:$Y$35,1)+1),
INDEX('DS2025'!$Y$21:$Y$35,MATCH(T15,'DS2025'!$Y$21:$Y$35,1)):
INDEX('DS2025'!$Y$21:$Y$35,MATCH(T15,'DS2025'!$Y$21:$Y$35,1)+1)),
IF($U$4=Database!$A$20,
_xlfn.FORECAST.LINEAR(
T15,
INDEX('DS2025'!$AC$21:$AC$35,MATCH(T15,'DS2025'!$AB$21:$AB$35,1)):
INDEX('DS2025'!$AC$21:$AC$35,MATCH(T15,'DS2025'!$AB$21:$AB$35,1)+1),
INDEX('DS2025'!$AB$21:$AB$35,MATCH(T15,'DS2025'!$AB$21:$AB$35,1)):
INDEX('DS2025'!$AB$21:$AB$35,MATCH(T15,'DS2025'!$AB$21:$AB$35,1)+1))
)))))))))))))))))))</f>
        <v>-0.35962963407318532</v>
      </c>
      <c r="V15" s="98">
        <f t="shared" si="6"/>
        <v>105.24837036592682</v>
      </c>
      <c r="W15" s="317">
        <f>'Data 100 C'!I16</f>
        <v>106.297</v>
      </c>
      <c r="X15" s="98">
        <f>IF($X$4=Database!$A$2,
_xlfn.FORECAST.LINEAR(W15,
INDEX('DS2025'!$B$5:$B$15,MATCH(W15,'DS2025'!$A$5:$A$15,1)):
INDEX('DS2025'!$B$5:$B$15,MATCH(W15,'DS2025'!$A$5:$A$15,1)+1),
INDEX('DS2025'!$A$5:$A$15,MATCH(W15,'DS2025'!$A$5:$A$15,1)):
INDEX('DS2025'!$A$5:$A$15,MATCH(W15,'DS2025'!$A$5:$A$15,1)+1)),
IF($X$4=Database!$A$3,
_xlfn.FORECAST.LINEAR(W15,
INDEX('DS2025'!$E$5:$E$15,MATCH(W15,'DS2025'!$D$5:$D$15,1)):
INDEX('DS2025'!$E$5:$E$15,MATCH(W15,'DS2025'!$D$5:$D$15,1)+1),
INDEX('DS2025'!$D$5:$D$15,MATCH(W15,'DS2025'!$D$5:$D$15,1)):
INDEX('DS2025'!$D$5:$D$15,MATCH(W15,'DS2025'!$D$5:$D$15,1)+1)),
IF($X$4=Database!$A$4,
_xlfn.FORECAST.LINEAR(W15,
INDEX('DS2025'!$H$5:$H$15,MATCH(W15,'DS2025'!$G$5:$G$15,1)):
INDEX('DS2025'!$H$5:$H$15,MATCH(W15,'DS2025'!$G$5:$G$15,1)+1),
INDEX('DS2025'!$G$5:$G$15,MATCH(W15,'DS2025'!$G$5:$G$15,1)):
INDEX('DS2025'!$G$5:$G$15,MATCH(W15,'DS2025'!$G$5:$G$15,1)+1)),
IF($X$4=Database!$A$5,
_xlfn.FORECAST.LINEAR(W15,
INDEX('DS2025'!$K$5:$K$15,MATCH(W15,'DS2025'!$J$5:$J$15,1)):
INDEX('DS2025'!$K$5:$K$15,MATCH(W15,'DS2025'!$J$5:$J$15,1)+1),
INDEX('DS2025'!$J$5:$J$15,MATCH(W15,'DS2025'!$J$5:$J$15,1)):
INDEX('DS2025'!$J$5:$J$15,MATCH(W15,'DS2025'!$J$5:$J$15,1)+1)),
IF($X$4=Database!$A$6,
_xlfn.FORECAST.LINEAR(W15,
INDEX('DS2025'!$N$5:$N$15,MATCH(W15,'DS2025'!$M$5:$M$15,1)):
INDEX('DS2025'!$N$5:$N$15,MATCH(W15,'DS2025'!$M$5:$M$15,1)+1),
INDEX('DS2025'!$M$5:$M$15,MATCH(W15,'DS2025'!$M$5:$M$15,1)):
INDEX('DS2025'!$M$5:$M$15,MATCH(W15,'DS2025'!$M$5:$M$15,1)+1)),
IF($X$4=Database!$A$7,
_xlfn.FORECAST.LINEAR(W15,
INDEX('DS2025'!$Q$5:$Q$15,MATCH(W15,'DS2025'!$P$5:$P$15,1)):
INDEX('DS2025'!$Q$5:$Q$15,MATCH(W15,'DS2025'!$P$5:$P$15,1)+1),
INDEX('DS2025'!$P$5:$P$15,MATCH(W15,'DS2025'!$P$5:$P$15,1)):
INDEX('DS2025'!$P$5:$P$15,MATCH(W15,'DS2025'!$P$5:$P$15,1)+1)),
IF($X$4=Database!$A$8,
_xlfn.FORECAST.LINEAR(W15,
INDEX('DS2025'!$T$5:$T$15,MATCH(W15,'DS2025'!$S$5:$S$15,1)):
INDEX('DS2025'!$T$5:$T$15,MATCH(W15,'DS2025'!$S$5:$S$15,1)+1),
INDEX('DS2025'!$S$5:$S$15,MATCH(W15,'DS2025'!$S$5:$S$15,1)):
INDEX('DS2025'!$S$5:$S$15,MATCH(W15,'DS2025'!$S$5:$S$15,1)+1)),
IF($X$4=Database!$A$9,
_xlfn.FORECAST.LINEAR(W15,
INDEX('DS2025'!$W$5:$W$15,MATCH(W15,'DS2025'!$V$5:$V$15,1)):
INDEX('DS2025'!$W$5:$W$15,MATCH(W15,'DS2025'!$V$5:$V$15,1)+1),
INDEX('DS2025'!$V$5:$V$15,MATCH(W15,'DS2025'!$V$5:$V$15,1)):
INDEX('DS2025'!$V$5:$V$15,MATCH(W15,'DS2025'!$V$5:$V$15,1)+1)),
IF($X$4=Database!$A$10,
_xlfn.FORECAST.LINEAR(W15,
INDEX('DS2025'!$Z$5:$Z$15,MATCH(W15,'DS2025'!$Y$5:$Y$15,1)):
INDEX('DS2025'!$Z$5:$Z$15,MATCH(W15,'DS2025'!$Y$5:$Y$15,1)+1),
INDEX('DS2025'!$Y$5:$Y$15,MATCH(W15,'DS2025'!$Y$5:$Y$15,1)):
INDEX('DS2025'!$Y$5:$Y$15,MATCH(W15,'DS2025'!$Y$5:$Y$15,1)+1)),
IF($X$4=Database!$A$11,
_xlfn.FORECAST.LINEAR(
W15,
INDEX('DS2025'!$B$21:$B$35,MATCH(W15,'DS2025'!$A$21:$A$35,1)):
INDEX('DS2025'!$B$21:$B$35,MATCH(W15,'DS2025'!$A$21:$A$35,1)+1),
INDEX('DS2025'!$A$21:$A$35,MATCH(W15,'DS2025'!$A$21:$A$35,1)):
INDEX('DS2025'!$A$21:$A$35,MATCH(W15,'DS2025'!$A$21:$A$35,1)+1)),
IF($X$4=Database!$A$12,
_xlfn.FORECAST.LINEAR(
W15,
INDEX('DS2025'!$E$21:$E$35,MATCH(W15,'DS2025'!$D$21:$D$35,1)):
INDEX('DS2025'!$E$21:$E$35,MATCH(W15,'DS2025'!$D$21:$D$35,1)+1),
INDEX('DS2025'!$D$21:$D$35,MATCH(W15,'DS2025'!$D$21:$D$35,1)):
INDEX('DS2025'!$D$21:$D$35,MATCH(W15,'DS2025'!$D$21:$D$35,1)+1)),
IF($X$4=Database!$A$13,
_xlfn.FORECAST.LINEAR(
W15,
INDEX('DS2025'!$H$21:$H$35,MATCH(W15,'DS2025'!$G$21:$G$35,1)):
INDEX('DS2025'!$H$21:$H$35,MATCH(W15,'DS2025'!$G$21:$G$35,1)+1),
INDEX('DS2025'!$G$21:$G$35,MATCH(W15,'DS2025'!$G$21:$G$35,1)):
INDEX('DS2025'!$G$21:$G$35,MATCH(W15,'DS2025'!$G$21:$G$35,1)+1)),
IF($X$4=Database!$A$14,
_xlfn.FORECAST.LINEAR(
W15,
INDEX('DS2025'!$K$21:$K$35,MATCH(W15,'DS2025'!$J$21:$J$35,1)):
INDEX('DS2025'!$K$21:$K$35,MATCH(W15,'DS2025'!$J$21:$J$35,1)+1),
INDEX('DS2025'!$J$21:$J$35,MATCH(W15,'DS2025'!$J$21:$J$35,1)):
INDEX('DS2025'!$J$21:$J$35,MATCH(W15,'DS2025'!$J$21:$J$35,1)+1)),
IF($X$4=Database!$A$15,
_xlfn.FORECAST.LINEAR(
W15,
INDEX('DS2025'!$N$21:$N$35,MATCH(W15,'DS2025'!$M$21:$M$35,1)):
INDEX('DS2025'!$N$21:$N$35,MATCH(W15,'DS2025'!$M$21:$M$35,1)+1),
INDEX('DS2025'!$M$21:$M$35,MATCH(W15,'DS2025'!$M$21:$M$35,1)):
INDEX('DS2025'!$M$21:$M$35,MATCH(W15,'DS2025'!$M$21:$M$35,1)+1)),
IF($X$4=Database!$A$16,
_xlfn.FORECAST.LINEAR(
W15,
INDEX('DS2025'!$Q$21:$Q$35,MATCH(W15,'DS2025'!$P$21:$P$35,1)):
INDEX('DS2025'!$Q$21:$Q$35,MATCH(W15,'DS2025'!$P$21:$P$35,1)+1),
INDEX('DS2025'!$P$21:$P$35,MATCH(W15,'DS2025'!$P$21:$P$35,1)):
INDEX('DS2025'!$P$21:$P$35,MATCH(W15,'DS2025'!$P$21:$P$35,1)+1)),
IF($X$4=Database!$A$17,
_xlfn.FORECAST.LINEAR(
W15,
INDEX('DS2025'!$T$21:$T$35,MATCH(W15,'DS2025'!$S$21:$S$35,1)):
INDEX('DS2025'!$T$21:$T$35,MATCH(W15,'DS2025'!$S$21:$S$35,1)+1),
INDEX('DS2025'!$S$21:$S$35,MATCH(W15,'DS2025'!$S$21:$S$35,1)):
INDEX('DS2025'!$S$21:$S$35,MATCH(W15,'DS2025'!$S$21:$S$35,1)+1)),
IF($X$4=Database!$A$18,
_xlfn.FORECAST.LINEAR(
W15,
INDEX('DS2025'!$W$21:$W$35,MATCH(W15,'DS2025'!$V$21:$V$35,1)):
INDEX('DS2025'!$W$21:$W$35,MATCH(W15,'DS2025'!$V$21:$V$35,1)+1),
INDEX('DS2025'!$V$21:$V$35,MATCH(W15,'DS2025'!$V$21:$V$35,1)):
INDEX('DS2025'!$V$21:$V$35,MATCH(W15,'DS2025'!$V$21:$V$35,1)+1)),
IF($X$4=Database!$A$19,
_xlfn.FORECAST.LINEAR(
W15,
INDEX('DS2025'!$Z$21:$Z$35,MATCH(W15,'DS2025'!$Y$21:$Y$35,1)):
INDEX('DS2025'!$Z$21:$Z$35,MATCH(W15,'DS2025'!$Y$21:$Y$35,1)+1),
INDEX('DS2025'!$Y$21:$Y$35,MATCH(W15,'DS2025'!$Y$21:$Y$35,1)):
INDEX('DS2025'!$Y$21:$Y$35,MATCH(W15,'DS2025'!$Y$21:$Y$35,1)+1)),
IF($X$4=Database!$A$20,
_xlfn.FORECAST.LINEAR(
W15,
INDEX('DS2025'!$AC$21:$AC$35,MATCH(W15,'DS2025'!$AB$21:$AB$35,1)):
INDEX('DS2025'!$AC$21:$AC$35,MATCH(W15,'DS2025'!$AB$21:$AB$35,1)+1),
INDEX('DS2025'!$AB$21:$AB$35,MATCH(W15,'DS2025'!$AB$21:$AB$35,1)):
INDEX('DS2025'!$AB$21:$AB$35,MATCH(W15,'DS2025'!$AB$21:$AB$35,1)+1))
)))))))))))))))))))</f>
        <v>-0.35971229754049189</v>
      </c>
      <c r="Y15" s="98">
        <f t="shared" si="7"/>
        <v>105.9372877024595</v>
      </c>
      <c r="Z15" s="97">
        <f>'Data 100 C'!J16</f>
        <v>107.553</v>
      </c>
      <c r="AA15" s="98">
        <f>IF($AA$4=Database!$A$2,
_xlfn.FORECAST.LINEAR(Z15,
INDEX('DS2025'!$B$5:$B$15,MATCH(Z15,'DS2025'!$A$5:$A$15,1)):
INDEX('DS2025'!$B$5:$B$15,MATCH(Z15,'DS2025'!$A$5:$A$15,1)+1),
INDEX('DS2025'!$A$5:$A$15,MATCH(Z15,'DS2025'!$A$5:$A$15,1)):
INDEX('DS2025'!$A$5:$A$15,MATCH(Z15,'DS2025'!$A$5:$A$15,1)+1)),
IF($AA$4=Database!$A$3,
_xlfn.FORECAST.LINEAR(Z15,
INDEX('DS2025'!$E$5:$E$15,MATCH(Z15,'DS2025'!$D$5:$D$15,1)):
INDEX('DS2025'!$E$5:$E$15,MATCH(Z15,'DS2025'!$D$5:$D$15,1)+1),
INDEX('DS2025'!$D$5:$D$15,MATCH(Z15,'DS2025'!$D$5:$D$15,1)):
INDEX('DS2025'!$D$5:$D$15,MATCH(Z15,'DS2025'!$D$5:$D$15,1)+1)),
IF($AA$4=Database!$A$4,
_xlfn.FORECAST.LINEAR(Z15,
INDEX('DS2025'!$H$5:$H$15,MATCH(Z15,'DS2025'!$G$5:$G$15,1)):
INDEX('DS2025'!$H$5:$H$15,MATCH(Z15,'DS2025'!$G$5:$G$15,1)+1),
INDEX('DS2025'!$G$5:$G$15,MATCH(Z15,'DS2025'!$G$5:$G$15,1)):
INDEX('DS2025'!$G$5:$G$15,MATCH(Z15,'DS2025'!$G$5:$G$15,1)+1)),
IF($AA$4=Database!$A$5,
_xlfn.FORECAST.LINEAR(Z15,
INDEX('DS2025'!$K$5:$K$15,MATCH(Z15,'DS2025'!$J$5:$J$15,1)):
INDEX('DS2025'!$K$5:$K$15,MATCH(Z15,'DS2025'!$J$5:$J$15,1)+1),
INDEX('DS2025'!$J$5:$J$15,MATCH(Z15,'DS2025'!$J$5:$J$15,1)):
INDEX('DS2025'!$J$5:$J$15,MATCH(Z15,'DS2025'!$J$5:$J$15,1)+1)),
IF($AA$4=Database!$A$6,
_xlfn.FORECAST.LINEAR(Z15,
INDEX('DS2025'!$N$5:$N$15,MATCH(Z15,'DS2025'!$M$5:$M$15,1)):
INDEX('DS2025'!$N$5:$N$15,MATCH(Z15,'DS2025'!$M$5:$M$15,1)+1),
INDEX('DS2025'!$M$5:$M$15,MATCH(Z15,'DS2025'!$M$5:$M$15,1)):
INDEX('DS2025'!$M$5:$M$15,MATCH(Z15,'DS2025'!$M$5:$M$15,1)+1)),
IF($AA$4=Database!$A$7,
_xlfn.FORECAST.LINEAR(Z15,
INDEX('DS2025'!$Q$5:$Q$15,MATCH(Z15,'DS2025'!$P$5:$P$15,1)):
INDEX('DS2025'!$Q$5:$Q$15,MATCH(Z15,'DS2025'!$P$5:$P$15,1)+1),
INDEX('DS2025'!$P$5:$P$15,MATCH(Z15,'DS2025'!$P$5:$P$15,1)):
INDEX('DS2025'!$P$5:$P$15,MATCH(Z15,'DS2025'!$P$5:$P$15,1)+1)),
IF($AA$4=Database!$A$8,
_xlfn.FORECAST.LINEAR(Z15,
INDEX('DS2025'!$T$5:$T$15,MATCH(Z15,'DS2025'!$S$5:$S$15,1)):
INDEX('DS2025'!$T$5:$T$15,MATCH(Z15,'DS2025'!$S$5:$S$15,1)+1),
INDEX('DS2025'!$S$5:$S$15,MATCH(Z15,'DS2025'!$S$5:$S$15,1)):
INDEX('DS2025'!$S$5:$S$15,MATCH(Z15,'DS2025'!$S$5:$S$15,1)+1)),
IF($AA$4=Database!$A$9,
_xlfn.FORECAST.LINEAR(Z15,
INDEX('DS2025'!$W$5:$W$15,MATCH(Z15,'DS2025'!$V$5:$V$15,1)):
INDEX('DS2025'!$W$5:$W$15,MATCH(Z15,'DS2025'!$V$5:$V$15,1)+1),
INDEX('DS2025'!$V$5:$V$15,MATCH(Z15,'DS2025'!$V$5:$V$15,1)):
INDEX('DS2025'!$V$5:$V$15,MATCH(Z15,'DS2025'!$V$5:$V$15,1)+1)),
IF($AA$4=Database!$A$10,
_xlfn.FORECAST.LINEAR(Z15,
INDEX('DS2025'!$Z$5:$Z$15,MATCH(Z15,'DS2025'!$Y$5:$Y$15,1)):
INDEX('DS2025'!$Z$5:$Z$15,MATCH(Z15,'DS2025'!$Y$5:$Y$15,1)+1),
INDEX('DS2025'!$Y$5:$Y$15,MATCH(Z15,'DS2025'!$Y$5:$Y$15,1)):
INDEX('DS2025'!$Y$5:$Y$15,MATCH(Z15,'DS2025'!$Y$5:$Y$15,1)+1)),
IF($AA$4=Database!$A$11,
_xlfn.FORECAST.LINEAR(
Z15,
INDEX('DS2025'!$B$21:$B$35,MATCH(Z15,'DS2025'!$A$21:$A$35,1)):
INDEX('DS2025'!$B$21:$B$35,MATCH(Z15,'DS2025'!$A$21:$A$35,1)+1),
INDEX('DS2025'!$A$21:$A$35,MATCH(Z15,'DS2025'!$A$21:$A$35,1)):
INDEX('DS2025'!$A$21:$A$35,MATCH(Z15,'DS2025'!$A$21:$A$35,1)+1)),
IF($AA$4=Database!$A$12,
_xlfn.FORECAST.LINEAR(
Z15,
INDEX('DS2025'!$E$21:$E$35,MATCH(Z15,'DS2025'!$D$21:$D$35,1)):
INDEX('DS2025'!$E$21:$E$35,MATCH(Z15,'DS2025'!$D$21:$D$35,1)+1),
INDEX('DS2025'!$D$21:$D$35,MATCH(Z15,'DS2025'!$D$21:$D$35,1)):
INDEX('DS2025'!$D$21:$D$35,MATCH(Z15,'DS2025'!$D$21:$D$35,1)+1)),
IF($AA$4=Database!$A$13,
_xlfn.FORECAST.LINEAR(
Z15,
INDEX('DS2025'!$H$21:$H$35,MATCH(Z15,'DS2025'!$G$21:$G$35,1)):
INDEX('DS2025'!$H$21:$H$35,MATCH(Z15,'DS2025'!$G$21:$G$35,1)+1),
INDEX('DS2025'!$G$21:$G$35,MATCH(Z15,'DS2025'!$G$21:$G$35,1)):
INDEX('DS2025'!$G$21:$G$35,MATCH(Z15,'DS2025'!$G$21:$G$35,1)+1)),
IF($AA$4=Database!$A$14,
_xlfn.FORECAST.LINEAR(
Z15,
INDEX('DS2025'!$K$21:$K$35,MATCH(Z15,'DS2025'!$J$21:$J$35,1)):
INDEX('DS2025'!$K$21:$K$35,MATCH(Z15,'DS2025'!$J$21:$J$35,1)+1),
INDEX('DS2025'!$J$21:$J$35,MATCH(Z15,'DS2025'!$J$21:$J$35,1)):
INDEX('DS2025'!$J$21:$J$35,MATCH(Z15,'DS2025'!$J$21:$J$35,1)+1)),
IF($AA$4=Database!$A$15,
_xlfn.FORECAST.LINEAR(
Z15,
INDEX('DS2025'!$N$21:$N$35,MATCH(Z15,'DS2025'!$M$21:$M$35,1)):
INDEX('DS2025'!$N$21:$N$35,MATCH(Z15,'DS2025'!$M$21:$M$35,1)+1),
INDEX('DS2025'!$M$21:$M$35,MATCH(Z15,'DS2025'!$M$21:$M$35,1)):
INDEX('DS2025'!$M$21:$M$35,MATCH(Z15,'DS2025'!$M$21:$M$35,1)+1)),
IF($AA$4=Database!$A$16,
_xlfn.FORECAST.LINEAR(
Z15,
INDEX('DS2025'!$Q$21:$Q$35,MATCH(Z15,'DS2025'!$P$21:$P$35,1)):
INDEX('DS2025'!$Q$21:$Q$35,MATCH(Z15,'DS2025'!$P$21:$P$35,1)+1),
INDEX('DS2025'!$P$21:$P$35,MATCH(Z15,'DS2025'!$P$21:$P$35,1)):
INDEX('DS2025'!$P$21:$P$35,MATCH(Z15,'DS2025'!$P$21:$P$35,1)+1)),
IF($AA$4=Database!$A$17,
_xlfn.FORECAST.LINEAR(
Z15,
INDEX('DS2025'!$T$21:$T$35,MATCH(Z15,'DS2025'!$S$21:$S$35,1)):
INDEX('DS2025'!$T$21:$T$35,MATCH(Z15,'DS2025'!$S$21:$S$35,1)+1),
INDEX('DS2025'!$S$21:$S$35,MATCH(Z15,'DS2025'!$S$21:$S$35,1)):
INDEX('DS2025'!$S$21:$S$35,MATCH(Z15,'DS2025'!$S$21:$S$35,1)+1)),
IF($AA$4=Database!$A$18,
_xlfn.FORECAST.LINEAR(
Z15,
INDEX('DS2025'!$W$21:$W$35,MATCH(Z15,'DS2025'!$V$21:$V$35,1)):
INDEX('DS2025'!$W$21:$W$35,MATCH(Z15,'DS2025'!$V$21:$V$35,1)+1),
INDEX('DS2025'!$V$21:$V$35,MATCH(Z15,'DS2025'!$V$21:$V$35,1)):
INDEX('DS2025'!$V$21:$V$35,MATCH(Z15,'DS2025'!$V$21:$V$35,1)+1)),
IF($AA$4=Database!$A$19,
_xlfn.FORECAST.LINEAR(
Z15,
INDEX('DS2025'!$Z$21:$Z$35,MATCH(Z15,'DS2025'!$Y$21:$Y$35,1)):
INDEX('DS2025'!$Z$21:$Z$35,MATCH(Z15,'DS2025'!$Y$21:$Y$35,1)+1),
INDEX('DS2025'!$Y$21:$Y$35,MATCH(Z15,'DS2025'!$Y$21:$Y$35,1)):
INDEX('DS2025'!$Y$21:$Y$35,MATCH(Z15,'DS2025'!$Y$21:$Y$35,1)+1)),
IF($AA$4=Database!$A$20,
_xlfn.FORECAST.LINEAR(
Z15,
INDEX('DS2025'!$AC$21:$AC$35,MATCH(Z15,'DS2025'!$AB$21:$AB$35,1)):
INDEX('DS2025'!$AC$21:$AC$35,MATCH(Z15,'DS2025'!$AB$21:$AB$35,1)+1),
INDEX('DS2025'!$AB$21:$AB$35,MATCH(Z15,'DS2025'!$AB$21:$AB$35,1)):
INDEX('DS2025'!$AB$21:$AB$35,MATCH(Z15,'DS2025'!$AB$21:$AB$35,1)+1))
)))))))))))))))))))</f>
        <v>-0.35986298740251949</v>
      </c>
      <c r="AB15" s="97">
        <f t="shared" si="8"/>
        <v>107.19313701259748</v>
      </c>
      <c r="AC15" s="318">
        <f>'Data 100 C'!K16</f>
        <v>106</v>
      </c>
      <c r="AD15" s="42"/>
      <c r="AE15" s="42"/>
      <c r="AF15" s="42"/>
    </row>
    <row r="16" spans="1:61" ht="15" customHeight="1">
      <c r="A16" s="316">
        <v>10</v>
      </c>
      <c r="B16" s="316">
        <f>'Data 100 C'!B17</f>
        <v>107.60899999999999</v>
      </c>
      <c r="C16" s="98">
        <f>IF($C$4=Database!$A$2,
_xlfn.FORECAST.LINEAR(B16,
INDEX('DS2025'!$B$5:$B$15,MATCH(B16,'DS2025'!$A$5:$A$15,1)):
INDEX('DS2025'!$B$5:$B$15,MATCH(B16,'DS2025'!$A$5:$A$15,1)+1),
INDEX('DS2025'!$A$5:$A$15,MATCH(B16,'DS2025'!$A$5:$A$15,1)):
INDEX('DS2025'!$A$5:$A$15,MATCH(B16,'DS2025'!$A$5:$A$15,1)+1)),
IF($C$4=Database!$A$3,
_xlfn.FORECAST.LINEAR(B16,
INDEX('DS2025'!$E$5:$E$15,MATCH(B16,'DS2025'!$D$5:$D$15,1)):
INDEX('DS2025'!$E$5:$E$15,MATCH(B16,'DS2025'!$D$5:$D$15,1)+1),
INDEX('DS2025'!$D$5:$D$15,MATCH(B16,'DS2025'!$D$5:$D$15,1)):
INDEX('DS2025'!$D$5:$D$15,MATCH(B16,'DS2025'!$D$5:$D$15,1)+1)),
IF($C$4=Database!$A$4,
_xlfn.FORECAST.LINEAR(B16,
INDEX('DS2025'!$H$5:$H$15,MATCH(B16,'DS2025'!$G$5:$G$15,1)):
INDEX('DS2025'!$H$5:$H$15,MATCH(B16,'DS2025'!$G$5:$G$15,1)+1),
INDEX('DS2025'!$G$5:$G$15,MATCH(B16,'DS2025'!$G$5:$G$15,1)):
INDEX('DS2025'!$G$5:$G$15,MATCH(B16,'DS2025'!$G$5:$G$15,1)+1)),
IF($C$4=Database!$A$5,
_xlfn.FORECAST.LINEAR(B16,
INDEX('DS2025'!$K$5:$K$15,MATCH(B16,'DS2025'!$J$5:$J$15,1)):
INDEX('DS2025'!$K$5:$K$15,MATCH(B16,'DS2025'!$J$5:$J$15,1)+1),
INDEX('DS2025'!$J$5:$J$15,MATCH(B16,'DS2025'!$J$5:$J$15,1)):
INDEX('DS2025'!$J$5:$J$15,MATCH(B16,'DS2025'!$J$5:$J$15,1)+1)),
IF($C$4=Database!$A$6,
_xlfn.FORECAST.LINEAR(B16,
INDEX('DS2025'!$N$5:$N$15,MATCH(B16,'DS2025'!$M$5:$M$15,1)):
INDEX('DS2025'!$N$5:$N$15,MATCH(B16,'DS2025'!$M$5:$M$15,1)+1),
INDEX('DS2025'!$M$5:$M$15,MATCH(B16,'DS2025'!$M$5:$M$15,1)):
INDEX('DS2025'!$M$5:$M$15,MATCH(B16,'DS2025'!$M$5:$M$15,1)+1)),
IF($C$4=Database!$A$7,
_xlfn.FORECAST.LINEAR(B16,
INDEX('DS2025'!$Q$5:$Q$15,MATCH(B16,'DS2025'!$P$5:$P$15,1)):
INDEX('DS2025'!$Q$5:$Q$15,MATCH(B16,'DS2025'!$P$5:$P$15,1)+1),
INDEX('DS2025'!$P$5:$P$15,MATCH(B16,'DS2025'!$P$5:$P$15,1)):
INDEX('DS2025'!$P$5:$P$15,MATCH(B16,'DS2025'!$P$5:$P$15,1)+1)),
IF($C$4=Database!$A$8,
_xlfn.FORECAST.LINEAR(B16,
INDEX('DS2025'!$T$5:$T$15,MATCH(B16,'DS2025'!$S$5:$S$15,1)):
INDEX('DS2025'!$T$5:$T$15,MATCH(B16,'DS2025'!$S$5:$S$15,1)+1),
INDEX('DS2025'!$S$5:$S$15,MATCH(B16,'DS2025'!$S$5:$S$15,1)):
INDEX('DS2025'!$S$5:$S$15,MATCH(B16,'DS2025'!$S$5:$S$15,1)+1)),
IF($C$4=Database!$A$9,
_xlfn.FORECAST.LINEAR(B16,
INDEX('DS2025'!$W$5:$W$15,MATCH(B16,'DS2025'!$V$5:$V$15,1)):
INDEX('DS2025'!$W$5:$W$15,MATCH(B16,'DS2025'!$V$5:$V$15,1)+1),
INDEX('DS2025'!$V$5:$V$15,MATCH(B16,'DS2025'!$V$5:$V$15,1)):
INDEX('DS2025'!$V$5:$V$15,MATCH(B16,'DS2025'!$V$5:$V$15,1)+1)),
IF($C$4=Database!$A$10,
_xlfn.FORECAST.LINEAR(B16,
INDEX('DS2025'!$Z$5:$Z$15,MATCH(B16,'DS2025'!$Y$5:$Y$15,1)):
INDEX('DS2025'!$Z$5:$Z$15,MATCH(B16,'DS2025'!$Y$5:$Y$15,1)+1),
INDEX('DS2025'!$Y$5:$Y$15,MATCH(B16,'DS2025'!$Y$5:$Y$15,1)):
INDEX('DS2025'!$Y$5:$Y$15,MATCH(B16,'DS2025'!$Y$5:$Y$15,1)+1)),
IF($C$4=Database!$A$11,
_xlfn.FORECAST.LINEAR(
B16,
INDEX('DS2025'!$B$21:$B$35,MATCH(B16,'DS2025'!$A$21:$A$35,1)):
INDEX('DS2025'!$B$21:$B$35,MATCH(B16,'DS2025'!$A$21:$A$35,1)+1),
INDEX('DS2025'!$A$21:$A$35,MATCH(B16,'DS2025'!$A$21:$A$35,1)):
INDEX('DS2025'!$A$21:$A$35,MATCH(B16,'DS2025'!$A$21:$A$35,1)+1)),
IF($C$4=Database!$A$12,
_xlfn.FORECAST.LINEAR(
B16,
INDEX('DS2025'!$E$21:$E$35,MATCH(B16,'DS2025'!$D$21:$D$35,1)):
INDEX('DS2025'!$E$21:$E$35,MATCH(B16,'DS2025'!$D$21:$D$35,1)+1),
INDEX('DS2025'!$D$21:$D$35,MATCH(B16,'DS2025'!$D$21:$D$35,1)):
INDEX('DS2025'!$D$21:$D$35,MATCH(B16,'DS2025'!$D$21:$D$35,1)+1)),
IF($C$4=Database!$A$13,
_xlfn.FORECAST.LINEAR(
B16,
INDEX('DS2025'!$H$21:$H$35,MATCH(B16,'DS2025'!$G$21:$G$35,1)):
INDEX('DS2025'!$H$21:$H$35,MATCH(B16,'DS2025'!$G$21:$G$35,1)+1),
INDEX('DS2025'!$G$21:$G$35,MATCH(B16,'DS2025'!$G$21:$G$35,1)):
INDEX('DS2025'!$G$21:$G$35,MATCH(B16,'DS2025'!$G$21:$G$35,1)+1)),
IF($C$4=Database!$A$14,
_xlfn.FORECAST.LINEAR(
B16,
INDEX('DS2025'!$K$21:$K$35,MATCH(B16,'DS2025'!$J$21:$J$35,1)):
INDEX('DS2025'!$K$21:$K$35,MATCH(B16,'DS2025'!$J$21:$J$35,1)+1),
INDEX('DS2025'!$J$21:$J$35,MATCH(B16,'DS2025'!$J$21:$J$35,1)):
INDEX('DS2025'!$J$21:$J$35,MATCH(B16,'DS2025'!$J$21:$J$35,1)+1)),
IF($C$4=Database!$A$15,
_xlfn.FORECAST.LINEAR(
B16,
INDEX('DS2025'!$N$21:$N$35,MATCH(B16,'DS2025'!$M$21:$M$35,1)):
INDEX('DS2025'!$N$21:$N$35,MATCH(B16,'DS2025'!$M$21:$M$35,1)+1),
INDEX('DS2025'!$M$21:$M$35,MATCH(B16,'DS2025'!$M$21:$M$35,1)):
INDEX('DS2025'!$M$21:$M$35,MATCH(B16,'DS2025'!$M$21:$M$35,1)+1)),
IF($C$4=Database!$A$16,
_xlfn.FORECAST.LINEAR(
B16,
INDEX('DS2025'!$Q$21:$Q$35,MATCH(B16,'DS2025'!$P$21:$P$35,1)):
INDEX('DS2025'!$Q$21:$Q$35,MATCH(B16,'DS2025'!$P$21:$P$35,1)+1),
INDEX('DS2025'!$P$21:$P$35,MATCH(B16,'DS2025'!$P$21:$P$35,1)):
INDEX('DS2025'!$P$21:$P$35,MATCH(B16,'DS2025'!$P$21:$P$35,1)+1)),
IF($C$4=Database!$A$17,
_xlfn.FORECAST.LINEAR(
B16,
INDEX('DS2025'!$T$21:$T$35,MATCH(B16,'DS2025'!$S$21:$S$35,1)):
INDEX('DS2025'!$T$21:$T$35,MATCH(B16,'DS2025'!$S$21:$S$35,1)+1),
INDEX('DS2025'!$S$21:$S$35,MATCH(B16,'DS2025'!$S$21:$S$35,1)):
INDEX('DS2025'!$S$21:$S$35,MATCH(B16,'DS2025'!$S$21:$S$35,1)+1)),
IF($C$4=Database!$A$18,
_xlfn.FORECAST.LINEAR(
B16,
INDEX('DS2025'!$W$21:$W$35,MATCH(B16,'DS2025'!$V$21:$V$35,1)):
INDEX('DS2025'!$W$21:$W$35,MATCH(B16,'DS2025'!$V$21:$V$35,1)+1),
INDEX('DS2025'!$V$21:$V$35,MATCH(B16,'DS2025'!$V$21:$V$35,1)):
INDEX('DS2025'!$V$21:$V$35,MATCH(B16,'DS2025'!$V$21:$V$35,1)+1)),
IF($C$4=Database!$A$19,
_xlfn.FORECAST.LINEAR(
B16,
INDEX('DS2025'!$Z$21:$Z$35,MATCH(B16,'DS2025'!$Y$21:$Y$35,1)):
INDEX('DS2025'!$Z$21:$Z$35,MATCH(B16,'DS2025'!$Y$21:$Y$35,1)+1),
INDEX('DS2025'!$Y$21:$Y$35,MATCH(B16,'DS2025'!$Y$21:$Y$35,1)):
INDEX('DS2025'!$Y$21:$Y$35,MATCH(B16,'DS2025'!$Y$21:$Y$35,1)+1)),
IF($C$4=Database!$A$20,
_xlfn.FORECAST.LINEAR(
B16,
INDEX('DS2025'!$AC$21:$AC$35,MATCH(B16,'DS2025'!$AB$21:$AB$35,1)):
INDEX('DS2025'!$AC$21:$AC$35,MATCH(B16,'DS2025'!$AB$21:$AB$35,1)+1),
INDEX('DS2025'!$AB$21:$AB$35,MATCH(B16,'DS2025'!$AB$21:$AB$35,1)):
INDEX('DS2025'!$AB$21:$AB$35,MATCH(B16,'DS2025'!$AB$21:$AB$35,1)+1))
)))))))))))))))))))</f>
        <v>-0.35986970605878821</v>
      </c>
      <c r="D16" s="98">
        <f t="shared" si="0"/>
        <v>107.24913029394121</v>
      </c>
      <c r="E16" s="98">
        <f>'Data 100 C'!C17</f>
        <v>108.739</v>
      </c>
      <c r="F16" s="98">
        <f>IF($F$4=Database!$A$2,
_xlfn.FORECAST.LINEAR(E16,
INDEX('DS2025'!$B$5:$B$15,MATCH(E16,'DS2025'!$A$5:$A$15,1)):
INDEX('DS2025'!$B$5:$B$15,MATCH(E16,'DS2025'!$A$5:$A$15,1)+1),
INDEX('DS2025'!$A$5:$A$15,MATCH(E16,'DS2025'!$A$5:$A$15,1)):
INDEX('DS2025'!$A$5:$A$15,MATCH(E16,'DS2025'!$A$5:$A$15,1)+1)),
IF($F$4=Database!$A$3,
_xlfn.FORECAST.LINEAR(E16,
INDEX('DS2025'!$E$5:$E$15,MATCH(E16,'DS2025'!$D$5:$D$15,1)):
INDEX('DS2025'!$E$5:$E$15,MATCH(E16,'DS2025'!$D$5:$D$15,1)+1),
INDEX('DS2025'!$D$5:$D$15,MATCH(E16,'DS2025'!$D$5:$D$15,1)):
INDEX('DS2025'!$D$5:$D$15,MATCH(E16,'DS2025'!$D$5:$D$15,1)+1)),
IF($F$4=Database!$A$4,
_xlfn.FORECAST.LINEAR(E16,
INDEX('DS2025'!$H$5:$H$15,MATCH(E16,'DS2025'!$G$5:$G$15,1)):
INDEX('DS2025'!$H$5:$H$15,MATCH(E16,'DS2025'!$G$5:$G$15,1)+1),
INDEX('DS2025'!$G$5:$G$15,MATCH(E16,'DS2025'!$G$5:$G$15,1)):
INDEX('DS2025'!$G$5:$G$15,MATCH(E16,'DS2025'!$G$5:$G$15,1)+1)),
IF($F$4=Database!$A$5,
_xlfn.FORECAST.LINEAR(E16,
INDEX('DS2025'!$K$5:$K$15,MATCH(E16,'DS2025'!$J$5:$J$15,1)):
INDEX('DS2025'!$K$5:$K$15,MATCH(E16,'DS2025'!$J$5:$J$15,1)+1),
INDEX('DS2025'!$J$5:$J$15,MATCH(E16,'DS2025'!$J$5:$J$15,1)):
INDEX('DS2025'!$J$5:$J$15,MATCH(E16,'DS2025'!$J$5:$J$15,1)+1)),
IF($F$4=Database!$A$6,
_xlfn.FORECAST.LINEAR(E16,
INDEX('DS2025'!$N$5:$N$15,MATCH(E16,'DS2025'!$M$5:$M$15,1)):
INDEX('DS2025'!$N$5:$N$15,MATCH(E16,'DS2025'!$M$5:$M$15,1)+1),
INDEX('DS2025'!$M$5:$M$15,MATCH(E16,'DS2025'!$M$5:$M$15,1)):
INDEX('DS2025'!$M$5:$M$15,MATCH(E16,'DS2025'!$M$5:$M$15,1)+1)),
IF($F$4=Database!$A$7,
_xlfn.FORECAST.LINEAR(E16,
INDEX('DS2025'!$Q$5:$Q$15,MATCH(E16,'DS2025'!$P$5:$P$15,1)):
INDEX('DS2025'!$Q$5:$Q$15,MATCH(E16,'DS2025'!$P$5:$P$15,1)+1),
INDEX('DS2025'!$P$5:$P$15,MATCH(E16,'DS2025'!$P$5:$P$15,1)):
INDEX('DS2025'!$P$5:$P$15,MATCH(E16,'DS2025'!$P$5:$P$15,1)+1)),
IF($F$4=Database!$A$8,
_xlfn.FORECAST.LINEAR(E16,
INDEX('DS2025'!$T$5:$T$15,MATCH(E16,'DS2025'!$S$5:$S$15,1)):
INDEX('DS2025'!$T$5:$T$15,MATCH(E16,'DS2025'!$S$5:$S$15,1)+1),
INDEX('DS2025'!$S$5:$S$15,MATCH(E16,'DS2025'!$S$5:$S$15,1)):
INDEX('DS2025'!$S$5:$S$15,MATCH(E16,'DS2025'!$S$5:$S$15,1)+1)),
IF($F$4=Database!$A$9,
_xlfn.FORECAST.LINEAR(E16,
INDEX('DS2025'!$W$5:$W$15,MATCH(E16,'DS2025'!$V$5:$V$15,1)):
INDEX('DS2025'!$W$5:$W$15,MATCH(E16,'DS2025'!$V$5:$V$15,1)+1),
INDEX('DS2025'!$V$5:$V$15,MATCH(E16,'DS2025'!$V$5:$V$15,1)):
INDEX('DS2025'!$V$5:$V$15,MATCH(E16,'DS2025'!$V$5:$V$15,1)+1)),
IF($F$4=Database!$A$10,
_xlfn.FORECAST.LINEAR(E16,
INDEX('DS2025'!$Z$5:$Z$15,MATCH(E16,'DS2025'!$Y$5:$Y$15,1)):
INDEX('DS2025'!$Z$5:$Z$15,MATCH(E16,'DS2025'!$Y$5:$Y$15,1)+1),
INDEX('DS2025'!$Y$5:$Y$15,MATCH(E16,'DS2025'!$Y$5:$Y$15,1)):
INDEX('DS2025'!$Y$5:$Y$15,MATCH(E16,'DS2025'!$Y$5:$Y$15,1)+1)),
IF($F$4=Database!$A$11,
_xlfn.FORECAST.LINEAR(
E16,
INDEX('DS2025'!$B$21:$B$35,MATCH(E16,'DS2025'!$A$21:$A$35,1)):
INDEX('DS2025'!$B$21:$B$35,MATCH(E16,'DS2025'!$A$21:$A$35,1)+1),
INDEX('DS2025'!$A$21:$A$35,MATCH(E16,'DS2025'!$A$21:$A$35,1)):
INDEX('DS2025'!$A$21:$A$35,MATCH(E16,'DS2025'!$A$21:$A$35,1)+1)),
IF($F$4=Database!$A$12,
_xlfn.FORECAST.LINEAR(
E16,
INDEX('DS2025'!$E$21:$E$35,MATCH(E16,'DS2025'!$D$21:$D$35,1)):
INDEX('DS2025'!$E$21:$E$35,MATCH(E16,'DS2025'!$D$21:$D$35,1)+1),
INDEX('DS2025'!$D$21:$D$35,MATCH(E16,'DS2025'!$D$21:$D$35,1)):
INDEX('DS2025'!$D$21:$D$35,MATCH(E16,'DS2025'!$D$21:$D$35,1)+1)),
IF($F$4=Database!$A$13,
_xlfn.FORECAST.LINEAR(
E16,
INDEX('DS2025'!$H$21:$H$35,MATCH(E16,'DS2025'!$G$21:$G$35,1)):
INDEX('DS2025'!$H$21:$H$35,MATCH(E16,'DS2025'!$G$21:$G$35,1)+1),
INDEX('DS2025'!$G$21:$G$35,MATCH(E16,'DS2025'!$G$21:$G$35,1)):
INDEX('DS2025'!$G$21:$G$35,MATCH(E16,'DS2025'!$G$21:$G$35,1)+1)),
IF($F$4=Database!$A$14,
_xlfn.FORECAST.LINEAR(
E16,
INDEX('DS2025'!$K$21:$K$35,MATCH(E16,'DS2025'!$J$21:$J$35,1)):
INDEX('DS2025'!$K$21:$K$35,MATCH(E16,'DS2025'!$J$21:$J$35,1)+1),
INDEX('DS2025'!$J$21:$J$35,MATCH(E16,'DS2025'!$J$21:$J$35,1)):
INDEX('DS2025'!$J$21:$J$35,MATCH(E16,'DS2025'!$J$21:$J$35,1)+1)),
IF($F$4=Database!$A$15,
_xlfn.FORECAST.LINEAR(
E16,
INDEX('DS2025'!$N$21:$N$35,MATCH(E16,'DS2025'!$M$21:$M$35,1)):
INDEX('DS2025'!$N$21:$N$35,MATCH(E16,'DS2025'!$M$21:$M$35,1)+1),
INDEX('DS2025'!$M$21:$M$35,MATCH(E16,'DS2025'!$M$21:$M$35,1)):
INDEX('DS2025'!$M$21:$M$35,MATCH(E16,'DS2025'!$M$21:$M$35,1)+1)),
IF($F$4=Database!$A$16,
_xlfn.FORECAST.LINEAR(
E16,
INDEX('DS2025'!$Q$21:$Q$35,MATCH(E16,'DS2025'!$P$21:$P$35,1)):
INDEX('DS2025'!$Q$21:$Q$35,MATCH(E16,'DS2025'!$P$21:$P$35,1)+1),
INDEX('DS2025'!$P$21:$P$35,MATCH(E16,'DS2025'!$P$21:$P$35,1)):
INDEX('DS2025'!$P$21:$P$35,MATCH(E16,'DS2025'!$P$21:$P$35,1)+1)),
IF($F$4=Database!$A$17,
_xlfn.FORECAST.LINEAR(
E16,
INDEX('DS2025'!$T$21:$T$35,MATCH(E16,'DS2025'!$S$21:$S$35,1)):
INDEX('DS2025'!$T$21:$T$35,MATCH(E16,'DS2025'!$S$21:$S$35,1)+1),
INDEX('DS2025'!$S$21:$S$35,MATCH(E16,'DS2025'!$S$21:$S$35,1)):
INDEX('DS2025'!$S$21:$S$35,MATCH(E16,'DS2025'!$S$21:$S$35,1)+1)),
IF($F$4=Database!$A$18,
_xlfn.FORECAST.LINEAR(
E16,
INDEX('DS2025'!$W$21:$W$35,MATCH(E16,'DS2025'!$V$21:$V$35,1)):
INDEX('DS2025'!$W$21:$W$35,MATCH(E16,'DS2025'!$V$21:$V$35,1)+1),
INDEX('DS2025'!$V$21:$V$35,MATCH(E16,'DS2025'!$V$21:$V$35,1)):
INDEX('DS2025'!$V$21:$V$35,MATCH(E16,'DS2025'!$V$21:$V$35,1)+1)),
IF($F$4=Database!$A$19,
_xlfn.FORECAST.LINEAR(
E16,
INDEX('DS2025'!$Z$21:$Z$35,MATCH(E16,'DS2025'!$Y$21:$Y$35,1)):
INDEX('DS2025'!$Z$21:$Z$35,MATCH(E16,'DS2025'!$Y$21:$Y$35,1)+1),
INDEX('DS2025'!$Y$21:$Y$35,MATCH(E16,'DS2025'!$Y$21:$Y$35,1)):
INDEX('DS2025'!$Y$21:$Y$35,MATCH(E16,'DS2025'!$Y$21:$Y$35,1)+1)),
IF($F$4=Database!$A$20,
_xlfn.FORECAST.LINEAR(
E16,
INDEX('DS2025'!$AC$21:$AC$35,MATCH(E16,'DS2025'!$AB$21:$AB$35,1)):
INDEX('DS2025'!$AC$21:$AC$35,MATCH(E16,'DS2025'!$AB$21:$AB$35,1)+1),
INDEX('DS2025'!$AB$21:$AB$35,MATCH(E16,'DS2025'!$AB$21:$AB$35,1)):
INDEX('DS2025'!$AB$21:$AB$35,MATCH(E16,'DS2025'!$AB$21:$AB$35,1)+1))
)))))))))))))))))))</f>
        <v>-0.36000527894421114</v>
      </c>
      <c r="G16" s="98">
        <f t="shared" si="1"/>
        <v>108.37899472105579</v>
      </c>
      <c r="H16" s="98">
        <f>'Data 100 C'!D17</f>
        <v>107.482</v>
      </c>
      <c r="I16" s="98">
        <f>IF($I$4=Database!$A$2,
_xlfn.FORECAST.LINEAR(H16,
INDEX('DS2025'!$B$5:$B$15,MATCH(H16,'DS2025'!$A$5:$A$15,1)):
INDEX('DS2025'!$B$5:$B$15,MATCH(H16,'DS2025'!$A$5:$A$15,1)+1),
INDEX('DS2025'!$A$5:$A$15,MATCH(H16,'DS2025'!$A$5:$A$15,1)):
INDEX('DS2025'!$A$5:$A$15,MATCH(H16,'DS2025'!$A$5:$A$15,1)+1)),
IF($I$4=Database!$A$3,
_xlfn.FORECAST.LINEAR(H16,
INDEX('DS2025'!$E$5:$E$15,MATCH(H16,'DS2025'!$D$5:$D$15,1)):
INDEX('DS2025'!$E$5:$E$15,MATCH(H16,'DS2025'!$D$5:$D$15,1)+1),
INDEX('DS2025'!$D$5:$D$15,MATCH(H16,'DS2025'!$D$5:$D$15,1)):
INDEX('DS2025'!$D$5:$D$15,MATCH(H16,'DS2025'!$D$5:$D$15,1)+1)),
IF($I$4=Database!$A$4,
_xlfn.FORECAST.LINEAR(H16,
INDEX('DS2025'!$H$5:$H$15,MATCH(H16,'DS2025'!$G$5:$G$15,1)):
INDEX('DS2025'!$H$5:$H$15,MATCH(H16,'DS2025'!$G$5:$G$15,1)+1),
INDEX('DS2025'!$G$5:$G$15,MATCH(H16,'DS2025'!$G$5:$G$15,1)):
INDEX('DS2025'!$G$5:$G$15,MATCH(H16,'DS2025'!$G$5:$G$15,1)+1)),
IF($I$4=Database!$A$5,
_xlfn.FORECAST.LINEAR(H16,
INDEX('DS2025'!$K$5:$K$15,MATCH(H16,'DS2025'!$J$5:$J$15,1)):
INDEX('DS2025'!$K$5:$K$15,MATCH(H16,'DS2025'!$J$5:$J$15,1)+1),
INDEX('DS2025'!$J$5:$J$15,MATCH(H16,'DS2025'!$J$5:$J$15,1)):
INDEX('DS2025'!$J$5:$J$15,MATCH(H16,'DS2025'!$J$5:$J$15,1)+1)),
IF($I$4=Database!$A$6,
_xlfn.FORECAST.LINEAR(H16,
INDEX('DS2025'!$N$5:$N$15,MATCH(H16,'DS2025'!$M$5:$M$15,1)):
INDEX('DS2025'!$N$5:$N$15,MATCH(H16,'DS2025'!$M$5:$M$15,1)+1),
INDEX('DS2025'!$M$5:$M$15,MATCH(H16,'DS2025'!$M$5:$M$15,1)):
INDEX('DS2025'!$M$5:$M$15,MATCH(H16,'DS2025'!$M$5:$M$15,1)+1)),
IF($I$4=Database!$A$7,
_xlfn.FORECAST.LINEAR(H16,
INDEX('DS2025'!$Q$5:$Q$15,MATCH(H16,'DS2025'!$P$5:$P$15,1)):
INDEX('DS2025'!$Q$5:$Q$15,MATCH(H16,'DS2025'!$P$5:$P$15,1)+1),
INDEX('DS2025'!$P$5:$P$15,MATCH(H16,'DS2025'!$P$5:$P$15,1)):
INDEX('DS2025'!$P$5:$P$15,MATCH(H16,'DS2025'!$P$5:$P$15,1)+1)),
IF($I$4=Database!$A$8,
_xlfn.FORECAST.LINEAR(H16,
INDEX('DS2025'!$T$5:$T$15,MATCH(H16,'DS2025'!$S$5:$S$15,1)):
INDEX('DS2025'!$T$5:$T$15,MATCH(H16,'DS2025'!$S$5:$S$15,1)+1),
INDEX('DS2025'!$S$5:$S$15,MATCH(H16,'DS2025'!$S$5:$S$15,1)):
INDEX('DS2025'!$S$5:$S$15,MATCH(H16,'DS2025'!$S$5:$S$15,1)+1)),
IF($I$4=Database!$A$9,
_xlfn.FORECAST.LINEAR(H16,
INDEX('DS2025'!$W$5:$W$15,MATCH(H16,'DS2025'!$V$5:$V$15,1)):
INDEX('DS2025'!$W$5:$W$15,MATCH(H16,'DS2025'!$V$5:$V$15,1)+1),
INDEX('DS2025'!$V$5:$V$15,MATCH(H16,'DS2025'!$V$5:$V$15,1)):
INDEX('DS2025'!$V$5:$V$15,MATCH(H16,'DS2025'!$V$5:$V$15,1)+1)),
IF($I$4=Database!$A$10,
_xlfn.FORECAST.LINEAR(H16,
INDEX('DS2025'!$Z$5:$Z$15,MATCH(H16,'DS2025'!$Y$5:$Y$15,1)):
INDEX('DS2025'!$Z$5:$Z$15,MATCH(H16,'DS2025'!$Y$5:$Y$15,1)+1),
INDEX('DS2025'!$Y$5:$Y$15,MATCH(H16,'DS2025'!$Y$5:$Y$15,1)):
INDEX('DS2025'!$Y$5:$Y$15,MATCH(H16,'DS2025'!$Y$5:$Y$15,1)+1)),
IF($I$4=Database!$A$11,
_xlfn.FORECAST.LINEAR(
H16,
INDEX('DS2025'!$B$21:$B$35,MATCH(H16,'DS2025'!$A$21:$A$35,1)):
INDEX('DS2025'!$B$21:$B$35,MATCH(H16,'DS2025'!$A$21:$A$35,1)+1),
INDEX('DS2025'!$A$21:$A$35,MATCH(H16,'DS2025'!$A$21:$A$35,1)):
INDEX('DS2025'!$A$21:$A$35,MATCH(H16,'DS2025'!$A$21:$A$35,1)+1)),
IF($I$4=Database!$A$12,
_xlfn.FORECAST.LINEAR(
H16,
INDEX('DS2025'!$E$21:$E$35,MATCH(H16,'DS2025'!$D$21:$D$35,1)):
INDEX('DS2025'!$E$21:$E$35,MATCH(H16,'DS2025'!$D$21:$D$35,1)+1),
INDEX('DS2025'!$D$21:$D$35,MATCH(H16,'DS2025'!$D$21:$D$35,1)):
INDEX('DS2025'!$D$21:$D$35,MATCH(H16,'DS2025'!$D$21:$D$35,1)+1)),
IF($I$4=Database!$A$13,
_xlfn.FORECAST.LINEAR(
H16,
INDEX('DS2025'!$H$21:$H$35,MATCH(H16,'DS2025'!$G$21:$G$35,1)):
INDEX('DS2025'!$H$21:$H$35,MATCH(H16,'DS2025'!$G$21:$G$35,1)+1),
INDEX('DS2025'!$G$21:$G$35,MATCH(H16,'DS2025'!$G$21:$G$35,1)):
INDEX('DS2025'!$G$21:$G$35,MATCH(H16,'DS2025'!$G$21:$G$35,1)+1)),
IF($I$4=Database!$A$14,
_xlfn.FORECAST.LINEAR(
H16,
INDEX('DS2025'!$K$21:$K$35,MATCH(H16,'DS2025'!$J$21:$J$35,1)):
INDEX('DS2025'!$K$21:$K$35,MATCH(H16,'DS2025'!$J$21:$J$35,1)+1),
INDEX('DS2025'!$J$21:$J$35,MATCH(H16,'DS2025'!$J$21:$J$35,1)):
INDEX('DS2025'!$J$21:$J$35,MATCH(H16,'DS2025'!$J$21:$J$35,1)+1)),
IF($I$4=Database!$A$15,
_xlfn.FORECAST.LINEAR(
H16,
INDEX('DS2025'!$N$21:$N$35,MATCH(H16,'DS2025'!$M$21:$M$35,1)):
INDEX('DS2025'!$N$21:$N$35,MATCH(H16,'DS2025'!$M$21:$M$35,1)+1),
INDEX('DS2025'!$M$21:$M$35,MATCH(H16,'DS2025'!$M$21:$M$35,1)):
INDEX('DS2025'!$M$21:$M$35,MATCH(H16,'DS2025'!$M$21:$M$35,1)+1)),
IF($I$4=Database!$A$16,
_xlfn.FORECAST.LINEAR(
H16,
INDEX('DS2025'!$Q$21:$Q$35,MATCH(H16,'DS2025'!$P$21:$P$35,1)):
INDEX('DS2025'!$Q$21:$Q$35,MATCH(H16,'DS2025'!$P$21:$P$35,1)+1),
INDEX('DS2025'!$P$21:$P$35,MATCH(H16,'DS2025'!$P$21:$P$35,1)):
INDEX('DS2025'!$P$21:$P$35,MATCH(H16,'DS2025'!$P$21:$P$35,1)+1)),
IF($I$4=Database!$A$17,
_xlfn.FORECAST.LINEAR(
H16,
INDEX('DS2025'!$T$21:$T$35,MATCH(H16,'DS2025'!$S$21:$S$35,1)):
INDEX('DS2025'!$T$21:$T$35,MATCH(H16,'DS2025'!$S$21:$S$35,1)+1),
INDEX('DS2025'!$S$21:$S$35,MATCH(H16,'DS2025'!$S$21:$S$35,1)):
INDEX('DS2025'!$S$21:$S$35,MATCH(H16,'DS2025'!$S$21:$S$35,1)+1)),
IF($I$4=Database!$A$18,
_xlfn.FORECAST.LINEAR(
H16,
INDEX('DS2025'!$W$21:$W$35,MATCH(H16,'DS2025'!$V$21:$V$35,1)):
INDEX('DS2025'!$W$21:$W$35,MATCH(H16,'DS2025'!$V$21:$V$35,1)+1),
INDEX('DS2025'!$V$21:$V$35,MATCH(H16,'DS2025'!$V$21:$V$35,1)):
INDEX('DS2025'!$V$21:$V$35,MATCH(H16,'DS2025'!$V$21:$V$35,1)+1)),
IF($I$4=Database!$A$19,
_xlfn.FORECAST.LINEAR(
H16,
INDEX('DS2025'!$Z$21:$Z$35,MATCH(H16,'DS2025'!$Y$21:$Y$35,1)):
INDEX('DS2025'!$Z$21:$Z$35,MATCH(H16,'DS2025'!$Y$21:$Y$35,1)+1),
INDEX('DS2025'!$Y$21:$Y$35,MATCH(H16,'DS2025'!$Y$21:$Y$35,1)):
INDEX('DS2025'!$Y$21:$Y$35,MATCH(H16,'DS2025'!$Y$21:$Y$35,1)+1)),
IF($I$4=Database!$A$20,
_xlfn.FORECAST.LINEAR(
H16,
INDEX('DS2025'!$AC$21:$AC$35,MATCH(H16,'DS2025'!$AB$21:$AB$35,1)):
INDEX('DS2025'!$AC$21:$AC$35,MATCH(H16,'DS2025'!$AB$21:$AB$35,1)+1),
INDEX('DS2025'!$AB$21:$AB$35,MATCH(H16,'DS2025'!$AB$21:$AB$35,1)):
INDEX('DS2025'!$AB$21:$AB$35,MATCH(H16,'DS2025'!$AB$21:$AB$35,1)+1))
)))))))))))))))))))</f>
        <v>-0.22901388057915517</v>
      </c>
      <c r="J16" s="98">
        <f t="shared" si="2"/>
        <v>107.25298611942084</v>
      </c>
      <c r="K16" s="98">
        <f>'Data 100 C'!E17</f>
        <v>107.822</v>
      </c>
      <c r="L16" s="98">
        <f>IF($L$4=Database!$A$2,
_xlfn.FORECAST.LINEAR(K16,
INDEX('DS2025'!$B$5:$B$15,MATCH(K16,'DS2025'!$A$5:$A$15,1)):
INDEX('DS2025'!$B$5:$B$15,MATCH(K16,'DS2025'!$A$5:$A$15,1)+1),
INDEX('DS2025'!$A$5:$A$15,MATCH(K16,'DS2025'!$A$5:$A$15,1)):
INDEX('DS2025'!$A$5:$A$15,MATCH(K16,'DS2025'!$A$5:$A$15,1)+1)),
IF($L$4=Database!$A$3,
_xlfn.FORECAST.LINEAR(K16,
INDEX('DS2025'!$E$5:$E$15,MATCH(K16,'DS2025'!$D$5:$D$15,1)):
INDEX('DS2025'!$E$5:$E$15,MATCH(K16,'DS2025'!$D$5:$D$15,1)+1),
INDEX('DS2025'!$D$5:$D$15,MATCH(K16,'DS2025'!$D$5:$D$15,1)):
INDEX('DS2025'!$D$5:$D$15,MATCH(K16,'DS2025'!$D$5:$D$15,1)+1)),
IF($L$4=Database!$A$4,
_xlfn.FORECAST.LINEAR(K16,
INDEX('DS2025'!$H$5:$H$15,MATCH(K16,'DS2025'!$G$5:$G$15,1)):
INDEX('DS2025'!$H$5:$H$15,MATCH(K16,'DS2025'!$G$5:$G$15,1)+1),
INDEX('DS2025'!$G$5:$G$15,MATCH(K16,'DS2025'!$G$5:$G$15,1)):
INDEX('DS2025'!$G$5:$G$15,MATCH(K16,'DS2025'!$G$5:$G$15,1)+1)),
IF($L$4=Database!$A$5,
_xlfn.FORECAST.LINEAR(K16,
INDEX('DS2025'!$K$5:$K$15,MATCH(K16,'DS2025'!$J$5:$J$15,1)):
INDEX('DS2025'!$K$5:$K$15,MATCH(K16,'DS2025'!$J$5:$J$15,1)+1),
INDEX('DS2025'!$J$5:$J$15,MATCH(K16,'DS2025'!$J$5:$J$15,1)):
INDEX('DS2025'!$J$5:$J$15,MATCH(K16,'DS2025'!$J$5:$J$15,1)+1)),
IF($L$4=Database!$A$6,
_xlfn.FORECAST.LINEAR(K16,
INDEX('DS2025'!$N$5:$N$15,MATCH(K16,'DS2025'!$M$5:$M$15,1)):
INDEX('DS2025'!$N$5:$N$15,MATCH(K16,'DS2025'!$M$5:$M$15,1)+1),
INDEX('DS2025'!$M$5:$M$15,MATCH(K16,'DS2025'!$M$5:$M$15,1)):
INDEX('DS2025'!$M$5:$M$15,MATCH(K16,'DS2025'!$M$5:$M$15,1)+1)),
IF($L$4=Database!$A$7,
_xlfn.FORECAST.LINEAR(K16,
INDEX('DS2025'!$Q$5:$Q$15,MATCH(K16,'DS2025'!$P$5:$P$15,1)):
INDEX('DS2025'!$Q$5:$Q$15,MATCH(K16,'DS2025'!$P$5:$P$15,1)+1),
INDEX('DS2025'!$P$5:$P$15,MATCH(K16,'DS2025'!$P$5:$P$15,1)):
INDEX('DS2025'!$P$5:$P$15,MATCH(K16,'DS2025'!$P$5:$P$15,1)+1)),
IF($L$4=Database!$A$8,
_xlfn.FORECAST.LINEAR(K16,
INDEX('DS2025'!$T$5:$T$15,MATCH(K16,'DS2025'!$S$5:$S$15,1)):
INDEX('DS2025'!$T$5:$T$15,MATCH(K16,'DS2025'!$S$5:$S$15,1)+1),
INDEX('DS2025'!$S$5:$S$15,MATCH(K16,'DS2025'!$S$5:$S$15,1)):
INDEX('DS2025'!$S$5:$S$15,MATCH(K16,'DS2025'!$S$5:$S$15,1)+1)),
IF($L$4=Database!$A$9,
_xlfn.FORECAST.LINEAR(K16,
INDEX('DS2025'!$W$5:$W$15,MATCH(K16,'DS2025'!$V$5:$V$15,1)):
INDEX('DS2025'!$W$5:$W$15,MATCH(K16,'DS2025'!$V$5:$V$15,1)+1),
INDEX('DS2025'!$V$5:$V$15,MATCH(K16,'DS2025'!$V$5:$V$15,1)):
INDEX('DS2025'!$V$5:$V$15,MATCH(K16,'DS2025'!$V$5:$V$15,1)+1)),
IF($L$4=Database!$A$10,
_xlfn.FORECAST.LINEAR(K16,
INDEX('DS2025'!$Z$5:$Z$15,MATCH(K16,'DS2025'!$Y$5:$Y$15,1)):
INDEX('DS2025'!$Z$5:$Z$15,MATCH(K16,'DS2025'!$Y$5:$Y$15,1)+1),
INDEX('DS2025'!$Y$5:$Y$15,MATCH(K16,'DS2025'!$Y$5:$Y$15,1)):
INDEX('DS2025'!$Y$5:$Y$15,MATCH(K16,'DS2025'!$Y$5:$Y$15,1)+1)),
IF($L$4=Database!$A$11,
_xlfn.FORECAST.LINEAR(
K16,
INDEX('DS2025'!$B$21:$B$35,MATCH(K16,'DS2025'!$A$21:$A$35,1)):
INDEX('DS2025'!$B$21:$B$35,MATCH(K16,'DS2025'!$A$21:$A$35,1)+1),
INDEX('DS2025'!$A$21:$A$35,MATCH(K16,'DS2025'!$A$21:$A$35,1)):
INDEX('DS2025'!$A$21:$A$35,MATCH(K16,'DS2025'!$A$21:$A$35,1)+1)),
IF($L$4=Database!$A$12,
_xlfn.FORECAST.LINEAR(
K16,
INDEX('DS2025'!$E$21:$E$35,MATCH(K16,'DS2025'!$D$21:$D$35,1)):
INDEX('DS2025'!$E$21:$E$35,MATCH(K16,'DS2025'!$D$21:$D$35,1)+1),
INDEX('DS2025'!$D$21:$D$35,MATCH(K16,'DS2025'!$D$21:$D$35,1)):
INDEX('DS2025'!$D$21:$D$35,MATCH(K16,'DS2025'!$D$21:$D$35,1)+1)),
IF($L$4=Database!$A$13,
_xlfn.FORECAST.LINEAR(
K16,
INDEX('DS2025'!$H$21:$H$35,MATCH(K16,'DS2025'!$G$21:$G$35,1)):
INDEX('DS2025'!$H$21:$H$35,MATCH(K16,'DS2025'!$G$21:$G$35,1)+1),
INDEX('DS2025'!$G$21:$G$35,MATCH(K16,'DS2025'!$G$21:$G$35,1)):
INDEX('DS2025'!$G$21:$G$35,MATCH(K16,'DS2025'!$G$21:$G$35,1)+1)),
IF($L$4=Database!$A$14,
_xlfn.FORECAST.LINEAR(
K16,
INDEX('DS2025'!$K$21:$K$35,MATCH(K16,'DS2025'!$J$21:$J$35,1)):
INDEX('DS2025'!$K$21:$K$35,MATCH(K16,'DS2025'!$J$21:$J$35,1)+1),
INDEX('DS2025'!$J$21:$J$35,MATCH(K16,'DS2025'!$J$21:$J$35,1)):
INDEX('DS2025'!$J$21:$J$35,MATCH(K16,'DS2025'!$J$21:$J$35,1)+1)),
IF($L$4=Database!$A$15,
_xlfn.FORECAST.LINEAR(
K16,
INDEX('DS2025'!$N$21:$N$35,MATCH(K16,'DS2025'!$M$21:$M$35,1)):
INDEX('DS2025'!$N$21:$N$35,MATCH(K16,'DS2025'!$M$21:$M$35,1)+1),
INDEX('DS2025'!$M$21:$M$35,MATCH(K16,'DS2025'!$M$21:$M$35,1)):
INDEX('DS2025'!$M$21:$M$35,MATCH(K16,'DS2025'!$M$21:$M$35,1)+1)),
IF($L$4=Database!$A$16,
_xlfn.FORECAST.LINEAR(
K16,
INDEX('DS2025'!$Q$21:$Q$35,MATCH(K16,'DS2025'!$P$21:$P$35,1)):
INDEX('DS2025'!$Q$21:$Q$35,MATCH(K16,'DS2025'!$P$21:$P$35,1)+1),
INDEX('DS2025'!$P$21:$P$35,MATCH(K16,'DS2025'!$P$21:$P$35,1)):
INDEX('DS2025'!$P$21:$P$35,MATCH(K16,'DS2025'!$P$21:$P$35,1)+1)),
IF($L$4=Database!$A$17,
_xlfn.FORECAST.LINEAR(
K16,
INDEX('DS2025'!$T$21:$T$35,MATCH(K16,'DS2025'!$S$21:$S$35,1)):
INDEX('DS2025'!$T$21:$T$35,MATCH(K16,'DS2025'!$S$21:$S$35,1)+1),
INDEX('DS2025'!$S$21:$S$35,MATCH(K16,'DS2025'!$S$21:$S$35,1)):
INDEX('DS2025'!$S$21:$S$35,MATCH(K16,'DS2025'!$S$21:$S$35,1)+1)),
IF($L$4=Database!$A$18,
_xlfn.FORECAST.LINEAR(
K16,
INDEX('DS2025'!$W$21:$W$35,MATCH(K16,'DS2025'!$V$21:$V$35,1)):
INDEX('DS2025'!$W$21:$W$35,MATCH(K16,'DS2025'!$V$21:$V$35,1)+1),
INDEX('DS2025'!$V$21:$V$35,MATCH(K16,'DS2025'!$V$21:$V$35,1)):
INDEX('DS2025'!$V$21:$V$35,MATCH(K16,'DS2025'!$V$21:$V$35,1)+1)),
IF($L$4=Database!$A$19,
_xlfn.FORECAST.LINEAR(
K16,
INDEX('DS2025'!$Z$21:$Z$35,MATCH(K16,'DS2025'!$Y$21:$Y$35,1)):
INDEX('DS2025'!$Z$21:$Z$35,MATCH(K16,'DS2025'!$Y$21:$Y$35,1)+1),
INDEX('DS2025'!$Y$21:$Y$35,MATCH(K16,'DS2025'!$Y$21:$Y$35,1)):
INDEX('DS2025'!$Y$21:$Y$35,MATCH(K16,'DS2025'!$Y$21:$Y$35,1)+1)),
IF($L$4=Database!$A$20,
_xlfn.FORECAST.LINEAR(
K16,
INDEX('DS2025'!$AC$21:$AC$35,MATCH(K16,'DS2025'!$AB$21:$AB$35,1)):
INDEX('DS2025'!$AC$21:$AC$35,MATCH(K16,'DS2025'!$AB$21:$AB$35,1)+1),
INDEX('DS2025'!$AB$21:$AB$35,MATCH(K16,'DS2025'!$AB$21:$AB$35,1)):
INDEX('DS2025'!$AB$21:$AB$35,MATCH(K16,'DS2025'!$AB$21:$AB$35,1)+1))
)))))))))))))))))))</f>
        <v>-0.35989526094781038</v>
      </c>
      <c r="M16" s="98">
        <f t="shared" si="3"/>
        <v>107.46210473905219</v>
      </c>
      <c r="N16" s="317">
        <f>'Data 100 C'!F17</f>
        <v>105.979</v>
      </c>
      <c r="O16" s="98">
        <f>IF($O$4=Database!$A$2,
_xlfn.FORECAST.LINEAR(N16,
INDEX('DS2025'!$B$5:$B$15,MATCH(N16,'DS2025'!$A$5:$A$15,1)):
INDEX('DS2025'!$B$5:$B$15,MATCH(N16,'DS2025'!$A$5:$A$15,1)+1),
INDEX('DS2025'!$A$5:$A$15,MATCH(N16,'DS2025'!$A$5:$A$15,1)):
INDEX('DS2025'!$A$5:$A$15,MATCH(N16,'DS2025'!$A$5:$A$15,1)+1)),
IF($O$4=Database!$A$3,
_xlfn.FORECAST.LINEAR(N16,
INDEX('DS2025'!$E$5:$E$15,MATCH(N16,'DS2025'!$D$5:$D$15,1)):
INDEX('DS2025'!$E$5:$E$15,MATCH(N16,'DS2025'!$D$5:$D$15,1)+1),
INDEX('DS2025'!$D$5:$D$15,MATCH(N16,'DS2025'!$D$5:$D$15,1)):
INDEX('DS2025'!$D$5:$D$15,MATCH(N16,'DS2025'!$D$5:$D$15,1)+1)),
IF($O$4=Database!$A$4,
_xlfn.FORECAST.LINEAR(N16,
INDEX('DS2025'!$H$5:$H$15,MATCH(N16,'DS2025'!$G$5:$G$15,1)):
INDEX('DS2025'!$H$5:$H$15,MATCH(N16,'DS2025'!$G$5:$G$15,1)+1),
INDEX('DS2025'!$G$5:$G$15,MATCH(N16,'DS2025'!$G$5:$G$15,1)):
INDEX('DS2025'!$G$5:$G$15,MATCH(N16,'DS2025'!$G$5:$G$15,1)+1)),
IF($O$4=Database!$A$5,
_xlfn.FORECAST.LINEAR(N16,
INDEX('DS2025'!$K$5:$K$15,MATCH(N16,'DS2025'!$J$5:$J$15,1)):
INDEX('DS2025'!$K$5:$K$15,MATCH(N16,'DS2025'!$J$5:$J$15,1)+1),
INDEX('DS2025'!$J$5:$J$15,MATCH(N16,'DS2025'!$J$5:$J$15,1)):
INDEX('DS2025'!$J$5:$J$15,MATCH(N16,'DS2025'!$J$5:$J$15,1)+1)),
IF($O$4=Database!$A$6,
_xlfn.FORECAST.LINEAR(N16,
INDEX('DS2025'!$N$5:$N$15,MATCH(N16,'DS2025'!$M$5:$M$15,1)):
INDEX('DS2025'!$N$5:$N$15,MATCH(N16,'DS2025'!$M$5:$M$15,1)+1),
INDEX('DS2025'!$M$5:$M$15,MATCH(N16,'DS2025'!$M$5:$M$15,1)):
INDEX('DS2025'!$M$5:$M$15,MATCH(N16,'DS2025'!$M$5:$M$15,1)+1)),
IF($O$4=Database!$A$7,
_xlfn.FORECAST.LINEAR(N16,
INDEX('DS2025'!$Q$5:$Q$15,MATCH(N16,'DS2025'!$P$5:$P$15,1)):
INDEX('DS2025'!$Q$5:$Q$15,MATCH(N16,'DS2025'!$P$5:$P$15,1)+1),
INDEX('DS2025'!$P$5:$P$15,MATCH(N16,'DS2025'!$P$5:$P$15,1)):
INDEX('DS2025'!$P$5:$P$15,MATCH(N16,'DS2025'!$P$5:$P$15,1)+1)),
IF($O$4=Database!$A$8,
_xlfn.FORECAST.LINEAR(N16,
INDEX('DS2025'!$T$5:$T$15,MATCH(N16,'DS2025'!$S$5:$S$15,1)):
INDEX('DS2025'!$T$5:$T$15,MATCH(N16,'DS2025'!$S$5:$S$15,1)+1),
INDEX('DS2025'!$S$5:$S$15,MATCH(N16,'DS2025'!$S$5:$S$15,1)):
INDEX('DS2025'!$S$5:$S$15,MATCH(N16,'DS2025'!$S$5:$S$15,1)+1)),
IF($O$4=Database!$A$9,
_xlfn.FORECAST.LINEAR(N16,
INDEX('DS2025'!$W$5:$W$15,MATCH(N16,'DS2025'!$V$5:$V$15,1)):
INDEX('DS2025'!$W$5:$W$15,MATCH(N16,'DS2025'!$V$5:$V$15,1)+1),
INDEX('DS2025'!$V$5:$V$15,MATCH(N16,'DS2025'!$V$5:$V$15,1)):
INDEX('DS2025'!$V$5:$V$15,MATCH(N16,'DS2025'!$V$5:$V$15,1)+1)),
IF($O$4=Database!$A$10,
_xlfn.FORECAST.LINEAR(N16,
INDEX('DS2025'!$Z$5:$Z$15,MATCH(N16,'DS2025'!$Y$5:$Y$15,1)):
INDEX('DS2025'!$Z$5:$Z$15,MATCH(N16,'DS2025'!$Y$5:$Y$15,1)+1),
INDEX('DS2025'!$Y$5:$Y$15,MATCH(N16,'DS2025'!$Y$5:$Y$15,1)):
INDEX('DS2025'!$Y$5:$Y$15,MATCH(N16,'DS2025'!$Y$5:$Y$15,1)+1)),
IF($O$4=Database!$A$11,
_xlfn.FORECAST.LINEAR(
N16,
INDEX('DS2025'!$B$21:$B$35,MATCH(N16,'DS2025'!$A$21:$A$35,1)):
INDEX('DS2025'!$B$21:$B$35,MATCH(N16,'DS2025'!$A$21:$A$35,1)+1),
INDEX('DS2025'!$A$21:$A$35,MATCH(N16,'DS2025'!$A$21:$A$35,1)):
INDEX('DS2025'!$A$21:$A$35,MATCH(N16,'DS2025'!$A$21:$A$35,1)+1)),
IF($O$4=Database!$A$12,
_xlfn.FORECAST.LINEAR(
N16,
INDEX('DS2025'!$E$21:$E$35,MATCH(N16,'DS2025'!$D$21:$D$35,1)):
INDEX('DS2025'!$E$21:$E$35,MATCH(N16,'DS2025'!$D$21:$D$35,1)+1),
INDEX('DS2025'!$D$21:$D$35,MATCH(N16,'DS2025'!$D$21:$D$35,1)):
INDEX('DS2025'!$D$21:$D$35,MATCH(N16,'DS2025'!$D$21:$D$35,1)+1)),
IF($O$4=Database!$A$13,
_xlfn.FORECAST.LINEAR(
N16,
INDEX('DS2025'!$H$21:$H$35,MATCH(N16,'DS2025'!$G$21:$G$35,1)):
INDEX('DS2025'!$H$21:$H$35,MATCH(N16,'DS2025'!$G$21:$G$35,1)+1),
INDEX('DS2025'!$G$21:$G$35,MATCH(N16,'DS2025'!$G$21:$G$35,1)):
INDEX('DS2025'!$G$21:$G$35,MATCH(N16,'DS2025'!$G$21:$G$35,1)+1)),
IF($O$4=Database!$A$14,
_xlfn.FORECAST.LINEAR(
N16,
INDEX('DS2025'!$K$21:$K$35,MATCH(N16,'DS2025'!$J$21:$J$35,1)):
INDEX('DS2025'!$K$21:$K$35,MATCH(N16,'DS2025'!$J$21:$J$35,1)+1),
INDEX('DS2025'!$J$21:$J$35,MATCH(N16,'DS2025'!$J$21:$J$35,1)):
INDEX('DS2025'!$J$21:$J$35,MATCH(N16,'DS2025'!$J$21:$J$35,1)+1)),
IF($O$4=Database!$A$15,
_xlfn.FORECAST.LINEAR(
N16,
INDEX('DS2025'!$N$21:$N$35,MATCH(N16,'DS2025'!$M$21:$M$35,1)):
INDEX('DS2025'!$N$21:$N$35,MATCH(N16,'DS2025'!$M$21:$M$35,1)+1),
INDEX('DS2025'!$M$21:$M$35,MATCH(N16,'DS2025'!$M$21:$M$35,1)):
INDEX('DS2025'!$M$21:$M$35,MATCH(N16,'DS2025'!$M$21:$M$35,1)+1)),
IF($O$4=Database!$A$16,
_xlfn.FORECAST.LINEAR(
N16,
INDEX('DS2025'!$Q$21:$Q$35,MATCH(N16,'DS2025'!$P$21:$P$35,1)):
INDEX('DS2025'!$Q$21:$Q$35,MATCH(N16,'DS2025'!$P$21:$P$35,1)+1),
INDEX('DS2025'!$P$21:$P$35,MATCH(N16,'DS2025'!$P$21:$P$35,1)):
INDEX('DS2025'!$P$21:$P$35,MATCH(N16,'DS2025'!$P$21:$P$35,1)+1)),
IF($O$4=Database!$A$17,
_xlfn.FORECAST.LINEAR(
N16,
INDEX('DS2025'!$T$21:$T$35,MATCH(N16,'DS2025'!$S$21:$S$35,1)):
INDEX('DS2025'!$T$21:$T$35,MATCH(N16,'DS2025'!$S$21:$S$35,1)+1),
INDEX('DS2025'!$S$21:$S$35,MATCH(N16,'DS2025'!$S$21:$S$35,1)):
INDEX('DS2025'!$S$21:$S$35,MATCH(N16,'DS2025'!$S$21:$S$35,1)+1)),
IF($O$4=Database!$A$18,
_xlfn.FORECAST.LINEAR(
N16,
INDEX('DS2025'!$W$21:$W$35,MATCH(N16,'DS2025'!$V$21:$V$35,1)):
INDEX('DS2025'!$W$21:$W$35,MATCH(N16,'DS2025'!$V$21:$V$35,1)+1),
INDEX('DS2025'!$V$21:$V$35,MATCH(N16,'DS2025'!$V$21:$V$35,1)):
INDEX('DS2025'!$V$21:$V$35,MATCH(N16,'DS2025'!$V$21:$V$35,1)+1)),
IF($O$4=Database!$A$19,
_xlfn.FORECAST.LINEAR(
N16,
INDEX('DS2025'!$Z$21:$Z$35,MATCH(N16,'DS2025'!$Y$21:$Y$35,1)):
INDEX('DS2025'!$Z$21:$Z$35,MATCH(N16,'DS2025'!$Y$21:$Y$35,1)+1),
INDEX('DS2025'!$Y$21:$Y$35,MATCH(N16,'DS2025'!$Y$21:$Y$35,1)):
INDEX('DS2025'!$Y$21:$Y$35,MATCH(N16,'DS2025'!$Y$21:$Y$35,1)+1)),
IF($O$4=Database!$A$20,
_xlfn.FORECAST.LINEAR(
N16,
INDEX('DS2025'!$AC$21:$AC$35,MATCH(N16,'DS2025'!$AB$21:$AB$35,1)):
INDEX('DS2025'!$AC$21:$AC$35,MATCH(N16,'DS2025'!$AB$21:$AB$35,1)+1),
INDEX('DS2025'!$AB$21:$AB$35,MATCH(N16,'DS2025'!$AB$21:$AB$35,1)):
INDEX('DS2025'!$AB$21:$AB$35,MATCH(N16,'DS2025'!$AB$21:$AB$35,1)+1))
)))))))))))))))))))</f>
        <v>-0.3596741451709658</v>
      </c>
      <c r="P16" s="96">
        <f t="shared" si="4"/>
        <v>105.61932585482903</v>
      </c>
      <c r="Q16" s="317">
        <f>'Data 100 C'!G17</f>
        <v>107.407</v>
      </c>
      <c r="R16" s="98">
        <f>IF($R$4=Database!$A$2,
_xlfn.FORECAST.LINEAR(Q16,
INDEX('DS2025'!$B$5:$B$15,MATCH(Q16,'DS2025'!$A$5:$A$15,1)):
INDEX('DS2025'!$B$5:$B$15,MATCH(Q16,'DS2025'!$A$5:$A$15,1)+1),
INDEX('DS2025'!$A$5:$A$15,MATCH(Q16,'DS2025'!$A$5:$A$15,1)):
INDEX('DS2025'!$A$5:$A$15,MATCH(Q16,'DS2025'!$A$5:$A$15,1)+1)),
IF($R$4=Database!$A$3,
_xlfn.FORECAST.LINEAR(Q16,
INDEX('DS2025'!$E$5:$E$15,MATCH(Q16,'DS2025'!$D$5:$D$15,1)):
INDEX('DS2025'!$E$5:$E$15,MATCH(Q16,'DS2025'!$D$5:$D$15,1)+1),
INDEX('DS2025'!$D$5:$D$15,MATCH(Q16,'DS2025'!$D$5:$D$15,1)):
INDEX('DS2025'!$D$5:$D$15,MATCH(Q16,'DS2025'!$D$5:$D$15,1)+1)),
IF($R$4=Database!$A$4,
_xlfn.FORECAST.LINEAR(Q16,
INDEX('DS2025'!$H$5:$H$15,MATCH(Q16,'DS2025'!$G$5:$G$15,1)):
INDEX('DS2025'!$H$5:$H$15,MATCH(Q16,'DS2025'!$G$5:$G$15,1)+1),
INDEX('DS2025'!$G$5:$G$15,MATCH(Q16,'DS2025'!$G$5:$G$15,1)):
INDEX('DS2025'!$G$5:$G$15,MATCH(Q16,'DS2025'!$G$5:$G$15,1)+1)),
IF($R$4=Database!$A$5,
_xlfn.FORECAST.LINEAR(Q16,
INDEX('DS2025'!$K$5:$K$15,MATCH(Q16,'DS2025'!$J$5:$J$15,1)):
INDEX('DS2025'!$K$5:$K$15,MATCH(Q16,'DS2025'!$J$5:$J$15,1)+1),
INDEX('DS2025'!$J$5:$J$15,MATCH(Q16,'DS2025'!$J$5:$J$15,1)):
INDEX('DS2025'!$J$5:$J$15,MATCH(Q16,'DS2025'!$J$5:$J$15,1)+1)),
IF($R$4=Database!$A$6,
_xlfn.FORECAST.LINEAR(Q16,
INDEX('DS2025'!$N$5:$N$15,MATCH(Q16,'DS2025'!$M$5:$M$15,1)):
INDEX('DS2025'!$N$5:$N$15,MATCH(Q16,'DS2025'!$M$5:$M$15,1)+1),
INDEX('DS2025'!$M$5:$M$15,MATCH(Q16,'DS2025'!$M$5:$M$15,1)):
INDEX('DS2025'!$M$5:$M$15,MATCH(Q16,'DS2025'!$M$5:$M$15,1)+1)),
IF($R$4=Database!$A$7,
_xlfn.FORECAST.LINEAR(Q16,
INDEX('DS2025'!$Q$5:$Q$15,MATCH(Q16,'DS2025'!$P$5:$P$15,1)):
INDEX('DS2025'!$Q$5:$Q$15,MATCH(Q16,'DS2025'!$P$5:$P$15,1)+1),
INDEX('DS2025'!$P$5:$P$15,MATCH(Q16,'DS2025'!$P$5:$P$15,1)):
INDEX('DS2025'!$P$5:$P$15,MATCH(Q16,'DS2025'!$P$5:$P$15,1)+1)),
IF($R$4=Database!$A$8,
_xlfn.FORECAST.LINEAR(Q16,
INDEX('DS2025'!$T$5:$T$15,MATCH(Q16,'DS2025'!$S$5:$S$15,1)):
INDEX('DS2025'!$T$5:$T$15,MATCH(Q16,'DS2025'!$S$5:$S$15,1)+1),
INDEX('DS2025'!$S$5:$S$15,MATCH(Q16,'DS2025'!$S$5:$S$15,1)):
INDEX('DS2025'!$S$5:$S$15,MATCH(Q16,'DS2025'!$S$5:$S$15,1)+1)),
IF($R$4=Database!$A$9,
_xlfn.FORECAST.LINEAR(Q16,
INDEX('DS2025'!$W$5:$W$15,MATCH(Q16,'DS2025'!$V$5:$V$15,1)):
INDEX('DS2025'!$W$5:$W$15,MATCH(Q16,'DS2025'!$V$5:$V$15,1)+1),
INDEX('DS2025'!$V$5:$V$15,MATCH(Q16,'DS2025'!$V$5:$V$15,1)):
INDEX('DS2025'!$V$5:$V$15,MATCH(Q16,'DS2025'!$V$5:$V$15,1)+1)),
IF($R$4=Database!$A$10,
_xlfn.FORECAST.LINEAR(Q16,
INDEX('DS2025'!$Z$5:$Z$15,MATCH(Q16,'DS2025'!$Y$5:$Y$15,1)):
INDEX('DS2025'!$Z$5:$Z$15,MATCH(Q16,'DS2025'!$Y$5:$Y$15,1)+1),
INDEX('DS2025'!$Y$5:$Y$15,MATCH(Q16,'DS2025'!$Y$5:$Y$15,1)):
INDEX('DS2025'!$Y$5:$Y$15,MATCH(Q16,'DS2025'!$Y$5:$Y$15,1)+1)),
IF($R$4=Database!$A$11,
_xlfn.FORECAST.LINEAR(
Q16,
INDEX('DS2025'!$B$21:$B$35,MATCH(Q16,'DS2025'!$A$21:$A$35,1)):
INDEX('DS2025'!$B$21:$B$35,MATCH(Q16,'DS2025'!$A$21:$A$35,1)+1),
INDEX('DS2025'!$A$21:$A$35,MATCH(Q16,'DS2025'!$A$21:$A$35,1)):
INDEX('DS2025'!$A$21:$A$35,MATCH(Q16,'DS2025'!$A$21:$A$35,1)+1)),
IF($R$4=Database!$A$12,
_xlfn.FORECAST.LINEAR(
Q16,
INDEX('DS2025'!$E$21:$E$35,MATCH(Q16,'DS2025'!$D$21:$D$35,1)):
INDEX('DS2025'!$E$21:$E$35,MATCH(Q16,'DS2025'!$D$21:$D$35,1)+1),
INDEX('DS2025'!$D$21:$D$35,MATCH(Q16,'DS2025'!$D$21:$D$35,1)):
INDEX('DS2025'!$D$21:$D$35,MATCH(Q16,'DS2025'!$D$21:$D$35,1)+1)),
IF($R$4=Database!$A$13,
_xlfn.FORECAST.LINEAR(
Q16,
INDEX('DS2025'!$H$21:$H$35,MATCH(Q16,'DS2025'!$G$21:$G$35,1)):
INDEX('DS2025'!$H$21:$H$35,MATCH(Q16,'DS2025'!$G$21:$G$35,1)+1),
INDEX('DS2025'!$G$21:$G$35,MATCH(Q16,'DS2025'!$G$21:$G$35,1)):
INDEX('DS2025'!$G$21:$G$35,MATCH(Q16,'DS2025'!$G$21:$G$35,1)+1)),
IF($R$4=Database!$A$14,
_xlfn.FORECAST.LINEAR(
Q16,
INDEX('DS2025'!$K$21:$K$35,MATCH(Q16,'DS2025'!$J$21:$J$35,1)):
INDEX('DS2025'!$K$21:$K$35,MATCH(Q16,'DS2025'!$J$21:$J$35,1)+1),
INDEX('DS2025'!$J$21:$J$35,MATCH(Q16,'DS2025'!$J$21:$J$35,1)):
INDEX('DS2025'!$J$21:$J$35,MATCH(Q16,'DS2025'!$J$21:$J$35,1)+1)),
IF($R$4=Database!$A$15,
_xlfn.FORECAST.LINEAR(
Q16,
INDEX('DS2025'!$N$21:$N$35,MATCH(Q16,'DS2025'!$M$21:$M$35,1)):
INDEX('DS2025'!$N$21:$N$35,MATCH(Q16,'DS2025'!$M$21:$M$35,1)+1),
INDEX('DS2025'!$M$21:$M$35,MATCH(Q16,'DS2025'!$M$21:$M$35,1)):
INDEX('DS2025'!$M$21:$M$35,MATCH(Q16,'DS2025'!$M$21:$M$35,1)+1)),
IF($R$4=Database!$A$16,
_xlfn.FORECAST.LINEAR(
Q16,
INDEX('DS2025'!$Q$21:$Q$35,MATCH(Q16,'DS2025'!$P$21:$P$35,1)):
INDEX('DS2025'!$Q$21:$Q$35,MATCH(Q16,'DS2025'!$P$21:$P$35,1)+1),
INDEX('DS2025'!$P$21:$P$35,MATCH(Q16,'DS2025'!$P$21:$P$35,1)):
INDEX('DS2025'!$P$21:$P$35,MATCH(Q16,'DS2025'!$P$21:$P$35,1)+1)),
IF($R$4=Database!$A$17,
_xlfn.FORECAST.LINEAR(
Q16,
INDEX('DS2025'!$T$21:$T$35,MATCH(Q16,'DS2025'!$S$21:$S$35,1)):
INDEX('DS2025'!$T$21:$T$35,MATCH(Q16,'DS2025'!$S$21:$S$35,1)+1),
INDEX('DS2025'!$S$21:$S$35,MATCH(Q16,'DS2025'!$S$21:$S$35,1)):
INDEX('DS2025'!$S$21:$S$35,MATCH(Q16,'DS2025'!$S$21:$S$35,1)+1)),
IF($R$4=Database!$A$18,
_xlfn.FORECAST.LINEAR(
Q16,
INDEX('DS2025'!$W$21:$W$35,MATCH(Q16,'DS2025'!$V$21:$V$35,1)):
INDEX('DS2025'!$W$21:$W$35,MATCH(Q16,'DS2025'!$V$21:$V$35,1)+1),
INDEX('DS2025'!$V$21:$V$35,MATCH(Q16,'DS2025'!$V$21:$V$35,1)):
INDEX('DS2025'!$V$21:$V$35,MATCH(Q16,'DS2025'!$V$21:$V$35,1)+1)),
IF($R$4=Database!$A$19,
_xlfn.FORECAST.LINEAR(
Q16,
INDEX('DS2025'!$Z$21:$Z$35,MATCH(Q16,'DS2025'!$Y$21:$Y$35,1)):
INDEX('DS2025'!$Z$21:$Z$35,MATCH(Q16,'DS2025'!$Y$21:$Y$35,1)+1),
INDEX('DS2025'!$Y$21:$Y$35,MATCH(Q16,'DS2025'!$Y$21:$Y$35,1)):
INDEX('DS2025'!$Y$21:$Y$35,MATCH(Q16,'DS2025'!$Y$21:$Y$35,1)+1)),
IF($R$4=Database!$A$20,
_xlfn.FORECAST.LINEAR(
Q16,
INDEX('DS2025'!$AC$21:$AC$35,MATCH(Q16,'DS2025'!$AB$21:$AB$35,1)):
INDEX('DS2025'!$AC$21:$AC$35,MATCH(Q16,'DS2025'!$AB$21:$AB$35,1)+1),
INDEX('DS2025'!$AB$21:$AB$35,MATCH(Q16,'DS2025'!$AB$21:$AB$35,1)):
INDEX('DS2025'!$AB$21:$AB$35,MATCH(Q16,'DS2025'!$AB$21:$AB$35,1)+1))
)))))))))))))))))))</f>
        <v>-1.6866251198465965E-2</v>
      </c>
      <c r="S16" s="98">
        <f t="shared" si="5"/>
        <v>107.39013374880153</v>
      </c>
      <c r="T16" s="317">
        <f>'Data 100 C'!H17</f>
        <v>105.459</v>
      </c>
      <c r="U16" s="98">
        <f>IF($U$4=Database!$A$2,
_xlfn.FORECAST.LINEAR(T16,
INDEX('DS2025'!$B$5:$B$15,MATCH(T16,'DS2025'!$A$5:$A$15,1)):
INDEX('DS2025'!$B$5:$B$15,MATCH(T16,'DS2025'!$A$5:$A$15,1)+1),
INDEX('DS2025'!$A$5:$A$15,MATCH(T16,'DS2025'!$A$5:$A$15,1)):
INDEX('DS2025'!$A$5:$A$15,MATCH(T16,'DS2025'!$A$5:$A$15,1)+1)),
IF($U$4=Database!$A$3,
_xlfn.FORECAST.LINEAR(T16,
INDEX('DS2025'!$E$5:$E$15,MATCH(T16,'DS2025'!$D$5:$D$15,1)):
INDEX('DS2025'!$E$5:$E$15,MATCH(T16,'DS2025'!$D$5:$D$15,1)+1),
INDEX('DS2025'!$D$5:$D$15,MATCH(T16,'DS2025'!$D$5:$D$15,1)):
INDEX('DS2025'!$D$5:$D$15,MATCH(T16,'DS2025'!$D$5:$D$15,1)+1)),
IF($U$4=Database!$A$4,
_xlfn.FORECAST.LINEAR(T16,
INDEX('DS2025'!$H$5:$H$15,MATCH(T16,'DS2025'!$G$5:$G$15,1)):
INDEX('DS2025'!$H$5:$H$15,MATCH(T16,'DS2025'!$G$5:$G$15,1)+1),
INDEX('DS2025'!$G$5:$G$15,MATCH(T16,'DS2025'!$G$5:$G$15,1)):
INDEX('DS2025'!$G$5:$G$15,MATCH(T16,'DS2025'!$G$5:$G$15,1)+1)),
IF($U$4=Database!$A$5,
_xlfn.FORECAST.LINEAR(T16,
INDEX('DS2025'!$K$5:$K$15,MATCH(T16,'DS2025'!$J$5:$J$15,1)):
INDEX('DS2025'!$K$5:$K$15,MATCH(T16,'DS2025'!$J$5:$J$15,1)+1),
INDEX('DS2025'!$J$5:$J$15,MATCH(T16,'DS2025'!$J$5:$J$15,1)):
INDEX('DS2025'!$J$5:$J$15,MATCH(T16,'DS2025'!$J$5:$J$15,1)+1)),
IF($U$4=Database!$A$6,
_xlfn.FORECAST.LINEAR(T16,
INDEX('DS2025'!$N$5:$N$15,MATCH(T16,'DS2025'!$M$5:$M$15,1)):
INDEX('DS2025'!$N$5:$N$15,MATCH(T16,'DS2025'!$M$5:$M$15,1)+1),
INDEX('DS2025'!$M$5:$M$15,MATCH(T16,'DS2025'!$M$5:$M$15,1)):
INDEX('DS2025'!$M$5:$M$15,MATCH(T16,'DS2025'!$M$5:$M$15,1)+1)),
IF($U$4=Database!$A$7,
_xlfn.FORECAST.LINEAR(T16,
INDEX('DS2025'!$Q$5:$Q$15,MATCH(T16,'DS2025'!$P$5:$P$15,1)):
INDEX('DS2025'!$Q$5:$Q$15,MATCH(T16,'DS2025'!$P$5:$P$15,1)+1),
INDEX('DS2025'!$P$5:$P$15,MATCH(T16,'DS2025'!$P$5:$P$15,1)):
INDEX('DS2025'!$P$5:$P$15,MATCH(T16,'DS2025'!$P$5:$P$15,1)+1)),
IF($U$4=Database!$A$8,
_xlfn.FORECAST.LINEAR(T16,
INDEX('DS2025'!$T$5:$T$15,MATCH(T16,'DS2025'!$S$5:$S$15,1)):
INDEX('DS2025'!$T$5:$T$15,MATCH(T16,'DS2025'!$S$5:$S$15,1)+1),
INDEX('DS2025'!$S$5:$S$15,MATCH(T16,'DS2025'!$S$5:$S$15,1)):
INDEX('DS2025'!$S$5:$S$15,MATCH(T16,'DS2025'!$S$5:$S$15,1)+1)),
IF($U$4=Database!$A$9,
_xlfn.FORECAST.LINEAR(T16,
INDEX('DS2025'!$W$5:$W$15,MATCH(T16,'DS2025'!$V$5:$V$15,1)):
INDEX('DS2025'!$W$5:$W$15,MATCH(T16,'DS2025'!$V$5:$V$15,1)+1),
INDEX('DS2025'!$V$5:$V$15,MATCH(T16,'DS2025'!$V$5:$V$15,1)):
INDEX('DS2025'!$V$5:$V$15,MATCH(T16,'DS2025'!$V$5:$V$15,1)+1)),
IF($U$4=Database!$A$10,
_xlfn.FORECAST.LINEAR(T16,
INDEX('DS2025'!$Z$5:$Z$15,MATCH(T16,'DS2025'!$Y$5:$Y$15,1)):
INDEX('DS2025'!$Z$5:$Z$15,MATCH(T16,'DS2025'!$Y$5:$Y$15,1)+1),
INDEX('DS2025'!$Y$5:$Y$15,MATCH(T16,'DS2025'!$Y$5:$Y$15,1)):
INDEX('DS2025'!$Y$5:$Y$15,MATCH(T16,'DS2025'!$Y$5:$Y$15,1)+1)),
IF($U$4=Database!$A$11,
_xlfn.FORECAST.LINEAR(
T16,
INDEX('DS2025'!$B$21:$B$35,MATCH(T16,'DS2025'!$A$21:$A$35,1)):
INDEX('DS2025'!$B$21:$B$35,MATCH(T16,'DS2025'!$A$21:$A$35,1)+1),
INDEX('DS2025'!$A$21:$A$35,MATCH(T16,'DS2025'!$A$21:$A$35,1)):
INDEX('DS2025'!$A$21:$A$35,MATCH(T16,'DS2025'!$A$21:$A$35,1)+1)),
IF($U$4=Database!$A$12,
_xlfn.FORECAST.LINEAR(
T16,
INDEX('DS2025'!$E$21:$E$35,MATCH(T16,'DS2025'!$D$21:$D$35,1)):
INDEX('DS2025'!$E$21:$E$35,MATCH(T16,'DS2025'!$D$21:$D$35,1)+1),
INDEX('DS2025'!$D$21:$D$35,MATCH(T16,'DS2025'!$D$21:$D$35,1)):
INDEX('DS2025'!$D$21:$D$35,MATCH(T16,'DS2025'!$D$21:$D$35,1)+1)),
IF($U$4=Database!$A$13,
_xlfn.FORECAST.LINEAR(
T16,
INDEX('DS2025'!$H$21:$H$35,MATCH(T16,'DS2025'!$G$21:$G$35,1)):
INDEX('DS2025'!$H$21:$H$35,MATCH(T16,'DS2025'!$G$21:$G$35,1)+1),
INDEX('DS2025'!$G$21:$G$35,MATCH(T16,'DS2025'!$G$21:$G$35,1)):
INDEX('DS2025'!$G$21:$G$35,MATCH(T16,'DS2025'!$G$21:$G$35,1)+1)),
IF($U$4=Database!$A$14,
_xlfn.FORECAST.LINEAR(
T16,
INDEX('DS2025'!$K$21:$K$35,MATCH(T16,'DS2025'!$J$21:$J$35,1)):
INDEX('DS2025'!$K$21:$K$35,MATCH(T16,'DS2025'!$J$21:$J$35,1)+1),
INDEX('DS2025'!$J$21:$J$35,MATCH(T16,'DS2025'!$J$21:$J$35,1)):
INDEX('DS2025'!$J$21:$J$35,MATCH(T16,'DS2025'!$J$21:$J$35,1)+1)),
IF($U$4=Database!$A$15,
_xlfn.FORECAST.LINEAR(
T16,
INDEX('DS2025'!$N$21:$N$35,MATCH(T16,'DS2025'!$M$21:$M$35,1)):
INDEX('DS2025'!$N$21:$N$35,MATCH(T16,'DS2025'!$M$21:$M$35,1)+1),
INDEX('DS2025'!$M$21:$M$35,MATCH(T16,'DS2025'!$M$21:$M$35,1)):
INDEX('DS2025'!$M$21:$M$35,MATCH(T16,'DS2025'!$M$21:$M$35,1)+1)),
IF($U$4=Database!$A$16,
_xlfn.FORECAST.LINEAR(
T16,
INDEX('DS2025'!$Q$21:$Q$35,MATCH(T16,'DS2025'!$P$21:$P$35,1)):
INDEX('DS2025'!$Q$21:$Q$35,MATCH(T16,'DS2025'!$P$21:$P$35,1)+1),
INDEX('DS2025'!$P$21:$P$35,MATCH(T16,'DS2025'!$P$21:$P$35,1)):
INDEX('DS2025'!$P$21:$P$35,MATCH(T16,'DS2025'!$P$21:$P$35,1)+1)),
IF($U$4=Database!$A$17,
_xlfn.FORECAST.LINEAR(
T16,
INDEX('DS2025'!$T$21:$T$35,MATCH(T16,'DS2025'!$S$21:$S$35,1)):
INDEX('DS2025'!$T$21:$T$35,MATCH(T16,'DS2025'!$S$21:$S$35,1)+1),
INDEX('DS2025'!$S$21:$S$35,MATCH(T16,'DS2025'!$S$21:$S$35,1)):
INDEX('DS2025'!$S$21:$S$35,MATCH(T16,'DS2025'!$S$21:$S$35,1)+1)),
IF($U$4=Database!$A$18,
_xlfn.FORECAST.LINEAR(
T16,
INDEX('DS2025'!$W$21:$W$35,MATCH(T16,'DS2025'!$V$21:$V$35,1)):
INDEX('DS2025'!$W$21:$W$35,MATCH(T16,'DS2025'!$V$21:$V$35,1)+1),
INDEX('DS2025'!$V$21:$V$35,MATCH(T16,'DS2025'!$V$21:$V$35,1)):
INDEX('DS2025'!$V$21:$V$35,MATCH(T16,'DS2025'!$V$21:$V$35,1)+1)),
IF($U$4=Database!$A$19,
_xlfn.FORECAST.LINEAR(
T16,
INDEX('DS2025'!$Z$21:$Z$35,MATCH(T16,'DS2025'!$Y$21:$Y$35,1)):
INDEX('DS2025'!$Z$21:$Z$35,MATCH(T16,'DS2025'!$Y$21:$Y$35,1)+1),
INDEX('DS2025'!$Y$21:$Y$35,MATCH(T16,'DS2025'!$Y$21:$Y$35,1)):
INDEX('DS2025'!$Y$21:$Y$35,MATCH(T16,'DS2025'!$Y$21:$Y$35,1)+1)),
IF($U$4=Database!$A$20,
_xlfn.FORECAST.LINEAR(
T16,
INDEX('DS2025'!$AC$21:$AC$35,MATCH(T16,'DS2025'!$AB$21:$AB$35,1)):
INDEX('DS2025'!$AC$21:$AC$35,MATCH(T16,'DS2025'!$AB$21:$AB$35,1)+1),
INDEX('DS2025'!$AB$21:$AB$35,MATCH(T16,'DS2025'!$AB$21:$AB$35,1)):
INDEX('DS2025'!$AB$21:$AB$35,MATCH(T16,'DS2025'!$AB$21:$AB$35,1)+1))
)))))))))))))))))))</f>
        <v>-0.35961175764847025</v>
      </c>
      <c r="V16" s="98">
        <f t="shared" si="6"/>
        <v>105.09938824235154</v>
      </c>
      <c r="W16" s="317">
        <f>'Data 100 C'!I17</f>
        <v>105.95699999999999</v>
      </c>
      <c r="X16" s="98">
        <f>IF($X$4=Database!$A$2,
_xlfn.FORECAST.LINEAR(W16,
INDEX('DS2025'!$B$5:$B$15,MATCH(W16,'DS2025'!$A$5:$A$15,1)):
INDEX('DS2025'!$B$5:$B$15,MATCH(W16,'DS2025'!$A$5:$A$15,1)+1),
INDEX('DS2025'!$A$5:$A$15,MATCH(W16,'DS2025'!$A$5:$A$15,1)):
INDEX('DS2025'!$A$5:$A$15,MATCH(W16,'DS2025'!$A$5:$A$15,1)+1)),
IF($X$4=Database!$A$3,
_xlfn.FORECAST.LINEAR(W16,
INDEX('DS2025'!$E$5:$E$15,MATCH(W16,'DS2025'!$D$5:$D$15,1)):
INDEX('DS2025'!$E$5:$E$15,MATCH(W16,'DS2025'!$D$5:$D$15,1)+1),
INDEX('DS2025'!$D$5:$D$15,MATCH(W16,'DS2025'!$D$5:$D$15,1)):
INDEX('DS2025'!$D$5:$D$15,MATCH(W16,'DS2025'!$D$5:$D$15,1)+1)),
IF($X$4=Database!$A$4,
_xlfn.FORECAST.LINEAR(W16,
INDEX('DS2025'!$H$5:$H$15,MATCH(W16,'DS2025'!$G$5:$G$15,1)):
INDEX('DS2025'!$H$5:$H$15,MATCH(W16,'DS2025'!$G$5:$G$15,1)+1),
INDEX('DS2025'!$G$5:$G$15,MATCH(W16,'DS2025'!$G$5:$G$15,1)):
INDEX('DS2025'!$G$5:$G$15,MATCH(W16,'DS2025'!$G$5:$G$15,1)+1)),
IF($X$4=Database!$A$5,
_xlfn.FORECAST.LINEAR(W16,
INDEX('DS2025'!$K$5:$K$15,MATCH(W16,'DS2025'!$J$5:$J$15,1)):
INDEX('DS2025'!$K$5:$K$15,MATCH(W16,'DS2025'!$J$5:$J$15,1)+1),
INDEX('DS2025'!$J$5:$J$15,MATCH(W16,'DS2025'!$J$5:$J$15,1)):
INDEX('DS2025'!$J$5:$J$15,MATCH(W16,'DS2025'!$J$5:$J$15,1)+1)),
IF($X$4=Database!$A$6,
_xlfn.FORECAST.LINEAR(W16,
INDEX('DS2025'!$N$5:$N$15,MATCH(W16,'DS2025'!$M$5:$M$15,1)):
INDEX('DS2025'!$N$5:$N$15,MATCH(W16,'DS2025'!$M$5:$M$15,1)+1),
INDEX('DS2025'!$M$5:$M$15,MATCH(W16,'DS2025'!$M$5:$M$15,1)):
INDEX('DS2025'!$M$5:$M$15,MATCH(W16,'DS2025'!$M$5:$M$15,1)+1)),
IF($X$4=Database!$A$7,
_xlfn.FORECAST.LINEAR(W16,
INDEX('DS2025'!$Q$5:$Q$15,MATCH(W16,'DS2025'!$P$5:$P$15,1)):
INDEX('DS2025'!$Q$5:$Q$15,MATCH(W16,'DS2025'!$P$5:$P$15,1)+1),
INDEX('DS2025'!$P$5:$P$15,MATCH(W16,'DS2025'!$P$5:$P$15,1)):
INDEX('DS2025'!$P$5:$P$15,MATCH(W16,'DS2025'!$P$5:$P$15,1)+1)),
IF($X$4=Database!$A$8,
_xlfn.FORECAST.LINEAR(W16,
INDEX('DS2025'!$T$5:$T$15,MATCH(W16,'DS2025'!$S$5:$S$15,1)):
INDEX('DS2025'!$T$5:$T$15,MATCH(W16,'DS2025'!$S$5:$S$15,1)+1),
INDEX('DS2025'!$S$5:$S$15,MATCH(W16,'DS2025'!$S$5:$S$15,1)):
INDEX('DS2025'!$S$5:$S$15,MATCH(W16,'DS2025'!$S$5:$S$15,1)+1)),
IF($X$4=Database!$A$9,
_xlfn.FORECAST.LINEAR(W16,
INDEX('DS2025'!$W$5:$W$15,MATCH(W16,'DS2025'!$V$5:$V$15,1)):
INDEX('DS2025'!$W$5:$W$15,MATCH(W16,'DS2025'!$V$5:$V$15,1)+1),
INDEX('DS2025'!$V$5:$V$15,MATCH(W16,'DS2025'!$V$5:$V$15,1)):
INDEX('DS2025'!$V$5:$V$15,MATCH(W16,'DS2025'!$V$5:$V$15,1)+1)),
IF($X$4=Database!$A$10,
_xlfn.FORECAST.LINEAR(W16,
INDEX('DS2025'!$Z$5:$Z$15,MATCH(W16,'DS2025'!$Y$5:$Y$15,1)):
INDEX('DS2025'!$Z$5:$Z$15,MATCH(W16,'DS2025'!$Y$5:$Y$15,1)+1),
INDEX('DS2025'!$Y$5:$Y$15,MATCH(W16,'DS2025'!$Y$5:$Y$15,1)):
INDEX('DS2025'!$Y$5:$Y$15,MATCH(W16,'DS2025'!$Y$5:$Y$15,1)+1)),
IF($X$4=Database!$A$11,
_xlfn.FORECAST.LINEAR(
W16,
INDEX('DS2025'!$B$21:$B$35,MATCH(W16,'DS2025'!$A$21:$A$35,1)):
INDEX('DS2025'!$B$21:$B$35,MATCH(W16,'DS2025'!$A$21:$A$35,1)+1),
INDEX('DS2025'!$A$21:$A$35,MATCH(W16,'DS2025'!$A$21:$A$35,1)):
INDEX('DS2025'!$A$21:$A$35,MATCH(W16,'DS2025'!$A$21:$A$35,1)+1)),
IF($X$4=Database!$A$12,
_xlfn.FORECAST.LINEAR(
W16,
INDEX('DS2025'!$E$21:$E$35,MATCH(W16,'DS2025'!$D$21:$D$35,1)):
INDEX('DS2025'!$E$21:$E$35,MATCH(W16,'DS2025'!$D$21:$D$35,1)+1),
INDEX('DS2025'!$D$21:$D$35,MATCH(W16,'DS2025'!$D$21:$D$35,1)):
INDEX('DS2025'!$D$21:$D$35,MATCH(W16,'DS2025'!$D$21:$D$35,1)+1)),
IF($X$4=Database!$A$13,
_xlfn.FORECAST.LINEAR(
W16,
INDEX('DS2025'!$H$21:$H$35,MATCH(W16,'DS2025'!$G$21:$G$35,1)):
INDEX('DS2025'!$H$21:$H$35,MATCH(W16,'DS2025'!$G$21:$G$35,1)+1),
INDEX('DS2025'!$G$21:$G$35,MATCH(W16,'DS2025'!$G$21:$G$35,1)):
INDEX('DS2025'!$G$21:$G$35,MATCH(W16,'DS2025'!$G$21:$G$35,1)+1)),
IF($X$4=Database!$A$14,
_xlfn.FORECAST.LINEAR(
W16,
INDEX('DS2025'!$K$21:$K$35,MATCH(W16,'DS2025'!$J$21:$J$35,1)):
INDEX('DS2025'!$K$21:$K$35,MATCH(W16,'DS2025'!$J$21:$J$35,1)+1),
INDEX('DS2025'!$J$21:$J$35,MATCH(W16,'DS2025'!$J$21:$J$35,1)):
INDEX('DS2025'!$J$21:$J$35,MATCH(W16,'DS2025'!$J$21:$J$35,1)+1)),
IF($X$4=Database!$A$15,
_xlfn.FORECAST.LINEAR(
W16,
INDEX('DS2025'!$N$21:$N$35,MATCH(W16,'DS2025'!$M$21:$M$35,1)):
INDEX('DS2025'!$N$21:$N$35,MATCH(W16,'DS2025'!$M$21:$M$35,1)+1),
INDEX('DS2025'!$M$21:$M$35,MATCH(W16,'DS2025'!$M$21:$M$35,1)):
INDEX('DS2025'!$M$21:$M$35,MATCH(W16,'DS2025'!$M$21:$M$35,1)+1)),
IF($X$4=Database!$A$16,
_xlfn.FORECAST.LINEAR(
W16,
INDEX('DS2025'!$Q$21:$Q$35,MATCH(W16,'DS2025'!$P$21:$P$35,1)):
INDEX('DS2025'!$Q$21:$Q$35,MATCH(W16,'DS2025'!$P$21:$P$35,1)+1),
INDEX('DS2025'!$P$21:$P$35,MATCH(W16,'DS2025'!$P$21:$P$35,1)):
INDEX('DS2025'!$P$21:$P$35,MATCH(W16,'DS2025'!$P$21:$P$35,1)+1)),
IF($X$4=Database!$A$17,
_xlfn.FORECAST.LINEAR(
W16,
INDEX('DS2025'!$T$21:$T$35,MATCH(W16,'DS2025'!$S$21:$S$35,1)):
INDEX('DS2025'!$T$21:$T$35,MATCH(W16,'DS2025'!$S$21:$S$35,1)+1),
INDEX('DS2025'!$S$21:$S$35,MATCH(W16,'DS2025'!$S$21:$S$35,1)):
INDEX('DS2025'!$S$21:$S$35,MATCH(W16,'DS2025'!$S$21:$S$35,1)+1)),
IF($X$4=Database!$A$18,
_xlfn.FORECAST.LINEAR(
W16,
INDEX('DS2025'!$W$21:$W$35,MATCH(W16,'DS2025'!$V$21:$V$35,1)):
INDEX('DS2025'!$W$21:$W$35,MATCH(W16,'DS2025'!$V$21:$V$35,1)+1),
INDEX('DS2025'!$V$21:$V$35,MATCH(W16,'DS2025'!$V$21:$V$35,1)):
INDEX('DS2025'!$V$21:$V$35,MATCH(W16,'DS2025'!$V$21:$V$35,1)+1)),
IF($X$4=Database!$A$19,
_xlfn.FORECAST.LINEAR(
W16,
INDEX('DS2025'!$Z$21:$Z$35,MATCH(W16,'DS2025'!$Y$21:$Y$35,1)):
INDEX('DS2025'!$Z$21:$Z$35,MATCH(W16,'DS2025'!$Y$21:$Y$35,1)+1),
INDEX('DS2025'!$Y$21:$Y$35,MATCH(W16,'DS2025'!$Y$21:$Y$35,1)):
INDEX('DS2025'!$Y$21:$Y$35,MATCH(W16,'DS2025'!$Y$21:$Y$35,1)+1)),
IF($X$4=Database!$A$20,
_xlfn.FORECAST.LINEAR(
W16,
INDEX('DS2025'!$AC$21:$AC$35,MATCH(W16,'DS2025'!$AB$21:$AB$35,1)):
INDEX('DS2025'!$AC$21:$AC$35,MATCH(W16,'DS2025'!$AB$21:$AB$35,1)+1),
INDEX('DS2025'!$AB$21:$AB$35,MATCH(W16,'DS2025'!$AB$21:$AB$35,1)):
INDEX('DS2025'!$AB$21:$AB$35,MATCH(W16,'DS2025'!$AB$21:$AB$35,1)+1))
)))))))))))))))))))</f>
        <v>-0.35967150569886019</v>
      </c>
      <c r="Y16" s="98">
        <f t="shared" si="7"/>
        <v>105.59732849430114</v>
      </c>
      <c r="Z16" s="97">
        <f>'Data 100 C'!J17</f>
        <v>107.678</v>
      </c>
      <c r="AA16" s="98">
        <f>IF($AA$4=Database!$A$2,
_xlfn.FORECAST.LINEAR(Z16,
INDEX('DS2025'!$B$5:$B$15,MATCH(Z16,'DS2025'!$A$5:$A$15,1)):
INDEX('DS2025'!$B$5:$B$15,MATCH(Z16,'DS2025'!$A$5:$A$15,1)+1),
INDEX('DS2025'!$A$5:$A$15,MATCH(Z16,'DS2025'!$A$5:$A$15,1)):
INDEX('DS2025'!$A$5:$A$15,MATCH(Z16,'DS2025'!$A$5:$A$15,1)+1)),
IF($AA$4=Database!$A$3,
_xlfn.FORECAST.LINEAR(Z16,
INDEX('DS2025'!$E$5:$E$15,MATCH(Z16,'DS2025'!$D$5:$D$15,1)):
INDEX('DS2025'!$E$5:$E$15,MATCH(Z16,'DS2025'!$D$5:$D$15,1)+1),
INDEX('DS2025'!$D$5:$D$15,MATCH(Z16,'DS2025'!$D$5:$D$15,1)):
INDEX('DS2025'!$D$5:$D$15,MATCH(Z16,'DS2025'!$D$5:$D$15,1)+1)),
IF($AA$4=Database!$A$4,
_xlfn.FORECAST.LINEAR(Z16,
INDEX('DS2025'!$H$5:$H$15,MATCH(Z16,'DS2025'!$G$5:$G$15,1)):
INDEX('DS2025'!$H$5:$H$15,MATCH(Z16,'DS2025'!$G$5:$G$15,1)+1),
INDEX('DS2025'!$G$5:$G$15,MATCH(Z16,'DS2025'!$G$5:$G$15,1)):
INDEX('DS2025'!$G$5:$G$15,MATCH(Z16,'DS2025'!$G$5:$G$15,1)+1)),
IF($AA$4=Database!$A$5,
_xlfn.FORECAST.LINEAR(Z16,
INDEX('DS2025'!$K$5:$K$15,MATCH(Z16,'DS2025'!$J$5:$J$15,1)):
INDEX('DS2025'!$K$5:$K$15,MATCH(Z16,'DS2025'!$J$5:$J$15,1)+1),
INDEX('DS2025'!$J$5:$J$15,MATCH(Z16,'DS2025'!$J$5:$J$15,1)):
INDEX('DS2025'!$J$5:$J$15,MATCH(Z16,'DS2025'!$J$5:$J$15,1)+1)),
IF($AA$4=Database!$A$6,
_xlfn.FORECAST.LINEAR(Z16,
INDEX('DS2025'!$N$5:$N$15,MATCH(Z16,'DS2025'!$M$5:$M$15,1)):
INDEX('DS2025'!$N$5:$N$15,MATCH(Z16,'DS2025'!$M$5:$M$15,1)+1),
INDEX('DS2025'!$M$5:$M$15,MATCH(Z16,'DS2025'!$M$5:$M$15,1)):
INDEX('DS2025'!$M$5:$M$15,MATCH(Z16,'DS2025'!$M$5:$M$15,1)+1)),
IF($AA$4=Database!$A$7,
_xlfn.FORECAST.LINEAR(Z16,
INDEX('DS2025'!$Q$5:$Q$15,MATCH(Z16,'DS2025'!$P$5:$P$15,1)):
INDEX('DS2025'!$Q$5:$Q$15,MATCH(Z16,'DS2025'!$P$5:$P$15,1)+1),
INDEX('DS2025'!$P$5:$P$15,MATCH(Z16,'DS2025'!$P$5:$P$15,1)):
INDEX('DS2025'!$P$5:$P$15,MATCH(Z16,'DS2025'!$P$5:$P$15,1)+1)),
IF($AA$4=Database!$A$8,
_xlfn.FORECAST.LINEAR(Z16,
INDEX('DS2025'!$T$5:$T$15,MATCH(Z16,'DS2025'!$S$5:$S$15,1)):
INDEX('DS2025'!$T$5:$T$15,MATCH(Z16,'DS2025'!$S$5:$S$15,1)+1),
INDEX('DS2025'!$S$5:$S$15,MATCH(Z16,'DS2025'!$S$5:$S$15,1)):
INDEX('DS2025'!$S$5:$S$15,MATCH(Z16,'DS2025'!$S$5:$S$15,1)+1)),
IF($AA$4=Database!$A$9,
_xlfn.FORECAST.LINEAR(Z16,
INDEX('DS2025'!$W$5:$W$15,MATCH(Z16,'DS2025'!$V$5:$V$15,1)):
INDEX('DS2025'!$W$5:$W$15,MATCH(Z16,'DS2025'!$V$5:$V$15,1)+1),
INDEX('DS2025'!$V$5:$V$15,MATCH(Z16,'DS2025'!$V$5:$V$15,1)):
INDEX('DS2025'!$V$5:$V$15,MATCH(Z16,'DS2025'!$V$5:$V$15,1)+1)),
IF($AA$4=Database!$A$10,
_xlfn.FORECAST.LINEAR(Z16,
INDEX('DS2025'!$Z$5:$Z$15,MATCH(Z16,'DS2025'!$Y$5:$Y$15,1)):
INDEX('DS2025'!$Z$5:$Z$15,MATCH(Z16,'DS2025'!$Y$5:$Y$15,1)+1),
INDEX('DS2025'!$Y$5:$Y$15,MATCH(Z16,'DS2025'!$Y$5:$Y$15,1)):
INDEX('DS2025'!$Y$5:$Y$15,MATCH(Z16,'DS2025'!$Y$5:$Y$15,1)+1)),
IF($AA$4=Database!$A$11,
_xlfn.FORECAST.LINEAR(
Z16,
INDEX('DS2025'!$B$21:$B$35,MATCH(Z16,'DS2025'!$A$21:$A$35,1)):
INDEX('DS2025'!$B$21:$B$35,MATCH(Z16,'DS2025'!$A$21:$A$35,1)+1),
INDEX('DS2025'!$A$21:$A$35,MATCH(Z16,'DS2025'!$A$21:$A$35,1)):
INDEX('DS2025'!$A$21:$A$35,MATCH(Z16,'DS2025'!$A$21:$A$35,1)+1)),
IF($AA$4=Database!$A$12,
_xlfn.FORECAST.LINEAR(
Z16,
INDEX('DS2025'!$E$21:$E$35,MATCH(Z16,'DS2025'!$D$21:$D$35,1)):
INDEX('DS2025'!$E$21:$E$35,MATCH(Z16,'DS2025'!$D$21:$D$35,1)+1),
INDEX('DS2025'!$D$21:$D$35,MATCH(Z16,'DS2025'!$D$21:$D$35,1)):
INDEX('DS2025'!$D$21:$D$35,MATCH(Z16,'DS2025'!$D$21:$D$35,1)+1)),
IF($AA$4=Database!$A$13,
_xlfn.FORECAST.LINEAR(
Z16,
INDEX('DS2025'!$H$21:$H$35,MATCH(Z16,'DS2025'!$G$21:$G$35,1)):
INDEX('DS2025'!$H$21:$H$35,MATCH(Z16,'DS2025'!$G$21:$G$35,1)+1),
INDEX('DS2025'!$G$21:$G$35,MATCH(Z16,'DS2025'!$G$21:$G$35,1)):
INDEX('DS2025'!$G$21:$G$35,MATCH(Z16,'DS2025'!$G$21:$G$35,1)+1)),
IF($AA$4=Database!$A$14,
_xlfn.FORECAST.LINEAR(
Z16,
INDEX('DS2025'!$K$21:$K$35,MATCH(Z16,'DS2025'!$J$21:$J$35,1)):
INDEX('DS2025'!$K$21:$K$35,MATCH(Z16,'DS2025'!$J$21:$J$35,1)+1),
INDEX('DS2025'!$J$21:$J$35,MATCH(Z16,'DS2025'!$J$21:$J$35,1)):
INDEX('DS2025'!$J$21:$J$35,MATCH(Z16,'DS2025'!$J$21:$J$35,1)+1)),
IF($AA$4=Database!$A$15,
_xlfn.FORECAST.LINEAR(
Z16,
INDEX('DS2025'!$N$21:$N$35,MATCH(Z16,'DS2025'!$M$21:$M$35,1)):
INDEX('DS2025'!$N$21:$N$35,MATCH(Z16,'DS2025'!$M$21:$M$35,1)+1),
INDEX('DS2025'!$M$21:$M$35,MATCH(Z16,'DS2025'!$M$21:$M$35,1)):
INDEX('DS2025'!$M$21:$M$35,MATCH(Z16,'DS2025'!$M$21:$M$35,1)+1)),
IF($AA$4=Database!$A$16,
_xlfn.FORECAST.LINEAR(
Z16,
INDEX('DS2025'!$Q$21:$Q$35,MATCH(Z16,'DS2025'!$P$21:$P$35,1)):
INDEX('DS2025'!$Q$21:$Q$35,MATCH(Z16,'DS2025'!$P$21:$P$35,1)+1),
INDEX('DS2025'!$P$21:$P$35,MATCH(Z16,'DS2025'!$P$21:$P$35,1)):
INDEX('DS2025'!$P$21:$P$35,MATCH(Z16,'DS2025'!$P$21:$P$35,1)+1)),
IF($AA$4=Database!$A$17,
_xlfn.FORECAST.LINEAR(
Z16,
INDEX('DS2025'!$T$21:$T$35,MATCH(Z16,'DS2025'!$S$21:$S$35,1)):
INDEX('DS2025'!$T$21:$T$35,MATCH(Z16,'DS2025'!$S$21:$S$35,1)+1),
INDEX('DS2025'!$S$21:$S$35,MATCH(Z16,'DS2025'!$S$21:$S$35,1)):
INDEX('DS2025'!$S$21:$S$35,MATCH(Z16,'DS2025'!$S$21:$S$35,1)+1)),
IF($AA$4=Database!$A$18,
_xlfn.FORECAST.LINEAR(
Z16,
INDEX('DS2025'!$W$21:$W$35,MATCH(Z16,'DS2025'!$V$21:$V$35,1)):
INDEX('DS2025'!$W$21:$W$35,MATCH(Z16,'DS2025'!$V$21:$V$35,1)+1),
INDEX('DS2025'!$V$21:$V$35,MATCH(Z16,'DS2025'!$V$21:$V$35,1)):
INDEX('DS2025'!$V$21:$V$35,MATCH(Z16,'DS2025'!$V$21:$V$35,1)+1)),
IF($AA$4=Database!$A$19,
_xlfn.FORECAST.LINEAR(
Z16,
INDEX('DS2025'!$Z$21:$Z$35,MATCH(Z16,'DS2025'!$Y$21:$Y$35,1)):
INDEX('DS2025'!$Z$21:$Z$35,MATCH(Z16,'DS2025'!$Y$21:$Y$35,1)+1),
INDEX('DS2025'!$Y$21:$Y$35,MATCH(Z16,'DS2025'!$Y$21:$Y$35,1)):
INDEX('DS2025'!$Y$21:$Y$35,MATCH(Z16,'DS2025'!$Y$21:$Y$35,1)+1)),
IF($AA$4=Database!$A$20,
_xlfn.FORECAST.LINEAR(
Z16,
INDEX('DS2025'!$AC$21:$AC$35,MATCH(Z16,'DS2025'!$AB$21:$AB$35,1)):
INDEX('DS2025'!$AC$21:$AC$35,MATCH(Z16,'DS2025'!$AB$21:$AB$35,1)+1),
INDEX('DS2025'!$AB$21:$AB$35,MATCH(Z16,'DS2025'!$AB$21:$AB$35,1)):
INDEX('DS2025'!$AB$21:$AB$35,MATCH(Z16,'DS2025'!$AB$21:$AB$35,1)+1))
)))))))))))))))))))</f>
        <v>-0.35987798440311936</v>
      </c>
      <c r="AB16" s="97">
        <f t="shared" si="8"/>
        <v>107.31812201559688</v>
      </c>
      <c r="AC16" s="318">
        <f>'Data 100 C'!K17</f>
        <v>106</v>
      </c>
      <c r="AD16" s="42"/>
      <c r="AE16" s="42"/>
      <c r="AF16" s="42"/>
    </row>
    <row r="17" spans="1:32" ht="15" customHeight="1">
      <c r="A17" s="316">
        <v>11</v>
      </c>
      <c r="B17" s="316">
        <f>'Data 100 C'!B18</f>
        <v>107.72799999999999</v>
      </c>
      <c r="C17" s="98">
        <f>IF($C$4=Database!$A$2,
_xlfn.FORECAST.LINEAR(B17,
INDEX('DS2025'!$B$5:$B$15,MATCH(B17,'DS2025'!$A$5:$A$15,1)):
INDEX('DS2025'!$B$5:$B$15,MATCH(B17,'DS2025'!$A$5:$A$15,1)+1),
INDEX('DS2025'!$A$5:$A$15,MATCH(B17,'DS2025'!$A$5:$A$15,1)):
INDEX('DS2025'!$A$5:$A$15,MATCH(B17,'DS2025'!$A$5:$A$15,1)+1)),
IF($C$4=Database!$A$3,
_xlfn.FORECAST.LINEAR(B17,
INDEX('DS2025'!$E$5:$E$15,MATCH(B17,'DS2025'!$D$5:$D$15,1)):
INDEX('DS2025'!$E$5:$E$15,MATCH(B17,'DS2025'!$D$5:$D$15,1)+1),
INDEX('DS2025'!$D$5:$D$15,MATCH(B17,'DS2025'!$D$5:$D$15,1)):
INDEX('DS2025'!$D$5:$D$15,MATCH(B17,'DS2025'!$D$5:$D$15,1)+1)),
IF($C$4=Database!$A$4,
_xlfn.FORECAST.LINEAR(B17,
INDEX('DS2025'!$H$5:$H$15,MATCH(B17,'DS2025'!$G$5:$G$15,1)):
INDEX('DS2025'!$H$5:$H$15,MATCH(B17,'DS2025'!$G$5:$G$15,1)+1),
INDEX('DS2025'!$G$5:$G$15,MATCH(B17,'DS2025'!$G$5:$G$15,1)):
INDEX('DS2025'!$G$5:$G$15,MATCH(B17,'DS2025'!$G$5:$G$15,1)+1)),
IF($C$4=Database!$A$5,
_xlfn.FORECAST.LINEAR(B17,
INDEX('DS2025'!$K$5:$K$15,MATCH(B17,'DS2025'!$J$5:$J$15,1)):
INDEX('DS2025'!$K$5:$K$15,MATCH(B17,'DS2025'!$J$5:$J$15,1)+1),
INDEX('DS2025'!$J$5:$J$15,MATCH(B17,'DS2025'!$J$5:$J$15,1)):
INDEX('DS2025'!$J$5:$J$15,MATCH(B17,'DS2025'!$J$5:$J$15,1)+1)),
IF($C$4=Database!$A$6,
_xlfn.FORECAST.LINEAR(B17,
INDEX('DS2025'!$N$5:$N$15,MATCH(B17,'DS2025'!$M$5:$M$15,1)):
INDEX('DS2025'!$N$5:$N$15,MATCH(B17,'DS2025'!$M$5:$M$15,1)+1),
INDEX('DS2025'!$M$5:$M$15,MATCH(B17,'DS2025'!$M$5:$M$15,1)):
INDEX('DS2025'!$M$5:$M$15,MATCH(B17,'DS2025'!$M$5:$M$15,1)+1)),
IF($C$4=Database!$A$7,
_xlfn.FORECAST.LINEAR(B17,
INDEX('DS2025'!$Q$5:$Q$15,MATCH(B17,'DS2025'!$P$5:$P$15,1)):
INDEX('DS2025'!$Q$5:$Q$15,MATCH(B17,'DS2025'!$P$5:$P$15,1)+1),
INDEX('DS2025'!$P$5:$P$15,MATCH(B17,'DS2025'!$P$5:$P$15,1)):
INDEX('DS2025'!$P$5:$P$15,MATCH(B17,'DS2025'!$P$5:$P$15,1)+1)),
IF($C$4=Database!$A$8,
_xlfn.FORECAST.LINEAR(B17,
INDEX('DS2025'!$T$5:$T$15,MATCH(B17,'DS2025'!$S$5:$S$15,1)):
INDEX('DS2025'!$T$5:$T$15,MATCH(B17,'DS2025'!$S$5:$S$15,1)+1),
INDEX('DS2025'!$S$5:$S$15,MATCH(B17,'DS2025'!$S$5:$S$15,1)):
INDEX('DS2025'!$S$5:$S$15,MATCH(B17,'DS2025'!$S$5:$S$15,1)+1)),
IF($C$4=Database!$A$9,
_xlfn.FORECAST.LINEAR(B17,
INDEX('DS2025'!$W$5:$W$15,MATCH(B17,'DS2025'!$V$5:$V$15,1)):
INDEX('DS2025'!$W$5:$W$15,MATCH(B17,'DS2025'!$V$5:$V$15,1)+1),
INDEX('DS2025'!$V$5:$V$15,MATCH(B17,'DS2025'!$V$5:$V$15,1)):
INDEX('DS2025'!$V$5:$V$15,MATCH(B17,'DS2025'!$V$5:$V$15,1)+1)),
IF($C$4=Database!$A$10,
_xlfn.FORECAST.LINEAR(B17,
INDEX('DS2025'!$Z$5:$Z$15,MATCH(B17,'DS2025'!$Y$5:$Y$15,1)):
INDEX('DS2025'!$Z$5:$Z$15,MATCH(B17,'DS2025'!$Y$5:$Y$15,1)+1),
INDEX('DS2025'!$Y$5:$Y$15,MATCH(B17,'DS2025'!$Y$5:$Y$15,1)):
INDEX('DS2025'!$Y$5:$Y$15,MATCH(B17,'DS2025'!$Y$5:$Y$15,1)+1)),
IF($C$4=Database!$A$11,
_xlfn.FORECAST.LINEAR(
B17,
INDEX('DS2025'!$B$21:$B$35,MATCH(B17,'DS2025'!$A$21:$A$35,1)):
INDEX('DS2025'!$B$21:$B$35,MATCH(B17,'DS2025'!$A$21:$A$35,1)+1),
INDEX('DS2025'!$A$21:$A$35,MATCH(B17,'DS2025'!$A$21:$A$35,1)):
INDEX('DS2025'!$A$21:$A$35,MATCH(B17,'DS2025'!$A$21:$A$35,1)+1)),
IF($C$4=Database!$A$12,
_xlfn.FORECAST.LINEAR(
B17,
INDEX('DS2025'!$E$21:$E$35,MATCH(B17,'DS2025'!$D$21:$D$35,1)):
INDEX('DS2025'!$E$21:$E$35,MATCH(B17,'DS2025'!$D$21:$D$35,1)+1),
INDEX('DS2025'!$D$21:$D$35,MATCH(B17,'DS2025'!$D$21:$D$35,1)):
INDEX('DS2025'!$D$21:$D$35,MATCH(B17,'DS2025'!$D$21:$D$35,1)+1)),
IF($C$4=Database!$A$13,
_xlfn.FORECAST.LINEAR(
B17,
INDEX('DS2025'!$H$21:$H$35,MATCH(B17,'DS2025'!$G$21:$G$35,1)):
INDEX('DS2025'!$H$21:$H$35,MATCH(B17,'DS2025'!$G$21:$G$35,1)+1),
INDEX('DS2025'!$G$21:$G$35,MATCH(B17,'DS2025'!$G$21:$G$35,1)):
INDEX('DS2025'!$G$21:$G$35,MATCH(B17,'DS2025'!$G$21:$G$35,1)+1)),
IF($C$4=Database!$A$14,
_xlfn.FORECAST.LINEAR(
B17,
INDEX('DS2025'!$K$21:$K$35,MATCH(B17,'DS2025'!$J$21:$J$35,1)):
INDEX('DS2025'!$K$21:$K$35,MATCH(B17,'DS2025'!$J$21:$J$35,1)+1),
INDEX('DS2025'!$J$21:$J$35,MATCH(B17,'DS2025'!$J$21:$J$35,1)):
INDEX('DS2025'!$J$21:$J$35,MATCH(B17,'DS2025'!$J$21:$J$35,1)+1)),
IF($C$4=Database!$A$15,
_xlfn.FORECAST.LINEAR(
B17,
INDEX('DS2025'!$N$21:$N$35,MATCH(B17,'DS2025'!$M$21:$M$35,1)):
INDEX('DS2025'!$N$21:$N$35,MATCH(B17,'DS2025'!$M$21:$M$35,1)+1),
INDEX('DS2025'!$M$21:$M$35,MATCH(B17,'DS2025'!$M$21:$M$35,1)):
INDEX('DS2025'!$M$21:$M$35,MATCH(B17,'DS2025'!$M$21:$M$35,1)+1)),
IF($C$4=Database!$A$16,
_xlfn.FORECAST.LINEAR(
B17,
INDEX('DS2025'!$Q$21:$Q$35,MATCH(B17,'DS2025'!$P$21:$P$35,1)):
INDEX('DS2025'!$Q$21:$Q$35,MATCH(B17,'DS2025'!$P$21:$P$35,1)+1),
INDEX('DS2025'!$P$21:$P$35,MATCH(B17,'DS2025'!$P$21:$P$35,1)):
INDEX('DS2025'!$P$21:$P$35,MATCH(B17,'DS2025'!$P$21:$P$35,1)+1)),
IF($C$4=Database!$A$17,
_xlfn.FORECAST.LINEAR(
B17,
INDEX('DS2025'!$T$21:$T$35,MATCH(B17,'DS2025'!$S$21:$S$35,1)):
INDEX('DS2025'!$T$21:$T$35,MATCH(B17,'DS2025'!$S$21:$S$35,1)+1),
INDEX('DS2025'!$S$21:$S$35,MATCH(B17,'DS2025'!$S$21:$S$35,1)):
INDEX('DS2025'!$S$21:$S$35,MATCH(B17,'DS2025'!$S$21:$S$35,1)+1)),
IF($C$4=Database!$A$18,
_xlfn.FORECAST.LINEAR(
B17,
INDEX('DS2025'!$W$21:$W$35,MATCH(B17,'DS2025'!$V$21:$V$35,1)):
INDEX('DS2025'!$W$21:$W$35,MATCH(B17,'DS2025'!$V$21:$V$35,1)+1),
INDEX('DS2025'!$V$21:$V$35,MATCH(B17,'DS2025'!$V$21:$V$35,1)):
INDEX('DS2025'!$V$21:$V$35,MATCH(B17,'DS2025'!$V$21:$V$35,1)+1)),
IF($C$4=Database!$A$19,
_xlfn.FORECAST.LINEAR(
B17,
INDEX('DS2025'!$Z$21:$Z$35,MATCH(B17,'DS2025'!$Y$21:$Y$35,1)):
INDEX('DS2025'!$Z$21:$Z$35,MATCH(B17,'DS2025'!$Y$21:$Y$35,1)+1),
INDEX('DS2025'!$Y$21:$Y$35,MATCH(B17,'DS2025'!$Y$21:$Y$35,1)):
INDEX('DS2025'!$Y$21:$Y$35,MATCH(B17,'DS2025'!$Y$21:$Y$35,1)+1)),
IF($C$4=Database!$A$20,
_xlfn.FORECAST.LINEAR(
B17,
INDEX('DS2025'!$AC$21:$AC$35,MATCH(B17,'DS2025'!$AB$21:$AB$35,1)):
INDEX('DS2025'!$AC$21:$AC$35,MATCH(B17,'DS2025'!$AB$21:$AB$35,1)+1),
INDEX('DS2025'!$AB$21:$AB$35,MATCH(B17,'DS2025'!$AB$21:$AB$35,1)):
INDEX('DS2025'!$AB$21:$AB$35,MATCH(B17,'DS2025'!$AB$21:$AB$35,1)+1))
)))))))))))))))))))</f>
        <v>-0.35988398320335929</v>
      </c>
      <c r="D17" s="98">
        <f t="shared" si="0"/>
        <v>107.36811601679663</v>
      </c>
      <c r="E17" s="98">
        <f>'Data 100 C'!C18</f>
        <v>108.889</v>
      </c>
      <c r="F17" s="98">
        <f>IF($F$4=Database!$A$2,
_xlfn.FORECAST.LINEAR(E17,
INDEX('DS2025'!$B$5:$B$15,MATCH(E17,'DS2025'!$A$5:$A$15,1)):
INDEX('DS2025'!$B$5:$B$15,MATCH(E17,'DS2025'!$A$5:$A$15,1)+1),
INDEX('DS2025'!$A$5:$A$15,MATCH(E17,'DS2025'!$A$5:$A$15,1)):
INDEX('DS2025'!$A$5:$A$15,MATCH(E17,'DS2025'!$A$5:$A$15,1)+1)),
IF($F$4=Database!$A$3,
_xlfn.FORECAST.LINEAR(E17,
INDEX('DS2025'!$E$5:$E$15,MATCH(E17,'DS2025'!$D$5:$D$15,1)):
INDEX('DS2025'!$E$5:$E$15,MATCH(E17,'DS2025'!$D$5:$D$15,1)+1),
INDEX('DS2025'!$D$5:$D$15,MATCH(E17,'DS2025'!$D$5:$D$15,1)):
INDEX('DS2025'!$D$5:$D$15,MATCH(E17,'DS2025'!$D$5:$D$15,1)+1)),
IF($F$4=Database!$A$4,
_xlfn.FORECAST.LINEAR(E17,
INDEX('DS2025'!$H$5:$H$15,MATCH(E17,'DS2025'!$G$5:$G$15,1)):
INDEX('DS2025'!$H$5:$H$15,MATCH(E17,'DS2025'!$G$5:$G$15,1)+1),
INDEX('DS2025'!$G$5:$G$15,MATCH(E17,'DS2025'!$G$5:$G$15,1)):
INDEX('DS2025'!$G$5:$G$15,MATCH(E17,'DS2025'!$G$5:$G$15,1)+1)),
IF($F$4=Database!$A$5,
_xlfn.FORECAST.LINEAR(E17,
INDEX('DS2025'!$K$5:$K$15,MATCH(E17,'DS2025'!$J$5:$J$15,1)):
INDEX('DS2025'!$K$5:$K$15,MATCH(E17,'DS2025'!$J$5:$J$15,1)+1),
INDEX('DS2025'!$J$5:$J$15,MATCH(E17,'DS2025'!$J$5:$J$15,1)):
INDEX('DS2025'!$J$5:$J$15,MATCH(E17,'DS2025'!$J$5:$J$15,1)+1)),
IF($F$4=Database!$A$6,
_xlfn.FORECAST.LINEAR(E17,
INDEX('DS2025'!$N$5:$N$15,MATCH(E17,'DS2025'!$M$5:$M$15,1)):
INDEX('DS2025'!$N$5:$N$15,MATCH(E17,'DS2025'!$M$5:$M$15,1)+1),
INDEX('DS2025'!$M$5:$M$15,MATCH(E17,'DS2025'!$M$5:$M$15,1)):
INDEX('DS2025'!$M$5:$M$15,MATCH(E17,'DS2025'!$M$5:$M$15,1)+1)),
IF($F$4=Database!$A$7,
_xlfn.FORECAST.LINEAR(E17,
INDEX('DS2025'!$Q$5:$Q$15,MATCH(E17,'DS2025'!$P$5:$P$15,1)):
INDEX('DS2025'!$Q$5:$Q$15,MATCH(E17,'DS2025'!$P$5:$P$15,1)+1),
INDEX('DS2025'!$P$5:$P$15,MATCH(E17,'DS2025'!$P$5:$P$15,1)):
INDEX('DS2025'!$P$5:$P$15,MATCH(E17,'DS2025'!$P$5:$P$15,1)+1)),
IF($F$4=Database!$A$8,
_xlfn.FORECAST.LINEAR(E17,
INDEX('DS2025'!$T$5:$T$15,MATCH(E17,'DS2025'!$S$5:$S$15,1)):
INDEX('DS2025'!$T$5:$T$15,MATCH(E17,'DS2025'!$S$5:$S$15,1)+1),
INDEX('DS2025'!$S$5:$S$15,MATCH(E17,'DS2025'!$S$5:$S$15,1)):
INDEX('DS2025'!$S$5:$S$15,MATCH(E17,'DS2025'!$S$5:$S$15,1)+1)),
IF($F$4=Database!$A$9,
_xlfn.FORECAST.LINEAR(E17,
INDEX('DS2025'!$W$5:$W$15,MATCH(E17,'DS2025'!$V$5:$V$15,1)):
INDEX('DS2025'!$W$5:$W$15,MATCH(E17,'DS2025'!$V$5:$V$15,1)+1),
INDEX('DS2025'!$V$5:$V$15,MATCH(E17,'DS2025'!$V$5:$V$15,1)):
INDEX('DS2025'!$V$5:$V$15,MATCH(E17,'DS2025'!$V$5:$V$15,1)+1)),
IF($F$4=Database!$A$10,
_xlfn.FORECAST.LINEAR(E17,
INDEX('DS2025'!$Z$5:$Z$15,MATCH(E17,'DS2025'!$Y$5:$Y$15,1)):
INDEX('DS2025'!$Z$5:$Z$15,MATCH(E17,'DS2025'!$Y$5:$Y$15,1)+1),
INDEX('DS2025'!$Y$5:$Y$15,MATCH(E17,'DS2025'!$Y$5:$Y$15,1)):
INDEX('DS2025'!$Y$5:$Y$15,MATCH(E17,'DS2025'!$Y$5:$Y$15,1)+1)),
IF($F$4=Database!$A$11,
_xlfn.FORECAST.LINEAR(
E17,
INDEX('DS2025'!$B$21:$B$35,MATCH(E17,'DS2025'!$A$21:$A$35,1)):
INDEX('DS2025'!$B$21:$B$35,MATCH(E17,'DS2025'!$A$21:$A$35,1)+1),
INDEX('DS2025'!$A$21:$A$35,MATCH(E17,'DS2025'!$A$21:$A$35,1)):
INDEX('DS2025'!$A$21:$A$35,MATCH(E17,'DS2025'!$A$21:$A$35,1)+1)),
IF($F$4=Database!$A$12,
_xlfn.FORECAST.LINEAR(
E17,
INDEX('DS2025'!$E$21:$E$35,MATCH(E17,'DS2025'!$D$21:$D$35,1)):
INDEX('DS2025'!$E$21:$E$35,MATCH(E17,'DS2025'!$D$21:$D$35,1)+1),
INDEX('DS2025'!$D$21:$D$35,MATCH(E17,'DS2025'!$D$21:$D$35,1)):
INDEX('DS2025'!$D$21:$D$35,MATCH(E17,'DS2025'!$D$21:$D$35,1)+1)),
IF($F$4=Database!$A$13,
_xlfn.FORECAST.LINEAR(
E17,
INDEX('DS2025'!$H$21:$H$35,MATCH(E17,'DS2025'!$G$21:$G$35,1)):
INDEX('DS2025'!$H$21:$H$35,MATCH(E17,'DS2025'!$G$21:$G$35,1)+1),
INDEX('DS2025'!$G$21:$G$35,MATCH(E17,'DS2025'!$G$21:$G$35,1)):
INDEX('DS2025'!$G$21:$G$35,MATCH(E17,'DS2025'!$G$21:$G$35,1)+1)),
IF($F$4=Database!$A$14,
_xlfn.FORECAST.LINEAR(
E17,
INDEX('DS2025'!$K$21:$K$35,MATCH(E17,'DS2025'!$J$21:$J$35,1)):
INDEX('DS2025'!$K$21:$K$35,MATCH(E17,'DS2025'!$J$21:$J$35,1)+1),
INDEX('DS2025'!$J$21:$J$35,MATCH(E17,'DS2025'!$J$21:$J$35,1)):
INDEX('DS2025'!$J$21:$J$35,MATCH(E17,'DS2025'!$J$21:$J$35,1)+1)),
IF($F$4=Database!$A$15,
_xlfn.FORECAST.LINEAR(
E17,
INDEX('DS2025'!$N$21:$N$35,MATCH(E17,'DS2025'!$M$21:$M$35,1)):
INDEX('DS2025'!$N$21:$N$35,MATCH(E17,'DS2025'!$M$21:$M$35,1)+1),
INDEX('DS2025'!$M$21:$M$35,MATCH(E17,'DS2025'!$M$21:$M$35,1)):
INDEX('DS2025'!$M$21:$M$35,MATCH(E17,'DS2025'!$M$21:$M$35,1)+1)),
IF($F$4=Database!$A$16,
_xlfn.FORECAST.LINEAR(
E17,
INDEX('DS2025'!$Q$21:$Q$35,MATCH(E17,'DS2025'!$P$21:$P$35,1)):
INDEX('DS2025'!$Q$21:$Q$35,MATCH(E17,'DS2025'!$P$21:$P$35,1)+1),
INDEX('DS2025'!$P$21:$P$35,MATCH(E17,'DS2025'!$P$21:$P$35,1)):
INDEX('DS2025'!$P$21:$P$35,MATCH(E17,'DS2025'!$P$21:$P$35,1)+1)),
IF($F$4=Database!$A$17,
_xlfn.FORECAST.LINEAR(
E17,
INDEX('DS2025'!$T$21:$T$35,MATCH(E17,'DS2025'!$S$21:$S$35,1)):
INDEX('DS2025'!$T$21:$T$35,MATCH(E17,'DS2025'!$S$21:$S$35,1)+1),
INDEX('DS2025'!$S$21:$S$35,MATCH(E17,'DS2025'!$S$21:$S$35,1)):
INDEX('DS2025'!$S$21:$S$35,MATCH(E17,'DS2025'!$S$21:$S$35,1)+1)),
IF($F$4=Database!$A$18,
_xlfn.FORECAST.LINEAR(
E17,
INDEX('DS2025'!$W$21:$W$35,MATCH(E17,'DS2025'!$V$21:$V$35,1)):
INDEX('DS2025'!$W$21:$W$35,MATCH(E17,'DS2025'!$V$21:$V$35,1)+1),
INDEX('DS2025'!$V$21:$V$35,MATCH(E17,'DS2025'!$V$21:$V$35,1)):
INDEX('DS2025'!$V$21:$V$35,MATCH(E17,'DS2025'!$V$21:$V$35,1)+1)),
IF($F$4=Database!$A$19,
_xlfn.FORECAST.LINEAR(
E17,
INDEX('DS2025'!$Z$21:$Z$35,MATCH(E17,'DS2025'!$Y$21:$Y$35,1)):
INDEX('DS2025'!$Z$21:$Z$35,MATCH(E17,'DS2025'!$Y$21:$Y$35,1)+1),
INDEX('DS2025'!$Y$21:$Y$35,MATCH(E17,'DS2025'!$Y$21:$Y$35,1)):
INDEX('DS2025'!$Y$21:$Y$35,MATCH(E17,'DS2025'!$Y$21:$Y$35,1)+1)),
IF($F$4=Database!$A$20,
_xlfn.FORECAST.LINEAR(
E17,
INDEX('DS2025'!$AC$21:$AC$35,MATCH(E17,'DS2025'!$AB$21:$AB$35,1)):
INDEX('DS2025'!$AC$21:$AC$35,MATCH(E17,'DS2025'!$AB$21:$AB$35,1)+1),
INDEX('DS2025'!$AB$21:$AB$35,MATCH(E17,'DS2025'!$AB$21:$AB$35,1)):
INDEX('DS2025'!$AB$21:$AB$35,MATCH(E17,'DS2025'!$AB$21:$AB$35,1)+1))
)))))))))))))))))))</f>
        <v>-0.360023275344931</v>
      </c>
      <c r="G17" s="98">
        <f t="shared" si="1"/>
        <v>108.52897672465507</v>
      </c>
      <c r="H17" s="98">
        <f>'Data 100 C'!D18</f>
        <v>107.557</v>
      </c>
      <c r="I17" s="98">
        <f>IF($I$4=Database!$A$2,
_xlfn.FORECAST.LINEAR(H17,
INDEX('DS2025'!$B$5:$B$15,MATCH(H17,'DS2025'!$A$5:$A$15,1)):
INDEX('DS2025'!$B$5:$B$15,MATCH(H17,'DS2025'!$A$5:$A$15,1)+1),
INDEX('DS2025'!$A$5:$A$15,MATCH(H17,'DS2025'!$A$5:$A$15,1)):
INDEX('DS2025'!$A$5:$A$15,MATCH(H17,'DS2025'!$A$5:$A$15,1)+1)),
IF($I$4=Database!$A$3,
_xlfn.FORECAST.LINEAR(H17,
INDEX('DS2025'!$E$5:$E$15,MATCH(H17,'DS2025'!$D$5:$D$15,1)):
INDEX('DS2025'!$E$5:$E$15,MATCH(H17,'DS2025'!$D$5:$D$15,1)+1),
INDEX('DS2025'!$D$5:$D$15,MATCH(H17,'DS2025'!$D$5:$D$15,1)):
INDEX('DS2025'!$D$5:$D$15,MATCH(H17,'DS2025'!$D$5:$D$15,1)+1)),
IF($I$4=Database!$A$4,
_xlfn.FORECAST.LINEAR(H17,
INDEX('DS2025'!$H$5:$H$15,MATCH(H17,'DS2025'!$G$5:$G$15,1)):
INDEX('DS2025'!$H$5:$H$15,MATCH(H17,'DS2025'!$G$5:$G$15,1)+1),
INDEX('DS2025'!$G$5:$G$15,MATCH(H17,'DS2025'!$G$5:$G$15,1)):
INDEX('DS2025'!$G$5:$G$15,MATCH(H17,'DS2025'!$G$5:$G$15,1)+1)),
IF($I$4=Database!$A$5,
_xlfn.FORECAST.LINEAR(H17,
INDEX('DS2025'!$K$5:$K$15,MATCH(H17,'DS2025'!$J$5:$J$15,1)):
INDEX('DS2025'!$K$5:$K$15,MATCH(H17,'DS2025'!$J$5:$J$15,1)+1),
INDEX('DS2025'!$J$5:$J$15,MATCH(H17,'DS2025'!$J$5:$J$15,1)):
INDEX('DS2025'!$J$5:$J$15,MATCH(H17,'DS2025'!$J$5:$J$15,1)+1)),
IF($I$4=Database!$A$6,
_xlfn.FORECAST.LINEAR(H17,
INDEX('DS2025'!$N$5:$N$15,MATCH(H17,'DS2025'!$M$5:$M$15,1)):
INDEX('DS2025'!$N$5:$N$15,MATCH(H17,'DS2025'!$M$5:$M$15,1)+1),
INDEX('DS2025'!$M$5:$M$15,MATCH(H17,'DS2025'!$M$5:$M$15,1)):
INDEX('DS2025'!$M$5:$M$15,MATCH(H17,'DS2025'!$M$5:$M$15,1)+1)),
IF($I$4=Database!$A$7,
_xlfn.FORECAST.LINEAR(H17,
INDEX('DS2025'!$Q$5:$Q$15,MATCH(H17,'DS2025'!$P$5:$P$15,1)):
INDEX('DS2025'!$Q$5:$Q$15,MATCH(H17,'DS2025'!$P$5:$P$15,1)+1),
INDEX('DS2025'!$P$5:$P$15,MATCH(H17,'DS2025'!$P$5:$P$15,1)):
INDEX('DS2025'!$P$5:$P$15,MATCH(H17,'DS2025'!$P$5:$P$15,1)+1)),
IF($I$4=Database!$A$8,
_xlfn.FORECAST.LINEAR(H17,
INDEX('DS2025'!$T$5:$T$15,MATCH(H17,'DS2025'!$S$5:$S$15,1)):
INDEX('DS2025'!$T$5:$T$15,MATCH(H17,'DS2025'!$S$5:$S$15,1)+1),
INDEX('DS2025'!$S$5:$S$15,MATCH(H17,'DS2025'!$S$5:$S$15,1)):
INDEX('DS2025'!$S$5:$S$15,MATCH(H17,'DS2025'!$S$5:$S$15,1)+1)),
IF($I$4=Database!$A$9,
_xlfn.FORECAST.LINEAR(H17,
INDEX('DS2025'!$W$5:$W$15,MATCH(H17,'DS2025'!$V$5:$V$15,1)):
INDEX('DS2025'!$W$5:$W$15,MATCH(H17,'DS2025'!$V$5:$V$15,1)+1),
INDEX('DS2025'!$V$5:$V$15,MATCH(H17,'DS2025'!$V$5:$V$15,1)):
INDEX('DS2025'!$V$5:$V$15,MATCH(H17,'DS2025'!$V$5:$V$15,1)+1)),
IF($I$4=Database!$A$10,
_xlfn.FORECAST.LINEAR(H17,
INDEX('DS2025'!$Z$5:$Z$15,MATCH(H17,'DS2025'!$Y$5:$Y$15,1)):
INDEX('DS2025'!$Z$5:$Z$15,MATCH(H17,'DS2025'!$Y$5:$Y$15,1)+1),
INDEX('DS2025'!$Y$5:$Y$15,MATCH(H17,'DS2025'!$Y$5:$Y$15,1)):
INDEX('DS2025'!$Y$5:$Y$15,MATCH(H17,'DS2025'!$Y$5:$Y$15,1)+1)),
IF($I$4=Database!$A$11,
_xlfn.FORECAST.LINEAR(
H17,
INDEX('DS2025'!$B$21:$B$35,MATCH(H17,'DS2025'!$A$21:$A$35,1)):
INDEX('DS2025'!$B$21:$B$35,MATCH(H17,'DS2025'!$A$21:$A$35,1)+1),
INDEX('DS2025'!$A$21:$A$35,MATCH(H17,'DS2025'!$A$21:$A$35,1)):
INDEX('DS2025'!$A$21:$A$35,MATCH(H17,'DS2025'!$A$21:$A$35,1)+1)),
IF($I$4=Database!$A$12,
_xlfn.FORECAST.LINEAR(
H17,
INDEX('DS2025'!$E$21:$E$35,MATCH(H17,'DS2025'!$D$21:$D$35,1)):
INDEX('DS2025'!$E$21:$E$35,MATCH(H17,'DS2025'!$D$21:$D$35,1)+1),
INDEX('DS2025'!$D$21:$D$35,MATCH(H17,'DS2025'!$D$21:$D$35,1)):
INDEX('DS2025'!$D$21:$D$35,MATCH(H17,'DS2025'!$D$21:$D$35,1)+1)),
IF($I$4=Database!$A$13,
_xlfn.FORECAST.LINEAR(
H17,
INDEX('DS2025'!$H$21:$H$35,MATCH(H17,'DS2025'!$G$21:$G$35,1)):
INDEX('DS2025'!$H$21:$H$35,MATCH(H17,'DS2025'!$G$21:$G$35,1)+1),
INDEX('DS2025'!$G$21:$G$35,MATCH(H17,'DS2025'!$G$21:$G$35,1)):
INDEX('DS2025'!$G$21:$G$35,MATCH(H17,'DS2025'!$G$21:$G$35,1)+1)),
IF($I$4=Database!$A$14,
_xlfn.FORECAST.LINEAR(
H17,
INDEX('DS2025'!$K$21:$K$35,MATCH(H17,'DS2025'!$J$21:$J$35,1)):
INDEX('DS2025'!$K$21:$K$35,MATCH(H17,'DS2025'!$J$21:$J$35,1)+1),
INDEX('DS2025'!$J$21:$J$35,MATCH(H17,'DS2025'!$J$21:$J$35,1)):
INDEX('DS2025'!$J$21:$J$35,MATCH(H17,'DS2025'!$J$21:$J$35,1)+1)),
IF($I$4=Database!$A$15,
_xlfn.FORECAST.LINEAR(
H17,
INDEX('DS2025'!$N$21:$N$35,MATCH(H17,'DS2025'!$M$21:$M$35,1)):
INDEX('DS2025'!$N$21:$N$35,MATCH(H17,'DS2025'!$M$21:$M$35,1)+1),
INDEX('DS2025'!$M$21:$M$35,MATCH(H17,'DS2025'!$M$21:$M$35,1)):
INDEX('DS2025'!$M$21:$M$35,MATCH(H17,'DS2025'!$M$21:$M$35,1)+1)),
IF($I$4=Database!$A$16,
_xlfn.FORECAST.LINEAR(
H17,
INDEX('DS2025'!$Q$21:$Q$35,MATCH(H17,'DS2025'!$P$21:$P$35,1)):
INDEX('DS2025'!$Q$21:$Q$35,MATCH(H17,'DS2025'!$P$21:$P$35,1)+1),
INDEX('DS2025'!$P$21:$P$35,MATCH(H17,'DS2025'!$P$21:$P$35,1)):
INDEX('DS2025'!$P$21:$P$35,MATCH(H17,'DS2025'!$P$21:$P$35,1)+1)),
IF($I$4=Database!$A$17,
_xlfn.FORECAST.LINEAR(
H17,
INDEX('DS2025'!$T$21:$T$35,MATCH(H17,'DS2025'!$S$21:$S$35,1)):
INDEX('DS2025'!$T$21:$T$35,MATCH(H17,'DS2025'!$S$21:$S$35,1)+1),
INDEX('DS2025'!$S$21:$S$35,MATCH(H17,'DS2025'!$S$21:$S$35,1)):
INDEX('DS2025'!$S$21:$S$35,MATCH(H17,'DS2025'!$S$21:$S$35,1)+1)),
IF($I$4=Database!$A$18,
_xlfn.FORECAST.LINEAR(
H17,
INDEX('DS2025'!$W$21:$W$35,MATCH(H17,'DS2025'!$V$21:$V$35,1)):
INDEX('DS2025'!$W$21:$W$35,MATCH(H17,'DS2025'!$V$21:$V$35,1)+1),
INDEX('DS2025'!$V$21:$V$35,MATCH(H17,'DS2025'!$V$21:$V$35,1)):
INDEX('DS2025'!$V$21:$V$35,MATCH(H17,'DS2025'!$V$21:$V$35,1)+1)),
IF($I$4=Database!$A$19,
_xlfn.FORECAST.LINEAR(
H17,
INDEX('DS2025'!$Z$21:$Z$35,MATCH(H17,'DS2025'!$Y$21:$Y$35,1)):
INDEX('DS2025'!$Z$21:$Z$35,MATCH(H17,'DS2025'!$Y$21:$Y$35,1)+1),
INDEX('DS2025'!$Y$21:$Y$35,MATCH(H17,'DS2025'!$Y$21:$Y$35,1)):
INDEX('DS2025'!$Y$21:$Y$35,MATCH(H17,'DS2025'!$Y$21:$Y$35,1)+1)),
IF($I$4=Database!$A$20,
_xlfn.FORECAST.LINEAR(
H17,
INDEX('DS2025'!$AC$21:$AC$35,MATCH(H17,'DS2025'!$AB$21:$AB$35,1)):
INDEX('DS2025'!$AC$21:$AC$35,MATCH(H17,'DS2025'!$AB$21:$AB$35,1)+1),
INDEX('DS2025'!$AB$21:$AB$35,MATCH(H17,'DS2025'!$AB$21:$AB$35,1)):
INDEX('DS2025'!$AB$21:$AB$35,MATCH(H17,'DS2025'!$AB$21:$AB$35,1)+1))
)))))))))))))))))))</f>
        <v>-0.22922029436400621</v>
      </c>
      <c r="J17" s="98">
        <f t="shared" si="2"/>
        <v>107.32777970563599</v>
      </c>
      <c r="K17" s="98">
        <f>'Data 100 C'!E18</f>
        <v>107.861</v>
      </c>
      <c r="L17" s="98">
        <f>IF($L$4=Database!$A$2,
_xlfn.FORECAST.LINEAR(K17,
INDEX('DS2025'!$B$5:$B$15,MATCH(K17,'DS2025'!$A$5:$A$15,1)):
INDEX('DS2025'!$B$5:$B$15,MATCH(K17,'DS2025'!$A$5:$A$15,1)+1),
INDEX('DS2025'!$A$5:$A$15,MATCH(K17,'DS2025'!$A$5:$A$15,1)):
INDEX('DS2025'!$A$5:$A$15,MATCH(K17,'DS2025'!$A$5:$A$15,1)+1)),
IF($L$4=Database!$A$3,
_xlfn.FORECAST.LINEAR(K17,
INDEX('DS2025'!$E$5:$E$15,MATCH(K17,'DS2025'!$D$5:$D$15,1)):
INDEX('DS2025'!$E$5:$E$15,MATCH(K17,'DS2025'!$D$5:$D$15,1)+1),
INDEX('DS2025'!$D$5:$D$15,MATCH(K17,'DS2025'!$D$5:$D$15,1)):
INDEX('DS2025'!$D$5:$D$15,MATCH(K17,'DS2025'!$D$5:$D$15,1)+1)),
IF($L$4=Database!$A$4,
_xlfn.FORECAST.LINEAR(K17,
INDEX('DS2025'!$H$5:$H$15,MATCH(K17,'DS2025'!$G$5:$G$15,1)):
INDEX('DS2025'!$H$5:$H$15,MATCH(K17,'DS2025'!$G$5:$G$15,1)+1),
INDEX('DS2025'!$G$5:$G$15,MATCH(K17,'DS2025'!$G$5:$G$15,1)):
INDEX('DS2025'!$G$5:$G$15,MATCH(K17,'DS2025'!$G$5:$G$15,1)+1)),
IF($L$4=Database!$A$5,
_xlfn.FORECAST.LINEAR(K17,
INDEX('DS2025'!$K$5:$K$15,MATCH(K17,'DS2025'!$J$5:$J$15,1)):
INDEX('DS2025'!$K$5:$K$15,MATCH(K17,'DS2025'!$J$5:$J$15,1)+1),
INDEX('DS2025'!$J$5:$J$15,MATCH(K17,'DS2025'!$J$5:$J$15,1)):
INDEX('DS2025'!$J$5:$J$15,MATCH(K17,'DS2025'!$J$5:$J$15,1)+1)),
IF($L$4=Database!$A$6,
_xlfn.FORECAST.LINEAR(K17,
INDEX('DS2025'!$N$5:$N$15,MATCH(K17,'DS2025'!$M$5:$M$15,1)):
INDEX('DS2025'!$N$5:$N$15,MATCH(K17,'DS2025'!$M$5:$M$15,1)+1),
INDEX('DS2025'!$M$5:$M$15,MATCH(K17,'DS2025'!$M$5:$M$15,1)):
INDEX('DS2025'!$M$5:$M$15,MATCH(K17,'DS2025'!$M$5:$M$15,1)+1)),
IF($L$4=Database!$A$7,
_xlfn.FORECAST.LINEAR(K17,
INDEX('DS2025'!$Q$5:$Q$15,MATCH(K17,'DS2025'!$P$5:$P$15,1)):
INDEX('DS2025'!$Q$5:$Q$15,MATCH(K17,'DS2025'!$P$5:$P$15,1)+1),
INDEX('DS2025'!$P$5:$P$15,MATCH(K17,'DS2025'!$P$5:$P$15,1)):
INDEX('DS2025'!$P$5:$P$15,MATCH(K17,'DS2025'!$P$5:$P$15,1)+1)),
IF($L$4=Database!$A$8,
_xlfn.FORECAST.LINEAR(K17,
INDEX('DS2025'!$T$5:$T$15,MATCH(K17,'DS2025'!$S$5:$S$15,1)):
INDEX('DS2025'!$T$5:$T$15,MATCH(K17,'DS2025'!$S$5:$S$15,1)+1),
INDEX('DS2025'!$S$5:$S$15,MATCH(K17,'DS2025'!$S$5:$S$15,1)):
INDEX('DS2025'!$S$5:$S$15,MATCH(K17,'DS2025'!$S$5:$S$15,1)+1)),
IF($L$4=Database!$A$9,
_xlfn.FORECAST.LINEAR(K17,
INDEX('DS2025'!$W$5:$W$15,MATCH(K17,'DS2025'!$V$5:$V$15,1)):
INDEX('DS2025'!$W$5:$W$15,MATCH(K17,'DS2025'!$V$5:$V$15,1)+1),
INDEX('DS2025'!$V$5:$V$15,MATCH(K17,'DS2025'!$V$5:$V$15,1)):
INDEX('DS2025'!$V$5:$V$15,MATCH(K17,'DS2025'!$V$5:$V$15,1)+1)),
IF($L$4=Database!$A$10,
_xlfn.FORECAST.LINEAR(K17,
INDEX('DS2025'!$Z$5:$Z$15,MATCH(K17,'DS2025'!$Y$5:$Y$15,1)):
INDEX('DS2025'!$Z$5:$Z$15,MATCH(K17,'DS2025'!$Y$5:$Y$15,1)+1),
INDEX('DS2025'!$Y$5:$Y$15,MATCH(K17,'DS2025'!$Y$5:$Y$15,1)):
INDEX('DS2025'!$Y$5:$Y$15,MATCH(K17,'DS2025'!$Y$5:$Y$15,1)+1)),
IF($L$4=Database!$A$11,
_xlfn.FORECAST.LINEAR(
K17,
INDEX('DS2025'!$B$21:$B$35,MATCH(K17,'DS2025'!$A$21:$A$35,1)):
INDEX('DS2025'!$B$21:$B$35,MATCH(K17,'DS2025'!$A$21:$A$35,1)+1),
INDEX('DS2025'!$A$21:$A$35,MATCH(K17,'DS2025'!$A$21:$A$35,1)):
INDEX('DS2025'!$A$21:$A$35,MATCH(K17,'DS2025'!$A$21:$A$35,1)+1)),
IF($L$4=Database!$A$12,
_xlfn.FORECAST.LINEAR(
K17,
INDEX('DS2025'!$E$21:$E$35,MATCH(K17,'DS2025'!$D$21:$D$35,1)):
INDEX('DS2025'!$E$21:$E$35,MATCH(K17,'DS2025'!$D$21:$D$35,1)+1),
INDEX('DS2025'!$D$21:$D$35,MATCH(K17,'DS2025'!$D$21:$D$35,1)):
INDEX('DS2025'!$D$21:$D$35,MATCH(K17,'DS2025'!$D$21:$D$35,1)+1)),
IF($L$4=Database!$A$13,
_xlfn.FORECAST.LINEAR(
K17,
INDEX('DS2025'!$H$21:$H$35,MATCH(K17,'DS2025'!$G$21:$G$35,1)):
INDEX('DS2025'!$H$21:$H$35,MATCH(K17,'DS2025'!$G$21:$G$35,1)+1),
INDEX('DS2025'!$G$21:$G$35,MATCH(K17,'DS2025'!$G$21:$G$35,1)):
INDEX('DS2025'!$G$21:$G$35,MATCH(K17,'DS2025'!$G$21:$G$35,1)+1)),
IF($L$4=Database!$A$14,
_xlfn.FORECAST.LINEAR(
K17,
INDEX('DS2025'!$K$21:$K$35,MATCH(K17,'DS2025'!$J$21:$J$35,1)):
INDEX('DS2025'!$K$21:$K$35,MATCH(K17,'DS2025'!$J$21:$J$35,1)+1),
INDEX('DS2025'!$J$21:$J$35,MATCH(K17,'DS2025'!$J$21:$J$35,1)):
INDEX('DS2025'!$J$21:$J$35,MATCH(K17,'DS2025'!$J$21:$J$35,1)+1)),
IF($L$4=Database!$A$15,
_xlfn.FORECAST.LINEAR(
K17,
INDEX('DS2025'!$N$21:$N$35,MATCH(K17,'DS2025'!$M$21:$M$35,1)):
INDEX('DS2025'!$N$21:$N$35,MATCH(K17,'DS2025'!$M$21:$M$35,1)+1),
INDEX('DS2025'!$M$21:$M$35,MATCH(K17,'DS2025'!$M$21:$M$35,1)):
INDEX('DS2025'!$M$21:$M$35,MATCH(K17,'DS2025'!$M$21:$M$35,1)+1)),
IF($L$4=Database!$A$16,
_xlfn.FORECAST.LINEAR(
K17,
INDEX('DS2025'!$Q$21:$Q$35,MATCH(K17,'DS2025'!$P$21:$P$35,1)):
INDEX('DS2025'!$Q$21:$Q$35,MATCH(K17,'DS2025'!$P$21:$P$35,1)+1),
INDEX('DS2025'!$P$21:$P$35,MATCH(K17,'DS2025'!$P$21:$P$35,1)):
INDEX('DS2025'!$P$21:$P$35,MATCH(K17,'DS2025'!$P$21:$P$35,1)+1)),
IF($L$4=Database!$A$17,
_xlfn.FORECAST.LINEAR(
K17,
INDEX('DS2025'!$T$21:$T$35,MATCH(K17,'DS2025'!$S$21:$S$35,1)):
INDEX('DS2025'!$T$21:$T$35,MATCH(K17,'DS2025'!$S$21:$S$35,1)+1),
INDEX('DS2025'!$S$21:$S$35,MATCH(K17,'DS2025'!$S$21:$S$35,1)):
INDEX('DS2025'!$S$21:$S$35,MATCH(K17,'DS2025'!$S$21:$S$35,1)+1)),
IF($L$4=Database!$A$18,
_xlfn.FORECAST.LINEAR(
K17,
INDEX('DS2025'!$W$21:$W$35,MATCH(K17,'DS2025'!$V$21:$V$35,1)):
INDEX('DS2025'!$W$21:$W$35,MATCH(K17,'DS2025'!$V$21:$V$35,1)+1),
INDEX('DS2025'!$V$21:$V$35,MATCH(K17,'DS2025'!$V$21:$V$35,1)):
INDEX('DS2025'!$V$21:$V$35,MATCH(K17,'DS2025'!$V$21:$V$35,1)+1)),
IF($L$4=Database!$A$19,
_xlfn.FORECAST.LINEAR(
K17,
INDEX('DS2025'!$Z$21:$Z$35,MATCH(K17,'DS2025'!$Y$21:$Y$35,1)):
INDEX('DS2025'!$Z$21:$Z$35,MATCH(K17,'DS2025'!$Y$21:$Y$35,1)+1),
INDEX('DS2025'!$Y$21:$Y$35,MATCH(K17,'DS2025'!$Y$21:$Y$35,1)):
INDEX('DS2025'!$Y$21:$Y$35,MATCH(K17,'DS2025'!$Y$21:$Y$35,1)+1)),
IF($L$4=Database!$A$20,
_xlfn.FORECAST.LINEAR(
K17,
INDEX('DS2025'!$AC$21:$AC$35,MATCH(K17,'DS2025'!$AB$21:$AB$35,1)):
INDEX('DS2025'!$AC$21:$AC$35,MATCH(K17,'DS2025'!$AB$21:$AB$35,1)+1),
INDEX('DS2025'!$AB$21:$AB$35,MATCH(K17,'DS2025'!$AB$21:$AB$35,1)):
INDEX('DS2025'!$AB$21:$AB$35,MATCH(K17,'DS2025'!$AB$21:$AB$35,1)+1))
)))))))))))))))))))</f>
        <v>-0.35989994001199754</v>
      </c>
      <c r="M17" s="98">
        <f t="shared" si="3"/>
        <v>107.501100059988</v>
      </c>
      <c r="N17" s="317">
        <f>'Data 100 C'!F18</f>
        <v>106.596</v>
      </c>
      <c r="O17" s="98">
        <f>IF($O$4=Database!$A$2,
_xlfn.FORECAST.LINEAR(N17,
INDEX('DS2025'!$B$5:$B$15,MATCH(N17,'DS2025'!$A$5:$A$15,1)):
INDEX('DS2025'!$B$5:$B$15,MATCH(N17,'DS2025'!$A$5:$A$15,1)+1),
INDEX('DS2025'!$A$5:$A$15,MATCH(N17,'DS2025'!$A$5:$A$15,1)):
INDEX('DS2025'!$A$5:$A$15,MATCH(N17,'DS2025'!$A$5:$A$15,1)+1)),
IF($O$4=Database!$A$3,
_xlfn.FORECAST.LINEAR(N17,
INDEX('DS2025'!$E$5:$E$15,MATCH(N17,'DS2025'!$D$5:$D$15,1)):
INDEX('DS2025'!$E$5:$E$15,MATCH(N17,'DS2025'!$D$5:$D$15,1)+1),
INDEX('DS2025'!$D$5:$D$15,MATCH(N17,'DS2025'!$D$5:$D$15,1)):
INDEX('DS2025'!$D$5:$D$15,MATCH(N17,'DS2025'!$D$5:$D$15,1)+1)),
IF($O$4=Database!$A$4,
_xlfn.FORECAST.LINEAR(N17,
INDEX('DS2025'!$H$5:$H$15,MATCH(N17,'DS2025'!$G$5:$G$15,1)):
INDEX('DS2025'!$H$5:$H$15,MATCH(N17,'DS2025'!$G$5:$G$15,1)+1),
INDEX('DS2025'!$G$5:$G$15,MATCH(N17,'DS2025'!$G$5:$G$15,1)):
INDEX('DS2025'!$G$5:$G$15,MATCH(N17,'DS2025'!$G$5:$G$15,1)+1)),
IF($O$4=Database!$A$5,
_xlfn.FORECAST.LINEAR(N17,
INDEX('DS2025'!$K$5:$K$15,MATCH(N17,'DS2025'!$J$5:$J$15,1)):
INDEX('DS2025'!$K$5:$K$15,MATCH(N17,'DS2025'!$J$5:$J$15,1)+1),
INDEX('DS2025'!$J$5:$J$15,MATCH(N17,'DS2025'!$J$5:$J$15,1)):
INDEX('DS2025'!$J$5:$J$15,MATCH(N17,'DS2025'!$J$5:$J$15,1)+1)),
IF($O$4=Database!$A$6,
_xlfn.FORECAST.LINEAR(N17,
INDEX('DS2025'!$N$5:$N$15,MATCH(N17,'DS2025'!$M$5:$M$15,1)):
INDEX('DS2025'!$N$5:$N$15,MATCH(N17,'DS2025'!$M$5:$M$15,1)+1),
INDEX('DS2025'!$M$5:$M$15,MATCH(N17,'DS2025'!$M$5:$M$15,1)):
INDEX('DS2025'!$M$5:$M$15,MATCH(N17,'DS2025'!$M$5:$M$15,1)+1)),
IF($O$4=Database!$A$7,
_xlfn.FORECAST.LINEAR(N17,
INDEX('DS2025'!$Q$5:$Q$15,MATCH(N17,'DS2025'!$P$5:$P$15,1)):
INDEX('DS2025'!$Q$5:$Q$15,MATCH(N17,'DS2025'!$P$5:$P$15,1)+1),
INDEX('DS2025'!$P$5:$P$15,MATCH(N17,'DS2025'!$P$5:$P$15,1)):
INDEX('DS2025'!$P$5:$P$15,MATCH(N17,'DS2025'!$P$5:$P$15,1)+1)),
IF($O$4=Database!$A$8,
_xlfn.FORECAST.LINEAR(N17,
INDEX('DS2025'!$T$5:$T$15,MATCH(N17,'DS2025'!$S$5:$S$15,1)):
INDEX('DS2025'!$T$5:$T$15,MATCH(N17,'DS2025'!$S$5:$S$15,1)+1),
INDEX('DS2025'!$S$5:$S$15,MATCH(N17,'DS2025'!$S$5:$S$15,1)):
INDEX('DS2025'!$S$5:$S$15,MATCH(N17,'DS2025'!$S$5:$S$15,1)+1)),
IF($O$4=Database!$A$9,
_xlfn.FORECAST.LINEAR(N17,
INDEX('DS2025'!$W$5:$W$15,MATCH(N17,'DS2025'!$V$5:$V$15,1)):
INDEX('DS2025'!$W$5:$W$15,MATCH(N17,'DS2025'!$V$5:$V$15,1)+1),
INDEX('DS2025'!$V$5:$V$15,MATCH(N17,'DS2025'!$V$5:$V$15,1)):
INDEX('DS2025'!$V$5:$V$15,MATCH(N17,'DS2025'!$V$5:$V$15,1)+1)),
IF($O$4=Database!$A$10,
_xlfn.FORECAST.LINEAR(N17,
INDEX('DS2025'!$Z$5:$Z$15,MATCH(N17,'DS2025'!$Y$5:$Y$15,1)):
INDEX('DS2025'!$Z$5:$Z$15,MATCH(N17,'DS2025'!$Y$5:$Y$15,1)+1),
INDEX('DS2025'!$Y$5:$Y$15,MATCH(N17,'DS2025'!$Y$5:$Y$15,1)):
INDEX('DS2025'!$Y$5:$Y$15,MATCH(N17,'DS2025'!$Y$5:$Y$15,1)+1)),
IF($O$4=Database!$A$11,
_xlfn.FORECAST.LINEAR(
N17,
INDEX('DS2025'!$B$21:$B$35,MATCH(N17,'DS2025'!$A$21:$A$35,1)):
INDEX('DS2025'!$B$21:$B$35,MATCH(N17,'DS2025'!$A$21:$A$35,1)+1),
INDEX('DS2025'!$A$21:$A$35,MATCH(N17,'DS2025'!$A$21:$A$35,1)):
INDEX('DS2025'!$A$21:$A$35,MATCH(N17,'DS2025'!$A$21:$A$35,1)+1)),
IF($O$4=Database!$A$12,
_xlfn.FORECAST.LINEAR(
N17,
INDEX('DS2025'!$E$21:$E$35,MATCH(N17,'DS2025'!$D$21:$D$35,1)):
INDEX('DS2025'!$E$21:$E$35,MATCH(N17,'DS2025'!$D$21:$D$35,1)+1),
INDEX('DS2025'!$D$21:$D$35,MATCH(N17,'DS2025'!$D$21:$D$35,1)):
INDEX('DS2025'!$D$21:$D$35,MATCH(N17,'DS2025'!$D$21:$D$35,1)+1)),
IF($O$4=Database!$A$13,
_xlfn.FORECAST.LINEAR(
N17,
INDEX('DS2025'!$H$21:$H$35,MATCH(N17,'DS2025'!$G$21:$G$35,1)):
INDEX('DS2025'!$H$21:$H$35,MATCH(N17,'DS2025'!$G$21:$G$35,1)+1),
INDEX('DS2025'!$G$21:$G$35,MATCH(N17,'DS2025'!$G$21:$G$35,1)):
INDEX('DS2025'!$G$21:$G$35,MATCH(N17,'DS2025'!$G$21:$G$35,1)+1)),
IF($O$4=Database!$A$14,
_xlfn.FORECAST.LINEAR(
N17,
INDEX('DS2025'!$K$21:$K$35,MATCH(N17,'DS2025'!$J$21:$J$35,1)):
INDEX('DS2025'!$K$21:$K$35,MATCH(N17,'DS2025'!$J$21:$J$35,1)+1),
INDEX('DS2025'!$J$21:$J$35,MATCH(N17,'DS2025'!$J$21:$J$35,1)):
INDEX('DS2025'!$J$21:$J$35,MATCH(N17,'DS2025'!$J$21:$J$35,1)+1)),
IF($O$4=Database!$A$15,
_xlfn.FORECAST.LINEAR(
N17,
INDEX('DS2025'!$N$21:$N$35,MATCH(N17,'DS2025'!$M$21:$M$35,1)):
INDEX('DS2025'!$N$21:$N$35,MATCH(N17,'DS2025'!$M$21:$M$35,1)+1),
INDEX('DS2025'!$M$21:$M$35,MATCH(N17,'DS2025'!$M$21:$M$35,1)):
INDEX('DS2025'!$M$21:$M$35,MATCH(N17,'DS2025'!$M$21:$M$35,1)+1)),
IF($O$4=Database!$A$16,
_xlfn.FORECAST.LINEAR(
N17,
INDEX('DS2025'!$Q$21:$Q$35,MATCH(N17,'DS2025'!$P$21:$P$35,1)):
INDEX('DS2025'!$Q$21:$Q$35,MATCH(N17,'DS2025'!$P$21:$P$35,1)+1),
INDEX('DS2025'!$P$21:$P$35,MATCH(N17,'DS2025'!$P$21:$P$35,1)):
INDEX('DS2025'!$P$21:$P$35,MATCH(N17,'DS2025'!$P$21:$P$35,1)+1)),
IF($O$4=Database!$A$17,
_xlfn.FORECAST.LINEAR(
N17,
INDEX('DS2025'!$T$21:$T$35,MATCH(N17,'DS2025'!$S$21:$S$35,1)):
INDEX('DS2025'!$T$21:$T$35,MATCH(N17,'DS2025'!$S$21:$S$35,1)+1),
INDEX('DS2025'!$S$21:$S$35,MATCH(N17,'DS2025'!$S$21:$S$35,1)):
INDEX('DS2025'!$S$21:$S$35,MATCH(N17,'DS2025'!$S$21:$S$35,1)+1)),
IF($O$4=Database!$A$18,
_xlfn.FORECAST.LINEAR(
N17,
INDEX('DS2025'!$W$21:$W$35,MATCH(N17,'DS2025'!$V$21:$V$35,1)):
INDEX('DS2025'!$W$21:$W$35,MATCH(N17,'DS2025'!$V$21:$V$35,1)+1),
INDEX('DS2025'!$V$21:$V$35,MATCH(N17,'DS2025'!$V$21:$V$35,1)):
INDEX('DS2025'!$V$21:$V$35,MATCH(N17,'DS2025'!$V$21:$V$35,1)+1)),
IF($O$4=Database!$A$19,
_xlfn.FORECAST.LINEAR(
N17,
INDEX('DS2025'!$Z$21:$Z$35,MATCH(N17,'DS2025'!$Y$21:$Y$35,1)):
INDEX('DS2025'!$Z$21:$Z$35,MATCH(N17,'DS2025'!$Y$21:$Y$35,1)+1),
INDEX('DS2025'!$Y$21:$Y$35,MATCH(N17,'DS2025'!$Y$21:$Y$35,1)):
INDEX('DS2025'!$Y$21:$Y$35,MATCH(N17,'DS2025'!$Y$21:$Y$35,1)+1)),
IF($O$4=Database!$A$20,
_xlfn.FORECAST.LINEAR(
N17,
INDEX('DS2025'!$AC$21:$AC$35,MATCH(N17,'DS2025'!$AB$21:$AB$35,1)):
INDEX('DS2025'!$AC$21:$AC$35,MATCH(N17,'DS2025'!$AB$21:$AB$35,1)+1),
INDEX('DS2025'!$AB$21:$AB$35,MATCH(N17,'DS2025'!$AB$21:$AB$35,1)):
INDEX('DS2025'!$AB$21:$AB$35,MATCH(N17,'DS2025'!$AB$21:$AB$35,1)+1))
)))))))))))))))))))</f>
        <v>-0.35974817036592677</v>
      </c>
      <c r="P17" s="96">
        <f t="shared" si="4"/>
        <v>106.23625182963407</v>
      </c>
      <c r="Q17" s="317">
        <f>'Data 100 C'!G18</f>
        <v>107.833</v>
      </c>
      <c r="R17" s="98">
        <f>IF($R$4=Database!$A$2,
_xlfn.FORECAST.LINEAR(Q17,
INDEX('DS2025'!$B$5:$B$15,MATCH(Q17,'DS2025'!$A$5:$A$15,1)):
INDEX('DS2025'!$B$5:$B$15,MATCH(Q17,'DS2025'!$A$5:$A$15,1)+1),
INDEX('DS2025'!$A$5:$A$15,MATCH(Q17,'DS2025'!$A$5:$A$15,1)):
INDEX('DS2025'!$A$5:$A$15,MATCH(Q17,'DS2025'!$A$5:$A$15,1)+1)),
IF($R$4=Database!$A$3,
_xlfn.FORECAST.LINEAR(Q17,
INDEX('DS2025'!$E$5:$E$15,MATCH(Q17,'DS2025'!$D$5:$D$15,1)):
INDEX('DS2025'!$E$5:$E$15,MATCH(Q17,'DS2025'!$D$5:$D$15,1)+1),
INDEX('DS2025'!$D$5:$D$15,MATCH(Q17,'DS2025'!$D$5:$D$15,1)):
INDEX('DS2025'!$D$5:$D$15,MATCH(Q17,'DS2025'!$D$5:$D$15,1)+1)),
IF($R$4=Database!$A$4,
_xlfn.FORECAST.LINEAR(Q17,
INDEX('DS2025'!$H$5:$H$15,MATCH(Q17,'DS2025'!$G$5:$G$15,1)):
INDEX('DS2025'!$H$5:$H$15,MATCH(Q17,'DS2025'!$G$5:$G$15,1)+1),
INDEX('DS2025'!$G$5:$G$15,MATCH(Q17,'DS2025'!$G$5:$G$15,1)):
INDEX('DS2025'!$G$5:$G$15,MATCH(Q17,'DS2025'!$G$5:$G$15,1)+1)),
IF($R$4=Database!$A$5,
_xlfn.FORECAST.LINEAR(Q17,
INDEX('DS2025'!$K$5:$K$15,MATCH(Q17,'DS2025'!$J$5:$J$15,1)):
INDEX('DS2025'!$K$5:$K$15,MATCH(Q17,'DS2025'!$J$5:$J$15,1)+1),
INDEX('DS2025'!$J$5:$J$15,MATCH(Q17,'DS2025'!$J$5:$J$15,1)):
INDEX('DS2025'!$J$5:$J$15,MATCH(Q17,'DS2025'!$J$5:$J$15,1)+1)),
IF($R$4=Database!$A$6,
_xlfn.FORECAST.LINEAR(Q17,
INDEX('DS2025'!$N$5:$N$15,MATCH(Q17,'DS2025'!$M$5:$M$15,1)):
INDEX('DS2025'!$N$5:$N$15,MATCH(Q17,'DS2025'!$M$5:$M$15,1)+1),
INDEX('DS2025'!$M$5:$M$15,MATCH(Q17,'DS2025'!$M$5:$M$15,1)):
INDEX('DS2025'!$M$5:$M$15,MATCH(Q17,'DS2025'!$M$5:$M$15,1)+1)),
IF($R$4=Database!$A$7,
_xlfn.FORECAST.LINEAR(Q17,
INDEX('DS2025'!$Q$5:$Q$15,MATCH(Q17,'DS2025'!$P$5:$P$15,1)):
INDEX('DS2025'!$Q$5:$Q$15,MATCH(Q17,'DS2025'!$P$5:$P$15,1)+1),
INDEX('DS2025'!$P$5:$P$15,MATCH(Q17,'DS2025'!$P$5:$P$15,1)):
INDEX('DS2025'!$P$5:$P$15,MATCH(Q17,'DS2025'!$P$5:$P$15,1)+1)),
IF($R$4=Database!$A$8,
_xlfn.FORECAST.LINEAR(Q17,
INDEX('DS2025'!$T$5:$T$15,MATCH(Q17,'DS2025'!$S$5:$S$15,1)):
INDEX('DS2025'!$T$5:$T$15,MATCH(Q17,'DS2025'!$S$5:$S$15,1)+1),
INDEX('DS2025'!$S$5:$S$15,MATCH(Q17,'DS2025'!$S$5:$S$15,1)):
INDEX('DS2025'!$S$5:$S$15,MATCH(Q17,'DS2025'!$S$5:$S$15,1)+1)),
IF($R$4=Database!$A$9,
_xlfn.FORECAST.LINEAR(Q17,
INDEX('DS2025'!$W$5:$W$15,MATCH(Q17,'DS2025'!$V$5:$V$15,1)):
INDEX('DS2025'!$W$5:$W$15,MATCH(Q17,'DS2025'!$V$5:$V$15,1)+1),
INDEX('DS2025'!$V$5:$V$15,MATCH(Q17,'DS2025'!$V$5:$V$15,1)):
INDEX('DS2025'!$V$5:$V$15,MATCH(Q17,'DS2025'!$V$5:$V$15,1)+1)),
IF($R$4=Database!$A$10,
_xlfn.FORECAST.LINEAR(Q17,
INDEX('DS2025'!$Z$5:$Z$15,MATCH(Q17,'DS2025'!$Y$5:$Y$15,1)):
INDEX('DS2025'!$Z$5:$Z$15,MATCH(Q17,'DS2025'!$Y$5:$Y$15,1)+1),
INDEX('DS2025'!$Y$5:$Y$15,MATCH(Q17,'DS2025'!$Y$5:$Y$15,1)):
INDEX('DS2025'!$Y$5:$Y$15,MATCH(Q17,'DS2025'!$Y$5:$Y$15,1)+1)),
IF($R$4=Database!$A$11,
_xlfn.FORECAST.LINEAR(
Q17,
INDEX('DS2025'!$B$21:$B$35,MATCH(Q17,'DS2025'!$A$21:$A$35,1)):
INDEX('DS2025'!$B$21:$B$35,MATCH(Q17,'DS2025'!$A$21:$A$35,1)+1),
INDEX('DS2025'!$A$21:$A$35,MATCH(Q17,'DS2025'!$A$21:$A$35,1)):
INDEX('DS2025'!$A$21:$A$35,MATCH(Q17,'DS2025'!$A$21:$A$35,1)+1)),
IF($R$4=Database!$A$12,
_xlfn.FORECAST.LINEAR(
Q17,
INDEX('DS2025'!$E$21:$E$35,MATCH(Q17,'DS2025'!$D$21:$D$35,1)):
INDEX('DS2025'!$E$21:$E$35,MATCH(Q17,'DS2025'!$D$21:$D$35,1)+1),
INDEX('DS2025'!$D$21:$D$35,MATCH(Q17,'DS2025'!$D$21:$D$35,1)):
INDEX('DS2025'!$D$21:$D$35,MATCH(Q17,'DS2025'!$D$21:$D$35,1)+1)),
IF($R$4=Database!$A$13,
_xlfn.FORECAST.LINEAR(
Q17,
INDEX('DS2025'!$H$21:$H$35,MATCH(Q17,'DS2025'!$G$21:$G$35,1)):
INDEX('DS2025'!$H$21:$H$35,MATCH(Q17,'DS2025'!$G$21:$G$35,1)+1),
INDEX('DS2025'!$G$21:$G$35,MATCH(Q17,'DS2025'!$G$21:$G$35,1)):
INDEX('DS2025'!$G$21:$G$35,MATCH(Q17,'DS2025'!$G$21:$G$35,1)+1)),
IF($R$4=Database!$A$14,
_xlfn.FORECAST.LINEAR(
Q17,
INDEX('DS2025'!$K$21:$K$35,MATCH(Q17,'DS2025'!$J$21:$J$35,1)):
INDEX('DS2025'!$K$21:$K$35,MATCH(Q17,'DS2025'!$J$21:$J$35,1)+1),
INDEX('DS2025'!$J$21:$J$35,MATCH(Q17,'DS2025'!$J$21:$J$35,1)):
INDEX('DS2025'!$J$21:$J$35,MATCH(Q17,'DS2025'!$J$21:$J$35,1)+1)),
IF($R$4=Database!$A$15,
_xlfn.FORECAST.LINEAR(
Q17,
INDEX('DS2025'!$N$21:$N$35,MATCH(Q17,'DS2025'!$M$21:$M$35,1)):
INDEX('DS2025'!$N$21:$N$35,MATCH(Q17,'DS2025'!$M$21:$M$35,1)+1),
INDEX('DS2025'!$M$21:$M$35,MATCH(Q17,'DS2025'!$M$21:$M$35,1)):
INDEX('DS2025'!$M$21:$M$35,MATCH(Q17,'DS2025'!$M$21:$M$35,1)+1)),
IF($R$4=Database!$A$16,
_xlfn.FORECAST.LINEAR(
Q17,
INDEX('DS2025'!$Q$21:$Q$35,MATCH(Q17,'DS2025'!$P$21:$P$35,1)):
INDEX('DS2025'!$Q$21:$Q$35,MATCH(Q17,'DS2025'!$P$21:$P$35,1)+1),
INDEX('DS2025'!$P$21:$P$35,MATCH(Q17,'DS2025'!$P$21:$P$35,1)):
INDEX('DS2025'!$P$21:$P$35,MATCH(Q17,'DS2025'!$P$21:$P$35,1)+1)),
IF($R$4=Database!$A$17,
_xlfn.FORECAST.LINEAR(
Q17,
INDEX('DS2025'!$T$21:$T$35,MATCH(Q17,'DS2025'!$S$21:$S$35,1)):
INDEX('DS2025'!$T$21:$T$35,MATCH(Q17,'DS2025'!$S$21:$S$35,1)+1),
INDEX('DS2025'!$S$21:$S$35,MATCH(Q17,'DS2025'!$S$21:$S$35,1)):
INDEX('DS2025'!$S$21:$S$35,MATCH(Q17,'DS2025'!$S$21:$S$35,1)+1)),
IF($R$4=Database!$A$18,
_xlfn.FORECAST.LINEAR(
Q17,
INDEX('DS2025'!$W$21:$W$35,MATCH(Q17,'DS2025'!$V$21:$V$35,1)):
INDEX('DS2025'!$W$21:$W$35,MATCH(Q17,'DS2025'!$V$21:$V$35,1)+1),
INDEX('DS2025'!$V$21:$V$35,MATCH(Q17,'DS2025'!$V$21:$V$35,1)):
INDEX('DS2025'!$V$21:$V$35,MATCH(Q17,'DS2025'!$V$21:$V$35,1)+1)),
IF($R$4=Database!$A$19,
_xlfn.FORECAST.LINEAR(
Q17,
INDEX('DS2025'!$Z$21:$Z$35,MATCH(Q17,'DS2025'!$Y$21:$Y$35,1)):
INDEX('DS2025'!$Z$21:$Z$35,MATCH(Q17,'DS2025'!$Y$21:$Y$35,1)+1),
INDEX('DS2025'!$Y$21:$Y$35,MATCH(Q17,'DS2025'!$Y$21:$Y$35,1)):
INDEX('DS2025'!$Y$21:$Y$35,MATCH(Q17,'DS2025'!$Y$21:$Y$35,1)+1)),
IF($R$4=Database!$A$20,
_xlfn.FORECAST.LINEAR(
Q17,
INDEX('DS2025'!$AC$21:$AC$35,MATCH(Q17,'DS2025'!$AB$21:$AB$35,1)):
INDEX('DS2025'!$AC$21:$AC$35,MATCH(Q17,'DS2025'!$AB$21:$AB$35,1)+1),
INDEX('DS2025'!$AB$21:$AB$35,MATCH(Q17,'DS2025'!$AB$21:$AB$35,1)):
INDEX('DS2025'!$AB$21:$AB$35,MATCH(Q17,'DS2025'!$AB$21:$AB$35,1)+1))
)))))))))))))))))))</f>
        <v>-1.7376797698945345E-2</v>
      </c>
      <c r="S17" s="98">
        <f t="shared" si="5"/>
        <v>107.81562320230105</v>
      </c>
      <c r="T17" s="317">
        <f>'Data 100 C'!H18</f>
        <v>105.633</v>
      </c>
      <c r="U17" s="98">
        <f>IF($U$4=Database!$A$2,
_xlfn.FORECAST.LINEAR(T17,
INDEX('DS2025'!$B$5:$B$15,MATCH(T17,'DS2025'!$A$5:$A$15,1)):
INDEX('DS2025'!$B$5:$B$15,MATCH(T17,'DS2025'!$A$5:$A$15,1)+1),
INDEX('DS2025'!$A$5:$A$15,MATCH(T17,'DS2025'!$A$5:$A$15,1)):
INDEX('DS2025'!$A$5:$A$15,MATCH(T17,'DS2025'!$A$5:$A$15,1)+1)),
IF($U$4=Database!$A$3,
_xlfn.FORECAST.LINEAR(T17,
INDEX('DS2025'!$E$5:$E$15,MATCH(T17,'DS2025'!$D$5:$D$15,1)):
INDEX('DS2025'!$E$5:$E$15,MATCH(T17,'DS2025'!$D$5:$D$15,1)+1),
INDEX('DS2025'!$D$5:$D$15,MATCH(T17,'DS2025'!$D$5:$D$15,1)):
INDEX('DS2025'!$D$5:$D$15,MATCH(T17,'DS2025'!$D$5:$D$15,1)+1)),
IF($U$4=Database!$A$4,
_xlfn.FORECAST.LINEAR(T17,
INDEX('DS2025'!$H$5:$H$15,MATCH(T17,'DS2025'!$G$5:$G$15,1)):
INDEX('DS2025'!$H$5:$H$15,MATCH(T17,'DS2025'!$G$5:$G$15,1)+1),
INDEX('DS2025'!$G$5:$G$15,MATCH(T17,'DS2025'!$G$5:$G$15,1)):
INDEX('DS2025'!$G$5:$G$15,MATCH(T17,'DS2025'!$G$5:$G$15,1)+1)),
IF($U$4=Database!$A$5,
_xlfn.FORECAST.LINEAR(T17,
INDEX('DS2025'!$K$5:$K$15,MATCH(T17,'DS2025'!$J$5:$J$15,1)):
INDEX('DS2025'!$K$5:$K$15,MATCH(T17,'DS2025'!$J$5:$J$15,1)+1),
INDEX('DS2025'!$J$5:$J$15,MATCH(T17,'DS2025'!$J$5:$J$15,1)):
INDEX('DS2025'!$J$5:$J$15,MATCH(T17,'DS2025'!$J$5:$J$15,1)+1)),
IF($U$4=Database!$A$6,
_xlfn.FORECAST.LINEAR(T17,
INDEX('DS2025'!$N$5:$N$15,MATCH(T17,'DS2025'!$M$5:$M$15,1)):
INDEX('DS2025'!$N$5:$N$15,MATCH(T17,'DS2025'!$M$5:$M$15,1)+1),
INDEX('DS2025'!$M$5:$M$15,MATCH(T17,'DS2025'!$M$5:$M$15,1)):
INDEX('DS2025'!$M$5:$M$15,MATCH(T17,'DS2025'!$M$5:$M$15,1)+1)),
IF($U$4=Database!$A$7,
_xlfn.FORECAST.LINEAR(T17,
INDEX('DS2025'!$Q$5:$Q$15,MATCH(T17,'DS2025'!$P$5:$P$15,1)):
INDEX('DS2025'!$Q$5:$Q$15,MATCH(T17,'DS2025'!$P$5:$P$15,1)+1),
INDEX('DS2025'!$P$5:$P$15,MATCH(T17,'DS2025'!$P$5:$P$15,1)):
INDEX('DS2025'!$P$5:$P$15,MATCH(T17,'DS2025'!$P$5:$P$15,1)+1)),
IF($U$4=Database!$A$8,
_xlfn.FORECAST.LINEAR(T17,
INDEX('DS2025'!$T$5:$T$15,MATCH(T17,'DS2025'!$S$5:$S$15,1)):
INDEX('DS2025'!$T$5:$T$15,MATCH(T17,'DS2025'!$S$5:$S$15,1)+1),
INDEX('DS2025'!$S$5:$S$15,MATCH(T17,'DS2025'!$S$5:$S$15,1)):
INDEX('DS2025'!$S$5:$S$15,MATCH(T17,'DS2025'!$S$5:$S$15,1)+1)),
IF($U$4=Database!$A$9,
_xlfn.FORECAST.LINEAR(T17,
INDEX('DS2025'!$W$5:$W$15,MATCH(T17,'DS2025'!$V$5:$V$15,1)):
INDEX('DS2025'!$W$5:$W$15,MATCH(T17,'DS2025'!$V$5:$V$15,1)+1),
INDEX('DS2025'!$V$5:$V$15,MATCH(T17,'DS2025'!$V$5:$V$15,1)):
INDEX('DS2025'!$V$5:$V$15,MATCH(T17,'DS2025'!$V$5:$V$15,1)+1)),
IF($U$4=Database!$A$10,
_xlfn.FORECAST.LINEAR(T17,
INDEX('DS2025'!$Z$5:$Z$15,MATCH(T17,'DS2025'!$Y$5:$Y$15,1)):
INDEX('DS2025'!$Z$5:$Z$15,MATCH(T17,'DS2025'!$Y$5:$Y$15,1)+1),
INDEX('DS2025'!$Y$5:$Y$15,MATCH(T17,'DS2025'!$Y$5:$Y$15,1)):
INDEX('DS2025'!$Y$5:$Y$15,MATCH(T17,'DS2025'!$Y$5:$Y$15,1)+1)),
IF($U$4=Database!$A$11,
_xlfn.FORECAST.LINEAR(
T17,
INDEX('DS2025'!$B$21:$B$35,MATCH(T17,'DS2025'!$A$21:$A$35,1)):
INDEX('DS2025'!$B$21:$B$35,MATCH(T17,'DS2025'!$A$21:$A$35,1)+1),
INDEX('DS2025'!$A$21:$A$35,MATCH(T17,'DS2025'!$A$21:$A$35,1)):
INDEX('DS2025'!$A$21:$A$35,MATCH(T17,'DS2025'!$A$21:$A$35,1)+1)),
IF($U$4=Database!$A$12,
_xlfn.FORECAST.LINEAR(
T17,
INDEX('DS2025'!$E$21:$E$35,MATCH(T17,'DS2025'!$D$21:$D$35,1)):
INDEX('DS2025'!$E$21:$E$35,MATCH(T17,'DS2025'!$D$21:$D$35,1)+1),
INDEX('DS2025'!$D$21:$D$35,MATCH(T17,'DS2025'!$D$21:$D$35,1)):
INDEX('DS2025'!$D$21:$D$35,MATCH(T17,'DS2025'!$D$21:$D$35,1)+1)),
IF($U$4=Database!$A$13,
_xlfn.FORECAST.LINEAR(
T17,
INDEX('DS2025'!$H$21:$H$35,MATCH(T17,'DS2025'!$G$21:$G$35,1)):
INDEX('DS2025'!$H$21:$H$35,MATCH(T17,'DS2025'!$G$21:$G$35,1)+1),
INDEX('DS2025'!$G$21:$G$35,MATCH(T17,'DS2025'!$G$21:$G$35,1)):
INDEX('DS2025'!$G$21:$G$35,MATCH(T17,'DS2025'!$G$21:$G$35,1)+1)),
IF($U$4=Database!$A$14,
_xlfn.FORECAST.LINEAR(
T17,
INDEX('DS2025'!$K$21:$K$35,MATCH(T17,'DS2025'!$J$21:$J$35,1)):
INDEX('DS2025'!$K$21:$K$35,MATCH(T17,'DS2025'!$J$21:$J$35,1)+1),
INDEX('DS2025'!$J$21:$J$35,MATCH(T17,'DS2025'!$J$21:$J$35,1)):
INDEX('DS2025'!$J$21:$J$35,MATCH(T17,'DS2025'!$J$21:$J$35,1)+1)),
IF($U$4=Database!$A$15,
_xlfn.FORECAST.LINEAR(
T17,
INDEX('DS2025'!$N$21:$N$35,MATCH(T17,'DS2025'!$M$21:$M$35,1)):
INDEX('DS2025'!$N$21:$N$35,MATCH(T17,'DS2025'!$M$21:$M$35,1)+1),
INDEX('DS2025'!$M$21:$M$35,MATCH(T17,'DS2025'!$M$21:$M$35,1)):
INDEX('DS2025'!$M$21:$M$35,MATCH(T17,'DS2025'!$M$21:$M$35,1)+1)),
IF($U$4=Database!$A$16,
_xlfn.FORECAST.LINEAR(
T17,
INDEX('DS2025'!$Q$21:$Q$35,MATCH(T17,'DS2025'!$P$21:$P$35,1)):
INDEX('DS2025'!$Q$21:$Q$35,MATCH(T17,'DS2025'!$P$21:$P$35,1)+1),
INDEX('DS2025'!$P$21:$P$35,MATCH(T17,'DS2025'!$P$21:$P$35,1)):
INDEX('DS2025'!$P$21:$P$35,MATCH(T17,'DS2025'!$P$21:$P$35,1)+1)),
IF($U$4=Database!$A$17,
_xlfn.FORECAST.LINEAR(
T17,
INDEX('DS2025'!$T$21:$T$35,MATCH(T17,'DS2025'!$S$21:$S$35,1)):
INDEX('DS2025'!$T$21:$T$35,MATCH(T17,'DS2025'!$S$21:$S$35,1)+1),
INDEX('DS2025'!$S$21:$S$35,MATCH(T17,'DS2025'!$S$21:$S$35,1)):
INDEX('DS2025'!$S$21:$S$35,MATCH(T17,'DS2025'!$S$21:$S$35,1)+1)),
IF($U$4=Database!$A$18,
_xlfn.FORECAST.LINEAR(
T17,
INDEX('DS2025'!$W$21:$W$35,MATCH(T17,'DS2025'!$V$21:$V$35,1)):
INDEX('DS2025'!$W$21:$W$35,MATCH(T17,'DS2025'!$V$21:$V$35,1)+1),
INDEX('DS2025'!$V$21:$V$35,MATCH(T17,'DS2025'!$V$21:$V$35,1)):
INDEX('DS2025'!$V$21:$V$35,MATCH(T17,'DS2025'!$V$21:$V$35,1)+1)),
IF($U$4=Database!$A$19,
_xlfn.FORECAST.LINEAR(
T17,
INDEX('DS2025'!$Z$21:$Z$35,MATCH(T17,'DS2025'!$Y$21:$Y$35,1)):
INDEX('DS2025'!$Z$21:$Z$35,MATCH(T17,'DS2025'!$Y$21:$Y$35,1)+1),
INDEX('DS2025'!$Y$21:$Y$35,MATCH(T17,'DS2025'!$Y$21:$Y$35,1)):
INDEX('DS2025'!$Y$21:$Y$35,MATCH(T17,'DS2025'!$Y$21:$Y$35,1)+1)),
IF($U$4=Database!$A$20,
_xlfn.FORECAST.LINEAR(
T17,
INDEX('DS2025'!$AC$21:$AC$35,MATCH(T17,'DS2025'!$AB$21:$AB$35,1)):
INDEX('DS2025'!$AC$21:$AC$35,MATCH(T17,'DS2025'!$AB$21:$AB$35,1)+1),
INDEX('DS2025'!$AB$21:$AB$35,MATCH(T17,'DS2025'!$AB$21:$AB$35,1)):
INDEX('DS2025'!$AB$21:$AB$35,MATCH(T17,'DS2025'!$AB$21:$AB$35,1)+1))
)))))))))))))))))))</f>
        <v>-0.35963263347330532</v>
      </c>
      <c r="V17" s="98">
        <f t="shared" si="6"/>
        <v>105.27336736652668</v>
      </c>
      <c r="W17" s="317">
        <f>'Data 100 C'!I18</f>
        <v>106.42400000000001</v>
      </c>
      <c r="X17" s="98">
        <f>IF($X$4=Database!$A$2,
_xlfn.FORECAST.LINEAR(W17,
INDEX('DS2025'!$B$5:$B$15,MATCH(W17,'DS2025'!$A$5:$A$15,1)):
INDEX('DS2025'!$B$5:$B$15,MATCH(W17,'DS2025'!$A$5:$A$15,1)+1),
INDEX('DS2025'!$A$5:$A$15,MATCH(W17,'DS2025'!$A$5:$A$15,1)):
INDEX('DS2025'!$A$5:$A$15,MATCH(W17,'DS2025'!$A$5:$A$15,1)+1)),
IF($X$4=Database!$A$3,
_xlfn.FORECAST.LINEAR(W17,
INDEX('DS2025'!$E$5:$E$15,MATCH(W17,'DS2025'!$D$5:$D$15,1)):
INDEX('DS2025'!$E$5:$E$15,MATCH(W17,'DS2025'!$D$5:$D$15,1)+1),
INDEX('DS2025'!$D$5:$D$15,MATCH(W17,'DS2025'!$D$5:$D$15,1)):
INDEX('DS2025'!$D$5:$D$15,MATCH(W17,'DS2025'!$D$5:$D$15,1)+1)),
IF($X$4=Database!$A$4,
_xlfn.FORECAST.LINEAR(W17,
INDEX('DS2025'!$H$5:$H$15,MATCH(W17,'DS2025'!$G$5:$G$15,1)):
INDEX('DS2025'!$H$5:$H$15,MATCH(W17,'DS2025'!$G$5:$G$15,1)+1),
INDEX('DS2025'!$G$5:$G$15,MATCH(W17,'DS2025'!$G$5:$G$15,1)):
INDEX('DS2025'!$G$5:$G$15,MATCH(W17,'DS2025'!$G$5:$G$15,1)+1)),
IF($X$4=Database!$A$5,
_xlfn.FORECAST.LINEAR(W17,
INDEX('DS2025'!$K$5:$K$15,MATCH(W17,'DS2025'!$J$5:$J$15,1)):
INDEX('DS2025'!$K$5:$K$15,MATCH(W17,'DS2025'!$J$5:$J$15,1)+1),
INDEX('DS2025'!$J$5:$J$15,MATCH(W17,'DS2025'!$J$5:$J$15,1)):
INDEX('DS2025'!$J$5:$J$15,MATCH(W17,'DS2025'!$J$5:$J$15,1)+1)),
IF($X$4=Database!$A$6,
_xlfn.FORECAST.LINEAR(W17,
INDEX('DS2025'!$N$5:$N$15,MATCH(W17,'DS2025'!$M$5:$M$15,1)):
INDEX('DS2025'!$N$5:$N$15,MATCH(W17,'DS2025'!$M$5:$M$15,1)+1),
INDEX('DS2025'!$M$5:$M$15,MATCH(W17,'DS2025'!$M$5:$M$15,1)):
INDEX('DS2025'!$M$5:$M$15,MATCH(W17,'DS2025'!$M$5:$M$15,1)+1)),
IF($X$4=Database!$A$7,
_xlfn.FORECAST.LINEAR(W17,
INDEX('DS2025'!$Q$5:$Q$15,MATCH(W17,'DS2025'!$P$5:$P$15,1)):
INDEX('DS2025'!$Q$5:$Q$15,MATCH(W17,'DS2025'!$P$5:$P$15,1)+1),
INDEX('DS2025'!$P$5:$P$15,MATCH(W17,'DS2025'!$P$5:$P$15,1)):
INDEX('DS2025'!$P$5:$P$15,MATCH(W17,'DS2025'!$P$5:$P$15,1)+1)),
IF($X$4=Database!$A$8,
_xlfn.FORECAST.LINEAR(W17,
INDEX('DS2025'!$T$5:$T$15,MATCH(W17,'DS2025'!$S$5:$S$15,1)):
INDEX('DS2025'!$T$5:$T$15,MATCH(W17,'DS2025'!$S$5:$S$15,1)+1),
INDEX('DS2025'!$S$5:$S$15,MATCH(W17,'DS2025'!$S$5:$S$15,1)):
INDEX('DS2025'!$S$5:$S$15,MATCH(W17,'DS2025'!$S$5:$S$15,1)+1)),
IF($X$4=Database!$A$9,
_xlfn.FORECAST.LINEAR(W17,
INDEX('DS2025'!$W$5:$W$15,MATCH(W17,'DS2025'!$V$5:$V$15,1)):
INDEX('DS2025'!$W$5:$W$15,MATCH(W17,'DS2025'!$V$5:$V$15,1)+1),
INDEX('DS2025'!$V$5:$V$15,MATCH(W17,'DS2025'!$V$5:$V$15,1)):
INDEX('DS2025'!$V$5:$V$15,MATCH(W17,'DS2025'!$V$5:$V$15,1)+1)),
IF($X$4=Database!$A$10,
_xlfn.FORECAST.LINEAR(W17,
INDEX('DS2025'!$Z$5:$Z$15,MATCH(W17,'DS2025'!$Y$5:$Y$15,1)):
INDEX('DS2025'!$Z$5:$Z$15,MATCH(W17,'DS2025'!$Y$5:$Y$15,1)+1),
INDEX('DS2025'!$Y$5:$Y$15,MATCH(W17,'DS2025'!$Y$5:$Y$15,1)):
INDEX('DS2025'!$Y$5:$Y$15,MATCH(W17,'DS2025'!$Y$5:$Y$15,1)+1)),
IF($X$4=Database!$A$11,
_xlfn.FORECAST.LINEAR(
W17,
INDEX('DS2025'!$B$21:$B$35,MATCH(W17,'DS2025'!$A$21:$A$35,1)):
INDEX('DS2025'!$B$21:$B$35,MATCH(W17,'DS2025'!$A$21:$A$35,1)+1),
INDEX('DS2025'!$A$21:$A$35,MATCH(W17,'DS2025'!$A$21:$A$35,1)):
INDEX('DS2025'!$A$21:$A$35,MATCH(W17,'DS2025'!$A$21:$A$35,1)+1)),
IF($X$4=Database!$A$12,
_xlfn.FORECAST.LINEAR(
W17,
INDEX('DS2025'!$E$21:$E$35,MATCH(W17,'DS2025'!$D$21:$D$35,1)):
INDEX('DS2025'!$E$21:$E$35,MATCH(W17,'DS2025'!$D$21:$D$35,1)+1),
INDEX('DS2025'!$D$21:$D$35,MATCH(W17,'DS2025'!$D$21:$D$35,1)):
INDEX('DS2025'!$D$21:$D$35,MATCH(W17,'DS2025'!$D$21:$D$35,1)+1)),
IF($X$4=Database!$A$13,
_xlfn.FORECAST.LINEAR(
W17,
INDEX('DS2025'!$H$21:$H$35,MATCH(W17,'DS2025'!$G$21:$G$35,1)):
INDEX('DS2025'!$H$21:$H$35,MATCH(W17,'DS2025'!$G$21:$G$35,1)+1),
INDEX('DS2025'!$G$21:$G$35,MATCH(W17,'DS2025'!$G$21:$G$35,1)):
INDEX('DS2025'!$G$21:$G$35,MATCH(W17,'DS2025'!$G$21:$G$35,1)+1)),
IF($X$4=Database!$A$14,
_xlfn.FORECAST.LINEAR(
W17,
INDEX('DS2025'!$K$21:$K$35,MATCH(W17,'DS2025'!$J$21:$J$35,1)):
INDEX('DS2025'!$K$21:$K$35,MATCH(W17,'DS2025'!$J$21:$J$35,1)+1),
INDEX('DS2025'!$J$21:$J$35,MATCH(W17,'DS2025'!$J$21:$J$35,1)):
INDEX('DS2025'!$J$21:$J$35,MATCH(W17,'DS2025'!$J$21:$J$35,1)+1)),
IF($X$4=Database!$A$15,
_xlfn.FORECAST.LINEAR(
W17,
INDEX('DS2025'!$N$21:$N$35,MATCH(W17,'DS2025'!$M$21:$M$35,1)):
INDEX('DS2025'!$N$21:$N$35,MATCH(W17,'DS2025'!$M$21:$M$35,1)+1),
INDEX('DS2025'!$M$21:$M$35,MATCH(W17,'DS2025'!$M$21:$M$35,1)):
INDEX('DS2025'!$M$21:$M$35,MATCH(W17,'DS2025'!$M$21:$M$35,1)+1)),
IF($X$4=Database!$A$16,
_xlfn.FORECAST.LINEAR(
W17,
INDEX('DS2025'!$Q$21:$Q$35,MATCH(W17,'DS2025'!$P$21:$P$35,1)):
INDEX('DS2025'!$Q$21:$Q$35,MATCH(W17,'DS2025'!$P$21:$P$35,1)+1),
INDEX('DS2025'!$P$21:$P$35,MATCH(W17,'DS2025'!$P$21:$P$35,1)):
INDEX('DS2025'!$P$21:$P$35,MATCH(W17,'DS2025'!$P$21:$P$35,1)+1)),
IF($X$4=Database!$A$17,
_xlfn.FORECAST.LINEAR(
W17,
INDEX('DS2025'!$T$21:$T$35,MATCH(W17,'DS2025'!$S$21:$S$35,1)):
INDEX('DS2025'!$T$21:$T$35,MATCH(W17,'DS2025'!$S$21:$S$35,1)+1),
INDEX('DS2025'!$S$21:$S$35,MATCH(W17,'DS2025'!$S$21:$S$35,1)):
INDEX('DS2025'!$S$21:$S$35,MATCH(W17,'DS2025'!$S$21:$S$35,1)+1)),
IF($X$4=Database!$A$18,
_xlfn.FORECAST.LINEAR(
W17,
INDEX('DS2025'!$W$21:$W$35,MATCH(W17,'DS2025'!$V$21:$V$35,1)):
INDEX('DS2025'!$W$21:$W$35,MATCH(W17,'DS2025'!$V$21:$V$35,1)+1),
INDEX('DS2025'!$V$21:$V$35,MATCH(W17,'DS2025'!$V$21:$V$35,1)):
INDEX('DS2025'!$V$21:$V$35,MATCH(W17,'DS2025'!$V$21:$V$35,1)+1)),
IF($X$4=Database!$A$19,
_xlfn.FORECAST.LINEAR(
W17,
INDEX('DS2025'!$Z$21:$Z$35,MATCH(W17,'DS2025'!$Y$21:$Y$35,1)):
INDEX('DS2025'!$Z$21:$Z$35,MATCH(W17,'DS2025'!$Y$21:$Y$35,1)+1),
INDEX('DS2025'!$Y$21:$Y$35,MATCH(W17,'DS2025'!$Y$21:$Y$35,1)):
INDEX('DS2025'!$Y$21:$Y$35,MATCH(W17,'DS2025'!$Y$21:$Y$35,1)+1)),
IF($X$4=Database!$A$20,
_xlfn.FORECAST.LINEAR(
W17,
INDEX('DS2025'!$AC$21:$AC$35,MATCH(W17,'DS2025'!$AB$21:$AB$35,1)):
INDEX('DS2025'!$AC$21:$AC$35,MATCH(W17,'DS2025'!$AB$21:$AB$35,1)+1),
INDEX('DS2025'!$AB$21:$AB$35,MATCH(W17,'DS2025'!$AB$21:$AB$35,1)):
INDEX('DS2025'!$AB$21:$AB$35,MATCH(W17,'DS2025'!$AB$21:$AB$35,1)+1))
)))))))))))))))))))</f>
        <v>-0.35972753449310135</v>
      </c>
      <c r="Y17" s="98">
        <f t="shared" si="7"/>
        <v>106.0642724655069</v>
      </c>
      <c r="Z17" s="97">
        <f>'Data 100 C'!J18</f>
        <v>107.74</v>
      </c>
      <c r="AA17" s="98">
        <f>IF($AA$4=Database!$A$2,
_xlfn.FORECAST.LINEAR(Z17,
INDEX('DS2025'!$B$5:$B$15,MATCH(Z17,'DS2025'!$A$5:$A$15,1)):
INDEX('DS2025'!$B$5:$B$15,MATCH(Z17,'DS2025'!$A$5:$A$15,1)+1),
INDEX('DS2025'!$A$5:$A$15,MATCH(Z17,'DS2025'!$A$5:$A$15,1)):
INDEX('DS2025'!$A$5:$A$15,MATCH(Z17,'DS2025'!$A$5:$A$15,1)+1)),
IF($AA$4=Database!$A$3,
_xlfn.FORECAST.LINEAR(Z17,
INDEX('DS2025'!$E$5:$E$15,MATCH(Z17,'DS2025'!$D$5:$D$15,1)):
INDEX('DS2025'!$E$5:$E$15,MATCH(Z17,'DS2025'!$D$5:$D$15,1)+1),
INDEX('DS2025'!$D$5:$D$15,MATCH(Z17,'DS2025'!$D$5:$D$15,1)):
INDEX('DS2025'!$D$5:$D$15,MATCH(Z17,'DS2025'!$D$5:$D$15,1)+1)),
IF($AA$4=Database!$A$4,
_xlfn.FORECAST.LINEAR(Z17,
INDEX('DS2025'!$H$5:$H$15,MATCH(Z17,'DS2025'!$G$5:$G$15,1)):
INDEX('DS2025'!$H$5:$H$15,MATCH(Z17,'DS2025'!$G$5:$G$15,1)+1),
INDEX('DS2025'!$G$5:$G$15,MATCH(Z17,'DS2025'!$G$5:$G$15,1)):
INDEX('DS2025'!$G$5:$G$15,MATCH(Z17,'DS2025'!$G$5:$G$15,1)+1)),
IF($AA$4=Database!$A$5,
_xlfn.FORECAST.LINEAR(Z17,
INDEX('DS2025'!$K$5:$K$15,MATCH(Z17,'DS2025'!$J$5:$J$15,1)):
INDEX('DS2025'!$K$5:$K$15,MATCH(Z17,'DS2025'!$J$5:$J$15,1)+1),
INDEX('DS2025'!$J$5:$J$15,MATCH(Z17,'DS2025'!$J$5:$J$15,1)):
INDEX('DS2025'!$J$5:$J$15,MATCH(Z17,'DS2025'!$J$5:$J$15,1)+1)),
IF($AA$4=Database!$A$6,
_xlfn.FORECAST.LINEAR(Z17,
INDEX('DS2025'!$N$5:$N$15,MATCH(Z17,'DS2025'!$M$5:$M$15,1)):
INDEX('DS2025'!$N$5:$N$15,MATCH(Z17,'DS2025'!$M$5:$M$15,1)+1),
INDEX('DS2025'!$M$5:$M$15,MATCH(Z17,'DS2025'!$M$5:$M$15,1)):
INDEX('DS2025'!$M$5:$M$15,MATCH(Z17,'DS2025'!$M$5:$M$15,1)+1)),
IF($AA$4=Database!$A$7,
_xlfn.FORECAST.LINEAR(Z17,
INDEX('DS2025'!$Q$5:$Q$15,MATCH(Z17,'DS2025'!$P$5:$P$15,1)):
INDEX('DS2025'!$Q$5:$Q$15,MATCH(Z17,'DS2025'!$P$5:$P$15,1)+1),
INDEX('DS2025'!$P$5:$P$15,MATCH(Z17,'DS2025'!$P$5:$P$15,1)):
INDEX('DS2025'!$P$5:$P$15,MATCH(Z17,'DS2025'!$P$5:$P$15,1)+1)),
IF($AA$4=Database!$A$8,
_xlfn.FORECAST.LINEAR(Z17,
INDEX('DS2025'!$T$5:$T$15,MATCH(Z17,'DS2025'!$S$5:$S$15,1)):
INDEX('DS2025'!$T$5:$T$15,MATCH(Z17,'DS2025'!$S$5:$S$15,1)+1),
INDEX('DS2025'!$S$5:$S$15,MATCH(Z17,'DS2025'!$S$5:$S$15,1)):
INDEX('DS2025'!$S$5:$S$15,MATCH(Z17,'DS2025'!$S$5:$S$15,1)+1)),
IF($AA$4=Database!$A$9,
_xlfn.FORECAST.LINEAR(Z17,
INDEX('DS2025'!$W$5:$W$15,MATCH(Z17,'DS2025'!$V$5:$V$15,1)):
INDEX('DS2025'!$W$5:$W$15,MATCH(Z17,'DS2025'!$V$5:$V$15,1)+1),
INDEX('DS2025'!$V$5:$V$15,MATCH(Z17,'DS2025'!$V$5:$V$15,1)):
INDEX('DS2025'!$V$5:$V$15,MATCH(Z17,'DS2025'!$V$5:$V$15,1)+1)),
IF($AA$4=Database!$A$10,
_xlfn.FORECAST.LINEAR(Z17,
INDEX('DS2025'!$Z$5:$Z$15,MATCH(Z17,'DS2025'!$Y$5:$Y$15,1)):
INDEX('DS2025'!$Z$5:$Z$15,MATCH(Z17,'DS2025'!$Y$5:$Y$15,1)+1),
INDEX('DS2025'!$Y$5:$Y$15,MATCH(Z17,'DS2025'!$Y$5:$Y$15,1)):
INDEX('DS2025'!$Y$5:$Y$15,MATCH(Z17,'DS2025'!$Y$5:$Y$15,1)+1)),
IF($AA$4=Database!$A$11,
_xlfn.FORECAST.LINEAR(
Z17,
INDEX('DS2025'!$B$21:$B$35,MATCH(Z17,'DS2025'!$A$21:$A$35,1)):
INDEX('DS2025'!$B$21:$B$35,MATCH(Z17,'DS2025'!$A$21:$A$35,1)+1),
INDEX('DS2025'!$A$21:$A$35,MATCH(Z17,'DS2025'!$A$21:$A$35,1)):
INDEX('DS2025'!$A$21:$A$35,MATCH(Z17,'DS2025'!$A$21:$A$35,1)+1)),
IF($AA$4=Database!$A$12,
_xlfn.FORECAST.LINEAR(
Z17,
INDEX('DS2025'!$E$21:$E$35,MATCH(Z17,'DS2025'!$D$21:$D$35,1)):
INDEX('DS2025'!$E$21:$E$35,MATCH(Z17,'DS2025'!$D$21:$D$35,1)+1),
INDEX('DS2025'!$D$21:$D$35,MATCH(Z17,'DS2025'!$D$21:$D$35,1)):
INDEX('DS2025'!$D$21:$D$35,MATCH(Z17,'DS2025'!$D$21:$D$35,1)+1)),
IF($AA$4=Database!$A$13,
_xlfn.FORECAST.LINEAR(
Z17,
INDEX('DS2025'!$H$21:$H$35,MATCH(Z17,'DS2025'!$G$21:$G$35,1)):
INDEX('DS2025'!$H$21:$H$35,MATCH(Z17,'DS2025'!$G$21:$G$35,1)+1),
INDEX('DS2025'!$G$21:$G$35,MATCH(Z17,'DS2025'!$G$21:$G$35,1)):
INDEX('DS2025'!$G$21:$G$35,MATCH(Z17,'DS2025'!$G$21:$G$35,1)+1)),
IF($AA$4=Database!$A$14,
_xlfn.FORECAST.LINEAR(
Z17,
INDEX('DS2025'!$K$21:$K$35,MATCH(Z17,'DS2025'!$J$21:$J$35,1)):
INDEX('DS2025'!$K$21:$K$35,MATCH(Z17,'DS2025'!$J$21:$J$35,1)+1),
INDEX('DS2025'!$J$21:$J$35,MATCH(Z17,'DS2025'!$J$21:$J$35,1)):
INDEX('DS2025'!$J$21:$J$35,MATCH(Z17,'DS2025'!$J$21:$J$35,1)+1)),
IF($AA$4=Database!$A$15,
_xlfn.FORECAST.LINEAR(
Z17,
INDEX('DS2025'!$N$21:$N$35,MATCH(Z17,'DS2025'!$M$21:$M$35,1)):
INDEX('DS2025'!$N$21:$N$35,MATCH(Z17,'DS2025'!$M$21:$M$35,1)+1),
INDEX('DS2025'!$M$21:$M$35,MATCH(Z17,'DS2025'!$M$21:$M$35,1)):
INDEX('DS2025'!$M$21:$M$35,MATCH(Z17,'DS2025'!$M$21:$M$35,1)+1)),
IF($AA$4=Database!$A$16,
_xlfn.FORECAST.LINEAR(
Z17,
INDEX('DS2025'!$Q$21:$Q$35,MATCH(Z17,'DS2025'!$P$21:$P$35,1)):
INDEX('DS2025'!$Q$21:$Q$35,MATCH(Z17,'DS2025'!$P$21:$P$35,1)+1),
INDEX('DS2025'!$P$21:$P$35,MATCH(Z17,'DS2025'!$P$21:$P$35,1)):
INDEX('DS2025'!$P$21:$P$35,MATCH(Z17,'DS2025'!$P$21:$P$35,1)+1)),
IF($AA$4=Database!$A$17,
_xlfn.FORECAST.LINEAR(
Z17,
INDEX('DS2025'!$T$21:$T$35,MATCH(Z17,'DS2025'!$S$21:$S$35,1)):
INDEX('DS2025'!$T$21:$T$35,MATCH(Z17,'DS2025'!$S$21:$S$35,1)+1),
INDEX('DS2025'!$S$21:$S$35,MATCH(Z17,'DS2025'!$S$21:$S$35,1)):
INDEX('DS2025'!$S$21:$S$35,MATCH(Z17,'DS2025'!$S$21:$S$35,1)+1)),
IF($AA$4=Database!$A$18,
_xlfn.FORECAST.LINEAR(
Z17,
INDEX('DS2025'!$W$21:$W$35,MATCH(Z17,'DS2025'!$V$21:$V$35,1)):
INDEX('DS2025'!$W$21:$W$35,MATCH(Z17,'DS2025'!$V$21:$V$35,1)+1),
INDEX('DS2025'!$V$21:$V$35,MATCH(Z17,'DS2025'!$V$21:$V$35,1)):
INDEX('DS2025'!$V$21:$V$35,MATCH(Z17,'DS2025'!$V$21:$V$35,1)+1)),
IF($AA$4=Database!$A$19,
_xlfn.FORECAST.LINEAR(
Z17,
INDEX('DS2025'!$Z$21:$Z$35,MATCH(Z17,'DS2025'!$Y$21:$Y$35,1)):
INDEX('DS2025'!$Z$21:$Z$35,MATCH(Z17,'DS2025'!$Y$21:$Y$35,1)+1),
INDEX('DS2025'!$Y$21:$Y$35,MATCH(Z17,'DS2025'!$Y$21:$Y$35,1)):
INDEX('DS2025'!$Y$21:$Y$35,MATCH(Z17,'DS2025'!$Y$21:$Y$35,1)+1)),
IF($AA$4=Database!$A$20,
_xlfn.FORECAST.LINEAR(
Z17,
INDEX('DS2025'!$AC$21:$AC$35,MATCH(Z17,'DS2025'!$AB$21:$AB$35,1)):
INDEX('DS2025'!$AC$21:$AC$35,MATCH(Z17,'DS2025'!$AB$21:$AB$35,1)+1),
INDEX('DS2025'!$AB$21:$AB$35,MATCH(Z17,'DS2025'!$AB$21:$AB$35,1)):
INDEX('DS2025'!$AB$21:$AB$35,MATCH(Z17,'DS2025'!$AB$21:$AB$35,1)+1))
)))))))))))))))))))</f>
        <v>-0.35988542291541686</v>
      </c>
      <c r="AB17" s="97">
        <f t="shared" si="8"/>
        <v>107.38011457708458</v>
      </c>
      <c r="AC17" s="318">
        <f>'Data 100 C'!K18</f>
        <v>106</v>
      </c>
      <c r="AD17" s="42"/>
      <c r="AE17" s="42"/>
      <c r="AF17" s="42"/>
    </row>
    <row r="18" spans="1:32" ht="15" customHeight="1">
      <c r="A18" s="316">
        <v>12</v>
      </c>
      <c r="B18" s="316">
        <f>'Data 100 C'!B19</f>
        <v>107.801</v>
      </c>
      <c r="C18" s="98">
        <f>IF($C$4=Database!$A$2,
_xlfn.FORECAST.LINEAR(B18,
INDEX('DS2025'!$B$5:$B$15,MATCH(B18,'DS2025'!$A$5:$A$15,1)):
INDEX('DS2025'!$B$5:$B$15,MATCH(B18,'DS2025'!$A$5:$A$15,1)+1),
INDEX('DS2025'!$A$5:$A$15,MATCH(B18,'DS2025'!$A$5:$A$15,1)):
INDEX('DS2025'!$A$5:$A$15,MATCH(B18,'DS2025'!$A$5:$A$15,1)+1)),
IF($C$4=Database!$A$3,
_xlfn.FORECAST.LINEAR(B18,
INDEX('DS2025'!$E$5:$E$15,MATCH(B18,'DS2025'!$D$5:$D$15,1)):
INDEX('DS2025'!$E$5:$E$15,MATCH(B18,'DS2025'!$D$5:$D$15,1)+1),
INDEX('DS2025'!$D$5:$D$15,MATCH(B18,'DS2025'!$D$5:$D$15,1)):
INDEX('DS2025'!$D$5:$D$15,MATCH(B18,'DS2025'!$D$5:$D$15,1)+1)),
IF($C$4=Database!$A$4,
_xlfn.FORECAST.LINEAR(B18,
INDEX('DS2025'!$H$5:$H$15,MATCH(B18,'DS2025'!$G$5:$G$15,1)):
INDEX('DS2025'!$H$5:$H$15,MATCH(B18,'DS2025'!$G$5:$G$15,1)+1),
INDEX('DS2025'!$G$5:$G$15,MATCH(B18,'DS2025'!$G$5:$G$15,1)):
INDEX('DS2025'!$G$5:$G$15,MATCH(B18,'DS2025'!$G$5:$G$15,1)+1)),
IF($C$4=Database!$A$5,
_xlfn.FORECAST.LINEAR(B18,
INDEX('DS2025'!$K$5:$K$15,MATCH(B18,'DS2025'!$J$5:$J$15,1)):
INDEX('DS2025'!$K$5:$K$15,MATCH(B18,'DS2025'!$J$5:$J$15,1)+1),
INDEX('DS2025'!$J$5:$J$15,MATCH(B18,'DS2025'!$J$5:$J$15,1)):
INDEX('DS2025'!$J$5:$J$15,MATCH(B18,'DS2025'!$J$5:$J$15,1)+1)),
IF($C$4=Database!$A$6,
_xlfn.FORECAST.LINEAR(B18,
INDEX('DS2025'!$N$5:$N$15,MATCH(B18,'DS2025'!$M$5:$M$15,1)):
INDEX('DS2025'!$N$5:$N$15,MATCH(B18,'DS2025'!$M$5:$M$15,1)+1),
INDEX('DS2025'!$M$5:$M$15,MATCH(B18,'DS2025'!$M$5:$M$15,1)):
INDEX('DS2025'!$M$5:$M$15,MATCH(B18,'DS2025'!$M$5:$M$15,1)+1)),
IF($C$4=Database!$A$7,
_xlfn.FORECAST.LINEAR(B18,
INDEX('DS2025'!$Q$5:$Q$15,MATCH(B18,'DS2025'!$P$5:$P$15,1)):
INDEX('DS2025'!$Q$5:$Q$15,MATCH(B18,'DS2025'!$P$5:$P$15,1)+1),
INDEX('DS2025'!$P$5:$P$15,MATCH(B18,'DS2025'!$P$5:$P$15,1)):
INDEX('DS2025'!$P$5:$P$15,MATCH(B18,'DS2025'!$P$5:$P$15,1)+1)),
IF($C$4=Database!$A$8,
_xlfn.FORECAST.LINEAR(B18,
INDEX('DS2025'!$T$5:$T$15,MATCH(B18,'DS2025'!$S$5:$S$15,1)):
INDEX('DS2025'!$T$5:$T$15,MATCH(B18,'DS2025'!$S$5:$S$15,1)+1),
INDEX('DS2025'!$S$5:$S$15,MATCH(B18,'DS2025'!$S$5:$S$15,1)):
INDEX('DS2025'!$S$5:$S$15,MATCH(B18,'DS2025'!$S$5:$S$15,1)+1)),
IF($C$4=Database!$A$9,
_xlfn.FORECAST.LINEAR(B18,
INDEX('DS2025'!$W$5:$W$15,MATCH(B18,'DS2025'!$V$5:$V$15,1)):
INDEX('DS2025'!$W$5:$W$15,MATCH(B18,'DS2025'!$V$5:$V$15,1)+1),
INDEX('DS2025'!$V$5:$V$15,MATCH(B18,'DS2025'!$V$5:$V$15,1)):
INDEX('DS2025'!$V$5:$V$15,MATCH(B18,'DS2025'!$V$5:$V$15,1)+1)),
IF($C$4=Database!$A$10,
_xlfn.FORECAST.LINEAR(B18,
INDEX('DS2025'!$Z$5:$Z$15,MATCH(B18,'DS2025'!$Y$5:$Y$15,1)):
INDEX('DS2025'!$Z$5:$Z$15,MATCH(B18,'DS2025'!$Y$5:$Y$15,1)+1),
INDEX('DS2025'!$Y$5:$Y$15,MATCH(B18,'DS2025'!$Y$5:$Y$15,1)):
INDEX('DS2025'!$Y$5:$Y$15,MATCH(B18,'DS2025'!$Y$5:$Y$15,1)+1)),
IF($C$4=Database!$A$11,
_xlfn.FORECAST.LINEAR(
B18,
INDEX('DS2025'!$B$21:$B$35,MATCH(B18,'DS2025'!$A$21:$A$35,1)):
INDEX('DS2025'!$B$21:$B$35,MATCH(B18,'DS2025'!$A$21:$A$35,1)+1),
INDEX('DS2025'!$A$21:$A$35,MATCH(B18,'DS2025'!$A$21:$A$35,1)):
INDEX('DS2025'!$A$21:$A$35,MATCH(B18,'DS2025'!$A$21:$A$35,1)+1)),
IF($C$4=Database!$A$12,
_xlfn.FORECAST.LINEAR(
B18,
INDEX('DS2025'!$E$21:$E$35,MATCH(B18,'DS2025'!$D$21:$D$35,1)):
INDEX('DS2025'!$E$21:$E$35,MATCH(B18,'DS2025'!$D$21:$D$35,1)+1),
INDEX('DS2025'!$D$21:$D$35,MATCH(B18,'DS2025'!$D$21:$D$35,1)):
INDEX('DS2025'!$D$21:$D$35,MATCH(B18,'DS2025'!$D$21:$D$35,1)+1)),
IF($C$4=Database!$A$13,
_xlfn.FORECAST.LINEAR(
B18,
INDEX('DS2025'!$H$21:$H$35,MATCH(B18,'DS2025'!$G$21:$G$35,1)):
INDEX('DS2025'!$H$21:$H$35,MATCH(B18,'DS2025'!$G$21:$G$35,1)+1),
INDEX('DS2025'!$G$21:$G$35,MATCH(B18,'DS2025'!$G$21:$G$35,1)):
INDEX('DS2025'!$G$21:$G$35,MATCH(B18,'DS2025'!$G$21:$G$35,1)+1)),
IF($C$4=Database!$A$14,
_xlfn.FORECAST.LINEAR(
B18,
INDEX('DS2025'!$K$21:$K$35,MATCH(B18,'DS2025'!$J$21:$J$35,1)):
INDEX('DS2025'!$K$21:$K$35,MATCH(B18,'DS2025'!$J$21:$J$35,1)+1),
INDEX('DS2025'!$J$21:$J$35,MATCH(B18,'DS2025'!$J$21:$J$35,1)):
INDEX('DS2025'!$J$21:$J$35,MATCH(B18,'DS2025'!$J$21:$J$35,1)+1)),
IF($C$4=Database!$A$15,
_xlfn.FORECAST.LINEAR(
B18,
INDEX('DS2025'!$N$21:$N$35,MATCH(B18,'DS2025'!$M$21:$M$35,1)):
INDEX('DS2025'!$N$21:$N$35,MATCH(B18,'DS2025'!$M$21:$M$35,1)+1),
INDEX('DS2025'!$M$21:$M$35,MATCH(B18,'DS2025'!$M$21:$M$35,1)):
INDEX('DS2025'!$M$21:$M$35,MATCH(B18,'DS2025'!$M$21:$M$35,1)+1)),
IF($C$4=Database!$A$16,
_xlfn.FORECAST.LINEAR(
B18,
INDEX('DS2025'!$Q$21:$Q$35,MATCH(B18,'DS2025'!$P$21:$P$35,1)):
INDEX('DS2025'!$Q$21:$Q$35,MATCH(B18,'DS2025'!$P$21:$P$35,1)+1),
INDEX('DS2025'!$P$21:$P$35,MATCH(B18,'DS2025'!$P$21:$P$35,1)):
INDEX('DS2025'!$P$21:$P$35,MATCH(B18,'DS2025'!$P$21:$P$35,1)+1)),
IF($C$4=Database!$A$17,
_xlfn.FORECAST.LINEAR(
B18,
INDEX('DS2025'!$T$21:$T$35,MATCH(B18,'DS2025'!$S$21:$S$35,1)):
INDEX('DS2025'!$T$21:$T$35,MATCH(B18,'DS2025'!$S$21:$S$35,1)+1),
INDEX('DS2025'!$S$21:$S$35,MATCH(B18,'DS2025'!$S$21:$S$35,1)):
INDEX('DS2025'!$S$21:$S$35,MATCH(B18,'DS2025'!$S$21:$S$35,1)+1)),
IF($C$4=Database!$A$18,
_xlfn.FORECAST.LINEAR(
B18,
INDEX('DS2025'!$W$21:$W$35,MATCH(B18,'DS2025'!$V$21:$V$35,1)):
INDEX('DS2025'!$W$21:$W$35,MATCH(B18,'DS2025'!$V$21:$V$35,1)+1),
INDEX('DS2025'!$V$21:$V$35,MATCH(B18,'DS2025'!$V$21:$V$35,1)):
INDEX('DS2025'!$V$21:$V$35,MATCH(B18,'DS2025'!$V$21:$V$35,1)+1)),
IF($C$4=Database!$A$19,
_xlfn.FORECAST.LINEAR(
B18,
INDEX('DS2025'!$Z$21:$Z$35,MATCH(B18,'DS2025'!$Y$21:$Y$35,1)):
INDEX('DS2025'!$Z$21:$Z$35,MATCH(B18,'DS2025'!$Y$21:$Y$35,1)+1),
INDEX('DS2025'!$Y$21:$Y$35,MATCH(B18,'DS2025'!$Y$21:$Y$35,1)):
INDEX('DS2025'!$Y$21:$Y$35,MATCH(B18,'DS2025'!$Y$21:$Y$35,1)+1)),
IF($C$4=Database!$A$20,
_xlfn.FORECAST.LINEAR(
B18,
INDEX('DS2025'!$AC$21:$AC$35,MATCH(B18,'DS2025'!$AB$21:$AB$35,1)):
INDEX('DS2025'!$AC$21:$AC$35,MATCH(B18,'DS2025'!$AB$21:$AB$35,1)+1),
INDEX('DS2025'!$AB$21:$AB$35,MATCH(B18,'DS2025'!$AB$21:$AB$35,1)):
INDEX('DS2025'!$AB$21:$AB$35,MATCH(B18,'DS2025'!$AB$21:$AB$35,1)+1))
)))))))))))))))))))</f>
        <v>-0.35989274145170963</v>
      </c>
      <c r="D18" s="98">
        <f t="shared" si="0"/>
        <v>107.44110725854829</v>
      </c>
      <c r="E18" s="98">
        <f>'Data 100 C'!C19</f>
        <v>108.864</v>
      </c>
      <c r="F18" s="98">
        <f>IF($F$4=Database!$A$2,
_xlfn.FORECAST.LINEAR(E18,
INDEX('DS2025'!$B$5:$B$15,MATCH(E18,'DS2025'!$A$5:$A$15,1)):
INDEX('DS2025'!$B$5:$B$15,MATCH(E18,'DS2025'!$A$5:$A$15,1)+1),
INDEX('DS2025'!$A$5:$A$15,MATCH(E18,'DS2025'!$A$5:$A$15,1)):
INDEX('DS2025'!$A$5:$A$15,MATCH(E18,'DS2025'!$A$5:$A$15,1)+1)),
IF($F$4=Database!$A$3,
_xlfn.FORECAST.LINEAR(E18,
INDEX('DS2025'!$E$5:$E$15,MATCH(E18,'DS2025'!$D$5:$D$15,1)):
INDEX('DS2025'!$E$5:$E$15,MATCH(E18,'DS2025'!$D$5:$D$15,1)+1),
INDEX('DS2025'!$D$5:$D$15,MATCH(E18,'DS2025'!$D$5:$D$15,1)):
INDEX('DS2025'!$D$5:$D$15,MATCH(E18,'DS2025'!$D$5:$D$15,1)+1)),
IF($F$4=Database!$A$4,
_xlfn.FORECAST.LINEAR(E18,
INDEX('DS2025'!$H$5:$H$15,MATCH(E18,'DS2025'!$G$5:$G$15,1)):
INDEX('DS2025'!$H$5:$H$15,MATCH(E18,'DS2025'!$G$5:$G$15,1)+1),
INDEX('DS2025'!$G$5:$G$15,MATCH(E18,'DS2025'!$G$5:$G$15,1)):
INDEX('DS2025'!$G$5:$G$15,MATCH(E18,'DS2025'!$G$5:$G$15,1)+1)),
IF($F$4=Database!$A$5,
_xlfn.FORECAST.LINEAR(E18,
INDEX('DS2025'!$K$5:$K$15,MATCH(E18,'DS2025'!$J$5:$J$15,1)):
INDEX('DS2025'!$K$5:$K$15,MATCH(E18,'DS2025'!$J$5:$J$15,1)+1),
INDEX('DS2025'!$J$5:$J$15,MATCH(E18,'DS2025'!$J$5:$J$15,1)):
INDEX('DS2025'!$J$5:$J$15,MATCH(E18,'DS2025'!$J$5:$J$15,1)+1)),
IF($F$4=Database!$A$6,
_xlfn.FORECAST.LINEAR(E18,
INDEX('DS2025'!$N$5:$N$15,MATCH(E18,'DS2025'!$M$5:$M$15,1)):
INDEX('DS2025'!$N$5:$N$15,MATCH(E18,'DS2025'!$M$5:$M$15,1)+1),
INDEX('DS2025'!$M$5:$M$15,MATCH(E18,'DS2025'!$M$5:$M$15,1)):
INDEX('DS2025'!$M$5:$M$15,MATCH(E18,'DS2025'!$M$5:$M$15,1)+1)),
IF($F$4=Database!$A$7,
_xlfn.FORECAST.LINEAR(E18,
INDEX('DS2025'!$Q$5:$Q$15,MATCH(E18,'DS2025'!$P$5:$P$15,1)):
INDEX('DS2025'!$Q$5:$Q$15,MATCH(E18,'DS2025'!$P$5:$P$15,1)+1),
INDEX('DS2025'!$P$5:$P$15,MATCH(E18,'DS2025'!$P$5:$P$15,1)):
INDEX('DS2025'!$P$5:$P$15,MATCH(E18,'DS2025'!$P$5:$P$15,1)+1)),
IF($F$4=Database!$A$8,
_xlfn.FORECAST.LINEAR(E18,
INDEX('DS2025'!$T$5:$T$15,MATCH(E18,'DS2025'!$S$5:$S$15,1)):
INDEX('DS2025'!$T$5:$T$15,MATCH(E18,'DS2025'!$S$5:$S$15,1)+1),
INDEX('DS2025'!$S$5:$S$15,MATCH(E18,'DS2025'!$S$5:$S$15,1)):
INDEX('DS2025'!$S$5:$S$15,MATCH(E18,'DS2025'!$S$5:$S$15,1)+1)),
IF($F$4=Database!$A$9,
_xlfn.FORECAST.LINEAR(E18,
INDEX('DS2025'!$W$5:$W$15,MATCH(E18,'DS2025'!$V$5:$V$15,1)):
INDEX('DS2025'!$W$5:$W$15,MATCH(E18,'DS2025'!$V$5:$V$15,1)+1),
INDEX('DS2025'!$V$5:$V$15,MATCH(E18,'DS2025'!$V$5:$V$15,1)):
INDEX('DS2025'!$V$5:$V$15,MATCH(E18,'DS2025'!$V$5:$V$15,1)+1)),
IF($F$4=Database!$A$10,
_xlfn.FORECAST.LINEAR(E18,
INDEX('DS2025'!$Z$5:$Z$15,MATCH(E18,'DS2025'!$Y$5:$Y$15,1)):
INDEX('DS2025'!$Z$5:$Z$15,MATCH(E18,'DS2025'!$Y$5:$Y$15,1)+1),
INDEX('DS2025'!$Y$5:$Y$15,MATCH(E18,'DS2025'!$Y$5:$Y$15,1)):
INDEX('DS2025'!$Y$5:$Y$15,MATCH(E18,'DS2025'!$Y$5:$Y$15,1)+1)),
IF($F$4=Database!$A$11,
_xlfn.FORECAST.LINEAR(
E18,
INDEX('DS2025'!$B$21:$B$35,MATCH(E18,'DS2025'!$A$21:$A$35,1)):
INDEX('DS2025'!$B$21:$B$35,MATCH(E18,'DS2025'!$A$21:$A$35,1)+1),
INDEX('DS2025'!$A$21:$A$35,MATCH(E18,'DS2025'!$A$21:$A$35,1)):
INDEX('DS2025'!$A$21:$A$35,MATCH(E18,'DS2025'!$A$21:$A$35,1)+1)),
IF($F$4=Database!$A$12,
_xlfn.FORECAST.LINEAR(
E18,
INDEX('DS2025'!$E$21:$E$35,MATCH(E18,'DS2025'!$D$21:$D$35,1)):
INDEX('DS2025'!$E$21:$E$35,MATCH(E18,'DS2025'!$D$21:$D$35,1)+1),
INDEX('DS2025'!$D$21:$D$35,MATCH(E18,'DS2025'!$D$21:$D$35,1)):
INDEX('DS2025'!$D$21:$D$35,MATCH(E18,'DS2025'!$D$21:$D$35,1)+1)),
IF($F$4=Database!$A$13,
_xlfn.FORECAST.LINEAR(
E18,
INDEX('DS2025'!$H$21:$H$35,MATCH(E18,'DS2025'!$G$21:$G$35,1)):
INDEX('DS2025'!$H$21:$H$35,MATCH(E18,'DS2025'!$G$21:$G$35,1)+1),
INDEX('DS2025'!$G$21:$G$35,MATCH(E18,'DS2025'!$G$21:$G$35,1)):
INDEX('DS2025'!$G$21:$G$35,MATCH(E18,'DS2025'!$G$21:$G$35,1)+1)),
IF($F$4=Database!$A$14,
_xlfn.FORECAST.LINEAR(
E18,
INDEX('DS2025'!$K$21:$K$35,MATCH(E18,'DS2025'!$J$21:$J$35,1)):
INDEX('DS2025'!$K$21:$K$35,MATCH(E18,'DS2025'!$J$21:$J$35,1)+1),
INDEX('DS2025'!$J$21:$J$35,MATCH(E18,'DS2025'!$J$21:$J$35,1)):
INDEX('DS2025'!$J$21:$J$35,MATCH(E18,'DS2025'!$J$21:$J$35,1)+1)),
IF($F$4=Database!$A$15,
_xlfn.FORECAST.LINEAR(
E18,
INDEX('DS2025'!$N$21:$N$35,MATCH(E18,'DS2025'!$M$21:$M$35,1)):
INDEX('DS2025'!$N$21:$N$35,MATCH(E18,'DS2025'!$M$21:$M$35,1)+1),
INDEX('DS2025'!$M$21:$M$35,MATCH(E18,'DS2025'!$M$21:$M$35,1)):
INDEX('DS2025'!$M$21:$M$35,MATCH(E18,'DS2025'!$M$21:$M$35,1)+1)),
IF($F$4=Database!$A$16,
_xlfn.FORECAST.LINEAR(
E18,
INDEX('DS2025'!$Q$21:$Q$35,MATCH(E18,'DS2025'!$P$21:$P$35,1)):
INDEX('DS2025'!$Q$21:$Q$35,MATCH(E18,'DS2025'!$P$21:$P$35,1)+1),
INDEX('DS2025'!$P$21:$P$35,MATCH(E18,'DS2025'!$P$21:$P$35,1)):
INDEX('DS2025'!$P$21:$P$35,MATCH(E18,'DS2025'!$P$21:$P$35,1)+1)),
IF($F$4=Database!$A$17,
_xlfn.FORECAST.LINEAR(
E18,
INDEX('DS2025'!$T$21:$T$35,MATCH(E18,'DS2025'!$S$21:$S$35,1)):
INDEX('DS2025'!$T$21:$T$35,MATCH(E18,'DS2025'!$S$21:$S$35,1)+1),
INDEX('DS2025'!$S$21:$S$35,MATCH(E18,'DS2025'!$S$21:$S$35,1)):
INDEX('DS2025'!$S$21:$S$35,MATCH(E18,'DS2025'!$S$21:$S$35,1)+1)),
IF($F$4=Database!$A$18,
_xlfn.FORECAST.LINEAR(
E18,
INDEX('DS2025'!$W$21:$W$35,MATCH(E18,'DS2025'!$V$21:$V$35,1)):
INDEX('DS2025'!$W$21:$W$35,MATCH(E18,'DS2025'!$V$21:$V$35,1)+1),
INDEX('DS2025'!$V$21:$V$35,MATCH(E18,'DS2025'!$V$21:$V$35,1)):
INDEX('DS2025'!$V$21:$V$35,MATCH(E18,'DS2025'!$V$21:$V$35,1)+1)),
IF($F$4=Database!$A$19,
_xlfn.FORECAST.LINEAR(
E18,
INDEX('DS2025'!$Z$21:$Z$35,MATCH(E18,'DS2025'!$Y$21:$Y$35,1)):
INDEX('DS2025'!$Z$21:$Z$35,MATCH(E18,'DS2025'!$Y$21:$Y$35,1)+1),
INDEX('DS2025'!$Y$21:$Y$35,MATCH(E18,'DS2025'!$Y$21:$Y$35,1)):
INDEX('DS2025'!$Y$21:$Y$35,MATCH(E18,'DS2025'!$Y$21:$Y$35,1)+1)),
IF($F$4=Database!$A$20,
_xlfn.FORECAST.LINEAR(
E18,
INDEX('DS2025'!$AC$21:$AC$35,MATCH(E18,'DS2025'!$AB$21:$AB$35,1)):
INDEX('DS2025'!$AC$21:$AC$35,MATCH(E18,'DS2025'!$AB$21:$AB$35,1)+1),
INDEX('DS2025'!$AB$21:$AB$35,MATCH(E18,'DS2025'!$AB$21:$AB$35,1)):
INDEX('DS2025'!$AB$21:$AB$35,MATCH(E18,'DS2025'!$AB$21:$AB$35,1)+1))
)))))))))))))))))))</f>
        <v>-0.36002027594481101</v>
      </c>
      <c r="G18" s="98">
        <f t="shared" si="1"/>
        <v>108.5039797240552</v>
      </c>
      <c r="H18" s="98">
        <f>'Data 100 C'!D19</f>
        <v>107.587</v>
      </c>
      <c r="I18" s="98">
        <f>IF($I$4=Database!$A$2,
_xlfn.FORECAST.LINEAR(H18,
INDEX('DS2025'!$B$5:$B$15,MATCH(H18,'DS2025'!$A$5:$A$15,1)):
INDEX('DS2025'!$B$5:$B$15,MATCH(H18,'DS2025'!$A$5:$A$15,1)+1),
INDEX('DS2025'!$A$5:$A$15,MATCH(H18,'DS2025'!$A$5:$A$15,1)):
INDEX('DS2025'!$A$5:$A$15,MATCH(H18,'DS2025'!$A$5:$A$15,1)+1)),
IF($I$4=Database!$A$3,
_xlfn.FORECAST.LINEAR(H18,
INDEX('DS2025'!$E$5:$E$15,MATCH(H18,'DS2025'!$D$5:$D$15,1)):
INDEX('DS2025'!$E$5:$E$15,MATCH(H18,'DS2025'!$D$5:$D$15,1)+1),
INDEX('DS2025'!$D$5:$D$15,MATCH(H18,'DS2025'!$D$5:$D$15,1)):
INDEX('DS2025'!$D$5:$D$15,MATCH(H18,'DS2025'!$D$5:$D$15,1)+1)),
IF($I$4=Database!$A$4,
_xlfn.FORECAST.LINEAR(H18,
INDEX('DS2025'!$H$5:$H$15,MATCH(H18,'DS2025'!$G$5:$G$15,1)):
INDEX('DS2025'!$H$5:$H$15,MATCH(H18,'DS2025'!$G$5:$G$15,1)+1),
INDEX('DS2025'!$G$5:$G$15,MATCH(H18,'DS2025'!$G$5:$G$15,1)):
INDEX('DS2025'!$G$5:$G$15,MATCH(H18,'DS2025'!$G$5:$G$15,1)+1)),
IF($I$4=Database!$A$5,
_xlfn.FORECAST.LINEAR(H18,
INDEX('DS2025'!$K$5:$K$15,MATCH(H18,'DS2025'!$J$5:$J$15,1)):
INDEX('DS2025'!$K$5:$K$15,MATCH(H18,'DS2025'!$J$5:$J$15,1)+1),
INDEX('DS2025'!$J$5:$J$15,MATCH(H18,'DS2025'!$J$5:$J$15,1)):
INDEX('DS2025'!$J$5:$J$15,MATCH(H18,'DS2025'!$J$5:$J$15,1)+1)),
IF($I$4=Database!$A$6,
_xlfn.FORECAST.LINEAR(H18,
INDEX('DS2025'!$N$5:$N$15,MATCH(H18,'DS2025'!$M$5:$M$15,1)):
INDEX('DS2025'!$N$5:$N$15,MATCH(H18,'DS2025'!$M$5:$M$15,1)+1),
INDEX('DS2025'!$M$5:$M$15,MATCH(H18,'DS2025'!$M$5:$M$15,1)):
INDEX('DS2025'!$M$5:$M$15,MATCH(H18,'DS2025'!$M$5:$M$15,1)+1)),
IF($I$4=Database!$A$7,
_xlfn.FORECAST.LINEAR(H18,
INDEX('DS2025'!$Q$5:$Q$15,MATCH(H18,'DS2025'!$P$5:$P$15,1)):
INDEX('DS2025'!$Q$5:$Q$15,MATCH(H18,'DS2025'!$P$5:$P$15,1)+1),
INDEX('DS2025'!$P$5:$P$15,MATCH(H18,'DS2025'!$P$5:$P$15,1)):
INDEX('DS2025'!$P$5:$P$15,MATCH(H18,'DS2025'!$P$5:$P$15,1)+1)),
IF($I$4=Database!$A$8,
_xlfn.FORECAST.LINEAR(H18,
INDEX('DS2025'!$T$5:$T$15,MATCH(H18,'DS2025'!$S$5:$S$15,1)):
INDEX('DS2025'!$T$5:$T$15,MATCH(H18,'DS2025'!$S$5:$S$15,1)+1),
INDEX('DS2025'!$S$5:$S$15,MATCH(H18,'DS2025'!$S$5:$S$15,1)):
INDEX('DS2025'!$S$5:$S$15,MATCH(H18,'DS2025'!$S$5:$S$15,1)+1)),
IF($I$4=Database!$A$9,
_xlfn.FORECAST.LINEAR(H18,
INDEX('DS2025'!$W$5:$W$15,MATCH(H18,'DS2025'!$V$5:$V$15,1)):
INDEX('DS2025'!$W$5:$W$15,MATCH(H18,'DS2025'!$V$5:$V$15,1)+1),
INDEX('DS2025'!$V$5:$V$15,MATCH(H18,'DS2025'!$V$5:$V$15,1)):
INDEX('DS2025'!$V$5:$V$15,MATCH(H18,'DS2025'!$V$5:$V$15,1)+1)),
IF($I$4=Database!$A$10,
_xlfn.FORECAST.LINEAR(H18,
INDEX('DS2025'!$Z$5:$Z$15,MATCH(H18,'DS2025'!$Y$5:$Y$15,1)):
INDEX('DS2025'!$Z$5:$Z$15,MATCH(H18,'DS2025'!$Y$5:$Y$15,1)+1),
INDEX('DS2025'!$Y$5:$Y$15,MATCH(H18,'DS2025'!$Y$5:$Y$15,1)):
INDEX('DS2025'!$Y$5:$Y$15,MATCH(H18,'DS2025'!$Y$5:$Y$15,1)+1)),
IF($I$4=Database!$A$11,
_xlfn.FORECAST.LINEAR(
H18,
INDEX('DS2025'!$B$21:$B$35,MATCH(H18,'DS2025'!$A$21:$A$35,1)):
INDEX('DS2025'!$B$21:$B$35,MATCH(H18,'DS2025'!$A$21:$A$35,1)+1),
INDEX('DS2025'!$A$21:$A$35,MATCH(H18,'DS2025'!$A$21:$A$35,1)):
INDEX('DS2025'!$A$21:$A$35,MATCH(H18,'DS2025'!$A$21:$A$35,1)+1)),
IF($I$4=Database!$A$12,
_xlfn.FORECAST.LINEAR(
H18,
INDEX('DS2025'!$E$21:$E$35,MATCH(H18,'DS2025'!$D$21:$D$35,1)):
INDEX('DS2025'!$E$21:$E$35,MATCH(H18,'DS2025'!$D$21:$D$35,1)+1),
INDEX('DS2025'!$D$21:$D$35,MATCH(H18,'DS2025'!$D$21:$D$35,1)):
INDEX('DS2025'!$D$21:$D$35,MATCH(H18,'DS2025'!$D$21:$D$35,1)+1)),
IF($I$4=Database!$A$13,
_xlfn.FORECAST.LINEAR(
H18,
INDEX('DS2025'!$H$21:$H$35,MATCH(H18,'DS2025'!$G$21:$G$35,1)):
INDEX('DS2025'!$H$21:$H$35,MATCH(H18,'DS2025'!$G$21:$G$35,1)+1),
INDEX('DS2025'!$G$21:$G$35,MATCH(H18,'DS2025'!$G$21:$G$35,1)):
INDEX('DS2025'!$G$21:$G$35,MATCH(H18,'DS2025'!$G$21:$G$35,1)+1)),
IF($I$4=Database!$A$14,
_xlfn.FORECAST.LINEAR(
H18,
INDEX('DS2025'!$K$21:$K$35,MATCH(H18,'DS2025'!$J$21:$J$35,1)):
INDEX('DS2025'!$K$21:$K$35,MATCH(H18,'DS2025'!$J$21:$J$35,1)+1),
INDEX('DS2025'!$J$21:$J$35,MATCH(H18,'DS2025'!$J$21:$J$35,1)):
INDEX('DS2025'!$J$21:$J$35,MATCH(H18,'DS2025'!$J$21:$J$35,1)+1)),
IF($I$4=Database!$A$15,
_xlfn.FORECAST.LINEAR(
H18,
INDEX('DS2025'!$N$21:$N$35,MATCH(H18,'DS2025'!$M$21:$M$35,1)):
INDEX('DS2025'!$N$21:$N$35,MATCH(H18,'DS2025'!$M$21:$M$35,1)+1),
INDEX('DS2025'!$M$21:$M$35,MATCH(H18,'DS2025'!$M$21:$M$35,1)):
INDEX('DS2025'!$M$21:$M$35,MATCH(H18,'DS2025'!$M$21:$M$35,1)+1)),
IF($I$4=Database!$A$16,
_xlfn.FORECAST.LINEAR(
H18,
INDEX('DS2025'!$Q$21:$Q$35,MATCH(H18,'DS2025'!$P$21:$P$35,1)):
INDEX('DS2025'!$Q$21:$Q$35,MATCH(H18,'DS2025'!$P$21:$P$35,1)+1),
INDEX('DS2025'!$P$21:$P$35,MATCH(H18,'DS2025'!$P$21:$P$35,1)):
INDEX('DS2025'!$P$21:$P$35,MATCH(H18,'DS2025'!$P$21:$P$35,1)+1)),
IF($I$4=Database!$A$17,
_xlfn.FORECAST.LINEAR(
H18,
INDEX('DS2025'!$T$21:$T$35,MATCH(H18,'DS2025'!$S$21:$S$35,1)):
INDEX('DS2025'!$T$21:$T$35,MATCH(H18,'DS2025'!$S$21:$S$35,1)+1),
INDEX('DS2025'!$S$21:$S$35,MATCH(H18,'DS2025'!$S$21:$S$35,1)):
INDEX('DS2025'!$S$21:$S$35,MATCH(H18,'DS2025'!$S$21:$S$35,1)+1)),
IF($I$4=Database!$A$18,
_xlfn.FORECAST.LINEAR(
H18,
INDEX('DS2025'!$W$21:$W$35,MATCH(H18,'DS2025'!$V$21:$V$35,1)):
INDEX('DS2025'!$W$21:$W$35,MATCH(H18,'DS2025'!$V$21:$V$35,1)+1),
INDEX('DS2025'!$V$21:$V$35,MATCH(H18,'DS2025'!$V$21:$V$35,1)):
INDEX('DS2025'!$V$21:$V$35,MATCH(H18,'DS2025'!$V$21:$V$35,1)+1)),
IF($I$4=Database!$A$19,
_xlfn.FORECAST.LINEAR(
H18,
INDEX('DS2025'!$Z$21:$Z$35,MATCH(H18,'DS2025'!$Y$21:$Y$35,1)):
INDEX('DS2025'!$Z$21:$Z$35,MATCH(H18,'DS2025'!$Y$21:$Y$35,1)+1),
INDEX('DS2025'!$Y$21:$Y$35,MATCH(H18,'DS2025'!$Y$21:$Y$35,1)):
INDEX('DS2025'!$Y$21:$Y$35,MATCH(H18,'DS2025'!$Y$21:$Y$35,1)+1)),
IF($I$4=Database!$A$20,
_xlfn.FORECAST.LINEAR(
H18,
INDEX('DS2025'!$AC$21:$AC$35,MATCH(H18,'DS2025'!$AB$21:$AB$35,1)):
INDEX('DS2025'!$AC$21:$AC$35,MATCH(H18,'DS2025'!$AB$21:$AB$35,1)+1),
INDEX('DS2025'!$AB$21:$AB$35,MATCH(H18,'DS2025'!$AB$21:$AB$35,1)):
INDEX('DS2025'!$AB$21:$AB$35,MATCH(H18,'DS2025'!$AB$21:$AB$35,1)+1))
)))))))))))))))))))</f>
        <v>-0.22930285987794663</v>
      </c>
      <c r="J18" s="98">
        <f t="shared" si="2"/>
        <v>107.35769714012206</v>
      </c>
      <c r="K18" s="98">
        <f>'Data 100 C'!E19</f>
        <v>108.011</v>
      </c>
      <c r="L18" s="98">
        <f>IF($L$4=Database!$A$2,
_xlfn.FORECAST.LINEAR(K18,
INDEX('DS2025'!$B$5:$B$15,MATCH(K18,'DS2025'!$A$5:$A$15,1)):
INDEX('DS2025'!$B$5:$B$15,MATCH(K18,'DS2025'!$A$5:$A$15,1)+1),
INDEX('DS2025'!$A$5:$A$15,MATCH(K18,'DS2025'!$A$5:$A$15,1)):
INDEX('DS2025'!$A$5:$A$15,MATCH(K18,'DS2025'!$A$5:$A$15,1)+1)),
IF($L$4=Database!$A$3,
_xlfn.FORECAST.LINEAR(K18,
INDEX('DS2025'!$E$5:$E$15,MATCH(K18,'DS2025'!$D$5:$D$15,1)):
INDEX('DS2025'!$E$5:$E$15,MATCH(K18,'DS2025'!$D$5:$D$15,1)+1),
INDEX('DS2025'!$D$5:$D$15,MATCH(K18,'DS2025'!$D$5:$D$15,1)):
INDEX('DS2025'!$D$5:$D$15,MATCH(K18,'DS2025'!$D$5:$D$15,1)+1)),
IF($L$4=Database!$A$4,
_xlfn.FORECAST.LINEAR(K18,
INDEX('DS2025'!$H$5:$H$15,MATCH(K18,'DS2025'!$G$5:$G$15,1)):
INDEX('DS2025'!$H$5:$H$15,MATCH(K18,'DS2025'!$G$5:$G$15,1)+1),
INDEX('DS2025'!$G$5:$G$15,MATCH(K18,'DS2025'!$G$5:$G$15,1)):
INDEX('DS2025'!$G$5:$G$15,MATCH(K18,'DS2025'!$G$5:$G$15,1)+1)),
IF($L$4=Database!$A$5,
_xlfn.FORECAST.LINEAR(K18,
INDEX('DS2025'!$K$5:$K$15,MATCH(K18,'DS2025'!$J$5:$J$15,1)):
INDEX('DS2025'!$K$5:$K$15,MATCH(K18,'DS2025'!$J$5:$J$15,1)+1),
INDEX('DS2025'!$J$5:$J$15,MATCH(K18,'DS2025'!$J$5:$J$15,1)):
INDEX('DS2025'!$J$5:$J$15,MATCH(K18,'DS2025'!$J$5:$J$15,1)+1)),
IF($L$4=Database!$A$6,
_xlfn.FORECAST.LINEAR(K18,
INDEX('DS2025'!$N$5:$N$15,MATCH(K18,'DS2025'!$M$5:$M$15,1)):
INDEX('DS2025'!$N$5:$N$15,MATCH(K18,'DS2025'!$M$5:$M$15,1)+1),
INDEX('DS2025'!$M$5:$M$15,MATCH(K18,'DS2025'!$M$5:$M$15,1)):
INDEX('DS2025'!$M$5:$M$15,MATCH(K18,'DS2025'!$M$5:$M$15,1)+1)),
IF($L$4=Database!$A$7,
_xlfn.FORECAST.LINEAR(K18,
INDEX('DS2025'!$Q$5:$Q$15,MATCH(K18,'DS2025'!$P$5:$P$15,1)):
INDEX('DS2025'!$Q$5:$Q$15,MATCH(K18,'DS2025'!$P$5:$P$15,1)+1),
INDEX('DS2025'!$P$5:$P$15,MATCH(K18,'DS2025'!$P$5:$P$15,1)):
INDEX('DS2025'!$P$5:$P$15,MATCH(K18,'DS2025'!$P$5:$P$15,1)+1)),
IF($L$4=Database!$A$8,
_xlfn.FORECAST.LINEAR(K18,
INDEX('DS2025'!$T$5:$T$15,MATCH(K18,'DS2025'!$S$5:$S$15,1)):
INDEX('DS2025'!$T$5:$T$15,MATCH(K18,'DS2025'!$S$5:$S$15,1)+1),
INDEX('DS2025'!$S$5:$S$15,MATCH(K18,'DS2025'!$S$5:$S$15,1)):
INDEX('DS2025'!$S$5:$S$15,MATCH(K18,'DS2025'!$S$5:$S$15,1)+1)),
IF($L$4=Database!$A$9,
_xlfn.FORECAST.LINEAR(K18,
INDEX('DS2025'!$W$5:$W$15,MATCH(K18,'DS2025'!$V$5:$V$15,1)):
INDEX('DS2025'!$W$5:$W$15,MATCH(K18,'DS2025'!$V$5:$V$15,1)+1),
INDEX('DS2025'!$V$5:$V$15,MATCH(K18,'DS2025'!$V$5:$V$15,1)):
INDEX('DS2025'!$V$5:$V$15,MATCH(K18,'DS2025'!$V$5:$V$15,1)+1)),
IF($L$4=Database!$A$10,
_xlfn.FORECAST.LINEAR(K18,
INDEX('DS2025'!$Z$5:$Z$15,MATCH(K18,'DS2025'!$Y$5:$Y$15,1)):
INDEX('DS2025'!$Z$5:$Z$15,MATCH(K18,'DS2025'!$Y$5:$Y$15,1)+1),
INDEX('DS2025'!$Y$5:$Y$15,MATCH(K18,'DS2025'!$Y$5:$Y$15,1)):
INDEX('DS2025'!$Y$5:$Y$15,MATCH(K18,'DS2025'!$Y$5:$Y$15,1)+1)),
IF($L$4=Database!$A$11,
_xlfn.FORECAST.LINEAR(
K18,
INDEX('DS2025'!$B$21:$B$35,MATCH(K18,'DS2025'!$A$21:$A$35,1)):
INDEX('DS2025'!$B$21:$B$35,MATCH(K18,'DS2025'!$A$21:$A$35,1)+1),
INDEX('DS2025'!$A$21:$A$35,MATCH(K18,'DS2025'!$A$21:$A$35,1)):
INDEX('DS2025'!$A$21:$A$35,MATCH(K18,'DS2025'!$A$21:$A$35,1)+1)),
IF($L$4=Database!$A$12,
_xlfn.FORECAST.LINEAR(
K18,
INDEX('DS2025'!$E$21:$E$35,MATCH(K18,'DS2025'!$D$21:$D$35,1)):
INDEX('DS2025'!$E$21:$E$35,MATCH(K18,'DS2025'!$D$21:$D$35,1)+1),
INDEX('DS2025'!$D$21:$D$35,MATCH(K18,'DS2025'!$D$21:$D$35,1)):
INDEX('DS2025'!$D$21:$D$35,MATCH(K18,'DS2025'!$D$21:$D$35,1)+1)),
IF($L$4=Database!$A$13,
_xlfn.FORECAST.LINEAR(
K18,
INDEX('DS2025'!$H$21:$H$35,MATCH(K18,'DS2025'!$G$21:$G$35,1)):
INDEX('DS2025'!$H$21:$H$35,MATCH(K18,'DS2025'!$G$21:$G$35,1)+1),
INDEX('DS2025'!$G$21:$G$35,MATCH(K18,'DS2025'!$G$21:$G$35,1)):
INDEX('DS2025'!$G$21:$G$35,MATCH(K18,'DS2025'!$G$21:$G$35,1)+1)),
IF($L$4=Database!$A$14,
_xlfn.FORECAST.LINEAR(
K18,
INDEX('DS2025'!$K$21:$K$35,MATCH(K18,'DS2025'!$J$21:$J$35,1)):
INDEX('DS2025'!$K$21:$K$35,MATCH(K18,'DS2025'!$J$21:$J$35,1)+1),
INDEX('DS2025'!$J$21:$J$35,MATCH(K18,'DS2025'!$J$21:$J$35,1)):
INDEX('DS2025'!$J$21:$J$35,MATCH(K18,'DS2025'!$J$21:$J$35,1)+1)),
IF($L$4=Database!$A$15,
_xlfn.FORECAST.LINEAR(
K18,
INDEX('DS2025'!$N$21:$N$35,MATCH(K18,'DS2025'!$M$21:$M$35,1)):
INDEX('DS2025'!$N$21:$N$35,MATCH(K18,'DS2025'!$M$21:$M$35,1)+1),
INDEX('DS2025'!$M$21:$M$35,MATCH(K18,'DS2025'!$M$21:$M$35,1)):
INDEX('DS2025'!$M$21:$M$35,MATCH(K18,'DS2025'!$M$21:$M$35,1)+1)),
IF($L$4=Database!$A$16,
_xlfn.FORECAST.LINEAR(
K18,
INDEX('DS2025'!$Q$21:$Q$35,MATCH(K18,'DS2025'!$P$21:$P$35,1)):
INDEX('DS2025'!$Q$21:$Q$35,MATCH(K18,'DS2025'!$P$21:$P$35,1)+1),
INDEX('DS2025'!$P$21:$P$35,MATCH(K18,'DS2025'!$P$21:$P$35,1)):
INDEX('DS2025'!$P$21:$P$35,MATCH(K18,'DS2025'!$P$21:$P$35,1)+1)),
IF($L$4=Database!$A$17,
_xlfn.FORECAST.LINEAR(
K18,
INDEX('DS2025'!$T$21:$T$35,MATCH(K18,'DS2025'!$S$21:$S$35,1)):
INDEX('DS2025'!$T$21:$T$35,MATCH(K18,'DS2025'!$S$21:$S$35,1)+1),
INDEX('DS2025'!$S$21:$S$35,MATCH(K18,'DS2025'!$S$21:$S$35,1)):
INDEX('DS2025'!$S$21:$S$35,MATCH(K18,'DS2025'!$S$21:$S$35,1)+1)),
IF($L$4=Database!$A$18,
_xlfn.FORECAST.LINEAR(
K18,
INDEX('DS2025'!$W$21:$W$35,MATCH(K18,'DS2025'!$V$21:$V$35,1)):
INDEX('DS2025'!$W$21:$W$35,MATCH(K18,'DS2025'!$V$21:$V$35,1)+1),
INDEX('DS2025'!$V$21:$V$35,MATCH(K18,'DS2025'!$V$21:$V$35,1)):
INDEX('DS2025'!$V$21:$V$35,MATCH(K18,'DS2025'!$V$21:$V$35,1)+1)),
IF($L$4=Database!$A$19,
_xlfn.FORECAST.LINEAR(
K18,
INDEX('DS2025'!$Z$21:$Z$35,MATCH(K18,'DS2025'!$Y$21:$Y$35,1)):
INDEX('DS2025'!$Z$21:$Z$35,MATCH(K18,'DS2025'!$Y$21:$Y$35,1)+1),
INDEX('DS2025'!$Y$21:$Y$35,MATCH(K18,'DS2025'!$Y$21:$Y$35,1)):
INDEX('DS2025'!$Y$21:$Y$35,MATCH(K18,'DS2025'!$Y$21:$Y$35,1)+1)),
IF($L$4=Database!$A$20,
_xlfn.FORECAST.LINEAR(
K18,
INDEX('DS2025'!$AC$21:$AC$35,MATCH(K18,'DS2025'!$AB$21:$AB$35,1)):
INDEX('DS2025'!$AC$21:$AC$35,MATCH(K18,'DS2025'!$AB$21:$AB$35,1)+1),
INDEX('DS2025'!$AB$21:$AB$35,MATCH(K18,'DS2025'!$AB$21:$AB$35,1)):
INDEX('DS2025'!$AB$21:$AB$35,MATCH(K18,'DS2025'!$AB$21:$AB$35,1)+1))
)))))))))))))))))))</f>
        <v>-0.35991793641271741</v>
      </c>
      <c r="M18" s="98">
        <f t="shared" si="3"/>
        <v>107.65108206358728</v>
      </c>
      <c r="N18" s="317">
        <f>'Data 100 C'!F19</f>
        <v>106.142</v>
      </c>
      <c r="O18" s="98">
        <f>IF($O$4=Database!$A$2,
_xlfn.FORECAST.LINEAR(N18,
INDEX('DS2025'!$B$5:$B$15,MATCH(N18,'DS2025'!$A$5:$A$15,1)):
INDEX('DS2025'!$B$5:$B$15,MATCH(N18,'DS2025'!$A$5:$A$15,1)+1),
INDEX('DS2025'!$A$5:$A$15,MATCH(N18,'DS2025'!$A$5:$A$15,1)):
INDEX('DS2025'!$A$5:$A$15,MATCH(N18,'DS2025'!$A$5:$A$15,1)+1)),
IF($O$4=Database!$A$3,
_xlfn.FORECAST.LINEAR(N18,
INDEX('DS2025'!$E$5:$E$15,MATCH(N18,'DS2025'!$D$5:$D$15,1)):
INDEX('DS2025'!$E$5:$E$15,MATCH(N18,'DS2025'!$D$5:$D$15,1)+1),
INDEX('DS2025'!$D$5:$D$15,MATCH(N18,'DS2025'!$D$5:$D$15,1)):
INDEX('DS2025'!$D$5:$D$15,MATCH(N18,'DS2025'!$D$5:$D$15,1)+1)),
IF($O$4=Database!$A$4,
_xlfn.FORECAST.LINEAR(N18,
INDEX('DS2025'!$H$5:$H$15,MATCH(N18,'DS2025'!$G$5:$G$15,1)):
INDEX('DS2025'!$H$5:$H$15,MATCH(N18,'DS2025'!$G$5:$G$15,1)+1),
INDEX('DS2025'!$G$5:$G$15,MATCH(N18,'DS2025'!$G$5:$G$15,1)):
INDEX('DS2025'!$G$5:$G$15,MATCH(N18,'DS2025'!$G$5:$G$15,1)+1)),
IF($O$4=Database!$A$5,
_xlfn.FORECAST.LINEAR(N18,
INDEX('DS2025'!$K$5:$K$15,MATCH(N18,'DS2025'!$J$5:$J$15,1)):
INDEX('DS2025'!$K$5:$K$15,MATCH(N18,'DS2025'!$J$5:$J$15,1)+1),
INDEX('DS2025'!$J$5:$J$15,MATCH(N18,'DS2025'!$J$5:$J$15,1)):
INDEX('DS2025'!$J$5:$J$15,MATCH(N18,'DS2025'!$J$5:$J$15,1)+1)),
IF($O$4=Database!$A$6,
_xlfn.FORECAST.LINEAR(N18,
INDEX('DS2025'!$N$5:$N$15,MATCH(N18,'DS2025'!$M$5:$M$15,1)):
INDEX('DS2025'!$N$5:$N$15,MATCH(N18,'DS2025'!$M$5:$M$15,1)+1),
INDEX('DS2025'!$M$5:$M$15,MATCH(N18,'DS2025'!$M$5:$M$15,1)):
INDEX('DS2025'!$M$5:$M$15,MATCH(N18,'DS2025'!$M$5:$M$15,1)+1)),
IF($O$4=Database!$A$7,
_xlfn.FORECAST.LINEAR(N18,
INDEX('DS2025'!$Q$5:$Q$15,MATCH(N18,'DS2025'!$P$5:$P$15,1)):
INDEX('DS2025'!$Q$5:$Q$15,MATCH(N18,'DS2025'!$P$5:$P$15,1)+1),
INDEX('DS2025'!$P$5:$P$15,MATCH(N18,'DS2025'!$P$5:$P$15,1)):
INDEX('DS2025'!$P$5:$P$15,MATCH(N18,'DS2025'!$P$5:$P$15,1)+1)),
IF($O$4=Database!$A$8,
_xlfn.FORECAST.LINEAR(N18,
INDEX('DS2025'!$T$5:$T$15,MATCH(N18,'DS2025'!$S$5:$S$15,1)):
INDEX('DS2025'!$T$5:$T$15,MATCH(N18,'DS2025'!$S$5:$S$15,1)+1),
INDEX('DS2025'!$S$5:$S$15,MATCH(N18,'DS2025'!$S$5:$S$15,1)):
INDEX('DS2025'!$S$5:$S$15,MATCH(N18,'DS2025'!$S$5:$S$15,1)+1)),
IF($O$4=Database!$A$9,
_xlfn.FORECAST.LINEAR(N18,
INDEX('DS2025'!$W$5:$W$15,MATCH(N18,'DS2025'!$V$5:$V$15,1)):
INDEX('DS2025'!$W$5:$W$15,MATCH(N18,'DS2025'!$V$5:$V$15,1)+1),
INDEX('DS2025'!$V$5:$V$15,MATCH(N18,'DS2025'!$V$5:$V$15,1)):
INDEX('DS2025'!$V$5:$V$15,MATCH(N18,'DS2025'!$V$5:$V$15,1)+1)),
IF($O$4=Database!$A$10,
_xlfn.FORECAST.LINEAR(N18,
INDEX('DS2025'!$Z$5:$Z$15,MATCH(N18,'DS2025'!$Y$5:$Y$15,1)):
INDEX('DS2025'!$Z$5:$Z$15,MATCH(N18,'DS2025'!$Y$5:$Y$15,1)+1),
INDEX('DS2025'!$Y$5:$Y$15,MATCH(N18,'DS2025'!$Y$5:$Y$15,1)):
INDEX('DS2025'!$Y$5:$Y$15,MATCH(N18,'DS2025'!$Y$5:$Y$15,1)+1)),
IF($O$4=Database!$A$11,
_xlfn.FORECAST.LINEAR(
N18,
INDEX('DS2025'!$B$21:$B$35,MATCH(N18,'DS2025'!$A$21:$A$35,1)):
INDEX('DS2025'!$B$21:$B$35,MATCH(N18,'DS2025'!$A$21:$A$35,1)+1),
INDEX('DS2025'!$A$21:$A$35,MATCH(N18,'DS2025'!$A$21:$A$35,1)):
INDEX('DS2025'!$A$21:$A$35,MATCH(N18,'DS2025'!$A$21:$A$35,1)+1)),
IF($O$4=Database!$A$12,
_xlfn.FORECAST.LINEAR(
N18,
INDEX('DS2025'!$E$21:$E$35,MATCH(N18,'DS2025'!$D$21:$D$35,1)):
INDEX('DS2025'!$E$21:$E$35,MATCH(N18,'DS2025'!$D$21:$D$35,1)+1),
INDEX('DS2025'!$D$21:$D$35,MATCH(N18,'DS2025'!$D$21:$D$35,1)):
INDEX('DS2025'!$D$21:$D$35,MATCH(N18,'DS2025'!$D$21:$D$35,1)+1)),
IF($O$4=Database!$A$13,
_xlfn.FORECAST.LINEAR(
N18,
INDEX('DS2025'!$H$21:$H$35,MATCH(N18,'DS2025'!$G$21:$G$35,1)):
INDEX('DS2025'!$H$21:$H$35,MATCH(N18,'DS2025'!$G$21:$G$35,1)+1),
INDEX('DS2025'!$G$21:$G$35,MATCH(N18,'DS2025'!$G$21:$G$35,1)):
INDEX('DS2025'!$G$21:$G$35,MATCH(N18,'DS2025'!$G$21:$G$35,1)+1)),
IF($O$4=Database!$A$14,
_xlfn.FORECAST.LINEAR(
N18,
INDEX('DS2025'!$K$21:$K$35,MATCH(N18,'DS2025'!$J$21:$J$35,1)):
INDEX('DS2025'!$K$21:$K$35,MATCH(N18,'DS2025'!$J$21:$J$35,1)+1),
INDEX('DS2025'!$J$21:$J$35,MATCH(N18,'DS2025'!$J$21:$J$35,1)):
INDEX('DS2025'!$J$21:$J$35,MATCH(N18,'DS2025'!$J$21:$J$35,1)+1)),
IF($O$4=Database!$A$15,
_xlfn.FORECAST.LINEAR(
N18,
INDEX('DS2025'!$N$21:$N$35,MATCH(N18,'DS2025'!$M$21:$M$35,1)):
INDEX('DS2025'!$N$21:$N$35,MATCH(N18,'DS2025'!$M$21:$M$35,1)+1),
INDEX('DS2025'!$M$21:$M$35,MATCH(N18,'DS2025'!$M$21:$M$35,1)):
INDEX('DS2025'!$M$21:$M$35,MATCH(N18,'DS2025'!$M$21:$M$35,1)+1)),
IF($O$4=Database!$A$16,
_xlfn.FORECAST.LINEAR(
N18,
INDEX('DS2025'!$Q$21:$Q$35,MATCH(N18,'DS2025'!$P$21:$P$35,1)):
INDEX('DS2025'!$Q$21:$Q$35,MATCH(N18,'DS2025'!$P$21:$P$35,1)+1),
INDEX('DS2025'!$P$21:$P$35,MATCH(N18,'DS2025'!$P$21:$P$35,1)):
INDEX('DS2025'!$P$21:$P$35,MATCH(N18,'DS2025'!$P$21:$P$35,1)+1)),
IF($O$4=Database!$A$17,
_xlfn.FORECAST.LINEAR(
N18,
INDEX('DS2025'!$T$21:$T$35,MATCH(N18,'DS2025'!$S$21:$S$35,1)):
INDEX('DS2025'!$T$21:$T$35,MATCH(N18,'DS2025'!$S$21:$S$35,1)+1),
INDEX('DS2025'!$S$21:$S$35,MATCH(N18,'DS2025'!$S$21:$S$35,1)):
INDEX('DS2025'!$S$21:$S$35,MATCH(N18,'DS2025'!$S$21:$S$35,1)+1)),
IF($O$4=Database!$A$18,
_xlfn.FORECAST.LINEAR(
N18,
INDEX('DS2025'!$W$21:$W$35,MATCH(N18,'DS2025'!$V$21:$V$35,1)):
INDEX('DS2025'!$W$21:$W$35,MATCH(N18,'DS2025'!$V$21:$V$35,1)+1),
INDEX('DS2025'!$V$21:$V$35,MATCH(N18,'DS2025'!$V$21:$V$35,1)):
INDEX('DS2025'!$V$21:$V$35,MATCH(N18,'DS2025'!$V$21:$V$35,1)+1)),
IF($O$4=Database!$A$19,
_xlfn.FORECAST.LINEAR(
N18,
INDEX('DS2025'!$Z$21:$Z$35,MATCH(N18,'DS2025'!$Y$21:$Y$35,1)):
INDEX('DS2025'!$Z$21:$Z$35,MATCH(N18,'DS2025'!$Y$21:$Y$35,1)+1),
INDEX('DS2025'!$Y$21:$Y$35,MATCH(N18,'DS2025'!$Y$21:$Y$35,1)):
INDEX('DS2025'!$Y$21:$Y$35,MATCH(N18,'DS2025'!$Y$21:$Y$35,1)+1)),
IF($O$4=Database!$A$20,
_xlfn.FORECAST.LINEAR(
N18,
INDEX('DS2025'!$AC$21:$AC$35,MATCH(N18,'DS2025'!$AB$21:$AB$35,1)):
INDEX('DS2025'!$AC$21:$AC$35,MATCH(N18,'DS2025'!$AB$21:$AB$35,1)+1),
INDEX('DS2025'!$AB$21:$AB$35,MATCH(N18,'DS2025'!$AB$21:$AB$35,1)):
INDEX('DS2025'!$AB$21:$AB$35,MATCH(N18,'DS2025'!$AB$21:$AB$35,1)+1))
)))))))))))))))))))</f>
        <v>-0.35969370125974803</v>
      </c>
      <c r="P18" s="96">
        <f t="shared" si="4"/>
        <v>105.78230629874025</v>
      </c>
      <c r="Q18" s="317">
        <f>'Data 100 C'!G19</f>
        <v>107.47499999999999</v>
      </c>
      <c r="R18" s="98">
        <f>IF($R$4=Database!$A$2,
_xlfn.FORECAST.LINEAR(Q18,
INDEX('DS2025'!$B$5:$B$15,MATCH(Q18,'DS2025'!$A$5:$A$15,1)):
INDEX('DS2025'!$B$5:$B$15,MATCH(Q18,'DS2025'!$A$5:$A$15,1)+1),
INDEX('DS2025'!$A$5:$A$15,MATCH(Q18,'DS2025'!$A$5:$A$15,1)):
INDEX('DS2025'!$A$5:$A$15,MATCH(Q18,'DS2025'!$A$5:$A$15,1)+1)),
IF($R$4=Database!$A$3,
_xlfn.FORECAST.LINEAR(Q18,
INDEX('DS2025'!$E$5:$E$15,MATCH(Q18,'DS2025'!$D$5:$D$15,1)):
INDEX('DS2025'!$E$5:$E$15,MATCH(Q18,'DS2025'!$D$5:$D$15,1)+1),
INDEX('DS2025'!$D$5:$D$15,MATCH(Q18,'DS2025'!$D$5:$D$15,1)):
INDEX('DS2025'!$D$5:$D$15,MATCH(Q18,'DS2025'!$D$5:$D$15,1)+1)),
IF($R$4=Database!$A$4,
_xlfn.FORECAST.LINEAR(Q18,
INDEX('DS2025'!$H$5:$H$15,MATCH(Q18,'DS2025'!$G$5:$G$15,1)):
INDEX('DS2025'!$H$5:$H$15,MATCH(Q18,'DS2025'!$G$5:$G$15,1)+1),
INDEX('DS2025'!$G$5:$G$15,MATCH(Q18,'DS2025'!$G$5:$G$15,1)):
INDEX('DS2025'!$G$5:$G$15,MATCH(Q18,'DS2025'!$G$5:$G$15,1)+1)),
IF($R$4=Database!$A$5,
_xlfn.FORECAST.LINEAR(Q18,
INDEX('DS2025'!$K$5:$K$15,MATCH(Q18,'DS2025'!$J$5:$J$15,1)):
INDEX('DS2025'!$K$5:$K$15,MATCH(Q18,'DS2025'!$J$5:$J$15,1)+1),
INDEX('DS2025'!$J$5:$J$15,MATCH(Q18,'DS2025'!$J$5:$J$15,1)):
INDEX('DS2025'!$J$5:$J$15,MATCH(Q18,'DS2025'!$J$5:$J$15,1)+1)),
IF($R$4=Database!$A$6,
_xlfn.FORECAST.LINEAR(Q18,
INDEX('DS2025'!$N$5:$N$15,MATCH(Q18,'DS2025'!$M$5:$M$15,1)):
INDEX('DS2025'!$N$5:$N$15,MATCH(Q18,'DS2025'!$M$5:$M$15,1)+1),
INDEX('DS2025'!$M$5:$M$15,MATCH(Q18,'DS2025'!$M$5:$M$15,1)):
INDEX('DS2025'!$M$5:$M$15,MATCH(Q18,'DS2025'!$M$5:$M$15,1)+1)),
IF($R$4=Database!$A$7,
_xlfn.FORECAST.LINEAR(Q18,
INDEX('DS2025'!$Q$5:$Q$15,MATCH(Q18,'DS2025'!$P$5:$P$15,1)):
INDEX('DS2025'!$Q$5:$Q$15,MATCH(Q18,'DS2025'!$P$5:$P$15,1)+1),
INDEX('DS2025'!$P$5:$P$15,MATCH(Q18,'DS2025'!$P$5:$P$15,1)):
INDEX('DS2025'!$P$5:$P$15,MATCH(Q18,'DS2025'!$P$5:$P$15,1)+1)),
IF($R$4=Database!$A$8,
_xlfn.FORECAST.LINEAR(Q18,
INDEX('DS2025'!$T$5:$T$15,MATCH(Q18,'DS2025'!$S$5:$S$15,1)):
INDEX('DS2025'!$T$5:$T$15,MATCH(Q18,'DS2025'!$S$5:$S$15,1)+1),
INDEX('DS2025'!$S$5:$S$15,MATCH(Q18,'DS2025'!$S$5:$S$15,1)):
INDEX('DS2025'!$S$5:$S$15,MATCH(Q18,'DS2025'!$S$5:$S$15,1)+1)),
IF($R$4=Database!$A$9,
_xlfn.FORECAST.LINEAR(Q18,
INDEX('DS2025'!$W$5:$W$15,MATCH(Q18,'DS2025'!$V$5:$V$15,1)):
INDEX('DS2025'!$W$5:$W$15,MATCH(Q18,'DS2025'!$V$5:$V$15,1)+1),
INDEX('DS2025'!$V$5:$V$15,MATCH(Q18,'DS2025'!$V$5:$V$15,1)):
INDEX('DS2025'!$V$5:$V$15,MATCH(Q18,'DS2025'!$V$5:$V$15,1)+1)),
IF($R$4=Database!$A$10,
_xlfn.FORECAST.LINEAR(Q18,
INDEX('DS2025'!$Z$5:$Z$15,MATCH(Q18,'DS2025'!$Y$5:$Y$15,1)):
INDEX('DS2025'!$Z$5:$Z$15,MATCH(Q18,'DS2025'!$Y$5:$Y$15,1)+1),
INDEX('DS2025'!$Y$5:$Y$15,MATCH(Q18,'DS2025'!$Y$5:$Y$15,1)):
INDEX('DS2025'!$Y$5:$Y$15,MATCH(Q18,'DS2025'!$Y$5:$Y$15,1)+1)),
IF($R$4=Database!$A$11,
_xlfn.FORECAST.LINEAR(
Q18,
INDEX('DS2025'!$B$21:$B$35,MATCH(Q18,'DS2025'!$A$21:$A$35,1)):
INDEX('DS2025'!$B$21:$B$35,MATCH(Q18,'DS2025'!$A$21:$A$35,1)+1),
INDEX('DS2025'!$A$21:$A$35,MATCH(Q18,'DS2025'!$A$21:$A$35,1)):
INDEX('DS2025'!$A$21:$A$35,MATCH(Q18,'DS2025'!$A$21:$A$35,1)+1)),
IF($R$4=Database!$A$12,
_xlfn.FORECAST.LINEAR(
Q18,
INDEX('DS2025'!$E$21:$E$35,MATCH(Q18,'DS2025'!$D$21:$D$35,1)):
INDEX('DS2025'!$E$21:$E$35,MATCH(Q18,'DS2025'!$D$21:$D$35,1)+1),
INDEX('DS2025'!$D$21:$D$35,MATCH(Q18,'DS2025'!$D$21:$D$35,1)):
INDEX('DS2025'!$D$21:$D$35,MATCH(Q18,'DS2025'!$D$21:$D$35,1)+1)),
IF($R$4=Database!$A$13,
_xlfn.FORECAST.LINEAR(
Q18,
INDEX('DS2025'!$H$21:$H$35,MATCH(Q18,'DS2025'!$G$21:$G$35,1)):
INDEX('DS2025'!$H$21:$H$35,MATCH(Q18,'DS2025'!$G$21:$G$35,1)+1),
INDEX('DS2025'!$G$21:$G$35,MATCH(Q18,'DS2025'!$G$21:$G$35,1)):
INDEX('DS2025'!$G$21:$G$35,MATCH(Q18,'DS2025'!$G$21:$G$35,1)+1)),
IF($R$4=Database!$A$14,
_xlfn.FORECAST.LINEAR(
Q18,
INDEX('DS2025'!$K$21:$K$35,MATCH(Q18,'DS2025'!$J$21:$J$35,1)):
INDEX('DS2025'!$K$21:$K$35,MATCH(Q18,'DS2025'!$J$21:$J$35,1)+1),
INDEX('DS2025'!$J$21:$J$35,MATCH(Q18,'DS2025'!$J$21:$J$35,1)):
INDEX('DS2025'!$J$21:$J$35,MATCH(Q18,'DS2025'!$J$21:$J$35,1)+1)),
IF($R$4=Database!$A$15,
_xlfn.FORECAST.LINEAR(
Q18,
INDEX('DS2025'!$N$21:$N$35,MATCH(Q18,'DS2025'!$M$21:$M$35,1)):
INDEX('DS2025'!$N$21:$N$35,MATCH(Q18,'DS2025'!$M$21:$M$35,1)+1),
INDEX('DS2025'!$M$21:$M$35,MATCH(Q18,'DS2025'!$M$21:$M$35,1)):
INDEX('DS2025'!$M$21:$M$35,MATCH(Q18,'DS2025'!$M$21:$M$35,1)+1)),
IF($R$4=Database!$A$16,
_xlfn.FORECAST.LINEAR(
Q18,
INDEX('DS2025'!$Q$21:$Q$35,MATCH(Q18,'DS2025'!$P$21:$P$35,1)):
INDEX('DS2025'!$Q$21:$Q$35,MATCH(Q18,'DS2025'!$P$21:$P$35,1)+1),
INDEX('DS2025'!$P$21:$P$35,MATCH(Q18,'DS2025'!$P$21:$P$35,1)):
INDEX('DS2025'!$P$21:$P$35,MATCH(Q18,'DS2025'!$P$21:$P$35,1)+1)),
IF($R$4=Database!$A$17,
_xlfn.FORECAST.LINEAR(
Q18,
INDEX('DS2025'!$T$21:$T$35,MATCH(Q18,'DS2025'!$S$21:$S$35,1)):
INDEX('DS2025'!$T$21:$T$35,MATCH(Q18,'DS2025'!$S$21:$S$35,1)+1),
INDEX('DS2025'!$S$21:$S$35,MATCH(Q18,'DS2025'!$S$21:$S$35,1)):
INDEX('DS2025'!$S$21:$S$35,MATCH(Q18,'DS2025'!$S$21:$S$35,1)+1)),
IF($R$4=Database!$A$18,
_xlfn.FORECAST.LINEAR(
Q18,
INDEX('DS2025'!$W$21:$W$35,MATCH(Q18,'DS2025'!$V$21:$V$35,1)):
INDEX('DS2025'!$W$21:$W$35,MATCH(Q18,'DS2025'!$V$21:$V$35,1)+1),
INDEX('DS2025'!$V$21:$V$35,MATCH(Q18,'DS2025'!$V$21:$V$35,1)):
INDEX('DS2025'!$V$21:$V$35,MATCH(Q18,'DS2025'!$V$21:$V$35,1)+1)),
IF($R$4=Database!$A$19,
_xlfn.FORECAST.LINEAR(
Q18,
INDEX('DS2025'!$Z$21:$Z$35,MATCH(Q18,'DS2025'!$Y$21:$Y$35,1)):
INDEX('DS2025'!$Z$21:$Z$35,MATCH(Q18,'DS2025'!$Y$21:$Y$35,1)+1),
INDEX('DS2025'!$Y$21:$Y$35,MATCH(Q18,'DS2025'!$Y$21:$Y$35,1)):
INDEX('DS2025'!$Y$21:$Y$35,MATCH(Q18,'DS2025'!$Y$21:$Y$35,1)+1)),
IF($R$4=Database!$A$20,
_xlfn.FORECAST.LINEAR(
Q18,
INDEX('DS2025'!$AC$21:$AC$35,MATCH(Q18,'DS2025'!$AB$21:$AB$35,1)):
INDEX('DS2025'!$AC$21:$AC$35,MATCH(Q18,'DS2025'!$AB$21:$AB$35,1)+1),
INDEX('DS2025'!$AB$21:$AB$35,MATCH(Q18,'DS2025'!$AB$21:$AB$35,1)):
INDEX('DS2025'!$AB$21:$AB$35,MATCH(Q18,'DS2025'!$AB$21:$AB$35,1)+1))
)))))))))))))))))))</f>
        <v>-1.6947746883988479E-2</v>
      </c>
      <c r="S18" s="98">
        <f t="shared" si="5"/>
        <v>107.45805225311601</v>
      </c>
      <c r="T18" s="317">
        <f>'Data 100 C'!H19</f>
        <v>105.654</v>
      </c>
      <c r="U18" s="98">
        <f>IF($U$4=Database!$A$2,
_xlfn.FORECAST.LINEAR(T18,
INDEX('DS2025'!$B$5:$B$15,MATCH(T18,'DS2025'!$A$5:$A$15,1)):
INDEX('DS2025'!$B$5:$B$15,MATCH(T18,'DS2025'!$A$5:$A$15,1)+1),
INDEX('DS2025'!$A$5:$A$15,MATCH(T18,'DS2025'!$A$5:$A$15,1)):
INDEX('DS2025'!$A$5:$A$15,MATCH(T18,'DS2025'!$A$5:$A$15,1)+1)),
IF($U$4=Database!$A$3,
_xlfn.FORECAST.LINEAR(T18,
INDEX('DS2025'!$E$5:$E$15,MATCH(T18,'DS2025'!$D$5:$D$15,1)):
INDEX('DS2025'!$E$5:$E$15,MATCH(T18,'DS2025'!$D$5:$D$15,1)+1),
INDEX('DS2025'!$D$5:$D$15,MATCH(T18,'DS2025'!$D$5:$D$15,1)):
INDEX('DS2025'!$D$5:$D$15,MATCH(T18,'DS2025'!$D$5:$D$15,1)+1)),
IF($U$4=Database!$A$4,
_xlfn.FORECAST.LINEAR(T18,
INDEX('DS2025'!$H$5:$H$15,MATCH(T18,'DS2025'!$G$5:$G$15,1)):
INDEX('DS2025'!$H$5:$H$15,MATCH(T18,'DS2025'!$G$5:$G$15,1)+1),
INDEX('DS2025'!$G$5:$G$15,MATCH(T18,'DS2025'!$G$5:$G$15,1)):
INDEX('DS2025'!$G$5:$G$15,MATCH(T18,'DS2025'!$G$5:$G$15,1)+1)),
IF($U$4=Database!$A$5,
_xlfn.FORECAST.LINEAR(T18,
INDEX('DS2025'!$K$5:$K$15,MATCH(T18,'DS2025'!$J$5:$J$15,1)):
INDEX('DS2025'!$K$5:$K$15,MATCH(T18,'DS2025'!$J$5:$J$15,1)+1),
INDEX('DS2025'!$J$5:$J$15,MATCH(T18,'DS2025'!$J$5:$J$15,1)):
INDEX('DS2025'!$J$5:$J$15,MATCH(T18,'DS2025'!$J$5:$J$15,1)+1)),
IF($U$4=Database!$A$6,
_xlfn.FORECAST.LINEAR(T18,
INDEX('DS2025'!$N$5:$N$15,MATCH(T18,'DS2025'!$M$5:$M$15,1)):
INDEX('DS2025'!$N$5:$N$15,MATCH(T18,'DS2025'!$M$5:$M$15,1)+1),
INDEX('DS2025'!$M$5:$M$15,MATCH(T18,'DS2025'!$M$5:$M$15,1)):
INDEX('DS2025'!$M$5:$M$15,MATCH(T18,'DS2025'!$M$5:$M$15,1)+1)),
IF($U$4=Database!$A$7,
_xlfn.FORECAST.LINEAR(T18,
INDEX('DS2025'!$Q$5:$Q$15,MATCH(T18,'DS2025'!$P$5:$P$15,1)):
INDEX('DS2025'!$Q$5:$Q$15,MATCH(T18,'DS2025'!$P$5:$P$15,1)+1),
INDEX('DS2025'!$P$5:$P$15,MATCH(T18,'DS2025'!$P$5:$P$15,1)):
INDEX('DS2025'!$P$5:$P$15,MATCH(T18,'DS2025'!$P$5:$P$15,1)+1)),
IF($U$4=Database!$A$8,
_xlfn.FORECAST.LINEAR(T18,
INDEX('DS2025'!$T$5:$T$15,MATCH(T18,'DS2025'!$S$5:$S$15,1)):
INDEX('DS2025'!$T$5:$T$15,MATCH(T18,'DS2025'!$S$5:$S$15,1)+1),
INDEX('DS2025'!$S$5:$S$15,MATCH(T18,'DS2025'!$S$5:$S$15,1)):
INDEX('DS2025'!$S$5:$S$15,MATCH(T18,'DS2025'!$S$5:$S$15,1)+1)),
IF($U$4=Database!$A$9,
_xlfn.FORECAST.LINEAR(T18,
INDEX('DS2025'!$W$5:$W$15,MATCH(T18,'DS2025'!$V$5:$V$15,1)):
INDEX('DS2025'!$W$5:$W$15,MATCH(T18,'DS2025'!$V$5:$V$15,1)+1),
INDEX('DS2025'!$V$5:$V$15,MATCH(T18,'DS2025'!$V$5:$V$15,1)):
INDEX('DS2025'!$V$5:$V$15,MATCH(T18,'DS2025'!$V$5:$V$15,1)+1)),
IF($U$4=Database!$A$10,
_xlfn.FORECAST.LINEAR(T18,
INDEX('DS2025'!$Z$5:$Z$15,MATCH(T18,'DS2025'!$Y$5:$Y$15,1)):
INDEX('DS2025'!$Z$5:$Z$15,MATCH(T18,'DS2025'!$Y$5:$Y$15,1)+1),
INDEX('DS2025'!$Y$5:$Y$15,MATCH(T18,'DS2025'!$Y$5:$Y$15,1)):
INDEX('DS2025'!$Y$5:$Y$15,MATCH(T18,'DS2025'!$Y$5:$Y$15,1)+1)),
IF($U$4=Database!$A$11,
_xlfn.FORECAST.LINEAR(
T18,
INDEX('DS2025'!$B$21:$B$35,MATCH(T18,'DS2025'!$A$21:$A$35,1)):
INDEX('DS2025'!$B$21:$B$35,MATCH(T18,'DS2025'!$A$21:$A$35,1)+1),
INDEX('DS2025'!$A$21:$A$35,MATCH(T18,'DS2025'!$A$21:$A$35,1)):
INDEX('DS2025'!$A$21:$A$35,MATCH(T18,'DS2025'!$A$21:$A$35,1)+1)),
IF($U$4=Database!$A$12,
_xlfn.FORECAST.LINEAR(
T18,
INDEX('DS2025'!$E$21:$E$35,MATCH(T18,'DS2025'!$D$21:$D$35,1)):
INDEX('DS2025'!$E$21:$E$35,MATCH(T18,'DS2025'!$D$21:$D$35,1)+1),
INDEX('DS2025'!$D$21:$D$35,MATCH(T18,'DS2025'!$D$21:$D$35,1)):
INDEX('DS2025'!$D$21:$D$35,MATCH(T18,'DS2025'!$D$21:$D$35,1)+1)),
IF($U$4=Database!$A$13,
_xlfn.FORECAST.LINEAR(
T18,
INDEX('DS2025'!$H$21:$H$35,MATCH(T18,'DS2025'!$G$21:$G$35,1)):
INDEX('DS2025'!$H$21:$H$35,MATCH(T18,'DS2025'!$G$21:$G$35,1)+1),
INDEX('DS2025'!$G$21:$G$35,MATCH(T18,'DS2025'!$G$21:$G$35,1)):
INDEX('DS2025'!$G$21:$G$35,MATCH(T18,'DS2025'!$G$21:$G$35,1)+1)),
IF($U$4=Database!$A$14,
_xlfn.FORECAST.LINEAR(
T18,
INDEX('DS2025'!$K$21:$K$35,MATCH(T18,'DS2025'!$J$21:$J$35,1)):
INDEX('DS2025'!$K$21:$K$35,MATCH(T18,'DS2025'!$J$21:$J$35,1)+1),
INDEX('DS2025'!$J$21:$J$35,MATCH(T18,'DS2025'!$J$21:$J$35,1)):
INDEX('DS2025'!$J$21:$J$35,MATCH(T18,'DS2025'!$J$21:$J$35,1)+1)),
IF($U$4=Database!$A$15,
_xlfn.FORECAST.LINEAR(
T18,
INDEX('DS2025'!$N$21:$N$35,MATCH(T18,'DS2025'!$M$21:$M$35,1)):
INDEX('DS2025'!$N$21:$N$35,MATCH(T18,'DS2025'!$M$21:$M$35,1)+1),
INDEX('DS2025'!$M$21:$M$35,MATCH(T18,'DS2025'!$M$21:$M$35,1)):
INDEX('DS2025'!$M$21:$M$35,MATCH(T18,'DS2025'!$M$21:$M$35,1)+1)),
IF($U$4=Database!$A$16,
_xlfn.FORECAST.LINEAR(
T18,
INDEX('DS2025'!$Q$21:$Q$35,MATCH(T18,'DS2025'!$P$21:$P$35,1)):
INDEX('DS2025'!$Q$21:$Q$35,MATCH(T18,'DS2025'!$P$21:$P$35,1)+1),
INDEX('DS2025'!$P$21:$P$35,MATCH(T18,'DS2025'!$P$21:$P$35,1)):
INDEX('DS2025'!$P$21:$P$35,MATCH(T18,'DS2025'!$P$21:$P$35,1)+1)),
IF($U$4=Database!$A$17,
_xlfn.FORECAST.LINEAR(
T18,
INDEX('DS2025'!$T$21:$T$35,MATCH(T18,'DS2025'!$S$21:$S$35,1)):
INDEX('DS2025'!$T$21:$T$35,MATCH(T18,'DS2025'!$S$21:$S$35,1)+1),
INDEX('DS2025'!$S$21:$S$35,MATCH(T18,'DS2025'!$S$21:$S$35,1)):
INDEX('DS2025'!$S$21:$S$35,MATCH(T18,'DS2025'!$S$21:$S$35,1)+1)),
IF($U$4=Database!$A$18,
_xlfn.FORECAST.LINEAR(
T18,
INDEX('DS2025'!$W$21:$W$35,MATCH(T18,'DS2025'!$V$21:$V$35,1)):
INDEX('DS2025'!$W$21:$W$35,MATCH(T18,'DS2025'!$V$21:$V$35,1)+1),
INDEX('DS2025'!$V$21:$V$35,MATCH(T18,'DS2025'!$V$21:$V$35,1)):
INDEX('DS2025'!$V$21:$V$35,MATCH(T18,'DS2025'!$V$21:$V$35,1)+1)),
IF($U$4=Database!$A$19,
_xlfn.FORECAST.LINEAR(
T18,
INDEX('DS2025'!$Z$21:$Z$35,MATCH(T18,'DS2025'!$Y$21:$Y$35,1)):
INDEX('DS2025'!$Z$21:$Z$35,MATCH(T18,'DS2025'!$Y$21:$Y$35,1)+1),
INDEX('DS2025'!$Y$21:$Y$35,MATCH(T18,'DS2025'!$Y$21:$Y$35,1)):
INDEX('DS2025'!$Y$21:$Y$35,MATCH(T18,'DS2025'!$Y$21:$Y$35,1)+1)),
IF($U$4=Database!$A$20,
_xlfn.FORECAST.LINEAR(
T18,
INDEX('DS2025'!$AC$21:$AC$35,MATCH(T18,'DS2025'!$AB$21:$AB$35,1)):
INDEX('DS2025'!$AC$21:$AC$35,MATCH(T18,'DS2025'!$AB$21:$AB$35,1)+1),
INDEX('DS2025'!$AB$21:$AB$35,MATCH(T18,'DS2025'!$AB$21:$AB$35,1)):
INDEX('DS2025'!$AB$21:$AB$35,MATCH(T18,'DS2025'!$AB$21:$AB$35,1)+1))
)))))))))))))))))))</f>
        <v>-0.35963515296940607</v>
      </c>
      <c r="V18" s="98">
        <f t="shared" si="6"/>
        <v>105.29436484703059</v>
      </c>
      <c r="W18" s="317">
        <f>'Data 100 C'!I19</f>
        <v>106.215</v>
      </c>
      <c r="X18" s="98">
        <f>IF($X$4=Database!$A$2,
_xlfn.FORECAST.LINEAR(W18,
INDEX('DS2025'!$B$5:$B$15,MATCH(W18,'DS2025'!$A$5:$A$15,1)):
INDEX('DS2025'!$B$5:$B$15,MATCH(W18,'DS2025'!$A$5:$A$15,1)+1),
INDEX('DS2025'!$A$5:$A$15,MATCH(W18,'DS2025'!$A$5:$A$15,1)):
INDEX('DS2025'!$A$5:$A$15,MATCH(W18,'DS2025'!$A$5:$A$15,1)+1)),
IF($X$4=Database!$A$3,
_xlfn.FORECAST.LINEAR(W18,
INDEX('DS2025'!$E$5:$E$15,MATCH(W18,'DS2025'!$D$5:$D$15,1)):
INDEX('DS2025'!$E$5:$E$15,MATCH(W18,'DS2025'!$D$5:$D$15,1)+1),
INDEX('DS2025'!$D$5:$D$15,MATCH(W18,'DS2025'!$D$5:$D$15,1)):
INDEX('DS2025'!$D$5:$D$15,MATCH(W18,'DS2025'!$D$5:$D$15,1)+1)),
IF($X$4=Database!$A$4,
_xlfn.FORECAST.LINEAR(W18,
INDEX('DS2025'!$H$5:$H$15,MATCH(W18,'DS2025'!$G$5:$G$15,1)):
INDEX('DS2025'!$H$5:$H$15,MATCH(W18,'DS2025'!$G$5:$G$15,1)+1),
INDEX('DS2025'!$G$5:$G$15,MATCH(W18,'DS2025'!$G$5:$G$15,1)):
INDEX('DS2025'!$G$5:$G$15,MATCH(W18,'DS2025'!$G$5:$G$15,1)+1)),
IF($X$4=Database!$A$5,
_xlfn.FORECAST.LINEAR(W18,
INDEX('DS2025'!$K$5:$K$15,MATCH(W18,'DS2025'!$J$5:$J$15,1)):
INDEX('DS2025'!$K$5:$K$15,MATCH(W18,'DS2025'!$J$5:$J$15,1)+1),
INDEX('DS2025'!$J$5:$J$15,MATCH(W18,'DS2025'!$J$5:$J$15,1)):
INDEX('DS2025'!$J$5:$J$15,MATCH(W18,'DS2025'!$J$5:$J$15,1)+1)),
IF($X$4=Database!$A$6,
_xlfn.FORECAST.LINEAR(W18,
INDEX('DS2025'!$N$5:$N$15,MATCH(W18,'DS2025'!$M$5:$M$15,1)):
INDEX('DS2025'!$N$5:$N$15,MATCH(W18,'DS2025'!$M$5:$M$15,1)+1),
INDEX('DS2025'!$M$5:$M$15,MATCH(W18,'DS2025'!$M$5:$M$15,1)):
INDEX('DS2025'!$M$5:$M$15,MATCH(W18,'DS2025'!$M$5:$M$15,1)+1)),
IF($X$4=Database!$A$7,
_xlfn.FORECAST.LINEAR(W18,
INDEX('DS2025'!$Q$5:$Q$15,MATCH(W18,'DS2025'!$P$5:$P$15,1)):
INDEX('DS2025'!$Q$5:$Q$15,MATCH(W18,'DS2025'!$P$5:$P$15,1)+1),
INDEX('DS2025'!$P$5:$P$15,MATCH(W18,'DS2025'!$P$5:$P$15,1)):
INDEX('DS2025'!$P$5:$P$15,MATCH(W18,'DS2025'!$P$5:$P$15,1)+1)),
IF($X$4=Database!$A$8,
_xlfn.FORECAST.LINEAR(W18,
INDEX('DS2025'!$T$5:$T$15,MATCH(W18,'DS2025'!$S$5:$S$15,1)):
INDEX('DS2025'!$T$5:$T$15,MATCH(W18,'DS2025'!$S$5:$S$15,1)+1),
INDEX('DS2025'!$S$5:$S$15,MATCH(W18,'DS2025'!$S$5:$S$15,1)):
INDEX('DS2025'!$S$5:$S$15,MATCH(W18,'DS2025'!$S$5:$S$15,1)+1)),
IF($X$4=Database!$A$9,
_xlfn.FORECAST.LINEAR(W18,
INDEX('DS2025'!$W$5:$W$15,MATCH(W18,'DS2025'!$V$5:$V$15,1)):
INDEX('DS2025'!$W$5:$W$15,MATCH(W18,'DS2025'!$V$5:$V$15,1)+1),
INDEX('DS2025'!$V$5:$V$15,MATCH(W18,'DS2025'!$V$5:$V$15,1)):
INDEX('DS2025'!$V$5:$V$15,MATCH(W18,'DS2025'!$V$5:$V$15,1)+1)),
IF($X$4=Database!$A$10,
_xlfn.FORECAST.LINEAR(W18,
INDEX('DS2025'!$Z$5:$Z$15,MATCH(W18,'DS2025'!$Y$5:$Y$15,1)):
INDEX('DS2025'!$Z$5:$Z$15,MATCH(W18,'DS2025'!$Y$5:$Y$15,1)+1),
INDEX('DS2025'!$Y$5:$Y$15,MATCH(W18,'DS2025'!$Y$5:$Y$15,1)):
INDEX('DS2025'!$Y$5:$Y$15,MATCH(W18,'DS2025'!$Y$5:$Y$15,1)+1)),
IF($X$4=Database!$A$11,
_xlfn.FORECAST.LINEAR(
W18,
INDEX('DS2025'!$B$21:$B$35,MATCH(W18,'DS2025'!$A$21:$A$35,1)):
INDEX('DS2025'!$B$21:$B$35,MATCH(W18,'DS2025'!$A$21:$A$35,1)+1),
INDEX('DS2025'!$A$21:$A$35,MATCH(W18,'DS2025'!$A$21:$A$35,1)):
INDEX('DS2025'!$A$21:$A$35,MATCH(W18,'DS2025'!$A$21:$A$35,1)+1)),
IF($X$4=Database!$A$12,
_xlfn.FORECAST.LINEAR(
W18,
INDEX('DS2025'!$E$21:$E$35,MATCH(W18,'DS2025'!$D$21:$D$35,1)):
INDEX('DS2025'!$E$21:$E$35,MATCH(W18,'DS2025'!$D$21:$D$35,1)+1),
INDEX('DS2025'!$D$21:$D$35,MATCH(W18,'DS2025'!$D$21:$D$35,1)):
INDEX('DS2025'!$D$21:$D$35,MATCH(W18,'DS2025'!$D$21:$D$35,1)+1)),
IF($X$4=Database!$A$13,
_xlfn.FORECAST.LINEAR(
W18,
INDEX('DS2025'!$H$21:$H$35,MATCH(W18,'DS2025'!$G$21:$G$35,1)):
INDEX('DS2025'!$H$21:$H$35,MATCH(W18,'DS2025'!$G$21:$G$35,1)+1),
INDEX('DS2025'!$G$21:$G$35,MATCH(W18,'DS2025'!$G$21:$G$35,1)):
INDEX('DS2025'!$G$21:$G$35,MATCH(W18,'DS2025'!$G$21:$G$35,1)+1)),
IF($X$4=Database!$A$14,
_xlfn.FORECAST.LINEAR(
W18,
INDEX('DS2025'!$K$21:$K$35,MATCH(W18,'DS2025'!$J$21:$J$35,1)):
INDEX('DS2025'!$K$21:$K$35,MATCH(W18,'DS2025'!$J$21:$J$35,1)+1),
INDEX('DS2025'!$J$21:$J$35,MATCH(W18,'DS2025'!$J$21:$J$35,1)):
INDEX('DS2025'!$J$21:$J$35,MATCH(W18,'DS2025'!$J$21:$J$35,1)+1)),
IF($X$4=Database!$A$15,
_xlfn.FORECAST.LINEAR(
W18,
INDEX('DS2025'!$N$21:$N$35,MATCH(W18,'DS2025'!$M$21:$M$35,1)):
INDEX('DS2025'!$N$21:$N$35,MATCH(W18,'DS2025'!$M$21:$M$35,1)+1),
INDEX('DS2025'!$M$21:$M$35,MATCH(W18,'DS2025'!$M$21:$M$35,1)):
INDEX('DS2025'!$M$21:$M$35,MATCH(W18,'DS2025'!$M$21:$M$35,1)+1)),
IF($X$4=Database!$A$16,
_xlfn.FORECAST.LINEAR(
W18,
INDEX('DS2025'!$Q$21:$Q$35,MATCH(W18,'DS2025'!$P$21:$P$35,1)):
INDEX('DS2025'!$Q$21:$Q$35,MATCH(W18,'DS2025'!$P$21:$P$35,1)+1),
INDEX('DS2025'!$P$21:$P$35,MATCH(W18,'DS2025'!$P$21:$P$35,1)):
INDEX('DS2025'!$P$21:$P$35,MATCH(W18,'DS2025'!$P$21:$P$35,1)+1)),
IF($X$4=Database!$A$17,
_xlfn.FORECAST.LINEAR(
W18,
INDEX('DS2025'!$T$21:$T$35,MATCH(W18,'DS2025'!$S$21:$S$35,1)):
INDEX('DS2025'!$T$21:$T$35,MATCH(W18,'DS2025'!$S$21:$S$35,1)+1),
INDEX('DS2025'!$S$21:$S$35,MATCH(W18,'DS2025'!$S$21:$S$35,1)):
INDEX('DS2025'!$S$21:$S$35,MATCH(W18,'DS2025'!$S$21:$S$35,1)+1)),
IF($X$4=Database!$A$18,
_xlfn.FORECAST.LINEAR(
W18,
INDEX('DS2025'!$W$21:$W$35,MATCH(W18,'DS2025'!$V$21:$V$35,1)):
INDEX('DS2025'!$W$21:$W$35,MATCH(W18,'DS2025'!$V$21:$V$35,1)+1),
INDEX('DS2025'!$V$21:$V$35,MATCH(W18,'DS2025'!$V$21:$V$35,1)):
INDEX('DS2025'!$V$21:$V$35,MATCH(W18,'DS2025'!$V$21:$V$35,1)+1)),
IF($X$4=Database!$A$19,
_xlfn.FORECAST.LINEAR(
W18,
INDEX('DS2025'!$Z$21:$Z$35,MATCH(W18,'DS2025'!$Y$21:$Y$35,1)):
INDEX('DS2025'!$Z$21:$Z$35,MATCH(W18,'DS2025'!$Y$21:$Y$35,1)+1),
INDEX('DS2025'!$Y$21:$Y$35,MATCH(W18,'DS2025'!$Y$21:$Y$35,1)):
INDEX('DS2025'!$Y$21:$Y$35,MATCH(W18,'DS2025'!$Y$21:$Y$35,1)+1)),
IF($X$4=Database!$A$20,
_xlfn.FORECAST.LINEAR(
W18,
INDEX('DS2025'!$AC$21:$AC$35,MATCH(W18,'DS2025'!$AB$21:$AB$35,1)):
INDEX('DS2025'!$AC$21:$AC$35,MATCH(W18,'DS2025'!$AB$21:$AB$35,1)+1),
INDEX('DS2025'!$AB$21:$AB$35,MATCH(W18,'DS2025'!$AB$21:$AB$35,1)):
INDEX('DS2025'!$AB$21:$AB$35,MATCH(W18,'DS2025'!$AB$21:$AB$35,1)+1))
)))))))))))))))))))</f>
        <v>-0.35970245950809837</v>
      </c>
      <c r="Y18" s="98">
        <f t="shared" si="7"/>
        <v>105.8552975404919</v>
      </c>
      <c r="Z18" s="97">
        <f>'Data 100 C'!J19</f>
        <v>107.84699999999999</v>
      </c>
      <c r="AA18" s="98">
        <f>IF($AA$4=Database!$A$2,
_xlfn.FORECAST.LINEAR(Z18,
INDEX('DS2025'!$B$5:$B$15,MATCH(Z18,'DS2025'!$A$5:$A$15,1)):
INDEX('DS2025'!$B$5:$B$15,MATCH(Z18,'DS2025'!$A$5:$A$15,1)+1),
INDEX('DS2025'!$A$5:$A$15,MATCH(Z18,'DS2025'!$A$5:$A$15,1)):
INDEX('DS2025'!$A$5:$A$15,MATCH(Z18,'DS2025'!$A$5:$A$15,1)+1)),
IF($AA$4=Database!$A$3,
_xlfn.FORECAST.LINEAR(Z18,
INDEX('DS2025'!$E$5:$E$15,MATCH(Z18,'DS2025'!$D$5:$D$15,1)):
INDEX('DS2025'!$E$5:$E$15,MATCH(Z18,'DS2025'!$D$5:$D$15,1)+1),
INDEX('DS2025'!$D$5:$D$15,MATCH(Z18,'DS2025'!$D$5:$D$15,1)):
INDEX('DS2025'!$D$5:$D$15,MATCH(Z18,'DS2025'!$D$5:$D$15,1)+1)),
IF($AA$4=Database!$A$4,
_xlfn.FORECAST.LINEAR(Z18,
INDEX('DS2025'!$H$5:$H$15,MATCH(Z18,'DS2025'!$G$5:$G$15,1)):
INDEX('DS2025'!$H$5:$H$15,MATCH(Z18,'DS2025'!$G$5:$G$15,1)+1),
INDEX('DS2025'!$G$5:$G$15,MATCH(Z18,'DS2025'!$G$5:$G$15,1)):
INDEX('DS2025'!$G$5:$G$15,MATCH(Z18,'DS2025'!$G$5:$G$15,1)+1)),
IF($AA$4=Database!$A$5,
_xlfn.FORECAST.LINEAR(Z18,
INDEX('DS2025'!$K$5:$K$15,MATCH(Z18,'DS2025'!$J$5:$J$15,1)):
INDEX('DS2025'!$K$5:$K$15,MATCH(Z18,'DS2025'!$J$5:$J$15,1)+1),
INDEX('DS2025'!$J$5:$J$15,MATCH(Z18,'DS2025'!$J$5:$J$15,1)):
INDEX('DS2025'!$J$5:$J$15,MATCH(Z18,'DS2025'!$J$5:$J$15,1)+1)),
IF($AA$4=Database!$A$6,
_xlfn.FORECAST.LINEAR(Z18,
INDEX('DS2025'!$N$5:$N$15,MATCH(Z18,'DS2025'!$M$5:$M$15,1)):
INDEX('DS2025'!$N$5:$N$15,MATCH(Z18,'DS2025'!$M$5:$M$15,1)+1),
INDEX('DS2025'!$M$5:$M$15,MATCH(Z18,'DS2025'!$M$5:$M$15,1)):
INDEX('DS2025'!$M$5:$M$15,MATCH(Z18,'DS2025'!$M$5:$M$15,1)+1)),
IF($AA$4=Database!$A$7,
_xlfn.FORECAST.LINEAR(Z18,
INDEX('DS2025'!$Q$5:$Q$15,MATCH(Z18,'DS2025'!$P$5:$P$15,1)):
INDEX('DS2025'!$Q$5:$Q$15,MATCH(Z18,'DS2025'!$P$5:$P$15,1)+1),
INDEX('DS2025'!$P$5:$P$15,MATCH(Z18,'DS2025'!$P$5:$P$15,1)):
INDEX('DS2025'!$P$5:$P$15,MATCH(Z18,'DS2025'!$P$5:$P$15,1)+1)),
IF($AA$4=Database!$A$8,
_xlfn.FORECAST.LINEAR(Z18,
INDEX('DS2025'!$T$5:$T$15,MATCH(Z18,'DS2025'!$S$5:$S$15,1)):
INDEX('DS2025'!$T$5:$T$15,MATCH(Z18,'DS2025'!$S$5:$S$15,1)+1),
INDEX('DS2025'!$S$5:$S$15,MATCH(Z18,'DS2025'!$S$5:$S$15,1)):
INDEX('DS2025'!$S$5:$S$15,MATCH(Z18,'DS2025'!$S$5:$S$15,1)+1)),
IF($AA$4=Database!$A$9,
_xlfn.FORECAST.LINEAR(Z18,
INDEX('DS2025'!$W$5:$W$15,MATCH(Z18,'DS2025'!$V$5:$V$15,1)):
INDEX('DS2025'!$W$5:$W$15,MATCH(Z18,'DS2025'!$V$5:$V$15,1)+1),
INDEX('DS2025'!$V$5:$V$15,MATCH(Z18,'DS2025'!$V$5:$V$15,1)):
INDEX('DS2025'!$V$5:$V$15,MATCH(Z18,'DS2025'!$V$5:$V$15,1)+1)),
IF($AA$4=Database!$A$10,
_xlfn.FORECAST.LINEAR(Z18,
INDEX('DS2025'!$Z$5:$Z$15,MATCH(Z18,'DS2025'!$Y$5:$Y$15,1)):
INDEX('DS2025'!$Z$5:$Z$15,MATCH(Z18,'DS2025'!$Y$5:$Y$15,1)+1),
INDEX('DS2025'!$Y$5:$Y$15,MATCH(Z18,'DS2025'!$Y$5:$Y$15,1)):
INDEX('DS2025'!$Y$5:$Y$15,MATCH(Z18,'DS2025'!$Y$5:$Y$15,1)+1)),
IF($AA$4=Database!$A$11,
_xlfn.FORECAST.LINEAR(
Z18,
INDEX('DS2025'!$B$21:$B$35,MATCH(Z18,'DS2025'!$A$21:$A$35,1)):
INDEX('DS2025'!$B$21:$B$35,MATCH(Z18,'DS2025'!$A$21:$A$35,1)+1),
INDEX('DS2025'!$A$21:$A$35,MATCH(Z18,'DS2025'!$A$21:$A$35,1)):
INDEX('DS2025'!$A$21:$A$35,MATCH(Z18,'DS2025'!$A$21:$A$35,1)+1)),
IF($AA$4=Database!$A$12,
_xlfn.FORECAST.LINEAR(
Z18,
INDEX('DS2025'!$E$21:$E$35,MATCH(Z18,'DS2025'!$D$21:$D$35,1)):
INDEX('DS2025'!$E$21:$E$35,MATCH(Z18,'DS2025'!$D$21:$D$35,1)+1),
INDEX('DS2025'!$D$21:$D$35,MATCH(Z18,'DS2025'!$D$21:$D$35,1)):
INDEX('DS2025'!$D$21:$D$35,MATCH(Z18,'DS2025'!$D$21:$D$35,1)+1)),
IF($AA$4=Database!$A$13,
_xlfn.FORECAST.LINEAR(
Z18,
INDEX('DS2025'!$H$21:$H$35,MATCH(Z18,'DS2025'!$G$21:$G$35,1)):
INDEX('DS2025'!$H$21:$H$35,MATCH(Z18,'DS2025'!$G$21:$G$35,1)+1),
INDEX('DS2025'!$G$21:$G$35,MATCH(Z18,'DS2025'!$G$21:$G$35,1)):
INDEX('DS2025'!$G$21:$G$35,MATCH(Z18,'DS2025'!$G$21:$G$35,1)+1)),
IF($AA$4=Database!$A$14,
_xlfn.FORECAST.LINEAR(
Z18,
INDEX('DS2025'!$K$21:$K$35,MATCH(Z18,'DS2025'!$J$21:$J$35,1)):
INDEX('DS2025'!$K$21:$K$35,MATCH(Z18,'DS2025'!$J$21:$J$35,1)+1),
INDEX('DS2025'!$J$21:$J$35,MATCH(Z18,'DS2025'!$J$21:$J$35,1)):
INDEX('DS2025'!$J$21:$J$35,MATCH(Z18,'DS2025'!$J$21:$J$35,1)+1)),
IF($AA$4=Database!$A$15,
_xlfn.FORECAST.LINEAR(
Z18,
INDEX('DS2025'!$N$21:$N$35,MATCH(Z18,'DS2025'!$M$21:$M$35,1)):
INDEX('DS2025'!$N$21:$N$35,MATCH(Z18,'DS2025'!$M$21:$M$35,1)+1),
INDEX('DS2025'!$M$21:$M$35,MATCH(Z18,'DS2025'!$M$21:$M$35,1)):
INDEX('DS2025'!$M$21:$M$35,MATCH(Z18,'DS2025'!$M$21:$M$35,1)+1)),
IF($AA$4=Database!$A$16,
_xlfn.FORECAST.LINEAR(
Z18,
INDEX('DS2025'!$Q$21:$Q$35,MATCH(Z18,'DS2025'!$P$21:$P$35,1)):
INDEX('DS2025'!$Q$21:$Q$35,MATCH(Z18,'DS2025'!$P$21:$P$35,1)+1),
INDEX('DS2025'!$P$21:$P$35,MATCH(Z18,'DS2025'!$P$21:$P$35,1)):
INDEX('DS2025'!$P$21:$P$35,MATCH(Z18,'DS2025'!$P$21:$P$35,1)+1)),
IF($AA$4=Database!$A$17,
_xlfn.FORECAST.LINEAR(
Z18,
INDEX('DS2025'!$T$21:$T$35,MATCH(Z18,'DS2025'!$S$21:$S$35,1)):
INDEX('DS2025'!$T$21:$T$35,MATCH(Z18,'DS2025'!$S$21:$S$35,1)+1),
INDEX('DS2025'!$S$21:$S$35,MATCH(Z18,'DS2025'!$S$21:$S$35,1)):
INDEX('DS2025'!$S$21:$S$35,MATCH(Z18,'DS2025'!$S$21:$S$35,1)+1)),
IF($AA$4=Database!$A$18,
_xlfn.FORECAST.LINEAR(
Z18,
INDEX('DS2025'!$W$21:$W$35,MATCH(Z18,'DS2025'!$V$21:$V$35,1)):
INDEX('DS2025'!$W$21:$W$35,MATCH(Z18,'DS2025'!$V$21:$V$35,1)+1),
INDEX('DS2025'!$V$21:$V$35,MATCH(Z18,'DS2025'!$V$21:$V$35,1)):
INDEX('DS2025'!$V$21:$V$35,MATCH(Z18,'DS2025'!$V$21:$V$35,1)+1)),
IF($AA$4=Database!$A$19,
_xlfn.FORECAST.LINEAR(
Z18,
INDEX('DS2025'!$Z$21:$Z$35,MATCH(Z18,'DS2025'!$Y$21:$Y$35,1)):
INDEX('DS2025'!$Z$21:$Z$35,MATCH(Z18,'DS2025'!$Y$21:$Y$35,1)+1),
INDEX('DS2025'!$Y$21:$Y$35,MATCH(Z18,'DS2025'!$Y$21:$Y$35,1)):
INDEX('DS2025'!$Y$21:$Y$35,MATCH(Z18,'DS2025'!$Y$21:$Y$35,1)+1)),
IF($AA$4=Database!$A$20,
_xlfn.FORECAST.LINEAR(
Z18,
INDEX('DS2025'!$AC$21:$AC$35,MATCH(Z18,'DS2025'!$AB$21:$AB$35,1)):
INDEX('DS2025'!$AC$21:$AC$35,MATCH(Z18,'DS2025'!$AB$21:$AB$35,1)+1),
INDEX('DS2025'!$AB$21:$AB$35,MATCH(Z18,'DS2025'!$AB$21:$AB$35,1)):
INDEX('DS2025'!$AB$21:$AB$35,MATCH(Z18,'DS2025'!$AB$21:$AB$35,1)+1))
)))))))))))))))))))</f>
        <v>-0.35989826034793038</v>
      </c>
      <c r="AB18" s="97">
        <f t="shared" si="8"/>
        <v>107.48710173965206</v>
      </c>
      <c r="AC18" s="318">
        <f>'Data 100 C'!K19</f>
        <v>106.5</v>
      </c>
      <c r="AD18" s="42"/>
      <c r="AE18" s="42"/>
      <c r="AF18" s="42"/>
    </row>
    <row r="19" spans="1:32" ht="15" customHeight="1">
      <c r="A19" s="316">
        <v>13</v>
      </c>
      <c r="B19" s="316">
        <f>'Data 100 C'!B20</f>
        <v>107.895</v>
      </c>
      <c r="C19" s="98">
        <f>IF($C$4=Database!$A$2,
_xlfn.FORECAST.LINEAR(B19,
INDEX('DS2025'!$B$5:$B$15,MATCH(B19,'DS2025'!$A$5:$A$15,1)):
INDEX('DS2025'!$B$5:$B$15,MATCH(B19,'DS2025'!$A$5:$A$15,1)+1),
INDEX('DS2025'!$A$5:$A$15,MATCH(B19,'DS2025'!$A$5:$A$15,1)):
INDEX('DS2025'!$A$5:$A$15,MATCH(B19,'DS2025'!$A$5:$A$15,1)+1)),
IF($C$4=Database!$A$3,
_xlfn.FORECAST.LINEAR(B19,
INDEX('DS2025'!$E$5:$E$15,MATCH(B19,'DS2025'!$D$5:$D$15,1)):
INDEX('DS2025'!$E$5:$E$15,MATCH(B19,'DS2025'!$D$5:$D$15,1)+1),
INDEX('DS2025'!$D$5:$D$15,MATCH(B19,'DS2025'!$D$5:$D$15,1)):
INDEX('DS2025'!$D$5:$D$15,MATCH(B19,'DS2025'!$D$5:$D$15,1)+1)),
IF($C$4=Database!$A$4,
_xlfn.FORECAST.LINEAR(B19,
INDEX('DS2025'!$H$5:$H$15,MATCH(B19,'DS2025'!$G$5:$G$15,1)):
INDEX('DS2025'!$H$5:$H$15,MATCH(B19,'DS2025'!$G$5:$G$15,1)+1),
INDEX('DS2025'!$G$5:$G$15,MATCH(B19,'DS2025'!$G$5:$G$15,1)):
INDEX('DS2025'!$G$5:$G$15,MATCH(B19,'DS2025'!$G$5:$G$15,1)+1)),
IF($C$4=Database!$A$5,
_xlfn.FORECAST.LINEAR(B19,
INDEX('DS2025'!$K$5:$K$15,MATCH(B19,'DS2025'!$J$5:$J$15,1)):
INDEX('DS2025'!$K$5:$K$15,MATCH(B19,'DS2025'!$J$5:$J$15,1)+1),
INDEX('DS2025'!$J$5:$J$15,MATCH(B19,'DS2025'!$J$5:$J$15,1)):
INDEX('DS2025'!$J$5:$J$15,MATCH(B19,'DS2025'!$J$5:$J$15,1)+1)),
IF($C$4=Database!$A$6,
_xlfn.FORECAST.LINEAR(B19,
INDEX('DS2025'!$N$5:$N$15,MATCH(B19,'DS2025'!$M$5:$M$15,1)):
INDEX('DS2025'!$N$5:$N$15,MATCH(B19,'DS2025'!$M$5:$M$15,1)+1),
INDEX('DS2025'!$M$5:$M$15,MATCH(B19,'DS2025'!$M$5:$M$15,1)):
INDEX('DS2025'!$M$5:$M$15,MATCH(B19,'DS2025'!$M$5:$M$15,1)+1)),
IF($C$4=Database!$A$7,
_xlfn.FORECAST.LINEAR(B19,
INDEX('DS2025'!$Q$5:$Q$15,MATCH(B19,'DS2025'!$P$5:$P$15,1)):
INDEX('DS2025'!$Q$5:$Q$15,MATCH(B19,'DS2025'!$P$5:$P$15,1)+1),
INDEX('DS2025'!$P$5:$P$15,MATCH(B19,'DS2025'!$P$5:$P$15,1)):
INDEX('DS2025'!$P$5:$P$15,MATCH(B19,'DS2025'!$P$5:$P$15,1)+1)),
IF($C$4=Database!$A$8,
_xlfn.FORECAST.LINEAR(B19,
INDEX('DS2025'!$T$5:$T$15,MATCH(B19,'DS2025'!$S$5:$S$15,1)):
INDEX('DS2025'!$T$5:$T$15,MATCH(B19,'DS2025'!$S$5:$S$15,1)+1),
INDEX('DS2025'!$S$5:$S$15,MATCH(B19,'DS2025'!$S$5:$S$15,1)):
INDEX('DS2025'!$S$5:$S$15,MATCH(B19,'DS2025'!$S$5:$S$15,1)+1)),
IF($C$4=Database!$A$9,
_xlfn.FORECAST.LINEAR(B19,
INDEX('DS2025'!$W$5:$W$15,MATCH(B19,'DS2025'!$V$5:$V$15,1)):
INDEX('DS2025'!$W$5:$W$15,MATCH(B19,'DS2025'!$V$5:$V$15,1)+1),
INDEX('DS2025'!$V$5:$V$15,MATCH(B19,'DS2025'!$V$5:$V$15,1)):
INDEX('DS2025'!$V$5:$V$15,MATCH(B19,'DS2025'!$V$5:$V$15,1)+1)),
IF($C$4=Database!$A$10,
_xlfn.FORECAST.LINEAR(B19,
INDEX('DS2025'!$Z$5:$Z$15,MATCH(B19,'DS2025'!$Y$5:$Y$15,1)):
INDEX('DS2025'!$Z$5:$Z$15,MATCH(B19,'DS2025'!$Y$5:$Y$15,1)+1),
INDEX('DS2025'!$Y$5:$Y$15,MATCH(B19,'DS2025'!$Y$5:$Y$15,1)):
INDEX('DS2025'!$Y$5:$Y$15,MATCH(B19,'DS2025'!$Y$5:$Y$15,1)+1)),
IF($C$4=Database!$A$11,
_xlfn.FORECAST.LINEAR(
B19,
INDEX('DS2025'!$B$21:$B$35,MATCH(B19,'DS2025'!$A$21:$A$35,1)):
INDEX('DS2025'!$B$21:$B$35,MATCH(B19,'DS2025'!$A$21:$A$35,1)+1),
INDEX('DS2025'!$A$21:$A$35,MATCH(B19,'DS2025'!$A$21:$A$35,1)):
INDEX('DS2025'!$A$21:$A$35,MATCH(B19,'DS2025'!$A$21:$A$35,1)+1)),
IF($C$4=Database!$A$12,
_xlfn.FORECAST.LINEAR(
B19,
INDEX('DS2025'!$E$21:$E$35,MATCH(B19,'DS2025'!$D$21:$D$35,1)):
INDEX('DS2025'!$E$21:$E$35,MATCH(B19,'DS2025'!$D$21:$D$35,1)+1),
INDEX('DS2025'!$D$21:$D$35,MATCH(B19,'DS2025'!$D$21:$D$35,1)):
INDEX('DS2025'!$D$21:$D$35,MATCH(B19,'DS2025'!$D$21:$D$35,1)+1)),
IF($C$4=Database!$A$13,
_xlfn.FORECAST.LINEAR(
B19,
INDEX('DS2025'!$H$21:$H$35,MATCH(B19,'DS2025'!$G$21:$G$35,1)):
INDEX('DS2025'!$H$21:$H$35,MATCH(B19,'DS2025'!$G$21:$G$35,1)+1),
INDEX('DS2025'!$G$21:$G$35,MATCH(B19,'DS2025'!$G$21:$G$35,1)):
INDEX('DS2025'!$G$21:$G$35,MATCH(B19,'DS2025'!$G$21:$G$35,1)+1)),
IF($C$4=Database!$A$14,
_xlfn.FORECAST.LINEAR(
B19,
INDEX('DS2025'!$K$21:$K$35,MATCH(B19,'DS2025'!$J$21:$J$35,1)):
INDEX('DS2025'!$K$21:$K$35,MATCH(B19,'DS2025'!$J$21:$J$35,1)+1),
INDEX('DS2025'!$J$21:$J$35,MATCH(B19,'DS2025'!$J$21:$J$35,1)):
INDEX('DS2025'!$J$21:$J$35,MATCH(B19,'DS2025'!$J$21:$J$35,1)+1)),
IF($C$4=Database!$A$15,
_xlfn.FORECAST.LINEAR(
B19,
INDEX('DS2025'!$N$21:$N$35,MATCH(B19,'DS2025'!$M$21:$M$35,1)):
INDEX('DS2025'!$N$21:$N$35,MATCH(B19,'DS2025'!$M$21:$M$35,1)+1),
INDEX('DS2025'!$M$21:$M$35,MATCH(B19,'DS2025'!$M$21:$M$35,1)):
INDEX('DS2025'!$M$21:$M$35,MATCH(B19,'DS2025'!$M$21:$M$35,1)+1)),
IF($C$4=Database!$A$16,
_xlfn.FORECAST.LINEAR(
B19,
INDEX('DS2025'!$Q$21:$Q$35,MATCH(B19,'DS2025'!$P$21:$P$35,1)):
INDEX('DS2025'!$Q$21:$Q$35,MATCH(B19,'DS2025'!$P$21:$P$35,1)+1),
INDEX('DS2025'!$P$21:$P$35,MATCH(B19,'DS2025'!$P$21:$P$35,1)):
INDEX('DS2025'!$P$21:$P$35,MATCH(B19,'DS2025'!$P$21:$P$35,1)+1)),
IF($C$4=Database!$A$17,
_xlfn.FORECAST.LINEAR(
B19,
INDEX('DS2025'!$T$21:$T$35,MATCH(B19,'DS2025'!$S$21:$S$35,1)):
INDEX('DS2025'!$T$21:$T$35,MATCH(B19,'DS2025'!$S$21:$S$35,1)+1),
INDEX('DS2025'!$S$21:$S$35,MATCH(B19,'DS2025'!$S$21:$S$35,1)):
INDEX('DS2025'!$S$21:$S$35,MATCH(B19,'DS2025'!$S$21:$S$35,1)+1)),
IF($C$4=Database!$A$18,
_xlfn.FORECAST.LINEAR(
B19,
INDEX('DS2025'!$W$21:$W$35,MATCH(B19,'DS2025'!$V$21:$V$35,1)):
INDEX('DS2025'!$W$21:$W$35,MATCH(B19,'DS2025'!$V$21:$V$35,1)+1),
INDEX('DS2025'!$V$21:$V$35,MATCH(B19,'DS2025'!$V$21:$V$35,1)):
INDEX('DS2025'!$V$21:$V$35,MATCH(B19,'DS2025'!$V$21:$V$35,1)+1)),
IF($C$4=Database!$A$19,
_xlfn.FORECAST.LINEAR(
B19,
INDEX('DS2025'!$Z$21:$Z$35,MATCH(B19,'DS2025'!$Y$21:$Y$35,1)):
INDEX('DS2025'!$Z$21:$Z$35,MATCH(B19,'DS2025'!$Y$21:$Y$35,1)+1),
INDEX('DS2025'!$Y$21:$Y$35,MATCH(B19,'DS2025'!$Y$21:$Y$35,1)):
INDEX('DS2025'!$Y$21:$Y$35,MATCH(B19,'DS2025'!$Y$21:$Y$35,1)+1)),
IF($C$4=Database!$A$20,
_xlfn.FORECAST.LINEAR(
B19,
INDEX('DS2025'!$AC$21:$AC$35,MATCH(B19,'DS2025'!$AB$21:$AB$35,1)):
INDEX('DS2025'!$AC$21:$AC$35,MATCH(B19,'DS2025'!$AB$21:$AB$35,1)+1),
INDEX('DS2025'!$AB$21:$AB$35,MATCH(B19,'DS2025'!$AB$21:$AB$35,1)):
INDEX('DS2025'!$AB$21:$AB$35,MATCH(B19,'DS2025'!$AB$21:$AB$35,1)+1))
)))))))))))))))))))</f>
        <v>-0.35990401919616072</v>
      </c>
      <c r="D19" s="98">
        <f t="shared" si="0"/>
        <v>107.53509598080383</v>
      </c>
      <c r="E19" s="98">
        <f>'Data 100 C'!C20</f>
        <v>108.995</v>
      </c>
      <c r="F19" s="98">
        <f>IF($F$4=Database!$A$2,
_xlfn.FORECAST.LINEAR(E19,
INDEX('DS2025'!$B$5:$B$15,MATCH(E19,'DS2025'!$A$5:$A$15,1)):
INDEX('DS2025'!$B$5:$B$15,MATCH(E19,'DS2025'!$A$5:$A$15,1)+1),
INDEX('DS2025'!$A$5:$A$15,MATCH(E19,'DS2025'!$A$5:$A$15,1)):
INDEX('DS2025'!$A$5:$A$15,MATCH(E19,'DS2025'!$A$5:$A$15,1)+1)),
IF($F$4=Database!$A$3,
_xlfn.FORECAST.LINEAR(E19,
INDEX('DS2025'!$E$5:$E$15,MATCH(E19,'DS2025'!$D$5:$D$15,1)):
INDEX('DS2025'!$E$5:$E$15,MATCH(E19,'DS2025'!$D$5:$D$15,1)+1),
INDEX('DS2025'!$D$5:$D$15,MATCH(E19,'DS2025'!$D$5:$D$15,1)):
INDEX('DS2025'!$D$5:$D$15,MATCH(E19,'DS2025'!$D$5:$D$15,1)+1)),
IF($F$4=Database!$A$4,
_xlfn.FORECAST.LINEAR(E19,
INDEX('DS2025'!$H$5:$H$15,MATCH(E19,'DS2025'!$G$5:$G$15,1)):
INDEX('DS2025'!$H$5:$H$15,MATCH(E19,'DS2025'!$G$5:$G$15,1)+1),
INDEX('DS2025'!$G$5:$G$15,MATCH(E19,'DS2025'!$G$5:$G$15,1)):
INDEX('DS2025'!$G$5:$G$15,MATCH(E19,'DS2025'!$G$5:$G$15,1)+1)),
IF($F$4=Database!$A$5,
_xlfn.FORECAST.LINEAR(E19,
INDEX('DS2025'!$K$5:$K$15,MATCH(E19,'DS2025'!$J$5:$J$15,1)):
INDEX('DS2025'!$K$5:$K$15,MATCH(E19,'DS2025'!$J$5:$J$15,1)+1),
INDEX('DS2025'!$J$5:$J$15,MATCH(E19,'DS2025'!$J$5:$J$15,1)):
INDEX('DS2025'!$J$5:$J$15,MATCH(E19,'DS2025'!$J$5:$J$15,1)+1)),
IF($F$4=Database!$A$6,
_xlfn.FORECAST.LINEAR(E19,
INDEX('DS2025'!$N$5:$N$15,MATCH(E19,'DS2025'!$M$5:$M$15,1)):
INDEX('DS2025'!$N$5:$N$15,MATCH(E19,'DS2025'!$M$5:$M$15,1)+1),
INDEX('DS2025'!$M$5:$M$15,MATCH(E19,'DS2025'!$M$5:$M$15,1)):
INDEX('DS2025'!$M$5:$M$15,MATCH(E19,'DS2025'!$M$5:$M$15,1)+1)),
IF($F$4=Database!$A$7,
_xlfn.FORECAST.LINEAR(E19,
INDEX('DS2025'!$Q$5:$Q$15,MATCH(E19,'DS2025'!$P$5:$P$15,1)):
INDEX('DS2025'!$Q$5:$Q$15,MATCH(E19,'DS2025'!$P$5:$P$15,1)+1),
INDEX('DS2025'!$P$5:$P$15,MATCH(E19,'DS2025'!$P$5:$P$15,1)):
INDEX('DS2025'!$P$5:$P$15,MATCH(E19,'DS2025'!$P$5:$P$15,1)+1)),
IF($F$4=Database!$A$8,
_xlfn.FORECAST.LINEAR(E19,
INDEX('DS2025'!$T$5:$T$15,MATCH(E19,'DS2025'!$S$5:$S$15,1)):
INDEX('DS2025'!$T$5:$T$15,MATCH(E19,'DS2025'!$S$5:$S$15,1)+1),
INDEX('DS2025'!$S$5:$S$15,MATCH(E19,'DS2025'!$S$5:$S$15,1)):
INDEX('DS2025'!$S$5:$S$15,MATCH(E19,'DS2025'!$S$5:$S$15,1)+1)),
IF($F$4=Database!$A$9,
_xlfn.FORECAST.LINEAR(E19,
INDEX('DS2025'!$W$5:$W$15,MATCH(E19,'DS2025'!$V$5:$V$15,1)):
INDEX('DS2025'!$W$5:$W$15,MATCH(E19,'DS2025'!$V$5:$V$15,1)+1),
INDEX('DS2025'!$V$5:$V$15,MATCH(E19,'DS2025'!$V$5:$V$15,1)):
INDEX('DS2025'!$V$5:$V$15,MATCH(E19,'DS2025'!$V$5:$V$15,1)+1)),
IF($F$4=Database!$A$10,
_xlfn.FORECAST.LINEAR(E19,
INDEX('DS2025'!$Z$5:$Z$15,MATCH(E19,'DS2025'!$Y$5:$Y$15,1)):
INDEX('DS2025'!$Z$5:$Z$15,MATCH(E19,'DS2025'!$Y$5:$Y$15,1)+1),
INDEX('DS2025'!$Y$5:$Y$15,MATCH(E19,'DS2025'!$Y$5:$Y$15,1)):
INDEX('DS2025'!$Y$5:$Y$15,MATCH(E19,'DS2025'!$Y$5:$Y$15,1)+1)),
IF($F$4=Database!$A$11,
_xlfn.FORECAST.LINEAR(
E19,
INDEX('DS2025'!$B$21:$B$35,MATCH(E19,'DS2025'!$A$21:$A$35,1)):
INDEX('DS2025'!$B$21:$B$35,MATCH(E19,'DS2025'!$A$21:$A$35,1)+1),
INDEX('DS2025'!$A$21:$A$35,MATCH(E19,'DS2025'!$A$21:$A$35,1)):
INDEX('DS2025'!$A$21:$A$35,MATCH(E19,'DS2025'!$A$21:$A$35,1)+1)),
IF($F$4=Database!$A$12,
_xlfn.FORECAST.LINEAR(
E19,
INDEX('DS2025'!$E$21:$E$35,MATCH(E19,'DS2025'!$D$21:$D$35,1)):
INDEX('DS2025'!$E$21:$E$35,MATCH(E19,'DS2025'!$D$21:$D$35,1)+1),
INDEX('DS2025'!$D$21:$D$35,MATCH(E19,'DS2025'!$D$21:$D$35,1)):
INDEX('DS2025'!$D$21:$D$35,MATCH(E19,'DS2025'!$D$21:$D$35,1)+1)),
IF($F$4=Database!$A$13,
_xlfn.FORECAST.LINEAR(
E19,
INDEX('DS2025'!$H$21:$H$35,MATCH(E19,'DS2025'!$G$21:$G$35,1)):
INDEX('DS2025'!$H$21:$H$35,MATCH(E19,'DS2025'!$G$21:$G$35,1)+1),
INDEX('DS2025'!$G$21:$G$35,MATCH(E19,'DS2025'!$G$21:$G$35,1)):
INDEX('DS2025'!$G$21:$G$35,MATCH(E19,'DS2025'!$G$21:$G$35,1)+1)),
IF($F$4=Database!$A$14,
_xlfn.FORECAST.LINEAR(
E19,
INDEX('DS2025'!$K$21:$K$35,MATCH(E19,'DS2025'!$J$21:$J$35,1)):
INDEX('DS2025'!$K$21:$K$35,MATCH(E19,'DS2025'!$J$21:$J$35,1)+1),
INDEX('DS2025'!$J$21:$J$35,MATCH(E19,'DS2025'!$J$21:$J$35,1)):
INDEX('DS2025'!$J$21:$J$35,MATCH(E19,'DS2025'!$J$21:$J$35,1)+1)),
IF($F$4=Database!$A$15,
_xlfn.FORECAST.LINEAR(
E19,
INDEX('DS2025'!$N$21:$N$35,MATCH(E19,'DS2025'!$M$21:$M$35,1)):
INDEX('DS2025'!$N$21:$N$35,MATCH(E19,'DS2025'!$M$21:$M$35,1)+1),
INDEX('DS2025'!$M$21:$M$35,MATCH(E19,'DS2025'!$M$21:$M$35,1)):
INDEX('DS2025'!$M$21:$M$35,MATCH(E19,'DS2025'!$M$21:$M$35,1)+1)),
IF($F$4=Database!$A$16,
_xlfn.FORECAST.LINEAR(
E19,
INDEX('DS2025'!$Q$21:$Q$35,MATCH(E19,'DS2025'!$P$21:$P$35,1)):
INDEX('DS2025'!$Q$21:$Q$35,MATCH(E19,'DS2025'!$P$21:$P$35,1)+1),
INDEX('DS2025'!$P$21:$P$35,MATCH(E19,'DS2025'!$P$21:$P$35,1)):
INDEX('DS2025'!$P$21:$P$35,MATCH(E19,'DS2025'!$P$21:$P$35,1)+1)),
IF($F$4=Database!$A$17,
_xlfn.FORECAST.LINEAR(
E19,
INDEX('DS2025'!$T$21:$T$35,MATCH(E19,'DS2025'!$S$21:$S$35,1)):
INDEX('DS2025'!$T$21:$T$35,MATCH(E19,'DS2025'!$S$21:$S$35,1)+1),
INDEX('DS2025'!$S$21:$S$35,MATCH(E19,'DS2025'!$S$21:$S$35,1)):
INDEX('DS2025'!$S$21:$S$35,MATCH(E19,'DS2025'!$S$21:$S$35,1)+1)),
IF($F$4=Database!$A$18,
_xlfn.FORECAST.LINEAR(
E19,
INDEX('DS2025'!$W$21:$W$35,MATCH(E19,'DS2025'!$V$21:$V$35,1)):
INDEX('DS2025'!$W$21:$W$35,MATCH(E19,'DS2025'!$V$21:$V$35,1)+1),
INDEX('DS2025'!$V$21:$V$35,MATCH(E19,'DS2025'!$V$21:$V$35,1)):
INDEX('DS2025'!$V$21:$V$35,MATCH(E19,'DS2025'!$V$21:$V$35,1)+1)),
IF($F$4=Database!$A$19,
_xlfn.FORECAST.LINEAR(
E19,
INDEX('DS2025'!$Z$21:$Z$35,MATCH(E19,'DS2025'!$Y$21:$Y$35,1)):
INDEX('DS2025'!$Z$21:$Z$35,MATCH(E19,'DS2025'!$Y$21:$Y$35,1)+1),
INDEX('DS2025'!$Y$21:$Y$35,MATCH(E19,'DS2025'!$Y$21:$Y$35,1)):
INDEX('DS2025'!$Y$21:$Y$35,MATCH(E19,'DS2025'!$Y$21:$Y$35,1)+1)),
IF($F$4=Database!$A$20,
_xlfn.FORECAST.LINEAR(
E19,
INDEX('DS2025'!$AC$21:$AC$35,MATCH(E19,'DS2025'!$AB$21:$AB$35,1)):
INDEX('DS2025'!$AC$21:$AC$35,MATCH(E19,'DS2025'!$AB$21:$AB$35,1)+1),
INDEX('DS2025'!$AB$21:$AB$35,MATCH(E19,'DS2025'!$AB$21:$AB$35,1)):
INDEX('DS2025'!$AB$21:$AB$35,MATCH(E19,'DS2025'!$AB$21:$AB$35,1)+1))
)))))))))))))))))))</f>
        <v>-0.36003599280143966</v>
      </c>
      <c r="G19" s="98">
        <f t="shared" si="1"/>
        <v>108.63496400719856</v>
      </c>
      <c r="H19" s="98">
        <f>'Data 100 C'!D20</f>
        <v>107.65600000000001</v>
      </c>
      <c r="I19" s="98">
        <f>IF($I$4=Database!$A$2,
_xlfn.FORECAST.LINEAR(H19,
INDEX('DS2025'!$B$5:$B$15,MATCH(H19,'DS2025'!$A$5:$A$15,1)):
INDEX('DS2025'!$B$5:$B$15,MATCH(H19,'DS2025'!$A$5:$A$15,1)+1),
INDEX('DS2025'!$A$5:$A$15,MATCH(H19,'DS2025'!$A$5:$A$15,1)):
INDEX('DS2025'!$A$5:$A$15,MATCH(H19,'DS2025'!$A$5:$A$15,1)+1)),
IF($I$4=Database!$A$3,
_xlfn.FORECAST.LINEAR(H19,
INDEX('DS2025'!$E$5:$E$15,MATCH(H19,'DS2025'!$D$5:$D$15,1)):
INDEX('DS2025'!$E$5:$E$15,MATCH(H19,'DS2025'!$D$5:$D$15,1)+1),
INDEX('DS2025'!$D$5:$D$15,MATCH(H19,'DS2025'!$D$5:$D$15,1)):
INDEX('DS2025'!$D$5:$D$15,MATCH(H19,'DS2025'!$D$5:$D$15,1)+1)),
IF($I$4=Database!$A$4,
_xlfn.FORECAST.LINEAR(H19,
INDEX('DS2025'!$H$5:$H$15,MATCH(H19,'DS2025'!$G$5:$G$15,1)):
INDEX('DS2025'!$H$5:$H$15,MATCH(H19,'DS2025'!$G$5:$G$15,1)+1),
INDEX('DS2025'!$G$5:$G$15,MATCH(H19,'DS2025'!$G$5:$G$15,1)):
INDEX('DS2025'!$G$5:$G$15,MATCH(H19,'DS2025'!$G$5:$G$15,1)+1)),
IF($I$4=Database!$A$5,
_xlfn.FORECAST.LINEAR(H19,
INDEX('DS2025'!$K$5:$K$15,MATCH(H19,'DS2025'!$J$5:$J$15,1)):
INDEX('DS2025'!$K$5:$K$15,MATCH(H19,'DS2025'!$J$5:$J$15,1)+1),
INDEX('DS2025'!$J$5:$J$15,MATCH(H19,'DS2025'!$J$5:$J$15,1)):
INDEX('DS2025'!$J$5:$J$15,MATCH(H19,'DS2025'!$J$5:$J$15,1)+1)),
IF($I$4=Database!$A$6,
_xlfn.FORECAST.LINEAR(H19,
INDEX('DS2025'!$N$5:$N$15,MATCH(H19,'DS2025'!$M$5:$M$15,1)):
INDEX('DS2025'!$N$5:$N$15,MATCH(H19,'DS2025'!$M$5:$M$15,1)+1),
INDEX('DS2025'!$M$5:$M$15,MATCH(H19,'DS2025'!$M$5:$M$15,1)):
INDEX('DS2025'!$M$5:$M$15,MATCH(H19,'DS2025'!$M$5:$M$15,1)+1)),
IF($I$4=Database!$A$7,
_xlfn.FORECAST.LINEAR(H19,
INDEX('DS2025'!$Q$5:$Q$15,MATCH(H19,'DS2025'!$P$5:$P$15,1)):
INDEX('DS2025'!$Q$5:$Q$15,MATCH(H19,'DS2025'!$P$5:$P$15,1)+1),
INDEX('DS2025'!$P$5:$P$15,MATCH(H19,'DS2025'!$P$5:$P$15,1)):
INDEX('DS2025'!$P$5:$P$15,MATCH(H19,'DS2025'!$P$5:$P$15,1)+1)),
IF($I$4=Database!$A$8,
_xlfn.FORECAST.LINEAR(H19,
INDEX('DS2025'!$T$5:$T$15,MATCH(H19,'DS2025'!$S$5:$S$15,1)):
INDEX('DS2025'!$T$5:$T$15,MATCH(H19,'DS2025'!$S$5:$S$15,1)+1),
INDEX('DS2025'!$S$5:$S$15,MATCH(H19,'DS2025'!$S$5:$S$15,1)):
INDEX('DS2025'!$S$5:$S$15,MATCH(H19,'DS2025'!$S$5:$S$15,1)+1)),
IF($I$4=Database!$A$9,
_xlfn.FORECAST.LINEAR(H19,
INDEX('DS2025'!$W$5:$W$15,MATCH(H19,'DS2025'!$V$5:$V$15,1)):
INDEX('DS2025'!$W$5:$W$15,MATCH(H19,'DS2025'!$V$5:$V$15,1)+1),
INDEX('DS2025'!$V$5:$V$15,MATCH(H19,'DS2025'!$V$5:$V$15,1)):
INDEX('DS2025'!$V$5:$V$15,MATCH(H19,'DS2025'!$V$5:$V$15,1)+1)),
IF($I$4=Database!$A$10,
_xlfn.FORECAST.LINEAR(H19,
INDEX('DS2025'!$Z$5:$Z$15,MATCH(H19,'DS2025'!$Y$5:$Y$15,1)):
INDEX('DS2025'!$Z$5:$Z$15,MATCH(H19,'DS2025'!$Y$5:$Y$15,1)+1),
INDEX('DS2025'!$Y$5:$Y$15,MATCH(H19,'DS2025'!$Y$5:$Y$15,1)):
INDEX('DS2025'!$Y$5:$Y$15,MATCH(H19,'DS2025'!$Y$5:$Y$15,1)+1)),
IF($I$4=Database!$A$11,
_xlfn.FORECAST.LINEAR(
H19,
INDEX('DS2025'!$B$21:$B$35,MATCH(H19,'DS2025'!$A$21:$A$35,1)):
INDEX('DS2025'!$B$21:$B$35,MATCH(H19,'DS2025'!$A$21:$A$35,1)+1),
INDEX('DS2025'!$A$21:$A$35,MATCH(H19,'DS2025'!$A$21:$A$35,1)):
INDEX('DS2025'!$A$21:$A$35,MATCH(H19,'DS2025'!$A$21:$A$35,1)+1)),
IF($I$4=Database!$A$12,
_xlfn.FORECAST.LINEAR(
H19,
INDEX('DS2025'!$E$21:$E$35,MATCH(H19,'DS2025'!$D$21:$D$35,1)):
INDEX('DS2025'!$E$21:$E$35,MATCH(H19,'DS2025'!$D$21:$D$35,1)+1),
INDEX('DS2025'!$D$21:$D$35,MATCH(H19,'DS2025'!$D$21:$D$35,1)):
INDEX('DS2025'!$D$21:$D$35,MATCH(H19,'DS2025'!$D$21:$D$35,1)+1)),
IF($I$4=Database!$A$13,
_xlfn.FORECAST.LINEAR(
H19,
INDEX('DS2025'!$H$21:$H$35,MATCH(H19,'DS2025'!$G$21:$G$35,1)):
INDEX('DS2025'!$H$21:$H$35,MATCH(H19,'DS2025'!$G$21:$G$35,1)+1),
INDEX('DS2025'!$G$21:$G$35,MATCH(H19,'DS2025'!$G$21:$G$35,1)):
INDEX('DS2025'!$G$21:$G$35,MATCH(H19,'DS2025'!$G$21:$G$35,1)+1)),
IF($I$4=Database!$A$14,
_xlfn.FORECAST.LINEAR(
H19,
INDEX('DS2025'!$K$21:$K$35,MATCH(H19,'DS2025'!$J$21:$J$35,1)):
INDEX('DS2025'!$K$21:$K$35,MATCH(H19,'DS2025'!$J$21:$J$35,1)+1),
INDEX('DS2025'!$J$21:$J$35,MATCH(H19,'DS2025'!$J$21:$J$35,1)):
INDEX('DS2025'!$J$21:$J$35,MATCH(H19,'DS2025'!$J$21:$J$35,1)+1)),
IF($I$4=Database!$A$15,
_xlfn.FORECAST.LINEAR(
H19,
INDEX('DS2025'!$N$21:$N$35,MATCH(H19,'DS2025'!$M$21:$M$35,1)):
INDEX('DS2025'!$N$21:$N$35,MATCH(H19,'DS2025'!$M$21:$M$35,1)+1),
INDEX('DS2025'!$M$21:$M$35,MATCH(H19,'DS2025'!$M$21:$M$35,1)):
INDEX('DS2025'!$M$21:$M$35,MATCH(H19,'DS2025'!$M$21:$M$35,1)+1)),
IF($I$4=Database!$A$16,
_xlfn.FORECAST.LINEAR(
H19,
INDEX('DS2025'!$Q$21:$Q$35,MATCH(H19,'DS2025'!$P$21:$P$35,1)):
INDEX('DS2025'!$Q$21:$Q$35,MATCH(H19,'DS2025'!$P$21:$P$35,1)+1),
INDEX('DS2025'!$P$21:$P$35,MATCH(H19,'DS2025'!$P$21:$P$35,1)):
INDEX('DS2025'!$P$21:$P$35,MATCH(H19,'DS2025'!$P$21:$P$35,1)+1)),
IF($I$4=Database!$A$17,
_xlfn.FORECAST.LINEAR(
H19,
INDEX('DS2025'!$T$21:$T$35,MATCH(H19,'DS2025'!$S$21:$S$35,1)):
INDEX('DS2025'!$T$21:$T$35,MATCH(H19,'DS2025'!$S$21:$S$35,1)+1),
INDEX('DS2025'!$S$21:$S$35,MATCH(H19,'DS2025'!$S$21:$S$35,1)):
INDEX('DS2025'!$S$21:$S$35,MATCH(H19,'DS2025'!$S$21:$S$35,1)+1)),
IF($I$4=Database!$A$18,
_xlfn.FORECAST.LINEAR(
H19,
INDEX('DS2025'!$W$21:$W$35,MATCH(H19,'DS2025'!$V$21:$V$35,1)):
INDEX('DS2025'!$W$21:$W$35,MATCH(H19,'DS2025'!$V$21:$V$35,1)+1),
INDEX('DS2025'!$V$21:$V$35,MATCH(H19,'DS2025'!$V$21:$V$35,1)):
INDEX('DS2025'!$V$21:$V$35,MATCH(H19,'DS2025'!$V$21:$V$35,1)+1)),
IF($I$4=Database!$A$19,
_xlfn.FORECAST.LINEAR(
H19,
INDEX('DS2025'!$Z$21:$Z$35,MATCH(H19,'DS2025'!$Y$21:$Y$35,1)):
INDEX('DS2025'!$Z$21:$Z$35,MATCH(H19,'DS2025'!$Y$21:$Y$35,1)+1),
INDEX('DS2025'!$Y$21:$Y$35,MATCH(H19,'DS2025'!$Y$21:$Y$35,1)):
INDEX('DS2025'!$Y$21:$Y$35,MATCH(H19,'DS2025'!$Y$21:$Y$35,1)+1)),
IF($I$4=Database!$A$20,
_xlfn.FORECAST.LINEAR(
H19,
INDEX('DS2025'!$AC$21:$AC$35,MATCH(H19,'DS2025'!$AB$21:$AB$35,1)):
INDEX('DS2025'!$AC$21:$AC$35,MATCH(H19,'DS2025'!$AB$21:$AB$35,1)+1),
INDEX('DS2025'!$AB$21:$AB$35,MATCH(H19,'DS2025'!$AB$21:$AB$35,1)):
INDEX('DS2025'!$AB$21:$AB$35,MATCH(H19,'DS2025'!$AB$21:$AB$35,1)+1))
)))))))))))))))))))</f>
        <v>-0.22949276056000956</v>
      </c>
      <c r="J19" s="98">
        <f t="shared" si="2"/>
        <v>107.42650723944</v>
      </c>
      <c r="K19" s="98">
        <f>'Data 100 C'!E20</f>
        <v>107.99</v>
      </c>
      <c r="L19" s="98">
        <f>IF($L$4=Database!$A$2,
_xlfn.FORECAST.LINEAR(K19,
INDEX('DS2025'!$B$5:$B$15,MATCH(K19,'DS2025'!$A$5:$A$15,1)):
INDEX('DS2025'!$B$5:$B$15,MATCH(K19,'DS2025'!$A$5:$A$15,1)+1),
INDEX('DS2025'!$A$5:$A$15,MATCH(K19,'DS2025'!$A$5:$A$15,1)):
INDEX('DS2025'!$A$5:$A$15,MATCH(K19,'DS2025'!$A$5:$A$15,1)+1)),
IF($L$4=Database!$A$3,
_xlfn.FORECAST.LINEAR(K19,
INDEX('DS2025'!$E$5:$E$15,MATCH(K19,'DS2025'!$D$5:$D$15,1)):
INDEX('DS2025'!$E$5:$E$15,MATCH(K19,'DS2025'!$D$5:$D$15,1)+1),
INDEX('DS2025'!$D$5:$D$15,MATCH(K19,'DS2025'!$D$5:$D$15,1)):
INDEX('DS2025'!$D$5:$D$15,MATCH(K19,'DS2025'!$D$5:$D$15,1)+1)),
IF($L$4=Database!$A$4,
_xlfn.FORECAST.LINEAR(K19,
INDEX('DS2025'!$H$5:$H$15,MATCH(K19,'DS2025'!$G$5:$G$15,1)):
INDEX('DS2025'!$H$5:$H$15,MATCH(K19,'DS2025'!$G$5:$G$15,1)+1),
INDEX('DS2025'!$G$5:$G$15,MATCH(K19,'DS2025'!$G$5:$G$15,1)):
INDEX('DS2025'!$G$5:$G$15,MATCH(K19,'DS2025'!$G$5:$G$15,1)+1)),
IF($L$4=Database!$A$5,
_xlfn.FORECAST.LINEAR(K19,
INDEX('DS2025'!$K$5:$K$15,MATCH(K19,'DS2025'!$J$5:$J$15,1)):
INDEX('DS2025'!$K$5:$K$15,MATCH(K19,'DS2025'!$J$5:$J$15,1)+1),
INDEX('DS2025'!$J$5:$J$15,MATCH(K19,'DS2025'!$J$5:$J$15,1)):
INDEX('DS2025'!$J$5:$J$15,MATCH(K19,'DS2025'!$J$5:$J$15,1)+1)),
IF($L$4=Database!$A$6,
_xlfn.FORECAST.LINEAR(K19,
INDEX('DS2025'!$N$5:$N$15,MATCH(K19,'DS2025'!$M$5:$M$15,1)):
INDEX('DS2025'!$N$5:$N$15,MATCH(K19,'DS2025'!$M$5:$M$15,1)+1),
INDEX('DS2025'!$M$5:$M$15,MATCH(K19,'DS2025'!$M$5:$M$15,1)):
INDEX('DS2025'!$M$5:$M$15,MATCH(K19,'DS2025'!$M$5:$M$15,1)+1)),
IF($L$4=Database!$A$7,
_xlfn.FORECAST.LINEAR(K19,
INDEX('DS2025'!$Q$5:$Q$15,MATCH(K19,'DS2025'!$P$5:$P$15,1)):
INDEX('DS2025'!$Q$5:$Q$15,MATCH(K19,'DS2025'!$P$5:$P$15,1)+1),
INDEX('DS2025'!$P$5:$P$15,MATCH(K19,'DS2025'!$P$5:$P$15,1)):
INDEX('DS2025'!$P$5:$P$15,MATCH(K19,'DS2025'!$P$5:$P$15,1)+1)),
IF($L$4=Database!$A$8,
_xlfn.FORECAST.LINEAR(K19,
INDEX('DS2025'!$T$5:$T$15,MATCH(K19,'DS2025'!$S$5:$S$15,1)):
INDEX('DS2025'!$T$5:$T$15,MATCH(K19,'DS2025'!$S$5:$S$15,1)+1),
INDEX('DS2025'!$S$5:$S$15,MATCH(K19,'DS2025'!$S$5:$S$15,1)):
INDEX('DS2025'!$S$5:$S$15,MATCH(K19,'DS2025'!$S$5:$S$15,1)+1)),
IF($L$4=Database!$A$9,
_xlfn.FORECAST.LINEAR(K19,
INDEX('DS2025'!$W$5:$W$15,MATCH(K19,'DS2025'!$V$5:$V$15,1)):
INDEX('DS2025'!$W$5:$W$15,MATCH(K19,'DS2025'!$V$5:$V$15,1)+1),
INDEX('DS2025'!$V$5:$V$15,MATCH(K19,'DS2025'!$V$5:$V$15,1)):
INDEX('DS2025'!$V$5:$V$15,MATCH(K19,'DS2025'!$V$5:$V$15,1)+1)),
IF($L$4=Database!$A$10,
_xlfn.FORECAST.LINEAR(K19,
INDEX('DS2025'!$Z$5:$Z$15,MATCH(K19,'DS2025'!$Y$5:$Y$15,1)):
INDEX('DS2025'!$Z$5:$Z$15,MATCH(K19,'DS2025'!$Y$5:$Y$15,1)+1),
INDEX('DS2025'!$Y$5:$Y$15,MATCH(K19,'DS2025'!$Y$5:$Y$15,1)):
INDEX('DS2025'!$Y$5:$Y$15,MATCH(K19,'DS2025'!$Y$5:$Y$15,1)+1)),
IF($L$4=Database!$A$11,
_xlfn.FORECAST.LINEAR(
K19,
INDEX('DS2025'!$B$21:$B$35,MATCH(K19,'DS2025'!$A$21:$A$35,1)):
INDEX('DS2025'!$B$21:$B$35,MATCH(K19,'DS2025'!$A$21:$A$35,1)+1),
INDEX('DS2025'!$A$21:$A$35,MATCH(K19,'DS2025'!$A$21:$A$35,1)):
INDEX('DS2025'!$A$21:$A$35,MATCH(K19,'DS2025'!$A$21:$A$35,1)+1)),
IF($L$4=Database!$A$12,
_xlfn.FORECAST.LINEAR(
K19,
INDEX('DS2025'!$E$21:$E$35,MATCH(K19,'DS2025'!$D$21:$D$35,1)):
INDEX('DS2025'!$E$21:$E$35,MATCH(K19,'DS2025'!$D$21:$D$35,1)+1),
INDEX('DS2025'!$D$21:$D$35,MATCH(K19,'DS2025'!$D$21:$D$35,1)):
INDEX('DS2025'!$D$21:$D$35,MATCH(K19,'DS2025'!$D$21:$D$35,1)+1)),
IF($L$4=Database!$A$13,
_xlfn.FORECAST.LINEAR(
K19,
INDEX('DS2025'!$H$21:$H$35,MATCH(K19,'DS2025'!$G$21:$G$35,1)):
INDEX('DS2025'!$H$21:$H$35,MATCH(K19,'DS2025'!$G$21:$G$35,1)+1),
INDEX('DS2025'!$G$21:$G$35,MATCH(K19,'DS2025'!$G$21:$G$35,1)):
INDEX('DS2025'!$G$21:$G$35,MATCH(K19,'DS2025'!$G$21:$G$35,1)+1)),
IF($L$4=Database!$A$14,
_xlfn.FORECAST.LINEAR(
K19,
INDEX('DS2025'!$K$21:$K$35,MATCH(K19,'DS2025'!$J$21:$J$35,1)):
INDEX('DS2025'!$K$21:$K$35,MATCH(K19,'DS2025'!$J$21:$J$35,1)+1),
INDEX('DS2025'!$J$21:$J$35,MATCH(K19,'DS2025'!$J$21:$J$35,1)):
INDEX('DS2025'!$J$21:$J$35,MATCH(K19,'DS2025'!$J$21:$J$35,1)+1)),
IF($L$4=Database!$A$15,
_xlfn.FORECAST.LINEAR(
K19,
INDEX('DS2025'!$N$21:$N$35,MATCH(K19,'DS2025'!$M$21:$M$35,1)):
INDEX('DS2025'!$N$21:$N$35,MATCH(K19,'DS2025'!$M$21:$M$35,1)+1),
INDEX('DS2025'!$M$21:$M$35,MATCH(K19,'DS2025'!$M$21:$M$35,1)):
INDEX('DS2025'!$M$21:$M$35,MATCH(K19,'DS2025'!$M$21:$M$35,1)+1)),
IF($L$4=Database!$A$16,
_xlfn.FORECAST.LINEAR(
K19,
INDEX('DS2025'!$Q$21:$Q$35,MATCH(K19,'DS2025'!$P$21:$P$35,1)):
INDEX('DS2025'!$Q$21:$Q$35,MATCH(K19,'DS2025'!$P$21:$P$35,1)+1),
INDEX('DS2025'!$P$21:$P$35,MATCH(K19,'DS2025'!$P$21:$P$35,1)):
INDEX('DS2025'!$P$21:$P$35,MATCH(K19,'DS2025'!$P$21:$P$35,1)+1)),
IF($L$4=Database!$A$17,
_xlfn.FORECAST.LINEAR(
K19,
INDEX('DS2025'!$T$21:$T$35,MATCH(K19,'DS2025'!$S$21:$S$35,1)):
INDEX('DS2025'!$T$21:$T$35,MATCH(K19,'DS2025'!$S$21:$S$35,1)+1),
INDEX('DS2025'!$S$21:$S$35,MATCH(K19,'DS2025'!$S$21:$S$35,1)):
INDEX('DS2025'!$S$21:$S$35,MATCH(K19,'DS2025'!$S$21:$S$35,1)+1)),
IF($L$4=Database!$A$18,
_xlfn.FORECAST.LINEAR(
K19,
INDEX('DS2025'!$W$21:$W$35,MATCH(K19,'DS2025'!$V$21:$V$35,1)):
INDEX('DS2025'!$W$21:$W$35,MATCH(K19,'DS2025'!$V$21:$V$35,1)+1),
INDEX('DS2025'!$V$21:$V$35,MATCH(K19,'DS2025'!$V$21:$V$35,1)):
INDEX('DS2025'!$V$21:$V$35,MATCH(K19,'DS2025'!$V$21:$V$35,1)+1)),
IF($L$4=Database!$A$19,
_xlfn.FORECAST.LINEAR(
K19,
INDEX('DS2025'!$Z$21:$Z$35,MATCH(K19,'DS2025'!$Y$21:$Y$35,1)):
INDEX('DS2025'!$Z$21:$Z$35,MATCH(K19,'DS2025'!$Y$21:$Y$35,1)+1),
INDEX('DS2025'!$Y$21:$Y$35,MATCH(K19,'DS2025'!$Y$21:$Y$35,1)):
INDEX('DS2025'!$Y$21:$Y$35,MATCH(K19,'DS2025'!$Y$21:$Y$35,1)+1)),
IF($L$4=Database!$A$20,
_xlfn.FORECAST.LINEAR(
K19,
INDEX('DS2025'!$AC$21:$AC$35,MATCH(K19,'DS2025'!$AB$21:$AB$35,1)):
INDEX('DS2025'!$AC$21:$AC$35,MATCH(K19,'DS2025'!$AB$21:$AB$35,1)+1),
INDEX('DS2025'!$AB$21:$AB$35,MATCH(K19,'DS2025'!$AB$21:$AB$35,1)):
INDEX('DS2025'!$AB$21:$AB$35,MATCH(K19,'DS2025'!$AB$21:$AB$35,1)+1))
)))))))))))))))))))</f>
        <v>-0.35991541691661666</v>
      </c>
      <c r="M19" s="98">
        <f t="shared" si="3"/>
        <v>107.63008458308337</v>
      </c>
      <c r="N19" s="317">
        <f>'Data 100 C'!F20</f>
        <v>106.617</v>
      </c>
      <c r="O19" s="98">
        <f>IF($O$4=Database!$A$2,
_xlfn.FORECAST.LINEAR(N19,
INDEX('DS2025'!$B$5:$B$15,MATCH(N19,'DS2025'!$A$5:$A$15,1)):
INDEX('DS2025'!$B$5:$B$15,MATCH(N19,'DS2025'!$A$5:$A$15,1)+1),
INDEX('DS2025'!$A$5:$A$15,MATCH(N19,'DS2025'!$A$5:$A$15,1)):
INDEX('DS2025'!$A$5:$A$15,MATCH(N19,'DS2025'!$A$5:$A$15,1)+1)),
IF($O$4=Database!$A$3,
_xlfn.FORECAST.LINEAR(N19,
INDEX('DS2025'!$E$5:$E$15,MATCH(N19,'DS2025'!$D$5:$D$15,1)):
INDEX('DS2025'!$E$5:$E$15,MATCH(N19,'DS2025'!$D$5:$D$15,1)+1),
INDEX('DS2025'!$D$5:$D$15,MATCH(N19,'DS2025'!$D$5:$D$15,1)):
INDEX('DS2025'!$D$5:$D$15,MATCH(N19,'DS2025'!$D$5:$D$15,1)+1)),
IF($O$4=Database!$A$4,
_xlfn.FORECAST.LINEAR(N19,
INDEX('DS2025'!$H$5:$H$15,MATCH(N19,'DS2025'!$G$5:$G$15,1)):
INDEX('DS2025'!$H$5:$H$15,MATCH(N19,'DS2025'!$G$5:$G$15,1)+1),
INDEX('DS2025'!$G$5:$G$15,MATCH(N19,'DS2025'!$G$5:$G$15,1)):
INDEX('DS2025'!$G$5:$G$15,MATCH(N19,'DS2025'!$G$5:$G$15,1)+1)),
IF($O$4=Database!$A$5,
_xlfn.FORECAST.LINEAR(N19,
INDEX('DS2025'!$K$5:$K$15,MATCH(N19,'DS2025'!$J$5:$J$15,1)):
INDEX('DS2025'!$K$5:$K$15,MATCH(N19,'DS2025'!$J$5:$J$15,1)+1),
INDEX('DS2025'!$J$5:$J$15,MATCH(N19,'DS2025'!$J$5:$J$15,1)):
INDEX('DS2025'!$J$5:$J$15,MATCH(N19,'DS2025'!$J$5:$J$15,1)+1)),
IF($O$4=Database!$A$6,
_xlfn.FORECAST.LINEAR(N19,
INDEX('DS2025'!$N$5:$N$15,MATCH(N19,'DS2025'!$M$5:$M$15,1)):
INDEX('DS2025'!$N$5:$N$15,MATCH(N19,'DS2025'!$M$5:$M$15,1)+1),
INDEX('DS2025'!$M$5:$M$15,MATCH(N19,'DS2025'!$M$5:$M$15,1)):
INDEX('DS2025'!$M$5:$M$15,MATCH(N19,'DS2025'!$M$5:$M$15,1)+1)),
IF($O$4=Database!$A$7,
_xlfn.FORECAST.LINEAR(N19,
INDEX('DS2025'!$Q$5:$Q$15,MATCH(N19,'DS2025'!$P$5:$P$15,1)):
INDEX('DS2025'!$Q$5:$Q$15,MATCH(N19,'DS2025'!$P$5:$P$15,1)+1),
INDEX('DS2025'!$P$5:$P$15,MATCH(N19,'DS2025'!$P$5:$P$15,1)):
INDEX('DS2025'!$P$5:$P$15,MATCH(N19,'DS2025'!$P$5:$P$15,1)+1)),
IF($O$4=Database!$A$8,
_xlfn.FORECAST.LINEAR(N19,
INDEX('DS2025'!$T$5:$T$15,MATCH(N19,'DS2025'!$S$5:$S$15,1)):
INDEX('DS2025'!$T$5:$T$15,MATCH(N19,'DS2025'!$S$5:$S$15,1)+1),
INDEX('DS2025'!$S$5:$S$15,MATCH(N19,'DS2025'!$S$5:$S$15,1)):
INDEX('DS2025'!$S$5:$S$15,MATCH(N19,'DS2025'!$S$5:$S$15,1)+1)),
IF($O$4=Database!$A$9,
_xlfn.FORECAST.LINEAR(N19,
INDEX('DS2025'!$W$5:$W$15,MATCH(N19,'DS2025'!$V$5:$V$15,1)):
INDEX('DS2025'!$W$5:$W$15,MATCH(N19,'DS2025'!$V$5:$V$15,1)+1),
INDEX('DS2025'!$V$5:$V$15,MATCH(N19,'DS2025'!$V$5:$V$15,1)):
INDEX('DS2025'!$V$5:$V$15,MATCH(N19,'DS2025'!$V$5:$V$15,1)+1)),
IF($O$4=Database!$A$10,
_xlfn.FORECAST.LINEAR(N19,
INDEX('DS2025'!$Z$5:$Z$15,MATCH(N19,'DS2025'!$Y$5:$Y$15,1)):
INDEX('DS2025'!$Z$5:$Z$15,MATCH(N19,'DS2025'!$Y$5:$Y$15,1)+1),
INDEX('DS2025'!$Y$5:$Y$15,MATCH(N19,'DS2025'!$Y$5:$Y$15,1)):
INDEX('DS2025'!$Y$5:$Y$15,MATCH(N19,'DS2025'!$Y$5:$Y$15,1)+1)),
IF($O$4=Database!$A$11,
_xlfn.FORECAST.LINEAR(
N19,
INDEX('DS2025'!$B$21:$B$35,MATCH(N19,'DS2025'!$A$21:$A$35,1)):
INDEX('DS2025'!$B$21:$B$35,MATCH(N19,'DS2025'!$A$21:$A$35,1)+1),
INDEX('DS2025'!$A$21:$A$35,MATCH(N19,'DS2025'!$A$21:$A$35,1)):
INDEX('DS2025'!$A$21:$A$35,MATCH(N19,'DS2025'!$A$21:$A$35,1)+1)),
IF($O$4=Database!$A$12,
_xlfn.FORECAST.LINEAR(
N19,
INDEX('DS2025'!$E$21:$E$35,MATCH(N19,'DS2025'!$D$21:$D$35,1)):
INDEX('DS2025'!$E$21:$E$35,MATCH(N19,'DS2025'!$D$21:$D$35,1)+1),
INDEX('DS2025'!$D$21:$D$35,MATCH(N19,'DS2025'!$D$21:$D$35,1)):
INDEX('DS2025'!$D$21:$D$35,MATCH(N19,'DS2025'!$D$21:$D$35,1)+1)),
IF($O$4=Database!$A$13,
_xlfn.FORECAST.LINEAR(
N19,
INDEX('DS2025'!$H$21:$H$35,MATCH(N19,'DS2025'!$G$21:$G$35,1)):
INDEX('DS2025'!$H$21:$H$35,MATCH(N19,'DS2025'!$G$21:$G$35,1)+1),
INDEX('DS2025'!$G$21:$G$35,MATCH(N19,'DS2025'!$G$21:$G$35,1)):
INDEX('DS2025'!$G$21:$G$35,MATCH(N19,'DS2025'!$G$21:$G$35,1)+1)),
IF($O$4=Database!$A$14,
_xlfn.FORECAST.LINEAR(
N19,
INDEX('DS2025'!$K$21:$K$35,MATCH(N19,'DS2025'!$J$21:$J$35,1)):
INDEX('DS2025'!$K$21:$K$35,MATCH(N19,'DS2025'!$J$21:$J$35,1)+1),
INDEX('DS2025'!$J$21:$J$35,MATCH(N19,'DS2025'!$J$21:$J$35,1)):
INDEX('DS2025'!$J$21:$J$35,MATCH(N19,'DS2025'!$J$21:$J$35,1)+1)),
IF($O$4=Database!$A$15,
_xlfn.FORECAST.LINEAR(
N19,
INDEX('DS2025'!$N$21:$N$35,MATCH(N19,'DS2025'!$M$21:$M$35,1)):
INDEX('DS2025'!$N$21:$N$35,MATCH(N19,'DS2025'!$M$21:$M$35,1)+1),
INDEX('DS2025'!$M$21:$M$35,MATCH(N19,'DS2025'!$M$21:$M$35,1)):
INDEX('DS2025'!$M$21:$M$35,MATCH(N19,'DS2025'!$M$21:$M$35,1)+1)),
IF($O$4=Database!$A$16,
_xlfn.FORECAST.LINEAR(
N19,
INDEX('DS2025'!$Q$21:$Q$35,MATCH(N19,'DS2025'!$P$21:$P$35,1)):
INDEX('DS2025'!$Q$21:$Q$35,MATCH(N19,'DS2025'!$P$21:$P$35,1)+1),
INDEX('DS2025'!$P$21:$P$35,MATCH(N19,'DS2025'!$P$21:$P$35,1)):
INDEX('DS2025'!$P$21:$P$35,MATCH(N19,'DS2025'!$P$21:$P$35,1)+1)),
IF($O$4=Database!$A$17,
_xlfn.FORECAST.LINEAR(
N19,
INDEX('DS2025'!$T$21:$T$35,MATCH(N19,'DS2025'!$S$21:$S$35,1)):
INDEX('DS2025'!$T$21:$T$35,MATCH(N19,'DS2025'!$S$21:$S$35,1)+1),
INDEX('DS2025'!$S$21:$S$35,MATCH(N19,'DS2025'!$S$21:$S$35,1)):
INDEX('DS2025'!$S$21:$S$35,MATCH(N19,'DS2025'!$S$21:$S$35,1)+1)),
IF($O$4=Database!$A$18,
_xlfn.FORECAST.LINEAR(
N19,
INDEX('DS2025'!$W$21:$W$35,MATCH(N19,'DS2025'!$V$21:$V$35,1)):
INDEX('DS2025'!$W$21:$W$35,MATCH(N19,'DS2025'!$V$21:$V$35,1)+1),
INDEX('DS2025'!$V$21:$V$35,MATCH(N19,'DS2025'!$V$21:$V$35,1)):
INDEX('DS2025'!$V$21:$V$35,MATCH(N19,'DS2025'!$V$21:$V$35,1)+1)),
IF($O$4=Database!$A$19,
_xlfn.FORECAST.LINEAR(
N19,
INDEX('DS2025'!$Z$21:$Z$35,MATCH(N19,'DS2025'!$Y$21:$Y$35,1)):
INDEX('DS2025'!$Z$21:$Z$35,MATCH(N19,'DS2025'!$Y$21:$Y$35,1)+1),
INDEX('DS2025'!$Y$21:$Y$35,MATCH(N19,'DS2025'!$Y$21:$Y$35,1)):
INDEX('DS2025'!$Y$21:$Y$35,MATCH(N19,'DS2025'!$Y$21:$Y$35,1)+1)),
IF($O$4=Database!$A$20,
_xlfn.FORECAST.LINEAR(
N19,
INDEX('DS2025'!$AC$21:$AC$35,MATCH(N19,'DS2025'!$AB$21:$AB$35,1)):
INDEX('DS2025'!$AC$21:$AC$35,MATCH(N19,'DS2025'!$AB$21:$AB$35,1)+1),
INDEX('DS2025'!$AB$21:$AB$35,MATCH(N19,'DS2025'!$AB$21:$AB$35,1)):
INDEX('DS2025'!$AB$21:$AB$35,MATCH(N19,'DS2025'!$AB$21:$AB$35,1)+1))
)))))))))))))))))))</f>
        <v>-0.35975068986202757</v>
      </c>
      <c r="P19" s="96">
        <f t="shared" si="4"/>
        <v>106.25724931013798</v>
      </c>
      <c r="Q19" s="317">
        <f>'Data 100 C'!G20</f>
        <v>107.94</v>
      </c>
      <c r="R19" s="98">
        <f>IF($R$4=Database!$A$2,
_xlfn.FORECAST.LINEAR(Q19,
INDEX('DS2025'!$B$5:$B$15,MATCH(Q19,'DS2025'!$A$5:$A$15,1)):
INDEX('DS2025'!$B$5:$B$15,MATCH(Q19,'DS2025'!$A$5:$A$15,1)+1),
INDEX('DS2025'!$A$5:$A$15,MATCH(Q19,'DS2025'!$A$5:$A$15,1)):
INDEX('DS2025'!$A$5:$A$15,MATCH(Q19,'DS2025'!$A$5:$A$15,1)+1)),
IF($R$4=Database!$A$3,
_xlfn.FORECAST.LINEAR(Q19,
INDEX('DS2025'!$E$5:$E$15,MATCH(Q19,'DS2025'!$D$5:$D$15,1)):
INDEX('DS2025'!$E$5:$E$15,MATCH(Q19,'DS2025'!$D$5:$D$15,1)+1),
INDEX('DS2025'!$D$5:$D$15,MATCH(Q19,'DS2025'!$D$5:$D$15,1)):
INDEX('DS2025'!$D$5:$D$15,MATCH(Q19,'DS2025'!$D$5:$D$15,1)+1)),
IF($R$4=Database!$A$4,
_xlfn.FORECAST.LINEAR(Q19,
INDEX('DS2025'!$H$5:$H$15,MATCH(Q19,'DS2025'!$G$5:$G$15,1)):
INDEX('DS2025'!$H$5:$H$15,MATCH(Q19,'DS2025'!$G$5:$G$15,1)+1),
INDEX('DS2025'!$G$5:$G$15,MATCH(Q19,'DS2025'!$G$5:$G$15,1)):
INDEX('DS2025'!$G$5:$G$15,MATCH(Q19,'DS2025'!$G$5:$G$15,1)+1)),
IF($R$4=Database!$A$5,
_xlfn.FORECAST.LINEAR(Q19,
INDEX('DS2025'!$K$5:$K$15,MATCH(Q19,'DS2025'!$J$5:$J$15,1)):
INDEX('DS2025'!$K$5:$K$15,MATCH(Q19,'DS2025'!$J$5:$J$15,1)+1),
INDEX('DS2025'!$J$5:$J$15,MATCH(Q19,'DS2025'!$J$5:$J$15,1)):
INDEX('DS2025'!$J$5:$J$15,MATCH(Q19,'DS2025'!$J$5:$J$15,1)+1)),
IF($R$4=Database!$A$6,
_xlfn.FORECAST.LINEAR(Q19,
INDEX('DS2025'!$N$5:$N$15,MATCH(Q19,'DS2025'!$M$5:$M$15,1)):
INDEX('DS2025'!$N$5:$N$15,MATCH(Q19,'DS2025'!$M$5:$M$15,1)+1),
INDEX('DS2025'!$M$5:$M$15,MATCH(Q19,'DS2025'!$M$5:$M$15,1)):
INDEX('DS2025'!$M$5:$M$15,MATCH(Q19,'DS2025'!$M$5:$M$15,1)+1)),
IF($R$4=Database!$A$7,
_xlfn.FORECAST.LINEAR(Q19,
INDEX('DS2025'!$Q$5:$Q$15,MATCH(Q19,'DS2025'!$P$5:$P$15,1)):
INDEX('DS2025'!$Q$5:$Q$15,MATCH(Q19,'DS2025'!$P$5:$P$15,1)+1),
INDEX('DS2025'!$P$5:$P$15,MATCH(Q19,'DS2025'!$P$5:$P$15,1)):
INDEX('DS2025'!$P$5:$P$15,MATCH(Q19,'DS2025'!$P$5:$P$15,1)+1)),
IF($R$4=Database!$A$8,
_xlfn.FORECAST.LINEAR(Q19,
INDEX('DS2025'!$T$5:$T$15,MATCH(Q19,'DS2025'!$S$5:$S$15,1)):
INDEX('DS2025'!$T$5:$T$15,MATCH(Q19,'DS2025'!$S$5:$S$15,1)+1),
INDEX('DS2025'!$S$5:$S$15,MATCH(Q19,'DS2025'!$S$5:$S$15,1)):
INDEX('DS2025'!$S$5:$S$15,MATCH(Q19,'DS2025'!$S$5:$S$15,1)+1)),
IF($R$4=Database!$A$9,
_xlfn.FORECAST.LINEAR(Q19,
INDEX('DS2025'!$W$5:$W$15,MATCH(Q19,'DS2025'!$V$5:$V$15,1)):
INDEX('DS2025'!$W$5:$W$15,MATCH(Q19,'DS2025'!$V$5:$V$15,1)+1),
INDEX('DS2025'!$V$5:$V$15,MATCH(Q19,'DS2025'!$V$5:$V$15,1)):
INDEX('DS2025'!$V$5:$V$15,MATCH(Q19,'DS2025'!$V$5:$V$15,1)+1)),
IF($R$4=Database!$A$10,
_xlfn.FORECAST.LINEAR(Q19,
INDEX('DS2025'!$Z$5:$Z$15,MATCH(Q19,'DS2025'!$Y$5:$Y$15,1)):
INDEX('DS2025'!$Z$5:$Z$15,MATCH(Q19,'DS2025'!$Y$5:$Y$15,1)+1),
INDEX('DS2025'!$Y$5:$Y$15,MATCH(Q19,'DS2025'!$Y$5:$Y$15,1)):
INDEX('DS2025'!$Y$5:$Y$15,MATCH(Q19,'DS2025'!$Y$5:$Y$15,1)+1)),
IF($R$4=Database!$A$11,
_xlfn.FORECAST.LINEAR(
Q19,
INDEX('DS2025'!$B$21:$B$35,MATCH(Q19,'DS2025'!$A$21:$A$35,1)):
INDEX('DS2025'!$B$21:$B$35,MATCH(Q19,'DS2025'!$A$21:$A$35,1)+1),
INDEX('DS2025'!$A$21:$A$35,MATCH(Q19,'DS2025'!$A$21:$A$35,1)):
INDEX('DS2025'!$A$21:$A$35,MATCH(Q19,'DS2025'!$A$21:$A$35,1)+1)),
IF($R$4=Database!$A$12,
_xlfn.FORECAST.LINEAR(
Q19,
INDEX('DS2025'!$E$21:$E$35,MATCH(Q19,'DS2025'!$D$21:$D$35,1)):
INDEX('DS2025'!$E$21:$E$35,MATCH(Q19,'DS2025'!$D$21:$D$35,1)+1),
INDEX('DS2025'!$D$21:$D$35,MATCH(Q19,'DS2025'!$D$21:$D$35,1)):
INDEX('DS2025'!$D$21:$D$35,MATCH(Q19,'DS2025'!$D$21:$D$35,1)+1)),
IF($R$4=Database!$A$13,
_xlfn.FORECAST.LINEAR(
Q19,
INDEX('DS2025'!$H$21:$H$35,MATCH(Q19,'DS2025'!$G$21:$G$35,1)):
INDEX('DS2025'!$H$21:$H$35,MATCH(Q19,'DS2025'!$G$21:$G$35,1)+1),
INDEX('DS2025'!$G$21:$G$35,MATCH(Q19,'DS2025'!$G$21:$G$35,1)):
INDEX('DS2025'!$G$21:$G$35,MATCH(Q19,'DS2025'!$G$21:$G$35,1)+1)),
IF($R$4=Database!$A$14,
_xlfn.FORECAST.LINEAR(
Q19,
INDEX('DS2025'!$K$21:$K$35,MATCH(Q19,'DS2025'!$J$21:$J$35,1)):
INDEX('DS2025'!$K$21:$K$35,MATCH(Q19,'DS2025'!$J$21:$J$35,1)+1),
INDEX('DS2025'!$J$21:$J$35,MATCH(Q19,'DS2025'!$J$21:$J$35,1)):
INDEX('DS2025'!$J$21:$J$35,MATCH(Q19,'DS2025'!$J$21:$J$35,1)+1)),
IF($R$4=Database!$A$15,
_xlfn.FORECAST.LINEAR(
Q19,
INDEX('DS2025'!$N$21:$N$35,MATCH(Q19,'DS2025'!$M$21:$M$35,1)):
INDEX('DS2025'!$N$21:$N$35,MATCH(Q19,'DS2025'!$M$21:$M$35,1)+1),
INDEX('DS2025'!$M$21:$M$35,MATCH(Q19,'DS2025'!$M$21:$M$35,1)):
INDEX('DS2025'!$M$21:$M$35,MATCH(Q19,'DS2025'!$M$21:$M$35,1)+1)),
IF($R$4=Database!$A$16,
_xlfn.FORECAST.LINEAR(
Q19,
INDEX('DS2025'!$Q$21:$Q$35,MATCH(Q19,'DS2025'!$P$21:$P$35,1)):
INDEX('DS2025'!$Q$21:$Q$35,MATCH(Q19,'DS2025'!$P$21:$P$35,1)+1),
INDEX('DS2025'!$P$21:$P$35,MATCH(Q19,'DS2025'!$P$21:$P$35,1)):
INDEX('DS2025'!$P$21:$P$35,MATCH(Q19,'DS2025'!$P$21:$P$35,1)+1)),
IF($R$4=Database!$A$17,
_xlfn.FORECAST.LINEAR(
Q19,
INDEX('DS2025'!$T$21:$T$35,MATCH(Q19,'DS2025'!$S$21:$S$35,1)):
INDEX('DS2025'!$T$21:$T$35,MATCH(Q19,'DS2025'!$S$21:$S$35,1)+1),
INDEX('DS2025'!$S$21:$S$35,MATCH(Q19,'DS2025'!$S$21:$S$35,1)):
INDEX('DS2025'!$S$21:$S$35,MATCH(Q19,'DS2025'!$S$21:$S$35,1)+1)),
IF($R$4=Database!$A$18,
_xlfn.FORECAST.LINEAR(
Q19,
INDEX('DS2025'!$W$21:$W$35,MATCH(Q19,'DS2025'!$V$21:$V$35,1)):
INDEX('DS2025'!$W$21:$W$35,MATCH(Q19,'DS2025'!$V$21:$V$35,1)+1),
INDEX('DS2025'!$V$21:$V$35,MATCH(Q19,'DS2025'!$V$21:$V$35,1)):
INDEX('DS2025'!$V$21:$V$35,MATCH(Q19,'DS2025'!$V$21:$V$35,1)+1)),
IF($R$4=Database!$A$19,
_xlfn.FORECAST.LINEAR(
Q19,
INDEX('DS2025'!$Z$21:$Z$35,MATCH(Q19,'DS2025'!$Y$21:$Y$35,1)):
INDEX('DS2025'!$Z$21:$Z$35,MATCH(Q19,'DS2025'!$Y$21:$Y$35,1)+1),
INDEX('DS2025'!$Y$21:$Y$35,MATCH(Q19,'DS2025'!$Y$21:$Y$35,1)):
INDEX('DS2025'!$Y$21:$Y$35,MATCH(Q19,'DS2025'!$Y$21:$Y$35,1)+1)),
IF($R$4=Database!$A$20,
_xlfn.FORECAST.LINEAR(
Q19,
INDEX('DS2025'!$AC$21:$AC$35,MATCH(Q19,'DS2025'!$AB$21:$AB$35,1)):
INDEX('DS2025'!$AC$21:$AC$35,MATCH(Q19,'DS2025'!$AB$21:$AB$35,1)+1),
INDEX('DS2025'!$AB$21:$AB$35,MATCH(Q19,'DS2025'!$AB$21:$AB$35,1)):
INDEX('DS2025'!$AB$21:$AB$35,MATCH(Q19,'DS2025'!$AB$21:$AB$35,1)+1))
)))))))))))))))))))</f>
        <v>-1.7505033557046967E-2</v>
      </c>
      <c r="S19" s="98">
        <f t="shared" si="5"/>
        <v>107.92249496644295</v>
      </c>
      <c r="T19" s="317">
        <f>'Data 100 C'!H20</f>
        <v>105.663</v>
      </c>
      <c r="U19" s="98">
        <f>IF($U$4=Database!$A$2,
_xlfn.FORECAST.LINEAR(T19,
INDEX('DS2025'!$B$5:$B$15,MATCH(T19,'DS2025'!$A$5:$A$15,1)):
INDEX('DS2025'!$B$5:$B$15,MATCH(T19,'DS2025'!$A$5:$A$15,1)+1),
INDEX('DS2025'!$A$5:$A$15,MATCH(T19,'DS2025'!$A$5:$A$15,1)):
INDEX('DS2025'!$A$5:$A$15,MATCH(T19,'DS2025'!$A$5:$A$15,1)+1)),
IF($U$4=Database!$A$3,
_xlfn.FORECAST.LINEAR(T19,
INDEX('DS2025'!$E$5:$E$15,MATCH(T19,'DS2025'!$D$5:$D$15,1)):
INDEX('DS2025'!$E$5:$E$15,MATCH(T19,'DS2025'!$D$5:$D$15,1)+1),
INDEX('DS2025'!$D$5:$D$15,MATCH(T19,'DS2025'!$D$5:$D$15,1)):
INDEX('DS2025'!$D$5:$D$15,MATCH(T19,'DS2025'!$D$5:$D$15,1)+1)),
IF($U$4=Database!$A$4,
_xlfn.FORECAST.LINEAR(T19,
INDEX('DS2025'!$H$5:$H$15,MATCH(T19,'DS2025'!$G$5:$G$15,1)):
INDEX('DS2025'!$H$5:$H$15,MATCH(T19,'DS2025'!$G$5:$G$15,1)+1),
INDEX('DS2025'!$G$5:$G$15,MATCH(T19,'DS2025'!$G$5:$G$15,1)):
INDEX('DS2025'!$G$5:$G$15,MATCH(T19,'DS2025'!$G$5:$G$15,1)+1)),
IF($U$4=Database!$A$5,
_xlfn.FORECAST.LINEAR(T19,
INDEX('DS2025'!$K$5:$K$15,MATCH(T19,'DS2025'!$J$5:$J$15,1)):
INDEX('DS2025'!$K$5:$K$15,MATCH(T19,'DS2025'!$J$5:$J$15,1)+1),
INDEX('DS2025'!$J$5:$J$15,MATCH(T19,'DS2025'!$J$5:$J$15,1)):
INDEX('DS2025'!$J$5:$J$15,MATCH(T19,'DS2025'!$J$5:$J$15,1)+1)),
IF($U$4=Database!$A$6,
_xlfn.FORECAST.LINEAR(T19,
INDEX('DS2025'!$N$5:$N$15,MATCH(T19,'DS2025'!$M$5:$M$15,1)):
INDEX('DS2025'!$N$5:$N$15,MATCH(T19,'DS2025'!$M$5:$M$15,1)+1),
INDEX('DS2025'!$M$5:$M$15,MATCH(T19,'DS2025'!$M$5:$M$15,1)):
INDEX('DS2025'!$M$5:$M$15,MATCH(T19,'DS2025'!$M$5:$M$15,1)+1)),
IF($U$4=Database!$A$7,
_xlfn.FORECAST.LINEAR(T19,
INDEX('DS2025'!$Q$5:$Q$15,MATCH(T19,'DS2025'!$P$5:$P$15,1)):
INDEX('DS2025'!$Q$5:$Q$15,MATCH(T19,'DS2025'!$P$5:$P$15,1)+1),
INDEX('DS2025'!$P$5:$P$15,MATCH(T19,'DS2025'!$P$5:$P$15,1)):
INDEX('DS2025'!$P$5:$P$15,MATCH(T19,'DS2025'!$P$5:$P$15,1)+1)),
IF($U$4=Database!$A$8,
_xlfn.FORECAST.LINEAR(T19,
INDEX('DS2025'!$T$5:$T$15,MATCH(T19,'DS2025'!$S$5:$S$15,1)):
INDEX('DS2025'!$T$5:$T$15,MATCH(T19,'DS2025'!$S$5:$S$15,1)+1),
INDEX('DS2025'!$S$5:$S$15,MATCH(T19,'DS2025'!$S$5:$S$15,1)):
INDEX('DS2025'!$S$5:$S$15,MATCH(T19,'DS2025'!$S$5:$S$15,1)+1)),
IF($U$4=Database!$A$9,
_xlfn.FORECAST.LINEAR(T19,
INDEX('DS2025'!$W$5:$W$15,MATCH(T19,'DS2025'!$V$5:$V$15,1)):
INDEX('DS2025'!$W$5:$W$15,MATCH(T19,'DS2025'!$V$5:$V$15,1)+1),
INDEX('DS2025'!$V$5:$V$15,MATCH(T19,'DS2025'!$V$5:$V$15,1)):
INDEX('DS2025'!$V$5:$V$15,MATCH(T19,'DS2025'!$V$5:$V$15,1)+1)),
IF($U$4=Database!$A$10,
_xlfn.FORECAST.LINEAR(T19,
INDEX('DS2025'!$Z$5:$Z$15,MATCH(T19,'DS2025'!$Y$5:$Y$15,1)):
INDEX('DS2025'!$Z$5:$Z$15,MATCH(T19,'DS2025'!$Y$5:$Y$15,1)+1),
INDEX('DS2025'!$Y$5:$Y$15,MATCH(T19,'DS2025'!$Y$5:$Y$15,1)):
INDEX('DS2025'!$Y$5:$Y$15,MATCH(T19,'DS2025'!$Y$5:$Y$15,1)+1)),
IF($U$4=Database!$A$11,
_xlfn.FORECAST.LINEAR(
T19,
INDEX('DS2025'!$B$21:$B$35,MATCH(T19,'DS2025'!$A$21:$A$35,1)):
INDEX('DS2025'!$B$21:$B$35,MATCH(T19,'DS2025'!$A$21:$A$35,1)+1),
INDEX('DS2025'!$A$21:$A$35,MATCH(T19,'DS2025'!$A$21:$A$35,1)):
INDEX('DS2025'!$A$21:$A$35,MATCH(T19,'DS2025'!$A$21:$A$35,1)+1)),
IF($U$4=Database!$A$12,
_xlfn.FORECAST.LINEAR(
T19,
INDEX('DS2025'!$E$21:$E$35,MATCH(T19,'DS2025'!$D$21:$D$35,1)):
INDEX('DS2025'!$E$21:$E$35,MATCH(T19,'DS2025'!$D$21:$D$35,1)+1),
INDEX('DS2025'!$D$21:$D$35,MATCH(T19,'DS2025'!$D$21:$D$35,1)):
INDEX('DS2025'!$D$21:$D$35,MATCH(T19,'DS2025'!$D$21:$D$35,1)+1)),
IF($U$4=Database!$A$13,
_xlfn.FORECAST.LINEAR(
T19,
INDEX('DS2025'!$H$21:$H$35,MATCH(T19,'DS2025'!$G$21:$G$35,1)):
INDEX('DS2025'!$H$21:$H$35,MATCH(T19,'DS2025'!$G$21:$G$35,1)+1),
INDEX('DS2025'!$G$21:$G$35,MATCH(T19,'DS2025'!$G$21:$G$35,1)):
INDEX('DS2025'!$G$21:$G$35,MATCH(T19,'DS2025'!$G$21:$G$35,1)+1)),
IF($U$4=Database!$A$14,
_xlfn.FORECAST.LINEAR(
T19,
INDEX('DS2025'!$K$21:$K$35,MATCH(T19,'DS2025'!$J$21:$J$35,1)):
INDEX('DS2025'!$K$21:$K$35,MATCH(T19,'DS2025'!$J$21:$J$35,1)+1),
INDEX('DS2025'!$J$21:$J$35,MATCH(T19,'DS2025'!$J$21:$J$35,1)):
INDEX('DS2025'!$J$21:$J$35,MATCH(T19,'DS2025'!$J$21:$J$35,1)+1)),
IF($U$4=Database!$A$15,
_xlfn.FORECAST.LINEAR(
T19,
INDEX('DS2025'!$N$21:$N$35,MATCH(T19,'DS2025'!$M$21:$M$35,1)):
INDEX('DS2025'!$N$21:$N$35,MATCH(T19,'DS2025'!$M$21:$M$35,1)+1),
INDEX('DS2025'!$M$21:$M$35,MATCH(T19,'DS2025'!$M$21:$M$35,1)):
INDEX('DS2025'!$M$21:$M$35,MATCH(T19,'DS2025'!$M$21:$M$35,1)+1)),
IF($U$4=Database!$A$16,
_xlfn.FORECAST.LINEAR(
T19,
INDEX('DS2025'!$Q$21:$Q$35,MATCH(T19,'DS2025'!$P$21:$P$35,1)):
INDEX('DS2025'!$Q$21:$Q$35,MATCH(T19,'DS2025'!$P$21:$P$35,1)+1),
INDEX('DS2025'!$P$21:$P$35,MATCH(T19,'DS2025'!$P$21:$P$35,1)):
INDEX('DS2025'!$P$21:$P$35,MATCH(T19,'DS2025'!$P$21:$P$35,1)+1)),
IF($U$4=Database!$A$17,
_xlfn.FORECAST.LINEAR(
T19,
INDEX('DS2025'!$T$21:$T$35,MATCH(T19,'DS2025'!$S$21:$S$35,1)):
INDEX('DS2025'!$T$21:$T$35,MATCH(T19,'DS2025'!$S$21:$S$35,1)+1),
INDEX('DS2025'!$S$21:$S$35,MATCH(T19,'DS2025'!$S$21:$S$35,1)):
INDEX('DS2025'!$S$21:$S$35,MATCH(T19,'DS2025'!$S$21:$S$35,1)+1)),
IF($U$4=Database!$A$18,
_xlfn.FORECAST.LINEAR(
T19,
INDEX('DS2025'!$W$21:$W$35,MATCH(T19,'DS2025'!$V$21:$V$35,1)):
INDEX('DS2025'!$W$21:$W$35,MATCH(T19,'DS2025'!$V$21:$V$35,1)+1),
INDEX('DS2025'!$V$21:$V$35,MATCH(T19,'DS2025'!$V$21:$V$35,1)):
INDEX('DS2025'!$V$21:$V$35,MATCH(T19,'DS2025'!$V$21:$V$35,1)+1)),
IF($U$4=Database!$A$19,
_xlfn.FORECAST.LINEAR(
T19,
INDEX('DS2025'!$Z$21:$Z$35,MATCH(T19,'DS2025'!$Y$21:$Y$35,1)):
INDEX('DS2025'!$Z$21:$Z$35,MATCH(T19,'DS2025'!$Y$21:$Y$35,1)+1),
INDEX('DS2025'!$Y$21:$Y$35,MATCH(T19,'DS2025'!$Y$21:$Y$35,1)):
INDEX('DS2025'!$Y$21:$Y$35,MATCH(T19,'DS2025'!$Y$21:$Y$35,1)+1)),
IF($U$4=Database!$A$20,
_xlfn.FORECAST.LINEAR(
T19,
INDEX('DS2025'!$AC$21:$AC$35,MATCH(T19,'DS2025'!$AB$21:$AB$35,1)):
INDEX('DS2025'!$AC$21:$AC$35,MATCH(T19,'DS2025'!$AB$21:$AB$35,1)+1),
INDEX('DS2025'!$AB$21:$AB$35,MATCH(T19,'DS2025'!$AB$21:$AB$35,1)):
INDEX('DS2025'!$AB$21:$AB$35,MATCH(T19,'DS2025'!$AB$21:$AB$35,1)+1))
)))))))))))))))))))</f>
        <v>-0.3596362327534493</v>
      </c>
      <c r="V19" s="98">
        <f t="shared" si="6"/>
        <v>105.30336376724655</v>
      </c>
      <c r="W19" s="317">
        <f>'Data 100 C'!I20</f>
        <v>106.36799999999999</v>
      </c>
      <c r="X19" s="98">
        <f>IF($X$4=Database!$A$2,
_xlfn.FORECAST.LINEAR(W19,
INDEX('DS2025'!$B$5:$B$15,MATCH(W19,'DS2025'!$A$5:$A$15,1)):
INDEX('DS2025'!$B$5:$B$15,MATCH(W19,'DS2025'!$A$5:$A$15,1)+1),
INDEX('DS2025'!$A$5:$A$15,MATCH(W19,'DS2025'!$A$5:$A$15,1)):
INDEX('DS2025'!$A$5:$A$15,MATCH(W19,'DS2025'!$A$5:$A$15,1)+1)),
IF($X$4=Database!$A$3,
_xlfn.FORECAST.LINEAR(W19,
INDEX('DS2025'!$E$5:$E$15,MATCH(W19,'DS2025'!$D$5:$D$15,1)):
INDEX('DS2025'!$E$5:$E$15,MATCH(W19,'DS2025'!$D$5:$D$15,1)+1),
INDEX('DS2025'!$D$5:$D$15,MATCH(W19,'DS2025'!$D$5:$D$15,1)):
INDEX('DS2025'!$D$5:$D$15,MATCH(W19,'DS2025'!$D$5:$D$15,1)+1)),
IF($X$4=Database!$A$4,
_xlfn.FORECAST.LINEAR(W19,
INDEX('DS2025'!$H$5:$H$15,MATCH(W19,'DS2025'!$G$5:$G$15,1)):
INDEX('DS2025'!$H$5:$H$15,MATCH(W19,'DS2025'!$G$5:$G$15,1)+1),
INDEX('DS2025'!$G$5:$G$15,MATCH(W19,'DS2025'!$G$5:$G$15,1)):
INDEX('DS2025'!$G$5:$G$15,MATCH(W19,'DS2025'!$G$5:$G$15,1)+1)),
IF($X$4=Database!$A$5,
_xlfn.FORECAST.LINEAR(W19,
INDEX('DS2025'!$K$5:$K$15,MATCH(W19,'DS2025'!$J$5:$J$15,1)):
INDEX('DS2025'!$K$5:$K$15,MATCH(W19,'DS2025'!$J$5:$J$15,1)+1),
INDEX('DS2025'!$J$5:$J$15,MATCH(W19,'DS2025'!$J$5:$J$15,1)):
INDEX('DS2025'!$J$5:$J$15,MATCH(W19,'DS2025'!$J$5:$J$15,1)+1)),
IF($X$4=Database!$A$6,
_xlfn.FORECAST.LINEAR(W19,
INDEX('DS2025'!$N$5:$N$15,MATCH(W19,'DS2025'!$M$5:$M$15,1)):
INDEX('DS2025'!$N$5:$N$15,MATCH(W19,'DS2025'!$M$5:$M$15,1)+1),
INDEX('DS2025'!$M$5:$M$15,MATCH(W19,'DS2025'!$M$5:$M$15,1)):
INDEX('DS2025'!$M$5:$M$15,MATCH(W19,'DS2025'!$M$5:$M$15,1)+1)),
IF($X$4=Database!$A$7,
_xlfn.FORECAST.LINEAR(W19,
INDEX('DS2025'!$Q$5:$Q$15,MATCH(W19,'DS2025'!$P$5:$P$15,1)):
INDEX('DS2025'!$Q$5:$Q$15,MATCH(W19,'DS2025'!$P$5:$P$15,1)+1),
INDEX('DS2025'!$P$5:$P$15,MATCH(W19,'DS2025'!$P$5:$P$15,1)):
INDEX('DS2025'!$P$5:$P$15,MATCH(W19,'DS2025'!$P$5:$P$15,1)+1)),
IF($X$4=Database!$A$8,
_xlfn.FORECAST.LINEAR(W19,
INDEX('DS2025'!$T$5:$T$15,MATCH(W19,'DS2025'!$S$5:$S$15,1)):
INDEX('DS2025'!$T$5:$T$15,MATCH(W19,'DS2025'!$S$5:$S$15,1)+1),
INDEX('DS2025'!$S$5:$S$15,MATCH(W19,'DS2025'!$S$5:$S$15,1)):
INDEX('DS2025'!$S$5:$S$15,MATCH(W19,'DS2025'!$S$5:$S$15,1)+1)),
IF($X$4=Database!$A$9,
_xlfn.FORECAST.LINEAR(W19,
INDEX('DS2025'!$W$5:$W$15,MATCH(W19,'DS2025'!$V$5:$V$15,1)):
INDEX('DS2025'!$W$5:$W$15,MATCH(W19,'DS2025'!$V$5:$V$15,1)+1),
INDEX('DS2025'!$V$5:$V$15,MATCH(W19,'DS2025'!$V$5:$V$15,1)):
INDEX('DS2025'!$V$5:$V$15,MATCH(W19,'DS2025'!$V$5:$V$15,1)+1)),
IF($X$4=Database!$A$10,
_xlfn.FORECAST.LINEAR(W19,
INDEX('DS2025'!$Z$5:$Z$15,MATCH(W19,'DS2025'!$Y$5:$Y$15,1)):
INDEX('DS2025'!$Z$5:$Z$15,MATCH(W19,'DS2025'!$Y$5:$Y$15,1)+1),
INDEX('DS2025'!$Y$5:$Y$15,MATCH(W19,'DS2025'!$Y$5:$Y$15,1)):
INDEX('DS2025'!$Y$5:$Y$15,MATCH(W19,'DS2025'!$Y$5:$Y$15,1)+1)),
IF($X$4=Database!$A$11,
_xlfn.FORECAST.LINEAR(
W19,
INDEX('DS2025'!$B$21:$B$35,MATCH(W19,'DS2025'!$A$21:$A$35,1)):
INDEX('DS2025'!$B$21:$B$35,MATCH(W19,'DS2025'!$A$21:$A$35,1)+1),
INDEX('DS2025'!$A$21:$A$35,MATCH(W19,'DS2025'!$A$21:$A$35,1)):
INDEX('DS2025'!$A$21:$A$35,MATCH(W19,'DS2025'!$A$21:$A$35,1)+1)),
IF($X$4=Database!$A$12,
_xlfn.FORECAST.LINEAR(
W19,
INDEX('DS2025'!$E$21:$E$35,MATCH(W19,'DS2025'!$D$21:$D$35,1)):
INDEX('DS2025'!$E$21:$E$35,MATCH(W19,'DS2025'!$D$21:$D$35,1)+1),
INDEX('DS2025'!$D$21:$D$35,MATCH(W19,'DS2025'!$D$21:$D$35,1)):
INDEX('DS2025'!$D$21:$D$35,MATCH(W19,'DS2025'!$D$21:$D$35,1)+1)),
IF($X$4=Database!$A$13,
_xlfn.FORECAST.LINEAR(
W19,
INDEX('DS2025'!$H$21:$H$35,MATCH(W19,'DS2025'!$G$21:$G$35,1)):
INDEX('DS2025'!$H$21:$H$35,MATCH(W19,'DS2025'!$G$21:$G$35,1)+1),
INDEX('DS2025'!$G$21:$G$35,MATCH(W19,'DS2025'!$G$21:$G$35,1)):
INDEX('DS2025'!$G$21:$G$35,MATCH(W19,'DS2025'!$G$21:$G$35,1)+1)),
IF($X$4=Database!$A$14,
_xlfn.FORECAST.LINEAR(
W19,
INDEX('DS2025'!$K$21:$K$35,MATCH(W19,'DS2025'!$J$21:$J$35,1)):
INDEX('DS2025'!$K$21:$K$35,MATCH(W19,'DS2025'!$J$21:$J$35,1)+1),
INDEX('DS2025'!$J$21:$J$35,MATCH(W19,'DS2025'!$J$21:$J$35,1)):
INDEX('DS2025'!$J$21:$J$35,MATCH(W19,'DS2025'!$J$21:$J$35,1)+1)),
IF($X$4=Database!$A$15,
_xlfn.FORECAST.LINEAR(
W19,
INDEX('DS2025'!$N$21:$N$35,MATCH(W19,'DS2025'!$M$21:$M$35,1)):
INDEX('DS2025'!$N$21:$N$35,MATCH(W19,'DS2025'!$M$21:$M$35,1)+1),
INDEX('DS2025'!$M$21:$M$35,MATCH(W19,'DS2025'!$M$21:$M$35,1)):
INDEX('DS2025'!$M$21:$M$35,MATCH(W19,'DS2025'!$M$21:$M$35,1)+1)),
IF($X$4=Database!$A$16,
_xlfn.FORECAST.LINEAR(
W19,
INDEX('DS2025'!$Q$21:$Q$35,MATCH(W19,'DS2025'!$P$21:$P$35,1)):
INDEX('DS2025'!$Q$21:$Q$35,MATCH(W19,'DS2025'!$P$21:$P$35,1)+1),
INDEX('DS2025'!$P$21:$P$35,MATCH(W19,'DS2025'!$P$21:$P$35,1)):
INDEX('DS2025'!$P$21:$P$35,MATCH(W19,'DS2025'!$P$21:$P$35,1)+1)),
IF($X$4=Database!$A$17,
_xlfn.FORECAST.LINEAR(
W19,
INDEX('DS2025'!$T$21:$T$35,MATCH(W19,'DS2025'!$S$21:$S$35,1)):
INDEX('DS2025'!$T$21:$T$35,MATCH(W19,'DS2025'!$S$21:$S$35,1)+1),
INDEX('DS2025'!$S$21:$S$35,MATCH(W19,'DS2025'!$S$21:$S$35,1)):
INDEX('DS2025'!$S$21:$S$35,MATCH(W19,'DS2025'!$S$21:$S$35,1)+1)),
IF($X$4=Database!$A$18,
_xlfn.FORECAST.LINEAR(
W19,
INDEX('DS2025'!$W$21:$W$35,MATCH(W19,'DS2025'!$V$21:$V$35,1)):
INDEX('DS2025'!$W$21:$W$35,MATCH(W19,'DS2025'!$V$21:$V$35,1)+1),
INDEX('DS2025'!$V$21:$V$35,MATCH(W19,'DS2025'!$V$21:$V$35,1)):
INDEX('DS2025'!$V$21:$V$35,MATCH(W19,'DS2025'!$V$21:$V$35,1)+1)),
IF($X$4=Database!$A$19,
_xlfn.FORECAST.LINEAR(
W19,
INDEX('DS2025'!$Z$21:$Z$35,MATCH(W19,'DS2025'!$Y$21:$Y$35,1)):
INDEX('DS2025'!$Z$21:$Z$35,MATCH(W19,'DS2025'!$Y$21:$Y$35,1)+1),
INDEX('DS2025'!$Y$21:$Y$35,MATCH(W19,'DS2025'!$Y$21:$Y$35,1)):
INDEX('DS2025'!$Y$21:$Y$35,MATCH(W19,'DS2025'!$Y$21:$Y$35,1)+1)),
IF($X$4=Database!$A$20,
_xlfn.FORECAST.LINEAR(
W19,
INDEX('DS2025'!$AC$21:$AC$35,MATCH(W19,'DS2025'!$AB$21:$AB$35,1)):
INDEX('DS2025'!$AC$21:$AC$35,MATCH(W19,'DS2025'!$AB$21:$AB$35,1)+1),
INDEX('DS2025'!$AB$21:$AB$35,MATCH(W19,'DS2025'!$AB$21:$AB$35,1)):
INDEX('DS2025'!$AB$21:$AB$35,MATCH(W19,'DS2025'!$AB$21:$AB$35,1)+1))
)))))))))))))))))))</f>
        <v>-0.35972081583683257</v>
      </c>
      <c r="Y19" s="98">
        <f t="shared" si="7"/>
        <v>106.00827918416316</v>
      </c>
      <c r="Z19" s="97">
        <f>'Data 100 C'!J20</f>
        <v>107.883</v>
      </c>
      <c r="AA19" s="98">
        <f>IF($AA$4=Database!$A$2,
_xlfn.FORECAST.LINEAR(Z19,
INDEX('DS2025'!$B$5:$B$15,MATCH(Z19,'DS2025'!$A$5:$A$15,1)):
INDEX('DS2025'!$B$5:$B$15,MATCH(Z19,'DS2025'!$A$5:$A$15,1)+1),
INDEX('DS2025'!$A$5:$A$15,MATCH(Z19,'DS2025'!$A$5:$A$15,1)):
INDEX('DS2025'!$A$5:$A$15,MATCH(Z19,'DS2025'!$A$5:$A$15,1)+1)),
IF($AA$4=Database!$A$3,
_xlfn.FORECAST.LINEAR(Z19,
INDEX('DS2025'!$E$5:$E$15,MATCH(Z19,'DS2025'!$D$5:$D$15,1)):
INDEX('DS2025'!$E$5:$E$15,MATCH(Z19,'DS2025'!$D$5:$D$15,1)+1),
INDEX('DS2025'!$D$5:$D$15,MATCH(Z19,'DS2025'!$D$5:$D$15,1)):
INDEX('DS2025'!$D$5:$D$15,MATCH(Z19,'DS2025'!$D$5:$D$15,1)+1)),
IF($AA$4=Database!$A$4,
_xlfn.FORECAST.LINEAR(Z19,
INDEX('DS2025'!$H$5:$H$15,MATCH(Z19,'DS2025'!$G$5:$G$15,1)):
INDEX('DS2025'!$H$5:$H$15,MATCH(Z19,'DS2025'!$G$5:$G$15,1)+1),
INDEX('DS2025'!$G$5:$G$15,MATCH(Z19,'DS2025'!$G$5:$G$15,1)):
INDEX('DS2025'!$G$5:$G$15,MATCH(Z19,'DS2025'!$G$5:$G$15,1)+1)),
IF($AA$4=Database!$A$5,
_xlfn.FORECAST.LINEAR(Z19,
INDEX('DS2025'!$K$5:$K$15,MATCH(Z19,'DS2025'!$J$5:$J$15,1)):
INDEX('DS2025'!$K$5:$K$15,MATCH(Z19,'DS2025'!$J$5:$J$15,1)+1),
INDEX('DS2025'!$J$5:$J$15,MATCH(Z19,'DS2025'!$J$5:$J$15,1)):
INDEX('DS2025'!$J$5:$J$15,MATCH(Z19,'DS2025'!$J$5:$J$15,1)+1)),
IF($AA$4=Database!$A$6,
_xlfn.FORECAST.LINEAR(Z19,
INDEX('DS2025'!$N$5:$N$15,MATCH(Z19,'DS2025'!$M$5:$M$15,1)):
INDEX('DS2025'!$N$5:$N$15,MATCH(Z19,'DS2025'!$M$5:$M$15,1)+1),
INDEX('DS2025'!$M$5:$M$15,MATCH(Z19,'DS2025'!$M$5:$M$15,1)):
INDEX('DS2025'!$M$5:$M$15,MATCH(Z19,'DS2025'!$M$5:$M$15,1)+1)),
IF($AA$4=Database!$A$7,
_xlfn.FORECAST.LINEAR(Z19,
INDEX('DS2025'!$Q$5:$Q$15,MATCH(Z19,'DS2025'!$P$5:$P$15,1)):
INDEX('DS2025'!$Q$5:$Q$15,MATCH(Z19,'DS2025'!$P$5:$P$15,1)+1),
INDEX('DS2025'!$P$5:$P$15,MATCH(Z19,'DS2025'!$P$5:$P$15,1)):
INDEX('DS2025'!$P$5:$P$15,MATCH(Z19,'DS2025'!$P$5:$P$15,1)+1)),
IF($AA$4=Database!$A$8,
_xlfn.FORECAST.LINEAR(Z19,
INDEX('DS2025'!$T$5:$T$15,MATCH(Z19,'DS2025'!$S$5:$S$15,1)):
INDEX('DS2025'!$T$5:$T$15,MATCH(Z19,'DS2025'!$S$5:$S$15,1)+1),
INDEX('DS2025'!$S$5:$S$15,MATCH(Z19,'DS2025'!$S$5:$S$15,1)):
INDEX('DS2025'!$S$5:$S$15,MATCH(Z19,'DS2025'!$S$5:$S$15,1)+1)),
IF($AA$4=Database!$A$9,
_xlfn.FORECAST.LINEAR(Z19,
INDEX('DS2025'!$W$5:$W$15,MATCH(Z19,'DS2025'!$V$5:$V$15,1)):
INDEX('DS2025'!$W$5:$W$15,MATCH(Z19,'DS2025'!$V$5:$V$15,1)+1),
INDEX('DS2025'!$V$5:$V$15,MATCH(Z19,'DS2025'!$V$5:$V$15,1)):
INDEX('DS2025'!$V$5:$V$15,MATCH(Z19,'DS2025'!$V$5:$V$15,1)+1)),
IF($AA$4=Database!$A$10,
_xlfn.FORECAST.LINEAR(Z19,
INDEX('DS2025'!$Z$5:$Z$15,MATCH(Z19,'DS2025'!$Y$5:$Y$15,1)):
INDEX('DS2025'!$Z$5:$Z$15,MATCH(Z19,'DS2025'!$Y$5:$Y$15,1)+1),
INDEX('DS2025'!$Y$5:$Y$15,MATCH(Z19,'DS2025'!$Y$5:$Y$15,1)):
INDEX('DS2025'!$Y$5:$Y$15,MATCH(Z19,'DS2025'!$Y$5:$Y$15,1)+1)),
IF($AA$4=Database!$A$11,
_xlfn.FORECAST.LINEAR(
Z19,
INDEX('DS2025'!$B$21:$B$35,MATCH(Z19,'DS2025'!$A$21:$A$35,1)):
INDEX('DS2025'!$B$21:$B$35,MATCH(Z19,'DS2025'!$A$21:$A$35,1)+1),
INDEX('DS2025'!$A$21:$A$35,MATCH(Z19,'DS2025'!$A$21:$A$35,1)):
INDEX('DS2025'!$A$21:$A$35,MATCH(Z19,'DS2025'!$A$21:$A$35,1)+1)),
IF($AA$4=Database!$A$12,
_xlfn.FORECAST.LINEAR(
Z19,
INDEX('DS2025'!$E$21:$E$35,MATCH(Z19,'DS2025'!$D$21:$D$35,1)):
INDEX('DS2025'!$E$21:$E$35,MATCH(Z19,'DS2025'!$D$21:$D$35,1)+1),
INDEX('DS2025'!$D$21:$D$35,MATCH(Z19,'DS2025'!$D$21:$D$35,1)):
INDEX('DS2025'!$D$21:$D$35,MATCH(Z19,'DS2025'!$D$21:$D$35,1)+1)),
IF($AA$4=Database!$A$13,
_xlfn.FORECAST.LINEAR(
Z19,
INDEX('DS2025'!$H$21:$H$35,MATCH(Z19,'DS2025'!$G$21:$G$35,1)):
INDEX('DS2025'!$H$21:$H$35,MATCH(Z19,'DS2025'!$G$21:$G$35,1)+1),
INDEX('DS2025'!$G$21:$G$35,MATCH(Z19,'DS2025'!$G$21:$G$35,1)):
INDEX('DS2025'!$G$21:$G$35,MATCH(Z19,'DS2025'!$G$21:$G$35,1)+1)),
IF($AA$4=Database!$A$14,
_xlfn.FORECAST.LINEAR(
Z19,
INDEX('DS2025'!$K$21:$K$35,MATCH(Z19,'DS2025'!$J$21:$J$35,1)):
INDEX('DS2025'!$K$21:$K$35,MATCH(Z19,'DS2025'!$J$21:$J$35,1)+1),
INDEX('DS2025'!$J$21:$J$35,MATCH(Z19,'DS2025'!$J$21:$J$35,1)):
INDEX('DS2025'!$J$21:$J$35,MATCH(Z19,'DS2025'!$J$21:$J$35,1)+1)),
IF($AA$4=Database!$A$15,
_xlfn.FORECAST.LINEAR(
Z19,
INDEX('DS2025'!$N$21:$N$35,MATCH(Z19,'DS2025'!$M$21:$M$35,1)):
INDEX('DS2025'!$N$21:$N$35,MATCH(Z19,'DS2025'!$M$21:$M$35,1)+1),
INDEX('DS2025'!$M$21:$M$35,MATCH(Z19,'DS2025'!$M$21:$M$35,1)):
INDEX('DS2025'!$M$21:$M$35,MATCH(Z19,'DS2025'!$M$21:$M$35,1)+1)),
IF($AA$4=Database!$A$16,
_xlfn.FORECAST.LINEAR(
Z19,
INDEX('DS2025'!$Q$21:$Q$35,MATCH(Z19,'DS2025'!$P$21:$P$35,1)):
INDEX('DS2025'!$Q$21:$Q$35,MATCH(Z19,'DS2025'!$P$21:$P$35,1)+1),
INDEX('DS2025'!$P$21:$P$35,MATCH(Z19,'DS2025'!$P$21:$P$35,1)):
INDEX('DS2025'!$P$21:$P$35,MATCH(Z19,'DS2025'!$P$21:$P$35,1)+1)),
IF($AA$4=Database!$A$17,
_xlfn.FORECAST.LINEAR(
Z19,
INDEX('DS2025'!$T$21:$T$35,MATCH(Z19,'DS2025'!$S$21:$S$35,1)):
INDEX('DS2025'!$T$21:$T$35,MATCH(Z19,'DS2025'!$S$21:$S$35,1)+1),
INDEX('DS2025'!$S$21:$S$35,MATCH(Z19,'DS2025'!$S$21:$S$35,1)):
INDEX('DS2025'!$S$21:$S$35,MATCH(Z19,'DS2025'!$S$21:$S$35,1)+1)),
IF($AA$4=Database!$A$18,
_xlfn.FORECAST.LINEAR(
Z19,
INDEX('DS2025'!$W$21:$W$35,MATCH(Z19,'DS2025'!$V$21:$V$35,1)):
INDEX('DS2025'!$W$21:$W$35,MATCH(Z19,'DS2025'!$V$21:$V$35,1)+1),
INDEX('DS2025'!$V$21:$V$35,MATCH(Z19,'DS2025'!$V$21:$V$35,1)):
INDEX('DS2025'!$V$21:$V$35,MATCH(Z19,'DS2025'!$V$21:$V$35,1)+1)),
IF($AA$4=Database!$A$19,
_xlfn.FORECAST.LINEAR(
Z19,
INDEX('DS2025'!$Z$21:$Z$35,MATCH(Z19,'DS2025'!$Y$21:$Y$35,1)):
INDEX('DS2025'!$Z$21:$Z$35,MATCH(Z19,'DS2025'!$Y$21:$Y$35,1)+1),
INDEX('DS2025'!$Y$21:$Y$35,MATCH(Z19,'DS2025'!$Y$21:$Y$35,1)):
INDEX('DS2025'!$Y$21:$Y$35,MATCH(Z19,'DS2025'!$Y$21:$Y$35,1)+1)),
IF($AA$4=Database!$A$20,
_xlfn.FORECAST.LINEAR(
Z19,
INDEX('DS2025'!$AC$21:$AC$35,MATCH(Z19,'DS2025'!$AB$21:$AB$35,1)):
INDEX('DS2025'!$AC$21:$AC$35,MATCH(Z19,'DS2025'!$AB$21:$AB$35,1)+1),
INDEX('DS2025'!$AB$21:$AB$35,MATCH(Z19,'DS2025'!$AB$21:$AB$35,1)):
INDEX('DS2025'!$AB$21:$AB$35,MATCH(Z19,'DS2025'!$AB$21:$AB$35,1)+1))
)))))))))))))))))))</f>
        <v>-0.35990257948410315</v>
      </c>
      <c r="AB19" s="97">
        <f t="shared" si="8"/>
        <v>107.5230974205159</v>
      </c>
      <c r="AC19" s="318">
        <f>'Data 100 C'!K20</f>
        <v>106.5</v>
      </c>
      <c r="AD19" s="42"/>
      <c r="AE19" s="42"/>
      <c r="AF19" s="42"/>
    </row>
    <row r="20" spans="1:32" ht="15" customHeight="1">
      <c r="A20" s="316">
        <v>14</v>
      </c>
      <c r="B20" s="316">
        <f>'Data 100 C'!B21</f>
        <v>108.003</v>
      </c>
      <c r="C20" s="98">
        <f>IF($C$4=Database!$A$2,
_xlfn.FORECAST.LINEAR(B20,
INDEX('DS2025'!$B$5:$B$15,MATCH(B20,'DS2025'!$A$5:$A$15,1)):
INDEX('DS2025'!$B$5:$B$15,MATCH(B20,'DS2025'!$A$5:$A$15,1)+1),
INDEX('DS2025'!$A$5:$A$15,MATCH(B20,'DS2025'!$A$5:$A$15,1)):
INDEX('DS2025'!$A$5:$A$15,MATCH(B20,'DS2025'!$A$5:$A$15,1)+1)),
IF($C$4=Database!$A$3,
_xlfn.FORECAST.LINEAR(B20,
INDEX('DS2025'!$E$5:$E$15,MATCH(B20,'DS2025'!$D$5:$D$15,1)):
INDEX('DS2025'!$E$5:$E$15,MATCH(B20,'DS2025'!$D$5:$D$15,1)+1),
INDEX('DS2025'!$D$5:$D$15,MATCH(B20,'DS2025'!$D$5:$D$15,1)):
INDEX('DS2025'!$D$5:$D$15,MATCH(B20,'DS2025'!$D$5:$D$15,1)+1)),
IF($C$4=Database!$A$4,
_xlfn.FORECAST.LINEAR(B20,
INDEX('DS2025'!$H$5:$H$15,MATCH(B20,'DS2025'!$G$5:$G$15,1)):
INDEX('DS2025'!$H$5:$H$15,MATCH(B20,'DS2025'!$G$5:$G$15,1)+1),
INDEX('DS2025'!$G$5:$G$15,MATCH(B20,'DS2025'!$G$5:$G$15,1)):
INDEX('DS2025'!$G$5:$G$15,MATCH(B20,'DS2025'!$G$5:$G$15,1)+1)),
IF($C$4=Database!$A$5,
_xlfn.FORECAST.LINEAR(B20,
INDEX('DS2025'!$K$5:$K$15,MATCH(B20,'DS2025'!$J$5:$J$15,1)):
INDEX('DS2025'!$K$5:$K$15,MATCH(B20,'DS2025'!$J$5:$J$15,1)+1),
INDEX('DS2025'!$J$5:$J$15,MATCH(B20,'DS2025'!$J$5:$J$15,1)):
INDEX('DS2025'!$J$5:$J$15,MATCH(B20,'DS2025'!$J$5:$J$15,1)+1)),
IF($C$4=Database!$A$6,
_xlfn.FORECAST.LINEAR(B20,
INDEX('DS2025'!$N$5:$N$15,MATCH(B20,'DS2025'!$M$5:$M$15,1)):
INDEX('DS2025'!$N$5:$N$15,MATCH(B20,'DS2025'!$M$5:$M$15,1)+1),
INDEX('DS2025'!$M$5:$M$15,MATCH(B20,'DS2025'!$M$5:$M$15,1)):
INDEX('DS2025'!$M$5:$M$15,MATCH(B20,'DS2025'!$M$5:$M$15,1)+1)),
IF($C$4=Database!$A$7,
_xlfn.FORECAST.LINEAR(B20,
INDEX('DS2025'!$Q$5:$Q$15,MATCH(B20,'DS2025'!$P$5:$P$15,1)):
INDEX('DS2025'!$Q$5:$Q$15,MATCH(B20,'DS2025'!$P$5:$P$15,1)+1),
INDEX('DS2025'!$P$5:$P$15,MATCH(B20,'DS2025'!$P$5:$P$15,1)):
INDEX('DS2025'!$P$5:$P$15,MATCH(B20,'DS2025'!$P$5:$P$15,1)+1)),
IF($C$4=Database!$A$8,
_xlfn.FORECAST.LINEAR(B20,
INDEX('DS2025'!$T$5:$T$15,MATCH(B20,'DS2025'!$S$5:$S$15,1)):
INDEX('DS2025'!$T$5:$T$15,MATCH(B20,'DS2025'!$S$5:$S$15,1)+1),
INDEX('DS2025'!$S$5:$S$15,MATCH(B20,'DS2025'!$S$5:$S$15,1)):
INDEX('DS2025'!$S$5:$S$15,MATCH(B20,'DS2025'!$S$5:$S$15,1)+1)),
IF($C$4=Database!$A$9,
_xlfn.FORECAST.LINEAR(B20,
INDEX('DS2025'!$W$5:$W$15,MATCH(B20,'DS2025'!$V$5:$V$15,1)):
INDEX('DS2025'!$W$5:$W$15,MATCH(B20,'DS2025'!$V$5:$V$15,1)+1),
INDEX('DS2025'!$V$5:$V$15,MATCH(B20,'DS2025'!$V$5:$V$15,1)):
INDEX('DS2025'!$V$5:$V$15,MATCH(B20,'DS2025'!$V$5:$V$15,1)+1)),
IF($C$4=Database!$A$10,
_xlfn.FORECAST.LINEAR(B20,
INDEX('DS2025'!$Z$5:$Z$15,MATCH(B20,'DS2025'!$Y$5:$Y$15,1)):
INDEX('DS2025'!$Z$5:$Z$15,MATCH(B20,'DS2025'!$Y$5:$Y$15,1)+1),
INDEX('DS2025'!$Y$5:$Y$15,MATCH(B20,'DS2025'!$Y$5:$Y$15,1)):
INDEX('DS2025'!$Y$5:$Y$15,MATCH(B20,'DS2025'!$Y$5:$Y$15,1)+1)),
IF($C$4=Database!$A$11,
_xlfn.FORECAST.LINEAR(
B20,
INDEX('DS2025'!$B$21:$B$35,MATCH(B20,'DS2025'!$A$21:$A$35,1)):
INDEX('DS2025'!$B$21:$B$35,MATCH(B20,'DS2025'!$A$21:$A$35,1)+1),
INDEX('DS2025'!$A$21:$A$35,MATCH(B20,'DS2025'!$A$21:$A$35,1)):
INDEX('DS2025'!$A$21:$A$35,MATCH(B20,'DS2025'!$A$21:$A$35,1)+1)),
IF($C$4=Database!$A$12,
_xlfn.FORECAST.LINEAR(
B20,
INDEX('DS2025'!$E$21:$E$35,MATCH(B20,'DS2025'!$D$21:$D$35,1)):
INDEX('DS2025'!$E$21:$E$35,MATCH(B20,'DS2025'!$D$21:$D$35,1)+1),
INDEX('DS2025'!$D$21:$D$35,MATCH(B20,'DS2025'!$D$21:$D$35,1)):
INDEX('DS2025'!$D$21:$D$35,MATCH(B20,'DS2025'!$D$21:$D$35,1)+1)),
IF($C$4=Database!$A$13,
_xlfn.FORECAST.LINEAR(
B20,
INDEX('DS2025'!$H$21:$H$35,MATCH(B20,'DS2025'!$G$21:$G$35,1)):
INDEX('DS2025'!$H$21:$H$35,MATCH(B20,'DS2025'!$G$21:$G$35,1)+1),
INDEX('DS2025'!$G$21:$G$35,MATCH(B20,'DS2025'!$G$21:$G$35,1)):
INDEX('DS2025'!$G$21:$G$35,MATCH(B20,'DS2025'!$G$21:$G$35,1)+1)),
IF($C$4=Database!$A$14,
_xlfn.FORECAST.LINEAR(
B20,
INDEX('DS2025'!$K$21:$K$35,MATCH(B20,'DS2025'!$J$21:$J$35,1)):
INDEX('DS2025'!$K$21:$K$35,MATCH(B20,'DS2025'!$J$21:$J$35,1)+1),
INDEX('DS2025'!$J$21:$J$35,MATCH(B20,'DS2025'!$J$21:$J$35,1)):
INDEX('DS2025'!$J$21:$J$35,MATCH(B20,'DS2025'!$J$21:$J$35,1)+1)),
IF($C$4=Database!$A$15,
_xlfn.FORECAST.LINEAR(
B20,
INDEX('DS2025'!$N$21:$N$35,MATCH(B20,'DS2025'!$M$21:$M$35,1)):
INDEX('DS2025'!$N$21:$N$35,MATCH(B20,'DS2025'!$M$21:$M$35,1)+1),
INDEX('DS2025'!$M$21:$M$35,MATCH(B20,'DS2025'!$M$21:$M$35,1)):
INDEX('DS2025'!$M$21:$M$35,MATCH(B20,'DS2025'!$M$21:$M$35,1)+1)),
IF($C$4=Database!$A$16,
_xlfn.FORECAST.LINEAR(
B20,
INDEX('DS2025'!$Q$21:$Q$35,MATCH(B20,'DS2025'!$P$21:$P$35,1)):
INDEX('DS2025'!$Q$21:$Q$35,MATCH(B20,'DS2025'!$P$21:$P$35,1)+1),
INDEX('DS2025'!$P$21:$P$35,MATCH(B20,'DS2025'!$P$21:$P$35,1)):
INDEX('DS2025'!$P$21:$P$35,MATCH(B20,'DS2025'!$P$21:$P$35,1)+1)),
IF($C$4=Database!$A$17,
_xlfn.FORECAST.LINEAR(
B20,
INDEX('DS2025'!$T$21:$T$35,MATCH(B20,'DS2025'!$S$21:$S$35,1)):
INDEX('DS2025'!$T$21:$T$35,MATCH(B20,'DS2025'!$S$21:$S$35,1)+1),
INDEX('DS2025'!$S$21:$S$35,MATCH(B20,'DS2025'!$S$21:$S$35,1)):
INDEX('DS2025'!$S$21:$S$35,MATCH(B20,'DS2025'!$S$21:$S$35,1)+1)),
IF($C$4=Database!$A$18,
_xlfn.FORECAST.LINEAR(
B20,
INDEX('DS2025'!$W$21:$W$35,MATCH(B20,'DS2025'!$V$21:$V$35,1)):
INDEX('DS2025'!$W$21:$W$35,MATCH(B20,'DS2025'!$V$21:$V$35,1)+1),
INDEX('DS2025'!$V$21:$V$35,MATCH(B20,'DS2025'!$V$21:$V$35,1)):
INDEX('DS2025'!$V$21:$V$35,MATCH(B20,'DS2025'!$V$21:$V$35,1)+1)),
IF($C$4=Database!$A$19,
_xlfn.FORECAST.LINEAR(
B20,
INDEX('DS2025'!$Z$21:$Z$35,MATCH(B20,'DS2025'!$Y$21:$Y$35,1)):
INDEX('DS2025'!$Z$21:$Z$35,MATCH(B20,'DS2025'!$Y$21:$Y$35,1)+1),
INDEX('DS2025'!$Y$21:$Y$35,MATCH(B20,'DS2025'!$Y$21:$Y$35,1)):
INDEX('DS2025'!$Y$21:$Y$35,MATCH(B20,'DS2025'!$Y$21:$Y$35,1)+1)),
IF($C$4=Database!$A$20,
_xlfn.FORECAST.LINEAR(
B20,
INDEX('DS2025'!$AC$21:$AC$35,MATCH(B20,'DS2025'!$AB$21:$AB$35,1)):
INDEX('DS2025'!$AC$21:$AC$35,MATCH(B20,'DS2025'!$AB$21:$AB$35,1)+1),
INDEX('DS2025'!$AB$21:$AB$35,MATCH(B20,'DS2025'!$AB$21:$AB$35,1)):
INDEX('DS2025'!$AB$21:$AB$35,MATCH(B20,'DS2025'!$AB$21:$AB$35,1)+1))
)))))))))))))))))))</f>
        <v>-0.35991697660467903</v>
      </c>
      <c r="D20" s="98">
        <f t="shared" si="0"/>
        <v>107.64308302339532</v>
      </c>
      <c r="E20" s="98">
        <f>'Data 100 C'!C21</f>
        <v>109.08499999999999</v>
      </c>
      <c r="F20" s="98">
        <f>IF($F$4=Database!$A$2,
_xlfn.FORECAST.LINEAR(E20,
INDEX('DS2025'!$B$5:$B$15,MATCH(E20,'DS2025'!$A$5:$A$15,1)):
INDEX('DS2025'!$B$5:$B$15,MATCH(E20,'DS2025'!$A$5:$A$15,1)+1),
INDEX('DS2025'!$A$5:$A$15,MATCH(E20,'DS2025'!$A$5:$A$15,1)):
INDEX('DS2025'!$A$5:$A$15,MATCH(E20,'DS2025'!$A$5:$A$15,1)+1)),
IF($F$4=Database!$A$3,
_xlfn.FORECAST.LINEAR(E20,
INDEX('DS2025'!$E$5:$E$15,MATCH(E20,'DS2025'!$D$5:$D$15,1)):
INDEX('DS2025'!$E$5:$E$15,MATCH(E20,'DS2025'!$D$5:$D$15,1)+1),
INDEX('DS2025'!$D$5:$D$15,MATCH(E20,'DS2025'!$D$5:$D$15,1)):
INDEX('DS2025'!$D$5:$D$15,MATCH(E20,'DS2025'!$D$5:$D$15,1)+1)),
IF($F$4=Database!$A$4,
_xlfn.FORECAST.LINEAR(E20,
INDEX('DS2025'!$H$5:$H$15,MATCH(E20,'DS2025'!$G$5:$G$15,1)):
INDEX('DS2025'!$H$5:$H$15,MATCH(E20,'DS2025'!$G$5:$G$15,1)+1),
INDEX('DS2025'!$G$5:$G$15,MATCH(E20,'DS2025'!$G$5:$G$15,1)):
INDEX('DS2025'!$G$5:$G$15,MATCH(E20,'DS2025'!$G$5:$G$15,1)+1)),
IF($F$4=Database!$A$5,
_xlfn.FORECAST.LINEAR(E20,
INDEX('DS2025'!$K$5:$K$15,MATCH(E20,'DS2025'!$J$5:$J$15,1)):
INDEX('DS2025'!$K$5:$K$15,MATCH(E20,'DS2025'!$J$5:$J$15,1)+1),
INDEX('DS2025'!$J$5:$J$15,MATCH(E20,'DS2025'!$J$5:$J$15,1)):
INDEX('DS2025'!$J$5:$J$15,MATCH(E20,'DS2025'!$J$5:$J$15,1)+1)),
IF($F$4=Database!$A$6,
_xlfn.FORECAST.LINEAR(E20,
INDEX('DS2025'!$N$5:$N$15,MATCH(E20,'DS2025'!$M$5:$M$15,1)):
INDEX('DS2025'!$N$5:$N$15,MATCH(E20,'DS2025'!$M$5:$M$15,1)+1),
INDEX('DS2025'!$M$5:$M$15,MATCH(E20,'DS2025'!$M$5:$M$15,1)):
INDEX('DS2025'!$M$5:$M$15,MATCH(E20,'DS2025'!$M$5:$M$15,1)+1)),
IF($F$4=Database!$A$7,
_xlfn.FORECAST.LINEAR(E20,
INDEX('DS2025'!$Q$5:$Q$15,MATCH(E20,'DS2025'!$P$5:$P$15,1)):
INDEX('DS2025'!$Q$5:$Q$15,MATCH(E20,'DS2025'!$P$5:$P$15,1)+1),
INDEX('DS2025'!$P$5:$P$15,MATCH(E20,'DS2025'!$P$5:$P$15,1)):
INDEX('DS2025'!$P$5:$P$15,MATCH(E20,'DS2025'!$P$5:$P$15,1)+1)),
IF($F$4=Database!$A$8,
_xlfn.FORECAST.LINEAR(E20,
INDEX('DS2025'!$T$5:$T$15,MATCH(E20,'DS2025'!$S$5:$S$15,1)):
INDEX('DS2025'!$T$5:$T$15,MATCH(E20,'DS2025'!$S$5:$S$15,1)+1),
INDEX('DS2025'!$S$5:$S$15,MATCH(E20,'DS2025'!$S$5:$S$15,1)):
INDEX('DS2025'!$S$5:$S$15,MATCH(E20,'DS2025'!$S$5:$S$15,1)+1)),
IF($F$4=Database!$A$9,
_xlfn.FORECAST.LINEAR(E20,
INDEX('DS2025'!$W$5:$W$15,MATCH(E20,'DS2025'!$V$5:$V$15,1)):
INDEX('DS2025'!$W$5:$W$15,MATCH(E20,'DS2025'!$V$5:$V$15,1)+1),
INDEX('DS2025'!$V$5:$V$15,MATCH(E20,'DS2025'!$V$5:$V$15,1)):
INDEX('DS2025'!$V$5:$V$15,MATCH(E20,'DS2025'!$V$5:$V$15,1)+1)),
IF($F$4=Database!$A$10,
_xlfn.FORECAST.LINEAR(E20,
INDEX('DS2025'!$Z$5:$Z$15,MATCH(E20,'DS2025'!$Y$5:$Y$15,1)):
INDEX('DS2025'!$Z$5:$Z$15,MATCH(E20,'DS2025'!$Y$5:$Y$15,1)+1),
INDEX('DS2025'!$Y$5:$Y$15,MATCH(E20,'DS2025'!$Y$5:$Y$15,1)):
INDEX('DS2025'!$Y$5:$Y$15,MATCH(E20,'DS2025'!$Y$5:$Y$15,1)+1)),
IF($F$4=Database!$A$11,
_xlfn.FORECAST.LINEAR(
E20,
INDEX('DS2025'!$B$21:$B$35,MATCH(E20,'DS2025'!$A$21:$A$35,1)):
INDEX('DS2025'!$B$21:$B$35,MATCH(E20,'DS2025'!$A$21:$A$35,1)+1),
INDEX('DS2025'!$A$21:$A$35,MATCH(E20,'DS2025'!$A$21:$A$35,1)):
INDEX('DS2025'!$A$21:$A$35,MATCH(E20,'DS2025'!$A$21:$A$35,1)+1)),
IF($F$4=Database!$A$12,
_xlfn.FORECAST.LINEAR(
E20,
INDEX('DS2025'!$E$21:$E$35,MATCH(E20,'DS2025'!$D$21:$D$35,1)):
INDEX('DS2025'!$E$21:$E$35,MATCH(E20,'DS2025'!$D$21:$D$35,1)+1),
INDEX('DS2025'!$D$21:$D$35,MATCH(E20,'DS2025'!$D$21:$D$35,1)):
INDEX('DS2025'!$D$21:$D$35,MATCH(E20,'DS2025'!$D$21:$D$35,1)+1)),
IF($F$4=Database!$A$13,
_xlfn.FORECAST.LINEAR(
E20,
INDEX('DS2025'!$H$21:$H$35,MATCH(E20,'DS2025'!$G$21:$G$35,1)):
INDEX('DS2025'!$H$21:$H$35,MATCH(E20,'DS2025'!$G$21:$G$35,1)+1),
INDEX('DS2025'!$G$21:$G$35,MATCH(E20,'DS2025'!$G$21:$G$35,1)):
INDEX('DS2025'!$G$21:$G$35,MATCH(E20,'DS2025'!$G$21:$G$35,1)+1)),
IF($F$4=Database!$A$14,
_xlfn.FORECAST.LINEAR(
E20,
INDEX('DS2025'!$K$21:$K$35,MATCH(E20,'DS2025'!$J$21:$J$35,1)):
INDEX('DS2025'!$K$21:$K$35,MATCH(E20,'DS2025'!$J$21:$J$35,1)+1),
INDEX('DS2025'!$J$21:$J$35,MATCH(E20,'DS2025'!$J$21:$J$35,1)):
INDEX('DS2025'!$J$21:$J$35,MATCH(E20,'DS2025'!$J$21:$J$35,1)+1)),
IF($F$4=Database!$A$15,
_xlfn.FORECAST.LINEAR(
E20,
INDEX('DS2025'!$N$21:$N$35,MATCH(E20,'DS2025'!$M$21:$M$35,1)):
INDEX('DS2025'!$N$21:$N$35,MATCH(E20,'DS2025'!$M$21:$M$35,1)+1),
INDEX('DS2025'!$M$21:$M$35,MATCH(E20,'DS2025'!$M$21:$M$35,1)):
INDEX('DS2025'!$M$21:$M$35,MATCH(E20,'DS2025'!$M$21:$M$35,1)+1)),
IF($F$4=Database!$A$16,
_xlfn.FORECAST.LINEAR(
E20,
INDEX('DS2025'!$Q$21:$Q$35,MATCH(E20,'DS2025'!$P$21:$P$35,1)):
INDEX('DS2025'!$Q$21:$Q$35,MATCH(E20,'DS2025'!$P$21:$P$35,1)+1),
INDEX('DS2025'!$P$21:$P$35,MATCH(E20,'DS2025'!$P$21:$P$35,1)):
INDEX('DS2025'!$P$21:$P$35,MATCH(E20,'DS2025'!$P$21:$P$35,1)+1)),
IF($F$4=Database!$A$17,
_xlfn.FORECAST.LINEAR(
E20,
INDEX('DS2025'!$T$21:$T$35,MATCH(E20,'DS2025'!$S$21:$S$35,1)):
INDEX('DS2025'!$T$21:$T$35,MATCH(E20,'DS2025'!$S$21:$S$35,1)+1),
INDEX('DS2025'!$S$21:$S$35,MATCH(E20,'DS2025'!$S$21:$S$35,1)):
INDEX('DS2025'!$S$21:$S$35,MATCH(E20,'DS2025'!$S$21:$S$35,1)+1)),
IF($F$4=Database!$A$18,
_xlfn.FORECAST.LINEAR(
E20,
INDEX('DS2025'!$W$21:$W$35,MATCH(E20,'DS2025'!$V$21:$V$35,1)):
INDEX('DS2025'!$W$21:$W$35,MATCH(E20,'DS2025'!$V$21:$V$35,1)+1),
INDEX('DS2025'!$V$21:$V$35,MATCH(E20,'DS2025'!$V$21:$V$35,1)):
INDEX('DS2025'!$V$21:$V$35,MATCH(E20,'DS2025'!$V$21:$V$35,1)+1)),
IF($F$4=Database!$A$19,
_xlfn.FORECAST.LINEAR(
E20,
INDEX('DS2025'!$Z$21:$Z$35,MATCH(E20,'DS2025'!$Y$21:$Y$35,1)):
INDEX('DS2025'!$Z$21:$Z$35,MATCH(E20,'DS2025'!$Y$21:$Y$35,1)+1),
INDEX('DS2025'!$Y$21:$Y$35,MATCH(E20,'DS2025'!$Y$21:$Y$35,1)):
INDEX('DS2025'!$Y$21:$Y$35,MATCH(E20,'DS2025'!$Y$21:$Y$35,1)+1)),
IF($F$4=Database!$A$20,
_xlfn.FORECAST.LINEAR(
E20,
INDEX('DS2025'!$AC$21:$AC$35,MATCH(E20,'DS2025'!$AB$21:$AB$35,1)):
INDEX('DS2025'!$AC$21:$AC$35,MATCH(E20,'DS2025'!$AB$21:$AB$35,1)+1),
INDEX('DS2025'!$AB$21:$AB$35,MATCH(E20,'DS2025'!$AB$21:$AB$35,1)):
INDEX('DS2025'!$AB$21:$AB$35,MATCH(E20,'DS2025'!$AB$21:$AB$35,1)+1))
)))))))))))))))))))</f>
        <v>-0.36004679064187162</v>
      </c>
      <c r="G20" s="98">
        <f t="shared" si="1"/>
        <v>108.72495320935812</v>
      </c>
      <c r="H20" s="98">
        <f>'Data 100 C'!D21</f>
        <v>107.773</v>
      </c>
      <c r="I20" s="98">
        <f>IF($I$4=Database!$A$2,
_xlfn.FORECAST.LINEAR(H20,
INDEX('DS2025'!$B$5:$B$15,MATCH(H20,'DS2025'!$A$5:$A$15,1)):
INDEX('DS2025'!$B$5:$B$15,MATCH(H20,'DS2025'!$A$5:$A$15,1)+1),
INDEX('DS2025'!$A$5:$A$15,MATCH(H20,'DS2025'!$A$5:$A$15,1)):
INDEX('DS2025'!$A$5:$A$15,MATCH(H20,'DS2025'!$A$5:$A$15,1)+1)),
IF($I$4=Database!$A$3,
_xlfn.FORECAST.LINEAR(H20,
INDEX('DS2025'!$E$5:$E$15,MATCH(H20,'DS2025'!$D$5:$D$15,1)):
INDEX('DS2025'!$E$5:$E$15,MATCH(H20,'DS2025'!$D$5:$D$15,1)+1),
INDEX('DS2025'!$D$5:$D$15,MATCH(H20,'DS2025'!$D$5:$D$15,1)):
INDEX('DS2025'!$D$5:$D$15,MATCH(H20,'DS2025'!$D$5:$D$15,1)+1)),
IF($I$4=Database!$A$4,
_xlfn.FORECAST.LINEAR(H20,
INDEX('DS2025'!$H$5:$H$15,MATCH(H20,'DS2025'!$G$5:$G$15,1)):
INDEX('DS2025'!$H$5:$H$15,MATCH(H20,'DS2025'!$G$5:$G$15,1)+1),
INDEX('DS2025'!$G$5:$G$15,MATCH(H20,'DS2025'!$G$5:$G$15,1)):
INDEX('DS2025'!$G$5:$G$15,MATCH(H20,'DS2025'!$G$5:$G$15,1)+1)),
IF($I$4=Database!$A$5,
_xlfn.FORECAST.LINEAR(H20,
INDEX('DS2025'!$K$5:$K$15,MATCH(H20,'DS2025'!$J$5:$J$15,1)):
INDEX('DS2025'!$K$5:$K$15,MATCH(H20,'DS2025'!$J$5:$J$15,1)+1),
INDEX('DS2025'!$J$5:$J$15,MATCH(H20,'DS2025'!$J$5:$J$15,1)):
INDEX('DS2025'!$J$5:$J$15,MATCH(H20,'DS2025'!$J$5:$J$15,1)+1)),
IF($I$4=Database!$A$6,
_xlfn.FORECAST.LINEAR(H20,
INDEX('DS2025'!$N$5:$N$15,MATCH(H20,'DS2025'!$M$5:$M$15,1)):
INDEX('DS2025'!$N$5:$N$15,MATCH(H20,'DS2025'!$M$5:$M$15,1)+1),
INDEX('DS2025'!$M$5:$M$15,MATCH(H20,'DS2025'!$M$5:$M$15,1)):
INDEX('DS2025'!$M$5:$M$15,MATCH(H20,'DS2025'!$M$5:$M$15,1)+1)),
IF($I$4=Database!$A$7,
_xlfn.FORECAST.LINEAR(H20,
INDEX('DS2025'!$Q$5:$Q$15,MATCH(H20,'DS2025'!$P$5:$P$15,1)):
INDEX('DS2025'!$Q$5:$Q$15,MATCH(H20,'DS2025'!$P$5:$P$15,1)+1),
INDEX('DS2025'!$P$5:$P$15,MATCH(H20,'DS2025'!$P$5:$P$15,1)):
INDEX('DS2025'!$P$5:$P$15,MATCH(H20,'DS2025'!$P$5:$P$15,1)+1)),
IF($I$4=Database!$A$8,
_xlfn.FORECAST.LINEAR(H20,
INDEX('DS2025'!$T$5:$T$15,MATCH(H20,'DS2025'!$S$5:$S$15,1)):
INDEX('DS2025'!$T$5:$T$15,MATCH(H20,'DS2025'!$S$5:$S$15,1)+1),
INDEX('DS2025'!$S$5:$S$15,MATCH(H20,'DS2025'!$S$5:$S$15,1)):
INDEX('DS2025'!$S$5:$S$15,MATCH(H20,'DS2025'!$S$5:$S$15,1)+1)),
IF($I$4=Database!$A$9,
_xlfn.FORECAST.LINEAR(H20,
INDEX('DS2025'!$W$5:$W$15,MATCH(H20,'DS2025'!$V$5:$V$15,1)):
INDEX('DS2025'!$W$5:$W$15,MATCH(H20,'DS2025'!$V$5:$V$15,1)+1),
INDEX('DS2025'!$V$5:$V$15,MATCH(H20,'DS2025'!$V$5:$V$15,1)):
INDEX('DS2025'!$V$5:$V$15,MATCH(H20,'DS2025'!$V$5:$V$15,1)+1)),
IF($I$4=Database!$A$10,
_xlfn.FORECAST.LINEAR(H20,
INDEX('DS2025'!$Z$5:$Z$15,MATCH(H20,'DS2025'!$Y$5:$Y$15,1)):
INDEX('DS2025'!$Z$5:$Z$15,MATCH(H20,'DS2025'!$Y$5:$Y$15,1)+1),
INDEX('DS2025'!$Y$5:$Y$15,MATCH(H20,'DS2025'!$Y$5:$Y$15,1)):
INDEX('DS2025'!$Y$5:$Y$15,MATCH(H20,'DS2025'!$Y$5:$Y$15,1)+1)),
IF($I$4=Database!$A$11,
_xlfn.FORECAST.LINEAR(
H20,
INDEX('DS2025'!$B$21:$B$35,MATCH(H20,'DS2025'!$A$21:$A$35,1)):
INDEX('DS2025'!$B$21:$B$35,MATCH(H20,'DS2025'!$A$21:$A$35,1)+1),
INDEX('DS2025'!$A$21:$A$35,MATCH(H20,'DS2025'!$A$21:$A$35,1)):
INDEX('DS2025'!$A$21:$A$35,MATCH(H20,'DS2025'!$A$21:$A$35,1)+1)),
IF($I$4=Database!$A$12,
_xlfn.FORECAST.LINEAR(
H20,
INDEX('DS2025'!$E$21:$E$35,MATCH(H20,'DS2025'!$D$21:$D$35,1)):
INDEX('DS2025'!$E$21:$E$35,MATCH(H20,'DS2025'!$D$21:$D$35,1)+1),
INDEX('DS2025'!$D$21:$D$35,MATCH(H20,'DS2025'!$D$21:$D$35,1)):
INDEX('DS2025'!$D$21:$D$35,MATCH(H20,'DS2025'!$D$21:$D$35,1)+1)),
IF($I$4=Database!$A$13,
_xlfn.FORECAST.LINEAR(
H20,
INDEX('DS2025'!$H$21:$H$35,MATCH(H20,'DS2025'!$G$21:$G$35,1)):
INDEX('DS2025'!$H$21:$H$35,MATCH(H20,'DS2025'!$G$21:$G$35,1)+1),
INDEX('DS2025'!$G$21:$G$35,MATCH(H20,'DS2025'!$G$21:$G$35,1)):
INDEX('DS2025'!$G$21:$G$35,MATCH(H20,'DS2025'!$G$21:$G$35,1)+1)),
IF($I$4=Database!$A$14,
_xlfn.FORECAST.LINEAR(
H20,
INDEX('DS2025'!$K$21:$K$35,MATCH(H20,'DS2025'!$J$21:$J$35,1)):
INDEX('DS2025'!$K$21:$K$35,MATCH(H20,'DS2025'!$J$21:$J$35,1)+1),
INDEX('DS2025'!$J$21:$J$35,MATCH(H20,'DS2025'!$J$21:$J$35,1)):
INDEX('DS2025'!$J$21:$J$35,MATCH(H20,'DS2025'!$J$21:$J$35,1)+1)),
IF($I$4=Database!$A$15,
_xlfn.FORECAST.LINEAR(
H20,
INDEX('DS2025'!$N$21:$N$35,MATCH(H20,'DS2025'!$M$21:$M$35,1)):
INDEX('DS2025'!$N$21:$N$35,MATCH(H20,'DS2025'!$M$21:$M$35,1)+1),
INDEX('DS2025'!$M$21:$M$35,MATCH(H20,'DS2025'!$M$21:$M$35,1)):
INDEX('DS2025'!$M$21:$M$35,MATCH(H20,'DS2025'!$M$21:$M$35,1)+1)),
IF($I$4=Database!$A$16,
_xlfn.FORECAST.LINEAR(
H20,
INDEX('DS2025'!$Q$21:$Q$35,MATCH(H20,'DS2025'!$P$21:$P$35,1)):
INDEX('DS2025'!$Q$21:$Q$35,MATCH(H20,'DS2025'!$P$21:$P$35,1)+1),
INDEX('DS2025'!$P$21:$P$35,MATCH(H20,'DS2025'!$P$21:$P$35,1)):
INDEX('DS2025'!$P$21:$P$35,MATCH(H20,'DS2025'!$P$21:$P$35,1)+1)),
IF($I$4=Database!$A$17,
_xlfn.FORECAST.LINEAR(
H20,
INDEX('DS2025'!$T$21:$T$35,MATCH(H20,'DS2025'!$S$21:$S$35,1)):
INDEX('DS2025'!$T$21:$T$35,MATCH(H20,'DS2025'!$S$21:$S$35,1)+1),
INDEX('DS2025'!$S$21:$S$35,MATCH(H20,'DS2025'!$S$21:$S$35,1)):
INDEX('DS2025'!$S$21:$S$35,MATCH(H20,'DS2025'!$S$21:$S$35,1)+1)),
IF($I$4=Database!$A$18,
_xlfn.FORECAST.LINEAR(
H20,
INDEX('DS2025'!$W$21:$W$35,MATCH(H20,'DS2025'!$V$21:$V$35,1)):
INDEX('DS2025'!$W$21:$W$35,MATCH(H20,'DS2025'!$V$21:$V$35,1)+1),
INDEX('DS2025'!$V$21:$V$35,MATCH(H20,'DS2025'!$V$21:$V$35,1)):
INDEX('DS2025'!$V$21:$V$35,MATCH(H20,'DS2025'!$V$21:$V$35,1)+1)),
IF($I$4=Database!$A$19,
_xlfn.FORECAST.LINEAR(
H20,
INDEX('DS2025'!$Z$21:$Z$35,MATCH(H20,'DS2025'!$Y$21:$Y$35,1)):
INDEX('DS2025'!$Z$21:$Z$35,MATCH(H20,'DS2025'!$Y$21:$Y$35,1)+1),
INDEX('DS2025'!$Y$21:$Y$35,MATCH(H20,'DS2025'!$Y$21:$Y$35,1)):
INDEX('DS2025'!$Y$21:$Y$35,MATCH(H20,'DS2025'!$Y$21:$Y$35,1)+1)),
IF($I$4=Database!$A$20,
_xlfn.FORECAST.LINEAR(
H20,
INDEX('DS2025'!$AC$21:$AC$35,MATCH(H20,'DS2025'!$AB$21:$AB$35,1)):
INDEX('DS2025'!$AC$21:$AC$35,MATCH(H20,'DS2025'!$AB$21:$AB$35,1)+1),
INDEX('DS2025'!$AB$21:$AB$35,MATCH(H20,'DS2025'!$AB$21:$AB$35,1)):
INDEX('DS2025'!$AB$21:$AB$35,MATCH(H20,'DS2025'!$AB$21:$AB$35,1)+1))
)))))))))))))))))))</f>
        <v>-0.22981476606437717</v>
      </c>
      <c r="J20" s="98">
        <f t="shared" si="2"/>
        <v>107.54318523393562</v>
      </c>
      <c r="K20" s="98">
        <f>'Data 100 C'!E21</f>
        <v>108.202</v>
      </c>
      <c r="L20" s="98">
        <f>IF($L$4=Database!$A$2,
_xlfn.FORECAST.LINEAR(K20,
INDEX('DS2025'!$B$5:$B$15,MATCH(K20,'DS2025'!$A$5:$A$15,1)):
INDEX('DS2025'!$B$5:$B$15,MATCH(K20,'DS2025'!$A$5:$A$15,1)+1),
INDEX('DS2025'!$A$5:$A$15,MATCH(K20,'DS2025'!$A$5:$A$15,1)):
INDEX('DS2025'!$A$5:$A$15,MATCH(K20,'DS2025'!$A$5:$A$15,1)+1)),
IF($L$4=Database!$A$3,
_xlfn.FORECAST.LINEAR(K20,
INDEX('DS2025'!$E$5:$E$15,MATCH(K20,'DS2025'!$D$5:$D$15,1)):
INDEX('DS2025'!$E$5:$E$15,MATCH(K20,'DS2025'!$D$5:$D$15,1)+1),
INDEX('DS2025'!$D$5:$D$15,MATCH(K20,'DS2025'!$D$5:$D$15,1)):
INDEX('DS2025'!$D$5:$D$15,MATCH(K20,'DS2025'!$D$5:$D$15,1)+1)),
IF($L$4=Database!$A$4,
_xlfn.FORECAST.LINEAR(K20,
INDEX('DS2025'!$H$5:$H$15,MATCH(K20,'DS2025'!$G$5:$G$15,1)):
INDEX('DS2025'!$H$5:$H$15,MATCH(K20,'DS2025'!$G$5:$G$15,1)+1),
INDEX('DS2025'!$G$5:$G$15,MATCH(K20,'DS2025'!$G$5:$G$15,1)):
INDEX('DS2025'!$G$5:$G$15,MATCH(K20,'DS2025'!$G$5:$G$15,1)+1)),
IF($L$4=Database!$A$5,
_xlfn.FORECAST.LINEAR(K20,
INDEX('DS2025'!$K$5:$K$15,MATCH(K20,'DS2025'!$J$5:$J$15,1)):
INDEX('DS2025'!$K$5:$K$15,MATCH(K20,'DS2025'!$J$5:$J$15,1)+1),
INDEX('DS2025'!$J$5:$J$15,MATCH(K20,'DS2025'!$J$5:$J$15,1)):
INDEX('DS2025'!$J$5:$J$15,MATCH(K20,'DS2025'!$J$5:$J$15,1)+1)),
IF($L$4=Database!$A$6,
_xlfn.FORECAST.LINEAR(K20,
INDEX('DS2025'!$N$5:$N$15,MATCH(K20,'DS2025'!$M$5:$M$15,1)):
INDEX('DS2025'!$N$5:$N$15,MATCH(K20,'DS2025'!$M$5:$M$15,1)+1),
INDEX('DS2025'!$M$5:$M$15,MATCH(K20,'DS2025'!$M$5:$M$15,1)):
INDEX('DS2025'!$M$5:$M$15,MATCH(K20,'DS2025'!$M$5:$M$15,1)+1)),
IF($L$4=Database!$A$7,
_xlfn.FORECAST.LINEAR(K20,
INDEX('DS2025'!$Q$5:$Q$15,MATCH(K20,'DS2025'!$P$5:$P$15,1)):
INDEX('DS2025'!$Q$5:$Q$15,MATCH(K20,'DS2025'!$P$5:$P$15,1)+1),
INDEX('DS2025'!$P$5:$P$15,MATCH(K20,'DS2025'!$P$5:$P$15,1)):
INDEX('DS2025'!$P$5:$P$15,MATCH(K20,'DS2025'!$P$5:$P$15,1)+1)),
IF($L$4=Database!$A$8,
_xlfn.FORECAST.LINEAR(K20,
INDEX('DS2025'!$T$5:$T$15,MATCH(K20,'DS2025'!$S$5:$S$15,1)):
INDEX('DS2025'!$T$5:$T$15,MATCH(K20,'DS2025'!$S$5:$S$15,1)+1),
INDEX('DS2025'!$S$5:$S$15,MATCH(K20,'DS2025'!$S$5:$S$15,1)):
INDEX('DS2025'!$S$5:$S$15,MATCH(K20,'DS2025'!$S$5:$S$15,1)+1)),
IF($L$4=Database!$A$9,
_xlfn.FORECAST.LINEAR(K20,
INDEX('DS2025'!$W$5:$W$15,MATCH(K20,'DS2025'!$V$5:$V$15,1)):
INDEX('DS2025'!$W$5:$W$15,MATCH(K20,'DS2025'!$V$5:$V$15,1)+1),
INDEX('DS2025'!$V$5:$V$15,MATCH(K20,'DS2025'!$V$5:$V$15,1)):
INDEX('DS2025'!$V$5:$V$15,MATCH(K20,'DS2025'!$V$5:$V$15,1)+1)),
IF($L$4=Database!$A$10,
_xlfn.FORECAST.LINEAR(K20,
INDEX('DS2025'!$Z$5:$Z$15,MATCH(K20,'DS2025'!$Y$5:$Y$15,1)):
INDEX('DS2025'!$Z$5:$Z$15,MATCH(K20,'DS2025'!$Y$5:$Y$15,1)+1),
INDEX('DS2025'!$Y$5:$Y$15,MATCH(K20,'DS2025'!$Y$5:$Y$15,1)):
INDEX('DS2025'!$Y$5:$Y$15,MATCH(K20,'DS2025'!$Y$5:$Y$15,1)+1)),
IF($L$4=Database!$A$11,
_xlfn.FORECAST.LINEAR(
K20,
INDEX('DS2025'!$B$21:$B$35,MATCH(K20,'DS2025'!$A$21:$A$35,1)):
INDEX('DS2025'!$B$21:$B$35,MATCH(K20,'DS2025'!$A$21:$A$35,1)+1),
INDEX('DS2025'!$A$21:$A$35,MATCH(K20,'DS2025'!$A$21:$A$35,1)):
INDEX('DS2025'!$A$21:$A$35,MATCH(K20,'DS2025'!$A$21:$A$35,1)+1)),
IF($L$4=Database!$A$12,
_xlfn.FORECAST.LINEAR(
K20,
INDEX('DS2025'!$E$21:$E$35,MATCH(K20,'DS2025'!$D$21:$D$35,1)):
INDEX('DS2025'!$E$21:$E$35,MATCH(K20,'DS2025'!$D$21:$D$35,1)+1),
INDEX('DS2025'!$D$21:$D$35,MATCH(K20,'DS2025'!$D$21:$D$35,1)):
INDEX('DS2025'!$D$21:$D$35,MATCH(K20,'DS2025'!$D$21:$D$35,1)+1)),
IF($L$4=Database!$A$13,
_xlfn.FORECAST.LINEAR(
K20,
INDEX('DS2025'!$H$21:$H$35,MATCH(K20,'DS2025'!$G$21:$G$35,1)):
INDEX('DS2025'!$H$21:$H$35,MATCH(K20,'DS2025'!$G$21:$G$35,1)+1),
INDEX('DS2025'!$G$21:$G$35,MATCH(K20,'DS2025'!$G$21:$G$35,1)):
INDEX('DS2025'!$G$21:$G$35,MATCH(K20,'DS2025'!$G$21:$G$35,1)+1)),
IF($L$4=Database!$A$14,
_xlfn.FORECAST.LINEAR(
K20,
INDEX('DS2025'!$K$21:$K$35,MATCH(K20,'DS2025'!$J$21:$J$35,1)):
INDEX('DS2025'!$K$21:$K$35,MATCH(K20,'DS2025'!$J$21:$J$35,1)+1),
INDEX('DS2025'!$J$21:$J$35,MATCH(K20,'DS2025'!$J$21:$J$35,1)):
INDEX('DS2025'!$J$21:$J$35,MATCH(K20,'DS2025'!$J$21:$J$35,1)+1)),
IF($L$4=Database!$A$15,
_xlfn.FORECAST.LINEAR(
K20,
INDEX('DS2025'!$N$21:$N$35,MATCH(K20,'DS2025'!$M$21:$M$35,1)):
INDEX('DS2025'!$N$21:$N$35,MATCH(K20,'DS2025'!$M$21:$M$35,1)+1),
INDEX('DS2025'!$M$21:$M$35,MATCH(K20,'DS2025'!$M$21:$M$35,1)):
INDEX('DS2025'!$M$21:$M$35,MATCH(K20,'DS2025'!$M$21:$M$35,1)+1)),
IF($L$4=Database!$A$16,
_xlfn.FORECAST.LINEAR(
K20,
INDEX('DS2025'!$Q$21:$Q$35,MATCH(K20,'DS2025'!$P$21:$P$35,1)):
INDEX('DS2025'!$Q$21:$Q$35,MATCH(K20,'DS2025'!$P$21:$P$35,1)+1),
INDEX('DS2025'!$P$21:$P$35,MATCH(K20,'DS2025'!$P$21:$P$35,1)):
INDEX('DS2025'!$P$21:$P$35,MATCH(K20,'DS2025'!$P$21:$P$35,1)+1)),
IF($L$4=Database!$A$17,
_xlfn.FORECAST.LINEAR(
K20,
INDEX('DS2025'!$T$21:$T$35,MATCH(K20,'DS2025'!$S$21:$S$35,1)):
INDEX('DS2025'!$T$21:$T$35,MATCH(K20,'DS2025'!$S$21:$S$35,1)+1),
INDEX('DS2025'!$S$21:$S$35,MATCH(K20,'DS2025'!$S$21:$S$35,1)):
INDEX('DS2025'!$S$21:$S$35,MATCH(K20,'DS2025'!$S$21:$S$35,1)+1)),
IF($L$4=Database!$A$18,
_xlfn.FORECAST.LINEAR(
K20,
INDEX('DS2025'!$W$21:$W$35,MATCH(K20,'DS2025'!$V$21:$V$35,1)):
INDEX('DS2025'!$W$21:$W$35,MATCH(K20,'DS2025'!$V$21:$V$35,1)+1),
INDEX('DS2025'!$V$21:$V$35,MATCH(K20,'DS2025'!$V$21:$V$35,1)):
INDEX('DS2025'!$V$21:$V$35,MATCH(K20,'DS2025'!$V$21:$V$35,1)+1)),
IF($L$4=Database!$A$19,
_xlfn.FORECAST.LINEAR(
K20,
INDEX('DS2025'!$Z$21:$Z$35,MATCH(K20,'DS2025'!$Y$21:$Y$35,1)):
INDEX('DS2025'!$Z$21:$Z$35,MATCH(K20,'DS2025'!$Y$21:$Y$35,1)+1),
INDEX('DS2025'!$Y$21:$Y$35,MATCH(K20,'DS2025'!$Y$21:$Y$35,1)):
INDEX('DS2025'!$Y$21:$Y$35,MATCH(K20,'DS2025'!$Y$21:$Y$35,1)+1)),
IF($L$4=Database!$A$20,
_xlfn.FORECAST.LINEAR(
K20,
INDEX('DS2025'!$AC$21:$AC$35,MATCH(K20,'DS2025'!$AB$21:$AB$35,1)):
INDEX('DS2025'!$AC$21:$AC$35,MATCH(K20,'DS2025'!$AB$21:$AB$35,1)+1),
INDEX('DS2025'!$AB$21:$AB$35,MATCH(K20,'DS2025'!$AB$21:$AB$35,1)):
INDEX('DS2025'!$AB$21:$AB$35,MATCH(K20,'DS2025'!$AB$21:$AB$35,1)+1))
)))))))))))))))))))</f>
        <v>-0.35994085182963403</v>
      </c>
      <c r="M20" s="98">
        <f t="shared" si="3"/>
        <v>107.84205914817036</v>
      </c>
      <c r="N20" s="317">
        <f>'Data 100 C'!F21</f>
        <v>106.334</v>
      </c>
      <c r="O20" s="98">
        <f>IF($O$4=Database!$A$2,
_xlfn.FORECAST.LINEAR(N20,
INDEX('DS2025'!$B$5:$B$15,MATCH(N20,'DS2025'!$A$5:$A$15,1)):
INDEX('DS2025'!$B$5:$B$15,MATCH(N20,'DS2025'!$A$5:$A$15,1)+1),
INDEX('DS2025'!$A$5:$A$15,MATCH(N20,'DS2025'!$A$5:$A$15,1)):
INDEX('DS2025'!$A$5:$A$15,MATCH(N20,'DS2025'!$A$5:$A$15,1)+1)),
IF($O$4=Database!$A$3,
_xlfn.FORECAST.LINEAR(N20,
INDEX('DS2025'!$E$5:$E$15,MATCH(N20,'DS2025'!$D$5:$D$15,1)):
INDEX('DS2025'!$E$5:$E$15,MATCH(N20,'DS2025'!$D$5:$D$15,1)+1),
INDEX('DS2025'!$D$5:$D$15,MATCH(N20,'DS2025'!$D$5:$D$15,1)):
INDEX('DS2025'!$D$5:$D$15,MATCH(N20,'DS2025'!$D$5:$D$15,1)+1)),
IF($O$4=Database!$A$4,
_xlfn.FORECAST.LINEAR(N20,
INDEX('DS2025'!$H$5:$H$15,MATCH(N20,'DS2025'!$G$5:$G$15,1)):
INDEX('DS2025'!$H$5:$H$15,MATCH(N20,'DS2025'!$G$5:$G$15,1)+1),
INDEX('DS2025'!$G$5:$G$15,MATCH(N20,'DS2025'!$G$5:$G$15,1)):
INDEX('DS2025'!$G$5:$G$15,MATCH(N20,'DS2025'!$G$5:$G$15,1)+1)),
IF($O$4=Database!$A$5,
_xlfn.FORECAST.LINEAR(N20,
INDEX('DS2025'!$K$5:$K$15,MATCH(N20,'DS2025'!$J$5:$J$15,1)):
INDEX('DS2025'!$K$5:$K$15,MATCH(N20,'DS2025'!$J$5:$J$15,1)+1),
INDEX('DS2025'!$J$5:$J$15,MATCH(N20,'DS2025'!$J$5:$J$15,1)):
INDEX('DS2025'!$J$5:$J$15,MATCH(N20,'DS2025'!$J$5:$J$15,1)+1)),
IF($O$4=Database!$A$6,
_xlfn.FORECAST.LINEAR(N20,
INDEX('DS2025'!$N$5:$N$15,MATCH(N20,'DS2025'!$M$5:$M$15,1)):
INDEX('DS2025'!$N$5:$N$15,MATCH(N20,'DS2025'!$M$5:$M$15,1)+1),
INDEX('DS2025'!$M$5:$M$15,MATCH(N20,'DS2025'!$M$5:$M$15,1)):
INDEX('DS2025'!$M$5:$M$15,MATCH(N20,'DS2025'!$M$5:$M$15,1)+1)),
IF($O$4=Database!$A$7,
_xlfn.FORECAST.LINEAR(N20,
INDEX('DS2025'!$Q$5:$Q$15,MATCH(N20,'DS2025'!$P$5:$P$15,1)):
INDEX('DS2025'!$Q$5:$Q$15,MATCH(N20,'DS2025'!$P$5:$P$15,1)+1),
INDEX('DS2025'!$P$5:$P$15,MATCH(N20,'DS2025'!$P$5:$P$15,1)):
INDEX('DS2025'!$P$5:$P$15,MATCH(N20,'DS2025'!$P$5:$P$15,1)+1)),
IF($O$4=Database!$A$8,
_xlfn.FORECAST.LINEAR(N20,
INDEX('DS2025'!$T$5:$T$15,MATCH(N20,'DS2025'!$S$5:$S$15,1)):
INDEX('DS2025'!$T$5:$T$15,MATCH(N20,'DS2025'!$S$5:$S$15,1)+1),
INDEX('DS2025'!$S$5:$S$15,MATCH(N20,'DS2025'!$S$5:$S$15,1)):
INDEX('DS2025'!$S$5:$S$15,MATCH(N20,'DS2025'!$S$5:$S$15,1)+1)),
IF($O$4=Database!$A$9,
_xlfn.FORECAST.LINEAR(N20,
INDEX('DS2025'!$W$5:$W$15,MATCH(N20,'DS2025'!$V$5:$V$15,1)):
INDEX('DS2025'!$W$5:$W$15,MATCH(N20,'DS2025'!$V$5:$V$15,1)+1),
INDEX('DS2025'!$V$5:$V$15,MATCH(N20,'DS2025'!$V$5:$V$15,1)):
INDEX('DS2025'!$V$5:$V$15,MATCH(N20,'DS2025'!$V$5:$V$15,1)+1)),
IF($O$4=Database!$A$10,
_xlfn.FORECAST.LINEAR(N20,
INDEX('DS2025'!$Z$5:$Z$15,MATCH(N20,'DS2025'!$Y$5:$Y$15,1)):
INDEX('DS2025'!$Z$5:$Z$15,MATCH(N20,'DS2025'!$Y$5:$Y$15,1)+1),
INDEX('DS2025'!$Y$5:$Y$15,MATCH(N20,'DS2025'!$Y$5:$Y$15,1)):
INDEX('DS2025'!$Y$5:$Y$15,MATCH(N20,'DS2025'!$Y$5:$Y$15,1)+1)),
IF($O$4=Database!$A$11,
_xlfn.FORECAST.LINEAR(
N20,
INDEX('DS2025'!$B$21:$B$35,MATCH(N20,'DS2025'!$A$21:$A$35,1)):
INDEX('DS2025'!$B$21:$B$35,MATCH(N20,'DS2025'!$A$21:$A$35,1)+1),
INDEX('DS2025'!$A$21:$A$35,MATCH(N20,'DS2025'!$A$21:$A$35,1)):
INDEX('DS2025'!$A$21:$A$35,MATCH(N20,'DS2025'!$A$21:$A$35,1)+1)),
IF($O$4=Database!$A$12,
_xlfn.FORECAST.LINEAR(
N20,
INDEX('DS2025'!$E$21:$E$35,MATCH(N20,'DS2025'!$D$21:$D$35,1)):
INDEX('DS2025'!$E$21:$E$35,MATCH(N20,'DS2025'!$D$21:$D$35,1)+1),
INDEX('DS2025'!$D$21:$D$35,MATCH(N20,'DS2025'!$D$21:$D$35,1)):
INDEX('DS2025'!$D$21:$D$35,MATCH(N20,'DS2025'!$D$21:$D$35,1)+1)),
IF($O$4=Database!$A$13,
_xlfn.FORECAST.LINEAR(
N20,
INDEX('DS2025'!$H$21:$H$35,MATCH(N20,'DS2025'!$G$21:$G$35,1)):
INDEX('DS2025'!$H$21:$H$35,MATCH(N20,'DS2025'!$G$21:$G$35,1)+1),
INDEX('DS2025'!$G$21:$G$35,MATCH(N20,'DS2025'!$G$21:$G$35,1)):
INDEX('DS2025'!$G$21:$G$35,MATCH(N20,'DS2025'!$G$21:$G$35,1)+1)),
IF($O$4=Database!$A$14,
_xlfn.FORECAST.LINEAR(
N20,
INDEX('DS2025'!$K$21:$K$35,MATCH(N20,'DS2025'!$J$21:$J$35,1)):
INDEX('DS2025'!$K$21:$K$35,MATCH(N20,'DS2025'!$J$21:$J$35,1)+1),
INDEX('DS2025'!$J$21:$J$35,MATCH(N20,'DS2025'!$J$21:$J$35,1)):
INDEX('DS2025'!$J$21:$J$35,MATCH(N20,'DS2025'!$J$21:$J$35,1)+1)),
IF($O$4=Database!$A$15,
_xlfn.FORECAST.LINEAR(
N20,
INDEX('DS2025'!$N$21:$N$35,MATCH(N20,'DS2025'!$M$21:$M$35,1)):
INDEX('DS2025'!$N$21:$N$35,MATCH(N20,'DS2025'!$M$21:$M$35,1)+1),
INDEX('DS2025'!$M$21:$M$35,MATCH(N20,'DS2025'!$M$21:$M$35,1)):
INDEX('DS2025'!$M$21:$M$35,MATCH(N20,'DS2025'!$M$21:$M$35,1)+1)),
IF($O$4=Database!$A$16,
_xlfn.FORECAST.LINEAR(
N20,
INDEX('DS2025'!$Q$21:$Q$35,MATCH(N20,'DS2025'!$P$21:$P$35,1)):
INDEX('DS2025'!$Q$21:$Q$35,MATCH(N20,'DS2025'!$P$21:$P$35,1)+1),
INDEX('DS2025'!$P$21:$P$35,MATCH(N20,'DS2025'!$P$21:$P$35,1)):
INDEX('DS2025'!$P$21:$P$35,MATCH(N20,'DS2025'!$P$21:$P$35,1)+1)),
IF($O$4=Database!$A$17,
_xlfn.FORECAST.LINEAR(
N20,
INDEX('DS2025'!$T$21:$T$35,MATCH(N20,'DS2025'!$S$21:$S$35,1)):
INDEX('DS2025'!$T$21:$T$35,MATCH(N20,'DS2025'!$S$21:$S$35,1)+1),
INDEX('DS2025'!$S$21:$S$35,MATCH(N20,'DS2025'!$S$21:$S$35,1)):
INDEX('DS2025'!$S$21:$S$35,MATCH(N20,'DS2025'!$S$21:$S$35,1)+1)),
IF($O$4=Database!$A$18,
_xlfn.FORECAST.LINEAR(
N20,
INDEX('DS2025'!$W$21:$W$35,MATCH(N20,'DS2025'!$V$21:$V$35,1)):
INDEX('DS2025'!$W$21:$W$35,MATCH(N20,'DS2025'!$V$21:$V$35,1)+1),
INDEX('DS2025'!$V$21:$V$35,MATCH(N20,'DS2025'!$V$21:$V$35,1)):
INDEX('DS2025'!$V$21:$V$35,MATCH(N20,'DS2025'!$V$21:$V$35,1)+1)),
IF($O$4=Database!$A$19,
_xlfn.FORECAST.LINEAR(
N20,
INDEX('DS2025'!$Z$21:$Z$35,MATCH(N20,'DS2025'!$Y$21:$Y$35,1)):
INDEX('DS2025'!$Z$21:$Z$35,MATCH(N20,'DS2025'!$Y$21:$Y$35,1)+1),
INDEX('DS2025'!$Y$21:$Y$35,MATCH(N20,'DS2025'!$Y$21:$Y$35,1)):
INDEX('DS2025'!$Y$21:$Y$35,MATCH(N20,'DS2025'!$Y$21:$Y$35,1)+1)),
IF($O$4=Database!$A$20,
_xlfn.FORECAST.LINEAR(
N20,
INDEX('DS2025'!$AC$21:$AC$35,MATCH(N20,'DS2025'!$AB$21:$AB$35,1)):
INDEX('DS2025'!$AC$21:$AC$35,MATCH(N20,'DS2025'!$AB$21:$AB$35,1)+1),
INDEX('DS2025'!$AB$21:$AB$35,MATCH(N20,'DS2025'!$AB$21:$AB$35,1)):
INDEX('DS2025'!$AB$21:$AB$35,MATCH(N20,'DS2025'!$AB$21:$AB$35,1)+1))
)))))))))))))))))))</f>
        <v>-0.35971673665266946</v>
      </c>
      <c r="P20" s="96">
        <f t="shared" si="4"/>
        <v>105.97428326334733</v>
      </c>
      <c r="Q20" s="317">
        <f>'Data 100 C'!G21</f>
        <v>107.72799999999999</v>
      </c>
      <c r="R20" s="98">
        <f>IF($R$4=Database!$A$2,
_xlfn.FORECAST.LINEAR(Q20,
INDEX('DS2025'!$B$5:$B$15,MATCH(Q20,'DS2025'!$A$5:$A$15,1)):
INDEX('DS2025'!$B$5:$B$15,MATCH(Q20,'DS2025'!$A$5:$A$15,1)+1),
INDEX('DS2025'!$A$5:$A$15,MATCH(Q20,'DS2025'!$A$5:$A$15,1)):
INDEX('DS2025'!$A$5:$A$15,MATCH(Q20,'DS2025'!$A$5:$A$15,1)+1)),
IF($R$4=Database!$A$3,
_xlfn.FORECAST.LINEAR(Q20,
INDEX('DS2025'!$E$5:$E$15,MATCH(Q20,'DS2025'!$D$5:$D$15,1)):
INDEX('DS2025'!$E$5:$E$15,MATCH(Q20,'DS2025'!$D$5:$D$15,1)+1),
INDEX('DS2025'!$D$5:$D$15,MATCH(Q20,'DS2025'!$D$5:$D$15,1)):
INDEX('DS2025'!$D$5:$D$15,MATCH(Q20,'DS2025'!$D$5:$D$15,1)+1)),
IF($R$4=Database!$A$4,
_xlfn.FORECAST.LINEAR(Q20,
INDEX('DS2025'!$H$5:$H$15,MATCH(Q20,'DS2025'!$G$5:$G$15,1)):
INDEX('DS2025'!$H$5:$H$15,MATCH(Q20,'DS2025'!$G$5:$G$15,1)+1),
INDEX('DS2025'!$G$5:$G$15,MATCH(Q20,'DS2025'!$G$5:$G$15,1)):
INDEX('DS2025'!$G$5:$G$15,MATCH(Q20,'DS2025'!$G$5:$G$15,1)+1)),
IF($R$4=Database!$A$5,
_xlfn.FORECAST.LINEAR(Q20,
INDEX('DS2025'!$K$5:$K$15,MATCH(Q20,'DS2025'!$J$5:$J$15,1)):
INDEX('DS2025'!$K$5:$K$15,MATCH(Q20,'DS2025'!$J$5:$J$15,1)+1),
INDEX('DS2025'!$J$5:$J$15,MATCH(Q20,'DS2025'!$J$5:$J$15,1)):
INDEX('DS2025'!$J$5:$J$15,MATCH(Q20,'DS2025'!$J$5:$J$15,1)+1)),
IF($R$4=Database!$A$6,
_xlfn.FORECAST.LINEAR(Q20,
INDEX('DS2025'!$N$5:$N$15,MATCH(Q20,'DS2025'!$M$5:$M$15,1)):
INDEX('DS2025'!$N$5:$N$15,MATCH(Q20,'DS2025'!$M$5:$M$15,1)+1),
INDEX('DS2025'!$M$5:$M$15,MATCH(Q20,'DS2025'!$M$5:$M$15,1)):
INDEX('DS2025'!$M$5:$M$15,MATCH(Q20,'DS2025'!$M$5:$M$15,1)+1)),
IF($R$4=Database!$A$7,
_xlfn.FORECAST.LINEAR(Q20,
INDEX('DS2025'!$Q$5:$Q$15,MATCH(Q20,'DS2025'!$P$5:$P$15,1)):
INDEX('DS2025'!$Q$5:$Q$15,MATCH(Q20,'DS2025'!$P$5:$P$15,1)+1),
INDEX('DS2025'!$P$5:$P$15,MATCH(Q20,'DS2025'!$P$5:$P$15,1)):
INDEX('DS2025'!$P$5:$P$15,MATCH(Q20,'DS2025'!$P$5:$P$15,1)+1)),
IF($R$4=Database!$A$8,
_xlfn.FORECAST.LINEAR(Q20,
INDEX('DS2025'!$T$5:$T$15,MATCH(Q20,'DS2025'!$S$5:$S$15,1)):
INDEX('DS2025'!$T$5:$T$15,MATCH(Q20,'DS2025'!$S$5:$S$15,1)+1),
INDEX('DS2025'!$S$5:$S$15,MATCH(Q20,'DS2025'!$S$5:$S$15,1)):
INDEX('DS2025'!$S$5:$S$15,MATCH(Q20,'DS2025'!$S$5:$S$15,1)+1)),
IF($R$4=Database!$A$9,
_xlfn.FORECAST.LINEAR(Q20,
INDEX('DS2025'!$W$5:$W$15,MATCH(Q20,'DS2025'!$V$5:$V$15,1)):
INDEX('DS2025'!$W$5:$W$15,MATCH(Q20,'DS2025'!$V$5:$V$15,1)+1),
INDEX('DS2025'!$V$5:$V$15,MATCH(Q20,'DS2025'!$V$5:$V$15,1)):
INDEX('DS2025'!$V$5:$V$15,MATCH(Q20,'DS2025'!$V$5:$V$15,1)+1)),
IF($R$4=Database!$A$10,
_xlfn.FORECAST.LINEAR(Q20,
INDEX('DS2025'!$Z$5:$Z$15,MATCH(Q20,'DS2025'!$Y$5:$Y$15,1)):
INDEX('DS2025'!$Z$5:$Z$15,MATCH(Q20,'DS2025'!$Y$5:$Y$15,1)+1),
INDEX('DS2025'!$Y$5:$Y$15,MATCH(Q20,'DS2025'!$Y$5:$Y$15,1)):
INDEX('DS2025'!$Y$5:$Y$15,MATCH(Q20,'DS2025'!$Y$5:$Y$15,1)+1)),
IF($R$4=Database!$A$11,
_xlfn.FORECAST.LINEAR(
Q20,
INDEX('DS2025'!$B$21:$B$35,MATCH(Q20,'DS2025'!$A$21:$A$35,1)):
INDEX('DS2025'!$B$21:$B$35,MATCH(Q20,'DS2025'!$A$21:$A$35,1)+1),
INDEX('DS2025'!$A$21:$A$35,MATCH(Q20,'DS2025'!$A$21:$A$35,1)):
INDEX('DS2025'!$A$21:$A$35,MATCH(Q20,'DS2025'!$A$21:$A$35,1)+1)),
IF($R$4=Database!$A$12,
_xlfn.FORECAST.LINEAR(
Q20,
INDEX('DS2025'!$E$21:$E$35,MATCH(Q20,'DS2025'!$D$21:$D$35,1)):
INDEX('DS2025'!$E$21:$E$35,MATCH(Q20,'DS2025'!$D$21:$D$35,1)+1),
INDEX('DS2025'!$D$21:$D$35,MATCH(Q20,'DS2025'!$D$21:$D$35,1)):
INDEX('DS2025'!$D$21:$D$35,MATCH(Q20,'DS2025'!$D$21:$D$35,1)+1)),
IF($R$4=Database!$A$13,
_xlfn.FORECAST.LINEAR(
Q20,
INDEX('DS2025'!$H$21:$H$35,MATCH(Q20,'DS2025'!$G$21:$G$35,1)):
INDEX('DS2025'!$H$21:$H$35,MATCH(Q20,'DS2025'!$G$21:$G$35,1)+1),
INDEX('DS2025'!$G$21:$G$35,MATCH(Q20,'DS2025'!$G$21:$G$35,1)):
INDEX('DS2025'!$G$21:$G$35,MATCH(Q20,'DS2025'!$G$21:$G$35,1)+1)),
IF($R$4=Database!$A$14,
_xlfn.FORECAST.LINEAR(
Q20,
INDEX('DS2025'!$K$21:$K$35,MATCH(Q20,'DS2025'!$J$21:$J$35,1)):
INDEX('DS2025'!$K$21:$K$35,MATCH(Q20,'DS2025'!$J$21:$J$35,1)+1),
INDEX('DS2025'!$J$21:$J$35,MATCH(Q20,'DS2025'!$J$21:$J$35,1)):
INDEX('DS2025'!$J$21:$J$35,MATCH(Q20,'DS2025'!$J$21:$J$35,1)+1)),
IF($R$4=Database!$A$15,
_xlfn.FORECAST.LINEAR(
Q20,
INDEX('DS2025'!$N$21:$N$35,MATCH(Q20,'DS2025'!$M$21:$M$35,1)):
INDEX('DS2025'!$N$21:$N$35,MATCH(Q20,'DS2025'!$M$21:$M$35,1)+1),
INDEX('DS2025'!$M$21:$M$35,MATCH(Q20,'DS2025'!$M$21:$M$35,1)):
INDEX('DS2025'!$M$21:$M$35,MATCH(Q20,'DS2025'!$M$21:$M$35,1)+1)),
IF($R$4=Database!$A$16,
_xlfn.FORECAST.LINEAR(
Q20,
INDEX('DS2025'!$Q$21:$Q$35,MATCH(Q20,'DS2025'!$P$21:$P$35,1)):
INDEX('DS2025'!$Q$21:$Q$35,MATCH(Q20,'DS2025'!$P$21:$P$35,1)+1),
INDEX('DS2025'!$P$21:$P$35,MATCH(Q20,'DS2025'!$P$21:$P$35,1)):
INDEX('DS2025'!$P$21:$P$35,MATCH(Q20,'DS2025'!$P$21:$P$35,1)+1)),
IF($R$4=Database!$A$17,
_xlfn.FORECAST.LINEAR(
Q20,
INDEX('DS2025'!$T$21:$T$35,MATCH(Q20,'DS2025'!$S$21:$S$35,1)):
INDEX('DS2025'!$T$21:$T$35,MATCH(Q20,'DS2025'!$S$21:$S$35,1)+1),
INDEX('DS2025'!$S$21:$S$35,MATCH(Q20,'DS2025'!$S$21:$S$35,1)):
INDEX('DS2025'!$S$21:$S$35,MATCH(Q20,'DS2025'!$S$21:$S$35,1)+1)),
IF($R$4=Database!$A$18,
_xlfn.FORECAST.LINEAR(
Q20,
INDEX('DS2025'!$W$21:$W$35,MATCH(Q20,'DS2025'!$V$21:$V$35,1)):
INDEX('DS2025'!$W$21:$W$35,MATCH(Q20,'DS2025'!$V$21:$V$35,1)+1),
INDEX('DS2025'!$V$21:$V$35,MATCH(Q20,'DS2025'!$V$21:$V$35,1)):
INDEX('DS2025'!$V$21:$V$35,MATCH(Q20,'DS2025'!$V$21:$V$35,1)+1)),
IF($R$4=Database!$A$19,
_xlfn.FORECAST.LINEAR(
Q20,
INDEX('DS2025'!$Z$21:$Z$35,MATCH(Q20,'DS2025'!$Y$21:$Y$35,1)):
INDEX('DS2025'!$Z$21:$Z$35,MATCH(Q20,'DS2025'!$Y$21:$Y$35,1)+1),
INDEX('DS2025'!$Y$21:$Y$35,MATCH(Q20,'DS2025'!$Y$21:$Y$35,1)):
INDEX('DS2025'!$Y$21:$Y$35,MATCH(Q20,'DS2025'!$Y$21:$Y$35,1)+1)),
IF($R$4=Database!$A$20,
_xlfn.FORECAST.LINEAR(
Q20,
INDEX('DS2025'!$AC$21:$AC$35,MATCH(Q20,'DS2025'!$AB$21:$AB$35,1)):
INDEX('DS2025'!$AC$21:$AC$35,MATCH(Q20,'DS2025'!$AB$21:$AB$35,1)+1),
INDEX('DS2025'!$AB$21:$AB$35,MATCH(Q20,'DS2025'!$AB$21:$AB$35,1)):
INDEX('DS2025'!$AB$21:$AB$35,MATCH(Q20,'DS2025'!$AB$21:$AB$35,1)+1))
)))))))))))))))))))</f>
        <v>-1.725095877277083E-2</v>
      </c>
      <c r="S20" s="98">
        <f t="shared" si="5"/>
        <v>107.71074904122722</v>
      </c>
      <c r="T20" s="317">
        <f>'Data 100 C'!H21</f>
        <v>105.836</v>
      </c>
      <c r="U20" s="98">
        <f>IF($U$4=Database!$A$2,
_xlfn.FORECAST.LINEAR(T20,
INDEX('DS2025'!$B$5:$B$15,MATCH(T20,'DS2025'!$A$5:$A$15,1)):
INDEX('DS2025'!$B$5:$B$15,MATCH(T20,'DS2025'!$A$5:$A$15,1)+1),
INDEX('DS2025'!$A$5:$A$15,MATCH(T20,'DS2025'!$A$5:$A$15,1)):
INDEX('DS2025'!$A$5:$A$15,MATCH(T20,'DS2025'!$A$5:$A$15,1)+1)),
IF($U$4=Database!$A$3,
_xlfn.FORECAST.LINEAR(T20,
INDEX('DS2025'!$E$5:$E$15,MATCH(T20,'DS2025'!$D$5:$D$15,1)):
INDEX('DS2025'!$E$5:$E$15,MATCH(T20,'DS2025'!$D$5:$D$15,1)+1),
INDEX('DS2025'!$D$5:$D$15,MATCH(T20,'DS2025'!$D$5:$D$15,1)):
INDEX('DS2025'!$D$5:$D$15,MATCH(T20,'DS2025'!$D$5:$D$15,1)+1)),
IF($U$4=Database!$A$4,
_xlfn.FORECAST.LINEAR(T20,
INDEX('DS2025'!$H$5:$H$15,MATCH(T20,'DS2025'!$G$5:$G$15,1)):
INDEX('DS2025'!$H$5:$H$15,MATCH(T20,'DS2025'!$G$5:$G$15,1)+1),
INDEX('DS2025'!$G$5:$G$15,MATCH(T20,'DS2025'!$G$5:$G$15,1)):
INDEX('DS2025'!$G$5:$G$15,MATCH(T20,'DS2025'!$G$5:$G$15,1)+1)),
IF($U$4=Database!$A$5,
_xlfn.FORECAST.LINEAR(T20,
INDEX('DS2025'!$K$5:$K$15,MATCH(T20,'DS2025'!$J$5:$J$15,1)):
INDEX('DS2025'!$K$5:$K$15,MATCH(T20,'DS2025'!$J$5:$J$15,1)+1),
INDEX('DS2025'!$J$5:$J$15,MATCH(T20,'DS2025'!$J$5:$J$15,1)):
INDEX('DS2025'!$J$5:$J$15,MATCH(T20,'DS2025'!$J$5:$J$15,1)+1)),
IF($U$4=Database!$A$6,
_xlfn.FORECAST.LINEAR(T20,
INDEX('DS2025'!$N$5:$N$15,MATCH(T20,'DS2025'!$M$5:$M$15,1)):
INDEX('DS2025'!$N$5:$N$15,MATCH(T20,'DS2025'!$M$5:$M$15,1)+1),
INDEX('DS2025'!$M$5:$M$15,MATCH(T20,'DS2025'!$M$5:$M$15,1)):
INDEX('DS2025'!$M$5:$M$15,MATCH(T20,'DS2025'!$M$5:$M$15,1)+1)),
IF($U$4=Database!$A$7,
_xlfn.FORECAST.LINEAR(T20,
INDEX('DS2025'!$Q$5:$Q$15,MATCH(T20,'DS2025'!$P$5:$P$15,1)):
INDEX('DS2025'!$Q$5:$Q$15,MATCH(T20,'DS2025'!$P$5:$P$15,1)+1),
INDEX('DS2025'!$P$5:$P$15,MATCH(T20,'DS2025'!$P$5:$P$15,1)):
INDEX('DS2025'!$P$5:$P$15,MATCH(T20,'DS2025'!$P$5:$P$15,1)+1)),
IF($U$4=Database!$A$8,
_xlfn.FORECAST.LINEAR(T20,
INDEX('DS2025'!$T$5:$T$15,MATCH(T20,'DS2025'!$S$5:$S$15,1)):
INDEX('DS2025'!$T$5:$T$15,MATCH(T20,'DS2025'!$S$5:$S$15,1)+1),
INDEX('DS2025'!$S$5:$S$15,MATCH(T20,'DS2025'!$S$5:$S$15,1)):
INDEX('DS2025'!$S$5:$S$15,MATCH(T20,'DS2025'!$S$5:$S$15,1)+1)),
IF($U$4=Database!$A$9,
_xlfn.FORECAST.LINEAR(T20,
INDEX('DS2025'!$W$5:$W$15,MATCH(T20,'DS2025'!$V$5:$V$15,1)):
INDEX('DS2025'!$W$5:$W$15,MATCH(T20,'DS2025'!$V$5:$V$15,1)+1),
INDEX('DS2025'!$V$5:$V$15,MATCH(T20,'DS2025'!$V$5:$V$15,1)):
INDEX('DS2025'!$V$5:$V$15,MATCH(T20,'DS2025'!$V$5:$V$15,1)+1)),
IF($U$4=Database!$A$10,
_xlfn.FORECAST.LINEAR(T20,
INDEX('DS2025'!$Z$5:$Z$15,MATCH(T20,'DS2025'!$Y$5:$Y$15,1)):
INDEX('DS2025'!$Z$5:$Z$15,MATCH(T20,'DS2025'!$Y$5:$Y$15,1)+1),
INDEX('DS2025'!$Y$5:$Y$15,MATCH(T20,'DS2025'!$Y$5:$Y$15,1)):
INDEX('DS2025'!$Y$5:$Y$15,MATCH(T20,'DS2025'!$Y$5:$Y$15,1)+1)),
IF($U$4=Database!$A$11,
_xlfn.FORECAST.LINEAR(
T20,
INDEX('DS2025'!$B$21:$B$35,MATCH(T20,'DS2025'!$A$21:$A$35,1)):
INDEX('DS2025'!$B$21:$B$35,MATCH(T20,'DS2025'!$A$21:$A$35,1)+1),
INDEX('DS2025'!$A$21:$A$35,MATCH(T20,'DS2025'!$A$21:$A$35,1)):
INDEX('DS2025'!$A$21:$A$35,MATCH(T20,'DS2025'!$A$21:$A$35,1)+1)),
IF($U$4=Database!$A$12,
_xlfn.FORECAST.LINEAR(
T20,
INDEX('DS2025'!$E$21:$E$35,MATCH(T20,'DS2025'!$D$21:$D$35,1)):
INDEX('DS2025'!$E$21:$E$35,MATCH(T20,'DS2025'!$D$21:$D$35,1)+1),
INDEX('DS2025'!$D$21:$D$35,MATCH(T20,'DS2025'!$D$21:$D$35,1)):
INDEX('DS2025'!$D$21:$D$35,MATCH(T20,'DS2025'!$D$21:$D$35,1)+1)),
IF($U$4=Database!$A$13,
_xlfn.FORECAST.LINEAR(
T20,
INDEX('DS2025'!$H$21:$H$35,MATCH(T20,'DS2025'!$G$21:$G$35,1)):
INDEX('DS2025'!$H$21:$H$35,MATCH(T20,'DS2025'!$G$21:$G$35,1)+1),
INDEX('DS2025'!$G$21:$G$35,MATCH(T20,'DS2025'!$G$21:$G$35,1)):
INDEX('DS2025'!$G$21:$G$35,MATCH(T20,'DS2025'!$G$21:$G$35,1)+1)),
IF($U$4=Database!$A$14,
_xlfn.FORECAST.LINEAR(
T20,
INDEX('DS2025'!$K$21:$K$35,MATCH(T20,'DS2025'!$J$21:$J$35,1)):
INDEX('DS2025'!$K$21:$K$35,MATCH(T20,'DS2025'!$J$21:$J$35,1)+1),
INDEX('DS2025'!$J$21:$J$35,MATCH(T20,'DS2025'!$J$21:$J$35,1)):
INDEX('DS2025'!$J$21:$J$35,MATCH(T20,'DS2025'!$J$21:$J$35,1)+1)),
IF($U$4=Database!$A$15,
_xlfn.FORECAST.LINEAR(
T20,
INDEX('DS2025'!$N$21:$N$35,MATCH(T20,'DS2025'!$M$21:$M$35,1)):
INDEX('DS2025'!$N$21:$N$35,MATCH(T20,'DS2025'!$M$21:$M$35,1)+1),
INDEX('DS2025'!$M$21:$M$35,MATCH(T20,'DS2025'!$M$21:$M$35,1)):
INDEX('DS2025'!$M$21:$M$35,MATCH(T20,'DS2025'!$M$21:$M$35,1)+1)),
IF($U$4=Database!$A$16,
_xlfn.FORECAST.LINEAR(
T20,
INDEX('DS2025'!$Q$21:$Q$35,MATCH(T20,'DS2025'!$P$21:$P$35,1)):
INDEX('DS2025'!$Q$21:$Q$35,MATCH(T20,'DS2025'!$P$21:$P$35,1)+1),
INDEX('DS2025'!$P$21:$P$35,MATCH(T20,'DS2025'!$P$21:$P$35,1)):
INDEX('DS2025'!$P$21:$P$35,MATCH(T20,'DS2025'!$P$21:$P$35,1)+1)),
IF($U$4=Database!$A$17,
_xlfn.FORECAST.LINEAR(
T20,
INDEX('DS2025'!$T$21:$T$35,MATCH(T20,'DS2025'!$S$21:$S$35,1)):
INDEX('DS2025'!$T$21:$T$35,MATCH(T20,'DS2025'!$S$21:$S$35,1)+1),
INDEX('DS2025'!$S$21:$S$35,MATCH(T20,'DS2025'!$S$21:$S$35,1)):
INDEX('DS2025'!$S$21:$S$35,MATCH(T20,'DS2025'!$S$21:$S$35,1)+1)),
IF($U$4=Database!$A$18,
_xlfn.FORECAST.LINEAR(
T20,
INDEX('DS2025'!$W$21:$W$35,MATCH(T20,'DS2025'!$V$21:$V$35,1)):
INDEX('DS2025'!$W$21:$W$35,MATCH(T20,'DS2025'!$V$21:$V$35,1)+1),
INDEX('DS2025'!$V$21:$V$35,MATCH(T20,'DS2025'!$V$21:$V$35,1)):
INDEX('DS2025'!$V$21:$V$35,MATCH(T20,'DS2025'!$V$21:$V$35,1)+1)),
IF($U$4=Database!$A$19,
_xlfn.FORECAST.LINEAR(
T20,
INDEX('DS2025'!$Z$21:$Z$35,MATCH(T20,'DS2025'!$Y$21:$Y$35,1)):
INDEX('DS2025'!$Z$21:$Z$35,MATCH(T20,'DS2025'!$Y$21:$Y$35,1)+1),
INDEX('DS2025'!$Y$21:$Y$35,MATCH(T20,'DS2025'!$Y$21:$Y$35,1)):
INDEX('DS2025'!$Y$21:$Y$35,MATCH(T20,'DS2025'!$Y$21:$Y$35,1)+1)),
IF($U$4=Database!$A$20,
_xlfn.FORECAST.LINEAR(
T20,
INDEX('DS2025'!$AC$21:$AC$35,MATCH(T20,'DS2025'!$AB$21:$AB$35,1)):
INDEX('DS2025'!$AC$21:$AC$35,MATCH(T20,'DS2025'!$AB$21:$AB$35,1)+1),
INDEX('DS2025'!$AB$21:$AB$35,MATCH(T20,'DS2025'!$AB$21:$AB$35,1)):
INDEX('DS2025'!$AB$21:$AB$35,MATCH(T20,'DS2025'!$AB$21:$AB$35,1)+1))
)))))))))))))))))))</f>
        <v>-0.35965698860227951</v>
      </c>
      <c r="V20" s="98">
        <f t="shared" si="6"/>
        <v>105.47634301139772</v>
      </c>
      <c r="W20" s="317">
        <f>'Data 100 C'!I21</f>
        <v>106.474</v>
      </c>
      <c r="X20" s="98">
        <f>IF($X$4=Database!$A$2,
_xlfn.FORECAST.LINEAR(W20,
INDEX('DS2025'!$B$5:$B$15,MATCH(W20,'DS2025'!$A$5:$A$15,1)):
INDEX('DS2025'!$B$5:$B$15,MATCH(W20,'DS2025'!$A$5:$A$15,1)+1),
INDEX('DS2025'!$A$5:$A$15,MATCH(W20,'DS2025'!$A$5:$A$15,1)):
INDEX('DS2025'!$A$5:$A$15,MATCH(W20,'DS2025'!$A$5:$A$15,1)+1)),
IF($X$4=Database!$A$3,
_xlfn.FORECAST.LINEAR(W20,
INDEX('DS2025'!$E$5:$E$15,MATCH(W20,'DS2025'!$D$5:$D$15,1)):
INDEX('DS2025'!$E$5:$E$15,MATCH(W20,'DS2025'!$D$5:$D$15,1)+1),
INDEX('DS2025'!$D$5:$D$15,MATCH(W20,'DS2025'!$D$5:$D$15,1)):
INDEX('DS2025'!$D$5:$D$15,MATCH(W20,'DS2025'!$D$5:$D$15,1)+1)),
IF($X$4=Database!$A$4,
_xlfn.FORECAST.LINEAR(W20,
INDEX('DS2025'!$H$5:$H$15,MATCH(W20,'DS2025'!$G$5:$G$15,1)):
INDEX('DS2025'!$H$5:$H$15,MATCH(W20,'DS2025'!$G$5:$G$15,1)+1),
INDEX('DS2025'!$G$5:$G$15,MATCH(W20,'DS2025'!$G$5:$G$15,1)):
INDEX('DS2025'!$G$5:$G$15,MATCH(W20,'DS2025'!$G$5:$G$15,1)+1)),
IF($X$4=Database!$A$5,
_xlfn.FORECAST.LINEAR(W20,
INDEX('DS2025'!$K$5:$K$15,MATCH(W20,'DS2025'!$J$5:$J$15,1)):
INDEX('DS2025'!$K$5:$K$15,MATCH(W20,'DS2025'!$J$5:$J$15,1)+1),
INDEX('DS2025'!$J$5:$J$15,MATCH(W20,'DS2025'!$J$5:$J$15,1)):
INDEX('DS2025'!$J$5:$J$15,MATCH(W20,'DS2025'!$J$5:$J$15,1)+1)),
IF($X$4=Database!$A$6,
_xlfn.FORECAST.LINEAR(W20,
INDEX('DS2025'!$N$5:$N$15,MATCH(W20,'DS2025'!$M$5:$M$15,1)):
INDEX('DS2025'!$N$5:$N$15,MATCH(W20,'DS2025'!$M$5:$M$15,1)+1),
INDEX('DS2025'!$M$5:$M$15,MATCH(W20,'DS2025'!$M$5:$M$15,1)):
INDEX('DS2025'!$M$5:$M$15,MATCH(W20,'DS2025'!$M$5:$M$15,1)+1)),
IF($X$4=Database!$A$7,
_xlfn.FORECAST.LINEAR(W20,
INDEX('DS2025'!$Q$5:$Q$15,MATCH(W20,'DS2025'!$P$5:$P$15,1)):
INDEX('DS2025'!$Q$5:$Q$15,MATCH(W20,'DS2025'!$P$5:$P$15,1)+1),
INDEX('DS2025'!$P$5:$P$15,MATCH(W20,'DS2025'!$P$5:$P$15,1)):
INDEX('DS2025'!$P$5:$P$15,MATCH(W20,'DS2025'!$P$5:$P$15,1)+1)),
IF($X$4=Database!$A$8,
_xlfn.FORECAST.LINEAR(W20,
INDEX('DS2025'!$T$5:$T$15,MATCH(W20,'DS2025'!$S$5:$S$15,1)):
INDEX('DS2025'!$T$5:$T$15,MATCH(W20,'DS2025'!$S$5:$S$15,1)+1),
INDEX('DS2025'!$S$5:$S$15,MATCH(W20,'DS2025'!$S$5:$S$15,1)):
INDEX('DS2025'!$S$5:$S$15,MATCH(W20,'DS2025'!$S$5:$S$15,1)+1)),
IF($X$4=Database!$A$9,
_xlfn.FORECAST.LINEAR(W20,
INDEX('DS2025'!$W$5:$W$15,MATCH(W20,'DS2025'!$V$5:$V$15,1)):
INDEX('DS2025'!$W$5:$W$15,MATCH(W20,'DS2025'!$V$5:$V$15,1)+1),
INDEX('DS2025'!$V$5:$V$15,MATCH(W20,'DS2025'!$V$5:$V$15,1)):
INDEX('DS2025'!$V$5:$V$15,MATCH(W20,'DS2025'!$V$5:$V$15,1)+1)),
IF($X$4=Database!$A$10,
_xlfn.FORECAST.LINEAR(W20,
INDEX('DS2025'!$Z$5:$Z$15,MATCH(W20,'DS2025'!$Y$5:$Y$15,1)):
INDEX('DS2025'!$Z$5:$Z$15,MATCH(W20,'DS2025'!$Y$5:$Y$15,1)+1),
INDEX('DS2025'!$Y$5:$Y$15,MATCH(W20,'DS2025'!$Y$5:$Y$15,1)):
INDEX('DS2025'!$Y$5:$Y$15,MATCH(W20,'DS2025'!$Y$5:$Y$15,1)+1)),
IF($X$4=Database!$A$11,
_xlfn.FORECAST.LINEAR(
W20,
INDEX('DS2025'!$B$21:$B$35,MATCH(W20,'DS2025'!$A$21:$A$35,1)):
INDEX('DS2025'!$B$21:$B$35,MATCH(W20,'DS2025'!$A$21:$A$35,1)+1),
INDEX('DS2025'!$A$21:$A$35,MATCH(W20,'DS2025'!$A$21:$A$35,1)):
INDEX('DS2025'!$A$21:$A$35,MATCH(W20,'DS2025'!$A$21:$A$35,1)+1)),
IF($X$4=Database!$A$12,
_xlfn.FORECAST.LINEAR(
W20,
INDEX('DS2025'!$E$21:$E$35,MATCH(W20,'DS2025'!$D$21:$D$35,1)):
INDEX('DS2025'!$E$21:$E$35,MATCH(W20,'DS2025'!$D$21:$D$35,1)+1),
INDEX('DS2025'!$D$21:$D$35,MATCH(W20,'DS2025'!$D$21:$D$35,1)):
INDEX('DS2025'!$D$21:$D$35,MATCH(W20,'DS2025'!$D$21:$D$35,1)+1)),
IF($X$4=Database!$A$13,
_xlfn.FORECAST.LINEAR(
W20,
INDEX('DS2025'!$H$21:$H$35,MATCH(W20,'DS2025'!$G$21:$G$35,1)):
INDEX('DS2025'!$H$21:$H$35,MATCH(W20,'DS2025'!$G$21:$G$35,1)+1),
INDEX('DS2025'!$G$21:$G$35,MATCH(W20,'DS2025'!$G$21:$G$35,1)):
INDEX('DS2025'!$G$21:$G$35,MATCH(W20,'DS2025'!$G$21:$G$35,1)+1)),
IF($X$4=Database!$A$14,
_xlfn.FORECAST.LINEAR(
W20,
INDEX('DS2025'!$K$21:$K$35,MATCH(W20,'DS2025'!$J$21:$J$35,1)):
INDEX('DS2025'!$K$21:$K$35,MATCH(W20,'DS2025'!$J$21:$J$35,1)+1),
INDEX('DS2025'!$J$21:$J$35,MATCH(W20,'DS2025'!$J$21:$J$35,1)):
INDEX('DS2025'!$J$21:$J$35,MATCH(W20,'DS2025'!$J$21:$J$35,1)+1)),
IF($X$4=Database!$A$15,
_xlfn.FORECAST.LINEAR(
W20,
INDEX('DS2025'!$N$21:$N$35,MATCH(W20,'DS2025'!$M$21:$M$35,1)):
INDEX('DS2025'!$N$21:$N$35,MATCH(W20,'DS2025'!$M$21:$M$35,1)+1),
INDEX('DS2025'!$M$21:$M$35,MATCH(W20,'DS2025'!$M$21:$M$35,1)):
INDEX('DS2025'!$M$21:$M$35,MATCH(W20,'DS2025'!$M$21:$M$35,1)+1)),
IF($X$4=Database!$A$16,
_xlfn.FORECAST.LINEAR(
W20,
INDEX('DS2025'!$Q$21:$Q$35,MATCH(W20,'DS2025'!$P$21:$P$35,1)):
INDEX('DS2025'!$Q$21:$Q$35,MATCH(W20,'DS2025'!$P$21:$P$35,1)+1),
INDEX('DS2025'!$P$21:$P$35,MATCH(W20,'DS2025'!$P$21:$P$35,1)):
INDEX('DS2025'!$P$21:$P$35,MATCH(W20,'DS2025'!$P$21:$P$35,1)+1)),
IF($X$4=Database!$A$17,
_xlfn.FORECAST.LINEAR(
W20,
INDEX('DS2025'!$T$21:$T$35,MATCH(W20,'DS2025'!$S$21:$S$35,1)):
INDEX('DS2025'!$T$21:$T$35,MATCH(W20,'DS2025'!$S$21:$S$35,1)+1),
INDEX('DS2025'!$S$21:$S$35,MATCH(W20,'DS2025'!$S$21:$S$35,1)):
INDEX('DS2025'!$S$21:$S$35,MATCH(W20,'DS2025'!$S$21:$S$35,1)+1)),
IF($X$4=Database!$A$18,
_xlfn.FORECAST.LINEAR(
W20,
INDEX('DS2025'!$W$21:$W$35,MATCH(W20,'DS2025'!$V$21:$V$35,1)):
INDEX('DS2025'!$W$21:$W$35,MATCH(W20,'DS2025'!$V$21:$V$35,1)+1),
INDEX('DS2025'!$V$21:$V$35,MATCH(W20,'DS2025'!$V$21:$V$35,1)):
INDEX('DS2025'!$V$21:$V$35,MATCH(W20,'DS2025'!$V$21:$V$35,1)+1)),
IF($X$4=Database!$A$19,
_xlfn.FORECAST.LINEAR(
W20,
INDEX('DS2025'!$Z$21:$Z$35,MATCH(W20,'DS2025'!$Y$21:$Y$35,1)):
INDEX('DS2025'!$Z$21:$Z$35,MATCH(W20,'DS2025'!$Y$21:$Y$35,1)+1),
INDEX('DS2025'!$Y$21:$Y$35,MATCH(W20,'DS2025'!$Y$21:$Y$35,1)):
INDEX('DS2025'!$Y$21:$Y$35,MATCH(W20,'DS2025'!$Y$21:$Y$35,1)+1)),
IF($X$4=Database!$A$20,
_xlfn.FORECAST.LINEAR(
W20,
INDEX('DS2025'!$AC$21:$AC$35,MATCH(W20,'DS2025'!$AB$21:$AB$35,1)):
INDEX('DS2025'!$AC$21:$AC$35,MATCH(W20,'DS2025'!$AB$21:$AB$35,1)+1),
INDEX('DS2025'!$AB$21:$AB$35,MATCH(W20,'DS2025'!$AB$21:$AB$35,1)):
INDEX('DS2025'!$AB$21:$AB$35,MATCH(W20,'DS2025'!$AB$21:$AB$35,1)+1))
)))))))))))))))))))</f>
        <v>-0.35973353329334129</v>
      </c>
      <c r="Y20" s="98">
        <f t="shared" si="7"/>
        <v>106.11426646670667</v>
      </c>
      <c r="Z20" s="97">
        <f>'Data 100 C'!J21</f>
        <v>108.01900000000001</v>
      </c>
      <c r="AA20" s="98">
        <f>IF($AA$4=Database!$A$2,
_xlfn.FORECAST.LINEAR(Z20,
INDEX('DS2025'!$B$5:$B$15,MATCH(Z20,'DS2025'!$A$5:$A$15,1)):
INDEX('DS2025'!$B$5:$B$15,MATCH(Z20,'DS2025'!$A$5:$A$15,1)+1),
INDEX('DS2025'!$A$5:$A$15,MATCH(Z20,'DS2025'!$A$5:$A$15,1)):
INDEX('DS2025'!$A$5:$A$15,MATCH(Z20,'DS2025'!$A$5:$A$15,1)+1)),
IF($AA$4=Database!$A$3,
_xlfn.FORECAST.LINEAR(Z20,
INDEX('DS2025'!$E$5:$E$15,MATCH(Z20,'DS2025'!$D$5:$D$15,1)):
INDEX('DS2025'!$E$5:$E$15,MATCH(Z20,'DS2025'!$D$5:$D$15,1)+1),
INDEX('DS2025'!$D$5:$D$15,MATCH(Z20,'DS2025'!$D$5:$D$15,1)):
INDEX('DS2025'!$D$5:$D$15,MATCH(Z20,'DS2025'!$D$5:$D$15,1)+1)),
IF($AA$4=Database!$A$4,
_xlfn.FORECAST.LINEAR(Z20,
INDEX('DS2025'!$H$5:$H$15,MATCH(Z20,'DS2025'!$G$5:$G$15,1)):
INDEX('DS2025'!$H$5:$H$15,MATCH(Z20,'DS2025'!$G$5:$G$15,1)+1),
INDEX('DS2025'!$G$5:$G$15,MATCH(Z20,'DS2025'!$G$5:$G$15,1)):
INDEX('DS2025'!$G$5:$G$15,MATCH(Z20,'DS2025'!$G$5:$G$15,1)+1)),
IF($AA$4=Database!$A$5,
_xlfn.FORECAST.LINEAR(Z20,
INDEX('DS2025'!$K$5:$K$15,MATCH(Z20,'DS2025'!$J$5:$J$15,1)):
INDEX('DS2025'!$K$5:$K$15,MATCH(Z20,'DS2025'!$J$5:$J$15,1)+1),
INDEX('DS2025'!$J$5:$J$15,MATCH(Z20,'DS2025'!$J$5:$J$15,1)):
INDEX('DS2025'!$J$5:$J$15,MATCH(Z20,'DS2025'!$J$5:$J$15,1)+1)),
IF($AA$4=Database!$A$6,
_xlfn.FORECAST.LINEAR(Z20,
INDEX('DS2025'!$N$5:$N$15,MATCH(Z20,'DS2025'!$M$5:$M$15,1)):
INDEX('DS2025'!$N$5:$N$15,MATCH(Z20,'DS2025'!$M$5:$M$15,1)+1),
INDEX('DS2025'!$M$5:$M$15,MATCH(Z20,'DS2025'!$M$5:$M$15,1)):
INDEX('DS2025'!$M$5:$M$15,MATCH(Z20,'DS2025'!$M$5:$M$15,1)+1)),
IF($AA$4=Database!$A$7,
_xlfn.FORECAST.LINEAR(Z20,
INDEX('DS2025'!$Q$5:$Q$15,MATCH(Z20,'DS2025'!$P$5:$P$15,1)):
INDEX('DS2025'!$Q$5:$Q$15,MATCH(Z20,'DS2025'!$P$5:$P$15,1)+1),
INDEX('DS2025'!$P$5:$P$15,MATCH(Z20,'DS2025'!$P$5:$P$15,1)):
INDEX('DS2025'!$P$5:$P$15,MATCH(Z20,'DS2025'!$P$5:$P$15,1)+1)),
IF($AA$4=Database!$A$8,
_xlfn.FORECAST.LINEAR(Z20,
INDEX('DS2025'!$T$5:$T$15,MATCH(Z20,'DS2025'!$S$5:$S$15,1)):
INDEX('DS2025'!$T$5:$T$15,MATCH(Z20,'DS2025'!$S$5:$S$15,1)+1),
INDEX('DS2025'!$S$5:$S$15,MATCH(Z20,'DS2025'!$S$5:$S$15,1)):
INDEX('DS2025'!$S$5:$S$15,MATCH(Z20,'DS2025'!$S$5:$S$15,1)+1)),
IF($AA$4=Database!$A$9,
_xlfn.FORECAST.LINEAR(Z20,
INDEX('DS2025'!$W$5:$W$15,MATCH(Z20,'DS2025'!$V$5:$V$15,1)):
INDEX('DS2025'!$W$5:$W$15,MATCH(Z20,'DS2025'!$V$5:$V$15,1)+1),
INDEX('DS2025'!$V$5:$V$15,MATCH(Z20,'DS2025'!$V$5:$V$15,1)):
INDEX('DS2025'!$V$5:$V$15,MATCH(Z20,'DS2025'!$V$5:$V$15,1)+1)),
IF($AA$4=Database!$A$10,
_xlfn.FORECAST.LINEAR(Z20,
INDEX('DS2025'!$Z$5:$Z$15,MATCH(Z20,'DS2025'!$Y$5:$Y$15,1)):
INDEX('DS2025'!$Z$5:$Z$15,MATCH(Z20,'DS2025'!$Y$5:$Y$15,1)+1),
INDEX('DS2025'!$Y$5:$Y$15,MATCH(Z20,'DS2025'!$Y$5:$Y$15,1)):
INDEX('DS2025'!$Y$5:$Y$15,MATCH(Z20,'DS2025'!$Y$5:$Y$15,1)+1)),
IF($AA$4=Database!$A$11,
_xlfn.FORECAST.LINEAR(
Z20,
INDEX('DS2025'!$B$21:$B$35,MATCH(Z20,'DS2025'!$A$21:$A$35,1)):
INDEX('DS2025'!$B$21:$B$35,MATCH(Z20,'DS2025'!$A$21:$A$35,1)+1),
INDEX('DS2025'!$A$21:$A$35,MATCH(Z20,'DS2025'!$A$21:$A$35,1)):
INDEX('DS2025'!$A$21:$A$35,MATCH(Z20,'DS2025'!$A$21:$A$35,1)+1)),
IF($AA$4=Database!$A$12,
_xlfn.FORECAST.LINEAR(
Z20,
INDEX('DS2025'!$E$21:$E$35,MATCH(Z20,'DS2025'!$D$21:$D$35,1)):
INDEX('DS2025'!$E$21:$E$35,MATCH(Z20,'DS2025'!$D$21:$D$35,1)+1),
INDEX('DS2025'!$D$21:$D$35,MATCH(Z20,'DS2025'!$D$21:$D$35,1)):
INDEX('DS2025'!$D$21:$D$35,MATCH(Z20,'DS2025'!$D$21:$D$35,1)+1)),
IF($AA$4=Database!$A$13,
_xlfn.FORECAST.LINEAR(
Z20,
INDEX('DS2025'!$H$21:$H$35,MATCH(Z20,'DS2025'!$G$21:$G$35,1)):
INDEX('DS2025'!$H$21:$H$35,MATCH(Z20,'DS2025'!$G$21:$G$35,1)+1),
INDEX('DS2025'!$G$21:$G$35,MATCH(Z20,'DS2025'!$G$21:$G$35,1)):
INDEX('DS2025'!$G$21:$G$35,MATCH(Z20,'DS2025'!$G$21:$G$35,1)+1)),
IF($AA$4=Database!$A$14,
_xlfn.FORECAST.LINEAR(
Z20,
INDEX('DS2025'!$K$21:$K$35,MATCH(Z20,'DS2025'!$J$21:$J$35,1)):
INDEX('DS2025'!$K$21:$K$35,MATCH(Z20,'DS2025'!$J$21:$J$35,1)+1),
INDEX('DS2025'!$J$21:$J$35,MATCH(Z20,'DS2025'!$J$21:$J$35,1)):
INDEX('DS2025'!$J$21:$J$35,MATCH(Z20,'DS2025'!$J$21:$J$35,1)+1)),
IF($AA$4=Database!$A$15,
_xlfn.FORECAST.LINEAR(
Z20,
INDEX('DS2025'!$N$21:$N$35,MATCH(Z20,'DS2025'!$M$21:$M$35,1)):
INDEX('DS2025'!$N$21:$N$35,MATCH(Z20,'DS2025'!$M$21:$M$35,1)+1),
INDEX('DS2025'!$M$21:$M$35,MATCH(Z20,'DS2025'!$M$21:$M$35,1)):
INDEX('DS2025'!$M$21:$M$35,MATCH(Z20,'DS2025'!$M$21:$M$35,1)+1)),
IF($AA$4=Database!$A$16,
_xlfn.FORECAST.LINEAR(
Z20,
INDEX('DS2025'!$Q$21:$Q$35,MATCH(Z20,'DS2025'!$P$21:$P$35,1)):
INDEX('DS2025'!$Q$21:$Q$35,MATCH(Z20,'DS2025'!$P$21:$P$35,1)+1),
INDEX('DS2025'!$P$21:$P$35,MATCH(Z20,'DS2025'!$P$21:$P$35,1)):
INDEX('DS2025'!$P$21:$P$35,MATCH(Z20,'DS2025'!$P$21:$P$35,1)+1)),
IF($AA$4=Database!$A$17,
_xlfn.FORECAST.LINEAR(
Z20,
INDEX('DS2025'!$T$21:$T$35,MATCH(Z20,'DS2025'!$S$21:$S$35,1)):
INDEX('DS2025'!$T$21:$T$35,MATCH(Z20,'DS2025'!$S$21:$S$35,1)+1),
INDEX('DS2025'!$S$21:$S$35,MATCH(Z20,'DS2025'!$S$21:$S$35,1)):
INDEX('DS2025'!$S$21:$S$35,MATCH(Z20,'DS2025'!$S$21:$S$35,1)+1)),
IF($AA$4=Database!$A$18,
_xlfn.FORECAST.LINEAR(
Z20,
INDEX('DS2025'!$W$21:$W$35,MATCH(Z20,'DS2025'!$V$21:$V$35,1)):
INDEX('DS2025'!$W$21:$W$35,MATCH(Z20,'DS2025'!$V$21:$V$35,1)+1),
INDEX('DS2025'!$V$21:$V$35,MATCH(Z20,'DS2025'!$V$21:$V$35,1)):
INDEX('DS2025'!$V$21:$V$35,MATCH(Z20,'DS2025'!$V$21:$V$35,1)+1)),
IF($AA$4=Database!$A$19,
_xlfn.FORECAST.LINEAR(
Z20,
INDEX('DS2025'!$Z$21:$Z$35,MATCH(Z20,'DS2025'!$Y$21:$Y$35,1)):
INDEX('DS2025'!$Z$21:$Z$35,MATCH(Z20,'DS2025'!$Y$21:$Y$35,1)+1),
INDEX('DS2025'!$Y$21:$Y$35,MATCH(Z20,'DS2025'!$Y$21:$Y$35,1)):
INDEX('DS2025'!$Y$21:$Y$35,MATCH(Z20,'DS2025'!$Y$21:$Y$35,1)+1)),
IF($AA$4=Database!$A$20,
_xlfn.FORECAST.LINEAR(
Z20,
INDEX('DS2025'!$AC$21:$AC$35,MATCH(Z20,'DS2025'!$AB$21:$AB$35,1)):
INDEX('DS2025'!$AC$21:$AC$35,MATCH(Z20,'DS2025'!$AB$21:$AB$35,1)+1),
INDEX('DS2025'!$AB$21:$AB$35,MATCH(Z20,'DS2025'!$AB$21:$AB$35,1)):
INDEX('DS2025'!$AB$21:$AB$35,MATCH(Z20,'DS2025'!$AB$21:$AB$35,1)+1))
)))))))))))))))))))</f>
        <v>-0.35991889622075579</v>
      </c>
      <c r="AB20" s="97">
        <f t="shared" si="8"/>
        <v>107.65908110377924</v>
      </c>
      <c r="AC20" s="318">
        <f>'Data 100 C'!K21</f>
        <v>106.5</v>
      </c>
      <c r="AD20" s="42"/>
      <c r="AE20" s="42"/>
      <c r="AF20" s="42"/>
    </row>
    <row r="21" spans="1:32" ht="15" customHeight="1">
      <c r="A21" s="316">
        <v>15</v>
      </c>
      <c r="B21" s="316">
        <f>'Data 100 C'!B22</f>
        <v>108.03700000000001</v>
      </c>
      <c r="C21" s="98">
        <f>IF($C$4=Database!$A$2,
_xlfn.FORECAST.LINEAR(B21,
INDEX('DS2025'!$B$5:$B$15,MATCH(B21,'DS2025'!$A$5:$A$15,1)):
INDEX('DS2025'!$B$5:$B$15,MATCH(B21,'DS2025'!$A$5:$A$15,1)+1),
INDEX('DS2025'!$A$5:$A$15,MATCH(B21,'DS2025'!$A$5:$A$15,1)):
INDEX('DS2025'!$A$5:$A$15,MATCH(B21,'DS2025'!$A$5:$A$15,1)+1)),
IF($C$4=Database!$A$3,
_xlfn.FORECAST.LINEAR(B21,
INDEX('DS2025'!$E$5:$E$15,MATCH(B21,'DS2025'!$D$5:$D$15,1)):
INDEX('DS2025'!$E$5:$E$15,MATCH(B21,'DS2025'!$D$5:$D$15,1)+1),
INDEX('DS2025'!$D$5:$D$15,MATCH(B21,'DS2025'!$D$5:$D$15,1)):
INDEX('DS2025'!$D$5:$D$15,MATCH(B21,'DS2025'!$D$5:$D$15,1)+1)),
IF($C$4=Database!$A$4,
_xlfn.FORECAST.LINEAR(B21,
INDEX('DS2025'!$H$5:$H$15,MATCH(B21,'DS2025'!$G$5:$G$15,1)):
INDEX('DS2025'!$H$5:$H$15,MATCH(B21,'DS2025'!$G$5:$G$15,1)+1),
INDEX('DS2025'!$G$5:$G$15,MATCH(B21,'DS2025'!$G$5:$G$15,1)):
INDEX('DS2025'!$G$5:$G$15,MATCH(B21,'DS2025'!$G$5:$G$15,1)+1)),
IF($C$4=Database!$A$5,
_xlfn.FORECAST.LINEAR(B21,
INDEX('DS2025'!$K$5:$K$15,MATCH(B21,'DS2025'!$J$5:$J$15,1)):
INDEX('DS2025'!$K$5:$K$15,MATCH(B21,'DS2025'!$J$5:$J$15,1)+1),
INDEX('DS2025'!$J$5:$J$15,MATCH(B21,'DS2025'!$J$5:$J$15,1)):
INDEX('DS2025'!$J$5:$J$15,MATCH(B21,'DS2025'!$J$5:$J$15,1)+1)),
IF($C$4=Database!$A$6,
_xlfn.FORECAST.LINEAR(B21,
INDEX('DS2025'!$N$5:$N$15,MATCH(B21,'DS2025'!$M$5:$M$15,1)):
INDEX('DS2025'!$N$5:$N$15,MATCH(B21,'DS2025'!$M$5:$M$15,1)+1),
INDEX('DS2025'!$M$5:$M$15,MATCH(B21,'DS2025'!$M$5:$M$15,1)):
INDEX('DS2025'!$M$5:$M$15,MATCH(B21,'DS2025'!$M$5:$M$15,1)+1)),
IF($C$4=Database!$A$7,
_xlfn.FORECAST.LINEAR(B21,
INDEX('DS2025'!$Q$5:$Q$15,MATCH(B21,'DS2025'!$P$5:$P$15,1)):
INDEX('DS2025'!$Q$5:$Q$15,MATCH(B21,'DS2025'!$P$5:$P$15,1)+1),
INDEX('DS2025'!$P$5:$P$15,MATCH(B21,'DS2025'!$P$5:$P$15,1)):
INDEX('DS2025'!$P$5:$P$15,MATCH(B21,'DS2025'!$P$5:$P$15,1)+1)),
IF($C$4=Database!$A$8,
_xlfn.FORECAST.LINEAR(B21,
INDEX('DS2025'!$T$5:$T$15,MATCH(B21,'DS2025'!$S$5:$S$15,1)):
INDEX('DS2025'!$T$5:$T$15,MATCH(B21,'DS2025'!$S$5:$S$15,1)+1),
INDEX('DS2025'!$S$5:$S$15,MATCH(B21,'DS2025'!$S$5:$S$15,1)):
INDEX('DS2025'!$S$5:$S$15,MATCH(B21,'DS2025'!$S$5:$S$15,1)+1)),
IF($C$4=Database!$A$9,
_xlfn.FORECAST.LINEAR(B21,
INDEX('DS2025'!$W$5:$W$15,MATCH(B21,'DS2025'!$V$5:$V$15,1)):
INDEX('DS2025'!$W$5:$W$15,MATCH(B21,'DS2025'!$V$5:$V$15,1)+1),
INDEX('DS2025'!$V$5:$V$15,MATCH(B21,'DS2025'!$V$5:$V$15,1)):
INDEX('DS2025'!$V$5:$V$15,MATCH(B21,'DS2025'!$V$5:$V$15,1)+1)),
IF($C$4=Database!$A$10,
_xlfn.FORECAST.LINEAR(B21,
INDEX('DS2025'!$Z$5:$Z$15,MATCH(B21,'DS2025'!$Y$5:$Y$15,1)):
INDEX('DS2025'!$Z$5:$Z$15,MATCH(B21,'DS2025'!$Y$5:$Y$15,1)+1),
INDEX('DS2025'!$Y$5:$Y$15,MATCH(B21,'DS2025'!$Y$5:$Y$15,1)):
INDEX('DS2025'!$Y$5:$Y$15,MATCH(B21,'DS2025'!$Y$5:$Y$15,1)+1)),
IF($C$4=Database!$A$11,
_xlfn.FORECAST.LINEAR(
B21,
INDEX('DS2025'!$B$21:$B$35,MATCH(B21,'DS2025'!$A$21:$A$35,1)):
INDEX('DS2025'!$B$21:$B$35,MATCH(B21,'DS2025'!$A$21:$A$35,1)+1),
INDEX('DS2025'!$A$21:$A$35,MATCH(B21,'DS2025'!$A$21:$A$35,1)):
INDEX('DS2025'!$A$21:$A$35,MATCH(B21,'DS2025'!$A$21:$A$35,1)+1)),
IF($C$4=Database!$A$12,
_xlfn.FORECAST.LINEAR(
B21,
INDEX('DS2025'!$E$21:$E$35,MATCH(B21,'DS2025'!$D$21:$D$35,1)):
INDEX('DS2025'!$E$21:$E$35,MATCH(B21,'DS2025'!$D$21:$D$35,1)+1),
INDEX('DS2025'!$D$21:$D$35,MATCH(B21,'DS2025'!$D$21:$D$35,1)):
INDEX('DS2025'!$D$21:$D$35,MATCH(B21,'DS2025'!$D$21:$D$35,1)+1)),
IF($C$4=Database!$A$13,
_xlfn.FORECAST.LINEAR(
B21,
INDEX('DS2025'!$H$21:$H$35,MATCH(B21,'DS2025'!$G$21:$G$35,1)):
INDEX('DS2025'!$H$21:$H$35,MATCH(B21,'DS2025'!$G$21:$G$35,1)+1),
INDEX('DS2025'!$G$21:$G$35,MATCH(B21,'DS2025'!$G$21:$G$35,1)):
INDEX('DS2025'!$G$21:$G$35,MATCH(B21,'DS2025'!$G$21:$G$35,1)+1)),
IF($C$4=Database!$A$14,
_xlfn.FORECAST.LINEAR(
B21,
INDEX('DS2025'!$K$21:$K$35,MATCH(B21,'DS2025'!$J$21:$J$35,1)):
INDEX('DS2025'!$K$21:$K$35,MATCH(B21,'DS2025'!$J$21:$J$35,1)+1),
INDEX('DS2025'!$J$21:$J$35,MATCH(B21,'DS2025'!$J$21:$J$35,1)):
INDEX('DS2025'!$J$21:$J$35,MATCH(B21,'DS2025'!$J$21:$J$35,1)+1)),
IF($C$4=Database!$A$15,
_xlfn.FORECAST.LINEAR(
B21,
INDEX('DS2025'!$N$21:$N$35,MATCH(B21,'DS2025'!$M$21:$M$35,1)):
INDEX('DS2025'!$N$21:$N$35,MATCH(B21,'DS2025'!$M$21:$M$35,1)+1),
INDEX('DS2025'!$M$21:$M$35,MATCH(B21,'DS2025'!$M$21:$M$35,1)):
INDEX('DS2025'!$M$21:$M$35,MATCH(B21,'DS2025'!$M$21:$M$35,1)+1)),
IF($C$4=Database!$A$16,
_xlfn.FORECAST.LINEAR(
B21,
INDEX('DS2025'!$Q$21:$Q$35,MATCH(B21,'DS2025'!$P$21:$P$35,1)):
INDEX('DS2025'!$Q$21:$Q$35,MATCH(B21,'DS2025'!$P$21:$P$35,1)+1),
INDEX('DS2025'!$P$21:$P$35,MATCH(B21,'DS2025'!$P$21:$P$35,1)):
INDEX('DS2025'!$P$21:$P$35,MATCH(B21,'DS2025'!$P$21:$P$35,1)+1)),
IF($C$4=Database!$A$17,
_xlfn.FORECAST.LINEAR(
B21,
INDEX('DS2025'!$T$21:$T$35,MATCH(B21,'DS2025'!$S$21:$S$35,1)):
INDEX('DS2025'!$T$21:$T$35,MATCH(B21,'DS2025'!$S$21:$S$35,1)+1),
INDEX('DS2025'!$S$21:$S$35,MATCH(B21,'DS2025'!$S$21:$S$35,1)):
INDEX('DS2025'!$S$21:$S$35,MATCH(B21,'DS2025'!$S$21:$S$35,1)+1)),
IF($C$4=Database!$A$18,
_xlfn.FORECAST.LINEAR(
B21,
INDEX('DS2025'!$W$21:$W$35,MATCH(B21,'DS2025'!$V$21:$V$35,1)):
INDEX('DS2025'!$W$21:$W$35,MATCH(B21,'DS2025'!$V$21:$V$35,1)+1),
INDEX('DS2025'!$V$21:$V$35,MATCH(B21,'DS2025'!$V$21:$V$35,1)):
INDEX('DS2025'!$V$21:$V$35,MATCH(B21,'DS2025'!$V$21:$V$35,1)+1)),
IF($C$4=Database!$A$19,
_xlfn.FORECAST.LINEAR(
B21,
INDEX('DS2025'!$Z$21:$Z$35,MATCH(B21,'DS2025'!$Y$21:$Y$35,1)):
INDEX('DS2025'!$Z$21:$Z$35,MATCH(B21,'DS2025'!$Y$21:$Y$35,1)+1),
INDEX('DS2025'!$Y$21:$Y$35,MATCH(B21,'DS2025'!$Y$21:$Y$35,1)):
INDEX('DS2025'!$Y$21:$Y$35,MATCH(B21,'DS2025'!$Y$21:$Y$35,1)+1)),
IF($C$4=Database!$A$20,
_xlfn.FORECAST.LINEAR(
B21,
INDEX('DS2025'!$AC$21:$AC$35,MATCH(B21,'DS2025'!$AB$21:$AB$35,1)):
INDEX('DS2025'!$AC$21:$AC$35,MATCH(B21,'DS2025'!$AB$21:$AB$35,1)+1),
INDEX('DS2025'!$AB$21:$AB$35,MATCH(B21,'DS2025'!$AB$21:$AB$35,1)):
INDEX('DS2025'!$AB$21:$AB$35,MATCH(B21,'DS2025'!$AB$21:$AB$35,1)+1))
)))))))))))))))))))</f>
        <v>-0.3599210557888422</v>
      </c>
      <c r="D21" s="98">
        <f t="shared" si="0"/>
        <v>107.67707894421116</v>
      </c>
      <c r="E21" s="98">
        <f>'Data 100 C'!C22</f>
        <v>109.124</v>
      </c>
      <c r="F21" s="98">
        <f>IF($F$4=Database!$A$2,
_xlfn.FORECAST.LINEAR(E21,
INDEX('DS2025'!$B$5:$B$15,MATCH(E21,'DS2025'!$A$5:$A$15,1)):
INDEX('DS2025'!$B$5:$B$15,MATCH(E21,'DS2025'!$A$5:$A$15,1)+1),
INDEX('DS2025'!$A$5:$A$15,MATCH(E21,'DS2025'!$A$5:$A$15,1)):
INDEX('DS2025'!$A$5:$A$15,MATCH(E21,'DS2025'!$A$5:$A$15,1)+1)),
IF($F$4=Database!$A$3,
_xlfn.FORECAST.LINEAR(E21,
INDEX('DS2025'!$E$5:$E$15,MATCH(E21,'DS2025'!$D$5:$D$15,1)):
INDEX('DS2025'!$E$5:$E$15,MATCH(E21,'DS2025'!$D$5:$D$15,1)+1),
INDEX('DS2025'!$D$5:$D$15,MATCH(E21,'DS2025'!$D$5:$D$15,1)):
INDEX('DS2025'!$D$5:$D$15,MATCH(E21,'DS2025'!$D$5:$D$15,1)+1)),
IF($F$4=Database!$A$4,
_xlfn.FORECAST.LINEAR(E21,
INDEX('DS2025'!$H$5:$H$15,MATCH(E21,'DS2025'!$G$5:$G$15,1)):
INDEX('DS2025'!$H$5:$H$15,MATCH(E21,'DS2025'!$G$5:$G$15,1)+1),
INDEX('DS2025'!$G$5:$G$15,MATCH(E21,'DS2025'!$G$5:$G$15,1)):
INDEX('DS2025'!$G$5:$G$15,MATCH(E21,'DS2025'!$G$5:$G$15,1)+1)),
IF($F$4=Database!$A$5,
_xlfn.FORECAST.LINEAR(E21,
INDEX('DS2025'!$K$5:$K$15,MATCH(E21,'DS2025'!$J$5:$J$15,1)):
INDEX('DS2025'!$K$5:$K$15,MATCH(E21,'DS2025'!$J$5:$J$15,1)+1),
INDEX('DS2025'!$J$5:$J$15,MATCH(E21,'DS2025'!$J$5:$J$15,1)):
INDEX('DS2025'!$J$5:$J$15,MATCH(E21,'DS2025'!$J$5:$J$15,1)+1)),
IF($F$4=Database!$A$6,
_xlfn.FORECAST.LINEAR(E21,
INDEX('DS2025'!$N$5:$N$15,MATCH(E21,'DS2025'!$M$5:$M$15,1)):
INDEX('DS2025'!$N$5:$N$15,MATCH(E21,'DS2025'!$M$5:$M$15,1)+1),
INDEX('DS2025'!$M$5:$M$15,MATCH(E21,'DS2025'!$M$5:$M$15,1)):
INDEX('DS2025'!$M$5:$M$15,MATCH(E21,'DS2025'!$M$5:$M$15,1)+1)),
IF($F$4=Database!$A$7,
_xlfn.FORECAST.LINEAR(E21,
INDEX('DS2025'!$Q$5:$Q$15,MATCH(E21,'DS2025'!$P$5:$P$15,1)):
INDEX('DS2025'!$Q$5:$Q$15,MATCH(E21,'DS2025'!$P$5:$P$15,1)+1),
INDEX('DS2025'!$P$5:$P$15,MATCH(E21,'DS2025'!$P$5:$P$15,1)):
INDEX('DS2025'!$P$5:$P$15,MATCH(E21,'DS2025'!$P$5:$P$15,1)+1)),
IF($F$4=Database!$A$8,
_xlfn.FORECAST.LINEAR(E21,
INDEX('DS2025'!$T$5:$T$15,MATCH(E21,'DS2025'!$S$5:$S$15,1)):
INDEX('DS2025'!$T$5:$T$15,MATCH(E21,'DS2025'!$S$5:$S$15,1)+1),
INDEX('DS2025'!$S$5:$S$15,MATCH(E21,'DS2025'!$S$5:$S$15,1)):
INDEX('DS2025'!$S$5:$S$15,MATCH(E21,'DS2025'!$S$5:$S$15,1)+1)),
IF($F$4=Database!$A$9,
_xlfn.FORECAST.LINEAR(E21,
INDEX('DS2025'!$W$5:$W$15,MATCH(E21,'DS2025'!$V$5:$V$15,1)):
INDEX('DS2025'!$W$5:$W$15,MATCH(E21,'DS2025'!$V$5:$V$15,1)+1),
INDEX('DS2025'!$V$5:$V$15,MATCH(E21,'DS2025'!$V$5:$V$15,1)):
INDEX('DS2025'!$V$5:$V$15,MATCH(E21,'DS2025'!$V$5:$V$15,1)+1)),
IF($F$4=Database!$A$10,
_xlfn.FORECAST.LINEAR(E21,
INDEX('DS2025'!$Z$5:$Z$15,MATCH(E21,'DS2025'!$Y$5:$Y$15,1)):
INDEX('DS2025'!$Z$5:$Z$15,MATCH(E21,'DS2025'!$Y$5:$Y$15,1)+1),
INDEX('DS2025'!$Y$5:$Y$15,MATCH(E21,'DS2025'!$Y$5:$Y$15,1)):
INDEX('DS2025'!$Y$5:$Y$15,MATCH(E21,'DS2025'!$Y$5:$Y$15,1)+1)),
IF($F$4=Database!$A$11,
_xlfn.FORECAST.LINEAR(
E21,
INDEX('DS2025'!$B$21:$B$35,MATCH(E21,'DS2025'!$A$21:$A$35,1)):
INDEX('DS2025'!$B$21:$B$35,MATCH(E21,'DS2025'!$A$21:$A$35,1)+1),
INDEX('DS2025'!$A$21:$A$35,MATCH(E21,'DS2025'!$A$21:$A$35,1)):
INDEX('DS2025'!$A$21:$A$35,MATCH(E21,'DS2025'!$A$21:$A$35,1)+1)),
IF($F$4=Database!$A$12,
_xlfn.FORECAST.LINEAR(
E21,
INDEX('DS2025'!$E$21:$E$35,MATCH(E21,'DS2025'!$D$21:$D$35,1)):
INDEX('DS2025'!$E$21:$E$35,MATCH(E21,'DS2025'!$D$21:$D$35,1)+1),
INDEX('DS2025'!$D$21:$D$35,MATCH(E21,'DS2025'!$D$21:$D$35,1)):
INDEX('DS2025'!$D$21:$D$35,MATCH(E21,'DS2025'!$D$21:$D$35,1)+1)),
IF($F$4=Database!$A$13,
_xlfn.FORECAST.LINEAR(
E21,
INDEX('DS2025'!$H$21:$H$35,MATCH(E21,'DS2025'!$G$21:$G$35,1)):
INDEX('DS2025'!$H$21:$H$35,MATCH(E21,'DS2025'!$G$21:$G$35,1)+1),
INDEX('DS2025'!$G$21:$G$35,MATCH(E21,'DS2025'!$G$21:$G$35,1)):
INDEX('DS2025'!$G$21:$G$35,MATCH(E21,'DS2025'!$G$21:$G$35,1)+1)),
IF($F$4=Database!$A$14,
_xlfn.FORECAST.LINEAR(
E21,
INDEX('DS2025'!$K$21:$K$35,MATCH(E21,'DS2025'!$J$21:$J$35,1)):
INDEX('DS2025'!$K$21:$K$35,MATCH(E21,'DS2025'!$J$21:$J$35,1)+1),
INDEX('DS2025'!$J$21:$J$35,MATCH(E21,'DS2025'!$J$21:$J$35,1)):
INDEX('DS2025'!$J$21:$J$35,MATCH(E21,'DS2025'!$J$21:$J$35,1)+1)),
IF($F$4=Database!$A$15,
_xlfn.FORECAST.LINEAR(
E21,
INDEX('DS2025'!$N$21:$N$35,MATCH(E21,'DS2025'!$M$21:$M$35,1)):
INDEX('DS2025'!$N$21:$N$35,MATCH(E21,'DS2025'!$M$21:$M$35,1)+1),
INDEX('DS2025'!$M$21:$M$35,MATCH(E21,'DS2025'!$M$21:$M$35,1)):
INDEX('DS2025'!$M$21:$M$35,MATCH(E21,'DS2025'!$M$21:$M$35,1)+1)),
IF($F$4=Database!$A$16,
_xlfn.FORECAST.LINEAR(
E21,
INDEX('DS2025'!$Q$21:$Q$35,MATCH(E21,'DS2025'!$P$21:$P$35,1)):
INDEX('DS2025'!$Q$21:$Q$35,MATCH(E21,'DS2025'!$P$21:$P$35,1)+1),
INDEX('DS2025'!$P$21:$P$35,MATCH(E21,'DS2025'!$P$21:$P$35,1)):
INDEX('DS2025'!$P$21:$P$35,MATCH(E21,'DS2025'!$P$21:$P$35,1)+1)),
IF($F$4=Database!$A$17,
_xlfn.FORECAST.LINEAR(
E21,
INDEX('DS2025'!$T$21:$T$35,MATCH(E21,'DS2025'!$S$21:$S$35,1)):
INDEX('DS2025'!$T$21:$T$35,MATCH(E21,'DS2025'!$S$21:$S$35,1)+1),
INDEX('DS2025'!$S$21:$S$35,MATCH(E21,'DS2025'!$S$21:$S$35,1)):
INDEX('DS2025'!$S$21:$S$35,MATCH(E21,'DS2025'!$S$21:$S$35,1)+1)),
IF($F$4=Database!$A$18,
_xlfn.FORECAST.LINEAR(
E21,
INDEX('DS2025'!$W$21:$W$35,MATCH(E21,'DS2025'!$V$21:$V$35,1)):
INDEX('DS2025'!$W$21:$W$35,MATCH(E21,'DS2025'!$V$21:$V$35,1)+1),
INDEX('DS2025'!$V$21:$V$35,MATCH(E21,'DS2025'!$V$21:$V$35,1)):
INDEX('DS2025'!$V$21:$V$35,MATCH(E21,'DS2025'!$V$21:$V$35,1)+1)),
IF($F$4=Database!$A$19,
_xlfn.FORECAST.LINEAR(
E21,
INDEX('DS2025'!$Z$21:$Z$35,MATCH(E21,'DS2025'!$Y$21:$Y$35,1)):
INDEX('DS2025'!$Z$21:$Z$35,MATCH(E21,'DS2025'!$Y$21:$Y$35,1)+1),
INDEX('DS2025'!$Y$21:$Y$35,MATCH(E21,'DS2025'!$Y$21:$Y$35,1)):
INDEX('DS2025'!$Y$21:$Y$35,MATCH(E21,'DS2025'!$Y$21:$Y$35,1)+1)),
IF($F$4=Database!$A$20,
_xlfn.FORECAST.LINEAR(
E21,
INDEX('DS2025'!$AC$21:$AC$35,MATCH(E21,'DS2025'!$AB$21:$AB$35,1)):
INDEX('DS2025'!$AC$21:$AC$35,MATCH(E21,'DS2025'!$AB$21:$AB$35,1)+1),
INDEX('DS2025'!$AB$21:$AB$35,MATCH(E21,'DS2025'!$AB$21:$AB$35,1)):
INDEX('DS2025'!$AB$21:$AB$35,MATCH(E21,'DS2025'!$AB$21:$AB$35,1)+1))
)))))))))))))))))))</f>
        <v>-0.36005146970605878</v>
      </c>
      <c r="G21" s="98">
        <f t="shared" si="1"/>
        <v>108.76394853029393</v>
      </c>
      <c r="H21" s="98">
        <f>'Data 100 C'!D22</f>
        <v>107.771</v>
      </c>
      <c r="I21" s="98">
        <f>IF($I$4=Database!$A$2,
_xlfn.FORECAST.LINEAR(H21,
INDEX('DS2025'!$B$5:$B$15,MATCH(H21,'DS2025'!$A$5:$A$15,1)):
INDEX('DS2025'!$B$5:$B$15,MATCH(H21,'DS2025'!$A$5:$A$15,1)+1),
INDEX('DS2025'!$A$5:$A$15,MATCH(H21,'DS2025'!$A$5:$A$15,1)):
INDEX('DS2025'!$A$5:$A$15,MATCH(H21,'DS2025'!$A$5:$A$15,1)+1)),
IF($I$4=Database!$A$3,
_xlfn.FORECAST.LINEAR(H21,
INDEX('DS2025'!$E$5:$E$15,MATCH(H21,'DS2025'!$D$5:$D$15,1)):
INDEX('DS2025'!$E$5:$E$15,MATCH(H21,'DS2025'!$D$5:$D$15,1)+1),
INDEX('DS2025'!$D$5:$D$15,MATCH(H21,'DS2025'!$D$5:$D$15,1)):
INDEX('DS2025'!$D$5:$D$15,MATCH(H21,'DS2025'!$D$5:$D$15,1)+1)),
IF($I$4=Database!$A$4,
_xlfn.FORECAST.LINEAR(H21,
INDEX('DS2025'!$H$5:$H$15,MATCH(H21,'DS2025'!$G$5:$G$15,1)):
INDEX('DS2025'!$H$5:$H$15,MATCH(H21,'DS2025'!$G$5:$G$15,1)+1),
INDEX('DS2025'!$G$5:$G$15,MATCH(H21,'DS2025'!$G$5:$G$15,1)):
INDEX('DS2025'!$G$5:$G$15,MATCH(H21,'DS2025'!$G$5:$G$15,1)+1)),
IF($I$4=Database!$A$5,
_xlfn.FORECAST.LINEAR(H21,
INDEX('DS2025'!$K$5:$K$15,MATCH(H21,'DS2025'!$J$5:$J$15,1)):
INDEX('DS2025'!$K$5:$K$15,MATCH(H21,'DS2025'!$J$5:$J$15,1)+1),
INDEX('DS2025'!$J$5:$J$15,MATCH(H21,'DS2025'!$J$5:$J$15,1)):
INDEX('DS2025'!$J$5:$J$15,MATCH(H21,'DS2025'!$J$5:$J$15,1)+1)),
IF($I$4=Database!$A$6,
_xlfn.FORECAST.LINEAR(H21,
INDEX('DS2025'!$N$5:$N$15,MATCH(H21,'DS2025'!$M$5:$M$15,1)):
INDEX('DS2025'!$N$5:$N$15,MATCH(H21,'DS2025'!$M$5:$M$15,1)+1),
INDEX('DS2025'!$M$5:$M$15,MATCH(H21,'DS2025'!$M$5:$M$15,1)):
INDEX('DS2025'!$M$5:$M$15,MATCH(H21,'DS2025'!$M$5:$M$15,1)+1)),
IF($I$4=Database!$A$7,
_xlfn.FORECAST.LINEAR(H21,
INDEX('DS2025'!$Q$5:$Q$15,MATCH(H21,'DS2025'!$P$5:$P$15,1)):
INDEX('DS2025'!$Q$5:$Q$15,MATCH(H21,'DS2025'!$P$5:$P$15,1)+1),
INDEX('DS2025'!$P$5:$P$15,MATCH(H21,'DS2025'!$P$5:$P$15,1)):
INDEX('DS2025'!$P$5:$P$15,MATCH(H21,'DS2025'!$P$5:$P$15,1)+1)),
IF($I$4=Database!$A$8,
_xlfn.FORECAST.LINEAR(H21,
INDEX('DS2025'!$T$5:$T$15,MATCH(H21,'DS2025'!$S$5:$S$15,1)):
INDEX('DS2025'!$T$5:$T$15,MATCH(H21,'DS2025'!$S$5:$S$15,1)+1),
INDEX('DS2025'!$S$5:$S$15,MATCH(H21,'DS2025'!$S$5:$S$15,1)):
INDEX('DS2025'!$S$5:$S$15,MATCH(H21,'DS2025'!$S$5:$S$15,1)+1)),
IF($I$4=Database!$A$9,
_xlfn.FORECAST.LINEAR(H21,
INDEX('DS2025'!$W$5:$W$15,MATCH(H21,'DS2025'!$V$5:$V$15,1)):
INDEX('DS2025'!$W$5:$W$15,MATCH(H21,'DS2025'!$V$5:$V$15,1)+1),
INDEX('DS2025'!$V$5:$V$15,MATCH(H21,'DS2025'!$V$5:$V$15,1)):
INDEX('DS2025'!$V$5:$V$15,MATCH(H21,'DS2025'!$V$5:$V$15,1)+1)),
IF($I$4=Database!$A$10,
_xlfn.FORECAST.LINEAR(H21,
INDEX('DS2025'!$Z$5:$Z$15,MATCH(H21,'DS2025'!$Y$5:$Y$15,1)):
INDEX('DS2025'!$Z$5:$Z$15,MATCH(H21,'DS2025'!$Y$5:$Y$15,1)+1),
INDEX('DS2025'!$Y$5:$Y$15,MATCH(H21,'DS2025'!$Y$5:$Y$15,1)):
INDEX('DS2025'!$Y$5:$Y$15,MATCH(H21,'DS2025'!$Y$5:$Y$15,1)+1)),
IF($I$4=Database!$A$11,
_xlfn.FORECAST.LINEAR(
H21,
INDEX('DS2025'!$B$21:$B$35,MATCH(H21,'DS2025'!$A$21:$A$35,1)):
INDEX('DS2025'!$B$21:$B$35,MATCH(H21,'DS2025'!$A$21:$A$35,1)+1),
INDEX('DS2025'!$A$21:$A$35,MATCH(H21,'DS2025'!$A$21:$A$35,1)):
INDEX('DS2025'!$A$21:$A$35,MATCH(H21,'DS2025'!$A$21:$A$35,1)+1)),
IF($I$4=Database!$A$12,
_xlfn.FORECAST.LINEAR(
H21,
INDEX('DS2025'!$E$21:$E$35,MATCH(H21,'DS2025'!$D$21:$D$35,1)):
INDEX('DS2025'!$E$21:$E$35,MATCH(H21,'DS2025'!$D$21:$D$35,1)+1),
INDEX('DS2025'!$D$21:$D$35,MATCH(H21,'DS2025'!$D$21:$D$35,1)):
INDEX('DS2025'!$D$21:$D$35,MATCH(H21,'DS2025'!$D$21:$D$35,1)+1)),
IF($I$4=Database!$A$13,
_xlfn.FORECAST.LINEAR(
H21,
INDEX('DS2025'!$H$21:$H$35,MATCH(H21,'DS2025'!$G$21:$G$35,1)):
INDEX('DS2025'!$H$21:$H$35,MATCH(H21,'DS2025'!$G$21:$G$35,1)+1),
INDEX('DS2025'!$G$21:$G$35,MATCH(H21,'DS2025'!$G$21:$G$35,1)):
INDEX('DS2025'!$G$21:$G$35,MATCH(H21,'DS2025'!$G$21:$G$35,1)+1)),
IF($I$4=Database!$A$14,
_xlfn.FORECAST.LINEAR(
H21,
INDEX('DS2025'!$K$21:$K$35,MATCH(H21,'DS2025'!$J$21:$J$35,1)):
INDEX('DS2025'!$K$21:$K$35,MATCH(H21,'DS2025'!$J$21:$J$35,1)+1),
INDEX('DS2025'!$J$21:$J$35,MATCH(H21,'DS2025'!$J$21:$J$35,1)):
INDEX('DS2025'!$J$21:$J$35,MATCH(H21,'DS2025'!$J$21:$J$35,1)+1)),
IF($I$4=Database!$A$15,
_xlfn.FORECAST.LINEAR(
H21,
INDEX('DS2025'!$N$21:$N$35,MATCH(H21,'DS2025'!$M$21:$M$35,1)):
INDEX('DS2025'!$N$21:$N$35,MATCH(H21,'DS2025'!$M$21:$M$35,1)+1),
INDEX('DS2025'!$M$21:$M$35,MATCH(H21,'DS2025'!$M$21:$M$35,1)):
INDEX('DS2025'!$M$21:$M$35,MATCH(H21,'DS2025'!$M$21:$M$35,1)+1)),
IF($I$4=Database!$A$16,
_xlfn.FORECAST.LINEAR(
H21,
INDEX('DS2025'!$Q$21:$Q$35,MATCH(H21,'DS2025'!$P$21:$P$35,1)):
INDEX('DS2025'!$Q$21:$Q$35,MATCH(H21,'DS2025'!$P$21:$P$35,1)+1),
INDEX('DS2025'!$P$21:$P$35,MATCH(H21,'DS2025'!$P$21:$P$35,1)):
INDEX('DS2025'!$P$21:$P$35,MATCH(H21,'DS2025'!$P$21:$P$35,1)+1)),
IF($I$4=Database!$A$17,
_xlfn.FORECAST.LINEAR(
H21,
INDEX('DS2025'!$T$21:$T$35,MATCH(H21,'DS2025'!$S$21:$S$35,1)):
INDEX('DS2025'!$T$21:$T$35,MATCH(H21,'DS2025'!$S$21:$S$35,1)+1),
INDEX('DS2025'!$S$21:$S$35,MATCH(H21,'DS2025'!$S$21:$S$35,1)):
INDEX('DS2025'!$S$21:$S$35,MATCH(H21,'DS2025'!$S$21:$S$35,1)+1)),
IF($I$4=Database!$A$18,
_xlfn.FORECAST.LINEAR(
H21,
INDEX('DS2025'!$W$21:$W$35,MATCH(H21,'DS2025'!$V$21:$V$35,1)):
INDEX('DS2025'!$W$21:$W$35,MATCH(H21,'DS2025'!$V$21:$V$35,1)+1),
INDEX('DS2025'!$V$21:$V$35,MATCH(H21,'DS2025'!$V$21:$V$35,1)):
INDEX('DS2025'!$V$21:$V$35,MATCH(H21,'DS2025'!$V$21:$V$35,1)+1)),
IF($I$4=Database!$A$19,
_xlfn.FORECAST.LINEAR(
H21,
INDEX('DS2025'!$Z$21:$Z$35,MATCH(H21,'DS2025'!$Y$21:$Y$35,1)):
INDEX('DS2025'!$Z$21:$Z$35,MATCH(H21,'DS2025'!$Y$21:$Y$35,1)+1),
INDEX('DS2025'!$Y$21:$Y$35,MATCH(H21,'DS2025'!$Y$21:$Y$35,1)):
INDEX('DS2025'!$Y$21:$Y$35,MATCH(H21,'DS2025'!$Y$21:$Y$35,1)+1)),
IF($I$4=Database!$A$20,
_xlfn.FORECAST.LINEAR(
H21,
INDEX('DS2025'!$AC$21:$AC$35,MATCH(H21,'DS2025'!$AB$21:$AB$35,1)):
INDEX('DS2025'!$AC$21:$AC$35,MATCH(H21,'DS2025'!$AB$21:$AB$35,1)+1),
INDEX('DS2025'!$AB$21:$AB$35,MATCH(H21,'DS2025'!$AB$21:$AB$35,1)):
INDEX('DS2025'!$AB$21:$AB$35,MATCH(H21,'DS2025'!$AB$21:$AB$35,1)+1))
)))))))))))))))))))</f>
        <v>-0.22980926169678112</v>
      </c>
      <c r="J21" s="98">
        <f t="shared" si="2"/>
        <v>107.54119073830321</v>
      </c>
      <c r="K21" s="98">
        <f>'Data 100 C'!E22</f>
        <v>108.17</v>
      </c>
      <c r="L21" s="98">
        <f>IF($L$4=Database!$A$2,
_xlfn.FORECAST.LINEAR(K21,
INDEX('DS2025'!$B$5:$B$15,MATCH(K21,'DS2025'!$A$5:$A$15,1)):
INDEX('DS2025'!$B$5:$B$15,MATCH(K21,'DS2025'!$A$5:$A$15,1)+1),
INDEX('DS2025'!$A$5:$A$15,MATCH(K21,'DS2025'!$A$5:$A$15,1)):
INDEX('DS2025'!$A$5:$A$15,MATCH(K21,'DS2025'!$A$5:$A$15,1)+1)),
IF($L$4=Database!$A$3,
_xlfn.FORECAST.LINEAR(K21,
INDEX('DS2025'!$E$5:$E$15,MATCH(K21,'DS2025'!$D$5:$D$15,1)):
INDEX('DS2025'!$E$5:$E$15,MATCH(K21,'DS2025'!$D$5:$D$15,1)+1),
INDEX('DS2025'!$D$5:$D$15,MATCH(K21,'DS2025'!$D$5:$D$15,1)):
INDEX('DS2025'!$D$5:$D$15,MATCH(K21,'DS2025'!$D$5:$D$15,1)+1)),
IF($L$4=Database!$A$4,
_xlfn.FORECAST.LINEAR(K21,
INDEX('DS2025'!$H$5:$H$15,MATCH(K21,'DS2025'!$G$5:$G$15,1)):
INDEX('DS2025'!$H$5:$H$15,MATCH(K21,'DS2025'!$G$5:$G$15,1)+1),
INDEX('DS2025'!$G$5:$G$15,MATCH(K21,'DS2025'!$G$5:$G$15,1)):
INDEX('DS2025'!$G$5:$G$15,MATCH(K21,'DS2025'!$G$5:$G$15,1)+1)),
IF($L$4=Database!$A$5,
_xlfn.FORECAST.LINEAR(K21,
INDEX('DS2025'!$K$5:$K$15,MATCH(K21,'DS2025'!$J$5:$J$15,1)):
INDEX('DS2025'!$K$5:$K$15,MATCH(K21,'DS2025'!$J$5:$J$15,1)+1),
INDEX('DS2025'!$J$5:$J$15,MATCH(K21,'DS2025'!$J$5:$J$15,1)):
INDEX('DS2025'!$J$5:$J$15,MATCH(K21,'DS2025'!$J$5:$J$15,1)+1)),
IF($L$4=Database!$A$6,
_xlfn.FORECAST.LINEAR(K21,
INDEX('DS2025'!$N$5:$N$15,MATCH(K21,'DS2025'!$M$5:$M$15,1)):
INDEX('DS2025'!$N$5:$N$15,MATCH(K21,'DS2025'!$M$5:$M$15,1)+1),
INDEX('DS2025'!$M$5:$M$15,MATCH(K21,'DS2025'!$M$5:$M$15,1)):
INDEX('DS2025'!$M$5:$M$15,MATCH(K21,'DS2025'!$M$5:$M$15,1)+1)),
IF($L$4=Database!$A$7,
_xlfn.FORECAST.LINEAR(K21,
INDEX('DS2025'!$Q$5:$Q$15,MATCH(K21,'DS2025'!$P$5:$P$15,1)):
INDEX('DS2025'!$Q$5:$Q$15,MATCH(K21,'DS2025'!$P$5:$P$15,1)+1),
INDEX('DS2025'!$P$5:$P$15,MATCH(K21,'DS2025'!$P$5:$P$15,1)):
INDEX('DS2025'!$P$5:$P$15,MATCH(K21,'DS2025'!$P$5:$P$15,1)+1)),
IF($L$4=Database!$A$8,
_xlfn.FORECAST.LINEAR(K21,
INDEX('DS2025'!$T$5:$T$15,MATCH(K21,'DS2025'!$S$5:$S$15,1)):
INDEX('DS2025'!$T$5:$T$15,MATCH(K21,'DS2025'!$S$5:$S$15,1)+1),
INDEX('DS2025'!$S$5:$S$15,MATCH(K21,'DS2025'!$S$5:$S$15,1)):
INDEX('DS2025'!$S$5:$S$15,MATCH(K21,'DS2025'!$S$5:$S$15,1)+1)),
IF($L$4=Database!$A$9,
_xlfn.FORECAST.LINEAR(K21,
INDEX('DS2025'!$W$5:$W$15,MATCH(K21,'DS2025'!$V$5:$V$15,1)):
INDEX('DS2025'!$W$5:$W$15,MATCH(K21,'DS2025'!$V$5:$V$15,1)+1),
INDEX('DS2025'!$V$5:$V$15,MATCH(K21,'DS2025'!$V$5:$V$15,1)):
INDEX('DS2025'!$V$5:$V$15,MATCH(K21,'DS2025'!$V$5:$V$15,1)+1)),
IF($L$4=Database!$A$10,
_xlfn.FORECAST.LINEAR(K21,
INDEX('DS2025'!$Z$5:$Z$15,MATCH(K21,'DS2025'!$Y$5:$Y$15,1)):
INDEX('DS2025'!$Z$5:$Z$15,MATCH(K21,'DS2025'!$Y$5:$Y$15,1)+1),
INDEX('DS2025'!$Y$5:$Y$15,MATCH(K21,'DS2025'!$Y$5:$Y$15,1)):
INDEX('DS2025'!$Y$5:$Y$15,MATCH(K21,'DS2025'!$Y$5:$Y$15,1)+1)),
IF($L$4=Database!$A$11,
_xlfn.FORECAST.LINEAR(
K21,
INDEX('DS2025'!$B$21:$B$35,MATCH(K21,'DS2025'!$A$21:$A$35,1)):
INDEX('DS2025'!$B$21:$B$35,MATCH(K21,'DS2025'!$A$21:$A$35,1)+1),
INDEX('DS2025'!$A$21:$A$35,MATCH(K21,'DS2025'!$A$21:$A$35,1)):
INDEX('DS2025'!$A$21:$A$35,MATCH(K21,'DS2025'!$A$21:$A$35,1)+1)),
IF($L$4=Database!$A$12,
_xlfn.FORECAST.LINEAR(
K21,
INDEX('DS2025'!$E$21:$E$35,MATCH(K21,'DS2025'!$D$21:$D$35,1)):
INDEX('DS2025'!$E$21:$E$35,MATCH(K21,'DS2025'!$D$21:$D$35,1)+1),
INDEX('DS2025'!$D$21:$D$35,MATCH(K21,'DS2025'!$D$21:$D$35,1)):
INDEX('DS2025'!$D$21:$D$35,MATCH(K21,'DS2025'!$D$21:$D$35,1)+1)),
IF($L$4=Database!$A$13,
_xlfn.FORECAST.LINEAR(
K21,
INDEX('DS2025'!$H$21:$H$35,MATCH(K21,'DS2025'!$G$21:$G$35,1)):
INDEX('DS2025'!$H$21:$H$35,MATCH(K21,'DS2025'!$G$21:$G$35,1)+1),
INDEX('DS2025'!$G$21:$G$35,MATCH(K21,'DS2025'!$G$21:$G$35,1)):
INDEX('DS2025'!$G$21:$G$35,MATCH(K21,'DS2025'!$G$21:$G$35,1)+1)),
IF($L$4=Database!$A$14,
_xlfn.FORECAST.LINEAR(
K21,
INDEX('DS2025'!$K$21:$K$35,MATCH(K21,'DS2025'!$J$21:$J$35,1)):
INDEX('DS2025'!$K$21:$K$35,MATCH(K21,'DS2025'!$J$21:$J$35,1)+1),
INDEX('DS2025'!$J$21:$J$35,MATCH(K21,'DS2025'!$J$21:$J$35,1)):
INDEX('DS2025'!$J$21:$J$35,MATCH(K21,'DS2025'!$J$21:$J$35,1)+1)),
IF($L$4=Database!$A$15,
_xlfn.FORECAST.LINEAR(
K21,
INDEX('DS2025'!$N$21:$N$35,MATCH(K21,'DS2025'!$M$21:$M$35,1)):
INDEX('DS2025'!$N$21:$N$35,MATCH(K21,'DS2025'!$M$21:$M$35,1)+1),
INDEX('DS2025'!$M$21:$M$35,MATCH(K21,'DS2025'!$M$21:$M$35,1)):
INDEX('DS2025'!$M$21:$M$35,MATCH(K21,'DS2025'!$M$21:$M$35,1)+1)),
IF($L$4=Database!$A$16,
_xlfn.FORECAST.LINEAR(
K21,
INDEX('DS2025'!$Q$21:$Q$35,MATCH(K21,'DS2025'!$P$21:$P$35,1)):
INDEX('DS2025'!$Q$21:$Q$35,MATCH(K21,'DS2025'!$P$21:$P$35,1)+1),
INDEX('DS2025'!$P$21:$P$35,MATCH(K21,'DS2025'!$P$21:$P$35,1)):
INDEX('DS2025'!$P$21:$P$35,MATCH(K21,'DS2025'!$P$21:$P$35,1)+1)),
IF($L$4=Database!$A$17,
_xlfn.FORECAST.LINEAR(
K21,
INDEX('DS2025'!$T$21:$T$35,MATCH(K21,'DS2025'!$S$21:$S$35,1)):
INDEX('DS2025'!$T$21:$T$35,MATCH(K21,'DS2025'!$S$21:$S$35,1)+1),
INDEX('DS2025'!$S$21:$S$35,MATCH(K21,'DS2025'!$S$21:$S$35,1)):
INDEX('DS2025'!$S$21:$S$35,MATCH(K21,'DS2025'!$S$21:$S$35,1)+1)),
IF($L$4=Database!$A$18,
_xlfn.FORECAST.LINEAR(
K21,
INDEX('DS2025'!$W$21:$W$35,MATCH(K21,'DS2025'!$V$21:$V$35,1)):
INDEX('DS2025'!$W$21:$W$35,MATCH(K21,'DS2025'!$V$21:$V$35,1)+1),
INDEX('DS2025'!$V$21:$V$35,MATCH(K21,'DS2025'!$V$21:$V$35,1)):
INDEX('DS2025'!$V$21:$V$35,MATCH(K21,'DS2025'!$V$21:$V$35,1)+1)),
IF($L$4=Database!$A$19,
_xlfn.FORECAST.LINEAR(
K21,
INDEX('DS2025'!$Z$21:$Z$35,MATCH(K21,'DS2025'!$Y$21:$Y$35,1)):
INDEX('DS2025'!$Z$21:$Z$35,MATCH(K21,'DS2025'!$Y$21:$Y$35,1)+1),
INDEX('DS2025'!$Y$21:$Y$35,MATCH(K21,'DS2025'!$Y$21:$Y$35,1)):
INDEX('DS2025'!$Y$21:$Y$35,MATCH(K21,'DS2025'!$Y$21:$Y$35,1)+1)),
IF($L$4=Database!$A$20,
_xlfn.FORECAST.LINEAR(
K21,
INDEX('DS2025'!$AC$21:$AC$35,MATCH(K21,'DS2025'!$AB$21:$AB$35,1)):
INDEX('DS2025'!$AC$21:$AC$35,MATCH(K21,'DS2025'!$AB$21:$AB$35,1)+1),
INDEX('DS2025'!$AB$21:$AB$35,MATCH(K21,'DS2025'!$AB$21:$AB$35,1)):
INDEX('DS2025'!$AB$21:$AB$35,MATCH(K21,'DS2025'!$AB$21:$AB$35,1)+1))
)))))))))))))))))))</f>
        <v>-0.35993701259748045</v>
      </c>
      <c r="M21" s="98">
        <f t="shared" si="3"/>
        <v>107.81006298740252</v>
      </c>
      <c r="N21" s="317">
        <f>'Data 100 C'!F22</f>
        <v>106.637</v>
      </c>
      <c r="O21" s="98">
        <f>IF($O$4=Database!$A$2,
_xlfn.FORECAST.LINEAR(N21,
INDEX('DS2025'!$B$5:$B$15,MATCH(N21,'DS2025'!$A$5:$A$15,1)):
INDEX('DS2025'!$B$5:$B$15,MATCH(N21,'DS2025'!$A$5:$A$15,1)+1),
INDEX('DS2025'!$A$5:$A$15,MATCH(N21,'DS2025'!$A$5:$A$15,1)):
INDEX('DS2025'!$A$5:$A$15,MATCH(N21,'DS2025'!$A$5:$A$15,1)+1)),
IF($O$4=Database!$A$3,
_xlfn.FORECAST.LINEAR(N21,
INDEX('DS2025'!$E$5:$E$15,MATCH(N21,'DS2025'!$D$5:$D$15,1)):
INDEX('DS2025'!$E$5:$E$15,MATCH(N21,'DS2025'!$D$5:$D$15,1)+1),
INDEX('DS2025'!$D$5:$D$15,MATCH(N21,'DS2025'!$D$5:$D$15,1)):
INDEX('DS2025'!$D$5:$D$15,MATCH(N21,'DS2025'!$D$5:$D$15,1)+1)),
IF($O$4=Database!$A$4,
_xlfn.FORECAST.LINEAR(N21,
INDEX('DS2025'!$H$5:$H$15,MATCH(N21,'DS2025'!$G$5:$G$15,1)):
INDEX('DS2025'!$H$5:$H$15,MATCH(N21,'DS2025'!$G$5:$G$15,1)+1),
INDEX('DS2025'!$G$5:$G$15,MATCH(N21,'DS2025'!$G$5:$G$15,1)):
INDEX('DS2025'!$G$5:$G$15,MATCH(N21,'DS2025'!$G$5:$G$15,1)+1)),
IF($O$4=Database!$A$5,
_xlfn.FORECAST.LINEAR(N21,
INDEX('DS2025'!$K$5:$K$15,MATCH(N21,'DS2025'!$J$5:$J$15,1)):
INDEX('DS2025'!$K$5:$K$15,MATCH(N21,'DS2025'!$J$5:$J$15,1)+1),
INDEX('DS2025'!$J$5:$J$15,MATCH(N21,'DS2025'!$J$5:$J$15,1)):
INDEX('DS2025'!$J$5:$J$15,MATCH(N21,'DS2025'!$J$5:$J$15,1)+1)),
IF($O$4=Database!$A$6,
_xlfn.FORECAST.LINEAR(N21,
INDEX('DS2025'!$N$5:$N$15,MATCH(N21,'DS2025'!$M$5:$M$15,1)):
INDEX('DS2025'!$N$5:$N$15,MATCH(N21,'DS2025'!$M$5:$M$15,1)+1),
INDEX('DS2025'!$M$5:$M$15,MATCH(N21,'DS2025'!$M$5:$M$15,1)):
INDEX('DS2025'!$M$5:$M$15,MATCH(N21,'DS2025'!$M$5:$M$15,1)+1)),
IF($O$4=Database!$A$7,
_xlfn.FORECAST.LINEAR(N21,
INDEX('DS2025'!$Q$5:$Q$15,MATCH(N21,'DS2025'!$P$5:$P$15,1)):
INDEX('DS2025'!$Q$5:$Q$15,MATCH(N21,'DS2025'!$P$5:$P$15,1)+1),
INDEX('DS2025'!$P$5:$P$15,MATCH(N21,'DS2025'!$P$5:$P$15,1)):
INDEX('DS2025'!$P$5:$P$15,MATCH(N21,'DS2025'!$P$5:$P$15,1)+1)),
IF($O$4=Database!$A$8,
_xlfn.FORECAST.LINEAR(N21,
INDEX('DS2025'!$T$5:$T$15,MATCH(N21,'DS2025'!$S$5:$S$15,1)):
INDEX('DS2025'!$T$5:$T$15,MATCH(N21,'DS2025'!$S$5:$S$15,1)+1),
INDEX('DS2025'!$S$5:$S$15,MATCH(N21,'DS2025'!$S$5:$S$15,1)):
INDEX('DS2025'!$S$5:$S$15,MATCH(N21,'DS2025'!$S$5:$S$15,1)+1)),
IF($O$4=Database!$A$9,
_xlfn.FORECAST.LINEAR(N21,
INDEX('DS2025'!$W$5:$W$15,MATCH(N21,'DS2025'!$V$5:$V$15,1)):
INDEX('DS2025'!$W$5:$W$15,MATCH(N21,'DS2025'!$V$5:$V$15,1)+1),
INDEX('DS2025'!$V$5:$V$15,MATCH(N21,'DS2025'!$V$5:$V$15,1)):
INDEX('DS2025'!$V$5:$V$15,MATCH(N21,'DS2025'!$V$5:$V$15,1)+1)),
IF($O$4=Database!$A$10,
_xlfn.FORECAST.LINEAR(N21,
INDEX('DS2025'!$Z$5:$Z$15,MATCH(N21,'DS2025'!$Y$5:$Y$15,1)):
INDEX('DS2025'!$Z$5:$Z$15,MATCH(N21,'DS2025'!$Y$5:$Y$15,1)+1),
INDEX('DS2025'!$Y$5:$Y$15,MATCH(N21,'DS2025'!$Y$5:$Y$15,1)):
INDEX('DS2025'!$Y$5:$Y$15,MATCH(N21,'DS2025'!$Y$5:$Y$15,1)+1)),
IF($O$4=Database!$A$11,
_xlfn.FORECAST.LINEAR(
N21,
INDEX('DS2025'!$B$21:$B$35,MATCH(N21,'DS2025'!$A$21:$A$35,1)):
INDEX('DS2025'!$B$21:$B$35,MATCH(N21,'DS2025'!$A$21:$A$35,1)+1),
INDEX('DS2025'!$A$21:$A$35,MATCH(N21,'DS2025'!$A$21:$A$35,1)):
INDEX('DS2025'!$A$21:$A$35,MATCH(N21,'DS2025'!$A$21:$A$35,1)+1)),
IF($O$4=Database!$A$12,
_xlfn.FORECAST.LINEAR(
N21,
INDEX('DS2025'!$E$21:$E$35,MATCH(N21,'DS2025'!$D$21:$D$35,1)):
INDEX('DS2025'!$E$21:$E$35,MATCH(N21,'DS2025'!$D$21:$D$35,1)+1),
INDEX('DS2025'!$D$21:$D$35,MATCH(N21,'DS2025'!$D$21:$D$35,1)):
INDEX('DS2025'!$D$21:$D$35,MATCH(N21,'DS2025'!$D$21:$D$35,1)+1)),
IF($O$4=Database!$A$13,
_xlfn.FORECAST.LINEAR(
N21,
INDEX('DS2025'!$H$21:$H$35,MATCH(N21,'DS2025'!$G$21:$G$35,1)):
INDEX('DS2025'!$H$21:$H$35,MATCH(N21,'DS2025'!$G$21:$G$35,1)+1),
INDEX('DS2025'!$G$21:$G$35,MATCH(N21,'DS2025'!$G$21:$G$35,1)):
INDEX('DS2025'!$G$21:$G$35,MATCH(N21,'DS2025'!$G$21:$G$35,1)+1)),
IF($O$4=Database!$A$14,
_xlfn.FORECAST.LINEAR(
N21,
INDEX('DS2025'!$K$21:$K$35,MATCH(N21,'DS2025'!$J$21:$J$35,1)):
INDEX('DS2025'!$K$21:$K$35,MATCH(N21,'DS2025'!$J$21:$J$35,1)+1),
INDEX('DS2025'!$J$21:$J$35,MATCH(N21,'DS2025'!$J$21:$J$35,1)):
INDEX('DS2025'!$J$21:$J$35,MATCH(N21,'DS2025'!$J$21:$J$35,1)+1)),
IF($O$4=Database!$A$15,
_xlfn.FORECAST.LINEAR(
N21,
INDEX('DS2025'!$N$21:$N$35,MATCH(N21,'DS2025'!$M$21:$M$35,1)):
INDEX('DS2025'!$N$21:$N$35,MATCH(N21,'DS2025'!$M$21:$M$35,1)+1),
INDEX('DS2025'!$M$21:$M$35,MATCH(N21,'DS2025'!$M$21:$M$35,1)):
INDEX('DS2025'!$M$21:$M$35,MATCH(N21,'DS2025'!$M$21:$M$35,1)+1)),
IF($O$4=Database!$A$16,
_xlfn.FORECAST.LINEAR(
N21,
INDEX('DS2025'!$Q$21:$Q$35,MATCH(N21,'DS2025'!$P$21:$P$35,1)):
INDEX('DS2025'!$Q$21:$Q$35,MATCH(N21,'DS2025'!$P$21:$P$35,1)+1),
INDEX('DS2025'!$P$21:$P$35,MATCH(N21,'DS2025'!$P$21:$P$35,1)):
INDEX('DS2025'!$P$21:$P$35,MATCH(N21,'DS2025'!$P$21:$P$35,1)+1)),
IF($O$4=Database!$A$17,
_xlfn.FORECAST.LINEAR(
N21,
INDEX('DS2025'!$T$21:$T$35,MATCH(N21,'DS2025'!$S$21:$S$35,1)):
INDEX('DS2025'!$T$21:$T$35,MATCH(N21,'DS2025'!$S$21:$S$35,1)+1),
INDEX('DS2025'!$S$21:$S$35,MATCH(N21,'DS2025'!$S$21:$S$35,1)):
INDEX('DS2025'!$S$21:$S$35,MATCH(N21,'DS2025'!$S$21:$S$35,1)+1)),
IF($O$4=Database!$A$18,
_xlfn.FORECAST.LINEAR(
N21,
INDEX('DS2025'!$W$21:$W$35,MATCH(N21,'DS2025'!$V$21:$V$35,1)):
INDEX('DS2025'!$W$21:$W$35,MATCH(N21,'DS2025'!$V$21:$V$35,1)+1),
INDEX('DS2025'!$V$21:$V$35,MATCH(N21,'DS2025'!$V$21:$V$35,1)):
INDEX('DS2025'!$V$21:$V$35,MATCH(N21,'DS2025'!$V$21:$V$35,1)+1)),
IF($O$4=Database!$A$19,
_xlfn.FORECAST.LINEAR(
N21,
INDEX('DS2025'!$Z$21:$Z$35,MATCH(N21,'DS2025'!$Y$21:$Y$35,1)):
INDEX('DS2025'!$Z$21:$Z$35,MATCH(N21,'DS2025'!$Y$21:$Y$35,1)+1),
INDEX('DS2025'!$Y$21:$Y$35,MATCH(N21,'DS2025'!$Y$21:$Y$35,1)):
INDEX('DS2025'!$Y$21:$Y$35,MATCH(N21,'DS2025'!$Y$21:$Y$35,1)+1)),
IF($O$4=Database!$A$20,
_xlfn.FORECAST.LINEAR(
N21,
INDEX('DS2025'!$AC$21:$AC$35,MATCH(N21,'DS2025'!$AB$21:$AB$35,1)):
INDEX('DS2025'!$AC$21:$AC$35,MATCH(N21,'DS2025'!$AB$21:$AB$35,1)+1),
INDEX('DS2025'!$AB$21:$AB$35,MATCH(N21,'DS2025'!$AB$21:$AB$35,1)):
INDEX('DS2025'!$AB$21:$AB$35,MATCH(N21,'DS2025'!$AB$21:$AB$35,1)+1))
)))))))))))))))))))</f>
        <v>-0.35975308938212353</v>
      </c>
      <c r="P21" s="96">
        <f t="shared" si="4"/>
        <v>106.27724691061788</v>
      </c>
      <c r="Q21" s="317">
        <f>'Data 100 C'!G22</f>
        <v>107.999</v>
      </c>
      <c r="R21" s="98">
        <f>IF($R$4=Database!$A$2,
_xlfn.FORECAST.LINEAR(Q21,
INDEX('DS2025'!$B$5:$B$15,MATCH(Q21,'DS2025'!$A$5:$A$15,1)):
INDEX('DS2025'!$B$5:$B$15,MATCH(Q21,'DS2025'!$A$5:$A$15,1)+1),
INDEX('DS2025'!$A$5:$A$15,MATCH(Q21,'DS2025'!$A$5:$A$15,1)):
INDEX('DS2025'!$A$5:$A$15,MATCH(Q21,'DS2025'!$A$5:$A$15,1)+1)),
IF($R$4=Database!$A$3,
_xlfn.FORECAST.LINEAR(Q21,
INDEX('DS2025'!$E$5:$E$15,MATCH(Q21,'DS2025'!$D$5:$D$15,1)):
INDEX('DS2025'!$E$5:$E$15,MATCH(Q21,'DS2025'!$D$5:$D$15,1)+1),
INDEX('DS2025'!$D$5:$D$15,MATCH(Q21,'DS2025'!$D$5:$D$15,1)):
INDEX('DS2025'!$D$5:$D$15,MATCH(Q21,'DS2025'!$D$5:$D$15,1)+1)),
IF($R$4=Database!$A$4,
_xlfn.FORECAST.LINEAR(Q21,
INDEX('DS2025'!$H$5:$H$15,MATCH(Q21,'DS2025'!$G$5:$G$15,1)):
INDEX('DS2025'!$H$5:$H$15,MATCH(Q21,'DS2025'!$G$5:$G$15,1)+1),
INDEX('DS2025'!$G$5:$G$15,MATCH(Q21,'DS2025'!$G$5:$G$15,1)):
INDEX('DS2025'!$G$5:$G$15,MATCH(Q21,'DS2025'!$G$5:$G$15,1)+1)),
IF($R$4=Database!$A$5,
_xlfn.FORECAST.LINEAR(Q21,
INDEX('DS2025'!$K$5:$K$15,MATCH(Q21,'DS2025'!$J$5:$J$15,1)):
INDEX('DS2025'!$K$5:$K$15,MATCH(Q21,'DS2025'!$J$5:$J$15,1)+1),
INDEX('DS2025'!$J$5:$J$15,MATCH(Q21,'DS2025'!$J$5:$J$15,1)):
INDEX('DS2025'!$J$5:$J$15,MATCH(Q21,'DS2025'!$J$5:$J$15,1)+1)),
IF($R$4=Database!$A$6,
_xlfn.FORECAST.LINEAR(Q21,
INDEX('DS2025'!$N$5:$N$15,MATCH(Q21,'DS2025'!$M$5:$M$15,1)):
INDEX('DS2025'!$N$5:$N$15,MATCH(Q21,'DS2025'!$M$5:$M$15,1)+1),
INDEX('DS2025'!$M$5:$M$15,MATCH(Q21,'DS2025'!$M$5:$M$15,1)):
INDEX('DS2025'!$M$5:$M$15,MATCH(Q21,'DS2025'!$M$5:$M$15,1)+1)),
IF($R$4=Database!$A$7,
_xlfn.FORECAST.LINEAR(Q21,
INDEX('DS2025'!$Q$5:$Q$15,MATCH(Q21,'DS2025'!$P$5:$P$15,1)):
INDEX('DS2025'!$Q$5:$Q$15,MATCH(Q21,'DS2025'!$P$5:$P$15,1)+1),
INDEX('DS2025'!$P$5:$P$15,MATCH(Q21,'DS2025'!$P$5:$P$15,1)):
INDEX('DS2025'!$P$5:$P$15,MATCH(Q21,'DS2025'!$P$5:$P$15,1)+1)),
IF($R$4=Database!$A$8,
_xlfn.FORECAST.LINEAR(Q21,
INDEX('DS2025'!$T$5:$T$15,MATCH(Q21,'DS2025'!$S$5:$S$15,1)):
INDEX('DS2025'!$T$5:$T$15,MATCH(Q21,'DS2025'!$S$5:$S$15,1)+1),
INDEX('DS2025'!$S$5:$S$15,MATCH(Q21,'DS2025'!$S$5:$S$15,1)):
INDEX('DS2025'!$S$5:$S$15,MATCH(Q21,'DS2025'!$S$5:$S$15,1)+1)),
IF($R$4=Database!$A$9,
_xlfn.FORECAST.LINEAR(Q21,
INDEX('DS2025'!$W$5:$W$15,MATCH(Q21,'DS2025'!$V$5:$V$15,1)):
INDEX('DS2025'!$W$5:$W$15,MATCH(Q21,'DS2025'!$V$5:$V$15,1)+1),
INDEX('DS2025'!$V$5:$V$15,MATCH(Q21,'DS2025'!$V$5:$V$15,1)):
INDEX('DS2025'!$V$5:$V$15,MATCH(Q21,'DS2025'!$V$5:$V$15,1)+1)),
IF($R$4=Database!$A$10,
_xlfn.FORECAST.LINEAR(Q21,
INDEX('DS2025'!$Z$5:$Z$15,MATCH(Q21,'DS2025'!$Y$5:$Y$15,1)):
INDEX('DS2025'!$Z$5:$Z$15,MATCH(Q21,'DS2025'!$Y$5:$Y$15,1)+1),
INDEX('DS2025'!$Y$5:$Y$15,MATCH(Q21,'DS2025'!$Y$5:$Y$15,1)):
INDEX('DS2025'!$Y$5:$Y$15,MATCH(Q21,'DS2025'!$Y$5:$Y$15,1)+1)),
IF($R$4=Database!$A$11,
_xlfn.FORECAST.LINEAR(
Q21,
INDEX('DS2025'!$B$21:$B$35,MATCH(Q21,'DS2025'!$A$21:$A$35,1)):
INDEX('DS2025'!$B$21:$B$35,MATCH(Q21,'DS2025'!$A$21:$A$35,1)+1),
INDEX('DS2025'!$A$21:$A$35,MATCH(Q21,'DS2025'!$A$21:$A$35,1)):
INDEX('DS2025'!$A$21:$A$35,MATCH(Q21,'DS2025'!$A$21:$A$35,1)+1)),
IF($R$4=Database!$A$12,
_xlfn.FORECAST.LINEAR(
Q21,
INDEX('DS2025'!$E$21:$E$35,MATCH(Q21,'DS2025'!$D$21:$D$35,1)):
INDEX('DS2025'!$E$21:$E$35,MATCH(Q21,'DS2025'!$D$21:$D$35,1)+1),
INDEX('DS2025'!$D$21:$D$35,MATCH(Q21,'DS2025'!$D$21:$D$35,1)):
INDEX('DS2025'!$D$21:$D$35,MATCH(Q21,'DS2025'!$D$21:$D$35,1)+1)),
IF($R$4=Database!$A$13,
_xlfn.FORECAST.LINEAR(
Q21,
INDEX('DS2025'!$H$21:$H$35,MATCH(Q21,'DS2025'!$G$21:$G$35,1)):
INDEX('DS2025'!$H$21:$H$35,MATCH(Q21,'DS2025'!$G$21:$G$35,1)+1),
INDEX('DS2025'!$G$21:$G$35,MATCH(Q21,'DS2025'!$G$21:$G$35,1)):
INDEX('DS2025'!$G$21:$G$35,MATCH(Q21,'DS2025'!$G$21:$G$35,1)+1)),
IF($R$4=Database!$A$14,
_xlfn.FORECAST.LINEAR(
Q21,
INDEX('DS2025'!$K$21:$K$35,MATCH(Q21,'DS2025'!$J$21:$J$35,1)):
INDEX('DS2025'!$K$21:$K$35,MATCH(Q21,'DS2025'!$J$21:$J$35,1)+1),
INDEX('DS2025'!$J$21:$J$35,MATCH(Q21,'DS2025'!$J$21:$J$35,1)):
INDEX('DS2025'!$J$21:$J$35,MATCH(Q21,'DS2025'!$J$21:$J$35,1)+1)),
IF($R$4=Database!$A$15,
_xlfn.FORECAST.LINEAR(
Q21,
INDEX('DS2025'!$N$21:$N$35,MATCH(Q21,'DS2025'!$M$21:$M$35,1)):
INDEX('DS2025'!$N$21:$N$35,MATCH(Q21,'DS2025'!$M$21:$M$35,1)+1),
INDEX('DS2025'!$M$21:$M$35,MATCH(Q21,'DS2025'!$M$21:$M$35,1)):
INDEX('DS2025'!$M$21:$M$35,MATCH(Q21,'DS2025'!$M$21:$M$35,1)+1)),
IF($R$4=Database!$A$16,
_xlfn.FORECAST.LINEAR(
Q21,
INDEX('DS2025'!$Q$21:$Q$35,MATCH(Q21,'DS2025'!$P$21:$P$35,1)):
INDEX('DS2025'!$Q$21:$Q$35,MATCH(Q21,'DS2025'!$P$21:$P$35,1)+1),
INDEX('DS2025'!$P$21:$P$35,MATCH(Q21,'DS2025'!$P$21:$P$35,1)):
INDEX('DS2025'!$P$21:$P$35,MATCH(Q21,'DS2025'!$P$21:$P$35,1)+1)),
IF($R$4=Database!$A$17,
_xlfn.FORECAST.LINEAR(
Q21,
INDEX('DS2025'!$T$21:$T$35,MATCH(Q21,'DS2025'!$S$21:$S$35,1)):
INDEX('DS2025'!$T$21:$T$35,MATCH(Q21,'DS2025'!$S$21:$S$35,1)+1),
INDEX('DS2025'!$S$21:$S$35,MATCH(Q21,'DS2025'!$S$21:$S$35,1)):
INDEX('DS2025'!$S$21:$S$35,MATCH(Q21,'DS2025'!$S$21:$S$35,1)+1)),
IF($R$4=Database!$A$18,
_xlfn.FORECAST.LINEAR(
Q21,
INDEX('DS2025'!$W$21:$W$35,MATCH(Q21,'DS2025'!$V$21:$V$35,1)):
INDEX('DS2025'!$W$21:$W$35,MATCH(Q21,'DS2025'!$V$21:$V$35,1)+1),
INDEX('DS2025'!$V$21:$V$35,MATCH(Q21,'DS2025'!$V$21:$V$35,1)):
INDEX('DS2025'!$V$21:$V$35,MATCH(Q21,'DS2025'!$V$21:$V$35,1)+1)),
IF($R$4=Database!$A$19,
_xlfn.FORECAST.LINEAR(
Q21,
INDEX('DS2025'!$Z$21:$Z$35,MATCH(Q21,'DS2025'!$Y$21:$Y$35,1)):
INDEX('DS2025'!$Z$21:$Z$35,MATCH(Q21,'DS2025'!$Y$21:$Y$35,1)+1),
INDEX('DS2025'!$Y$21:$Y$35,MATCH(Q21,'DS2025'!$Y$21:$Y$35,1)):
INDEX('DS2025'!$Y$21:$Y$35,MATCH(Q21,'DS2025'!$Y$21:$Y$35,1)+1)),
IF($R$4=Database!$A$20,
_xlfn.FORECAST.LINEAR(
Q21,
INDEX('DS2025'!$AC$21:$AC$35,MATCH(Q21,'DS2025'!$AB$21:$AB$35,1)):
INDEX('DS2025'!$AC$21:$AC$35,MATCH(Q21,'DS2025'!$AB$21:$AB$35,1)+1),
INDEX('DS2025'!$AB$21:$AB$35,MATCH(Q21,'DS2025'!$AB$21:$AB$35,1)):
INDEX('DS2025'!$AB$21:$AB$35,MATCH(Q21,'DS2025'!$AB$21:$AB$35,1)+1))
)))))))))))))))))))</f>
        <v>-1.7575743048897391E-2</v>
      </c>
      <c r="S21" s="98">
        <f t="shared" si="5"/>
        <v>107.9814242569511</v>
      </c>
      <c r="T21" s="317">
        <f>'Data 100 C'!H22</f>
        <v>105.715</v>
      </c>
      <c r="U21" s="98">
        <f>IF($U$4=Database!$A$2,
_xlfn.FORECAST.LINEAR(T21,
INDEX('DS2025'!$B$5:$B$15,MATCH(T21,'DS2025'!$A$5:$A$15,1)):
INDEX('DS2025'!$B$5:$B$15,MATCH(T21,'DS2025'!$A$5:$A$15,1)+1),
INDEX('DS2025'!$A$5:$A$15,MATCH(T21,'DS2025'!$A$5:$A$15,1)):
INDEX('DS2025'!$A$5:$A$15,MATCH(T21,'DS2025'!$A$5:$A$15,1)+1)),
IF($U$4=Database!$A$3,
_xlfn.FORECAST.LINEAR(T21,
INDEX('DS2025'!$E$5:$E$15,MATCH(T21,'DS2025'!$D$5:$D$15,1)):
INDEX('DS2025'!$E$5:$E$15,MATCH(T21,'DS2025'!$D$5:$D$15,1)+1),
INDEX('DS2025'!$D$5:$D$15,MATCH(T21,'DS2025'!$D$5:$D$15,1)):
INDEX('DS2025'!$D$5:$D$15,MATCH(T21,'DS2025'!$D$5:$D$15,1)+1)),
IF($U$4=Database!$A$4,
_xlfn.FORECAST.LINEAR(T21,
INDEX('DS2025'!$H$5:$H$15,MATCH(T21,'DS2025'!$G$5:$G$15,1)):
INDEX('DS2025'!$H$5:$H$15,MATCH(T21,'DS2025'!$G$5:$G$15,1)+1),
INDEX('DS2025'!$G$5:$G$15,MATCH(T21,'DS2025'!$G$5:$G$15,1)):
INDEX('DS2025'!$G$5:$G$15,MATCH(T21,'DS2025'!$G$5:$G$15,1)+1)),
IF($U$4=Database!$A$5,
_xlfn.FORECAST.LINEAR(T21,
INDEX('DS2025'!$K$5:$K$15,MATCH(T21,'DS2025'!$J$5:$J$15,1)):
INDEX('DS2025'!$K$5:$K$15,MATCH(T21,'DS2025'!$J$5:$J$15,1)+1),
INDEX('DS2025'!$J$5:$J$15,MATCH(T21,'DS2025'!$J$5:$J$15,1)):
INDEX('DS2025'!$J$5:$J$15,MATCH(T21,'DS2025'!$J$5:$J$15,1)+1)),
IF($U$4=Database!$A$6,
_xlfn.FORECAST.LINEAR(T21,
INDEX('DS2025'!$N$5:$N$15,MATCH(T21,'DS2025'!$M$5:$M$15,1)):
INDEX('DS2025'!$N$5:$N$15,MATCH(T21,'DS2025'!$M$5:$M$15,1)+1),
INDEX('DS2025'!$M$5:$M$15,MATCH(T21,'DS2025'!$M$5:$M$15,1)):
INDEX('DS2025'!$M$5:$M$15,MATCH(T21,'DS2025'!$M$5:$M$15,1)+1)),
IF($U$4=Database!$A$7,
_xlfn.FORECAST.LINEAR(T21,
INDEX('DS2025'!$Q$5:$Q$15,MATCH(T21,'DS2025'!$P$5:$P$15,1)):
INDEX('DS2025'!$Q$5:$Q$15,MATCH(T21,'DS2025'!$P$5:$P$15,1)+1),
INDEX('DS2025'!$P$5:$P$15,MATCH(T21,'DS2025'!$P$5:$P$15,1)):
INDEX('DS2025'!$P$5:$P$15,MATCH(T21,'DS2025'!$P$5:$P$15,1)+1)),
IF($U$4=Database!$A$8,
_xlfn.FORECAST.LINEAR(T21,
INDEX('DS2025'!$T$5:$T$15,MATCH(T21,'DS2025'!$S$5:$S$15,1)):
INDEX('DS2025'!$T$5:$T$15,MATCH(T21,'DS2025'!$S$5:$S$15,1)+1),
INDEX('DS2025'!$S$5:$S$15,MATCH(T21,'DS2025'!$S$5:$S$15,1)):
INDEX('DS2025'!$S$5:$S$15,MATCH(T21,'DS2025'!$S$5:$S$15,1)+1)),
IF($U$4=Database!$A$9,
_xlfn.FORECAST.LINEAR(T21,
INDEX('DS2025'!$W$5:$W$15,MATCH(T21,'DS2025'!$V$5:$V$15,1)):
INDEX('DS2025'!$W$5:$W$15,MATCH(T21,'DS2025'!$V$5:$V$15,1)+1),
INDEX('DS2025'!$V$5:$V$15,MATCH(T21,'DS2025'!$V$5:$V$15,1)):
INDEX('DS2025'!$V$5:$V$15,MATCH(T21,'DS2025'!$V$5:$V$15,1)+1)),
IF($U$4=Database!$A$10,
_xlfn.FORECAST.LINEAR(T21,
INDEX('DS2025'!$Z$5:$Z$15,MATCH(T21,'DS2025'!$Y$5:$Y$15,1)):
INDEX('DS2025'!$Z$5:$Z$15,MATCH(T21,'DS2025'!$Y$5:$Y$15,1)+1),
INDEX('DS2025'!$Y$5:$Y$15,MATCH(T21,'DS2025'!$Y$5:$Y$15,1)):
INDEX('DS2025'!$Y$5:$Y$15,MATCH(T21,'DS2025'!$Y$5:$Y$15,1)+1)),
IF($U$4=Database!$A$11,
_xlfn.FORECAST.LINEAR(
T21,
INDEX('DS2025'!$B$21:$B$35,MATCH(T21,'DS2025'!$A$21:$A$35,1)):
INDEX('DS2025'!$B$21:$B$35,MATCH(T21,'DS2025'!$A$21:$A$35,1)+1),
INDEX('DS2025'!$A$21:$A$35,MATCH(T21,'DS2025'!$A$21:$A$35,1)):
INDEX('DS2025'!$A$21:$A$35,MATCH(T21,'DS2025'!$A$21:$A$35,1)+1)),
IF($U$4=Database!$A$12,
_xlfn.FORECAST.LINEAR(
T21,
INDEX('DS2025'!$E$21:$E$35,MATCH(T21,'DS2025'!$D$21:$D$35,1)):
INDEX('DS2025'!$E$21:$E$35,MATCH(T21,'DS2025'!$D$21:$D$35,1)+1),
INDEX('DS2025'!$D$21:$D$35,MATCH(T21,'DS2025'!$D$21:$D$35,1)):
INDEX('DS2025'!$D$21:$D$35,MATCH(T21,'DS2025'!$D$21:$D$35,1)+1)),
IF($U$4=Database!$A$13,
_xlfn.FORECAST.LINEAR(
T21,
INDEX('DS2025'!$H$21:$H$35,MATCH(T21,'DS2025'!$G$21:$G$35,1)):
INDEX('DS2025'!$H$21:$H$35,MATCH(T21,'DS2025'!$G$21:$G$35,1)+1),
INDEX('DS2025'!$G$21:$G$35,MATCH(T21,'DS2025'!$G$21:$G$35,1)):
INDEX('DS2025'!$G$21:$G$35,MATCH(T21,'DS2025'!$G$21:$G$35,1)+1)),
IF($U$4=Database!$A$14,
_xlfn.FORECAST.LINEAR(
T21,
INDEX('DS2025'!$K$21:$K$35,MATCH(T21,'DS2025'!$J$21:$J$35,1)):
INDEX('DS2025'!$K$21:$K$35,MATCH(T21,'DS2025'!$J$21:$J$35,1)+1),
INDEX('DS2025'!$J$21:$J$35,MATCH(T21,'DS2025'!$J$21:$J$35,1)):
INDEX('DS2025'!$J$21:$J$35,MATCH(T21,'DS2025'!$J$21:$J$35,1)+1)),
IF($U$4=Database!$A$15,
_xlfn.FORECAST.LINEAR(
T21,
INDEX('DS2025'!$N$21:$N$35,MATCH(T21,'DS2025'!$M$21:$M$35,1)):
INDEX('DS2025'!$N$21:$N$35,MATCH(T21,'DS2025'!$M$21:$M$35,1)+1),
INDEX('DS2025'!$M$21:$M$35,MATCH(T21,'DS2025'!$M$21:$M$35,1)):
INDEX('DS2025'!$M$21:$M$35,MATCH(T21,'DS2025'!$M$21:$M$35,1)+1)),
IF($U$4=Database!$A$16,
_xlfn.FORECAST.LINEAR(
T21,
INDEX('DS2025'!$Q$21:$Q$35,MATCH(T21,'DS2025'!$P$21:$P$35,1)):
INDEX('DS2025'!$Q$21:$Q$35,MATCH(T21,'DS2025'!$P$21:$P$35,1)+1),
INDEX('DS2025'!$P$21:$P$35,MATCH(T21,'DS2025'!$P$21:$P$35,1)):
INDEX('DS2025'!$P$21:$P$35,MATCH(T21,'DS2025'!$P$21:$P$35,1)+1)),
IF($U$4=Database!$A$17,
_xlfn.FORECAST.LINEAR(
T21,
INDEX('DS2025'!$T$21:$T$35,MATCH(T21,'DS2025'!$S$21:$S$35,1)):
INDEX('DS2025'!$T$21:$T$35,MATCH(T21,'DS2025'!$S$21:$S$35,1)+1),
INDEX('DS2025'!$S$21:$S$35,MATCH(T21,'DS2025'!$S$21:$S$35,1)):
INDEX('DS2025'!$S$21:$S$35,MATCH(T21,'DS2025'!$S$21:$S$35,1)+1)),
IF($U$4=Database!$A$18,
_xlfn.FORECAST.LINEAR(
T21,
INDEX('DS2025'!$W$21:$W$35,MATCH(T21,'DS2025'!$V$21:$V$35,1)):
INDEX('DS2025'!$W$21:$W$35,MATCH(T21,'DS2025'!$V$21:$V$35,1)+1),
INDEX('DS2025'!$V$21:$V$35,MATCH(T21,'DS2025'!$V$21:$V$35,1)):
INDEX('DS2025'!$V$21:$V$35,MATCH(T21,'DS2025'!$V$21:$V$35,1)+1)),
IF($U$4=Database!$A$19,
_xlfn.FORECAST.LINEAR(
T21,
INDEX('DS2025'!$Z$21:$Z$35,MATCH(T21,'DS2025'!$Y$21:$Y$35,1)):
INDEX('DS2025'!$Z$21:$Z$35,MATCH(T21,'DS2025'!$Y$21:$Y$35,1)+1),
INDEX('DS2025'!$Y$21:$Y$35,MATCH(T21,'DS2025'!$Y$21:$Y$35,1)):
INDEX('DS2025'!$Y$21:$Y$35,MATCH(T21,'DS2025'!$Y$21:$Y$35,1)+1)),
IF($U$4=Database!$A$20,
_xlfn.FORECAST.LINEAR(
T21,
INDEX('DS2025'!$AC$21:$AC$35,MATCH(T21,'DS2025'!$AB$21:$AB$35,1)):
INDEX('DS2025'!$AC$21:$AC$35,MATCH(T21,'DS2025'!$AB$21:$AB$35,1)+1),
INDEX('DS2025'!$AB$21:$AB$35,MATCH(T21,'DS2025'!$AB$21:$AB$35,1)):
INDEX('DS2025'!$AB$21:$AB$35,MATCH(T21,'DS2025'!$AB$21:$AB$35,1)+1))
)))))))))))))))))))</f>
        <v>-0.35964247150569884</v>
      </c>
      <c r="V21" s="98">
        <f t="shared" si="6"/>
        <v>105.35535752849431</v>
      </c>
      <c r="W21" s="317">
        <f>'Data 100 C'!I22</f>
        <v>106.47199999999999</v>
      </c>
      <c r="X21" s="98">
        <f>IF($X$4=Database!$A$2,
_xlfn.FORECAST.LINEAR(W21,
INDEX('DS2025'!$B$5:$B$15,MATCH(W21,'DS2025'!$A$5:$A$15,1)):
INDEX('DS2025'!$B$5:$B$15,MATCH(W21,'DS2025'!$A$5:$A$15,1)+1),
INDEX('DS2025'!$A$5:$A$15,MATCH(W21,'DS2025'!$A$5:$A$15,1)):
INDEX('DS2025'!$A$5:$A$15,MATCH(W21,'DS2025'!$A$5:$A$15,1)+1)),
IF($X$4=Database!$A$3,
_xlfn.FORECAST.LINEAR(W21,
INDEX('DS2025'!$E$5:$E$15,MATCH(W21,'DS2025'!$D$5:$D$15,1)):
INDEX('DS2025'!$E$5:$E$15,MATCH(W21,'DS2025'!$D$5:$D$15,1)+1),
INDEX('DS2025'!$D$5:$D$15,MATCH(W21,'DS2025'!$D$5:$D$15,1)):
INDEX('DS2025'!$D$5:$D$15,MATCH(W21,'DS2025'!$D$5:$D$15,1)+1)),
IF($X$4=Database!$A$4,
_xlfn.FORECAST.LINEAR(W21,
INDEX('DS2025'!$H$5:$H$15,MATCH(W21,'DS2025'!$G$5:$G$15,1)):
INDEX('DS2025'!$H$5:$H$15,MATCH(W21,'DS2025'!$G$5:$G$15,1)+1),
INDEX('DS2025'!$G$5:$G$15,MATCH(W21,'DS2025'!$G$5:$G$15,1)):
INDEX('DS2025'!$G$5:$G$15,MATCH(W21,'DS2025'!$G$5:$G$15,1)+1)),
IF($X$4=Database!$A$5,
_xlfn.FORECAST.LINEAR(W21,
INDEX('DS2025'!$K$5:$K$15,MATCH(W21,'DS2025'!$J$5:$J$15,1)):
INDEX('DS2025'!$K$5:$K$15,MATCH(W21,'DS2025'!$J$5:$J$15,1)+1),
INDEX('DS2025'!$J$5:$J$15,MATCH(W21,'DS2025'!$J$5:$J$15,1)):
INDEX('DS2025'!$J$5:$J$15,MATCH(W21,'DS2025'!$J$5:$J$15,1)+1)),
IF($X$4=Database!$A$6,
_xlfn.FORECAST.LINEAR(W21,
INDEX('DS2025'!$N$5:$N$15,MATCH(W21,'DS2025'!$M$5:$M$15,1)):
INDEX('DS2025'!$N$5:$N$15,MATCH(W21,'DS2025'!$M$5:$M$15,1)+1),
INDEX('DS2025'!$M$5:$M$15,MATCH(W21,'DS2025'!$M$5:$M$15,1)):
INDEX('DS2025'!$M$5:$M$15,MATCH(W21,'DS2025'!$M$5:$M$15,1)+1)),
IF($X$4=Database!$A$7,
_xlfn.FORECAST.LINEAR(W21,
INDEX('DS2025'!$Q$5:$Q$15,MATCH(W21,'DS2025'!$P$5:$P$15,1)):
INDEX('DS2025'!$Q$5:$Q$15,MATCH(W21,'DS2025'!$P$5:$P$15,1)+1),
INDEX('DS2025'!$P$5:$P$15,MATCH(W21,'DS2025'!$P$5:$P$15,1)):
INDEX('DS2025'!$P$5:$P$15,MATCH(W21,'DS2025'!$P$5:$P$15,1)+1)),
IF($X$4=Database!$A$8,
_xlfn.FORECAST.LINEAR(W21,
INDEX('DS2025'!$T$5:$T$15,MATCH(W21,'DS2025'!$S$5:$S$15,1)):
INDEX('DS2025'!$T$5:$T$15,MATCH(W21,'DS2025'!$S$5:$S$15,1)+1),
INDEX('DS2025'!$S$5:$S$15,MATCH(W21,'DS2025'!$S$5:$S$15,1)):
INDEX('DS2025'!$S$5:$S$15,MATCH(W21,'DS2025'!$S$5:$S$15,1)+1)),
IF($X$4=Database!$A$9,
_xlfn.FORECAST.LINEAR(W21,
INDEX('DS2025'!$W$5:$W$15,MATCH(W21,'DS2025'!$V$5:$V$15,1)):
INDEX('DS2025'!$W$5:$W$15,MATCH(W21,'DS2025'!$V$5:$V$15,1)+1),
INDEX('DS2025'!$V$5:$V$15,MATCH(W21,'DS2025'!$V$5:$V$15,1)):
INDEX('DS2025'!$V$5:$V$15,MATCH(W21,'DS2025'!$V$5:$V$15,1)+1)),
IF($X$4=Database!$A$10,
_xlfn.FORECAST.LINEAR(W21,
INDEX('DS2025'!$Z$5:$Z$15,MATCH(W21,'DS2025'!$Y$5:$Y$15,1)):
INDEX('DS2025'!$Z$5:$Z$15,MATCH(W21,'DS2025'!$Y$5:$Y$15,1)+1),
INDEX('DS2025'!$Y$5:$Y$15,MATCH(W21,'DS2025'!$Y$5:$Y$15,1)):
INDEX('DS2025'!$Y$5:$Y$15,MATCH(W21,'DS2025'!$Y$5:$Y$15,1)+1)),
IF($X$4=Database!$A$11,
_xlfn.FORECAST.LINEAR(
W21,
INDEX('DS2025'!$B$21:$B$35,MATCH(W21,'DS2025'!$A$21:$A$35,1)):
INDEX('DS2025'!$B$21:$B$35,MATCH(W21,'DS2025'!$A$21:$A$35,1)+1),
INDEX('DS2025'!$A$21:$A$35,MATCH(W21,'DS2025'!$A$21:$A$35,1)):
INDEX('DS2025'!$A$21:$A$35,MATCH(W21,'DS2025'!$A$21:$A$35,1)+1)),
IF($X$4=Database!$A$12,
_xlfn.FORECAST.LINEAR(
W21,
INDEX('DS2025'!$E$21:$E$35,MATCH(W21,'DS2025'!$D$21:$D$35,1)):
INDEX('DS2025'!$E$21:$E$35,MATCH(W21,'DS2025'!$D$21:$D$35,1)+1),
INDEX('DS2025'!$D$21:$D$35,MATCH(W21,'DS2025'!$D$21:$D$35,1)):
INDEX('DS2025'!$D$21:$D$35,MATCH(W21,'DS2025'!$D$21:$D$35,1)+1)),
IF($X$4=Database!$A$13,
_xlfn.FORECAST.LINEAR(
W21,
INDEX('DS2025'!$H$21:$H$35,MATCH(W21,'DS2025'!$G$21:$G$35,1)):
INDEX('DS2025'!$H$21:$H$35,MATCH(W21,'DS2025'!$G$21:$G$35,1)+1),
INDEX('DS2025'!$G$21:$G$35,MATCH(W21,'DS2025'!$G$21:$G$35,1)):
INDEX('DS2025'!$G$21:$G$35,MATCH(W21,'DS2025'!$G$21:$G$35,1)+1)),
IF($X$4=Database!$A$14,
_xlfn.FORECAST.LINEAR(
W21,
INDEX('DS2025'!$K$21:$K$35,MATCH(W21,'DS2025'!$J$21:$J$35,1)):
INDEX('DS2025'!$K$21:$K$35,MATCH(W21,'DS2025'!$J$21:$J$35,1)+1),
INDEX('DS2025'!$J$21:$J$35,MATCH(W21,'DS2025'!$J$21:$J$35,1)):
INDEX('DS2025'!$J$21:$J$35,MATCH(W21,'DS2025'!$J$21:$J$35,1)+1)),
IF($X$4=Database!$A$15,
_xlfn.FORECAST.LINEAR(
W21,
INDEX('DS2025'!$N$21:$N$35,MATCH(W21,'DS2025'!$M$21:$M$35,1)):
INDEX('DS2025'!$N$21:$N$35,MATCH(W21,'DS2025'!$M$21:$M$35,1)+1),
INDEX('DS2025'!$M$21:$M$35,MATCH(W21,'DS2025'!$M$21:$M$35,1)):
INDEX('DS2025'!$M$21:$M$35,MATCH(W21,'DS2025'!$M$21:$M$35,1)+1)),
IF($X$4=Database!$A$16,
_xlfn.FORECAST.LINEAR(
W21,
INDEX('DS2025'!$Q$21:$Q$35,MATCH(W21,'DS2025'!$P$21:$P$35,1)):
INDEX('DS2025'!$Q$21:$Q$35,MATCH(W21,'DS2025'!$P$21:$P$35,1)+1),
INDEX('DS2025'!$P$21:$P$35,MATCH(W21,'DS2025'!$P$21:$P$35,1)):
INDEX('DS2025'!$P$21:$P$35,MATCH(W21,'DS2025'!$P$21:$P$35,1)+1)),
IF($X$4=Database!$A$17,
_xlfn.FORECAST.LINEAR(
W21,
INDEX('DS2025'!$T$21:$T$35,MATCH(W21,'DS2025'!$S$21:$S$35,1)):
INDEX('DS2025'!$T$21:$T$35,MATCH(W21,'DS2025'!$S$21:$S$35,1)+1),
INDEX('DS2025'!$S$21:$S$35,MATCH(W21,'DS2025'!$S$21:$S$35,1)):
INDEX('DS2025'!$S$21:$S$35,MATCH(W21,'DS2025'!$S$21:$S$35,1)+1)),
IF($X$4=Database!$A$18,
_xlfn.FORECAST.LINEAR(
W21,
INDEX('DS2025'!$W$21:$W$35,MATCH(W21,'DS2025'!$V$21:$V$35,1)):
INDEX('DS2025'!$W$21:$W$35,MATCH(W21,'DS2025'!$V$21:$V$35,1)+1),
INDEX('DS2025'!$V$21:$V$35,MATCH(W21,'DS2025'!$V$21:$V$35,1)):
INDEX('DS2025'!$V$21:$V$35,MATCH(W21,'DS2025'!$V$21:$V$35,1)+1)),
IF($X$4=Database!$A$19,
_xlfn.FORECAST.LINEAR(
W21,
INDEX('DS2025'!$Z$21:$Z$35,MATCH(W21,'DS2025'!$Y$21:$Y$35,1)):
INDEX('DS2025'!$Z$21:$Z$35,MATCH(W21,'DS2025'!$Y$21:$Y$35,1)+1),
INDEX('DS2025'!$Y$21:$Y$35,MATCH(W21,'DS2025'!$Y$21:$Y$35,1)):
INDEX('DS2025'!$Y$21:$Y$35,MATCH(W21,'DS2025'!$Y$21:$Y$35,1)+1)),
IF($X$4=Database!$A$20,
_xlfn.FORECAST.LINEAR(
W21,
INDEX('DS2025'!$AC$21:$AC$35,MATCH(W21,'DS2025'!$AB$21:$AB$35,1)):
INDEX('DS2025'!$AC$21:$AC$35,MATCH(W21,'DS2025'!$AB$21:$AB$35,1)+1),
INDEX('DS2025'!$AB$21:$AB$35,MATCH(W21,'DS2025'!$AB$21:$AB$35,1)):
INDEX('DS2025'!$AB$21:$AB$35,MATCH(W21,'DS2025'!$AB$21:$AB$35,1)+1))
)))))))))))))))))))</f>
        <v>-0.35973329334133169</v>
      </c>
      <c r="Y21" s="98">
        <f t="shared" si="7"/>
        <v>106.11226670665866</v>
      </c>
      <c r="Z21" s="97">
        <f>'Data 100 C'!J22</f>
        <v>108.015</v>
      </c>
      <c r="AA21" s="98">
        <f>IF($AA$4=Database!$A$2,
_xlfn.FORECAST.LINEAR(Z21,
INDEX('DS2025'!$B$5:$B$15,MATCH(Z21,'DS2025'!$A$5:$A$15,1)):
INDEX('DS2025'!$B$5:$B$15,MATCH(Z21,'DS2025'!$A$5:$A$15,1)+1),
INDEX('DS2025'!$A$5:$A$15,MATCH(Z21,'DS2025'!$A$5:$A$15,1)):
INDEX('DS2025'!$A$5:$A$15,MATCH(Z21,'DS2025'!$A$5:$A$15,1)+1)),
IF($AA$4=Database!$A$3,
_xlfn.FORECAST.LINEAR(Z21,
INDEX('DS2025'!$E$5:$E$15,MATCH(Z21,'DS2025'!$D$5:$D$15,1)):
INDEX('DS2025'!$E$5:$E$15,MATCH(Z21,'DS2025'!$D$5:$D$15,1)+1),
INDEX('DS2025'!$D$5:$D$15,MATCH(Z21,'DS2025'!$D$5:$D$15,1)):
INDEX('DS2025'!$D$5:$D$15,MATCH(Z21,'DS2025'!$D$5:$D$15,1)+1)),
IF($AA$4=Database!$A$4,
_xlfn.FORECAST.LINEAR(Z21,
INDEX('DS2025'!$H$5:$H$15,MATCH(Z21,'DS2025'!$G$5:$G$15,1)):
INDEX('DS2025'!$H$5:$H$15,MATCH(Z21,'DS2025'!$G$5:$G$15,1)+1),
INDEX('DS2025'!$G$5:$G$15,MATCH(Z21,'DS2025'!$G$5:$G$15,1)):
INDEX('DS2025'!$G$5:$G$15,MATCH(Z21,'DS2025'!$G$5:$G$15,1)+1)),
IF($AA$4=Database!$A$5,
_xlfn.FORECAST.LINEAR(Z21,
INDEX('DS2025'!$K$5:$K$15,MATCH(Z21,'DS2025'!$J$5:$J$15,1)):
INDEX('DS2025'!$K$5:$K$15,MATCH(Z21,'DS2025'!$J$5:$J$15,1)+1),
INDEX('DS2025'!$J$5:$J$15,MATCH(Z21,'DS2025'!$J$5:$J$15,1)):
INDEX('DS2025'!$J$5:$J$15,MATCH(Z21,'DS2025'!$J$5:$J$15,1)+1)),
IF($AA$4=Database!$A$6,
_xlfn.FORECAST.LINEAR(Z21,
INDEX('DS2025'!$N$5:$N$15,MATCH(Z21,'DS2025'!$M$5:$M$15,1)):
INDEX('DS2025'!$N$5:$N$15,MATCH(Z21,'DS2025'!$M$5:$M$15,1)+1),
INDEX('DS2025'!$M$5:$M$15,MATCH(Z21,'DS2025'!$M$5:$M$15,1)):
INDEX('DS2025'!$M$5:$M$15,MATCH(Z21,'DS2025'!$M$5:$M$15,1)+1)),
IF($AA$4=Database!$A$7,
_xlfn.FORECAST.LINEAR(Z21,
INDEX('DS2025'!$Q$5:$Q$15,MATCH(Z21,'DS2025'!$P$5:$P$15,1)):
INDEX('DS2025'!$Q$5:$Q$15,MATCH(Z21,'DS2025'!$P$5:$P$15,1)+1),
INDEX('DS2025'!$P$5:$P$15,MATCH(Z21,'DS2025'!$P$5:$P$15,1)):
INDEX('DS2025'!$P$5:$P$15,MATCH(Z21,'DS2025'!$P$5:$P$15,1)+1)),
IF($AA$4=Database!$A$8,
_xlfn.FORECAST.LINEAR(Z21,
INDEX('DS2025'!$T$5:$T$15,MATCH(Z21,'DS2025'!$S$5:$S$15,1)):
INDEX('DS2025'!$T$5:$T$15,MATCH(Z21,'DS2025'!$S$5:$S$15,1)+1),
INDEX('DS2025'!$S$5:$S$15,MATCH(Z21,'DS2025'!$S$5:$S$15,1)):
INDEX('DS2025'!$S$5:$S$15,MATCH(Z21,'DS2025'!$S$5:$S$15,1)+1)),
IF($AA$4=Database!$A$9,
_xlfn.FORECAST.LINEAR(Z21,
INDEX('DS2025'!$W$5:$W$15,MATCH(Z21,'DS2025'!$V$5:$V$15,1)):
INDEX('DS2025'!$W$5:$W$15,MATCH(Z21,'DS2025'!$V$5:$V$15,1)+1),
INDEX('DS2025'!$V$5:$V$15,MATCH(Z21,'DS2025'!$V$5:$V$15,1)):
INDEX('DS2025'!$V$5:$V$15,MATCH(Z21,'DS2025'!$V$5:$V$15,1)+1)),
IF($AA$4=Database!$A$10,
_xlfn.FORECAST.LINEAR(Z21,
INDEX('DS2025'!$Z$5:$Z$15,MATCH(Z21,'DS2025'!$Y$5:$Y$15,1)):
INDEX('DS2025'!$Z$5:$Z$15,MATCH(Z21,'DS2025'!$Y$5:$Y$15,1)+1),
INDEX('DS2025'!$Y$5:$Y$15,MATCH(Z21,'DS2025'!$Y$5:$Y$15,1)):
INDEX('DS2025'!$Y$5:$Y$15,MATCH(Z21,'DS2025'!$Y$5:$Y$15,1)+1)),
IF($AA$4=Database!$A$11,
_xlfn.FORECAST.LINEAR(
Z21,
INDEX('DS2025'!$B$21:$B$35,MATCH(Z21,'DS2025'!$A$21:$A$35,1)):
INDEX('DS2025'!$B$21:$B$35,MATCH(Z21,'DS2025'!$A$21:$A$35,1)+1),
INDEX('DS2025'!$A$21:$A$35,MATCH(Z21,'DS2025'!$A$21:$A$35,1)):
INDEX('DS2025'!$A$21:$A$35,MATCH(Z21,'DS2025'!$A$21:$A$35,1)+1)),
IF($AA$4=Database!$A$12,
_xlfn.FORECAST.LINEAR(
Z21,
INDEX('DS2025'!$E$21:$E$35,MATCH(Z21,'DS2025'!$D$21:$D$35,1)):
INDEX('DS2025'!$E$21:$E$35,MATCH(Z21,'DS2025'!$D$21:$D$35,1)+1),
INDEX('DS2025'!$D$21:$D$35,MATCH(Z21,'DS2025'!$D$21:$D$35,1)):
INDEX('DS2025'!$D$21:$D$35,MATCH(Z21,'DS2025'!$D$21:$D$35,1)+1)),
IF($AA$4=Database!$A$13,
_xlfn.FORECAST.LINEAR(
Z21,
INDEX('DS2025'!$H$21:$H$35,MATCH(Z21,'DS2025'!$G$21:$G$35,1)):
INDEX('DS2025'!$H$21:$H$35,MATCH(Z21,'DS2025'!$G$21:$G$35,1)+1),
INDEX('DS2025'!$G$21:$G$35,MATCH(Z21,'DS2025'!$G$21:$G$35,1)):
INDEX('DS2025'!$G$21:$G$35,MATCH(Z21,'DS2025'!$G$21:$G$35,1)+1)),
IF($AA$4=Database!$A$14,
_xlfn.FORECAST.LINEAR(
Z21,
INDEX('DS2025'!$K$21:$K$35,MATCH(Z21,'DS2025'!$J$21:$J$35,1)):
INDEX('DS2025'!$K$21:$K$35,MATCH(Z21,'DS2025'!$J$21:$J$35,1)+1),
INDEX('DS2025'!$J$21:$J$35,MATCH(Z21,'DS2025'!$J$21:$J$35,1)):
INDEX('DS2025'!$J$21:$J$35,MATCH(Z21,'DS2025'!$J$21:$J$35,1)+1)),
IF($AA$4=Database!$A$15,
_xlfn.FORECAST.LINEAR(
Z21,
INDEX('DS2025'!$N$21:$N$35,MATCH(Z21,'DS2025'!$M$21:$M$35,1)):
INDEX('DS2025'!$N$21:$N$35,MATCH(Z21,'DS2025'!$M$21:$M$35,1)+1),
INDEX('DS2025'!$M$21:$M$35,MATCH(Z21,'DS2025'!$M$21:$M$35,1)):
INDEX('DS2025'!$M$21:$M$35,MATCH(Z21,'DS2025'!$M$21:$M$35,1)+1)),
IF($AA$4=Database!$A$16,
_xlfn.FORECAST.LINEAR(
Z21,
INDEX('DS2025'!$Q$21:$Q$35,MATCH(Z21,'DS2025'!$P$21:$P$35,1)):
INDEX('DS2025'!$Q$21:$Q$35,MATCH(Z21,'DS2025'!$P$21:$P$35,1)+1),
INDEX('DS2025'!$P$21:$P$35,MATCH(Z21,'DS2025'!$P$21:$P$35,1)):
INDEX('DS2025'!$P$21:$P$35,MATCH(Z21,'DS2025'!$P$21:$P$35,1)+1)),
IF($AA$4=Database!$A$17,
_xlfn.FORECAST.LINEAR(
Z21,
INDEX('DS2025'!$T$21:$T$35,MATCH(Z21,'DS2025'!$S$21:$S$35,1)):
INDEX('DS2025'!$T$21:$T$35,MATCH(Z21,'DS2025'!$S$21:$S$35,1)+1),
INDEX('DS2025'!$S$21:$S$35,MATCH(Z21,'DS2025'!$S$21:$S$35,1)):
INDEX('DS2025'!$S$21:$S$35,MATCH(Z21,'DS2025'!$S$21:$S$35,1)+1)),
IF($AA$4=Database!$A$18,
_xlfn.FORECAST.LINEAR(
Z21,
INDEX('DS2025'!$W$21:$W$35,MATCH(Z21,'DS2025'!$V$21:$V$35,1)):
INDEX('DS2025'!$W$21:$W$35,MATCH(Z21,'DS2025'!$V$21:$V$35,1)+1),
INDEX('DS2025'!$V$21:$V$35,MATCH(Z21,'DS2025'!$V$21:$V$35,1)):
INDEX('DS2025'!$V$21:$V$35,MATCH(Z21,'DS2025'!$V$21:$V$35,1)+1)),
IF($AA$4=Database!$A$19,
_xlfn.FORECAST.LINEAR(
Z21,
INDEX('DS2025'!$Z$21:$Z$35,MATCH(Z21,'DS2025'!$Y$21:$Y$35,1)):
INDEX('DS2025'!$Z$21:$Z$35,MATCH(Z21,'DS2025'!$Y$21:$Y$35,1)+1),
INDEX('DS2025'!$Y$21:$Y$35,MATCH(Z21,'DS2025'!$Y$21:$Y$35,1)):
INDEX('DS2025'!$Y$21:$Y$35,MATCH(Z21,'DS2025'!$Y$21:$Y$35,1)+1)),
IF($AA$4=Database!$A$20,
_xlfn.FORECAST.LINEAR(
Z21,
INDEX('DS2025'!$AC$21:$AC$35,MATCH(Z21,'DS2025'!$AB$21:$AB$35,1)):
INDEX('DS2025'!$AC$21:$AC$35,MATCH(Z21,'DS2025'!$AB$21:$AB$35,1)+1),
INDEX('DS2025'!$AB$21:$AB$35,MATCH(Z21,'DS2025'!$AB$21:$AB$35,1)):
INDEX('DS2025'!$AB$21:$AB$35,MATCH(Z21,'DS2025'!$AB$21:$AB$35,1)+1))
)))))))))))))))))))</f>
        <v>-0.3599184163167366</v>
      </c>
      <c r="AB21" s="97">
        <f t="shared" si="8"/>
        <v>107.65508158368327</v>
      </c>
      <c r="AC21" s="318">
        <f>'Data 100 C'!K22</f>
        <v>106.5</v>
      </c>
      <c r="AD21" s="42"/>
      <c r="AE21" s="42"/>
      <c r="AF21" s="42"/>
    </row>
    <row r="22" spans="1:32" ht="15" customHeight="1">
      <c r="A22" s="316">
        <v>16</v>
      </c>
      <c r="B22" s="316">
        <f>'Data 100 C'!B23</f>
        <v>108.117</v>
      </c>
      <c r="C22" s="98">
        <f>IF($C$4=Database!$A$2,
_xlfn.FORECAST.LINEAR(B22,
INDEX('DS2025'!$B$5:$B$15,MATCH(B22,'DS2025'!$A$5:$A$15,1)):
INDEX('DS2025'!$B$5:$B$15,MATCH(B22,'DS2025'!$A$5:$A$15,1)+1),
INDEX('DS2025'!$A$5:$A$15,MATCH(B22,'DS2025'!$A$5:$A$15,1)):
INDEX('DS2025'!$A$5:$A$15,MATCH(B22,'DS2025'!$A$5:$A$15,1)+1)),
IF($C$4=Database!$A$3,
_xlfn.FORECAST.LINEAR(B22,
INDEX('DS2025'!$E$5:$E$15,MATCH(B22,'DS2025'!$D$5:$D$15,1)):
INDEX('DS2025'!$E$5:$E$15,MATCH(B22,'DS2025'!$D$5:$D$15,1)+1),
INDEX('DS2025'!$D$5:$D$15,MATCH(B22,'DS2025'!$D$5:$D$15,1)):
INDEX('DS2025'!$D$5:$D$15,MATCH(B22,'DS2025'!$D$5:$D$15,1)+1)),
IF($C$4=Database!$A$4,
_xlfn.FORECAST.LINEAR(B22,
INDEX('DS2025'!$H$5:$H$15,MATCH(B22,'DS2025'!$G$5:$G$15,1)):
INDEX('DS2025'!$H$5:$H$15,MATCH(B22,'DS2025'!$G$5:$G$15,1)+1),
INDEX('DS2025'!$G$5:$G$15,MATCH(B22,'DS2025'!$G$5:$G$15,1)):
INDEX('DS2025'!$G$5:$G$15,MATCH(B22,'DS2025'!$G$5:$G$15,1)+1)),
IF($C$4=Database!$A$5,
_xlfn.FORECAST.LINEAR(B22,
INDEX('DS2025'!$K$5:$K$15,MATCH(B22,'DS2025'!$J$5:$J$15,1)):
INDEX('DS2025'!$K$5:$K$15,MATCH(B22,'DS2025'!$J$5:$J$15,1)+1),
INDEX('DS2025'!$J$5:$J$15,MATCH(B22,'DS2025'!$J$5:$J$15,1)):
INDEX('DS2025'!$J$5:$J$15,MATCH(B22,'DS2025'!$J$5:$J$15,1)+1)),
IF($C$4=Database!$A$6,
_xlfn.FORECAST.LINEAR(B22,
INDEX('DS2025'!$N$5:$N$15,MATCH(B22,'DS2025'!$M$5:$M$15,1)):
INDEX('DS2025'!$N$5:$N$15,MATCH(B22,'DS2025'!$M$5:$M$15,1)+1),
INDEX('DS2025'!$M$5:$M$15,MATCH(B22,'DS2025'!$M$5:$M$15,1)):
INDEX('DS2025'!$M$5:$M$15,MATCH(B22,'DS2025'!$M$5:$M$15,1)+1)),
IF($C$4=Database!$A$7,
_xlfn.FORECAST.LINEAR(B22,
INDEX('DS2025'!$Q$5:$Q$15,MATCH(B22,'DS2025'!$P$5:$P$15,1)):
INDEX('DS2025'!$Q$5:$Q$15,MATCH(B22,'DS2025'!$P$5:$P$15,1)+1),
INDEX('DS2025'!$P$5:$P$15,MATCH(B22,'DS2025'!$P$5:$P$15,1)):
INDEX('DS2025'!$P$5:$P$15,MATCH(B22,'DS2025'!$P$5:$P$15,1)+1)),
IF($C$4=Database!$A$8,
_xlfn.FORECAST.LINEAR(B22,
INDEX('DS2025'!$T$5:$T$15,MATCH(B22,'DS2025'!$S$5:$S$15,1)):
INDEX('DS2025'!$T$5:$T$15,MATCH(B22,'DS2025'!$S$5:$S$15,1)+1),
INDEX('DS2025'!$S$5:$S$15,MATCH(B22,'DS2025'!$S$5:$S$15,1)):
INDEX('DS2025'!$S$5:$S$15,MATCH(B22,'DS2025'!$S$5:$S$15,1)+1)),
IF($C$4=Database!$A$9,
_xlfn.FORECAST.LINEAR(B22,
INDEX('DS2025'!$W$5:$W$15,MATCH(B22,'DS2025'!$V$5:$V$15,1)):
INDEX('DS2025'!$W$5:$W$15,MATCH(B22,'DS2025'!$V$5:$V$15,1)+1),
INDEX('DS2025'!$V$5:$V$15,MATCH(B22,'DS2025'!$V$5:$V$15,1)):
INDEX('DS2025'!$V$5:$V$15,MATCH(B22,'DS2025'!$V$5:$V$15,1)+1)),
IF($C$4=Database!$A$10,
_xlfn.FORECAST.LINEAR(B22,
INDEX('DS2025'!$Z$5:$Z$15,MATCH(B22,'DS2025'!$Y$5:$Y$15,1)):
INDEX('DS2025'!$Z$5:$Z$15,MATCH(B22,'DS2025'!$Y$5:$Y$15,1)+1),
INDEX('DS2025'!$Y$5:$Y$15,MATCH(B22,'DS2025'!$Y$5:$Y$15,1)):
INDEX('DS2025'!$Y$5:$Y$15,MATCH(B22,'DS2025'!$Y$5:$Y$15,1)+1)),
IF($C$4=Database!$A$11,
_xlfn.FORECAST.LINEAR(
B22,
INDEX('DS2025'!$B$21:$B$35,MATCH(B22,'DS2025'!$A$21:$A$35,1)):
INDEX('DS2025'!$B$21:$B$35,MATCH(B22,'DS2025'!$A$21:$A$35,1)+1),
INDEX('DS2025'!$A$21:$A$35,MATCH(B22,'DS2025'!$A$21:$A$35,1)):
INDEX('DS2025'!$A$21:$A$35,MATCH(B22,'DS2025'!$A$21:$A$35,1)+1)),
IF($C$4=Database!$A$12,
_xlfn.FORECAST.LINEAR(
B22,
INDEX('DS2025'!$E$21:$E$35,MATCH(B22,'DS2025'!$D$21:$D$35,1)):
INDEX('DS2025'!$E$21:$E$35,MATCH(B22,'DS2025'!$D$21:$D$35,1)+1),
INDEX('DS2025'!$D$21:$D$35,MATCH(B22,'DS2025'!$D$21:$D$35,1)):
INDEX('DS2025'!$D$21:$D$35,MATCH(B22,'DS2025'!$D$21:$D$35,1)+1)),
IF($C$4=Database!$A$13,
_xlfn.FORECAST.LINEAR(
B22,
INDEX('DS2025'!$H$21:$H$35,MATCH(B22,'DS2025'!$G$21:$G$35,1)):
INDEX('DS2025'!$H$21:$H$35,MATCH(B22,'DS2025'!$G$21:$G$35,1)+1),
INDEX('DS2025'!$G$21:$G$35,MATCH(B22,'DS2025'!$G$21:$G$35,1)):
INDEX('DS2025'!$G$21:$G$35,MATCH(B22,'DS2025'!$G$21:$G$35,1)+1)),
IF($C$4=Database!$A$14,
_xlfn.FORECAST.LINEAR(
B22,
INDEX('DS2025'!$K$21:$K$35,MATCH(B22,'DS2025'!$J$21:$J$35,1)):
INDEX('DS2025'!$K$21:$K$35,MATCH(B22,'DS2025'!$J$21:$J$35,1)+1),
INDEX('DS2025'!$J$21:$J$35,MATCH(B22,'DS2025'!$J$21:$J$35,1)):
INDEX('DS2025'!$J$21:$J$35,MATCH(B22,'DS2025'!$J$21:$J$35,1)+1)),
IF($C$4=Database!$A$15,
_xlfn.FORECAST.LINEAR(
B22,
INDEX('DS2025'!$N$21:$N$35,MATCH(B22,'DS2025'!$M$21:$M$35,1)):
INDEX('DS2025'!$N$21:$N$35,MATCH(B22,'DS2025'!$M$21:$M$35,1)+1),
INDEX('DS2025'!$M$21:$M$35,MATCH(B22,'DS2025'!$M$21:$M$35,1)):
INDEX('DS2025'!$M$21:$M$35,MATCH(B22,'DS2025'!$M$21:$M$35,1)+1)),
IF($C$4=Database!$A$16,
_xlfn.FORECAST.LINEAR(
B22,
INDEX('DS2025'!$Q$21:$Q$35,MATCH(B22,'DS2025'!$P$21:$P$35,1)):
INDEX('DS2025'!$Q$21:$Q$35,MATCH(B22,'DS2025'!$P$21:$P$35,1)+1),
INDEX('DS2025'!$P$21:$P$35,MATCH(B22,'DS2025'!$P$21:$P$35,1)):
INDEX('DS2025'!$P$21:$P$35,MATCH(B22,'DS2025'!$P$21:$P$35,1)+1)),
IF($C$4=Database!$A$17,
_xlfn.FORECAST.LINEAR(
B22,
INDEX('DS2025'!$T$21:$T$35,MATCH(B22,'DS2025'!$S$21:$S$35,1)):
INDEX('DS2025'!$T$21:$T$35,MATCH(B22,'DS2025'!$S$21:$S$35,1)+1),
INDEX('DS2025'!$S$21:$S$35,MATCH(B22,'DS2025'!$S$21:$S$35,1)):
INDEX('DS2025'!$S$21:$S$35,MATCH(B22,'DS2025'!$S$21:$S$35,1)+1)),
IF($C$4=Database!$A$18,
_xlfn.FORECAST.LINEAR(
B22,
INDEX('DS2025'!$W$21:$W$35,MATCH(B22,'DS2025'!$V$21:$V$35,1)):
INDEX('DS2025'!$W$21:$W$35,MATCH(B22,'DS2025'!$V$21:$V$35,1)+1),
INDEX('DS2025'!$V$21:$V$35,MATCH(B22,'DS2025'!$V$21:$V$35,1)):
INDEX('DS2025'!$V$21:$V$35,MATCH(B22,'DS2025'!$V$21:$V$35,1)+1)),
IF($C$4=Database!$A$19,
_xlfn.FORECAST.LINEAR(
B22,
INDEX('DS2025'!$Z$21:$Z$35,MATCH(B22,'DS2025'!$Y$21:$Y$35,1)):
INDEX('DS2025'!$Z$21:$Z$35,MATCH(B22,'DS2025'!$Y$21:$Y$35,1)+1),
INDEX('DS2025'!$Y$21:$Y$35,MATCH(B22,'DS2025'!$Y$21:$Y$35,1)):
INDEX('DS2025'!$Y$21:$Y$35,MATCH(B22,'DS2025'!$Y$21:$Y$35,1)+1)),
IF($C$4=Database!$A$20,
_xlfn.FORECAST.LINEAR(
B22,
INDEX('DS2025'!$AC$21:$AC$35,MATCH(B22,'DS2025'!$AB$21:$AB$35,1)):
INDEX('DS2025'!$AC$21:$AC$35,MATCH(B22,'DS2025'!$AB$21:$AB$35,1)+1),
INDEX('DS2025'!$AB$21:$AB$35,MATCH(B22,'DS2025'!$AB$21:$AB$35,1)):
INDEX('DS2025'!$AB$21:$AB$35,MATCH(B22,'DS2025'!$AB$21:$AB$35,1)+1))
)))))))))))))))))))</f>
        <v>-0.35993065386922612</v>
      </c>
      <c r="D22" s="98">
        <f t="shared" si="0"/>
        <v>107.75706934613078</v>
      </c>
      <c r="E22" s="98">
        <f>'Data 100 C'!C23</f>
        <v>109.2</v>
      </c>
      <c r="F22" s="98">
        <f>IF($F$4=Database!$A$2,
_xlfn.FORECAST.LINEAR(E22,
INDEX('DS2025'!$B$5:$B$15,MATCH(E22,'DS2025'!$A$5:$A$15,1)):
INDEX('DS2025'!$B$5:$B$15,MATCH(E22,'DS2025'!$A$5:$A$15,1)+1),
INDEX('DS2025'!$A$5:$A$15,MATCH(E22,'DS2025'!$A$5:$A$15,1)):
INDEX('DS2025'!$A$5:$A$15,MATCH(E22,'DS2025'!$A$5:$A$15,1)+1)),
IF($F$4=Database!$A$3,
_xlfn.FORECAST.LINEAR(E22,
INDEX('DS2025'!$E$5:$E$15,MATCH(E22,'DS2025'!$D$5:$D$15,1)):
INDEX('DS2025'!$E$5:$E$15,MATCH(E22,'DS2025'!$D$5:$D$15,1)+1),
INDEX('DS2025'!$D$5:$D$15,MATCH(E22,'DS2025'!$D$5:$D$15,1)):
INDEX('DS2025'!$D$5:$D$15,MATCH(E22,'DS2025'!$D$5:$D$15,1)+1)),
IF($F$4=Database!$A$4,
_xlfn.FORECAST.LINEAR(E22,
INDEX('DS2025'!$H$5:$H$15,MATCH(E22,'DS2025'!$G$5:$G$15,1)):
INDEX('DS2025'!$H$5:$H$15,MATCH(E22,'DS2025'!$G$5:$G$15,1)+1),
INDEX('DS2025'!$G$5:$G$15,MATCH(E22,'DS2025'!$G$5:$G$15,1)):
INDEX('DS2025'!$G$5:$G$15,MATCH(E22,'DS2025'!$G$5:$G$15,1)+1)),
IF($F$4=Database!$A$5,
_xlfn.FORECAST.LINEAR(E22,
INDEX('DS2025'!$K$5:$K$15,MATCH(E22,'DS2025'!$J$5:$J$15,1)):
INDEX('DS2025'!$K$5:$K$15,MATCH(E22,'DS2025'!$J$5:$J$15,1)+1),
INDEX('DS2025'!$J$5:$J$15,MATCH(E22,'DS2025'!$J$5:$J$15,1)):
INDEX('DS2025'!$J$5:$J$15,MATCH(E22,'DS2025'!$J$5:$J$15,1)+1)),
IF($F$4=Database!$A$6,
_xlfn.FORECAST.LINEAR(E22,
INDEX('DS2025'!$N$5:$N$15,MATCH(E22,'DS2025'!$M$5:$M$15,1)):
INDEX('DS2025'!$N$5:$N$15,MATCH(E22,'DS2025'!$M$5:$M$15,1)+1),
INDEX('DS2025'!$M$5:$M$15,MATCH(E22,'DS2025'!$M$5:$M$15,1)):
INDEX('DS2025'!$M$5:$M$15,MATCH(E22,'DS2025'!$M$5:$M$15,1)+1)),
IF($F$4=Database!$A$7,
_xlfn.FORECAST.LINEAR(E22,
INDEX('DS2025'!$Q$5:$Q$15,MATCH(E22,'DS2025'!$P$5:$P$15,1)):
INDEX('DS2025'!$Q$5:$Q$15,MATCH(E22,'DS2025'!$P$5:$P$15,1)+1),
INDEX('DS2025'!$P$5:$P$15,MATCH(E22,'DS2025'!$P$5:$P$15,1)):
INDEX('DS2025'!$P$5:$P$15,MATCH(E22,'DS2025'!$P$5:$P$15,1)+1)),
IF($F$4=Database!$A$8,
_xlfn.FORECAST.LINEAR(E22,
INDEX('DS2025'!$T$5:$T$15,MATCH(E22,'DS2025'!$S$5:$S$15,1)):
INDEX('DS2025'!$T$5:$T$15,MATCH(E22,'DS2025'!$S$5:$S$15,1)+1),
INDEX('DS2025'!$S$5:$S$15,MATCH(E22,'DS2025'!$S$5:$S$15,1)):
INDEX('DS2025'!$S$5:$S$15,MATCH(E22,'DS2025'!$S$5:$S$15,1)+1)),
IF($F$4=Database!$A$9,
_xlfn.FORECAST.LINEAR(E22,
INDEX('DS2025'!$W$5:$W$15,MATCH(E22,'DS2025'!$V$5:$V$15,1)):
INDEX('DS2025'!$W$5:$W$15,MATCH(E22,'DS2025'!$V$5:$V$15,1)+1),
INDEX('DS2025'!$V$5:$V$15,MATCH(E22,'DS2025'!$V$5:$V$15,1)):
INDEX('DS2025'!$V$5:$V$15,MATCH(E22,'DS2025'!$V$5:$V$15,1)+1)),
IF($F$4=Database!$A$10,
_xlfn.FORECAST.LINEAR(E22,
INDEX('DS2025'!$Z$5:$Z$15,MATCH(E22,'DS2025'!$Y$5:$Y$15,1)):
INDEX('DS2025'!$Z$5:$Z$15,MATCH(E22,'DS2025'!$Y$5:$Y$15,1)+1),
INDEX('DS2025'!$Y$5:$Y$15,MATCH(E22,'DS2025'!$Y$5:$Y$15,1)):
INDEX('DS2025'!$Y$5:$Y$15,MATCH(E22,'DS2025'!$Y$5:$Y$15,1)+1)),
IF($F$4=Database!$A$11,
_xlfn.FORECAST.LINEAR(
E22,
INDEX('DS2025'!$B$21:$B$35,MATCH(E22,'DS2025'!$A$21:$A$35,1)):
INDEX('DS2025'!$B$21:$B$35,MATCH(E22,'DS2025'!$A$21:$A$35,1)+1),
INDEX('DS2025'!$A$21:$A$35,MATCH(E22,'DS2025'!$A$21:$A$35,1)):
INDEX('DS2025'!$A$21:$A$35,MATCH(E22,'DS2025'!$A$21:$A$35,1)+1)),
IF($F$4=Database!$A$12,
_xlfn.FORECAST.LINEAR(
E22,
INDEX('DS2025'!$E$21:$E$35,MATCH(E22,'DS2025'!$D$21:$D$35,1)):
INDEX('DS2025'!$E$21:$E$35,MATCH(E22,'DS2025'!$D$21:$D$35,1)+1),
INDEX('DS2025'!$D$21:$D$35,MATCH(E22,'DS2025'!$D$21:$D$35,1)):
INDEX('DS2025'!$D$21:$D$35,MATCH(E22,'DS2025'!$D$21:$D$35,1)+1)),
IF($F$4=Database!$A$13,
_xlfn.FORECAST.LINEAR(
E22,
INDEX('DS2025'!$H$21:$H$35,MATCH(E22,'DS2025'!$G$21:$G$35,1)):
INDEX('DS2025'!$H$21:$H$35,MATCH(E22,'DS2025'!$G$21:$G$35,1)+1),
INDEX('DS2025'!$G$21:$G$35,MATCH(E22,'DS2025'!$G$21:$G$35,1)):
INDEX('DS2025'!$G$21:$G$35,MATCH(E22,'DS2025'!$G$21:$G$35,1)+1)),
IF($F$4=Database!$A$14,
_xlfn.FORECAST.LINEAR(
E22,
INDEX('DS2025'!$K$21:$K$35,MATCH(E22,'DS2025'!$J$21:$J$35,1)):
INDEX('DS2025'!$K$21:$K$35,MATCH(E22,'DS2025'!$J$21:$J$35,1)+1),
INDEX('DS2025'!$J$21:$J$35,MATCH(E22,'DS2025'!$J$21:$J$35,1)):
INDEX('DS2025'!$J$21:$J$35,MATCH(E22,'DS2025'!$J$21:$J$35,1)+1)),
IF($F$4=Database!$A$15,
_xlfn.FORECAST.LINEAR(
E22,
INDEX('DS2025'!$N$21:$N$35,MATCH(E22,'DS2025'!$M$21:$M$35,1)):
INDEX('DS2025'!$N$21:$N$35,MATCH(E22,'DS2025'!$M$21:$M$35,1)+1),
INDEX('DS2025'!$M$21:$M$35,MATCH(E22,'DS2025'!$M$21:$M$35,1)):
INDEX('DS2025'!$M$21:$M$35,MATCH(E22,'DS2025'!$M$21:$M$35,1)+1)),
IF($F$4=Database!$A$16,
_xlfn.FORECAST.LINEAR(
E22,
INDEX('DS2025'!$Q$21:$Q$35,MATCH(E22,'DS2025'!$P$21:$P$35,1)):
INDEX('DS2025'!$Q$21:$Q$35,MATCH(E22,'DS2025'!$P$21:$P$35,1)+1),
INDEX('DS2025'!$P$21:$P$35,MATCH(E22,'DS2025'!$P$21:$P$35,1)):
INDEX('DS2025'!$P$21:$P$35,MATCH(E22,'DS2025'!$P$21:$P$35,1)+1)),
IF($F$4=Database!$A$17,
_xlfn.FORECAST.LINEAR(
E22,
INDEX('DS2025'!$T$21:$T$35,MATCH(E22,'DS2025'!$S$21:$S$35,1)):
INDEX('DS2025'!$T$21:$T$35,MATCH(E22,'DS2025'!$S$21:$S$35,1)+1),
INDEX('DS2025'!$S$21:$S$35,MATCH(E22,'DS2025'!$S$21:$S$35,1)):
INDEX('DS2025'!$S$21:$S$35,MATCH(E22,'DS2025'!$S$21:$S$35,1)+1)),
IF($F$4=Database!$A$18,
_xlfn.FORECAST.LINEAR(
E22,
INDEX('DS2025'!$W$21:$W$35,MATCH(E22,'DS2025'!$V$21:$V$35,1)):
INDEX('DS2025'!$W$21:$W$35,MATCH(E22,'DS2025'!$V$21:$V$35,1)+1),
INDEX('DS2025'!$V$21:$V$35,MATCH(E22,'DS2025'!$V$21:$V$35,1)):
INDEX('DS2025'!$V$21:$V$35,MATCH(E22,'DS2025'!$V$21:$V$35,1)+1)),
IF($F$4=Database!$A$19,
_xlfn.FORECAST.LINEAR(
E22,
INDEX('DS2025'!$Z$21:$Z$35,MATCH(E22,'DS2025'!$Y$21:$Y$35,1)):
INDEX('DS2025'!$Z$21:$Z$35,MATCH(E22,'DS2025'!$Y$21:$Y$35,1)+1),
INDEX('DS2025'!$Y$21:$Y$35,MATCH(E22,'DS2025'!$Y$21:$Y$35,1)):
INDEX('DS2025'!$Y$21:$Y$35,MATCH(E22,'DS2025'!$Y$21:$Y$35,1)+1)),
IF($F$4=Database!$A$20,
_xlfn.FORECAST.LINEAR(
E22,
INDEX('DS2025'!$AC$21:$AC$35,MATCH(E22,'DS2025'!$AB$21:$AB$35,1)):
INDEX('DS2025'!$AC$21:$AC$35,MATCH(E22,'DS2025'!$AB$21:$AB$35,1)+1),
INDEX('DS2025'!$AB$21:$AB$35,MATCH(E22,'DS2025'!$AB$21:$AB$35,1)):
INDEX('DS2025'!$AB$21:$AB$35,MATCH(E22,'DS2025'!$AB$21:$AB$35,1)+1))
)))))))))))))))))))</f>
        <v>-0.36006058788242346</v>
      </c>
      <c r="G22" s="98">
        <f t="shared" si="1"/>
        <v>108.83993941211757</v>
      </c>
      <c r="H22" s="98">
        <f>'Data 100 C'!D23</f>
        <v>107.91800000000001</v>
      </c>
      <c r="I22" s="98">
        <f>IF($I$4=Database!$A$2,
_xlfn.FORECAST.LINEAR(H22,
INDEX('DS2025'!$B$5:$B$15,MATCH(H22,'DS2025'!$A$5:$A$15,1)):
INDEX('DS2025'!$B$5:$B$15,MATCH(H22,'DS2025'!$A$5:$A$15,1)+1),
INDEX('DS2025'!$A$5:$A$15,MATCH(H22,'DS2025'!$A$5:$A$15,1)):
INDEX('DS2025'!$A$5:$A$15,MATCH(H22,'DS2025'!$A$5:$A$15,1)+1)),
IF($I$4=Database!$A$3,
_xlfn.FORECAST.LINEAR(H22,
INDEX('DS2025'!$E$5:$E$15,MATCH(H22,'DS2025'!$D$5:$D$15,1)):
INDEX('DS2025'!$E$5:$E$15,MATCH(H22,'DS2025'!$D$5:$D$15,1)+1),
INDEX('DS2025'!$D$5:$D$15,MATCH(H22,'DS2025'!$D$5:$D$15,1)):
INDEX('DS2025'!$D$5:$D$15,MATCH(H22,'DS2025'!$D$5:$D$15,1)+1)),
IF($I$4=Database!$A$4,
_xlfn.FORECAST.LINEAR(H22,
INDEX('DS2025'!$H$5:$H$15,MATCH(H22,'DS2025'!$G$5:$G$15,1)):
INDEX('DS2025'!$H$5:$H$15,MATCH(H22,'DS2025'!$G$5:$G$15,1)+1),
INDEX('DS2025'!$G$5:$G$15,MATCH(H22,'DS2025'!$G$5:$G$15,1)):
INDEX('DS2025'!$G$5:$G$15,MATCH(H22,'DS2025'!$G$5:$G$15,1)+1)),
IF($I$4=Database!$A$5,
_xlfn.FORECAST.LINEAR(H22,
INDEX('DS2025'!$K$5:$K$15,MATCH(H22,'DS2025'!$J$5:$J$15,1)):
INDEX('DS2025'!$K$5:$K$15,MATCH(H22,'DS2025'!$J$5:$J$15,1)+1),
INDEX('DS2025'!$J$5:$J$15,MATCH(H22,'DS2025'!$J$5:$J$15,1)):
INDEX('DS2025'!$J$5:$J$15,MATCH(H22,'DS2025'!$J$5:$J$15,1)+1)),
IF($I$4=Database!$A$6,
_xlfn.FORECAST.LINEAR(H22,
INDEX('DS2025'!$N$5:$N$15,MATCH(H22,'DS2025'!$M$5:$M$15,1)):
INDEX('DS2025'!$N$5:$N$15,MATCH(H22,'DS2025'!$M$5:$M$15,1)+1),
INDEX('DS2025'!$M$5:$M$15,MATCH(H22,'DS2025'!$M$5:$M$15,1)):
INDEX('DS2025'!$M$5:$M$15,MATCH(H22,'DS2025'!$M$5:$M$15,1)+1)),
IF($I$4=Database!$A$7,
_xlfn.FORECAST.LINEAR(H22,
INDEX('DS2025'!$Q$5:$Q$15,MATCH(H22,'DS2025'!$P$5:$P$15,1)):
INDEX('DS2025'!$Q$5:$Q$15,MATCH(H22,'DS2025'!$P$5:$P$15,1)+1),
INDEX('DS2025'!$P$5:$P$15,MATCH(H22,'DS2025'!$P$5:$P$15,1)):
INDEX('DS2025'!$P$5:$P$15,MATCH(H22,'DS2025'!$P$5:$P$15,1)+1)),
IF($I$4=Database!$A$8,
_xlfn.FORECAST.LINEAR(H22,
INDEX('DS2025'!$T$5:$T$15,MATCH(H22,'DS2025'!$S$5:$S$15,1)):
INDEX('DS2025'!$T$5:$T$15,MATCH(H22,'DS2025'!$S$5:$S$15,1)+1),
INDEX('DS2025'!$S$5:$S$15,MATCH(H22,'DS2025'!$S$5:$S$15,1)):
INDEX('DS2025'!$S$5:$S$15,MATCH(H22,'DS2025'!$S$5:$S$15,1)+1)),
IF($I$4=Database!$A$9,
_xlfn.FORECAST.LINEAR(H22,
INDEX('DS2025'!$W$5:$W$15,MATCH(H22,'DS2025'!$V$5:$V$15,1)):
INDEX('DS2025'!$W$5:$W$15,MATCH(H22,'DS2025'!$V$5:$V$15,1)+1),
INDEX('DS2025'!$V$5:$V$15,MATCH(H22,'DS2025'!$V$5:$V$15,1)):
INDEX('DS2025'!$V$5:$V$15,MATCH(H22,'DS2025'!$V$5:$V$15,1)+1)),
IF($I$4=Database!$A$10,
_xlfn.FORECAST.LINEAR(H22,
INDEX('DS2025'!$Z$5:$Z$15,MATCH(H22,'DS2025'!$Y$5:$Y$15,1)):
INDEX('DS2025'!$Z$5:$Z$15,MATCH(H22,'DS2025'!$Y$5:$Y$15,1)+1),
INDEX('DS2025'!$Y$5:$Y$15,MATCH(H22,'DS2025'!$Y$5:$Y$15,1)):
INDEX('DS2025'!$Y$5:$Y$15,MATCH(H22,'DS2025'!$Y$5:$Y$15,1)+1)),
IF($I$4=Database!$A$11,
_xlfn.FORECAST.LINEAR(
H22,
INDEX('DS2025'!$B$21:$B$35,MATCH(H22,'DS2025'!$A$21:$A$35,1)):
INDEX('DS2025'!$B$21:$B$35,MATCH(H22,'DS2025'!$A$21:$A$35,1)+1),
INDEX('DS2025'!$A$21:$A$35,MATCH(H22,'DS2025'!$A$21:$A$35,1)):
INDEX('DS2025'!$A$21:$A$35,MATCH(H22,'DS2025'!$A$21:$A$35,1)+1)),
IF($I$4=Database!$A$12,
_xlfn.FORECAST.LINEAR(
H22,
INDEX('DS2025'!$E$21:$E$35,MATCH(H22,'DS2025'!$D$21:$D$35,1)):
INDEX('DS2025'!$E$21:$E$35,MATCH(H22,'DS2025'!$D$21:$D$35,1)+1),
INDEX('DS2025'!$D$21:$D$35,MATCH(H22,'DS2025'!$D$21:$D$35,1)):
INDEX('DS2025'!$D$21:$D$35,MATCH(H22,'DS2025'!$D$21:$D$35,1)+1)),
IF($I$4=Database!$A$13,
_xlfn.FORECAST.LINEAR(
H22,
INDEX('DS2025'!$H$21:$H$35,MATCH(H22,'DS2025'!$G$21:$G$35,1)):
INDEX('DS2025'!$H$21:$H$35,MATCH(H22,'DS2025'!$G$21:$G$35,1)+1),
INDEX('DS2025'!$G$21:$G$35,MATCH(H22,'DS2025'!$G$21:$G$35,1)):
INDEX('DS2025'!$G$21:$G$35,MATCH(H22,'DS2025'!$G$21:$G$35,1)+1)),
IF($I$4=Database!$A$14,
_xlfn.FORECAST.LINEAR(
H22,
INDEX('DS2025'!$K$21:$K$35,MATCH(H22,'DS2025'!$J$21:$J$35,1)):
INDEX('DS2025'!$K$21:$K$35,MATCH(H22,'DS2025'!$J$21:$J$35,1)+1),
INDEX('DS2025'!$J$21:$J$35,MATCH(H22,'DS2025'!$J$21:$J$35,1)):
INDEX('DS2025'!$J$21:$J$35,MATCH(H22,'DS2025'!$J$21:$J$35,1)+1)),
IF($I$4=Database!$A$15,
_xlfn.FORECAST.LINEAR(
H22,
INDEX('DS2025'!$N$21:$N$35,MATCH(H22,'DS2025'!$M$21:$M$35,1)):
INDEX('DS2025'!$N$21:$N$35,MATCH(H22,'DS2025'!$M$21:$M$35,1)+1),
INDEX('DS2025'!$M$21:$M$35,MATCH(H22,'DS2025'!$M$21:$M$35,1)):
INDEX('DS2025'!$M$21:$M$35,MATCH(H22,'DS2025'!$M$21:$M$35,1)+1)),
IF($I$4=Database!$A$16,
_xlfn.FORECAST.LINEAR(
H22,
INDEX('DS2025'!$Q$21:$Q$35,MATCH(H22,'DS2025'!$P$21:$P$35,1)):
INDEX('DS2025'!$Q$21:$Q$35,MATCH(H22,'DS2025'!$P$21:$P$35,1)+1),
INDEX('DS2025'!$P$21:$P$35,MATCH(H22,'DS2025'!$P$21:$P$35,1)):
INDEX('DS2025'!$P$21:$P$35,MATCH(H22,'DS2025'!$P$21:$P$35,1)+1)),
IF($I$4=Database!$A$17,
_xlfn.FORECAST.LINEAR(
H22,
INDEX('DS2025'!$T$21:$T$35,MATCH(H22,'DS2025'!$S$21:$S$35,1)):
INDEX('DS2025'!$T$21:$T$35,MATCH(H22,'DS2025'!$S$21:$S$35,1)+1),
INDEX('DS2025'!$S$21:$S$35,MATCH(H22,'DS2025'!$S$21:$S$35,1)):
INDEX('DS2025'!$S$21:$S$35,MATCH(H22,'DS2025'!$S$21:$S$35,1)+1)),
IF($I$4=Database!$A$18,
_xlfn.FORECAST.LINEAR(
H22,
INDEX('DS2025'!$W$21:$W$35,MATCH(H22,'DS2025'!$V$21:$V$35,1)):
INDEX('DS2025'!$W$21:$W$35,MATCH(H22,'DS2025'!$V$21:$V$35,1)+1),
INDEX('DS2025'!$V$21:$V$35,MATCH(H22,'DS2025'!$V$21:$V$35,1)):
INDEX('DS2025'!$V$21:$V$35,MATCH(H22,'DS2025'!$V$21:$V$35,1)+1)),
IF($I$4=Database!$A$19,
_xlfn.FORECAST.LINEAR(
H22,
INDEX('DS2025'!$Z$21:$Z$35,MATCH(H22,'DS2025'!$Y$21:$Y$35,1)):
INDEX('DS2025'!$Z$21:$Z$35,MATCH(H22,'DS2025'!$Y$21:$Y$35,1)+1),
INDEX('DS2025'!$Y$21:$Y$35,MATCH(H22,'DS2025'!$Y$21:$Y$35,1)):
INDEX('DS2025'!$Y$21:$Y$35,MATCH(H22,'DS2025'!$Y$21:$Y$35,1)+1)),
IF($I$4=Database!$A$20,
_xlfn.FORECAST.LINEAR(
H22,
INDEX('DS2025'!$AC$21:$AC$35,MATCH(H22,'DS2025'!$AB$21:$AB$35,1)):
INDEX('DS2025'!$AC$21:$AC$35,MATCH(H22,'DS2025'!$AB$21:$AB$35,1)+1),
INDEX('DS2025'!$AB$21:$AB$35,MATCH(H22,'DS2025'!$AB$21:$AB$35,1)):
INDEX('DS2025'!$AB$21:$AB$35,MATCH(H22,'DS2025'!$AB$21:$AB$35,1)+1))
)))))))))))))))))))</f>
        <v>-0.23021383271508916</v>
      </c>
      <c r="J22" s="98">
        <f t="shared" si="2"/>
        <v>107.68778616728491</v>
      </c>
      <c r="K22" s="98">
        <f>'Data 100 C'!E23</f>
        <v>108.32899999999999</v>
      </c>
      <c r="L22" s="98">
        <f>IF($L$4=Database!$A$2,
_xlfn.FORECAST.LINEAR(K22,
INDEX('DS2025'!$B$5:$B$15,MATCH(K22,'DS2025'!$A$5:$A$15,1)):
INDEX('DS2025'!$B$5:$B$15,MATCH(K22,'DS2025'!$A$5:$A$15,1)+1),
INDEX('DS2025'!$A$5:$A$15,MATCH(K22,'DS2025'!$A$5:$A$15,1)):
INDEX('DS2025'!$A$5:$A$15,MATCH(K22,'DS2025'!$A$5:$A$15,1)+1)),
IF($L$4=Database!$A$3,
_xlfn.FORECAST.LINEAR(K22,
INDEX('DS2025'!$E$5:$E$15,MATCH(K22,'DS2025'!$D$5:$D$15,1)):
INDEX('DS2025'!$E$5:$E$15,MATCH(K22,'DS2025'!$D$5:$D$15,1)+1),
INDEX('DS2025'!$D$5:$D$15,MATCH(K22,'DS2025'!$D$5:$D$15,1)):
INDEX('DS2025'!$D$5:$D$15,MATCH(K22,'DS2025'!$D$5:$D$15,1)+1)),
IF($L$4=Database!$A$4,
_xlfn.FORECAST.LINEAR(K22,
INDEX('DS2025'!$H$5:$H$15,MATCH(K22,'DS2025'!$G$5:$G$15,1)):
INDEX('DS2025'!$H$5:$H$15,MATCH(K22,'DS2025'!$G$5:$G$15,1)+1),
INDEX('DS2025'!$G$5:$G$15,MATCH(K22,'DS2025'!$G$5:$G$15,1)):
INDEX('DS2025'!$G$5:$G$15,MATCH(K22,'DS2025'!$G$5:$G$15,1)+1)),
IF($L$4=Database!$A$5,
_xlfn.FORECAST.LINEAR(K22,
INDEX('DS2025'!$K$5:$K$15,MATCH(K22,'DS2025'!$J$5:$J$15,1)):
INDEX('DS2025'!$K$5:$K$15,MATCH(K22,'DS2025'!$J$5:$J$15,1)+1),
INDEX('DS2025'!$J$5:$J$15,MATCH(K22,'DS2025'!$J$5:$J$15,1)):
INDEX('DS2025'!$J$5:$J$15,MATCH(K22,'DS2025'!$J$5:$J$15,1)+1)),
IF($L$4=Database!$A$6,
_xlfn.FORECAST.LINEAR(K22,
INDEX('DS2025'!$N$5:$N$15,MATCH(K22,'DS2025'!$M$5:$M$15,1)):
INDEX('DS2025'!$N$5:$N$15,MATCH(K22,'DS2025'!$M$5:$M$15,1)+1),
INDEX('DS2025'!$M$5:$M$15,MATCH(K22,'DS2025'!$M$5:$M$15,1)):
INDEX('DS2025'!$M$5:$M$15,MATCH(K22,'DS2025'!$M$5:$M$15,1)+1)),
IF($L$4=Database!$A$7,
_xlfn.FORECAST.LINEAR(K22,
INDEX('DS2025'!$Q$5:$Q$15,MATCH(K22,'DS2025'!$P$5:$P$15,1)):
INDEX('DS2025'!$Q$5:$Q$15,MATCH(K22,'DS2025'!$P$5:$P$15,1)+1),
INDEX('DS2025'!$P$5:$P$15,MATCH(K22,'DS2025'!$P$5:$P$15,1)):
INDEX('DS2025'!$P$5:$P$15,MATCH(K22,'DS2025'!$P$5:$P$15,1)+1)),
IF($L$4=Database!$A$8,
_xlfn.FORECAST.LINEAR(K22,
INDEX('DS2025'!$T$5:$T$15,MATCH(K22,'DS2025'!$S$5:$S$15,1)):
INDEX('DS2025'!$T$5:$T$15,MATCH(K22,'DS2025'!$S$5:$S$15,1)+1),
INDEX('DS2025'!$S$5:$S$15,MATCH(K22,'DS2025'!$S$5:$S$15,1)):
INDEX('DS2025'!$S$5:$S$15,MATCH(K22,'DS2025'!$S$5:$S$15,1)+1)),
IF($L$4=Database!$A$9,
_xlfn.FORECAST.LINEAR(K22,
INDEX('DS2025'!$W$5:$W$15,MATCH(K22,'DS2025'!$V$5:$V$15,1)):
INDEX('DS2025'!$W$5:$W$15,MATCH(K22,'DS2025'!$V$5:$V$15,1)+1),
INDEX('DS2025'!$V$5:$V$15,MATCH(K22,'DS2025'!$V$5:$V$15,1)):
INDEX('DS2025'!$V$5:$V$15,MATCH(K22,'DS2025'!$V$5:$V$15,1)+1)),
IF($L$4=Database!$A$10,
_xlfn.FORECAST.LINEAR(K22,
INDEX('DS2025'!$Z$5:$Z$15,MATCH(K22,'DS2025'!$Y$5:$Y$15,1)):
INDEX('DS2025'!$Z$5:$Z$15,MATCH(K22,'DS2025'!$Y$5:$Y$15,1)+1),
INDEX('DS2025'!$Y$5:$Y$15,MATCH(K22,'DS2025'!$Y$5:$Y$15,1)):
INDEX('DS2025'!$Y$5:$Y$15,MATCH(K22,'DS2025'!$Y$5:$Y$15,1)+1)),
IF($L$4=Database!$A$11,
_xlfn.FORECAST.LINEAR(
K22,
INDEX('DS2025'!$B$21:$B$35,MATCH(K22,'DS2025'!$A$21:$A$35,1)):
INDEX('DS2025'!$B$21:$B$35,MATCH(K22,'DS2025'!$A$21:$A$35,1)+1),
INDEX('DS2025'!$A$21:$A$35,MATCH(K22,'DS2025'!$A$21:$A$35,1)):
INDEX('DS2025'!$A$21:$A$35,MATCH(K22,'DS2025'!$A$21:$A$35,1)+1)),
IF($L$4=Database!$A$12,
_xlfn.FORECAST.LINEAR(
K22,
INDEX('DS2025'!$E$21:$E$35,MATCH(K22,'DS2025'!$D$21:$D$35,1)):
INDEX('DS2025'!$E$21:$E$35,MATCH(K22,'DS2025'!$D$21:$D$35,1)+1),
INDEX('DS2025'!$D$21:$D$35,MATCH(K22,'DS2025'!$D$21:$D$35,1)):
INDEX('DS2025'!$D$21:$D$35,MATCH(K22,'DS2025'!$D$21:$D$35,1)+1)),
IF($L$4=Database!$A$13,
_xlfn.FORECAST.LINEAR(
K22,
INDEX('DS2025'!$H$21:$H$35,MATCH(K22,'DS2025'!$G$21:$G$35,1)):
INDEX('DS2025'!$H$21:$H$35,MATCH(K22,'DS2025'!$G$21:$G$35,1)+1),
INDEX('DS2025'!$G$21:$G$35,MATCH(K22,'DS2025'!$G$21:$G$35,1)):
INDEX('DS2025'!$G$21:$G$35,MATCH(K22,'DS2025'!$G$21:$G$35,1)+1)),
IF($L$4=Database!$A$14,
_xlfn.FORECAST.LINEAR(
K22,
INDEX('DS2025'!$K$21:$K$35,MATCH(K22,'DS2025'!$J$21:$J$35,1)):
INDEX('DS2025'!$K$21:$K$35,MATCH(K22,'DS2025'!$J$21:$J$35,1)+1),
INDEX('DS2025'!$J$21:$J$35,MATCH(K22,'DS2025'!$J$21:$J$35,1)):
INDEX('DS2025'!$J$21:$J$35,MATCH(K22,'DS2025'!$J$21:$J$35,1)+1)),
IF($L$4=Database!$A$15,
_xlfn.FORECAST.LINEAR(
K22,
INDEX('DS2025'!$N$21:$N$35,MATCH(K22,'DS2025'!$M$21:$M$35,1)):
INDEX('DS2025'!$N$21:$N$35,MATCH(K22,'DS2025'!$M$21:$M$35,1)+1),
INDEX('DS2025'!$M$21:$M$35,MATCH(K22,'DS2025'!$M$21:$M$35,1)):
INDEX('DS2025'!$M$21:$M$35,MATCH(K22,'DS2025'!$M$21:$M$35,1)+1)),
IF($L$4=Database!$A$16,
_xlfn.FORECAST.LINEAR(
K22,
INDEX('DS2025'!$Q$21:$Q$35,MATCH(K22,'DS2025'!$P$21:$P$35,1)):
INDEX('DS2025'!$Q$21:$Q$35,MATCH(K22,'DS2025'!$P$21:$P$35,1)+1),
INDEX('DS2025'!$P$21:$P$35,MATCH(K22,'DS2025'!$P$21:$P$35,1)):
INDEX('DS2025'!$P$21:$P$35,MATCH(K22,'DS2025'!$P$21:$P$35,1)+1)),
IF($L$4=Database!$A$17,
_xlfn.FORECAST.LINEAR(
K22,
INDEX('DS2025'!$T$21:$T$35,MATCH(K22,'DS2025'!$S$21:$S$35,1)):
INDEX('DS2025'!$T$21:$T$35,MATCH(K22,'DS2025'!$S$21:$S$35,1)+1),
INDEX('DS2025'!$S$21:$S$35,MATCH(K22,'DS2025'!$S$21:$S$35,1)):
INDEX('DS2025'!$S$21:$S$35,MATCH(K22,'DS2025'!$S$21:$S$35,1)+1)),
IF($L$4=Database!$A$18,
_xlfn.FORECAST.LINEAR(
K22,
INDEX('DS2025'!$W$21:$W$35,MATCH(K22,'DS2025'!$V$21:$V$35,1)):
INDEX('DS2025'!$W$21:$W$35,MATCH(K22,'DS2025'!$V$21:$V$35,1)+1),
INDEX('DS2025'!$V$21:$V$35,MATCH(K22,'DS2025'!$V$21:$V$35,1)):
INDEX('DS2025'!$V$21:$V$35,MATCH(K22,'DS2025'!$V$21:$V$35,1)+1)),
IF($L$4=Database!$A$19,
_xlfn.FORECAST.LINEAR(
K22,
INDEX('DS2025'!$Z$21:$Z$35,MATCH(K22,'DS2025'!$Y$21:$Y$35,1)):
INDEX('DS2025'!$Z$21:$Z$35,MATCH(K22,'DS2025'!$Y$21:$Y$35,1)+1),
INDEX('DS2025'!$Y$21:$Y$35,MATCH(K22,'DS2025'!$Y$21:$Y$35,1)):
INDEX('DS2025'!$Y$21:$Y$35,MATCH(K22,'DS2025'!$Y$21:$Y$35,1)+1)),
IF($L$4=Database!$A$20,
_xlfn.FORECAST.LINEAR(
K22,
INDEX('DS2025'!$AC$21:$AC$35,MATCH(K22,'DS2025'!$AB$21:$AB$35,1)):
INDEX('DS2025'!$AC$21:$AC$35,MATCH(K22,'DS2025'!$AB$21:$AB$35,1)+1),
INDEX('DS2025'!$AB$21:$AB$35,MATCH(K22,'DS2025'!$AB$21:$AB$35,1)):
INDEX('DS2025'!$AB$21:$AB$35,MATCH(K22,'DS2025'!$AB$21:$AB$35,1)+1))
)))))))))))))))))))</f>
        <v>-0.3599560887822435</v>
      </c>
      <c r="M22" s="98">
        <f t="shared" si="3"/>
        <v>107.96904391121775</v>
      </c>
      <c r="N22" s="317">
        <f>'Data 100 C'!F23</f>
        <v>106.488</v>
      </c>
      <c r="O22" s="98">
        <f>IF($O$4=Database!$A$2,
_xlfn.FORECAST.LINEAR(N22,
INDEX('DS2025'!$B$5:$B$15,MATCH(N22,'DS2025'!$A$5:$A$15,1)):
INDEX('DS2025'!$B$5:$B$15,MATCH(N22,'DS2025'!$A$5:$A$15,1)+1),
INDEX('DS2025'!$A$5:$A$15,MATCH(N22,'DS2025'!$A$5:$A$15,1)):
INDEX('DS2025'!$A$5:$A$15,MATCH(N22,'DS2025'!$A$5:$A$15,1)+1)),
IF($O$4=Database!$A$3,
_xlfn.FORECAST.LINEAR(N22,
INDEX('DS2025'!$E$5:$E$15,MATCH(N22,'DS2025'!$D$5:$D$15,1)):
INDEX('DS2025'!$E$5:$E$15,MATCH(N22,'DS2025'!$D$5:$D$15,1)+1),
INDEX('DS2025'!$D$5:$D$15,MATCH(N22,'DS2025'!$D$5:$D$15,1)):
INDEX('DS2025'!$D$5:$D$15,MATCH(N22,'DS2025'!$D$5:$D$15,1)+1)),
IF($O$4=Database!$A$4,
_xlfn.FORECAST.LINEAR(N22,
INDEX('DS2025'!$H$5:$H$15,MATCH(N22,'DS2025'!$G$5:$G$15,1)):
INDEX('DS2025'!$H$5:$H$15,MATCH(N22,'DS2025'!$G$5:$G$15,1)+1),
INDEX('DS2025'!$G$5:$G$15,MATCH(N22,'DS2025'!$G$5:$G$15,1)):
INDEX('DS2025'!$G$5:$G$15,MATCH(N22,'DS2025'!$G$5:$G$15,1)+1)),
IF($O$4=Database!$A$5,
_xlfn.FORECAST.LINEAR(N22,
INDEX('DS2025'!$K$5:$K$15,MATCH(N22,'DS2025'!$J$5:$J$15,1)):
INDEX('DS2025'!$K$5:$K$15,MATCH(N22,'DS2025'!$J$5:$J$15,1)+1),
INDEX('DS2025'!$J$5:$J$15,MATCH(N22,'DS2025'!$J$5:$J$15,1)):
INDEX('DS2025'!$J$5:$J$15,MATCH(N22,'DS2025'!$J$5:$J$15,1)+1)),
IF($O$4=Database!$A$6,
_xlfn.FORECAST.LINEAR(N22,
INDEX('DS2025'!$N$5:$N$15,MATCH(N22,'DS2025'!$M$5:$M$15,1)):
INDEX('DS2025'!$N$5:$N$15,MATCH(N22,'DS2025'!$M$5:$M$15,1)+1),
INDEX('DS2025'!$M$5:$M$15,MATCH(N22,'DS2025'!$M$5:$M$15,1)):
INDEX('DS2025'!$M$5:$M$15,MATCH(N22,'DS2025'!$M$5:$M$15,1)+1)),
IF($O$4=Database!$A$7,
_xlfn.FORECAST.LINEAR(N22,
INDEX('DS2025'!$Q$5:$Q$15,MATCH(N22,'DS2025'!$P$5:$P$15,1)):
INDEX('DS2025'!$Q$5:$Q$15,MATCH(N22,'DS2025'!$P$5:$P$15,1)+1),
INDEX('DS2025'!$P$5:$P$15,MATCH(N22,'DS2025'!$P$5:$P$15,1)):
INDEX('DS2025'!$P$5:$P$15,MATCH(N22,'DS2025'!$P$5:$P$15,1)+1)),
IF($O$4=Database!$A$8,
_xlfn.FORECAST.LINEAR(N22,
INDEX('DS2025'!$T$5:$T$15,MATCH(N22,'DS2025'!$S$5:$S$15,1)):
INDEX('DS2025'!$T$5:$T$15,MATCH(N22,'DS2025'!$S$5:$S$15,1)+1),
INDEX('DS2025'!$S$5:$S$15,MATCH(N22,'DS2025'!$S$5:$S$15,1)):
INDEX('DS2025'!$S$5:$S$15,MATCH(N22,'DS2025'!$S$5:$S$15,1)+1)),
IF($O$4=Database!$A$9,
_xlfn.FORECAST.LINEAR(N22,
INDEX('DS2025'!$W$5:$W$15,MATCH(N22,'DS2025'!$V$5:$V$15,1)):
INDEX('DS2025'!$W$5:$W$15,MATCH(N22,'DS2025'!$V$5:$V$15,1)+1),
INDEX('DS2025'!$V$5:$V$15,MATCH(N22,'DS2025'!$V$5:$V$15,1)):
INDEX('DS2025'!$V$5:$V$15,MATCH(N22,'DS2025'!$V$5:$V$15,1)+1)),
IF($O$4=Database!$A$10,
_xlfn.FORECAST.LINEAR(N22,
INDEX('DS2025'!$Z$5:$Z$15,MATCH(N22,'DS2025'!$Y$5:$Y$15,1)):
INDEX('DS2025'!$Z$5:$Z$15,MATCH(N22,'DS2025'!$Y$5:$Y$15,1)+1),
INDEX('DS2025'!$Y$5:$Y$15,MATCH(N22,'DS2025'!$Y$5:$Y$15,1)):
INDEX('DS2025'!$Y$5:$Y$15,MATCH(N22,'DS2025'!$Y$5:$Y$15,1)+1)),
IF($O$4=Database!$A$11,
_xlfn.FORECAST.LINEAR(
N22,
INDEX('DS2025'!$B$21:$B$35,MATCH(N22,'DS2025'!$A$21:$A$35,1)):
INDEX('DS2025'!$B$21:$B$35,MATCH(N22,'DS2025'!$A$21:$A$35,1)+1),
INDEX('DS2025'!$A$21:$A$35,MATCH(N22,'DS2025'!$A$21:$A$35,1)):
INDEX('DS2025'!$A$21:$A$35,MATCH(N22,'DS2025'!$A$21:$A$35,1)+1)),
IF($O$4=Database!$A$12,
_xlfn.FORECAST.LINEAR(
N22,
INDEX('DS2025'!$E$21:$E$35,MATCH(N22,'DS2025'!$D$21:$D$35,1)):
INDEX('DS2025'!$E$21:$E$35,MATCH(N22,'DS2025'!$D$21:$D$35,1)+1),
INDEX('DS2025'!$D$21:$D$35,MATCH(N22,'DS2025'!$D$21:$D$35,1)):
INDEX('DS2025'!$D$21:$D$35,MATCH(N22,'DS2025'!$D$21:$D$35,1)+1)),
IF($O$4=Database!$A$13,
_xlfn.FORECAST.LINEAR(
N22,
INDEX('DS2025'!$H$21:$H$35,MATCH(N22,'DS2025'!$G$21:$G$35,1)):
INDEX('DS2025'!$H$21:$H$35,MATCH(N22,'DS2025'!$G$21:$G$35,1)+1),
INDEX('DS2025'!$G$21:$G$35,MATCH(N22,'DS2025'!$G$21:$G$35,1)):
INDEX('DS2025'!$G$21:$G$35,MATCH(N22,'DS2025'!$G$21:$G$35,1)+1)),
IF($O$4=Database!$A$14,
_xlfn.FORECAST.LINEAR(
N22,
INDEX('DS2025'!$K$21:$K$35,MATCH(N22,'DS2025'!$J$21:$J$35,1)):
INDEX('DS2025'!$K$21:$K$35,MATCH(N22,'DS2025'!$J$21:$J$35,1)+1),
INDEX('DS2025'!$J$21:$J$35,MATCH(N22,'DS2025'!$J$21:$J$35,1)):
INDEX('DS2025'!$J$21:$J$35,MATCH(N22,'DS2025'!$J$21:$J$35,1)+1)),
IF($O$4=Database!$A$15,
_xlfn.FORECAST.LINEAR(
N22,
INDEX('DS2025'!$N$21:$N$35,MATCH(N22,'DS2025'!$M$21:$M$35,1)):
INDEX('DS2025'!$N$21:$N$35,MATCH(N22,'DS2025'!$M$21:$M$35,1)+1),
INDEX('DS2025'!$M$21:$M$35,MATCH(N22,'DS2025'!$M$21:$M$35,1)):
INDEX('DS2025'!$M$21:$M$35,MATCH(N22,'DS2025'!$M$21:$M$35,1)+1)),
IF($O$4=Database!$A$16,
_xlfn.FORECAST.LINEAR(
N22,
INDEX('DS2025'!$Q$21:$Q$35,MATCH(N22,'DS2025'!$P$21:$P$35,1)):
INDEX('DS2025'!$Q$21:$Q$35,MATCH(N22,'DS2025'!$P$21:$P$35,1)+1),
INDEX('DS2025'!$P$21:$P$35,MATCH(N22,'DS2025'!$P$21:$P$35,1)):
INDEX('DS2025'!$P$21:$P$35,MATCH(N22,'DS2025'!$P$21:$P$35,1)+1)),
IF($O$4=Database!$A$17,
_xlfn.FORECAST.LINEAR(
N22,
INDEX('DS2025'!$T$21:$T$35,MATCH(N22,'DS2025'!$S$21:$S$35,1)):
INDEX('DS2025'!$T$21:$T$35,MATCH(N22,'DS2025'!$S$21:$S$35,1)+1),
INDEX('DS2025'!$S$21:$S$35,MATCH(N22,'DS2025'!$S$21:$S$35,1)):
INDEX('DS2025'!$S$21:$S$35,MATCH(N22,'DS2025'!$S$21:$S$35,1)+1)),
IF($O$4=Database!$A$18,
_xlfn.FORECAST.LINEAR(
N22,
INDEX('DS2025'!$W$21:$W$35,MATCH(N22,'DS2025'!$V$21:$V$35,1)):
INDEX('DS2025'!$W$21:$W$35,MATCH(N22,'DS2025'!$V$21:$V$35,1)+1),
INDEX('DS2025'!$V$21:$V$35,MATCH(N22,'DS2025'!$V$21:$V$35,1)):
INDEX('DS2025'!$V$21:$V$35,MATCH(N22,'DS2025'!$V$21:$V$35,1)+1)),
IF($O$4=Database!$A$19,
_xlfn.FORECAST.LINEAR(
N22,
INDEX('DS2025'!$Z$21:$Z$35,MATCH(N22,'DS2025'!$Y$21:$Y$35,1)):
INDEX('DS2025'!$Z$21:$Z$35,MATCH(N22,'DS2025'!$Y$21:$Y$35,1)+1),
INDEX('DS2025'!$Y$21:$Y$35,MATCH(N22,'DS2025'!$Y$21:$Y$35,1)):
INDEX('DS2025'!$Y$21:$Y$35,MATCH(N22,'DS2025'!$Y$21:$Y$35,1)+1)),
IF($O$4=Database!$A$20,
_xlfn.FORECAST.LINEAR(
N22,
INDEX('DS2025'!$AC$21:$AC$35,MATCH(N22,'DS2025'!$AB$21:$AB$35,1)):
INDEX('DS2025'!$AC$21:$AC$35,MATCH(N22,'DS2025'!$AB$21:$AB$35,1)+1),
INDEX('DS2025'!$AB$21:$AB$35,MATCH(N22,'DS2025'!$AB$21:$AB$35,1)):
INDEX('DS2025'!$AB$21:$AB$35,MATCH(N22,'DS2025'!$AB$21:$AB$35,1)+1))
)))))))))))))))))))</f>
        <v>-0.35973521295740851</v>
      </c>
      <c r="P22" s="96">
        <f t="shared" si="4"/>
        <v>106.1282647870426</v>
      </c>
      <c r="Q22" s="317">
        <f>'Data 100 C'!G23</f>
        <v>107.85</v>
      </c>
      <c r="R22" s="98">
        <f>IF($R$4=Database!$A$2,
_xlfn.FORECAST.LINEAR(Q22,
INDEX('DS2025'!$B$5:$B$15,MATCH(Q22,'DS2025'!$A$5:$A$15,1)):
INDEX('DS2025'!$B$5:$B$15,MATCH(Q22,'DS2025'!$A$5:$A$15,1)+1),
INDEX('DS2025'!$A$5:$A$15,MATCH(Q22,'DS2025'!$A$5:$A$15,1)):
INDEX('DS2025'!$A$5:$A$15,MATCH(Q22,'DS2025'!$A$5:$A$15,1)+1)),
IF($R$4=Database!$A$3,
_xlfn.FORECAST.LINEAR(Q22,
INDEX('DS2025'!$E$5:$E$15,MATCH(Q22,'DS2025'!$D$5:$D$15,1)):
INDEX('DS2025'!$E$5:$E$15,MATCH(Q22,'DS2025'!$D$5:$D$15,1)+1),
INDEX('DS2025'!$D$5:$D$15,MATCH(Q22,'DS2025'!$D$5:$D$15,1)):
INDEX('DS2025'!$D$5:$D$15,MATCH(Q22,'DS2025'!$D$5:$D$15,1)+1)),
IF($R$4=Database!$A$4,
_xlfn.FORECAST.LINEAR(Q22,
INDEX('DS2025'!$H$5:$H$15,MATCH(Q22,'DS2025'!$G$5:$G$15,1)):
INDEX('DS2025'!$H$5:$H$15,MATCH(Q22,'DS2025'!$G$5:$G$15,1)+1),
INDEX('DS2025'!$G$5:$G$15,MATCH(Q22,'DS2025'!$G$5:$G$15,1)):
INDEX('DS2025'!$G$5:$G$15,MATCH(Q22,'DS2025'!$G$5:$G$15,1)+1)),
IF($R$4=Database!$A$5,
_xlfn.FORECAST.LINEAR(Q22,
INDEX('DS2025'!$K$5:$K$15,MATCH(Q22,'DS2025'!$J$5:$J$15,1)):
INDEX('DS2025'!$K$5:$K$15,MATCH(Q22,'DS2025'!$J$5:$J$15,1)+1),
INDEX('DS2025'!$J$5:$J$15,MATCH(Q22,'DS2025'!$J$5:$J$15,1)):
INDEX('DS2025'!$J$5:$J$15,MATCH(Q22,'DS2025'!$J$5:$J$15,1)+1)),
IF($R$4=Database!$A$6,
_xlfn.FORECAST.LINEAR(Q22,
INDEX('DS2025'!$N$5:$N$15,MATCH(Q22,'DS2025'!$M$5:$M$15,1)):
INDEX('DS2025'!$N$5:$N$15,MATCH(Q22,'DS2025'!$M$5:$M$15,1)+1),
INDEX('DS2025'!$M$5:$M$15,MATCH(Q22,'DS2025'!$M$5:$M$15,1)):
INDEX('DS2025'!$M$5:$M$15,MATCH(Q22,'DS2025'!$M$5:$M$15,1)+1)),
IF($R$4=Database!$A$7,
_xlfn.FORECAST.LINEAR(Q22,
INDEX('DS2025'!$Q$5:$Q$15,MATCH(Q22,'DS2025'!$P$5:$P$15,1)):
INDEX('DS2025'!$Q$5:$Q$15,MATCH(Q22,'DS2025'!$P$5:$P$15,1)+1),
INDEX('DS2025'!$P$5:$P$15,MATCH(Q22,'DS2025'!$P$5:$P$15,1)):
INDEX('DS2025'!$P$5:$P$15,MATCH(Q22,'DS2025'!$P$5:$P$15,1)+1)),
IF($R$4=Database!$A$8,
_xlfn.FORECAST.LINEAR(Q22,
INDEX('DS2025'!$T$5:$T$15,MATCH(Q22,'DS2025'!$S$5:$S$15,1)):
INDEX('DS2025'!$T$5:$T$15,MATCH(Q22,'DS2025'!$S$5:$S$15,1)+1),
INDEX('DS2025'!$S$5:$S$15,MATCH(Q22,'DS2025'!$S$5:$S$15,1)):
INDEX('DS2025'!$S$5:$S$15,MATCH(Q22,'DS2025'!$S$5:$S$15,1)+1)),
IF($R$4=Database!$A$9,
_xlfn.FORECAST.LINEAR(Q22,
INDEX('DS2025'!$W$5:$W$15,MATCH(Q22,'DS2025'!$V$5:$V$15,1)):
INDEX('DS2025'!$W$5:$W$15,MATCH(Q22,'DS2025'!$V$5:$V$15,1)+1),
INDEX('DS2025'!$V$5:$V$15,MATCH(Q22,'DS2025'!$V$5:$V$15,1)):
INDEX('DS2025'!$V$5:$V$15,MATCH(Q22,'DS2025'!$V$5:$V$15,1)+1)),
IF($R$4=Database!$A$10,
_xlfn.FORECAST.LINEAR(Q22,
INDEX('DS2025'!$Z$5:$Z$15,MATCH(Q22,'DS2025'!$Y$5:$Y$15,1)):
INDEX('DS2025'!$Z$5:$Z$15,MATCH(Q22,'DS2025'!$Y$5:$Y$15,1)+1),
INDEX('DS2025'!$Y$5:$Y$15,MATCH(Q22,'DS2025'!$Y$5:$Y$15,1)):
INDEX('DS2025'!$Y$5:$Y$15,MATCH(Q22,'DS2025'!$Y$5:$Y$15,1)+1)),
IF($R$4=Database!$A$11,
_xlfn.FORECAST.LINEAR(
Q22,
INDEX('DS2025'!$B$21:$B$35,MATCH(Q22,'DS2025'!$A$21:$A$35,1)):
INDEX('DS2025'!$B$21:$B$35,MATCH(Q22,'DS2025'!$A$21:$A$35,1)+1),
INDEX('DS2025'!$A$21:$A$35,MATCH(Q22,'DS2025'!$A$21:$A$35,1)):
INDEX('DS2025'!$A$21:$A$35,MATCH(Q22,'DS2025'!$A$21:$A$35,1)+1)),
IF($R$4=Database!$A$12,
_xlfn.FORECAST.LINEAR(
Q22,
INDEX('DS2025'!$E$21:$E$35,MATCH(Q22,'DS2025'!$D$21:$D$35,1)):
INDEX('DS2025'!$E$21:$E$35,MATCH(Q22,'DS2025'!$D$21:$D$35,1)+1),
INDEX('DS2025'!$D$21:$D$35,MATCH(Q22,'DS2025'!$D$21:$D$35,1)):
INDEX('DS2025'!$D$21:$D$35,MATCH(Q22,'DS2025'!$D$21:$D$35,1)+1)),
IF($R$4=Database!$A$13,
_xlfn.FORECAST.LINEAR(
Q22,
INDEX('DS2025'!$H$21:$H$35,MATCH(Q22,'DS2025'!$G$21:$G$35,1)):
INDEX('DS2025'!$H$21:$H$35,MATCH(Q22,'DS2025'!$G$21:$G$35,1)+1),
INDEX('DS2025'!$G$21:$G$35,MATCH(Q22,'DS2025'!$G$21:$G$35,1)):
INDEX('DS2025'!$G$21:$G$35,MATCH(Q22,'DS2025'!$G$21:$G$35,1)+1)),
IF($R$4=Database!$A$14,
_xlfn.FORECAST.LINEAR(
Q22,
INDEX('DS2025'!$K$21:$K$35,MATCH(Q22,'DS2025'!$J$21:$J$35,1)):
INDEX('DS2025'!$K$21:$K$35,MATCH(Q22,'DS2025'!$J$21:$J$35,1)+1),
INDEX('DS2025'!$J$21:$J$35,MATCH(Q22,'DS2025'!$J$21:$J$35,1)):
INDEX('DS2025'!$J$21:$J$35,MATCH(Q22,'DS2025'!$J$21:$J$35,1)+1)),
IF($R$4=Database!$A$15,
_xlfn.FORECAST.LINEAR(
Q22,
INDEX('DS2025'!$N$21:$N$35,MATCH(Q22,'DS2025'!$M$21:$M$35,1)):
INDEX('DS2025'!$N$21:$N$35,MATCH(Q22,'DS2025'!$M$21:$M$35,1)+1),
INDEX('DS2025'!$M$21:$M$35,MATCH(Q22,'DS2025'!$M$21:$M$35,1)):
INDEX('DS2025'!$M$21:$M$35,MATCH(Q22,'DS2025'!$M$21:$M$35,1)+1)),
IF($R$4=Database!$A$16,
_xlfn.FORECAST.LINEAR(
Q22,
INDEX('DS2025'!$Q$21:$Q$35,MATCH(Q22,'DS2025'!$P$21:$P$35,1)):
INDEX('DS2025'!$Q$21:$Q$35,MATCH(Q22,'DS2025'!$P$21:$P$35,1)+1),
INDEX('DS2025'!$P$21:$P$35,MATCH(Q22,'DS2025'!$P$21:$P$35,1)):
INDEX('DS2025'!$P$21:$P$35,MATCH(Q22,'DS2025'!$P$21:$P$35,1)+1)),
IF($R$4=Database!$A$17,
_xlfn.FORECAST.LINEAR(
Q22,
INDEX('DS2025'!$T$21:$T$35,MATCH(Q22,'DS2025'!$S$21:$S$35,1)):
INDEX('DS2025'!$T$21:$T$35,MATCH(Q22,'DS2025'!$S$21:$S$35,1)+1),
INDEX('DS2025'!$S$21:$S$35,MATCH(Q22,'DS2025'!$S$21:$S$35,1)):
INDEX('DS2025'!$S$21:$S$35,MATCH(Q22,'DS2025'!$S$21:$S$35,1)+1)),
IF($R$4=Database!$A$18,
_xlfn.FORECAST.LINEAR(
Q22,
INDEX('DS2025'!$W$21:$W$35,MATCH(Q22,'DS2025'!$V$21:$V$35,1)):
INDEX('DS2025'!$W$21:$W$35,MATCH(Q22,'DS2025'!$V$21:$V$35,1)+1),
INDEX('DS2025'!$V$21:$V$35,MATCH(Q22,'DS2025'!$V$21:$V$35,1)):
INDEX('DS2025'!$V$21:$V$35,MATCH(Q22,'DS2025'!$V$21:$V$35,1)+1)),
IF($R$4=Database!$A$19,
_xlfn.FORECAST.LINEAR(
Q22,
INDEX('DS2025'!$Z$21:$Z$35,MATCH(Q22,'DS2025'!$Y$21:$Y$35,1)):
INDEX('DS2025'!$Z$21:$Z$35,MATCH(Q22,'DS2025'!$Y$21:$Y$35,1)+1),
INDEX('DS2025'!$Y$21:$Y$35,MATCH(Q22,'DS2025'!$Y$21:$Y$35,1)):
INDEX('DS2025'!$Y$21:$Y$35,MATCH(Q22,'DS2025'!$Y$21:$Y$35,1)+1)),
IF($R$4=Database!$A$20,
_xlfn.FORECAST.LINEAR(
Q22,
INDEX('DS2025'!$AC$21:$AC$35,MATCH(Q22,'DS2025'!$AB$21:$AB$35,1)):
INDEX('DS2025'!$AC$21:$AC$35,MATCH(Q22,'DS2025'!$AB$21:$AB$35,1)+1),
INDEX('DS2025'!$AB$21:$AB$35,MATCH(Q22,'DS2025'!$AB$21:$AB$35,1)):
INDEX('DS2025'!$AB$21:$AB$35,MATCH(Q22,'DS2025'!$AB$21:$AB$35,1)+1))
)))))))))))))))))))</f>
        <v>-1.7397171620325974E-2</v>
      </c>
      <c r="S22" s="98">
        <f t="shared" si="5"/>
        <v>107.83260282837966</v>
      </c>
      <c r="T22" s="317">
        <f>'Data 100 C'!H23</f>
        <v>106</v>
      </c>
      <c r="U22" s="98">
        <f>IF($U$4=Database!$A$2,
_xlfn.FORECAST.LINEAR(T22,
INDEX('DS2025'!$B$5:$B$15,MATCH(T22,'DS2025'!$A$5:$A$15,1)):
INDEX('DS2025'!$B$5:$B$15,MATCH(T22,'DS2025'!$A$5:$A$15,1)+1),
INDEX('DS2025'!$A$5:$A$15,MATCH(T22,'DS2025'!$A$5:$A$15,1)):
INDEX('DS2025'!$A$5:$A$15,MATCH(T22,'DS2025'!$A$5:$A$15,1)+1)),
IF($U$4=Database!$A$3,
_xlfn.FORECAST.LINEAR(T22,
INDEX('DS2025'!$E$5:$E$15,MATCH(T22,'DS2025'!$D$5:$D$15,1)):
INDEX('DS2025'!$E$5:$E$15,MATCH(T22,'DS2025'!$D$5:$D$15,1)+1),
INDEX('DS2025'!$D$5:$D$15,MATCH(T22,'DS2025'!$D$5:$D$15,1)):
INDEX('DS2025'!$D$5:$D$15,MATCH(T22,'DS2025'!$D$5:$D$15,1)+1)),
IF($U$4=Database!$A$4,
_xlfn.FORECAST.LINEAR(T22,
INDEX('DS2025'!$H$5:$H$15,MATCH(T22,'DS2025'!$G$5:$G$15,1)):
INDEX('DS2025'!$H$5:$H$15,MATCH(T22,'DS2025'!$G$5:$G$15,1)+1),
INDEX('DS2025'!$G$5:$G$15,MATCH(T22,'DS2025'!$G$5:$G$15,1)):
INDEX('DS2025'!$G$5:$G$15,MATCH(T22,'DS2025'!$G$5:$G$15,1)+1)),
IF($U$4=Database!$A$5,
_xlfn.FORECAST.LINEAR(T22,
INDEX('DS2025'!$K$5:$K$15,MATCH(T22,'DS2025'!$J$5:$J$15,1)):
INDEX('DS2025'!$K$5:$K$15,MATCH(T22,'DS2025'!$J$5:$J$15,1)+1),
INDEX('DS2025'!$J$5:$J$15,MATCH(T22,'DS2025'!$J$5:$J$15,1)):
INDEX('DS2025'!$J$5:$J$15,MATCH(T22,'DS2025'!$J$5:$J$15,1)+1)),
IF($U$4=Database!$A$6,
_xlfn.FORECAST.LINEAR(T22,
INDEX('DS2025'!$N$5:$N$15,MATCH(T22,'DS2025'!$M$5:$M$15,1)):
INDEX('DS2025'!$N$5:$N$15,MATCH(T22,'DS2025'!$M$5:$M$15,1)+1),
INDEX('DS2025'!$M$5:$M$15,MATCH(T22,'DS2025'!$M$5:$M$15,1)):
INDEX('DS2025'!$M$5:$M$15,MATCH(T22,'DS2025'!$M$5:$M$15,1)+1)),
IF($U$4=Database!$A$7,
_xlfn.FORECAST.LINEAR(T22,
INDEX('DS2025'!$Q$5:$Q$15,MATCH(T22,'DS2025'!$P$5:$P$15,1)):
INDEX('DS2025'!$Q$5:$Q$15,MATCH(T22,'DS2025'!$P$5:$P$15,1)+1),
INDEX('DS2025'!$P$5:$P$15,MATCH(T22,'DS2025'!$P$5:$P$15,1)):
INDEX('DS2025'!$P$5:$P$15,MATCH(T22,'DS2025'!$P$5:$P$15,1)+1)),
IF($U$4=Database!$A$8,
_xlfn.FORECAST.LINEAR(T22,
INDEX('DS2025'!$T$5:$T$15,MATCH(T22,'DS2025'!$S$5:$S$15,1)):
INDEX('DS2025'!$T$5:$T$15,MATCH(T22,'DS2025'!$S$5:$S$15,1)+1),
INDEX('DS2025'!$S$5:$S$15,MATCH(T22,'DS2025'!$S$5:$S$15,1)):
INDEX('DS2025'!$S$5:$S$15,MATCH(T22,'DS2025'!$S$5:$S$15,1)+1)),
IF($U$4=Database!$A$9,
_xlfn.FORECAST.LINEAR(T22,
INDEX('DS2025'!$W$5:$W$15,MATCH(T22,'DS2025'!$V$5:$V$15,1)):
INDEX('DS2025'!$W$5:$W$15,MATCH(T22,'DS2025'!$V$5:$V$15,1)+1),
INDEX('DS2025'!$V$5:$V$15,MATCH(T22,'DS2025'!$V$5:$V$15,1)):
INDEX('DS2025'!$V$5:$V$15,MATCH(T22,'DS2025'!$V$5:$V$15,1)+1)),
IF($U$4=Database!$A$10,
_xlfn.FORECAST.LINEAR(T22,
INDEX('DS2025'!$Z$5:$Z$15,MATCH(T22,'DS2025'!$Y$5:$Y$15,1)):
INDEX('DS2025'!$Z$5:$Z$15,MATCH(T22,'DS2025'!$Y$5:$Y$15,1)+1),
INDEX('DS2025'!$Y$5:$Y$15,MATCH(T22,'DS2025'!$Y$5:$Y$15,1)):
INDEX('DS2025'!$Y$5:$Y$15,MATCH(T22,'DS2025'!$Y$5:$Y$15,1)+1)),
IF($U$4=Database!$A$11,
_xlfn.FORECAST.LINEAR(
T22,
INDEX('DS2025'!$B$21:$B$35,MATCH(T22,'DS2025'!$A$21:$A$35,1)):
INDEX('DS2025'!$B$21:$B$35,MATCH(T22,'DS2025'!$A$21:$A$35,1)+1),
INDEX('DS2025'!$A$21:$A$35,MATCH(T22,'DS2025'!$A$21:$A$35,1)):
INDEX('DS2025'!$A$21:$A$35,MATCH(T22,'DS2025'!$A$21:$A$35,1)+1)),
IF($U$4=Database!$A$12,
_xlfn.FORECAST.LINEAR(
T22,
INDEX('DS2025'!$E$21:$E$35,MATCH(T22,'DS2025'!$D$21:$D$35,1)):
INDEX('DS2025'!$E$21:$E$35,MATCH(T22,'DS2025'!$D$21:$D$35,1)+1),
INDEX('DS2025'!$D$21:$D$35,MATCH(T22,'DS2025'!$D$21:$D$35,1)):
INDEX('DS2025'!$D$21:$D$35,MATCH(T22,'DS2025'!$D$21:$D$35,1)+1)),
IF($U$4=Database!$A$13,
_xlfn.FORECAST.LINEAR(
T22,
INDEX('DS2025'!$H$21:$H$35,MATCH(T22,'DS2025'!$G$21:$G$35,1)):
INDEX('DS2025'!$H$21:$H$35,MATCH(T22,'DS2025'!$G$21:$G$35,1)+1),
INDEX('DS2025'!$G$21:$G$35,MATCH(T22,'DS2025'!$G$21:$G$35,1)):
INDEX('DS2025'!$G$21:$G$35,MATCH(T22,'DS2025'!$G$21:$G$35,1)+1)),
IF($U$4=Database!$A$14,
_xlfn.FORECAST.LINEAR(
T22,
INDEX('DS2025'!$K$21:$K$35,MATCH(T22,'DS2025'!$J$21:$J$35,1)):
INDEX('DS2025'!$K$21:$K$35,MATCH(T22,'DS2025'!$J$21:$J$35,1)+1),
INDEX('DS2025'!$J$21:$J$35,MATCH(T22,'DS2025'!$J$21:$J$35,1)):
INDEX('DS2025'!$J$21:$J$35,MATCH(T22,'DS2025'!$J$21:$J$35,1)+1)),
IF($U$4=Database!$A$15,
_xlfn.FORECAST.LINEAR(
T22,
INDEX('DS2025'!$N$21:$N$35,MATCH(T22,'DS2025'!$M$21:$M$35,1)):
INDEX('DS2025'!$N$21:$N$35,MATCH(T22,'DS2025'!$M$21:$M$35,1)+1),
INDEX('DS2025'!$M$21:$M$35,MATCH(T22,'DS2025'!$M$21:$M$35,1)):
INDEX('DS2025'!$M$21:$M$35,MATCH(T22,'DS2025'!$M$21:$M$35,1)+1)),
IF($U$4=Database!$A$16,
_xlfn.FORECAST.LINEAR(
T22,
INDEX('DS2025'!$Q$21:$Q$35,MATCH(T22,'DS2025'!$P$21:$P$35,1)):
INDEX('DS2025'!$Q$21:$Q$35,MATCH(T22,'DS2025'!$P$21:$P$35,1)+1),
INDEX('DS2025'!$P$21:$P$35,MATCH(T22,'DS2025'!$P$21:$P$35,1)):
INDEX('DS2025'!$P$21:$P$35,MATCH(T22,'DS2025'!$P$21:$P$35,1)+1)),
IF($U$4=Database!$A$17,
_xlfn.FORECAST.LINEAR(
T22,
INDEX('DS2025'!$T$21:$T$35,MATCH(T22,'DS2025'!$S$21:$S$35,1)):
INDEX('DS2025'!$T$21:$T$35,MATCH(T22,'DS2025'!$S$21:$S$35,1)+1),
INDEX('DS2025'!$S$21:$S$35,MATCH(T22,'DS2025'!$S$21:$S$35,1)):
INDEX('DS2025'!$S$21:$S$35,MATCH(T22,'DS2025'!$S$21:$S$35,1)+1)),
IF($U$4=Database!$A$18,
_xlfn.FORECAST.LINEAR(
T22,
INDEX('DS2025'!$W$21:$W$35,MATCH(T22,'DS2025'!$V$21:$V$35,1)):
INDEX('DS2025'!$W$21:$W$35,MATCH(T22,'DS2025'!$V$21:$V$35,1)+1),
INDEX('DS2025'!$V$21:$V$35,MATCH(T22,'DS2025'!$V$21:$V$35,1)):
INDEX('DS2025'!$V$21:$V$35,MATCH(T22,'DS2025'!$V$21:$V$35,1)+1)),
IF($U$4=Database!$A$19,
_xlfn.FORECAST.LINEAR(
T22,
INDEX('DS2025'!$Z$21:$Z$35,MATCH(T22,'DS2025'!$Y$21:$Y$35,1)):
INDEX('DS2025'!$Z$21:$Z$35,MATCH(T22,'DS2025'!$Y$21:$Y$35,1)+1),
INDEX('DS2025'!$Y$21:$Y$35,MATCH(T22,'DS2025'!$Y$21:$Y$35,1)):
INDEX('DS2025'!$Y$21:$Y$35,MATCH(T22,'DS2025'!$Y$21:$Y$35,1)+1)),
IF($U$4=Database!$A$20,
_xlfn.FORECAST.LINEAR(
T22,
INDEX('DS2025'!$AC$21:$AC$35,MATCH(T22,'DS2025'!$AB$21:$AB$35,1)):
INDEX('DS2025'!$AC$21:$AC$35,MATCH(T22,'DS2025'!$AB$21:$AB$35,1)+1),
INDEX('DS2025'!$AB$21:$AB$35,MATCH(T22,'DS2025'!$AB$21:$AB$35,1)):
INDEX('DS2025'!$AB$21:$AB$35,MATCH(T22,'DS2025'!$AB$21:$AB$35,1)+1))
)))))))))))))))))))</f>
        <v>-0.35967666466706655</v>
      </c>
      <c r="V22" s="98">
        <f t="shared" si="6"/>
        <v>105.64032333533294</v>
      </c>
      <c r="W22" s="317">
        <f>'Data 100 C'!I23</f>
        <v>106.586</v>
      </c>
      <c r="X22" s="98">
        <f>IF($X$4=Database!$A$2,
_xlfn.FORECAST.LINEAR(W22,
INDEX('DS2025'!$B$5:$B$15,MATCH(W22,'DS2025'!$A$5:$A$15,1)):
INDEX('DS2025'!$B$5:$B$15,MATCH(W22,'DS2025'!$A$5:$A$15,1)+1),
INDEX('DS2025'!$A$5:$A$15,MATCH(W22,'DS2025'!$A$5:$A$15,1)):
INDEX('DS2025'!$A$5:$A$15,MATCH(W22,'DS2025'!$A$5:$A$15,1)+1)),
IF($X$4=Database!$A$3,
_xlfn.FORECAST.LINEAR(W22,
INDEX('DS2025'!$E$5:$E$15,MATCH(W22,'DS2025'!$D$5:$D$15,1)):
INDEX('DS2025'!$E$5:$E$15,MATCH(W22,'DS2025'!$D$5:$D$15,1)+1),
INDEX('DS2025'!$D$5:$D$15,MATCH(W22,'DS2025'!$D$5:$D$15,1)):
INDEX('DS2025'!$D$5:$D$15,MATCH(W22,'DS2025'!$D$5:$D$15,1)+1)),
IF($X$4=Database!$A$4,
_xlfn.FORECAST.LINEAR(W22,
INDEX('DS2025'!$H$5:$H$15,MATCH(W22,'DS2025'!$G$5:$G$15,1)):
INDEX('DS2025'!$H$5:$H$15,MATCH(W22,'DS2025'!$G$5:$G$15,1)+1),
INDEX('DS2025'!$G$5:$G$15,MATCH(W22,'DS2025'!$G$5:$G$15,1)):
INDEX('DS2025'!$G$5:$G$15,MATCH(W22,'DS2025'!$G$5:$G$15,1)+1)),
IF($X$4=Database!$A$5,
_xlfn.FORECAST.LINEAR(W22,
INDEX('DS2025'!$K$5:$K$15,MATCH(W22,'DS2025'!$J$5:$J$15,1)):
INDEX('DS2025'!$K$5:$K$15,MATCH(W22,'DS2025'!$J$5:$J$15,1)+1),
INDEX('DS2025'!$J$5:$J$15,MATCH(W22,'DS2025'!$J$5:$J$15,1)):
INDEX('DS2025'!$J$5:$J$15,MATCH(W22,'DS2025'!$J$5:$J$15,1)+1)),
IF($X$4=Database!$A$6,
_xlfn.FORECAST.LINEAR(W22,
INDEX('DS2025'!$N$5:$N$15,MATCH(W22,'DS2025'!$M$5:$M$15,1)):
INDEX('DS2025'!$N$5:$N$15,MATCH(W22,'DS2025'!$M$5:$M$15,1)+1),
INDEX('DS2025'!$M$5:$M$15,MATCH(W22,'DS2025'!$M$5:$M$15,1)):
INDEX('DS2025'!$M$5:$M$15,MATCH(W22,'DS2025'!$M$5:$M$15,1)+1)),
IF($X$4=Database!$A$7,
_xlfn.FORECAST.LINEAR(W22,
INDEX('DS2025'!$Q$5:$Q$15,MATCH(W22,'DS2025'!$P$5:$P$15,1)):
INDEX('DS2025'!$Q$5:$Q$15,MATCH(W22,'DS2025'!$P$5:$P$15,1)+1),
INDEX('DS2025'!$P$5:$P$15,MATCH(W22,'DS2025'!$P$5:$P$15,1)):
INDEX('DS2025'!$P$5:$P$15,MATCH(W22,'DS2025'!$P$5:$P$15,1)+1)),
IF($X$4=Database!$A$8,
_xlfn.FORECAST.LINEAR(W22,
INDEX('DS2025'!$T$5:$T$15,MATCH(W22,'DS2025'!$S$5:$S$15,1)):
INDEX('DS2025'!$T$5:$T$15,MATCH(W22,'DS2025'!$S$5:$S$15,1)+1),
INDEX('DS2025'!$S$5:$S$15,MATCH(W22,'DS2025'!$S$5:$S$15,1)):
INDEX('DS2025'!$S$5:$S$15,MATCH(W22,'DS2025'!$S$5:$S$15,1)+1)),
IF($X$4=Database!$A$9,
_xlfn.FORECAST.LINEAR(W22,
INDEX('DS2025'!$W$5:$W$15,MATCH(W22,'DS2025'!$V$5:$V$15,1)):
INDEX('DS2025'!$W$5:$W$15,MATCH(W22,'DS2025'!$V$5:$V$15,1)+1),
INDEX('DS2025'!$V$5:$V$15,MATCH(W22,'DS2025'!$V$5:$V$15,1)):
INDEX('DS2025'!$V$5:$V$15,MATCH(W22,'DS2025'!$V$5:$V$15,1)+1)),
IF($X$4=Database!$A$10,
_xlfn.FORECAST.LINEAR(W22,
INDEX('DS2025'!$Z$5:$Z$15,MATCH(W22,'DS2025'!$Y$5:$Y$15,1)):
INDEX('DS2025'!$Z$5:$Z$15,MATCH(W22,'DS2025'!$Y$5:$Y$15,1)+1),
INDEX('DS2025'!$Y$5:$Y$15,MATCH(W22,'DS2025'!$Y$5:$Y$15,1)):
INDEX('DS2025'!$Y$5:$Y$15,MATCH(W22,'DS2025'!$Y$5:$Y$15,1)+1)),
IF($X$4=Database!$A$11,
_xlfn.FORECAST.LINEAR(
W22,
INDEX('DS2025'!$B$21:$B$35,MATCH(W22,'DS2025'!$A$21:$A$35,1)):
INDEX('DS2025'!$B$21:$B$35,MATCH(W22,'DS2025'!$A$21:$A$35,1)+1),
INDEX('DS2025'!$A$21:$A$35,MATCH(W22,'DS2025'!$A$21:$A$35,1)):
INDEX('DS2025'!$A$21:$A$35,MATCH(W22,'DS2025'!$A$21:$A$35,1)+1)),
IF($X$4=Database!$A$12,
_xlfn.FORECAST.LINEAR(
W22,
INDEX('DS2025'!$E$21:$E$35,MATCH(W22,'DS2025'!$D$21:$D$35,1)):
INDEX('DS2025'!$E$21:$E$35,MATCH(W22,'DS2025'!$D$21:$D$35,1)+1),
INDEX('DS2025'!$D$21:$D$35,MATCH(W22,'DS2025'!$D$21:$D$35,1)):
INDEX('DS2025'!$D$21:$D$35,MATCH(W22,'DS2025'!$D$21:$D$35,1)+1)),
IF($X$4=Database!$A$13,
_xlfn.FORECAST.LINEAR(
W22,
INDEX('DS2025'!$H$21:$H$35,MATCH(W22,'DS2025'!$G$21:$G$35,1)):
INDEX('DS2025'!$H$21:$H$35,MATCH(W22,'DS2025'!$G$21:$G$35,1)+1),
INDEX('DS2025'!$G$21:$G$35,MATCH(W22,'DS2025'!$G$21:$G$35,1)):
INDEX('DS2025'!$G$21:$G$35,MATCH(W22,'DS2025'!$G$21:$G$35,1)+1)),
IF($X$4=Database!$A$14,
_xlfn.FORECAST.LINEAR(
W22,
INDEX('DS2025'!$K$21:$K$35,MATCH(W22,'DS2025'!$J$21:$J$35,1)):
INDEX('DS2025'!$K$21:$K$35,MATCH(W22,'DS2025'!$J$21:$J$35,1)+1),
INDEX('DS2025'!$J$21:$J$35,MATCH(W22,'DS2025'!$J$21:$J$35,1)):
INDEX('DS2025'!$J$21:$J$35,MATCH(W22,'DS2025'!$J$21:$J$35,1)+1)),
IF($X$4=Database!$A$15,
_xlfn.FORECAST.LINEAR(
W22,
INDEX('DS2025'!$N$21:$N$35,MATCH(W22,'DS2025'!$M$21:$M$35,1)):
INDEX('DS2025'!$N$21:$N$35,MATCH(W22,'DS2025'!$M$21:$M$35,1)+1),
INDEX('DS2025'!$M$21:$M$35,MATCH(W22,'DS2025'!$M$21:$M$35,1)):
INDEX('DS2025'!$M$21:$M$35,MATCH(W22,'DS2025'!$M$21:$M$35,1)+1)),
IF($X$4=Database!$A$16,
_xlfn.FORECAST.LINEAR(
W22,
INDEX('DS2025'!$Q$21:$Q$35,MATCH(W22,'DS2025'!$P$21:$P$35,1)):
INDEX('DS2025'!$Q$21:$Q$35,MATCH(W22,'DS2025'!$P$21:$P$35,1)+1),
INDEX('DS2025'!$P$21:$P$35,MATCH(W22,'DS2025'!$P$21:$P$35,1)):
INDEX('DS2025'!$P$21:$P$35,MATCH(W22,'DS2025'!$P$21:$P$35,1)+1)),
IF($X$4=Database!$A$17,
_xlfn.FORECAST.LINEAR(
W22,
INDEX('DS2025'!$T$21:$T$35,MATCH(W22,'DS2025'!$S$21:$S$35,1)):
INDEX('DS2025'!$T$21:$T$35,MATCH(W22,'DS2025'!$S$21:$S$35,1)+1),
INDEX('DS2025'!$S$21:$S$35,MATCH(W22,'DS2025'!$S$21:$S$35,1)):
INDEX('DS2025'!$S$21:$S$35,MATCH(W22,'DS2025'!$S$21:$S$35,1)+1)),
IF($X$4=Database!$A$18,
_xlfn.FORECAST.LINEAR(
W22,
INDEX('DS2025'!$W$21:$W$35,MATCH(W22,'DS2025'!$V$21:$V$35,1)):
INDEX('DS2025'!$W$21:$W$35,MATCH(W22,'DS2025'!$V$21:$V$35,1)+1),
INDEX('DS2025'!$V$21:$V$35,MATCH(W22,'DS2025'!$V$21:$V$35,1)):
INDEX('DS2025'!$V$21:$V$35,MATCH(W22,'DS2025'!$V$21:$V$35,1)+1)),
IF($X$4=Database!$A$19,
_xlfn.FORECAST.LINEAR(
W22,
INDEX('DS2025'!$Z$21:$Z$35,MATCH(W22,'DS2025'!$Y$21:$Y$35,1)):
INDEX('DS2025'!$Z$21:$Z$35,MATCH(W22,'DS2025'!$Y$21:$Y$35,1)+1),
INDEX('DS2025'!$Y$21:$Y$35,MATCH(W22,'DS2025'!$Y$21:$Y$35,1)):
INDEX('DS2025'!$Y$21:$Y$35,MATCH(W22,'DS2025'!$Y$21:$Y$35,1)+1)),
IF($X$4=Database!$A$20,
_xlfn.FORECAST.LINEAR(
W22,
INDEX('DS2025'!$AC$21:$AC$35,MATCH(W22,'DS2025'!$AB$21:$AB$35,1)):
INDEX('DS2025'!$AC$21:$AC$35,MATCH(W22,'DS2025'!$AB$21:$AB$35,1)+1),
INDEX('DS2025'!$AB$21:$AB$35,MATCH(W22,'DS2025'!$AB$21:$AB$35,1)):
INDEX('DS2025'!$AB$21:$AB$35,MATCH(W22,'DS2025'!$AB$21:$AB$35,1)+1))
)))))))))))))))))))</f>
        <v>-0.35974697060587879</v>
      </c>
      <c r="Y22" s="98">
        <f t="shared" si="7"/>
        <v>106.22625302939412</v>
      </c>
      <c r="Z22" s="97">
        <f>'Data 100 C'!J23</f>
        <v>108.18</v>
      </c>
      <c r="AA22" s="98">
        <f>IF($AA$4=Database!$A$2,
_xlfn.FORECAST.LINEAR(Z22,
INDEX('DS2025'!$B$5:$B$15,MATCH(Z22,'DS2025'!$A$5:$A$15,1)):
INDEX('DS2025'!$B$5:$B$15,MATCH(Z22,'DS2025'!$A$5:$A$15,1)+1),
INDEX('DS2025'!$A$5:$A$15,MATCH(Z22,'DS2025'!$A$5:$A$15,1)):
INDEX('DS2025'!$A$5:$A$15,MATCH(Z22,'DS2025'!$A$5:$A$15,1)+1)),
IF($AA$4=Database!$A$3,
_xlfn.FORECAST.LINEAR(Z22,
INDEX('DS2025'!$E$5:$E$15,MATCH(Z22,'DS2025'!$D$5:$D$15,1)):
INDEX('DS2025'!$E$5:$E$15,MATCH(Z22,'DS2025'!$D$5:$D$15,1)+1),
INDEX('DS2025'!$D$5:$D$15,MATCH(Z22,'DS2025'!$D$5:$D$15,1)):
INDEX('DS2025'!$D$5:$D$15,MATCH(Z22,'DS2025'!$D$5:$D$15,1)+1)),
IF($AA$4=Database!$A$4,
_xlfn.FORECAST.LINEAR(Z22,
INDEX('DS2025'!$H$5:$H$15,MATCH(Z22,'DS2025'!$G$5:$G$15,1)):
INDEX('DS2025'!$H$5:$H$15,MATCH(Z22,'DS2025'!$G$5:$G$15,1)+1),
INDEX('DS2025'!$G$5:$G$15,MATCH(Z22,'DS2025'!$G$5:$G$15,1)):
INDEX('DS2025'!$G$5:$G$15,MATCH(Z22,'DS2025'!$G$5:$G$15,1)+1)),
IF($AA$4=Database!$A$5,
_xlfn.FORECAST.LINEAR(Z22,
INDEX('DS2025'!$K$5:$K$15,MATCH(Z22,'DS2025'!$J$5:$J$15,1)):
INDEX('DS2025'!$K$5:$K$15,MATCH(Z22,'DS2025'!$J$5:$J$15,1)+1),
INDEX('DS2025'!$J$5:$J$15,MATCH(Z22,'DS2025'!$J$5:$J$15,1)):
INDEX('DS2025'!$J$5:$J$15,MATCH(Z22,'DS2025'!$J$5:$J$15,1)+1)),
IF($AA$4=Database!$A$6,
_xlfn.FORECAST.LINEAR(Z22,
INDEX('DS2025'!$N$5:$N$15,MATCH(Z22,'DS2025'!$M$5:$M$15,1)):
INDEX('DS2025'!$N$5:$N$15,MATCH(Z22,'DS2025'!$M$5:$M$15,1)+1),
INDEX('DS2025'!$M$5:$M$15,MATCH(Z22,'DS2025'!$M$5:$M$15,1)):
INDEX('DS2025'!$M$5:$M$15,MATCH(Z22,'DS2025'!$M$5:$M$15,1)+1)),
IF($AA$4=Database!$A$7,
_xlfn.FORECAST.LINEAR(Z22,
INDEX('DS2025'!$Q$5:$Q$15,MATCH(Z22,'DS2025'!$P$5:$P$15,1)):
INDEX('DS2025'!$Q$5:$Q$15,MATCH(Z22,'DS2025'!$P$5:$P$15,1)+1),
INDEX('DS2025'!$P$5:$P$15,MATCH(Z22,'DS2025'!$P$5:$P$15,1)):
INDEX('DS2025'!$P$5:$P$15,MATCH(Z22,'DS2025'!$P$5:$P$15,1)+1)),
IF($AA$4=Database!$A$8,
_xlfn.FORECAST.LINEAR(Z22,
INDEX('DS2025'!$T$5:$T$15,MATCH(Z22,'DS2025'!$S$5:$S$15,1)):
INDEX('DS2025'!$T$5:$T$15,MATCH(Z22,'DS2025'!$S$5:$S$15,1)+1),
INDEX('DS2025'!$S$5:$S$15,MATCH(Z22,'DS2025'!$S$5:$S$15,1)):
INDEX('DS2025'!$S$5:$S$15,MATCH(Z22,'DS2025'!$S$5:$S$15,1)+1)),
IF($AA$4=Database!$A$9,
_xlfn.FORECAST.LINEAR(Z22,
INDEX('DS2025'!$W$5:$W$15,MATCH(Z22,'DS2025'!$V$5:$V$15,1)):
INDEX('DS2025'!$W$5:$W$15,MATCH(Z22,'DS2025'!$V$5:$V$15,1)+1),
INDEX('DS2025'!$V$5:$V$15,MATCH(Z22,'DS2025'!$V$5:$V$15,1)):
INDEX('DS2025'!$V$5:$V$15,MATCH(Z22,'DS2025'!$V$5:$V$15,1)+1)),
IF($AA$4=Database!$A$10,
_xlfn.FORECAST.LINEAR(Z22,
INDEX('DS2025'!$Z$5:$Z$15,MATCH(Z22,'DS2025'!$Y$5:$Y$15,1)):
INDEX('DS2025'!$Z$5:$Z$15,MATCH(Z22,'DS2025'!$Y$5:$Y$15,1)+1),
INDEX('DS2025'!$Y$5:$Y$15,MATCH(Z22,'DS2025'!$Y$5:$Y$15,1)):
INDEX('DS2025'!$Y$5:$Y$15,MATCH(Z22,'DS2025'!$Y$5:$Y$15,1)+1)),
IF($AA$4=Database!$A$11,
_xlfn.FORECAST.LINEAR(
Z22,
INDEX('DS2025'!$B$21:$B$35,MATCH(Z22,'DS2025'!$A$21:$A$35,1)):
INDEX('DS2025'!$B$21:$B$35,MATCH(Z22,'DS2025'!$A$21:$A$35,1)+1),
INDEX('DS2025'!$A$21:$A$35,MATCH(Z22,'DS2025'!$A$21:$A$35,1)):
INDEX('DS2025'!$A$21:$A$35,MATCH(Z22,'DS2025'!$A$21:$A$35,1)+1)),
IF($AA$4=Database!$A$12,
_xlfn.FORECAST.LINEAR(
Z22,
INDEX('DS2025'!$E$21:$E$35,MATCH(Z22,'DS2025'!$D$21:$D$35,1)):
INDEX('DS2025'!$E$21:$E$35,MATCH(Z22,'DS2025'!$D$21:$D$35,1)+1),
INDEX('DS2025'!$D$21:$D$35,MATCH(Z22,'DS2025'!$D$21:$D$35,1)):
INDEX('DS2025'!$D$21:$D$35,MATCH(Z22,'DS2025'!$D$21:$D$35,1)+1)),
IF($AA$4=Database!$A$13,
_xlfn.FORECAST.LINEAR(
Z22,
INDEX('DS2025'!$H$21:$H$35,MATCH(Z22,'DS2025'!$G$21:$G$35,1)):
INDEX('DS2025'!$H$21:$H$35,MATCH(Z22,'DS2025'!$G$21:$G$35,1)+1),
INDEX('DS2025'!$G$21:$G$35,MATCH(Z22,'DS2025'!$G$21:$G$35,1)):
INDEX('DS2025'!$G$21:$G$35,MATCH(Z22,'DS2025'!$G$21:$G$35,1)+1)),
IF($AA$4=Database!$A$14,
_xlfn.FORECAST.LINEAR(
Z22,
INDEX('DS2025'!$K$21:$K$35,MATCH(Z22,'DS2025'!$J$21:$J$35,1)):
INDEX('DS2025'!$K$21:$K$35,MATCH(Z22,'DS2025'!$J$21:$J$35,1)+1),
INDEX('DS2025'!$J$21:$J$35,MATCH(Z22,'DS2025'!$J$21:$J$35,1)):
INDEX('DS2025'!$J$21:$J$35,MATCH(Z22,'DS2025'!$J$21:$J$35,1)+1)),
IF($AA$4=Database!$A$15,
_xlfn.FORECAST.LINEAR(
Z22,
INDEX('DS2025'!$N$21:$N$35,MATCH(Z22,'DS2025'!$M$21:$M$35,1)):
INDEX('DS2025'!$N$21:$N$35,MATCH(Z22,'DS2025'!$M$21:$M$35,1)+1),
INDEX('DS2025'!$M$21:$M$35,MATCH(Z22,'DS2025'!$M$21:$M$35,1)):
INDEX('DS2025'!$M$21:$M$35,MATCH(Z22,'DS2025'!$M$21:$M$35,1)+1)),
IF($AA$4=Database!$A$16,
_xlfn.FORECAST.LINEAR(
Z22,
INDEX('DS2025'!$Q$21:$Q$35,MATCH(Z22,'DS2025'!$P$21:$P$35,1)):
INDEX('DS2025'!$Q$21:$Q$35,MATCH(Z22,'DS2025'!$P$21:$P$35,1)+1),
INDEX('DS2025'!$P$21:$P$35,MATCH(Z22,'DS2025'!$P$21:$P$35,1)):
INDEX('DS2025'!$P$21:$P$35,MATCH(Z22,'DS2025'!$P$21:$P$35,1)+1)),
IF($AA$4=Database!$A$17,
_xlfn.FORECAST.LINEAR(
Z22,
INDEX('DS2025'!$T$21:$T$35,MATCH(Z22,'DS2025'!$S$21:$S$35,1)):
INDEX('DS2025'!$T$21:$T$35,MATCH(Z22,'DS2025'!$S$21:$S$35,1)+1),
INDEX('DS2025'!$S$21:$S$35,MATCH(Z22,'DS2025'!$S$21:$S$35,1)):
INDEX('DS2025'!$S$21:$S$35,MATCH(Z22,'DS2025'!$S$21:$S$35,1)+1)),
IF($AA$4=Database!$A$18,
_xlfn.FORECAST.LINEAR(
Z22,
INDEX('DS2025'!$W$21:$W$35,MATCH(Z22,'DS2025'!$V$21:$V$35,1)):
INDEX('DS2025'!$W$21:$W$35,MATCH(Z22,'DS2025'!$V$21:$V$35,1)+1),
INDEX('DS2025'!$V$21:$V$35,MATCH(Z22,'DS2025'!$V$21:$V$35,1)):
INDEX('DS2025'!$V$21:$V$35,MATCH(Z22,'DS2025'!$V$21:$V$35,1)+1)),
IF($AA$4=Database!$A$19,
_xlfn.FORECAST.LINEAR(
Z22,
INDEX('DS2025'!$Z$21:$Z$35,MATCH(Z22,'DS2025'!$Y$21:$Y$35,1)):
INDEX('DS2025'!$Z$21:$Z$35,MATCH(Z22,'DS2025'!$Y$21:$Y$35,1)+1),
INDEX('DS2025'!$Y$21:$Y$35,MATCH(Z22,'DS2025'!$Y$21:$Y$35,1)):
INDEX('DS2025'!$Y$21:$Y$35,MATCH(Z22,'DS2025'!$Y$21:$Y$35,1)+1)),
IF($AA$4=Database!$A$20,
_xlfn.FORECAST.LINEAR(
Z22,
INDEX('DS2025'!$AC$21:$AC$35,MATCH(Z22,'DS2025'!$AB$21:$AB$35,1)):
INDEX('DS2025'!$AC$21:$AC$35,MATCH(Z22,'DS2025'!$AB$21:$AB$35,1)+1),
INDEX('DS2025'!$AB$21:$AB$35,MATCH(Z22,'DS2025'!$AB$21:$AB$35,1)):
INDEX('DS2025'!$AB$21:$AB$35,MATCH(Z22,'DS2025'!$AB$21:$AB$35,1)+1))
)))))))))))))))))))</f>
        <v>-0.35993821235752849</v>
      </c>
      <c r="AB22" s="97">
        <f t="shared" si="8"/>
        <v>107.82006178764247</v>
      </c>
      <c r="AC22" s="318">
        <f>'Data 100 C'!K23</f>
        <v>106.5</v>
      </c>
      <c r="AD22" s="42"/>
      <c r="AE22" s="42"/>
      <c r="AF22" s="42"/>
    </row>
    <row r="23" spans="1:32" ht="15" customHeight="1">
      <c r="A23" s="316">
        <v>17</v>
      </c>
      <c r="B23" s="316">
        <f>'Data 100 C'!B24</f>
        <v>108.139</v>
      </c>
      <c r="C23" s="98">
        <f>IF($C$4=Database!$A$2,
_xlfn.FORECAST.LINEAR(B23,
INDEX('DS2025'!$B$5:$B$15,MATCH(B23,'DS2025'!$A$5:$A$15,1)):
INDEX('DS2025'!$B$5:$B$15,MATCH(B23,'DS2025'!$A$5:$A$15,1)+1),
INDEX('DS2025'!$A$5:$A$15,MATCH(B23,'DS2025'!$A$5:$A$15,1)):
INDEX('DS2025'!$A$5:$A$15,MATCH(B23,'DS2025'!$A$5:$A$15,1)+1)),
IF($C$4=Database!$A$3,
_xlfn.FORECAST.LINEAR(B23,
INDEX('DS2025'!$E$5:$E$15,MATCH(B23,'DS2025'!$D$5:$D$15,1)):
INDEX('DS2025'!$E$5:$E$15,MATCH(B23,'DS2025'!$D$5:$D$15,1)+1),
INDEX('DS2025'!$D$5:$D$15,MATCH(B23,'DS2025'!$D$5:$D$15,1)):
INDEX('DS2025'!$D$5:$D$15,MATCH(B23,'DS2025'!$D$5:$D$15,1)+1)),
IF($C$4=Database!$A$4,
_xlfn.FORECAST.LINEAR(B23,
INDEX('DS2025'!$H$5:$H$15,MATCH(B23,'DS2025'!$G$5:$G$15,1)):
INDEX('DS2025'!$H$5:$H$15,MATCH(B23,'DS2025'!$G$5:$G$15,1)+1),
INDEX('DS2025'!$G$5:$G$15,MATCH(B23,'DS2025'!$G$5:$G$15,1)):
INDEX('DS2025'!$G$5:$G$15,MATCH(B23,'DS2025'!$G$5:$G$15,1)+1)),
IF($C$4=Database!$A$5,
_xlfn.FORECAST.LINEAR(B23,
INDEX('DS2025'!$K$5:$K$15,MATCH(B23,'DS2025'!$J$5:$J$15,1)):
INDEX('DS2025'!$K$5:$K$15,MATCH(B23,'DS2025'!$J$5:$J$15,1)+1),
INDEX('DS2025'!$J$5:$J$15,MATCH(B23,'DS2025'!$J$5:$J$15,1)):
INDEX('DS2025'!$J$5:$J$15,MATCH(B23,'DS2025'!$J$5:$J$15,1)+1)),
IF($C$4=Database!$A$6,
_xlfn.FORECAST.LINEAR(B23,
INDEX('DS2025'!$N$5:$N$15,MATCH(B23,'DS2025'!$M$5:$M$15,1)):
INDEX('DS2025'!$N$5:$N$15,MATCH(B23,'DS2025'!$M$5:$M$15,1)+1),
INDEX('DS2025'!$M$5:$M$15,MATCH(B23,'DS2025'!$M$5:$M$15,1)):
INDEX('DS2025'!$M$5:$M$15,MATCH(B23,'DS2025'!$M$5:$M$15,1)+1)),
IF($C$4=Database!$A$7,
_xlfn.FORECAST.LINEAR(B23,
INDEX('DS2025'!$Q$5:$Q$15,MATCH(B23,'DS2025'!$P$5:$P$15,1)):
INDEX('DS2025'!$Q$5:$Q$15,MATCH(B23,'DS2025'!$P$5:$P$15,1)+1),
INDEX('DS2025'!$P$5:$P$15,MATCH(B23,'DS2025'!$P$5:$P$15,1)):
INDEX('DS2025'!$P$5:$P$15,MATCH(B23,'DS2025'!$P$5:$P$15,1)+1)),
IF($C$4=Database!$A$8,
_xlfn.FORECAST.LINEAR(B23,
INDEX('DS2025'!$T$5:$T$15,MATCH(B23,'DS2025'!$S$5:$S$15,1)):
INDEX('DS2025'!$T$5:$T$15,MATCH(B23,'DS2025'!$S$5:$S$15,1)+1),
INDEX('DS2025'!$S$5:$S$15,MATCH(B23,'DS2025'!$S$5:$S$15,1)):
INDEX('DS2025'!$S$5:$S$15,MATCH(B23,'DS2025'!$S$5:$S$15,1)+1)),
IF($C$4=Database!$A$9,
_xlfn.FORECAST.LINEAR(B23,
INDEX('DS2025'!$W$5:$W$15,MATCH(B23,'DS2025'!$V$5:$V$15,1)):
INDEX('DS2025'!$W$5:$W$15,MATCH(B23,'DS2025'!$V$5:$V$15,1)+1),
INDEX('DS2025'!$V$5:$V$15,MATCH(B23,'DS2025'!$V$5:$V$15,1)):
INDEX('DS2025'!$V$5:$V$15,MATCH(B23,'DS2025'!$V$5:$V$15,1)+1)),
IF($C$4=Database!$A$10,
_xlfn.FORECAST.LINEAR(B23,
INDEX('DS2025'!$Z$5:$Z$15,MATCH(B23,'DS2025'!$Y$5:$Y$15,1)):
INDEX('DS2025'!$Z$5:$Z$15,MATCH(B23,'DS2025'!$Y$5:$Y$15,1)+1),
INDEX('DS2025'!$Y$5:$Y$15,MATCH(B23,'DS2025'!$Y$5:$Y$15,1)):
INDEX('DS2025'!$Y$5:$Y$15,MATCH(B23,'DS2025'!$Y$5:$Y$15,1)+1)),
IF($C$4=Database!$A$11,
_xlfn.FORECAST.LINEAR(
B23,
INDEX('DS2025'!$B$21:$B$35,MATCH(B23,'DS2025'!$A$21:$A$35,1)):
INDEX('DS2025'!$B$21:$B$35,MATCH(B23,'DS2025'!$A$21:$A$35,1)+1),
INDEX('DS2025'!$A$21:$A$35,MATCH(B23,'DS2025'!$A$21:$A$35,1)):
INDEX('DS2025'!$A$21:$A$35,MATCH(B23,'DS2025'!$A$21:$A$35,1)+1)),
IF($C$4=Database!$A$12,
_xlfn.FORECAST.LINEAR(
B23,
INDEX('DS2025'!$E$21:$E$35,MATCH(B23,'DS2025'!$D$21:$D$35,1)):
INDEX('DS2025'!$E$21:$E$35,MATCH(B23,'DS2025'!$D$21:$D$35,1)+1),
INDEX('DS2025'!$D$21:$D$35,MATCH(B23,'DS2025'!$D$21:$D$35,1)):
INDEX('DS2025'!$D$21:$D$35,MATCH(B23,'DS2025'!$D$21:$D$35,1)+1)),
IF($C$4=Database!$A$13,
_xlfn.FORECAST.LINEAR(
B23,
INDEX('DS2025'!$H$21:$H$35,MATCH(B23,'DS2025'!$G$21:$G$35,1)):
INDEX('DS2025'!$H$21:$H$35,MATCH(B23,'DS2025'!$G$21:$G$35,1)+1),
INDEX('DS2025'!$G$21:$G$35,MATCH(B23,'DS2025'!$G$21:$G$35,1)):
INDEX('DS2025'!$G$21:$G$35,MATCH(B23,'DS2025'!$G$21:$G$35,1)+1)),
IF($C$4=Database!$A$14,
_xlfn.FORECAST.LINEAR(
B23,
INDEX('DS2025'!$K$21:$K$35,MATCH(B23,'DS2025'!$J$21:$J$35,1)):
INDEX('DS2025'!$K$21:$K$35,MATCH(B23,'DS2025'!$J$21:$J$35,1)+1),
INDEX('DS2025'!$J$21:$J$35,MATCH(B23,'DS2025'!$J$21:$J$35,1)):
INDEX('DS2025'!$J$21:$J$35,MATCH(B23,'DS2025'!$J$21:$J$35,1)+1)),
IF($C$4=Database!$A$15,
_xlfn.FORECAST.LINEAR(
B23,
INDEX('DS2025'!$N$21:$N$35,MATCH(B23,'DS2025'!$M$21:$M$35,1)):
INDEX('DS2025'!$N$21:$N$35,MATCH(B23,'DS2025'!$M$21:$M$35,1)+1),
INDEX('DS2025'!$M$21:$M$35,MATCH(B23,'DS2025'!$M$21:$M$35,1)):
INDEX('DS2025'!$M$21:$M$35,MATCH(B23,'DS2025'!$M$21:$M$35,1)+1)),
IF($C$4=Database!$A$16,
_xlfn.FORECAST.LINEAR(
B23,
INDEX('DS2025'!$Q$21:$Q$35,MATCH(B23,'DS2025'!$P$21:$P$35,1)):
INDEX('DS2025'!$Q$21:$Q$35,MATCH(B23,'DS2025'!$P$21:$P$35,1)+1),
INDEX('DS2025'!$P$21:$P$35,MATCH(B23,'DS2025'!$P$21:$P$35,1)):
INDEX('DS2025'!$P$21:$P$35,MATCH(B23,'DS2025'!$P$21:$P$35,1)+1)),
IF($C$4=Database!$A$17,
_xlfn.FORECAST.LINEAR(
B23,
INDEX('DS2025'!$T$21:$T$35,MATCH(B23,'DS2025'!$S$21:$S$35,1)):
INDEX('DS2025'!$T$21:$T$35,MATCH(B23,'DS2025'!$S$21:$S$35,1)+1),
INDEX('DS2025'!$S$21:$S$35,MATCH(B23,'DS2025'!$S$21:$S$35,1)):
INDEX('DS2025'!$S$21:$S$35,MATCH(B23,'DS2025'!$S$21:$S$35,1)+1)),
IF($C$4=Database!$A$18,
_xlfn.FORECAST.LINEAR(
B23,
INDEX('DS2025'!$W$21:$W$35,MATCH(B23,'DS2025'!$V$21:$V$35,1)):
INDEX('DS2025'!$W$21:$W$35,MATCH(B23,'DS2025'!$V$21:$V$35,1)+1),
INDEX('DS2025'!$V$21:$V$35,MATCH(B23,'DS2025'!$V$21:$V$35,1)):
INDEX('DS2025'!$V$21:$V$35,MATCH(B23,'DS2025'!$V$21:$V$35,1)+1)),
IF($C$4=Database!$A$19,
_xlfn.FORECAST.LINEAR(
B23,
INDEX('DS2025'!$Z$21:$Z$35,MATCH(B23,'DS2025'!$Y$21:$Y$35,1)):
INDEX('DS2025'!$Z$21:$Z$35,MATCH(B23,'DS2025'!$Y$21:$Y$35,1)+1),
INDEX('DS2025'!$Y$21:$Y$35,MATCH(B23,'DS2025'!$Y$21:$Y$35,1)):
INDEX('DS2025'!$Y$21:$Y$35,MATCH(B23,'DS2025'!$Y$21:$Y$35,1)+1)),
IF($C$4=Database!$A$20,
_xlfn.FORECAST.LINEAR(
B23,
INDEX('DS2025'!$AC$21:$AC$35,MATCH(B23,'DS2025'!$AB$21:$AB$35,1)):
INDEX('DS2025'!$AC$21:$AC$35,MATCH(B23,'DS2025'!$AB$21:$AB$35,1)+1),
INDEX('DS2025'!$AB$21:$AB$35,MATCH(B23,'DS2025'!$AB$21:$AB$35,1)):
INDEX('DS2025'!$AB$21:$AB$35,MATCH(B23,'DS2025'!$AB$21:$AB$35,1)+1))
)))))))))))))))))))</f>
        <v>-0.35993329334133173</v>
      </c>
      <c r="D23" s="98">
        <f t="shared" si="0"/>
        <v>107.77906670665867</v>
      </c>
      <c r="E23" s="98">
        <f>'Data 100 C'!C24</f>
        <v>109.23399999999999</v>
      </c>
      <c r="F23" s="98">
        <f>IF($F$4=Database!$A$2,
_xlfn.FORECAST.LINEAR(E23,
INDEX('DS2025'!$B$5:$B$15,MATCH(E23,'DS2025'!$A$5:$A$15,1)):
INDEX('DS2025'!$B$5:$B$15,MATCH(E23,'DS2025'!$A$5:$A$15,1)+1),
INDEX('DS2025'!$A$5:$A$15,MATCH(E23,'DS2025'!$A$5:$A$15,1)):
INDEX('DS2025'!$A$5:$A$15,MATCH(E23,'DS2025'!$A$5:$A$15,1)+1)),
IF($F$4=Database!$A$3,
_xlfn.FORECAST.LINEAR(E23,
INDEX('DS2025'!$E$5:$E$15,MATCH(E23,'DS2025'!$D$5:$D$15,1)):
INDEX('DS2025'!$E$5:$E$15,MATCH(E23,'DS2025'!$D$5:$D$15,1)+1),
INDEX('DS2025'!$D$5:$D$15,MATCH(E23,'DS2025'!$D$5:$D$15,1)):
INDEX('DS2025'!$D$5:$D$15,MATCH(E23,'DS2025'!$D$5:$D$15,1)+1)),
IF($F$4=Database!$A$4,
_xlfn.FORECAST.LINEAR(E23,
INDEX('DS2025'!$H$5:$H$15,MATCH(E23,'DS2025'!$G$5:$G$15,1)):
INDEX('DS2025'!$H$5:$H$15,MATCH(E23,'DS2025'!$G$5:$G$15,1)+1),
INDEX('DS2025'!$G$5:$G$15,MATCH(E23,'DS2025'!$G$5:$G$15,1)):
INDEX('DS2025'!$G$5:$G$15,MATCH(E23,'DS2025'!$G$5:$G$15,1)+1)),
IF($F$4=Database!$A$5,
_xlfn.FORECAST.LINEAR(E23,
INDEX('DS2025'!$K$5:$K$15,MATCH(E23,'DS2025'!$J$5:$J$15,1)):
INDEX('DS2025'!$K$5:$K$15,MATCH(E23,'DS2025'!$J$5:$J$15,1)+1),
INDEX('DS2025'!$J$5:$J$15,MATCH(E23,'DS2025'!$J$5:$J$15,1)):
INDEX('DS2025'!$J$5:$J$15,MATCH(E23,'DS2025'!$J$5:$J$15,1)+1)),
IF($F$4=Database!$A$6,
_xlfn.FORECAST.LINEAR(E23,
INDEX('DS2025'!$N$5:$N$15,MATCH(E23,'DS2025'!$M$5:$M$15,1)):
INDEX('DS2025'!$N$5:$N$15,MATCH(E23,'DS2025'!$M$5:$M$15,1)+1),
INDEX('DS2025'!$M$5:$M$15,MATCH(E23,'DS2025'!$M$5:$M$15,1)):
INDEX('DS2025'!$M$5:$M$15,MATCH(E23,'DS2025'!$M$5:$M$15,1)+1)),
IF($F$4=Database!$A$7,
_xlfn.FORECAST.LINEAR(E23,
INDEX('DS2025'!$Q$5:$Q$15,MATCH(E23,'DS2025'!$P$5:$P$15,1)):
INDEX('DS2025'!$Q$5:$Q$15,MATCH(E23,'DS2025'!$P$5:$P$15,1)+1),
INDEX('DS2025'!$P$5:$P$15,MATCH(E23,'DS2025'!$P$5:$P$15,1)):
INDEX('DS2025'!$P$5:$P$15,MATCH(E23,'DS2025'!$P$5:$P$15,1)+1)),
IF($F$4=Database!$A$8,
_xlfn.FORECAST.LINEAR(E23,
INDEX('DS2025'!$T$5:$T$15,MATCH(E23,'DS2025'!$S$5:$S$15,1)):
INDEX('DS2025'!$T$5:$T$15,MATCH(E23,'DS2025'!$S$5:$S$15,1)+1),
INDEX('DS2025'!$S$5:$S$15,MATCH(E23,'DS2025'!$S$5:$S$15,1)):
INDEX('DS2025'!$S$5:$S$15,MATCH(E23,'DS2025'!$S$5:$S$15,1)+1)),
IF($F$4=Database!$A$9,
_xlfn.FORECAST.LINEAR(E23,
INDEX('DS2025'!$W$5:$W$15,MATCH(E23,'DS2025'!$V$5:$V$15,1)):
INDEX('DS2025'!$W$5:$W$15,MATCH(E23,'DS2025'!$V$5:$V$15,1)+1),
INDEX('DS2025'!$V$5:$V$15,MATCH(E23,'DS2025'!$V$5:$V$15,1)):
INDEX('DS2025'!$V$5:$V$15,MATCH(E23,'DS2025'!$V$5:$V$15,1)+1)),
IF($F$4=Database!$A$10,
_xlfn.FORECAST.LINEAR(E23,
INDEX('DS2025'!$Z$5:$Z$15,MATCH(E23,'DS2025'!$Y$5:$Y$15,1)):
INDEX('DS2025'!$Z$5:$Z$15,MATCH(E23,'DS2025'!$Y$5:$Y$15,1)+1),
INDEX('DS2025'!$Y$5:$Y$15,MATCH(E23,'DS2025'!$Y$5:$Y$15,1)):
INDEX('DS2025'!$Y$5:$Y$15,MATCH(E23,'DS2025'!$Y$5:$Y$15,1)+1)),
IF($F$4=Database!$A$11,
_xlfn.FORECAST.LINEAR(
E23,
INDEX('DS2025'!$B$21:$B$35,MATCH(E23,'DS2025'!$A$21:$A$35,1)):
INDEX('DS2025'!$B$21:$B$35,MATCH(E23,'DS2025'!$A$21:$A$35,1)+1),
INDEX('DS2025'!$A$21:$A$35,MATCH(E23,'DS2025'!$A$21:$A$35,1)):
INDEX('DS2025'!$A$21:$A$35,MATCH(E23,'DS2025'!$A$21:$A$35,1)+1)),
IF($F$4=Database!$A$12,
_xlfn.FORECAST.LINEAR(
E23,
INDEX('DS2025'!$E$21:$E$35,MATCH(E23,'DS2025'!$D$21:$D$35,1)):
INDEX('DS2025'!$E$21:$E$35,MATCH(E23,'DS2025'!$D$21:$D$35,1)+1),
INDEX('DS2025'!$D$21:$D$35,MATCH(E23,'DS2025'!$D$21:$D$35,1)):
INDEX('DS2025'!$D$21:$D$35,MATCH(E23,'DS2025'!$D$21:$D$35,1)+1)),
IF($F$4=Database!$A$13,
_xlfn.FORECAST.LINEAR(
E23,
INDEX('DS2025'!$H$21:$H$35,MATCH(E23,'DS2025'!$G$21:$G$35,1)):
INDEX('DS2025'!$H$21:$H$35,MATCH(E23,'DS2025'!$G$21:$G$35,1)+1),
INDEX('DS2025'!$G$21:$G$35,MATCH(E23,'DS2025'!$G$21:$G$35,1)):
INDEX('DS2025'!$G$21:$G$35,MATCH(E23,'DS2025'!$G$21:$G$35,1)+1)),
IF($F$4=Database!$A$14,
_xlfn.FORECAST.LINEAR(
E23,
INDEX('DS2025'!$K$21:$K$35,MATCH(E23,'DS2025'!$J$21:$J$35,1)):
INDEX('DS2025'!$K$21:$K$35,MATCH(E23,'DS2025'!$J$21:$J$35,1)+1),
INDEX('DS2025'!$J$21:$J$35,MATCH(E23,'DS2025'!$J$21:$J$35,1)):
INDEX('DS2025'!$J$21:$J$35,MATCH(E23,'DS2025'!$J$21:$J$35,1)+1)),
IF($F$4=Database!$A$15,
_xlfn.FORECAST.LINEAR(
E23,
INDEX('DS2025'!$N$21:$N$35,MATCH(E23,'DS2025'!$M$21:$M$35,1)):
INDEX('DS2025'!$N$21:$N$35,MATCH(E23,'DS2025'!$M$21:$M$35,1)+1),
INDEX('DS2025'!$M$21:$M$35,MATCH(E23,'DS2025'!$M$21:$M$35,1)):
INDEX('DS2025'!$M$21:$M$35,MATCH(E23,'DS2025'!$M$21:$M$35,1)+1)),
IF($F$4=Database!$A$16,
_xlfn.FORECAST.LINEAR(
E23,
INDEX('DS2025'!$Q$21:$Q$35,MATCH(E23,'DS2025'!$P$21:$P$35,1)):
INDEX('DS2025'!$Q$21:$Q$35,MATCH(E23,'DS2025'!$P$21:$P$35,1)+1),
INDEX('DS2025'!$P$21:$P$35,MATCH(E23,'DS2025'!$P$21:$P$35,1)):
INDEX('DS2025'!$P$21:$P$35,MATCH(E23,'DS2025'!$P$21:$P$35,1)+1)),
IF($F$4=Database!$A$17,
_xlfn.FORECAST.LINEAR(
E23,
INDEX('DS2025'!$T$21:$T$35,MATCH(E23,'DS2025'!$S$21:$S$35,1)):
INDEX('DS2025'!$T$21:$T$35,MATCH(E23,'DS2025'!$S$21:$S$35,1)+1),
INDEX('DS2025'!$S$21:$S$35,MATCH(E23,'DS2025'!$S$21:$S$35,1)):
INDEX('DS2025'!$S$21:$S$35,MATCH(E23,'DS2025'!$S$21:$S$35,1)+1)),
IF($F$4=Database!$A$18,
_xlfn.FORECAST.LINEAR(
E23,
INDEX('DS2025'!$W$21:$W$35,MATCH(E23,'DS2025'!$V$21:$V$35,1)):
INDEX('DS2025'!$W$21:$W$35,MATCH(E23,'DS2025'!$V$21:$V$35,1)+1),
INDEX('DS2025'!$V$21:$V$35,MATCH(E23,'DS2025'!$V$21:$V$35,1)):
INDEX('DS2025'!$V$21:$V$35,MATCH(E23,'DS2025'!$V$21:$V$35,1)+1)),
IF($F$4=Database!$A$19,
_xlfn.FORECAST.LINEAR(
E23,
INDEX('DS2025'!$Z$21:$Z$35,MATCH(E23,'DS2025'!$Y$21:$Y$35,1)):
INDEX('DS2025'!$Z$21:$Z$35,MATCH(E23,'DS2025'!$Y$21:$Y$35,1)+1),
INDEX('DS2025'!$Y$21:$Y$35,MATCH(E23,'DS2025'!$Y$21:$Y$35,1)):
INDEX('DS2025'!$Y$21:$Y$35,MATCH(E23,'DS2025'!$Y$21:$Y$35,1)+1)),
IF($F$4=Database!$A$20,
_xlfn.FORECAST.LINEAR(
E23,
INDEX('DS2025'!$AC$21:$AC$35,MATCH(E23,'DS2025'!$AB$21:$AB$35,1)):
INDEX('DS2025'!$AC$21:$AC$35,MATCH(E23,'DS2025'!$AB$21:$AB$35,1)+1),
INDEX('DS2025'!$AB$21:$AB$35,MATCH(E23,'DS2025'!$AB$21:$AB$35,1)):
INDEX('DS2025'!$AB$21:$AB$35,MATCH(E23,'DS2025'!$AB$21:$AB$35,1)+1))
)))))))))))))))))))</f>
        <v>-0.36006466706658663</v>
      </c>
      <c r="G23" s="98">
        <f t="shared" si="1"/>
        <v>108.87393533293341</v>
      </c>
      <c r="H23" s="98">
        <f>'Data 100 C'!D24</f>
        <v>107.938</v>
      </c>
      <c r="I23" s="98">
        <f>IF($I$4=Database!$A$2,
_xlfn.FORECAST.LINEAR(H23,
INDEX('DS2025'!$B$5:$B$15,MATCH(H23,'DS2025'!$A$5:$A$15,1)):
INDEX('DS2025'!$B$5:$B$15,MATCH(H23,'DS2025'!$A$5:$A$15,1)+1),
INDEX('DS2025'!$A$5:$A$15,MATCH(H23,'DS2025'!$A$5:$A$15,1)):
INDEX('DS2025'!$A$5:$A$15,MATCH(H23,'DS2025'!$A$5:$A$15,1)+1)),
IF($I$4=Database!$A$3,
_xlfn.FORECAST.LINEAR(H23,
INDEX('DS2025'!$E$5:$E$15,MATCH(H23,'DS2025'!$D$5:$D$15,1)):
INDEX('DS2025'!$E$5:$E$15,MATCH(H23,'DS2025'!$D$5:$D$15,1)+1),
INDEX('DS2025'!$D$5:$D$15,MATCH(H23,'DS2025'!$D$5:$D$15,1)):
INDEX('DS2025'!$D$5:$D$15,MATCH(H23,'DS2025'!$D$5:$D$15,1)+1)),
IF($I$4=Database!$A$4,
_xlfn.FORECAST.LINEAR(H23,
INDEX('DS2025'!$H$5:$H$15,MATCH(H23,'DS2025'!$G$5:$G$15,1)):
INDEX('DS2025'!$H$5:$H$15,MATCH(H23,'DS2025'!$G$5:$G$15,1)+1),
INDEX('DS2025'!$G$5:$G$15,MATCH(H23,'DS2025'!$G$5:$G$15,1)):
INDEX('DS2025'!$G$5:$G$15,MATCH(H23,'DS2025'!$G$5:$G$15,1)+1)),
IF($I$4=Database!$A$5,
_xlfn.FORECAST.LINEAR(H23,
INDEX('DS2025'!$K$5:$K$15,MATCH(H23,'DS2025'!$J$5:$J$15,1)):
INDEX('DS2025'!$K$5:$K$15,MATCH(H23,'DS2025'!$J$5:$J$15,1)+1),
INDEX('DS2025'!$J$5:$J$15,MATCH(H23,'DS2025'!$J$5:$J$15,1)):
INDEX('DS2025'!$J$5:$J$15,MATCH(H23,'DS2025'!$J$5:$J$15,1)+1)),
IF($I$4=Database!$A$6,
_xlfn.FORECAST.LINEAR(H23,
INDEX('DS2025'!$N$5:$N$15,MATCH(H23,'DS2025'!$M$5:$M$15,1)):
INDEX('DS2025'!$N$5:$N$15,MATCH(H23,'DS2025'!$M$5:$M$15,1)+1),
INDEX('DS2025'!$M$5:$M$15,MATCH(H23,'DS2025'!$M$5:$M$15,1)):
INDEX('DS2025'!$M$5:$M$15,MATCH(H23,'DS2025'!$M$5:$M$15,1)+1)),
IF($I$4=Database!$A$7,
_xlfn.FORECAST.LINEAR(H23,
INDEX('DS2025'!$Q$5:$Q$15,MATCH(H23,'DS2025'!$P$5:$P$15,1)):
INDEX('DS2025'!$Q$5:$Q$15,MATCH(H23,'DS2025'!$P$5:$P$15,1)+1),
INDEX('DS2025'!$P$5:$P$15,MATCH(H23,'DS2025'!$P$5:$P$15,1)):
INDEX('DS2025'!$P$5:$P$15,MATCH(H23,'DS2025'!$P$5:$P$15,1)+1)),
IF($I$4=Database!$A$8,
_xlfn.FORECAST.LINEAR(H23,
INDEX('DS2025'!$T$5:$T$15,MATCH(H23,'DS2025'!$S$5:$S$15,1)):
INDEX('DS2025'!$T$5:$T$15,MATCH(H23,'DS2025'!$S$5:$S$15,1)+1),
INDEX('DS2025'!$S$5:$S$15,MATCH(H23,'DS2025'!$S$5:$S$15,1)):
INDEX('DS2025'!$S$5:$S$15,MATCH(H23,'DS2025'!$S$5:$S$15,1)+1)),
IF($I$4=Database!$A$9,
_xlfn.FORECAST.LINEAR(H23,
INDEX('DS2025'!$W$5:$W$15,MATCH(H23,'DS2025'!$V$5:$V$15,1)):
INDEX('DS2025'!$W$5:$W$15,MATCH(H23,'DS2025'!$V$5:$V$15,1)+1),
INDEX('DS2025'!$V$5:$V$15,MATCH(H23,'DS2025'!$V$5:$V$15,1)):
INDEX('DS2025'!$V$5:$V$15,MATCH(H23,'DS2025'!$V$5:$V$15,1)+1)),
IF($I$4=Database!$A$10,
_xlfn.FORECAST.LINEAR(H23,
INDEX('DS2025'!$Z$5:$Z$15,MATCH(H23,'DS2025'!$Y$5:$Y$15,1)):
INDEX('DS2025'!$Z$5:$Z$15,MATCH(H23,'DS2025'!$Y$5:$Y$15,1)+1),
INDEX('DS2025'!$Y$5:$Y$15,MATCH(H23,'DS2025'!$Y$5:$Y$15,1)):
INDEX('DS2025'!$Y$5:$Y$15,MATCH(H23,'DS2025'!$Y$5:$Y$15,1)+1)),
IF($I$4=Database!$A$11,
_xlfn.FORECAST.LINEAR(
H23,
INDEX('DS2025'!$B$21:$B$35,MATCH(H23,'DS2025'!$A$21:$A$35,1)):
INDEX('DS2025'!$B$21:$B$35,MATCH(H23,'DS2025'!$A$21:$A$35,1)+1),
INDEX('DS2025'!$A$21:$A$35,MATCH(H23,'DS2025'!$A$21:$A$35,1)):
INDEX('DS2025'!$A$21:$A$35,MATCH(H23,'DS2025'!$A$21:$A$35,1)+1)),
IF($I$4=Database!$A$12,
_xlfn.FORECAST.LINEAR(
H23,
INDEX('DS2025'!$E$21:$E$35,MATCH(H23,'DS2025'!$D$21:$D$35,1)):
INDEX('DS2025'!$E$21:$E$35,MATCH(H23,'DS2025'!$D$21:$D$35,1)+1),
INDEX('DS2025'!$D$21:$D$35,MATCH(H23,'DS2025'!$D$21:$D$35,1)):
INDEX('DS2025'!$D$21:$D$35,MATCH(H23,'DS2025'!$D$21:$D$35,1)+1)),
IF($I$4=Database!$A$13,
_xlfn.FORECAST.LINEAR(
H23,
INDEX('DS2025'!$H$21:$H$35,MATCH(H23,'DS2025'!$G$21:$G$35,1)):
INDEX('DS2025'!$H$21:$H$35,MATCH(H23,'DS2025'!$G$21:$G$35,1)+1),
INDEX('DS2025'!$G$21:$G$35,MATCH(H23,'DS2025'!$G$21:$G$35,1)):
INDEX('DS2025'!$G$21:$G$35,MATCH(H23,'DS2025'!$G$21:$G$35,1)+1)),
IF($I$4=Database!$A$14,
_xlfn.FORECAST.LINEAR(
H23,
INDEX('DS2025'!$K$21:$K$35,MATCH(H23,'DS2025'!$J$21:$J$35,1)):
INDEX('DS2025'!$K$21:$K$35,MATCH(H23,'DS2025'!$J$21:$J$35,1)+1),
INDEX('DS2025'!$J$21:$J$35,MATCH(H23,'DS2025'!$J$21:$J$35,1)):
INDEX('DS2025'!$J$21:$J$35,MATCH(H23,'DS2025'!$J$21:$J$35,1)+1)),
IF($I$4=Database!$A$15,
_xlfn.FORECAST.LINEAR(
H23,
INDEX('DS2025'!$N$21:$N$35,MATCH(H23,'DS2025'!$M$21:$M$35,1)):
INDEX('DS2025'!$N$21:$N$35,MATCH(H23,'DS2025'!$M$21:$M$35,1)+1),
INDEX('DS2025'!$M$21:$M$35,MATCH(H23,'DS2025'!$M$21:$M$35,1)):
INDEX('DS2025'!$M$21:$M$35,MATCH(H23,'DS2025'!$M$21:$M$35,1)+1)),
IF($I$4=Database!$A$16,
_xlfn.FORECAST.LINEAR(
H23,
INDEX('DS2025'!$Q$21:$Q$35,MATCH(H23,'DS2025'!$P$21:$P$35,1)):
INDEX('DS2025'!$Q$21:$Q$35,MATCH(H23,'DS2025'!$P$21:$P$35,1)+1),
INDEX('DS2025'!$P$21:$P$35,MATCH(H23,'DS2025'!$P$21:$P$35,1)):
INDEX('DS2025'!$P$21:$P$35,MATCH(H23,'DS2025'!$P$21:$P$35,1)+1)),
IF($I$4=Database!$A$17,
_xlfn.FORECAST.LINEAR(
H23,
INDEX('DS2025'!$T$21:$T$35,MATCH(H23,'DS2025'!$S$21:$S$35,1)):
INDEX('DS2025'!$T$21:$T$35,MATCH(H23,'DS2025'!$S$21:$S$35,1)+1),
INDEX('DS2025'!$S$21:$S$35,MATCH(H23,'DS2025'!$S$21:$S$35,1)):
INDEX('DS2025'!$S$21:$S$35,MATCH(H23,'DS2025'!$S$21:$S$35,1)+1)),
IF($I$4=Database!$A$18,
_xlfn.FORECAST.LINEAR(
H23,
INDEX('DS2025'!$W$21:$W$35,MATCH(H23,'DS2025'!$V$21:$V$35,1)):
INDEX('DS2025'!$W$21:$W$35,MATCH(H23,'DS2025'!$V$21:$V$35,1)+1),
INDEX('DS2025'!$V$21:$V$35,MATCH(H23,'DS2025'!$V$21:$V$35,1)):
INDEX('DS2025'!$V$21:$V$35,MATCH(H23,'DS2025'!$V$21:$V$35,1)+1)),
IF($I$4=Database!$A$19,
_xlfn.FORECAST.LINEAR(
H23,
INDEX('DS2025'!$Z$21:$Z$35,MATCH(H23,'DS2025'!$Y$21:$Y$35,1)):
INDEX('DS2025'!$Z$21:$Z$35,MATCH(H23,'DS2025'!$Y$21:$Y$35,1)+1),
INDEX('DS2025'!$Y$21:$Y$35,MATCH(H23,'DS2025'!$Y$21:$Y$35,1)):
INDEX('DS2025'!$Y$21:$Y$35,MATCH(H23,'DS2025'!$Y$21:$Y$35,1)+1)),
IF($I$4=Database!$A$20,
_xlfn.FORECAST.LINEAR(
H23,
INDEX('DS2025'!$AC$21:$AC$35,MATCH(H23,'DS2025'!$AB$21:$AB$35,1)):
INDEX('DS2025'!$AC$21:$AC$35,MATCH(H23,'DS2025'!$AB$21:$AB$35,1)+1),
INDEX('DS2025'!$AB$21:$AB$35,MATCH(H23,'DS2025'!$AB$21:$AB$35,1)):
INDEX('DS2025'!$AB$21:$AB$35,MATCH(H23,'DS2025'!$AB$21:$AB$35,1)+1))
)))))))))))))))))))</f>
        <v>-0.23026887639104943</v>
      </c>
      <c r="J23" s="98">
        <f t="shared" si="2"/>
        <v>107.70773112360895</v>
      </c>
      <c r="K23" s="98">
        <f>'Data 100 C'!E24</f>
        <v>108.289</v>
      </c>
      <c r="L23" s="98">
        <f>IF($L$4=Database!$A$2,
_xlfn.FORECAST.LINEAR(K23,
INDEX('DS2025'!$B$5:$B$15,MATCH(K23,'DS2025'!$A$5:$A$15,1)):
INDEX('DS2025'!$B$5:$B$15,MATCH(K23,'DS2025'!$A$5:$A$15,1)+1),
INDEX('DS2025'!$A$5:$A$15,MATCH(K23,'DS2025'!$A$5:$A$15,1)):
INDEX('DS2025'!$A$5:$A$15,MATCH(K23,'DS2025'!$A$5:$A$15,1)+1)),
IF($L$4=Database!$A$3,
_xlfn.FORECAST.LINEAR(K23,
INDEX('DS2025'!$E$5:$E$15,MATCH(K23,'DS2025'!$D$5:$D$15,1)):
INDEX('DS2025'!$E$5:$E$15,MATCH(K23,'DS2025'!$D$5:$D$15,1)+1),
INDEX('DS2025'!$D$5:$D$15,MATCH(K23,'DS2025'!$D$5:$D$15,1)):
INDEX('DS2025'!$D$5:$D$15,MATCH(K23,'DS2025'!$D$5:$D$15,1)+1)),
IF($L$4=Database!$A$4,
_xlfn.FORECAST.LINEAR(K23,
INDEX('DS2025'!$H$5:$H$15,MATCH(K23,'DS2025'!$G$5:$G$15,1)):
INDEX('DS2025'!$H$5:$H$15,MATCH(K23,'DS2025'!$G$5:$G$15,1)+1),
INDEX('DS2025'!$G$5:$G$15,MATCH(K23,'DS2025'!$G$5:$G$15,1)):
INDEX('DS2025'!$G$5:$G$15,MATCH(K23,'DS2025'!$G$5:$G$15,1)+1)),
IF($L$4=Database!$A$5,
_xlfn.FORECAST.LINEAR(K23,
INDEX('DS2025'!$K$5:$K$15,MATCH(K23,'DS2025'!$J$5:$J$15,1)):
INDEX('DS2025'!$K$5:$K$15,MATCH(K23,'DS2025'!$J$5:$J$15,1)+1),
INDEX('DS2025'!$J$5:$J$15,MATCH(K23,'DS2025'!$J$5:$J$15,1)):
INDEX('DS2025'!$J$5:$J$15,MATCH(K23,'DS2025'!$J$5:$J$15,1)+1)),
IF($L$4=Database!$A$6,
_xlfn.FORECAST.LINEAR(K23,
INDEX('DS2025'!$N$5:$N$15,MATCH(K23,'DS2025'!$M$5:$M$15,1)):
INDEX('DS2025'!$N$5:$N$15,MATCH(K23,'DS2025'!$M$5:$M$15,1)+1),
INDEX('DS2025'!$M$5:$M$15,MATCH(K23,'DS2025'!$M$5:$M$15,1)):
INDEX('DS2025'!$M$5:$M$15,MATCH(K23,'DS2025'!$M$5:$M$15,1)+1)),
IF($L$4=Database!$A$7,
_xlfn.FORECAST.LINEAR(K23,
INDEX('DS2025'!$Q$5:$Q$15,MATCH(K23,'DS2025'!$P$5:$P$15,1)):
INDEX('DS2025'!$Q$5:$Q$15,MATCH(K23,'DS2025'!$P$5:$P$15,1)+1),
INDEX('DS2025'!$P$5:$P$15,MATCH(K23,'DS2025'!$P$5:$P$15,1)):
INDEX('DS2025'!$P$5:$P$15,MATCH(K23,'DS2025'!$P$5:$P$15,1)+1)),
IF($L$4=Database!$A$8,
_xlfn.FORECAST.LINEAR(K23,
INDEX('DS2025'!$T$5:$T$15,MATCH(K23,'DS2025'!$S$5:$S$15,1)):
INDEX('DS2025'!$T$5:$T$15,MATCH(K23,'DS2025'!$S$5:$S$15,1)+1),
INDEX('DS2025'!$S$5:$S$15,MATCH(K23,'DS2025'!$S$5:$S$15,1)):
INDEX('DS2025'!$S$5:$S$15,MATCH(K23,'DS2025'!$S$5:$S$15,1)+1)),
IF($L$4=Database!$A$9,
_xlfn.FORECAST.LINEAR(K23,
INDEX('DS2025'!$W$5:$W$15,MATCH(K23,'DS2025'!$V$5:$V$15,1)):
INDEX('DS2025'!$W$5:$W$15,MATCH(K23,'DS2025'!$V$5:$V$15,1)+1),
INDEX('DS2025'!$V$5:$V$15,MATCH(K23,'DS2025'!$V$5:$V$15,1)):
INDEX('DS2025'!$V$5:$V$15,MATCH(K23,'DS2025'!$V$5:$V$15,1)+1)),
IF($L$4=Database!$A$10,
_xlfn.FORECAST.LINEAR(K23,
INDEX('DS2025'!$Z$5:$Z$15,MATCH(K23,'DS2025'!$Y$5:$Y$15,1)):
INDEX('DS2025'!$Z$5:$Z$15,MATCH(K23,'DS2025'!$Y$5:$Y$15,1)+1),
INDEX('DS2025'!$Y$5:$Y$15,MATCH(K23,'DS2025'!$Y$5:$Y$15,1)):
INDEX('DS2025'!$Y$5:$Y$15,MATCH(K23,'DS2025'!$Y$5:$Y$15,1)+1)),
IF($L$4=Database!$A$11,
_xlfn.FORECAST.LINEAR(
K23,
INDEX('DS2025'!$B$21:$B$35,MATCH(K23,'DS2025'!$A$21:$A$35,1)):
INDEX('DS2025'!$B$21:$B$35,MATCH(K23,'DS2025'!$A$21:$A$35,1)+1),
INDEX('DS2025'!$A$21:$A$35,MATCH(K23,'DS2025'!$A$21:$A$35,1)):
INDEX('DS2025'!$A$21:$A$35,MATCH(K23,'DS2025'!$A$21:$A$35,1)+1)),
IF($L$4=Database!$A$12,
_xlfn.FORECAST.LINEAR(
K23,
INDEX('DS2025'!$E$21:$E$35,MATCH(K23,'DS2025'!$D$21:$D$35,1)):
INDEX('DS2025'!$E$21:$E$35,MATCH(K23,'DS2025'!$D$21:$D$35,1)+1),
INDEX('DS2025'!$D$21:$D$35,MATCH(K23,'DS2025'!$D$21:$D$35,1)):
INDEX('DS2025'!$D$21:$D$35,MATCH(K23,'DS2025'!$D$21:$D$35,1)+1)),
IF($L$4=Database!$A$13,
_xlfn.FORECAST.LINEAR(
K23,
INDEX('DS2025'!$H$21:$H$35,MATCH(K23,'DS2025'!$G$21:$G$35,1)):
INDEX('DS2025'!$H$21:$H$35,MATCH(K23,'DS2025'!$G$21:$G$35,1)+1),
INDEX('DS2025'!$G$21:$G$35,MATCH(K23,'DS2025'!$G$21:$G$35,1)):
INDEX('DS2025'!$G$21:$G$35,MATCH(K23,'DS2025'!$G$21:$G$35,1)+1)),
IF($L$4=Database!$A$14,
_xlfn.FORECAST.LINEAR(
K23,
INDEX('DS2025'!$K$21:$K$35,MATCH(K23,'DS2025'!$J$21:$J$35,1)):
INDEX('DS2025'!$K$21:$K$35,MATCH(K23,'DS2025'!$J$21:$J$35,1)+1),
INDEX('DS2025'!$J$21:$J$35,MATCH(K23,'DS2025'!$J$21:$J$35,1)):
INDEX('DS2025'!$J$21:$J$35,MATCH(K23,'DS2025'!$J$21:$J$35,1)+1)),
IF($L$4=Database!$A$15,
_xlfn.FORECAST.LINEAR(
K23,
INDEX('DS2025'!$N$21:$N$35,MATCH(K23,'DS2025'!$M$21:$M$35,1)):
INDEX('DS2025'!$N$21:$N$35,MATCH(K23,'DS2025'!$M$21:$M$35,1)+1),
INDEX('DS2025'!$M$21:$M$35,MATCH(K23,'DS2025'!$M$21:$M$35,1)):
INDEX('DS2025'!$M$21:$M$35,MATCH(K23,'DS2025'!$M$21:$M$35,1)+1)),
IF($L$4=Database!$A$16,
_xlfn.FORECAST.LINEAR(
K23,
INDEX('DS2025'!$Q$21:$Q$35,MATCH(K23,'DS2025'!$P$21:$P$35,1)):
INDEX('DS2025'!$Q$21:$Q$35,MATCH(K23,'DS2025'!$P$21:$P$35,1)+1),
INDEX('DS2025'!$P$21:$P$35,MATCH(K23,'DS2025'!$P$21:$P$35,1)):
INDEX('DS2025'!$P$21:$P$35,MATCH(K23,'DS2025'!$P$21:$P$35,1)+1)),
IF($L$4=Database!$A$17,
_xlfn.FORECAST.LINEAR(
K23,
INDEX('DS2025'!$T$21:$T$35,MATCH(K23,'DS2025'!$S$21:$S$35,1)):
INDEX('DS2025'!$T$21:$T$35,MATCH(K23,'DS2025'!$S$21:$S$35,1)+1),
INDEX('DS2025'!$S$21:$S$35,MATCH(K23,'DS2025'!$S$21:$S$35,1)):
INDEX('DS2025'!$S$21:$S$35,MATCH(K23,'DS2025'!$S$21:$S$35,1)+1)),
IF($L$4=Database!$A$18,
_xlfn.FORECAST.LINEAR(
K23,
INDEX('DS2025'!$W$21:$W$35,MATCH(K23,'DS2025'!$V$21:$V$35,1)):
INDEX('DS2025'!$W$21:$W$35,MATCH(K23,'DS2025'!$V$21:$V$35,1)+1),
INDEX('DS2025'!$V$21:$V$35,MATCH(K23,'DS2025'!$V$21:$V$35,1)):
INDEX('DS2025'!$V$21:$V$35,MATCH(K23,'DS2025'!$V$21:$V$35,1)+1)),
IF($L$4=Database!$A$19,
_xlfn.FORECAST.LINEAR(
K23,
INDEX('DS2025'!$Z$21:$Z$35,MATCH(K23,'DS2025'!$Y$21:$Y$35,1)):
INDEX('DS2025'!$Z$21:$Z$35,MATCH(K23,'DS2025'!$Y$21:$Y$35,1)+1),
INDEX('DS2025'!$Y$21:$Y$35,MATCH(K23,'DS2025'!$Y$21:$Y$35,1)):
INDEX('DS2025'!$Y$21:$Y$35,MATCH(K23,'DS2025'!$Y$21:$Y$35,1)+1)),
IF($L$4=Database!$A$20,
_xlfn.FORECAST.LINEAR(
K23,
INDEX('DS2025'!$AC$21:$AC$35,MATCH(K23,'DS2025'!$AB$21:$AB$35,1)):
INDEX('DS2025'!$AC$21:$AC$35,MATCH(K23,'DS2025'!$AB$21:$AB$35,1)+1),
INDEX('DS2025'!$AB$21:$AB$35,MATCH(K23,'DS2025'!$AB$21:$AB$35,1)):
INDEX('DS2025'!$AB$21:$AB$35,MATCH(K23,'DS2025'!$AB$21:$AB$35,1)+1))
)))))))))))))))))))</f>
        <v>-0.35995128974205154</v>
      </c>
      <c r="M23" s="98">
        <f t="shared" si="3"/>
        <v>107.92904871025794</v>
      </c>
      <c r="N23" s="317">
        <f>'Data 100 C'!F24</f>
        <v>106.60299999999999</v>
      </c>
      <c r="O23" s="98">
        <f>IF($O$4=Database!$A$2,
_xlfn.FORECAST.LINEAR(N23,
INDEX('DS2025'!$B$5:$B$15,MATCH(N23,'DS2025'!$A$5:$A$15,1)):
INDEX('DS2025'!$B$5:$B$15,MATCH(N23,'DS2025'!$A$5:$A$15,1)+1),
INDEX('DS2025'!$A$5:$A$15,MATCH(N23,'DS2025'!$A$5:$A$15,1)):
INDEX('DS2025'!$A$5:$A$15,MATCH(N23,'DS2025'!$A$5:$A$15,1)+1)),
IF($O$4=Database!$A$3,
_xlfn.FORECAST.LINEAR(N23,
INDEX('DS2025'!$E$5:$E$15,MATCH(N23,'DS2025'!$D$5:$D$15,1)):
INDEX('DS2025'!$E$5:$E$15,MATCH(N23,'DS2025'!$D$5:$D$15,1)+1),
INDEX('DS2025'!$D$5:$D$15,MATCH(N23,'DS2025'!$D$5:$D$15,1)):
INDEX('DS2025'!$D$5:$D$15,MATCH(N23,'DS2025'!$D$5:$D$15,1)+1)),
IF($O$4=Database!$A$4,
_xlfn.FORECAST.LINEAR(N23,
INDEX('DS2025'!$H$5:$H$15,MATCH(N23,'DS2025'!$G$5:$G$15,1)):
INDEX('DS2025'!$H$5:$H$15,MATCH(N23,'DS2025'!$G$5:$G$15,1)+1),
INDEX('DS2025'!$G$5:$G$15,MATCH(N23,'DS2025'!$G$5:$G$15,1)):
INDEX('DS2025'!$G$5:$G$15,MATCH(N23,'DS2025'!$G$5:$G$15,1)+1)),
IF($O$4=Database!$A$5,
_xlfn.FORECAST.LINEAR(N23,
INDEX('DS2025'!$K$5:$K$15,MATCH(N23,'DS2025'!$J$5:$J$15,1)):
INDEX('DS2025'!$K$5:$K$15,MATCH(N23,'DS2025'!$J$5:$J$15,1)+1),
INDEX('DS2025'!$J$5:$J$15,MATCH(N23,'DS2025'!$J$5:$J$15,1)):
INDEX('DS2025'!$J$5:$J$15,MATCH(N23,'DS2025'!$J$5:$J$15,1)+1)),
IF($O$4=Database!$A$6,
_xlfn.FORECAST.LINEAR(N23,
INDEX('DS2025'!$N$5:$N$15,MATCH(N23,'DS2025'!$M$5:$M$15,1)):
INDEX('DS2025'!$N$5:$N$15,MATCH(N23,'DS2025'!$M$5:$M$15,1)+1),
INDEX('DS2025'!$M$5:$M$15,MATCH(N23,'DS2025'!$M$5:$M$15,1)):
INDEX('DS2025'!$M$5:$M$15,MATCH(N23,'DS2025'!$M$5:$M$15,1)+1)),
IF($O$4=Database!$A$7,
_xlfn.FORECAST.LINEAR(N23,
INDEX('DS2025'!$Q$5:$Q$15,MATCH(N23,'DS2025'!$P$5:$P$15,1)):
INDEX('DS2025'!$Q$5:$Q$15,MATCH(N23,'DS2025'!$P$5:$P$15,1)+1),
INDEX('DS2025'!$P$5:$P$15,MATCH(N23,'DS2025'!$P$5:$P$15,1)):
INDEX('DS2025'!$P$5:$P$15,MATCH(N23,'DS2025'!$P$5:$P$15,1)+1)),
IF($O$4=Database!$A$8,
_xlfn.FORECAST.LINEAR(N23,
INDEX('DS2025'!$T$5:$T$15,MATCH(N23,'DS2025'!$S$5:$S$15,1)):
INDEX('DS2025'!$T$5:$T$15,MATCH(N23,'DS2025'!$S$5:$S$15,1)+1),
INDEX('DS2025'!$S$5:$S$15,MATCH(N23,'DS2025'!$S$5:$S$15,1)):
INDEX('DS2025'!$S$5:$S$15,MATCH(N23,'DS2025'!$S$5:$S$15,1)+1)),
IF($O$4=Database!$A$9,
_xlfn.FORECAST.LINEAR(N23,
INDEX('DS2025'!$W$5:$W$15,MATCH(N23,'DS2025'!$V$5:$V$15,1)):
INDEX('DS2025'!$W$5:$W$15,MATCH(N23,'DS2025'!$V$5:$V$15,1)+1),
INDEX('DS2025'!$V$5:$V$15,MATCH(N23,'DS2025'!$V$5:$V$15,1)):
INDEX('DS2025'!$V$5:$V$15,MATCH(N23,'DS2025'!$V$5:$V$15,1)+1)),
IF($O$4=Database!$A$10,
_xlfn.FORECAST.LINEAR(N23,
INDEX('DS2025'!$Z$5:$Z$15,MATCH(N23,'DS2025'!$Y$5:$Y$15,1)):
INDEX('DS2025'!$Z$5:$Z$15,MATCH(N23,'DS2025'!$Y$5:$Y$15,1)+1),
INDEX('DS2025'!$Y$5:$Y$15,MATCH(N23,'DS2025'!$Y$5:$Y$15,1)):
INDEX('DS2025'!$Y$5:$Y$15,MATCH(N23,'DS2025'!$Y$5:$Y$15,1)+1)),
IF($O$4=Database!$A$11,
_xlfn.FORECAST.LINEAR(
N23,
INDEX('DS2025'!$B$21:$B$35,MATCH(N23,'DS2025'!$A$21:$A$35,1)):
INDEX('DS2025'!$B$21:$B$35,MATCH(N23,'DS2025'!$A$21:$A$35,1)+1),
INDEX('DS2025'!$A$21:$A$35,MATCH(N23,'DS2025'!$A$21:$A$35,1)):
INDEX('DS2025'!$A$21:$A$35,MATCH(N23,'DS2025'!$A$21:$A$35,1)+1)),
IF($O$4=Database!$A$12,
_xlfn.FORECAST.LINEAR(
N23,
INDEX('DS2025'!$E$21:$E$35,MATCH(N23,'DS2025'!$D$21:$D$35,1)):
INDEX('DS2025'!$E$21:$E$35,MATCH(N23,'DS2025'!$D$21:$D$35,1)+1),
INDEX('DS2025'!$D$21:$D$35,MATCH(N23,'DS2025'!$D$21:$D$35,1)):
INDEX('DS2025'!$D$21:$D$35,MATCH(N23,'DS2025'!$D$21:$D$35,1)+1)),
IF($O$4=Database!$A$13,
_xlfn.FORECAST.LINEAR(
N23,
INDEX('DS2025'!$H$21:$H$35,MATCH(N23,'DS2025'!$G$21:$G$35,1)):
INDEX('DS2025'!$H$21:$H$35,MATCH(N23,'DS2025'!$G$21:$G$35,1)+1),
INDEX('DS2025'!$G$21:$G$35,MATCH(N23,'DS2025'!$G$21:$G$35,1)):
INDEX('DS2025'!$G$21:$G$35,MATCH(N23,'DS2025'!$G$21:$G$35,1)+1)),
IF($O$4=Database!$A$14,
_xlfn.FORECAST.LINEAR(
N23,
INDEX('DS2025'!$K$21:$K$35,MATCH(N23,'DS2025'!$J$21:$J$35,1)):
INDEX('DS2025'!$K$21:$K$35,MATCH(N23,'DS2025'!$J$21:$J$35,1)+1),
INDEX('DS2025'!$J$21:$J$35,MATCH(N23,'DS2025'!$J$21:$J$35,1)):
INDEX('DS2025'!$J$21:$J$35,MATCH(N23,'DS2025'!$J$21:$J$35,1)+1)),
IF($O$4=Database!$A$15,
_xlfn.FORECAST.LINEAR(
N23,
INDEX('DS2025'!$N$21:$N$35,MATCH(N23,'DS2025'!$M$21:$M$35,1)):
INDEX('DS2025'!$N$21:$N$35,MATCH(N23,'DS2025'!$M$21:$M$35,1)+1),
INDEX('DS2025'!$M$21:$M$35,MATCH(N23,'DS2025'!$M$21:$M$35,1)):
INDEX('DS2025'!$M$21:$M$35,MATCH(N23,'DS2025'!$M$21:$M$35,1)+1)),
IF($O$4=Database!$A$16,
_xlfn.FORECAST.LINEAR(
N23,
INDEX('DS2025'!$Q$21:$Q$35,MATCH(N23,'DS2025'!$P$21:$P$35,1)):
INDEX('DS2025'!$Q$21:$Q$35,MATCH(N23,'DS2025'!$P$21:$P$35,1)+1),
INDEX('DS2025'!$P$21:$P$35,MATCH(N23,'DS2025'!$P$21:$P$35,1)):
INDEX('DS2025'!$P$21:$P$35,MATCH(N23,'DS2025'!$P$21:$P$35,1)+1)),
IF($O$4=Database!$A$17,
_xlfn.FORECAST.LINEAR(
N23,
INDEX('DS2025'!$T$21:$T$35,MATCH(N23,'DS2025'!$S$21:$S$35,1)):
INDEX('DS2025'!$T$21:$T$35,MATCH(N23,'DS2025'!$S$21:$S$35,1)+1),
INDEX('DS2025'!$S$21:$S$35,MATCH(N23,'DS2025'!$S$21:$S$35,1)):
INDEX('DS2025'!$S$21:$S$35,MATCH(N23,'DS2025'!$S$21:$S$35,1)+1)),
IF($O$4=Database!$A$18,
_xlfn.FORECAST.LINEAR(
N23,
INDEX('DS2025'!$W$21:$W$35,MATCH(N23,'DS2025'!$V$21:$V$35,1)):
INDEX('DS2025'!$W$21:$W$35,MATCH(N23,'DS2025'!$V$21:$V$35,1)+1),
INDEX('DS2025'!$V$21:$V$35,MATCH(N23,'DS2025'!$V$21:$V$35,1)):
INDEX('DS2025'!$V$21:$V$35,MATCH(N23,'DS2025'!$V$21:$V$35,1)+1)),
IF($O$4=Database!$A$19,
_xlfn.FORECAST.LINEAR(
N23,
INDEX('DS2025'!$Z$21:$Z$35,MATCH(N23,'DS2025'!$Y$21:$Y$35,1)):
INDEX('DS2025'!$Z$21:$Z$35,MATCH(N23,'DS2025'!$Y$21:$Y$35,1)+1),
INDEX('DS2025'!$Y$21:$Y$35,MATCH(N23,'DS2025'!$Y$21:$Y$35,1)):
INDEX('DS2025'!$Y$21:$Y$35,MATCH(N23,'DS2025'!$Y$21:$Y$35,1)+1)),
IF($O$4=Database!$A$20,
_xlfn.FORECAST.LINEAR(
N23,
INDEX('DS2025'!$AC$21:$AC$35,MATCH(N23,'DS2025'!$AB$21:$AB$35,1)):
INDEX('DS2025'!$AC$21:$AC$35,MATCH(N23,'DS2025'!$AB$21:$AB$35,1)+1),
INDEX('DS2025'!$AB$21:$AB$35,MATCH(N23,'DS2025'!$AB$21:$AB$35,1)):
INDEX('DS2025'!$AB$21:$AB$35,MATCH(N23,'DS2025'!$AB$21:$AB$35,1)+1))
)))))))))))))))))))</f>
        <v>-0.35974901019796035</v>
      </c>
      <c r="P23" s="96">
        <f t="shared" si="4"/>
        <v>106.24325098980204</v>
      </c>
      <c r="Q23" s="317">
        <f>'Data 100 C'!G24</f>
        <v>107.988</v>
      </c>
      <c r="R23" s="98">
        <f>IF($R$4=Database!$A$2,
_xlfn.FORECAST.LINEAR(Q23,
INDEX('DS2025'!$B$5:$B$15,MATCH(Q23,'DS2025'!$A$5:$A$15,1)):
INDEX('DS2025'!$B$5:$B$15,MATCH(Q23,'DS2025'!$A$5:$A$15,1)+1),
INDEX('DS2025'!$A$5:$A$15,MATCH(Q23,'DS2025'!$A$5:$A$15,1)):
INDEX('DS2025'!$A$5:$A$15,MATCH(Q23,'DS2025'!$A$5:$A$15,1)+1)),
IF($R$4=Database!$A$3,
_xlfn.FORECAST.LINEAR(Q23,
INDEX('DS2025'!$E$5:$E$15,MATCH(Q23,'DS2025'!$D$5:$D$15,1)):
INDEX('DS2025'!$E$5:$E$15,MATCH(Q23,'DS2025'!$D$5:$D$15,1)+1),
INDEX('DS2025'!$D$5:$D$15,MATCH(Q23,'DS2025'!$D$5:$D$15,1)):
INDEX('DS2025'!$D$5:$D$15,MATCH(Q23,'DS2025'!$D$5:$D$15,1)+1)),
IF($R$4=Database!$A$4,
_xlfn.FORECAST.LINEAR(Q23,
INDEX('DS2025'!$H$5:$H$15,MATCH(Q23,'DS2025'!$G$5:$G$15,1)):
INDEX('DS2025'!$H$5:$H$15,MATCH(Q23,'DS2025'!$G$5:$G$15,1)+1),
INDEX('DS2025'!$G$5:$G$15,MATCH(Q23,'DS2025'!$G$5:$G$15,1)):
INDEX('DS2025'!$G$5:$G$15,MATCH(Q23,'DS2025'!$G$5:$G$15,1)+1)),
IF($R$4=Database!$A$5,
_xlfn.FORECAST.LINEAR(Q23,
INDEX('DS2025'!$K$5:$K$15,MATCH(Q23,'DS2025'!$J$5:$J$15,1)):
INDEX('DS2025'!$K$5:$K$15,MATCH(Q23,'DS2025'!$J$5:$J$15,1)+1),
INDEX('DS2025'!$J$5:$J$15,MATCH(Q23,'DS2025'!$J$5:$J$15,1)):
INDEX('DS2025'!$J$5:$J$15,MATCH(Q23,'DS2025'!$J$5:$J$15,1)+1)),
IF($R$4=Database!$A$6,
_xlfn.FORECAST.LINEAR(Q23,
INDEX('DS2025'!$N$5:$N$15,MATCH(Q23,'DS2025'!$M$5:$M$15,1)):
INDEX('DS2025'!$N$5:$N$15,MATCH(Q23,'DS2025'!$M$5:$M$15,1)+1),
INDEX('DS2025'!$M$5:$M$15,MATCH(Q23,'DS2025'!$M$5:$M$15,1)):
INDEX('DS2025'!$M$5:$M$15,MATCH(Q23,'DS2025'!$M$5:$M$15,1)+1)),
IF($R$4=Database!$A$7,
_xlfn.FORECAST.LINEAR(Q23,
INDEX('DS2025'!$Q$5:$Q$15,MATCH(Q23,'DS2025'!$P$5:$P$15,1)):
INDEX('DS2025'!$Q$5:$Q$15,MATCH(Q23,'DS2025'!$P$5:$P$15,1)+1),
INDEX('DS2025'!$P$5:$P$15,MATCH(Q23,'DS2025'!$P$5:$P$15,1)):
INDEX('DS2025'!$P$5:$P$15,MATCH(Q23,'DS2025'!$P$5:$P$15,1)+1)),
IF($R$4=Database!$A$8,
_xlfn.FORECAST.LINEAR(Q23,
INDEX('DS2025'!$T$5:$T$15,MATCH(Q23,'DS2025'!$S$5:$S$15,1)):
INDEX('DS2025'!$T$5:$T$15,MATCH(Q23,'DS2025'!$S$5:$S$15,1)+1),
INDEX('DS2025'!$S$5:$S$15,MATCH(Q23,'DS2025'!$S$5:$S$15,1)):
INDEX('DS2025'!$S$5:$S$15,MATCH(Q23,'DS2025'!$S$5:$S$15,1)+1)),
IF($R$4=Database!$A$9,
_xlfn.FORECAST.LINEAR(Q23,
INDEX('DS2025'!$W$5:$W$15,MATCH(Q23,'DS2025'!$V$5:$V$15,1)):
INDEX('DS2025'!$W$5:$W$15,MATCH(Q23,'DS2025'!$V$5:$V$15,1)+1),
INDEX('DS2025'!$V$5:$V$15,MATCH(Q23,'DS2025'!$V$5:$V$15,1)):
INDEX('DS2025'!$V$5:$V$15,MATCH(Q23,'DS2025'!$V$5:$V$15,1)+1)),
IF($R$4=Database!$A$10,
_xlfn.FORECAST.LINEAR(Q23,
INDEX('DS2025'!$Z$5:$Z$15,MATCH(Q23,'DS2025'!$Y$5:$Y$15,1)):
INDEX('DS2025'!$Z$5:$Z$15,MATCH(Q23,'DS2025'!$Y$5:$Y$15,1)+1),
INDEX('DS2025'!$Y$5:$Y$15,MATCH(Q23,'DS2025'!$Y$5:$Y$15,1)):
INDEX('DS2025'!$Y$5:$Y$15,MATCH(Q23,'DS2025'!$Y$5:$Y$15,1)+1)),
IF($R$4=Database!$A$11,
_xlfn.FORECAST.LINEAR(
Q23,
INDEX('DS2025'!$B$21:$B$35,MATCH(Q23,'DS2025'!$A$21:$A$35,1)):
INDEX('DS2025'!$B$21:$B$35,MATCH(Q23,'DS2025'!$A$21:$A$35,1)+1),
INDEX('DS2025'!$A$21:$A$35,MATCH(Q23,'DS2025'!$A$21:$A$35,1)):
INDEX('DS2025'!$A$21:$A$35,MATCH(Q23,'DS2025'!$A$21:$A$35,1)+1)),
IF($R$4=Database!$A$12,
_xlfn.FORECAST.LINEAR(
Q23,
INDEX('DS2025'!$E$21:$E$35,MATCH(Q23,'DS2025'!$D$21:$D$35,1)):
INDEX('DS2025'!$E$21:$E$35,MATCH(Q23,'DS2025'!$D$21:$D$35,1)+1),
INDEX('DS2025'!$D$21:$D$35,MATCH(Q23,'DS2025'!$D$21:$D$35,1)):
INDEX('DS2025'!$D$21:$D$35,MATCH(Q23,'DS2025'!$D$21:$D$35,1)+1)),
IF($R$4=Database!$A$13,
_xlfn.FORECAST.LINEAR(
Q23,
INDEX('DS2025'!$H$21:$H$35,MATCH(Q23,'DS2025'!$G$21:$G$35,1)):
INDEX('DS2025'!$H$21:$H$35,MATCH(Q23,'DS2025'!$G$21:$G$35,1)+1),
INDEX('DS2025'!$G$21:$G$35,MATCH(Q23,'DS2025'!$G$21:$G$35,1)):
INDEX('DS2025'!$G$21:$G$35,MATCH(Q23,'DS2025'!$G$21:$G$35,1)+1)),
IF($R$4=Database!$A$14,
_xlfn.FORECAST.LINEAR(
Q23,
INDEX('DS2025'!$K$21:$K$35,MATCH(Q23,'DS2025'!$J$21:$J$35,1)):
INDEX('DS2025'!$K$21:$K$35,MATCH(Q23,'DS2025'!$J$21:$J$35,1)+1),
INDEX('DS2025'!$J$21:$J$35,MATCH(Q23,'DS2025'!$J$21:$J$35,1)):
INDEX('DS2025'!$J$21:$J$35,MATCH(Q23,'DS2025'!$J$21:$J$35,1)+1)),
IF($R$4=Database!$A$15,
_xlfn.FORECAST.LINEAR(
Q23,
INDEX('DS2025'!$N$21:$N$35,MATCH(Q23,'DS2025'!$M$21:$M$35,1)):
INDEX('DS2025'!$N$21:$N$35,MATCH(Q23,'DS2025'!$M$21:$M$35,1)+1),
INDEX('DS2025'!$M$21:$M$35,MATCH(Q23,'DS2025'!$M$21:$M$35,1)):
INDEX('DS2025'!$M$21:$M$35,MATCH(Q23,'DS2025'!$M$21:$M$35,1)+1)),
IF($R$4=Database!$A$16,
_xlfn.FORECAST.LINEAR(
Q23,
INDEX('DS2025'!$Q$21:$Q$35,MATCH(Q23,'DS2025'!$P$21:$P$35,1)):
INDEX('DS2025'!$Q$21:$Q$35,MATCH(Q23,'DS2025'!$P$21:$P$35,1)+1),
INDEX('DS2025'!$P$21:$P$35,MATCH(Q23,'DS2025'!$P$21:$P$35,1)):
INDEX('DS2025'!$P$21:$P$35,MATCH(Q23,'DS2025'!$P$21:$P$35,1)+1)),
IF($R$4=Database!$A$17,
_xlfn.FORECAST.LINEAR(
Q23,
INDEX('DS2025'!$T$21:$T$35,MATCH(Q23,'DS2025'!$S$21:$S$35,1)):
INDEX('DS2025'!$T$21:$T$35,MATCH(Q23,'DS2025'!$S$21:$S$35,1)+1),
INDEX('DS2025'!$S$21:$S$35,MATCH(Q23,'DS2025'!$S$21:$S$35,1)):
INDEX('DS2025'!$S$21:$S$35,MATCH(Q23,'DS2025'!$S$21:$S$35,1)+1)),
IF($R$4=Database!$A$18,
_xlfn.FORECAST.LINEAR(
Q23,
INDEX('DS2025'!$W$21:$W$35,MATCH(Q23,'DS2025'!$V$21:$V$35,1)):
INDEX('DS2025'!$W$21:$W$35,MATCH(Q23,'DS2025'!$V$21:$V$35,1)+1),
INDEX('DS2025'!$V$21:$V$35,MATCH(Q23,'DS2025'!$V$21:$V$35,1)):
INDEX('DS2025'!$V$21:$V$35,MATCH(Q23,'DS2025'!$V$21:$V$35,1)+1)),
IF($R$4=Database!$A$19,
_xlfn.FORECAST.LINEAR(
Q23,
INDEX('DS2025'!$Z$21:$Z$35,MATCH(Q23,'DS2025'!$Y$21:$Y$35,1)):
INDEX('DS2025'!$Z$21:$Z$35,MATCH(Q23,'DS2025'!$Y$21:$Y$35,1)+1),
INDEX('DS2025'!$Y$21:$Y$35,MATCH(Q23,'DS2025'!$Y$21:$Y$35,1)):
INDEX('DS2025'!$Y$21:$Y$35,MATCH(Q23,'DS2025'!$Y$21:$Y$35,1)+1)),
IF($R$4=Database!$A$20,
_xlfn.FORECAST.LINEAR(
Q23,
INDEX('DS2025'!$AC$21:$AC$35,MATCH(Q23,'DS2025'!$AB$21:$AB$35,1)):
INDEX('DS2025'!$AC$21:$AC$35,MATCH(Q23,'DS2025'!$AB$21:$AB$35,1)+1),
INDEX('DS2025'!$AB$21:$AB$35,MATCH(Q23,'DS2025'!$AB$21:$AB$35,1)):
INDEX('DS2025'!$AB$21:$AB$35,MATCH(Q23,'DS2025'!$AB$21:$AB$35,1)+1))
)))))))))))))))))))</f>
        <v>-1.7562559923298166E-2</v>
      </c>
      <c r="S23" s="98">
        <f t="shared" si="5"/>
        <v>107.97043744007671</v>
      </c>
      <c r="T23" s="317">
        <f>'Data 100 C'!H24</f>
        <v>105.83</v>
      </c>
      <c r="U23" s="98">
        <f>IF($U$4=Database!$A$2,
_xlfn.FORECAST.LINEAR(T23,
INDEX('DS2025'!$B$5:$B$15,MATCH(T23,'DS2025'!$A$5:$A$15,1)):
INDEX('DS2025'!$B$5:$B$15,MATCH(T23,'DS2025'!$A$5:$A$15,1)+1),
INDEX('DS2025'!$A$5:$A$15,MATCH(T23,'DS2025'!$A$5:$A$15,1)):
INDEX('DS2025'!$A$5:$A$15,MATCH(T23,'DS2025'!$A$5:$A$15,1)+1)),
IF($U$4=Database!$A$3,
_xlfn.FORECAST.LINEAR(T23,
INDEX('DS2025'!$E$5:$E$15,MATCH(T23,'DS2025'!$D$5:$D$15,1)):
INDEX('DS2025'!$E$5:$E$15,MATCH(T23,'DS2025'!$D$5:$D$15,1)+1),
INDEX('DS2025'!$D$5:$D$15,MATCH(T23,'DS2025'!$D$5:$D$15,1)):
INDEX('DS2025'!$D$5:$D$15,MATCH(T23,'DS2025'!$D$5:$D$15,1)+1)),
IF($U$4=Database!$A$4,
_xlfn.FORECAST.LINEAR(T23,
INDEX('DS2025'!$H$5:$H$15,MATCH(T23,'DS2025'!$G$5:$G$15,1)):
INDEX('DS2025'!$H$5:$H$15,MATCH(T23,'DS2025'!$G$5:$G$15,1)+1),
INDEX('DS2025'!$G$5:$G$15,MATCH(T23,'DS2025'!$G$5:$G$15,1)):
INDEX('DS2025'!$G$5:$G$15,MATCH(T23,'DS2025'!$G$5:$G$15,1)+1)),
IF($U$4=Database!$A$5,
_xlfn.FORECAST.LINEAR(T23,
INDEX('DS2025'!$K$5:$K$15,MATCH(T23,'DS2025'!$J$5:$J$15,1)):
INDEX('DS2025'!$K$5:$K$15,MATCH(T23,'DS2025'!$J$5:$J$15,1)+1),
INDEX('DS2025'!$J$5:$J$15,MATCH(T23,'DS2025'!$J$5:$J$15,1)):
INDEX('DS2025'!$J$5:$J$15,MATCH(T23,'DS2025'!$J$5:$J$15,1)+1)),
IF($U$4=Database!$A$6,
_xlfn.FORECAST.LINEAR(T23,
INDEX('DS2025'!$N$5:$N$15,MATCH(T23,'DS2025'!$M$5:$M$15,1)):
INDEX('DS2025'!$N$5:$N$15,MATCH(T23,'DS2025'!$M$5:$M$15,1)+1),
INDEX('DS2025'!$M$5:$M$15,MATCH(T23,'DS2025'!$M$5:$M$15,1)):
INDEX('DS2025'!$M$5:$M$15,MATCH(T23,'DS2025'!$M$5:$M$15,1)+1)),
IF($U$4=Database!$A$7,
_xlfn.FORECAST.LINEAR(T23,
INDEX('DS2025'!$Q$5:$Q$15,MATCH(T23,'DS2025'!$P$5:$P$15,1)):
INDEX('DS2025'!$Q$5:$Q$15,MATCH(T23,'DS2025'!$P$5:$P$15,1)+1),
INDEX('DS2025'!$P$5:$P$15,MATCH(T23,'DS2025'!$P$5:$P$15,1)):
INDEX('DS2025'!$P$5:$P$15,MATCH(T23,'DS2025'!$P$5:$P$15,1)+1)),
IF($U$4=Database!$A$8,
_xlfn.FORECAST.LINEAR(T23,
INDEX('DS2025'!$T$5:$T$15,MATCH(T23,'DS2025'!$S$5:$S$15,1)):
INDEX('DS2025'!$T$5:$T$15,MATCH(T23,'DS2025'!$S$5:$S$15,1)+1),
INDEX('DS2025'!$S$5:$S$15,MATCH(T23,'DS2025'!$S$5:$S$15,1)):
INDEX('DS2025'!$S$5:$S$15,MATCH(T23,'DS2025'!$S$5:$S$15,1)+1)),
IF($U$4=Database!$A$9,
_xlfn.FORECAST.LINEAR(T23,
INDEX('DS2025'!$W$5:$W$15,MATCH(T23,'DS2025'!$V$5:$V$15,1)):
INDEX('DS2025'!$W$5:$W$15,MATCH(T23,'DS2025'!$V$5:$V$15,1)+1),
INDEX('DS2025'!$V$5:$V$15,MATCH(T23,'DS2025'!$V$5:$V$15,1)):
INDEX('DS2025'!$V$5:$V$15,MATCH(T23,'DS2025'!$V$5:$V$15,1)+1)),
IF($U$4=Database!$A$10,
_xlfn.FORECAST.LINEAR(T23,
INDEX('DS2025'!$Z$5:$Z$15,MATCH(T23,'DS2025'!$Y$5:$Y$15,1)):
INDEX('DS2025'!$Z$5:$Z$15,MATCH(T23,'DS2025'!$Y$5:$Y$15,1)+1),
INDEX('DS2025'!$Y$5:$Y$15,MATCH(T23,'DS2025'!$Y$5:$Y$15,1)):
INDEX('DS2025'!$Y$5:$Y$15,MATCH(T23,'DS2025'!$Y$5:$Y$15,1)+1)),
IF($U$4=Database!$A$11,
_xlfn.FORECAST.LINEAR(
T23,
INDEX('DS2025'!$B$21:$B$35,MATCH(T23,'DS2025'!$A$21:$A$35,1)):
INDEX('DS2025'!$B$21:$B$35,MATCH(T23,'DS2025'!$A$21:$A$35,1)+1),
INDEX('DS2025'!$A$21:$A$35,MATCH(T23,'DS2025'!$A$21:$A$35,1)):
INDEX('DS2025'!$A$21:$A$35,MATCH(T23,'DS2025'!$A$21:$A$35,1)+1)),
IF($U$4=Database!$A$12,
_xlfn.FORECAST.LINEAR(
T23,
INDEX('DS2025'!$E$21:$E$35,MATCH(T23,'DS2025'!$D$21:$D$35,1)):
INDEX('DS2025'!$E$21:$E$35,MATCH(T23,'DS2025'!$D$21:$D$35,1)+1),
INDEX('DS2025'!$D$21:$D$35,MATCH(T23,'DS2025'!$D$21:$D$35,1)):
INDEX('DS2025'!$D$21:$D$35,MATCH(T23,'DS2025'!$D$21:$D$35,1)+1)),
IF($U$4=Database!$A$13,
_xlfn.FORECAST.LINEAR(
T23,
INDEX('DS2025'!$H$21:$H$35,MATCH(T23,'DS2025'!$G$21:$G$35,1)):
INDEX('DS2025'!$H$21:$H$35,MATCH(T23,'DS2025'!$G$21:$G$35,1)+1),
INDEX('DS2025'!$G$21:$G$35,MATCH(T23,'DS2025'!$G$21:$G$35,1)):
INDEX('DS2025'!$G$21:$G$35,MATCH(T23,'DS2025'!$G$21:$G$35,1)+1)),
IF($U$4=Database!$A$14,
_xlfn.FORECAST.LINEAR(
T23,
INDEX('DS2025'!$K$21:$K$35,MATCH(T23,'DS2025'!$J$21:$J$35,1)):
INDEX('DS2025'!$K$21:$K$35,MATCH(T23,'DS2025'!$J$21:$J$35,1)+1),
INDEX('DS2025'!$J$21:$J$35,MATCH(T23,'DS2025'!$J$21:$J$35,1)):
INDEX('DS2025'!$J$21:$J$35,MATCH(T23,'DS2025'!$J$21:$J$35,1)+1)),
IF($U$4=Database!$A$15,
_xlfn.FORECAST.LINEAR(
T23,
INDEX('DS2025'!$N$21:$N$35,MATCH(T23,'DS2025'!$M$21:$M$35,1)):
INDEX('DS2025'!$N$21:$N$35,MATCH(T23,'DS2025'!$M$21:$M$35,1)+1),
INDEX('DS2025'!$M$21:$M$35,MATCH(T23,'DS2025'!$M$21:$M$35,1)):
INDEX('DS2025'!$M$21:$M$35,MATCH(T23,'DS2025'!$M$21:$M$35,1)+1)),
IF($U$4=Database!$A$16,
_xlfn.FORECAST.LINEAR(
T23,
INDEX('DS2025'!$Q$21:$Q$35,MATCH(T23,'DS2025'!$P$21:$P$35,1)):
INDEX('DS2025'!$Q$21:$Q$35,MATCH(T23,'DS2025'!$P$21:$P$35,1)+1),
INDEX('DS2025'!$P$21:$P$35,MATCH(T23,'DS2025'!$P$21:$P$35,1)):
INDEX('DS2025'!$P$21:$P$35,MATCH(T23,'DS2025'!$P$21:$P$35,1)+1)),
IF($U$4=Database!$A$17,
_xlfn.FORECAST.LINEAR(
T23,
INDEX('DS2025'!$T$21:$T$35,MATCH(T23,'DS2025'!$S$21:$S$35,1)):
INDEX('DS2025'!$T$21:$T$35,MATCH(T23,'DS2025'!$S$21:$S$35,1)+1),
INDEX('DS2025'!$S$21:$S$35,MATCH(T23,'DS2025'!$S$21:$S$35,1)):
INDEX('DS2025'!$S$21:$S$35,MATCH(T23,'DS2025'!$S$21:$S$35,1)+1)),
IF($U$4=Database!$A$18,
_xlfn.FORECAST.LINEAR(
T23,
INDEX('DS2025'!$W$21:$W$35,MATCH(T23,'DS2025'!$V$21:$V$35,1)):
INDEX('DS2025'!$W$21:$W$35,MATCH(T23,'DS2025'!$V$21:$V$35,1)+1),
INDEX('DS2025'!$V$21:$V$35,MATCH(T23,'DS2025'!$V$21:$V$35,1)):
INDEX('DS2025'!$V$21:$V$35,MATCH(T23,'DS2025'!$V$21:$V$35,1)+1)),
IF($U$4=Database!$A$19,
_xlfn.FORECAST.LINEAR(
T23,
INDEX('DS2025'!$Z$21:$Z$35,MATCH(T23,'DS2025'!$Y$21:$Y$35,1)):
INDEX('DS2025'!$Z$21:$Z$35,MATCH(T23,'DS2025'!$Y$21:$Y$35,1)+1),
INDEX('DS2025'!$Y$21:$Y$35,MATCH(T23,'DS2025'!$Y$21:$Y$35,1)):
INDEX('DS2025'!$Y$21:$Y$35,MATCH(T23,'DS2025'!$Y$21:$Y$35,1)+1)),
IF($U$4=Database!$A$20,
_xlfn.FORECAST.LINEAR(
T23,
INDEX('DS2025'!$AC$21:$AC$35,MATCH(T23,'DS2025'!$AB$21:$AB$35,1)):
INDEX('DS2025'!$AC$21:$AC$35,MATCH(T23,'DS2025'!$AB$21:$AB$35,1)+1),
INDEX('DS2025'!$AB$21:$AB$35,MATCH(T23,'DS2025'!$AB$21:$AB$35,1)):
INDEX('DS2025'!$AB$21:$AB$35,MATCH(T23,'DS2025'!$AB$21:$AB$35,1)+1))
)))))))))))))))))))</f>
        <v>-0.35965626874625073</v>
      </c>
      <c r="V23" s="98">
        <f t="shared" si="6"/>
        <v>105.47034373125375</v>
      </c>
      <c r="W23" s="317">
        <f>'Data 100 C'!I24</f>
        <v>106.59</v>
      </c>
      <c r="X23" s="98">
        <f>IF($X$4=Database!$A$2,
_xlfn.FORECAST.LINEAR(W23,
INDEX('DS2025'!$B$5:$B$15,MATCH(W23,'DS2025'!$A$5:$A$15,1)):
INDEX('DS2025'!$B$5:$B$15,MATCH(W23,'DS2025'!$A$5:$A$15,1)+1),
INDEX('DS2025'!$A$5:$A$15,MATCH(W23,'DS2025'!$A$5:$A$15,1)):
INDEX('DS2025'!$A$5:$A$15,MATCH(W23,'DS2025'!$A$5:$A$15,1)+1)),
IF($X$4=Database!$A$3,
_xlfn.FORECAST.LINEAR(W23,
INDEX('DS2025'!$E$5:$E$15,MATCH(W23,'DS2025'!$D$5:$D$15,1)):
INDEX('DS2025'!$E$5:$E$15,MATCH(W23,'DS2025'!$D$5:$D$15,1)+1),
INDEX('DS2025'!$D$5:$D$15,MATCH(W23,'DS2025'!$D$5:$D$15,1)):
INDEX('DS2025'!$D$5:$D$15,MATCH(W23,'DS2025'!$D$5:$D$15,1)+1)),
IF($X$4=Database!$A$4,
_xlfn.FORECAST.LINEAR(W23,
INDEX('DS2025'!$H$5:$H$15,MATCH(W23,'DS2025'!$G$5:$G$15,1)):
INDEX('DS2025'!$H$5:$H$15,MATCH(W23,'DS2025'!$G$5:$G$15,1)+1),
INDEX('DS2025'!$G$5:$G$15,MATCH(W23,'DS2025'!$G$5:$G$15,1)):
INDEX('DS2025'!$G$5:$G$15,MATCH(W23,'DS2025'!$G$5:$G$15,1)+1)),
IF($X$4=Database!$A$5,
_xlfn.FORECAST.LINEAR(W23,
INDEX('DS2025'!$K$5:$K$15,MATCH(W23,'DS2025'!$J$5:$J$15,1)):
INDEX('DS2025'!$K$5:$K$15,MATCH(W23,'DS2025'!$J$5:$J$15,1)+1),
INDEX('DS2025'!$J$5:$J$15,MATCH(W23,'DS2025'!$J$5:$J$15,1)):
INDEX('DS2025'!$J$5:$J$15,MATCH(W23,'DS2025'!$J$5:$J$15,1)+1)),
IF($X$4=Database!$A$6,
_xlfn.FORECAST.LINEAR(W23,
INDEX('DS2025'!$N$5:$N$15,MATCH(W23,'DS2025'!$M$5:$M$15,1)):
INDEX('DS2025'!$N$5:$N$15,MATCH(W23,'DS2025'!$M$5:$M$15,1)+1),
INDEX('DS2025'!$M$5:$M$15,MATCH(W23,'DS2025'!$M$5:$M$15,1)):
INDEX('DS2025'!$M$5:$M$15,MATCH(W23,'DS2025'!$M$5:$M$15,1)+1)),
IF($X$4=Database!$A$7,
_xlfn.FORECAST.LINEAR(W23,
INDEX('DS2025'!$Q$5:$Q$15,MATCH(W23,'DS2025'!$P$5:$P$15,1)):
INDEX('DS2025'!$Q$5:$Q$15,MATCH(W23,'DS2025'!$P$5:$P$15,1)+1),
INDEX('DS2025'!$P$5:$P$15,MATCH(W23,'DS2025'!$P$5:$P$15,1)):
INDEX('DS2025'!$P$5:$P$15,MATCH(W23,'DS2025'!$P$5:$P$15,1)+1)),
IF($X$4=Database!$A$8,
_xlfn.FORECAST.LINEAR(W23,
INDEX('DS2025'!$T$5:$T$15,MATCH(W23,'DS2025'!$S$5:$S$15,1)):
INDEX('DS2025'!$T$5:$T$15,MATCH(W23,'DS2025'!$S$5:$S$15,1)+1),
INDEX('DS2025'!$S$5:$S$15,MATCH(W23,'DS2025'!$S$5:$S$15,1)):
INDEX('DS2025'!$S$5:$S$15,MATCH(W23,'DS2025'!$S$5:$S$15,1)+1)),
IF($X$4=Database!$A$9,
_xlfn.FORECAST.LINEAR(W23,
INDEX('DS2025'!$W$5:$W$15,MATCH(W23,'DS2025'!$V$5:$V$15,1)):
INDEX('DS2025'!$W$5:$W$15,MATCH(W23,'DS2025'!$V$5:$V$15,1)+1),
INDEX('DS2025'!$V$5:$V$15,MATCH(W23,'DS2025'!$V$5:$V$15,1)):
INDEX('DS2025'!$V$5:$V$15,MATCH(W23,'DS2025'!$V$5:$V$15,1)+1)),
IF($X$4=Database!$A$10,
_xlfn.FORECAST.LINEAR(W23,
INDEX('DS2025'!$Z$5:$Z$15,MATCH(W23,'DS2025'!$Y$5:$Y$15,1)):
INDEX('DS2025'!$Z$5:$Z$15,MATCH(W23,'DS2025'!$Y$5:$Y$15,1)+1),
INDEX('DS2025'!$Y$5:$Y$15,MATCH(W23,'DS2025'!$Y$5:$Y$15,1)):
INDEX('DS2025'!$Y$5:$Y$15,MATCH(W23,'DS2025'!$Y$5:$Y$15,1)+1)),
IF($X$4=Database!$A$11,
_xlfn.FORECAST.LINEAR(
W23,
INDEX('DS2025'!$B$21:$B$35,MATCH(W23,'DS2025'!$A$21:$A$35,1)):
INDEX('DS2025'!$B$21:$B$35,MATCH(W23,'DS2025'!$A$21:$A$35,1)+1),
INDEX('DS2025'!$A$21:$A$35,MATCH(W23,'DS2025'!$A$21:$A$35,1)):
INDEX('DS2025'!$A$21:$A$35,MATCH(W23,'DS2025'!$A$21:$A$35,1)+1)),
IF($X$4=Database!$A$12,
_xlfn.FORECAST.LINEAR(
W23,
INDEX('DS2025'!$E$21:$E$35,MATCH(W23,'DS2025'!$D$21:$D$35,1)):
INDEX('DS2025'!$E$21:$E$35,MATCH(W23,'DS2025'!$D$21:$D$35,1)+1),
INDEX('DS2025'!$D$21:$D$35,MATCH(W23,'DS2025'!$D$21:$D$35,1)):
INDEX('DS2025'!$D$21:$D$35,MATCH(W23,'DS2025'!$D$21:$D$35,1)+1)),
IF($X$4=Database!$A$13,
_xlfn.FORECAST.LINEAR(
W23,
INDEX('DS2025'!$H$21:$H$35,MATCH(W23,'DS2025'!$G$21:$G$35,1)):
INDEX('DS2025'!$H$21:$H$35,MATCH(W23,'DS2025'!$G$21:$G$35,1)+1),
INDEX('DS2025'!$G$21:$G$35,MATCH(W23,'DS2025'!$G$21:$G$35,1)):
INDEX('DS2025'!$G$21:$G$35,MATCH(W23,'DS2025'!$G$21:$G$35,1)+1)),
IF($X$4=Database!$A$14,
_xlfn.FORECAST.LINEAR(
W23,
INDEX('DS2025'!$K$21:$K$35,MATCH(W23,'DS2025'!$J$21:$J$35,1)):
INDEX('DS2025'!$K$21:$K$35,MATCH(W23,'DS2025'!$J$21:$J$35,1)+1),
INDEX('DS2025'!$J$21:$J$35,MATCH(W23,'DS2025'!$J$21:$J$35,1)):
INDEX('DS2025'!$J$21:$J$35,MATCH(W23,'DS2025'!$J$21:$J$35,1)+1)),
IF($X$4=Database!$A$15,
_xlfn.FORECAST.LINEAR(
W23,
INDEX('DS2025'!$N$21:$N$35,MATCH(W23,'DS2025'!$M$21:$M$35,1)):
INDEX('DS2025'!$N$21:$N$35,MATCH(W23,'DS2025'!$M$21:$M$35,1)+1),
INDEX('DS2025'!$M$21:$M$35,MATCH(W23,'DS2025'!$M$21:$M$35,1)):
INDEX('DS2025'!$M$21:$M$35,MATCH(W23,'DS2025'!$M$21:$M$35,1)+1)),
IF($X$4=Database!$A$16,
_xlfn.FORECAST.LINEAR(
W23,
INDEX('DS2025'!$Q$21:$Q$35,MATCH(W23,'DS2025'!$P$21:$P$35,1)):
INDEX('DS2025'!$Q$21:$Q$35,MATCH(W23,'DS2025'!$P$21:$P$35,1)+1),
INDEX('DS2025'!$P$21:$P$35,MATCH(W23,'DS2025'!$P$21:$P$35,1)):
INDEX('DS2025'!$P$21:$P$35,MATCH(W23,'DS2025'!$P$21:$P$35,1)+1)),
IF($X$4=Database!$A$17,
_xlfn.FORECAST.LINEAR(
W23,
INDEX('DS2025'!$T$21:$T$35,MATCH(W23,'DS2025'!$S$21:$S$35,1)):
INDEX('DS2025'!$T$21:$T$35,MATCH(W23,'DS2025'!$S$21:$S$35,1)+1),
INDEX('DS2025'!$S$21:$S$35,MATCH(W23,'DS2025'!$S$21:$S$35,1)):
INDEX('DS2025'!$S$21:$S$35,MATCH(W23,'DS2025'!$S$21:$S$35,1)+1)),
IF($X$4=Database!$A$18,
_xlfn.FORECAST.LINEAR(
W23,
INDEX('DS2025'!$W$21:$W$35,MATCH(W23,'DS2025'!$V$21:$V$35,1)):
INDEX('DS2025'!$W$21:$W$35,MATCH(W23,'DS2025'!$V$21:$V$35,1)+1),
INDEX('DS2025'!$V$21:$V$35,MATCH(W23,'DS2025'!$V$21:$V$35,1)):
INDEX('DS2025'!$V$21:$V$35,MATCH(W23,'DS2025'!$V$21:$V$35,1)+1)),
IF($X$4=Database!$A$19,
_xlfn.FORECAST.LINEAR(
W23,
INDEX('DS2025'!$Z$21:$Z$35,MATCH(W23,'DS2025'!$Y$21:$Y$35,1)):
INDEX('DS2025'!$Z$21:$Z$35,MATCH(W23,'DS2025'!$Y$21:$Y$35,1)+1),
INDEX('DS2025'!$Y$21:$Y$35,MATCH(W23,'DS2025'!$Y$21:$Y$35,1)):
INDEX('DS2025'!$Y$21:$Y$35,MATCH(W23,'DS2025'!$Y$21:$Y$35,1)+1)),
IF($X$4=Database!$A$20,
_xlfn.FORECAST.LINEAR(
W23,
INDEX('DS2025'!$AC$21:$AC$35,MATCH(W23,'DS2025'!$AB$21:$AB$35,1)):
INDEX('DS2025'!$AC$21:$AC$35,MATCH(W23,'DS2025'!$AB$21:$AB$35,1)+1),
INDEX('DS2025'!$AB$21:$AB$35,MATCH(W23,'DS2025'!$AB$21:$AB$35,1)):
INDEX('DS2025'!$AB$21:$AB$35,MATCH(W23,'DS2025'!$AB$21:$AB$35,1)+1))
)))))))))))))))))))</f>
        <v>-0.35974745050989798</v>
      </c>
      <c r="Y23" s="98">
        <f t="shared" si="7"/>
        <v>106.2302525494901</v>
      </c>
      <c r="Z23" s="97">
        <f>'Data 100 C'!J24</f>
        <v>108.164</v>
      </c>
      <c r="AA23" s="98">
        <f>IF($AA$4=Database!$A$2,
_xlfn.FORECAST.LINEAR(Z23,
INDEX('DS2025'!$B$5:$B$15,MATCH(Z23,'DS2025'!$A$5:$A$15,1)):
INDEX('DS2025'!$B$5:$B$15,MATCH(Z23,'DS2025'!$A$5:$A$15,1)+1),
INDEX('DS2025'!$A$5:$A$15,MATCH(Z23,'DS2025'!$A$5:$A$15,1)):
INDEX('DS2025'!$A$5:$A$15,MATCH(Z23,'DS2025'!$A$5:$A$15,1)+1)),
IF($AA$4=Database!$A$3,
_xlfn.FORECAST.LINEAR(Z23,
INDEX('DS2025'!$E$5:$E$15,MATCH(Z23,'DS2025'!$D$5:$D$15,1)):
INDEX('DS2025'!$E$5:$E$15,MATCH(Z23,'DS2025'!$D$5:$D$15,1)+1),
INDEX('DS2025'!$D$5:$D$15,MATCH(Z23,'DS2025'!$D$5:$D$15,1)):
INDEX('DS2025'!$D$5:$D$15,MATCH(Z23,'DS2025'!$D$5:$D$15,1)+1)),
IF($AA$4=Database!$A$4,
_xlfn.FORECAST.LINEAR(Z23,
INDEX('DS2025'!$H$5:$H$15,MATCH(Z23,'DS2025'!$G$5:$G$15,1)):
INDEX('DS2025'!$H$5:$H$15,MATCH(Z23,'DS2025'!$G$5:$G$15,1)+1),
INDEX('DS2025'!$G$5:$G$15,MATCH(Z23,'DS2025'!$G$5:$G$15,1)):
INDEX('DS2025'!$G$5:$G$15,MATCH(Z23,'DS2025'!$G$5:$G$15,1)+1)),
IF($AA$4=Database!$A$5,
_xlfn.FORECAST.LINEAR(Z23,
INDEX('DS2025'!$K$5:$K$15,MATCH(Z23,'DS2025'!$J$5:$J$15,1)):
INDEX('DS2025'!$K$5:$K$15,MATCH(Z23,'DS2025'!$J$5:$J$15,1)+1),
INDEX('DS2025'!$J$5:$J$15,MATCH(Z23,'DS2025'!$J$5:$J$15,1)):
INDEX('DS2025'!$J$5:$J$15,MATCH(Z23,'DS2025'!$J$5:$J$15,1)+1)),
IF($AA$4=Database!$A$6,
_xlfn.FORECAST.LINEAR(Z23,
INDEX('DS2025'!$N$5:$N$15,MATCH(Z23,'DS2025'!$M$5:$M$15,1)):
INDEX('DS2025'!$N$5:$N$15,MATCH(Z23,'DS2025'!$M$5:$M$15,1)+1),
INDEX('DS2025'!$M$5:$M$15,MATCH(Z23,'DS2025'!$M$5:$M$15,1)):
INDEX('DS2025'!$M$5:$M$15,MATCH(Z23,'DS2025'!$M$5:$M$15,1)+1)),
IF($AA$4=Database!$A$7,
_xlfn.FORECAST.LINEAR(Z23,
INDEX('DS2025'!$Q$5:$Q$15,MATCH(Z23,'DS2025'!$P$5:$P$15,1)):
INDEX('DS2025'!$Q$5:$Q$15,MATCH(Z23,'DS2025'!$P$5:$P$15,1)+1),
INDEX('DS2025'!$P$5:$P$15,MATCH(Z23,'DS2025'!$P$5:$P$15,1)):
INDEX('DS2025'!$P$5:$P$15,MATCH(Z23,'DS2025'!$P$5:$P$15,1)+1)),
IF($AA$4=Database!$A$8,
_xlfn.FORECAST.LINEAR(Z23,
INDEX('DS2025'!$T$5:$T$15,MATCH(Z23,'DS2025'!$S$5:$S$15,1)):
INDEX('DS2025'!$T$5:$T$15,MATCH(Z23,'DS2025'!$S$5:$S$15,1)+1),
INDEX('DS2025'!$S$5:$S$15,MATCH(Z23,'DS2025'!$S$5:$S$15,1)):
INDEX('DS2025'!$S$5:$S$15,MATCH(Z23,'DS2025'!$S$5:$S$15,1)+1)),
IF($AA$4=Database!$A$9,
_xlfn.FORECAST.LINEAR(Z23,
INDEX('DS2025'!$W$5:$W$15,MATCH(Z23,'DS2025'!$V$5:$V$15,1)):
INDEX('DS2025'!$W$5:$W$15,MATCH(Z23,'DS2025'!$V$5:$V$15,1)+1),
INDEX('DS2025'!$V$5:$V$15,MATCH(Z23,'DS2025'!$V$5:$V$15,1)):
INDEX('DS2025'!$V$5:$V$15,MATCH(Z23,'DS2025'!$V$5:$V$15,1)+1)),
IF($AA$4=Database!$A$10,
_xlfn.FORECAST.LINEAR(Z23,
INDEX('DS2025'!$Z$5:$Z$15,MATCH(Z23,'DS2025'!$Y$5:$Y$15,1)):
INDEX('DS2025'!$Z$5:$Z$15,MATCH(Z23,'DS2025'!$Y$5:$Y$15,1)+1),
INDEX('DS2025'!$Y$5:$Y$15,MATCH(Z23,'DS2025'!$Y$5:$Y$15,1)):
INDEX('DS2025'!$Y$5:$Y$15,MATCH(Z23,'DS2025'!$Y$5:$Y$15,1)+1)),
IF($AA$4=Database!$A$11,
_xlfn.FORECAST.LINEAR(
Z23,
INDEX('DS2025'!$B$21:$B$35,MATCH(Z23,'DS2025'!$A$21:$A$35,1)):
INDEX('DS2025'!$B$21:$B$35,MATCH(Z23,'DS2025'!$A$21:$A$35,1)+1),
INDEX('DS2025'!$A$21:$A$35,MATCH(Z23,'DS2025'!$A$21:$A$35,1)):
INDEX('DS2025'!$A$21:$A$35,MATCH(Z23,'DS2025'!$A$21:$A$35,1)+1)),
IF($AA$4=Database!$A$12,
_xlfn.FORECAST.LINEAR(
Z23,
INDEX('DS2025'!$E$21:$E$35,MATCH(Z23,'DS2025'!$D$21:$D$35,1)):
INDEX('DS2025'!$E$21:$E$35,MATCH(Z23,'DS2025'!$D$21:$D$35,1)+1),
INDEX('DS2025'!$D$21:$D$35,MATCH(Z23,'DS2025'!$D$21:$D$35,1)):
INDEX('DS2025'!$D$21:$D$35,MATCH(Z23,'DS2025'!$D$21:$D$35,1)+1)),
IF($AA$4=Database!$A$13,
_xlfn.FORECAST.LINEAR(
Z23,
INDEX('DS2025'!$H$21:$H$35,MATCH(Z23,'DS2025'!$G$21:$G$35,1)):
INDEX('DS2025'!$H$21:$H$35,MATCH(Z23,'DS2025'!$G$21:$G$35,1)+1),
INDEX('DS2025'!$G$21:$G$35,MATCH(Z23,'DS2025'!$G$21:$G$35,1)):
INDEX('DS2025'!$G$21:$G$35,MATCH(Z23,'DS2025'!$G$21:$G$35,1)+1)),
IF($AA$4=Database!$A$14,
_xlfn.FORECAST.LINEAR(
Z23,
INDEX('DS2025'!$K$21:$K$35,MATCH(Z23,'DS2025'!$J$21:$J$35,1)):
INDEX('DS2025'!$K$21:$K$35,MATCH(Z23,'DS2025'!$J$21:$J$35,1)+1),
INDEX('DS2025'!$J$21:$J$35,MATCH(Z23,'DS2025'!$J$21:$J$35,1)):
INDEX('DS2025'!$J$21:$J$35,MATCH(Z23,'DS2025'!$J$21:$J$35,1)+1)),
IF($AA$4=Database!$A$15,
_xlfn.FORECAST.LINEAR(
Z23,
INDEX('DS2025'!$N$21:$N$35,MATCH(Z23,'DS2025'!$M$21:$M$35,1)):
INDEX('DS2025'!$N$21:$N$35,MATCH(Z23,'DS2025'!$M$21:$M$35,1)+1),
INDEX('DS2025'!$M$21:$M$35,MATCH(Z23,'DS2025'!$M$21:$M$35,1)):
INDEX('DS2025'!$M$21:$M$35,MATCH(Z23,'DS2025'!$M$21:$M$35,1)+1)),
IF($AA$4=Database!$A$16,
_xlfn.FORECAST.LINEAR(
Z23,
INDEX('DS2025'!$Q$21:$Q$35,MATCH(Z23,'DS2025'!$P$21:$P$35,1)):
INDEX('DS2025'!$Q$21:$Q$35,MATCH(Z23,'DS2025'!$P$21:$P$35,1)+1),
INDEX('DS2025'!$P$21:$P$35,MATCH(Z23,'DS2025'!$P$21:$P$35,1)):
INDEX('DS2025'!$P$21:$P$35,MATCH(Z23,'DS2025'!$P$21:$P$35,1)+1)),
IF($AA$4=Database!$A$17,
_xlfn.FORECAST.LINEAR(
Z23,
INDEX('DS2025'!$T$21:$T$35,MATCH(Z23,'DS2025'!$S$21:$S$35,1)):
INDEX('DS2025'!$T$21:$T$35,MATCH(Z23,'DS2025'!$S$21:$S$35,1)+1),
INDEX('DS2025'!$S$21:$S$35,MATCH(Z23,'DS2025'!$S$21:$S$35,1)):
INDEX('DS2025'!$S$21:$S$35,MATCH(Z23,'DS2025'!$S$21:$S$35,1)+1)),
IF($AA$4=Database!$A$18,
_xlfn.FORECAST.LINEAR(
Z23,
INDEX('DS2025'!$W$21:$W$35,MATCH(Z23,'DS2025'!$V$21:$V$35,1)):
INDEX('DS2025'!$W$21:$W$35,MATCH(Z23,'DS2025'!$V$21:$V$35,1)+1),
INDEX('DS2025'!$V$21:$V$35,MATCH(Z23,'DS2025'!$V$21:$V$35,1)):
INDEX('DS2025'!$V$21:$V$35,MATCH(Z23,'DS2025'!$V$21:$V$35,1)+1)),
IF($AA$4=Database!$A$19,
_xlfn.FORECAST.LINEAR(
Z23,
INDEX('DS2025'!$Z$21:$Z$35,MATCH(Z23,'DS2025'!$Y$21:$Y$35,1)):
INDEX('DS2025'!$Z$21:$Z$35,MATCH(Z23,'DS2025'!$Y$21:$Y$35,1)+1),
INDEX('DS2025'!$Y$21:$Y$35,MATCH(Z23,'DS2025'!$Y$21:$Y$35,1)):
INDEX('DS2025'!$Y$21:$Y$35,MATCH(Z23,'DS2025'!$Y$21:$Y$35,1)+1)),
IF($AA$4=Database!$A$20,
_xlfn.FORECAST.LINEAR(
Z23,
INDEX('DS2025'!$AC$21:$AC$35,MATCH(Z23,'DS2025'!$AB$21:$AB$35,1)):
INDEX('DS2025'!$AC$21:$AC$35,MATCH(Z23,'DS2025'!$AB$21:$AB$35,1)+1),
INDEX('DS2025'!$AB$21:$AB$35,MATCH(Z23,'DS2025'!$AB$21:$AB$35,1)):
INDEX('DS2025'!$AB$21:$AB$35,MATCH(Z23,'DS2025'!$AB$21:$AB$35,1)+1))
)))))))))))))))))))</f>
        <v>-0.35993629274145167</v>
      </c>
      <c r="AB23" s="97">
        <f t="shared" si="8"/>
        <v>107.80406370725855</v>
      </c>
      <c r="AC23" s="318">
        <f>'Data 100 C'!K24</f>
        <v>107</v>
      </c>
      <c r="AD23" s="42"/>
      <c r="AE23" s="42"/>
      <c r="AF23" s="42"/>
    </row>
    <row r="24" spans="1:32" ht="15" customHeight="1">
      <c r="A24" s="316">
        <v>18</v>
      </c>
      <c r="B24" s="316">
        <f>'Data 100 C'!B25</f>
        <v>108.264</v>
      </c>
      <c r="C24" s="98">
        <f>IF($C$4=Database!$A$2,
_xlfn.FORECAST.LINEAR(B24,
INDEX('DS2025'!$B$5:$B$15,MATCH(B24,'DS2025'!$A$5:$A$15,1)):
INDEX('DS2025'!$B$5:$B$15,MATCH(B24,'DS2025'!$A$5:$A$15,1)+1),
INDEX('DS2025'!$A$5:$A$15,MATCH(B24,'DS2025'!$A$5:$A$15,1)):
INDEX('DS2025'!$A$5:$A$15,MATCH(B24,'DS2025'!$A$5:$A$15,1)+1)),
IF($C$4=Database!$A$3,
_xlfn.FORECAST.LINEAR(B24,
INDEX('DS2025'!$E$5:$E$15,MATCH(B24,'DS2025'!$D$5:$D$15,1)):
INDEX('DS2025'!$E$5:$E$15,MATCH(B24,'DS2025'!$D$5:$D$15,1)+1),
INDEX('DS2025'!$D$5:$D$15,MATCH(B24,'DS2025'!$D$5:$D$15,1)):
INDEX('DS2025'!$D$5:$D$15,MATCH(B24,'DS2025'!$D$5:$D$15,1)+1)),
IF($C$4=Database!$A$4,
_xlfn.FORECAST.LINEAR(B24,
INDEX('DS2025'!$H$5:$H$15,MATCH(B24,'DS2025'!$G$5:$G$15,1)):
INDEX('DS2025'!$H$5:$H$15,MATCH(B24,'DS2025'!$G$5:$G$15,1)+1),
INDEX('DS2025'!$G$5:$G$15,MATCH(B24,'DS2025'!$G$5:$G$15,1)):
INDEX('DS2025'!$G$5:$G$15,MATCH(B24,'DS2025'!$G$5:$G$15,1)+1)),
IF($C$4=Database!$A$5,
_xlfn.FORECAST.LINEAR(B24,
INDEX('DS2025'!$K$5:$K$15,MATCH(B24,'DS2025'!$J$5:$J$15,1)):
INDEX('DS2025'!$K$5:$K$15,MATCH(B24,'DS2025'!$J$5:$J$15,1)+1),
INDEX('DS2025'!$J$5:$J$15,MATCH(B24,'DS2025'!$J$5:$J$15,1)):
INDEX('DS2025'!$J$5:$J$15,MATCH(B24,'DS2025'!$J$5:$J$15,1)+1)),
IF($C$4=Database!$A$6,
_xlfn.FORECAST.LINEAR(B24,
INDEX('DS2025'!$N$5:$N$15,MATCH(B24,'DS2025'!$M$5:$M$15,1)):
INDEX('DS2025'!$N$5:$N$15,MATCH(B24,'DS2025'!$M$5:$M$15,1)+1),
INDEX('DS2025'!$M$5:$M$15,MATCH(B24,'DS2025'!$M$5:$M$15,1)):
INDEX('DS2025'!$M$5:$M$15,MATCH(B24,'DS2025'!$M$5:$M$15,1)+1)),
IF($C$4=Database!$A$7,
_xlfn.FORECAST.LINEAR(B24,
INDEX('DS2025'!$Q$5:$Q$15,MATCH(B24,'DS2025'!$P$5:$P$15,1)):
INDEX('DS2025'!$Q$5:$Q$15,MATCH(B24,'DS2025'!$P$5:$P$15,1)+1),
INDEX('DS2025'!$P$5:$P$15,MATCH(B24,'DS2025'!$P$5:$P$15,1)):
INDEX('DS2025'!$P$5:$P$15,MATCH(B24,'DS2025'!$P$5:$P$15,1)+1)),
IF($C$4=Database!$A$8,
_xlfn.FORECAST.LINEAR(B24,
INDEX('DS2025'!$T$5:$T$15,MATCH(B24,'DS2025'!$S$5:$S$15,1)):
INDEX('DS2025'!$T$5:$T$15,MATCH(B24,'DS2025'!$S$5:$S$15,1)+1),
INDEX('DS2025'!$S$5:$S$15,MATCH(B24,'DS2025'!$S$5:$S$15,1)):
INDEX('DS2025'!$S$5:$S$15,MATCH(B24,'DS2025'!$S$5:$S$15,1)+1)),
IF($C$4=Database!$A$9,
_xlfn.FORECAST.LINEAR(B24,
INDEX('DS2025'!$W$5:$W$15,MATCH(B24,'DS2025'!$V$5:$V$15,1)):
INDEX('DS2025'!$W$5:$W$15,MATCH(B24,'DS2025'!$V$5:$V$15,1)+1),
INDEX('DS2025'!$V$5:$V$15,MATCH(B24,'DS2025'!$V$5:$V$15,1)):
INDEX('DS2025'!$V$5:$V$15,MATCH(B24,'DS2025'!$V$5:$V$15,1)+1)),
IF($C$4=Database!$A$10,
_xlfn.FORECAST.LINEAR(B24,
INDEX('DS2025'!$Z$5:$Z$15,MATCH(B24,'DS2025'!$Y$5:$Y$15,1)):
INDEX('DS2025'!$Z$5:$Z$15,MATCH(B24,'DS2025'!$Y$5:$Y$15,1)+1),
INDEX('DS2025'!$Y$5:$Y$15,MATCH(B24,'DS2025'!$Y$5:$Y$15,1)):
INDEX('DS2025'!$Y$5:$Y$15,MATCH(B24,'DS2025'!$Y$5:$Y$15,1)+1)),
IF($C$4=Database!$A$11,
_xlfn.FORECAST.LINEAR(
B24,
INDEX('DS2025'!$B$21:$B$35,MATCH(B24,'DS2025'!$A$21:$A$35,1)):
INDEX('DS2025'!$B$21:$B$35,MATCH(B24,'DS2025'!$A$21:$A$35,1)+1),
INDEX('DS2025'!$A$21:$A$35,MATCH(B24,'DS2025'!$A$21:$A$35,1)):
INDEX('DS2025'!$A$21:$A$35,MATCH(B24,'DS2025'!$A$21:$A$35,1)+1)),
IF($C$4=Database!$A$12,
_xlfn.FORECAST.LINEAR(
B24,
INDEX('DS2025'!$E$21:$E$35,MATCH(B24,'DS2025'!$D$21:$D$35,1)):
INDEX('DS2025'!$E$21:$E$35,MATCH(B24,'DS2025'!$D$21:$D$35,1)+1),
INDEX('DS2025'!$D$21:$D$35,MATCH(B24,'DS2025'!$D$21:$D$35,1)):
INDEX('DS2025'!$D$21:$D$35,MATCH(B24,'DS2025'!$D$21:$D$35,1)+1)),
IF($C$4=Database!$A$13,
_xlfn.FORECAST.LINEAR(
B24,
INDEX('DS2025'!$H$21:$H$35,MATCH(B24,'DS2025'!$G$21:$G$35,1)):
INDEX('DS2025'!$H$21:$H$35,MATCH(B24,'DS2025'!$G$21:$G$35,1)+1),
INDEX('DS2025'!$G$21:$G$35,MATCH(B24,'DS2025'!$G$21:$G$35,1)):
INDEX('DS2025'!$G$21:$G$35,MATCH(B24,'DS2025'!$G$21:$G$35,1)+1)),
IF($C$4=Database!$A$14,
_xlfn.FORECAST.LINEAR(
B24,
INDEX('DS2025'!$K$21:$K$35,MATCH(B24,'DS2025'!$J$21:$J$35,1)):
INDEX('DS2025'!$K$21:$K$35,MATCH(B24,'DS2025'!$J$21:$J$35,1)+1),
INDEX('DS2025'!$J$21:$J$35,MATCH(B24,'DS2025'!$J$21:$J$35,1)):
INDEX('DS2025'!$J$21:$J$35,MATCH(B24,'DS2025'!$J$21:$J$35,1)+1)),
IF($C$4=Database!$A$15,
_xlfn.FORECAST.LINEAR(
B24,
INDEX('DS2025'!$N$21:$N$35,MATCH(B24,'DS2025'!$M$21:$M$35,1)):
INDEX('DS2025'!$N$21:$N$35,MATCH(B24,'DS2025'!$M$21:$M$35,1)+1),
INDEX('DS2025'!$M$21:$M$35,MATCH(B24,'DS2025'!$M$21:$M$35,1)):
INDEX('DS2025'!$M$21:$M$35,MATCH(B24,'DS2025'!$M$21:$M$35,1)+1)),
IF($C$4=Database!$A$16,
_xlfn.FORECAST.LINEAR(
B24,
INDEX('DS2025'!$Q$21:$Q$35,MATCH(B24,'DS2025'!$P$21:$P$35,1)):
INDEX('DS2025'!$Q$21:$Q$35,MATCH(B24,'DS2025'!$P$21:$P$35,1)+1),
INDEX('DS2025'!$P$21:$P$35,MATCH(B24,'DS2025'!$P$21:$P$35,1)):
INDEX('DS2025'!$P$21:$P$35,MATCH(B24,'DS2025'!$P$21:$P$35,1)+1)),
IF($C$4=Database!$A$17,
_xlfn.FORECAST.LINEAR(
B24,
INDEX('DS2025'!$T$21:$T$35,MATCH(B24,'DS2025'!$S$21:$S$35,1)):
INDEX('DS2025'!$T$21:$T$35,MATCH(B24,'DS2025'!$S$21:$S$35,1)+1),
INDEX('DS2025'!$S$21:$S$35,MATCH(B24,'DS2025'!$S$21:$S$35,1)):
INDEX('DS2025'!$S$21:$S$35,MATCH(B24,'DS2025'!$S$21:$S$35,1)+1)),
IF($C$4=Database!$A$18,
_xlfn.FORECAST.LINEAR(
B24,
INDEX('DS2025'!$W$21:$W$35,MATCH(B24,'DS2025'!$V$21:$V$35,1)):
INDEX('DS2025'!$W$21:$W$35,MATCH(B24,'DS2025'!$V$21:$V$35,1)+1),
INDEX('DS2025'!$V$21:$V$35,MATCH(B24,'DS2025'!$V$21:$V$35,1)):
INDEX('DS2025'!$V$21:$V$35,MATCH(B24,'DS2025'!$V$21:$V$35,1)+1)),
IF($C$4=Database!$A$19,
_xlfn.FORECAST.LINEAR(
B24,
INDEX('DS2025'!$Z$21:$Z$35,MATCH(B24,'DS2025'!$Y$21:$Y$35,1)):
INDEX('DS2025'!$Z$21:$Z$35,MATCH(B24,'DS2025'!$Y$21:$Y$35,1)+1),
INDEX('DS2025'!$Y$21:$Y$35,MATCH(B24,'DS2025'!$Y$21:$Y$35,1)):
INDEX('DS2025'!$Y$21:$Y$35,MATCH(B24,'DS2025'!$Y$21:$Y$35,1)+1)),
IF($C$4=Database!$A$20,
_xlfn.FORECAST.LINEAR(
B24,
INDEX('DS2025'!$AC$21:$AC$35,MATCH(B24,'DS2025'!$AB$21:$AB$35,1)):
INDEX('DS2025'!$AC$21:$AC$35,MATCH(B24,'DS2025'!$AB$21:$AB$35,1)+1),
INDEX('DS2025'!$AB$21:$AB$35,MATCH(B24,'DS2025'!$AB$21:$AB$35,1)):
INDEX('DS2025'!$AB$21:$AB$35,MATCH(B24,'DS2025'!$AB$21:$AB$35,1)+1))
)))))))))))))))))))</f>
        <v>-0.3599482903419316</v>
      </c>
      <c r="D24" s="98">
        <f t="shared" si="0"/>
        <v>107.90405170965806</v>
      </c>
      <c r="E24" s="98">
        <f>'Data 100 C'!C25</f>
        <v>109.408</v>
      </c>
      <c r="F24" s="98">
        <f>IF($F$4=Database!$A$2,
_xlfn.FORECAST.LINEAR(E24,
INDEX('DS2025'!$B$5:$B$15,MATCH(E24,'DS2025'!$A$5:$A$15,1)):
INDEX('DS2025'!$B$5:$B$15,MATCH(E24,'DS2025'!$A$5:$A$15,1)+1),
INDEX('DS2025'!$A$5:$A$15,MATCH(E24,'DS2025'!$A$5:$A$15,1)):
INDEX('DS2025'!$A$5:$A$15,MATCH(E24,'DS2025'!$A$5:$A$15,1)+1)),
IF($F$4=Database!$A$3,
_xlfn.FORECAST.LINEAR(E24,
INDEX('DS2025'!$E$5:$E$15,MATCH(E24,'DS2025'!$D$5:$D$15,1)):
INDEX('DS2025'!$E$5:$E$15,MATCH(E24,'DS2025'!$D$5:$D$15,1)+1),
INDEX('DS2025'!$D$5:$D$15,MATCH(E24,'DS2025'!$D$5:$D$15,1)):
INDEX('DS2025'!$D$5:$D$15,MATCH(E24,'DS2025'!$D$5:$D$15,1)+1)),
IF($F$4=Database!$A$4,
_xlfn.FORECAST.LINEAR(E24,
INDEX('DS2025'!$H$5:$H$15,MATCH(E24,'DS2025'!$G$5:$G$15,1)):
INDEX('DS2025'!$H$5:$H$15,MATCH(E24,'DS2025'!$G$5:$G$15,1)+1),
INDEX('DS2025'!$G$5:$G$15,MATCH(E24,'DS2025'!$G$5:$G$15,1)):
INDEX('DS2025'!$G$5:$G$15,MATCH(E24,'DS2025'!$G$5:$G$15,1)+1)),
IF($F$4=Database!$A$5,
_xlfn.FORECAST.LINEAR(E24,
INDEX('DS2025'!$K$5:$K$15,MATCH(E24,'DS2025'!$J$5:$J$15,1)):
INDEX('DS2025'!$K$5:$K$15,MATCH(E24,'DS2025'!$J$5:$J$15,1)+1),
INDEX('DS2025'!$J$5:$J$15,MATCH(E24,'DS2025'!$J$5:$J$15,1)):
INDEX('DS2025'!$J$5:$J$15,MATCH(E24,'DS2025'!$J$5:$J$15,1)+1)),
IF($F$4=Database!$A$6,
_xlfn.FORECAST.LINEAR(E24,
INDEX('DS2025'!$N$5:$N$15,MATCH(E24,'DS2025'!$M$5:$M$15,1)):
INDEX('DS2025'!$N$5:$N$15,MATCH(E24,'DS2025'!$M$5:$M$15,1)+1),
INDEX('DS2025'!$M$5:$M$15,MATCH(E24,'DS2025'!$M$5:$M$15,1)):
INDEX('DS2025'!$M$5:$M$15,MATCH(E24,'DS2025'!$M$5:$M$15,1)+1)),
IF($F$4=Database!$A$7,
_xlfn.FORECAST.LINEAR(E24,
INDEX('DS2025'!$Q$5:$Q$15,MATCH(E24,'DS2025'!$P$5:$P$15,1)):
INDEX('DS2025'!$Q$5:$Q$15,MATCH(E24,'DS2025'!$P$5:$P$15,1)+1),
INDEX('DS2025'!$P$5:$P$15,MATCH(E24,'DS2025'!$P$5:$P$15,1)):
INDEX('DS2025'!$P$5:$P$15,MATCH(E24,'DS2025'!$P$5:$P$15,1)+1)),
IF($F$4=Database!$A$8,
_xlfn.FORECAST.LINEAR(E24,
INDEX('DS2025'!$T$5:$T$15,MATCH(E24,'DS2025'!$S$5:$S$15,1)):
INDEX('DS2025'!$T$5:$T$15,MATCH(E24,'DS2025'!$S$5:$S$15,1)+1),
INDEX('DS2025'!$S$5:$S$15,MATCH(E24,'DS2025'!$S$5:$S$15,1)):
INDEX('DS2025'!$S$5:$S$15,MATCH(E24,'DS2025'!$S$5:$S$15,1)+1)),
IF($F$4=Database!$A$9,
_xlfn.FORECAST.LINEAR(E24,
INDEX('DS2025'!$W$5:$W$15,MATCH(E24,'DS2025'!$V$5:$V$15,1)):
INDEX('DS2025'!$W$5:$W$15,MATCH(E24,'DS2025'!$V$5:$V$15,1)+1),
INDEX('DS2025'!$V$5:$V$15,MATCH(E24,'DS2025'!$V$5:$V$15,1)):
INDEX('DS2025'!$V$5:$V$15,MATCH(E24,'DS2025'!$V$5:$V$15,1)+1)),
IF($F$4=Database!$A$10,
_xlfn.FORECAST.LINEAR(E24,
INDEX('DS2025'!$Z$5:$Z$15,MATCH(E24,'DS2025'!$Y$5:$Y$15,1)):
INDEX('DS2025'!$Z$5:$Z$15,MATCH(E24,'DS2025'!$Y$5:$Y$15,1)+1),
INDEX('DS2025'!$Y$5:$Y$15,MATCH(E24,'DS2025'!$Y$5:$Y$15,1)):
INDEX('DS2025'!$Y$5:$Y$15,MATCH(E24,'DS2025'!$Y$5:$Y$15,1)+1)),
IF($F$4=Database!$A$11,
_xlfn.FORECAST.LINEAR(
E24,
INDEX('DS2025'!$B$21:$B$35,MATCH(E24,'DS2025'!$A$21:$A$35,1)):
INDEX('DS2025'!$B$21:$B$35,MATCH(E24,'DS2025'!$A$21:$A$35,1)+1),
INDEX('DS2025'!$A$21:$A$35,MATCH(E24,'DS2025'!$A$21:$A$35,1)):
INDEX('DS2025'!$A$21:$A$35,MATCH(E24,'DS2025'!$A$21:$A$35,1)+1)),
IF($F$4=Database!$A$12,
_xlfn.FORECAST.LINEAR(
E24,
INDEX('DS2025'!$E$21:$E$35,MATCH(E24,'DS2025'!$D$21:$D$35,1)):
INDEX('DS2025'!$E$21:$E$35,MATCH(E24,'DS2025'!$D$21:$D$35,1)+1),
INDEX('DS2025'!$D$21:$D$35,MATCH(E24,'DS2025'!$D$21:$D$35,1)):
INDEX('DS2025'!$D$21:$D$35,MATCH(E24,'DS2025'!$D$21:$D$35,1)+1)),
IF($F$4=Database!$A$13,
_xlfn.FORECAST.LINEAR(
E24,
INDEX('DS2025'!$H$21:$H$35,MATCH(E24,'DS2025'!$G$21:$G$35,1)):
INDEX('DS2025'!$H$21:$H$35,MATCH(E24,'DS2025'!$G$21:$G$35,1)+1),
INDEX('DS2025'!$G$21:$G$35,MATCH(E24,'DS2025'!$G$21:$G$35,1)):
INDEX('DS2025'!$G$21:$G$35,MATCH(E24,'DS2025'!$G$21:$G$35,1)+1)),
IF($F$4=Database!$A$14,
_xlfn.FORECAST.LINEAR(
E24,
INDEX('DS2025'!$K$21:$K$35,MATCH(E24,'DS2025'!$J$21:$J$35,1)):
INDEX('DS2025'!$K$21:$K$35,MATCH(E24,'DS2025'!$J$21:$J$35,1)+1),
INDEX('DS2025'!$J$21:$J$35,MATCH(E24,'DS2025'!$J$21:$J$35,1)):
INDEX('DS2025'!$J$21:$J$35,MATCH(E24,'DS2025'!$J$21:$J$35,1)+1)),
IF($F$4=Database!$A$15,
_xlfn.FORECAST.LINEAR(
E24,
INDEX('DS2025'!$N$21:$N$35,MATCH(E24,'DS2025'!$M$21:$M$35,1)):
INDEX('DS2025'!$N$21:$N$35,MATCH(E24,'DS2025'!$M$21:$M$35,1)+1),
INDEX('DS2025'!$M$21:$M$35,MATCH(E24,'DS2025'!$M$21:$M$35,1)):
INDEX('DS2025'!$M$21:$M$35,MATCH(E24,'DS2025'!$M$21:$M$35,1)+1)),
IF($F$4=Database!$A$16,
_xlfn.FORECAST.LINEAR(
E24,
INDEX('DS2025'!$Q$21:$Q$35,MATCH(E24,'DS2025'!$P$21:$P$35,1)):
INDEX('DS2025'!$Q$21:$Q$35,MATCH(E24,'DS2025'!$P$21:$P$35,1)+1),
INDEX('DS2025'!$P$21:$P$35,MATCH(E24,'DS2025'!$P$21:$P$35,1)):
INDEX('DS2025'!$P$21:$P$35,MATCH(E24,'DS2025'!$P$21:$P$35,1)+1)),
IF($F$4=Database!$A$17,
_xlfn.FORECAST.LINEAR(
E24,
INDEX('DS2025'!$T$21:$T$35,MATCH(E24,'DS2025'!$S$21:$S$35,1)):
INDEX('DS2025'!$T$21:$T$35,MATCH(E24,'DS2025'!$S$21:$S$35,1)+1),
INDEX('DS2025'!$S$21:$S$35,MATCH(E24,'DS2025'!$S$21:$S$35,1)):
INDEX('DS2025'!$S$21:$S$35,MATCH(E24,'DS2025'!$S$21:$S$35,1)+1)),
IF($F$4=Database!$A$18,
_xlfn.FORECAST.LINEAR(
E24,
INDEX('DS2025'!$W$21:$W$35,MATCH(E24,'DS2025'!$V$21:$V$35,1)):
INDEX('DS2025'!$W$21:$W$35,MATCH(E24,'DS2025'!$V$21:$V$35,1)+1),
INDEX('DS2025'!$V$21:$V$35,MATCH(E24,'DS2025'!$V$21:$V$35,1)):
INDEX('DS2025'!$V$21:$V$35,MATCH(E24,'DS2025'!$V$21:$V$35,1)+1)),
IF($F$4=Database!$A$19,
_xlfn.FORECAST.LINEAR(
E24,
INDEX('DS2025'!$Z$21:$Z$35,MATCH(E24,'DS2025'!$Y$21:$Y$35,1)):
INDEX('DS2025'!$Z$21:$Z$35,MATCH(E24,'DS2025'!$Y$21:$Y$35,1)+1),
INDEX('DS2025'!$Y$21:$Y$35,MATCH(E24,'DS2025'!$Y$21:$Y$35,1)):
INDEX('DS2025'!$Y$21:$Y$35,MATCH(E24,'DS2025'!$Y$21:$Y$35,1)+1)),
IF($F$4=Database!$A$20,
_xlfn.FORECAST.LINEAR(
E24,
INDEX('DS2025'!$AC$21:$AC$35,MATCH(E24,'DS2025'!$AB$21:$AB$35,1)):
INDEX('DS2025'!$AC$21:$AC$35,MATCH(E24,'DS2025'!$AB$21:$AB$35,1)+1),
INDEX('DS2025'!$AB$21:$AB$35,MATCH(E24,'DS2025'!$AB$21:$AB$35,1)):
INDEX('DS2025'!$AB$21:$AB$35,MATCH(E24,'DS2025'!$AB$21:$AB$35,1)+1))
)))))))))))))))))))</f>
        <v>-0.36008554289142169</v>
      </c>
      <c r="G24" s="98">
        <f t="shared" si="1"/>
        <v>109.04791445710858</v>
      </c>
      <c r="H24" s="98">
        <f>'Data 100 C'!D25</f>
        <v>108.06699999999999</v>
      </c>
      <c r="I24" s="98">
        <f>IF($I$4=Database!$A$2,
_xlfn.FORECAST.LINEAR(H24,
INDEX('DS2025'!$B$5:$B$15,MATCH(H24,'DS2025'!$A$5:$A$15,1)):
INDEX('DS2025'!$B$5:$B$15,MATCH(H24,'DS2025'!$A$5:$A$15,1)+1),
INDEX('DS2025'!$A$5:$A$15,MATCH(H24,'DS2025'!$A$5:$A$15,1)):
INDEX('DS2025'!$A$5:$A$15,MATCH(H24,'DS2025'!$A$5:$A$15,1)+1)),
IF($I$4=Database!$A$3,
_xlfn.FORECAST.LINEAR(H24,
INDEX('DS2025'!$E$5:$E$15,MATCH(H24,'DS2025'!$D$5:$D$15,1)):
INDEX('DS2025'!$E$5:$E$15,MATCH(H24,'DS2025'!$D$5:$D$15,1)+1),
INDEX('DS2025'!$D$5:$D$15,MATCH(H24,'DS2025'!$D$5:$D$15,1)):
INDEX('DS2025'!$D$5:$D$15,MATCH(H24,'DS2025'!$D$5:$D$15,1)+1)),
IF($I$4=Database!$A$4,
_xlfn.FORECAST.LINEAR(H24,
INDEX('DS2025'!$H$5:$H$15,MATCH(H24,'DS2025'!$G$5:$G$15,1)):
INDEX('DS2025'!$H$5:$H$15,MATCH(H24,'DS2025'!$G$5:$G$15,1)+1),
INDEX('DS2025'!$G$5:$G$15,MATCH(H24,'DS2025'!$G$5:$G$15,1)):
INDEX('DS2025'!$G$5:$G$15,MATCH(H24,'DS2025'!$G$5:$G$15,1)+1)),
IF($I$4=Database!$A$5,
_xlfn.FORECAST.LINEAR(H24,
INDEX('DS2025'!$K$5:$K$15,MATCH(H24,'DS2025'!$J$5:$J$15,1)):
INDEX('DS2025'!$K$5:$K$15,MATCH(H24,'DS2025'!$J$5:$J$15,1)+1),
INDEX('DS2025'!$J$5:$J$15,MATCH(H24,'DS2025'!$J$5:$J$15,1)):
INDEX('DS2025'!$J$5:$J$15,MATCH(H24,'DS2025'!$J$5:$J$15,1)+1)),
IF($I$4=Database!$A$6,
_xlfn.FORECAST.LINEAR(H24,
INDEX('DS2025'!$N$5:$N$15,MATCH(H24,'DS2025'!$M$5:$M$15,1)):
INDEX('DS2025'!$N$5:$N$15,MATCH(H24,'DS2025'!$M$5:$M$15,1)+1),
INDEX('DS2025'!$M$5:$M$15,MATCH(H24,'DS2025'!$M$5:$M$15,1)):
INDEX('DS2025'!$M$5:$M$15,MATCH(H24,'DS2025'!$M$5:$M$15,1)+1)),
IF($I$4=Database!$A$7,
_xlfn.FORECAST.LINEAR(H24,
INDEX('DS2025'!$Q$5:$Q$15,MATCH(H24,'DS2025'!$P$5:$P$15,1)):
INDEX('DS2025'!$Q$5:$Q$15,MATCH(H24,'DS2025'!$P$5:$P$15,1)+1),
INDEX('DS2025'!$P$5:$P$15,MATCH(H24,'DS2025'!$P$5:$P$15,1)):
INDEX('DS2025'!$P$5:$P$15,MATCH(H24,'DS2025'!$P$5:$P$15,1)+1)),
IF($I$4=Database!$A$8,
_xlfn.FORECAST.LINEAR(H24,
INDEX('DS2025'!$T$5:$T$15,MATCH(H24,'DS2025'!$S$5:$S$15,1)):
INDEX('DS2025'!$T$5:$T$15,MATCH(H24,'DS2025'!$S$5:$S$15,1)+1),
INDEX('DS2025'!$S$5:$S$15,MATCH(H24,'DS2025'!$S$5:$S$15,1)):
INDEX('DS2025'!$S$5:$S$15,MATCH(H24,'DS2025'!$S$5:$S$15,1)+1)),
IF($I$4=Database!$A$9,
_xlfn.FORECAST.LINEAR(H24,
INDEX('DS2025'!$W$5:$W$15,MATCH(H24,'DS2025'!$V$5:$V$15,1)):
INDEX('DS2025'!$W$5:$W$15,MATCH(H24,'DS2025'!$V$5:$V$15,1)+1),
INDEX('DS2025'!$V$5:$V$15,MATCH(H24,'DS2025'!$V$5:$V$15,1)):
INDEX('DS2025'!$V$5:$V$15,MATCH(H24,'DS2025'!$V$5:$V$15,1)+1)),
IF($I$4=Database!$A$10,
_xlfn.FORECAST.LINEAR(H24,
INDEX('DS2025'!$Z$5:$Z$15,MATCH(H24,'DS2025'!$Y$5:$Y$15,1)):
INDEX('DS2025'!$Z$5:$Z$15,MATCH(H24,'DS2025'!$Y$5:$Y$15,1)+1),
INDEX('DS2025'!$Y$5:$Y$15,MATCH(H24,'DS2025'!$Y$5:$Y$15,1)):
INDEX('DS2025'!$Y$5:$Y$15,MATCH(H24,'DS2025'!$Y$5:$Y$15,1)+1)),
IF($I$4=Database!$A$11,
_xlfn.FORECAST.LINEAR(
H24,
INDEX('DS2025'!$B$21:$B$35,MATCH(H24,'DS2025'!$A$21:$A$35,1)):
INDEX('DS2025'!$B$21:$B$35,MATCH(H24,'DS2025'!$A$21:$A$35,1)+1),
INDEX('DS2025'!$A$21:$A$35,MATCH(H24,'DS2025'!$A$21:$A$35,1)):
INDEX('DS2025'!$A$21:$A$35,MATCH(H24,'DS2025'!$A$21:$A$35,1)+1)),
IF($I$4=Database!$A$12,
_xlfn.FORECAST.LINEAR(
H24,
INDEX('DS2025'!$E$21:$E$35,MATCH(H24,'DS2025'!$D$21:$D$35,1)):
INDEX('DS2025'!$E$21:$E$35,MATCH(H24,'DS2025'!$D$21:$D$35,1)+1),
INDEX('DS2025'!$D$21:$D$35,MATCH(H24,'DS2025'!$D$21:$D$35,1)):
INDEX('DS2025'!$D$21:$D$35,MATCH(H24,'DS2025'!$D$21:$D$35,1)+1)),
IF($I$4=Database!$A$13,
_xlfn.FORECAST.LINEAR(
H24,
INDEX('DS2025'!$H$21:$H$35,MATCH(H24,'DS2025'!$G$21:$G$35,1)):
INDEX('DS2025'!$H$21:$H$35,MATCH(H24,'DS2025'!$G$21:$G$35,1)+1),
INDEX('DS2025'!$G$21:$G$35,MATCH(H24,'DS2025'!$G$21:$G$35,1)):
INDEX('DS2025'!$G$21:$G$35,MATCH(H24,'DS2025'!$G$21:$G$35,1)+1)),
IF($I$4=Database!$A$14,
_xlfn.FORECAST.LINEAR(
H24,
INDEX('DS2025'!$K$21:$K$35,MATCH(H24,'DS2025'!$J$21:$J$35,1)):
INDEX('DS2025'!$K$21:$K$35,MATCH(H24,'DS2025'!$J$21:$J$35,1)+1),
INDEX('DS2025'!$J$21:$J$35,MATCH(H24,'DS2025'!$J$21:$J$35,1)):
INDEX('DS2025'!$J$21:$J$35,MATCH(H24,'DS2025'!$J$21:$J$35,1)+1)),
IF($I$4=Database!$A$15,
_xlfn.FORECAST.LINEAR(
H24,
INDEX('DS2025'!$N$21:$N$35,MATCH(H24,'DS2025'!$M$21:$M$35,1)):
INDEX('DS2025'!$N$21:$N$35,MATCH(H24,'DS2025'!$M$21:$M$35,1)+1),
INDEX('DS2025'!$M$21:$M$35,MATCH(H24,'DS2025'!$M$21:$M$35,1)):
INDEX('DS2025'!$M$21:$M$35,MATCH(H24,'DS2025'!$M$21:$M$35,1)+1)),
IF($I$4=Database!$A$16,
_xlfn.FORECAST.LINEAR(
H24,
INDEX('DS2025'!$Q$21:$Q$35,MATCH(H24,'DS2025'!$P$21:$P$35,1)):
INDEX('DS2025'!$Q$21:$Q$35,MATCH(H24,'DS2025'!$P$21:$P$35,1)+1),
INDEX('DS2025'!$P$21:$P$35,MATCH(H24,'DS2025'!$P$21:$P$35,1)):
INDEX('DS2025'!$P$21:$P$35,MATCH(H24,'DS2025'!$P$21:$P$35,1)+1)),
IF($I$4=Database!$A$17,
_xlfn.FORECAST.LINEAR(
H24,
INDEX('DS2025'!$T$21:$T$35,MATCH(H24,'DS2025'!$S$21:$S$35,1)):
INDEX('DS2025'!$T$21:$T$35,MATCH(H24,'DS2025'!$S$21:$S$35,1)+1),
INDEX('DS2025'!$S$21:$S$35,MATCH(H24,'DS2025'!$S$21:$S$35,1)):
INDEX('DS2025'!$S$21:$S$35,MATCH(H24,'DS2025'!$S$21:$S$35,1)+1)),
IF($I$4=Database!$A$18,
_xlfn.FORECAST.LINEAR(
H24,
INDEX('DS2025'!$W$21:$W$35,MATCH(H24,'DS2025'!$V$21:$V$35,1)):
INDEX('DS2025'!$W$21:$W$35,MATCH(H24,'DS2025'!$V$21:$V$35,1)+1),
INDEX('DS2025'!$V$21:$V$35,MATCH(H24,'DS2025'!$V$21:$V$35,1)):
INDEX('DS2025'!$V$21:$V$35,MATCH(H24,'DS2025'!$V$21:$V$35,1)+1)),
IF($I$4=Database!$A$19,
_xlfn.FORECAST.LINEAR(
H24,
INDEX('DS2025'!$Z$21:$Z$35,MATCH(H24,'DS2025'!$Y$21:$Y$35,1)):
INDEX('DS2025'!$Z$21:$Z$35,MATCH(H24,'DS2025'!$Y$21:$Y$35,1)+1),
INDEX('DS2025'!$Y$21:$Y$35,MATCH(H24,'DS2025'!$Y$21:$Y$35,1)):
INDEX('DS2025'!$Y$21:$Y$35,MATCH(H24,'DS2025'!$Y$21:$Y$35,1)+1)),
IF($I$4=Database!$A$20,
_xlfn.FORECAST.LINEAR(
H24,
INDEX('DS2025'!$AC$21:$AC$35,MATCH(H24,'DS2025'!$AB$21:$AB$35,1)):
INDEX('DS2025'!$AC$21:$AC$35,MATCH(H24,'DS2025'!$AB$21:$AB$35,1)+1),
INDEX('DS2025'!$AB$21:$AB$35,MATCH(H24,'DS2025'!$AB$21:$AB$35,1)):
INDEX('DS2025'!$AB$21:$AB$35,MATCH(H24,'DS2025'!$AB$21:$AB$35,1)+1))
)))))))))))))))))))</f>
        <v>-0.23062390810099315</v>
      </c>
      <c r="J24" s="98">
        <f t="shared" si="2"/>
        <v>107.836376091899</v>
      </c>
      <c r="K24" s="98">
        <f>'Data 100 C'!E25</f>
        <v>108.468</v>
      </c>
      <c r="L24" s="98">
        <f>IF($L$4=Database!$A$2,
_xlfn.FORECAST.LINEAR(K24,
INDEX('DS2025'!$B$5:$B$15,MATCH(K24,'DS2025'!$A$5:$A$15,1)):
INDEX('DS2025'!$B$5:$B$15,MATCH(K24,'DS2025'!$A$5:$A$15,1)+1),
INDEX('DS2025'!$A$5:$A$15,MATCH(K24,'DS2025'!$A$5:$A$15,1)):
INDEX('DS2025'!$A$5:$A$15,MATCH(K24,'DS2025'!$A$5:$A$15,1)+1)),
IF($L$4=Database!$A$3,
_xlfn.FORECAST.LINEAR(K24,
INDEX('DS2025'!$E$5:$E$15,MATCH(K24,'DS2025'!$D$5:$D$15,1)):
INDEX('DS2025'!$E$5:$E$15,MATCH(K24,'DS2025'!$D$5:$D$15,1)+1),
INDEX('DS2025'!$D$5:$D$15,MATCH(K24,'DS2025'!$D$5:$D$15,1)):
INDEX('DS2025'!$D$5:$D$15,MATCH(K24,'DS2025'!$D$5:$D$15,1)+1)),
IF($L$4=Database!$A$4,
_xlfn.FORECAST.LINEAR(K24,
INDEX('DS2025'!$H$5:$H$15,MATCH(K24,'DS2025'!$G$5:$G$15,1)):
INDEX('DS2025'!$H$5:$H$15,MATCH(K24,'DS2025'!$G$5:$G$15,1)+1),
INDEX('DS2025'!$G$5:$G$15,MATCH(K24,'DS2025'!$G$5:$G$15,1)):
INDEX('DS2025'!$G$5:$G$15,MATCH(K24,'DS2025'!$G$5:$G$15,1)+1)),
IF($L$4=Database!$A$5,
_xlfn.FORECAST.LINEAR(K24,
INDEX('DS2025'!$K$5:$K$15,MATCH(K24,'DS2025'!$J$5:$J$15,1)):
INDEX('DS2025'!$K$5:$K$15,MATCH(K24,'DS2025'!$J$5:$J$15,1)+1),
INDEX('DS2025'!$J$5:$J$15,MATCH(K24,'DS2025'!$J$5:$J$15,1)):
INDEX('DS2025'!$J$5:$J$15,MATCH(K24,'DS2025'!$J$5:$J$15,1)+1)),
IF($L$4=Database!$A$6,
_xlfn.FORECAST.LINEAR(K24,
INDEX('DS2025'!$N$5:$N$15,MATCH(K24,'DS2025'!$M$5:$M$15,1)):
INDEX('DS2025'!$N$5:$N$15,MATCH(K24,'DS2025'!$M$5:$M$15,1)+1),
INDEX('DS2025'!$M$5:$M$15,MATCH(K24,'DS2025'!$M$5:$M$15,1)):
INDEX('DS2025'!$M$5:$M$15,MATCH(K24,'DS2025'!$M$5:$M$15,1)+1)),
IF($L$4=Database!$A$7,
_xlfn.FORECAST.LINEAR(K24,
INDEX('DS2025'!$Q$5:$Q$15,MATCH(K24,'DS2025'!$P$5:$P$15,1)):
INDEX('DS2025'!$Q$5:$Q$15,MATCH(K24,'DS2025'!$P$5:$P$15,1)+1),
INDEX('DS2025'!$P$5:$P$15,MATCH(K24,'DS2025'!$P$5:$P$15,1)):
INDEX('DS2025'!$P$5:$P$15,MATCH(K24,'DS2025'!$P$5:$P$15,1)+1)),
IF($L$4=Database!$A$8,
_xlfn.FORECAST.LINEAR(K24,
INDEX('DS2025'!$T$5:$T$15,MATCH(K24,'DS2025'!$S$5:$S$15,1)):
INDEX('DS2025'!$T$5:$T$15,MATCH(K24,'DS2025'!$S$5:$S$15,1)+1),
INDEX('DS2025'!$S$5:$S$15,MATCH(K24,'DS2025'!$S$5:$S$15,1)):
INDEX('DS2025'!$S$5:$S$15,MATCH(K24,'DS2025'!$S$5:$S$15,1)+1)),
IF($L$4=Database!$A$9,
_xlfn.FORECAST.LINEAR(K24,
INDEX('DS2025'!$W$5:$W$15,MATCH(K24,'DS2025'!$V$5:$V$15,1)):
INDEX('DS2025'!$W$5:$W$15,MATCH(K24,'DS2025'!$V$5:$V$15,1)+1),
INDEX('DS2025'!$V$5:$V$15,MATCH(K24,'DS2025'!$V$5:$V$15,1)):
INDEX('DS2025'!$V$5:$V$15,MATCH(K24,'DS2025'!$V$5:$V$15,1)+1)),
IF($L$4=Database!$A$10,
_xlfn.FORECAST.LINEAR(K24,
INDEX('DS2025'!$Z$5:$Z$15,MATCH(K24,'DS2025'!$Y$5:$Y$15,1)):
INDEX('DS2025'!$Z$5:$Z$15,MATCH(K24,'DS2025'!$Y$5:$Y$15,1)+1),
INDEX('DS2025'!$Y$5:$Y$15,MATCH(K24,'DS2025'!$Y$5:$Y$15,1)):
INDEX('DS2025'!$Y$5:$Y$15,MATCH(K24,'DS2025'!$Y$5:$Y$15,1)+1)),
IF($L$4=Database!$A$11,
_xlfn.FORECAST.LINEAR(
K24,
INDEX('DS2025'!$B$21:$B$35,MATCH(K24,'DS2025'!$A$21:$A$35,1)):
INDEX('DS2025'!$B$21:$B$35,MATCH(K24,'DS2025'!$A$21:$A$35,1)+1),
INDEX('DS2025'!$A$21:$A$35,MATCH(K24,'DS2025'!$A$21:$A$35,1)):
INDEX('DS2025'!$A$21:$A$35,MATCH(K24,'DS2025'!$A$21:$A$35,1)+1)),
IF($L$4=Database!$A$12,
_xlfn.FORECAST.LINEAR(
K24,
INDEX('DS2025'!$E$21:$E$35,MATCH(K24,'DS2025'!$D$21:$D$35,1)):
INDEX('DS2025'!$E$21:$E$35,MATCH(K24,'DS2025'!$D$21:$D$35,1)+1),
INDEX('DS2025'!$D$21:$D$35,MATCH(K24,'DS2025'!$D$21:$D$35,1)):
INDEX('DS2025'!$D$21:$D$35,MATCH(K24,'DS2025'!$D$21:$D$35,1)+1)),
IF($L$4=Database!$A$13,
_xlfn.FORECAST.LINEAR(
K24,
INDEX('DS2025'!$H$21:$H$35,MATCH(K24,'DS2025'!$G$21:$G$35,1)):
INDEX('DS2025'!$H$21:$H$35,MATCH(K24,'DS2025'!$G$21:$G$35,1)+1),
INDEX('DS2025'!$G$21:$G$35,MATCH(K24,'DS2025'!$G$21:$G$35,1)):
INDEX('DS2025'!$G$21:$G$35,MATCH(K24,'DS2025'!$G$21:$G$35,1)+1)),
IF($L$4=Database!$A$14,
_xlfn.FORECAST.LINEAR(
K24,
INDEX('DS2025'!$K$21:$K$35,MATCH(K24,'DS2025'!$J$21:$J$35,1)):
INDEX('DS2025'!$K$21:$K$35,MATCH(K24,'DS2025'!$J$21:$J$35,1)+1),
INDEX('DS2025'!$J$21:$J$35,MATCH(K24,'DS2025'!$J$21:$J$35,1)):
INDEX('DS2025'!$J$21:$J$35,MATCH(K24,'DS2025'!$J$21:$J$35,1)+1)),
IF($L$4=Database!$A$15,
_xlfn.FORECAST.LINEAR(
K24,
INDEX('DS2025'!$N$21:$N$35,MATCH(K24,'DS2025'!$M$21:$M$35,1)):
INDEX('DS2025'!$N$21:$N$35,MATCH(K24,'DS2025'!$M$21:$M$35,1)+1),
INDEX('DS2025'!$M$21:$M$35,MATCH(K24,'DS2025'!$M$21:$M$35,1)):
INDEX('DS2025'!$M$21:$M$35,MATCH(K24,'DS2025'!$M$21:$M$35,1)+1)),
IF($L$4=Database!$A$16,
_xlfn.FORECAST.LINEAR(
K24,
INDEX('DS2025'!$Q$21:$Q$35,MATCH(K24,'DS2025'!$P$21:$P$35,1)):
INDEX('DS2025'!$Q$21:$Q$35,MATCH(K24,'DS2025'!$P$21:$P$35,1)+1),
INDEX('DS2025'!$P$21:$P$35,MATCH(K24,'DS2025'!$P$21:$P$35,1)):
INDEX('DS2025'!$P$21:$P$35,MATCH(K24,'DS2025'!$P$21:$P$35,1)+1)),
IF($L$4=Database!$A$17,
_xlfn.FORECAST.LINEAR(
K24,
INDEX('DS2025'!$T$21:$T$35,MATCH(K24,'DS2025'!$S$21:$S$35,1)):
INDEX('DS2025'!$T$21:$T$35,MATCH(K24,'DS2025'!$S$21:$S$35,1)+1),
INDEX('DS2025'!$S$21:$S$35,MATCH(K24,'DS2025'!$S$21:$S$35,1)):
INDEX('DS2025'!$S$21:$S$35,MATCH(K24,'DS2025'!$S$21:$S$35,1)+1)),
IF($L$4=Database!$A$18,
_xlfn.FORECAST.LINEAR(
K24,
INDEX('DS2025'!$W$21:$W$35,MATCH(K24,'DS2025'!$V$21:$V$35,1)):
INDEX('DS2025'!$W$21:$W$35,MATCH(K24,'DS2025'!$V$21:$V$35,1)+1),
INDEX('DS2025'!$V$21:$V$35,MATCH(K24,'DS2025'!$V$21:$V$35,1)):
INDEX('DS2025'!$V$21:$V$35,MATCH(K24,'DS2025'!$V$21:$V$35,1)+1)),
IF($L$4=Database!$A$19,
_xlfn.FORECAST.LINEAR(
K24,
INDEX('DS2025'!$Z$21:$Z$35,MATCH(K24,'DS2025'!$Y$21:$Y$35,1)):
INDEX('DS2025'!$Z$21:$Z$35,MATCH(K24,'DS2025'!$Y$21:$Y$35,1)+1),
INDEX('DS2025'!$Y$21:$Y$35,MATCH(K24,'DS2025'!$Y$21:$Y$35,1)):
INDEX('DS2025'!$Y$21:$Y$35,MATCH(K24,'DS2025'!$Y$21:$Y$35,1)+1)),
IF($L$4=Database!$A$20,
_xlfn.FORECAST.LINEAR(
K24,
INDEX('DS2025'!$AC$21:$AC$35,MATCH(K24,'DS2025'!$AB$21:$AB$35,1)):
INDEX('DS2025'!$AC$21:$AC$35,MATCH(K24,'DS2025'!$AB$21:$AB$35,1)+1),
INDEX('DS2025'!$AB$21:$AB$35,MATCH(K24,'DS2025'!$AB$21:$AB$35,1)):
INDEX('DS2025'!$AB$21:$AB$35,MATCH(K24,'DS2025'!$AB$21:$AB$35,1)+1))
)))))))))))))))))))</f>
        <v>-0.35997276544691059</v>
      </c>
      <c r="M24" s="98">
        <f t="shared" si="3"/>
        <v>108.10802723455309</v>
      </c>
      <c r="N24" s="317">
        <f>'Data 100 C'!F25</f>
        <v>106.72499999999999</v>
      </c>
      <c r="O24" s="98">
        <f>IF($O$4=Database!$A$2,
_xlfn.FORECAST.LINEAR(N24,
INDEX('DS2025'!$B$5:$B$15,MATCH(N24,'DS2025'!$A$5:$A$15,1)):
INDEX('DS2025'!$B$5:$B$15,MATCH(N24,'DS2025'!$A$5:$A$15,1)+1),
INDEX('DS2025'!$A$5:$A$15,MATCH(N24,'DS2025'!$A$5:$A$15,1)):
INDEX('DS2025'!$A$5:$A$15,MATCH(N24,'DS2025'!$A$5:$A$15,1)+1)),
IF($O$4=Database!$A$3,
_xlfn.FORECAST.LINEAR(N24,
INDEX('DS2025'!$E$5:$E$15,MATCH(N24,'DS2025'!$D$5:$D$15,1)):
INDEX('DS2025'!$E$5:$E$15,MATCH(N24,'DS2025'!$D$5:$D$15,1)+1),
INDEX('DS2025'!$D$5:$D$15,MATCH(N24,'DS2025'!$D$5:$D$15,1)):
INDEX('DS2025'!$D$5:$D$15,MATCH(N24,'DS2025'!$D$5:$D$15,1)+1)),
IF($O$4=Database!$A$4,
_xlfn.FORECAST.LINEAR(N24,
INDEX('DS2025'!$H$5:$H$15,MATCH(N24,'DS2025'!$G$5:$G$15,1)):
INDEX('DS2025'!$H$5:$H$15,MATCH(N24,'DS2025'!$G$5:$G$15,1)+1),
INDEX('DS2025'!$G$5:$G$15,MATCH(N24,'DS2025'!$G$5:$G$15,1)):
INDEX('DS2025'!$G$5:$G$15,MATCH(N24,'DS2025'!$G$5:$G$15,1)+1)),
IF($O$4=Database!$A$5,
_xlfn.FORECAST.LINEAR(N24,
INDEX('DS2025'!$K$5:$K$15,MATCH(N24,'DS2025'!$J$5:$J$15,1)):
INDEX('DS2025'!$K$5:$K$15,MATCH(N24,'DS2025'!$J$5:$J$15,1)+1),
INDEX('DS2025'!$J$5:$J$15,MATCH(N24,'DS2025'!$J$5:$J$15,1)):
INDEX('DS2025'!$J$5:$J$15,MATCH(N24,'DS2025'!$J$5:$J$15,1)+1)),
IF($O$4=Database!$A$6,
_xlfn.FORECAST.LINEAR(N24,
INDEX('DS2025'!$N$5:$N$15,MATCH(N24,'DS2025'!$M$5:$M$15,1)):
INDEX('DS2025'!$N$5:$N$15,MATCH(N24,'DS2025'!$M$5:$M$15,1)+1),
INDEX('DS2025'!$M$5:$M$15,MATCH(N24,'DS2025'!$M$5:$M$15,1)):
INDEX('DS2025'!$M$5:$M$15,MATCH(N24,'DS2025'!$M$5:$M$15,1)+1)),
IF($O$4=Database!$A$7,
_xlfn.FORECAST.LINEAR(N24,
INDEX('DS2025'!$Q$5:$Q$15,MATCH(N24,'DS2025'!$P$5:$P$15,1)):
INDEX('DS2025'!$Q$5:$Q$15,MATCH(N24,'DS2025'!$P$5:$P$15,1)+1),
INDEX('DS2025'!$P$5:$P$15,MATCH(N24,'DS2025'!$P$5:$P$15,1)):
INDEX('DS2025'!$P$5:$P$15,MATCH(N24,'DS2025'!$P$5:$P$15,1)+1)),
IF($O$4=Database!$A$8,
_xlfn.FORECAST.LINEAR(N24,
INDEX('DS2025'!$T$5:$T$15,MATCH(N24,'DS2025'!$S$5:$S$15,1)):
INDEX('DS2025'!$T$5:$T$15,MATCH(N24,'DS2025'!$S$5:$S$15,1)+1),
INDEX('DS2025'!$S$5:$S$15,MATCH(N24,'DS2025'!$S$5:$S$15,1)):
INDEX('DS2025'!$S$5:$S$15,MATCH(N24,'DS2025'!$S$5:$S$15,1)+1)),
IF($O$4=Database!$A$9,
_xlfn.FORECAST.LINEAR(N24,
INDEX('DS2025'!$W$5:$W$15,MATCH(N24,'DS2025'!$V$5:$V$15,1)):
INDEX('DS2025'!$W$5:$W$15,MATCH(N24,'DS2025'!$V$5:$V$15,1)+1),
INDEX('DS2025'!$V$5:$V$15,MATCH(N24,'DS2025'!$V$5:$V$15,1)):
INDEX('DS2025'!$V$5:$V$15,MATCH(N24,'DS2025'!$V$5:$V$15,1)+1)),
IF($O$4=Database!$A$10,
_xlfn.FORECAST.LINEAR(N24,
INDEX('DS2025'!$Z$5:$Z$15,MATCH(N24,'DS2025'!$Y$5:$Y$15,1)):
INDEX('DS2025'!$Z$5:$Z$15,MATCH(N24,'DS2025'!$Y$5:$Y$15,1)+1),
INDEX('DS2025'!$Y$5:$Y$15,MATCH(N24,'DS2025'!$Y$5:$Y$15,1)):
INDEX('DS2025'!$Y$5:$Y$15,MATCH(N24,'DS2025'!$Y$5:$Y$15,1)+1)),
IF($O$4=Database!$A$11,
_xlfn.FORECAST.LINEAR(
N24,
INDEX('DS2025'!$B$21:$B$35,MATCH(N24,'DS2025'!$A$21:$A$35,1)):
INDEX('DS2025'!$B$21:$B$35,MATCH(N24,'DS2025'!$A$21:$A$35,1)+1),
INDEX('DS2025'!$A$21:$A$35,MATCH(N24,'DS2025'!$A$21:$A$35,1)):
INDEX('DS2025'!$A$21:$A$35,MATCH(N24,'DS2025'!$A$21:$A$35,1)+1)),
IF($O$4=Database!$A$12,
_xlfn.FORECAST.LINEAR(
N24,
INDEX('DS2025'!$E$21:$E$35,MATCH(N24,'DS2025'!$D$21:$D$35,1)):
INDEX('DS2025'!$E$21:$E$35,MATCH(N24,'DS2025'!$D$21:$D$35,1)+1),
INDEX('DS2025'!$D$21:$D$35,MATCH(N24,'DS2025'!$D$21:$D$35,1)):
INDEX('DS2025'!$D$21:$D$35,MATCH(N24,'DS2025'!$D$21:$D$35,1)+1)),
IF($O$4=Database!$A$13,
_xlfn.FORECAST.LINEAR(
N24,
INDEX('DS2025'!$H$21:$H$35,MATCH(N24,'DS2025'!$G$21:$G$35,1)):
INDEX('DS2025'!$H$21:$H$35,MATCH(N24,'DS2025'!$G$21:$G$35,1)+1),
INDEX('DS2025'!$G$21:$G$35,MATCH(N24,'DS2025'!$G$21:$G$35,1)):
INDEX('DS2025'!$G$21:$G$35,MATCH(N24,'DS2025'!$G$21:$G$35,1)+1)),
IF($O$4=Database!$A$14,
_xlfn.FORECAST.LINEAR(
N24,
INDEX('DS2025'!$K$21:$K$35,MATCH(N24,'DS2025'!$J$21:$J$35,1)):
INDEX('DS2025'!$K$21:$K$35,MATCH(N24,'DS2025'!$J$21:$J$35,1)+1),
INDEX('DS2025'!$J$21:$J$35,MATCH(N24,'DS2025'!$J$21:$J$35,1)):
INDEX('DS2025'!$J$21:$J$35,MATCH(N24,'DS2025'!$J$21:$J$35,1)+1)),
IF($O$4=Database!$A$15,
_xlfn.FORECAST.LINEAR(
N24,
INDEX('DS2025'!$N$21:$N$35,MATCH(N24,'DS2025'!$M$21:$M$35,1)):
INDEX('DS2025'!$N$21:$N$35,MATCH(N24,'DS2025'!$M$21:$M$35,1)+1),
INDEX('DS2025'!$M$21:$M$35,MATCH(N24,'DS2025'!$M$21:$M$35,1)):
INDEX('DS2025'!$M$21:$M$35,MATCH(N24,'DS2025'!$M$21:$M$35,1)+1)),
IF($O$4=Database!$A$16,
_xlfn.FORECAST.LINEAR(
N24,
INDEX('DS2025'!$Q$21:$Q$35,MATCH(N24,'DS2025'!$P$21:$P$35,1)):
INDEX('DS2025'!$Q$21:$Q$35,MATCH(N24,'DS2025'!$P$21:$P$35,1)+1),
INDEX('DS2025'!$P$21:$P$35,MATCH(N24,'DS2025'!$P$21:$P$35,1)):
INDEX('DS2025'!$P$21:$P$35,MATCH(N24,'DS2025'!$P$21:$P$35,1)+1)),
IF($O$4=Database!$A$17,
_xlfn.FORECAST.LINEAR(
N24,
INDEX('DS2025'!$T$21:$T$35,MATCH(N24,'DS2025'!$S$21:$S$35,1)):
INDEX('DS2025'!$T$21:$T$35,MATCH(N24,'DS2025'!$S$21:$S$35,1)+1),
INDEX('DS2025'!$S$21:$S$35,MATCH(N24,'DS2025'!$S$21:$S$35,1)):
INDEX('DS2025'!$S$21:$S$35,MATCH(N24,'DS2025'!$S$21:$S$35,1)+1)),
IF($O$4=Database!$A$18,
_xlfn.FORECAST.LINEAR(
N24,
INDEX('DS2025'!$W$21:$W$35,MATCH(N24,'DS2025'!$V$21:$V$35,1)):
INDEX('DS2025'!$W$21:$W$35,MATCH(N24,'DS2025'!$V$21:$V$35,1)+1),
INDEX('DS2025'!$V$21:$V$35,MATCH(N24,'DS2025'!$V$21:$V$35,1)):
INDEX('DS2025'!$V$21:$V$35,MATCH(N24,'DS2025'!$V$21:$V$35,1)+1)),
IF($O$4=Database!$A$19,
_xlfn.FORECAST.LINEAR(
N24,
INDEX('DS2025'!$Z$21:$Z$35,MATCH(N24,'DS2025'!$Y$21:$Y$35,1)):
INDEX('DS2025'!$Z$21:$Z$35,MATCH(N24,'DS2025'!$Y$21:$Y$35,1)+1),
INDEX('DS2025'!$Y$21:$Y$35,MATCH(N24,'DS2025'!$Y$21:$Y$35,1)):
INDEX('DS2025'!$Y$21:$Y$35,MATCH(N24,'DS2025'!$Y$21:$Y$35,1)+1)),
IF($O$4=Database!$A$20,
_xlfn.FORECAST.LINEAR(
N24,
INDEX('DS2025'!$AC$21:$AC$35,MATCH(N24,'DS2025'!$AB$21:$AB$35,1)):
INDEX('DS2025'!$AC$21:$AC$35,MATCH(N24,'DS2025'!$AB$21:$AB$35,1)+1),
INDEX('DS2025'!$AB$21:$AB$35,MATCH(N24,'DS2025'!$AB$21:$AB$35,1)):
INDEX('DS2025'!$AB$21:$AB$35,MATCH(N24,'DS2025'!$AB$21:$AB$35,1)+1))
)))))))))))))))))))</f>
        <v>-0.35976364727054588</v>
      </c>
      <c r="P24" s="96">
        <f t="shared" si="4"/>
        <v>106.36523635272945</v>
      </c>
      <c r="Q24" s="317">
        <f>'Data 100 C'!G25</f>
        <v>108.124</v>
      </c>
      <c r="R24" s="98">
        <f>IF($R$4=Database!$A$2,
_xlfn.FORECAST.LINEAR(Q24,
INDEX('DS2025'!$B$5:$B$15,MATCH(Q24,'DS2025'!$A$5:$A$15,1)):
INDEX('DS2025'!$B$5:$B$15,MATCH(Q24,'DS2025'!$A$5:$A$15,1)+1),
INDEX('DS2025'!$A$5:$A$15,MATCH(Q24,'DS2025'!$A$5:$A$15,1)):
INDEX('DS2025'!$A$5:$A$15,MATCH(Q24,'DS2025'!$A$5:$A$15,1)+1)),
IF($R$4=Database!$A$3,
_xlfn.FORECAST.LINEAR(Q24,
INDEX('DS2025'!$E$5:$E$15,MATCH(Q24,'DS2025'!$D$5:$D$15,1)):
INDEX('DS2025'!$E$5:$E$15,MATCH(Q24,'DS2025'!$D$5:$D$15,1)+1),
INDEX('DS2025'!$D$5:$D$15,MATCH(Q24,'DS2025'!$D$5:$D$15,1)):
INDEX('DS2025'!$D$5:$D$15,MATCH(Q24,'DS2025'!$D$5:$D$15,1)+1)),
IF($R$4=Database!$A$4,
_xlfn.FORECAST.LINEAR(Q24,
INDEX('DS2025'!$H$5:$H$15,MATCH(Q24,'DS2025'!$G$5:$G$15,1)):
INDEX('DS2025'!$H$5:$H$15,MATCH(Q24,'DS2025'!$G$5:$G$15,1)+1),
INDEX('DS2025'!$G$5:$G$15,MATCH(Q24,'DS2025'!$G$5:$G$15,1)):
INDEX('DS2025'!$G$5:$G$15,MATCH(Q24,'DS2025'!$G$5:$G$15,1)+1)),
IF($R$4=Database!$A$5,
_xlfn.FORECAST.LINEAR(Q24,
INDEX('DS2025'!$K$5:$K$15,MATCH(Q24,'DS2025'!$J$5:$J$15,1)):
INDEX('DS2025'!$K$5:$K$15,MATCH(Q24,'DS2025'!$J$5:$J$15,1)+1),
INDEX('DS2025'!$J$5:$J$15,MATCH(Q24,'DS2025'!$J$5:$J$15,1)):
INDEX('DS2025'!$J$5:$J$15,MATCH(Q24,'DS2025'!$J$5:$J$15,1)+1)),
IF($R$4=Database!$A$6,
_xlfn.FORECAST.LINEAR(Q24,
INDEX('DS2025'!$N$5:$N$15,MATCH(Q24,'DS2025'!$M$5:$M$15,1)):
INDEX('DS2025'!$N$5:$N$15,MATCH(Q24,'DS2025'!$M$5:$M$15,1)+1),
INDEX('DS2025'!$M$5:$M$15,MATCH(Q24,'DS2025'!$M$5:$M$15,1)):
INDEX('DS2025'!$M$5:$M$15,MATCH(Q24,'DS2025'!$M$5:$M$15,1)+1)),
IF($R$4=Database!$A$7,
_xlfn.FORECAST.LINEAR(Q24,
INDEX('DS2025'!$Q$5:$Q$15,MATCH(Q24,'DS2025'!$P$5:$P$15,1)):
INDEX('DS2025'!$Q$5:$Q$15,MATCH(Q24,'DS2025'!$P$5:$P$15,1)+1),
INDEX('DS2025'!$P$5:$P$15,MATCH(Q24,'DS2025'!$P$5:$P$15,1)):
INDEX('DS2025'!$P$5:$P$15,MATCH(Q24,'DS2025'!$P$5:$P$15,1)+1)),
IF($R$4=Database!$A$8,
_xlfn.FORECAST.LINEAR(Q24,
INDEX('DS2025'!$T$5:$T$15,MATCH(Q24,'DS2025'!$S$5:$S$15,1)):
INDEX('DS2025'!$T$5:$T$15,MATCH(Q24,'DS2025'!$S$5:$S$15,1)+1),
INDEX('DS2025'!$S$5:$S$15,MATCH(Q24,'DS2025'!$S$5:$S$15,1)):
INDEX('DS2025'!$S$5:$S$15,MATCH(Q24,'DS2025'!$S$5:$S$15,1)+1)),
IF($R$4=Database!$A$9,
_xlfn.FORECAST.LINEAR(Q24,
INDEX('DS2025'!$W$5:$W$15,MATCH(Q24,'DS2025'!$V$5:$V$15,1)):
INDEX('DS2025'!$W$5:$W$15,MATCH(Q24,'DS2025'!$V$5:$V$15,1)+1),
INDEX('DS2025'!$V$5:$V$15,MATCH(Q24,'DS2025'!$V$5:$V$15,1)):
INDEX('DS2025'!$V$5:$V$15,MATCH(Q24,'DS2025'!$V$5:$V$15,1)+1)),
IF($R$4=Database!$A$10,
_xlfn.FORECAST.LINEAR(Q24,
INDEX('DS2025'!$Z$5:$Z$15,MATCH(Q24,'DS2025'!$Y$5:$Y$15,1)):
INDEX('DS2025'!$Z$5:$Z$15,MATCH(Q24,'DS2025'!$Y$5:$Y$15,1)+1),
INDEX('DS2025'!$Y$5:$Y$15,MATCH(Q24,'DS2025'!$Y$5:$Y$15,1)):
INDEX('DS2025'!$Y$5:$Y$15,MATCH(Q24,'DS2025'!$Y$5:$Y$15,1)+1)),
IF($R$4=Database!$A$11,
_xlfn.FORECAST.LINEAR(
Q24,
INDEX('DS2025'!$B$21:$B$35,MATCH(Q24,'DS2025'!$A$21:$A$35,1)):
INDEX('DS2025'!$B$21:$B$35,MATCH(Q24,'DS2025'!$A$21:$A$35,1)+1),
INDEX('DS2025'!$A$21:$A$35,MATCH(Q24,'DS2025'!$A$21:$A$35,1)):
INDEX('DS2025'!$A$21:$A$35,MATCH(Q24,'DS2025'!$A$21:$A$35,1)+1)),
IF($R$4=Database!$A$12,
_xlfn.FORECAST.LINEAR(
Q24,
INDEX('DS2025'!$E$21:$E$35,MATCH(Q24,'DS2025'!$D$21:$D$35,1)):
INDEX('DS2025'!$E$21:$E$35,MATCH(Q24,'DS2025'!$D$21:$D$35,1)+1),
INDEX('DS2025'!$D$21:$D$35,MATCH(Q24,'DS2025'!$D$21:$D$35,1)):
INDEX('DS2025'!$D$21:$D$35,MATCH(Q24,'DS2025'!$D$21:$D$35,1)+1)),
IF($R$4=Database!$A$13,
_xlfn.FORECAST.LINEAR(
Q24,
INDEX('DS2025'!$H$21:$H$35,MATCH(Q24,'DS2025'!$G$21:$G$35,1)):
INDEX('DS2025'!$H$21:$H$35,MATCH(Q24,'DS2025'!$G$21:$G$35,1)+1),
INDEX('DS2025'!$G$21:$G$35,MATCH(Q24,'DS2025'!$G$21:$G$35,1)):
INDEX('DS2025'!$G$21:$G$35,MATCH(Q24,'DS2025'!$G$21:$G$35,1)+1)),
IF($R$4=Database!$A$14,
_xlfn.FORECAST.LINEAR(
Q24,
INDEX('DS2025'!$K$21:$K$35,MATCH(Q24,'DS2025'!$J$21:$J$35,1)):
INDEX('DS2025'!$K$21:$K$35,MATCH(Q24,'DS2025'!$J$21:$J$35,1)+1),
INDEX('DS2025'!$J$21:$J$35,MATCH(Q24,'DS2025'!$J$21:$J$35,1)):
INDEX('DS2025'!$J$21:$J$35,MATCH(Q24,'DS2025'!$J$21:$J$35,1)+1)),
IF($R$4=Database!$A$15,
_xlfn.FORECAST.LINEAR(
Q24,
INDEX('DS2025'!$N$21:$N$35,MATCH(Q24,'DS2025'!$M$21:$M$35,1)):
INDEX('DS2025'!$N$21:$N$35,MATCH(Q24,'DS2025'!$M$21:$M$35,1)+1),
INDEX('DS2025'!$M$21:$M$35,MATCH(Q24,'DS2025'!$M$21:$M$35,1)):
INDEX('DS2025'!$M$21:$M$35,MATCH(Q24,'DS2025'!$M$21:$M$35,1)+1)),
IF($R$4=Database!$A$16,
_xlfn.FORECAST.LINEAR(
Q24,
INDEX('DS2025'!$Q$21:$Q$35,MATCH(Q24,'DS2025'!$P$21:$P$35,1)):
INDEX('DS2025'!$Q$21:$Q$35,MATCH(Q24,'DS2025'!$P$21:$P$35,1)+1),
INDEX('DS2025'!$P$21:$P$35,MATCH(Q24,'DS2025'!$P$21:$P$35,1)):
INDEX('DS2025'!$P$21:$P$35,MATCH(Q24,'DS2025'!$P$21:$P$35,1)+1)),
IF($R$4=Database!$A$17,
_xlfn.FORECAST.LINEAR(
Q24,
INDEX('DS2025'!$T$21:$T$35,MATCH(Q24,'DS2025'!$S$21:$S$35,1)):
INDEX('DS2025'!$T$21:$T$35,MATCH(Q24,'DS2025'!$S$21:$S$35,1)+1),
INDEX('DS2025'!$S$21:$S$35,MATCH(Q24,'DS2025'!$S$21:$S$35,1)):
INDEX('DS2025'!$S$21:$S$35,MATCH(Q24,'DS2025'!$S$21:$S$35,1)+1)),
IF($R$4=Database!$A$18,
_xlfn.FORECAST.LINEAR(
Q24,
INDEX('DS2025'!$W$21:$W$35,MATCH(Q24,'DS2025'!$V$21:$V$35,1)):
INDEX('DS2025'!$W$21:$W$35,MATCH(Q24,'DS2025'!$V$21:$V$35,1)+1),
INDEX('DS2025'!$V$21:$V$35,MATCH(Q24,'DS2025'!$V$21:$V$35,1)):
INDEX('DS2025'!$V$21:$V$35,MATCH(Q24,'DS2025'!$V$21:$V$35,1)+1)),
IF($R$4=Database!$A$19,
_xlfn.FORECAST.LINEAR(
Q24,
INDEX('DS2025'!$Z$21:$Z$35,MATCH(Q24,'DS2025'!$Y$21:$Y$35,1)):
INDEX('DS2025'!$Z$21:$Z$35,MATCH(Q24,'DS2025'!$Y$21:$Y$35,1)+1),
INDEX('DS2025'!$Y$21:$Y$35,MATCH(Q24,'DS2025'!$Y$21:$Y$35,1)):
INDEX('DS2025'!$Y$21:$Y$35,MATCH(Q24,'DS2025'!$Y$21:$Y$35,1)+1)),
IF($R$4=Database!$A$20,
_xlfn.FORECAST.LINEAR(
Q24,
INDEX('DS2025'!$AC$21:$AC$35,MATCH(Q24,'DS2025'!$AB$21:$AB$35,1)):
INDEX('DS2025'!$AC$21:$AC$35,MATCH(Q24,'DS2025'!$AB$21:$AB$35,1)+1),
INDEX('DS2025'!$AB$21:$AB$35,MATCH(Q24,'DS2025'!$AB$21:$AB$35,1)):
INDEX('DS2025'!$AB$21:$AB$35,MATCH(Q24,'DS2025'!$AB$21:$AB$35,1)+1))
)))))))))))))))))))</f>
        <v>-1.7725551294343223E-2</v>
      </c>
      <c r="S24" s="98">
        <f t="shared" si="5"/>
        <v>108.10627444870565</v>
      </c>
      <c r="T24" s="317">
        <f>'Data 100 C'!H25</f>
        <v>106.142</v>
      </c>
      <c r="U24" s="98">
        <f>IF($U$4=Database!$A$2,
_xlfn.FORECAST.LINEAR(T24,
INDEX('DS2025'!$B$5:$B$15,MATCH(T24,'DS2025'!$A$5:$A$15,1)):
INDEX('DS2025'!$B$5:$B$15,MATCH(T24,'DS2025'!$A$5:$A$15,1)+1),
INDEX('DS2025'!$A$5:$A$15,MATCH(T24,'DS2025'!$A$5:$A$15,1)):
INDEX('DS2025'!$A$5:$A$15,MATCH(T24,'DS2025'!$A$5:$A$15,1)+1)),
IF($U$4=Database!$A$3,
_xlfn.FORECAST.LINEAR(T24,
INDEX('DS2025'!$E$5:$E$15,MATCH(T24,'DS2025'!$D$5:$D$15,1)):
INDEX('DS2025'!$E$5:$E$15,MATCH(T24,'DS2025'!$D$5:$D$15,1)+1),
INDEX('DS2025'!$D$5:$D$15,MATCH(T24,'DS2025'!$D$5:$D$15,1)):
INDEX('DS2025'!$D$5:$D$15,MATCH(T24,'DS2025'!$D$5:$D$15,1)+1)),
IF($U$4=Database!$A$4,
_xlfn.FORECAST.LINEAR(T24,
INDEX('DS2025'!$H$5:$H$15,MATCH(T24,'DS2025'!$G$5:$G$15,1)):
INDEX('DS2025'!$H$5:$H$15,MATCH(T24,'DS2025'!$G$5:$G$15,1)+1),
INDEX('DS2025'!$G$5:$G$15,MATCH(T24,'DS2025'!$G$5:$G$15,1)):
INDEX('DS2025'!$G$5:$G$15,MATCH(T24,'DS2025'!$G$5:$G$15,1)+1)),
IF($U$4=Database!$A$5,
_xlfn.FORECAST.LINEAR(T24,
INDEX('DS2025'!$K$5:$K$15,MATCH(T24,'DS2025'!$J$5:$J$15,1)):
INDEX('DS2025'!$K$5:$K$15,MATCH(T24,'DS2025'!$J$5:$J$15,1)+1),
INDEX('DS2025'!$J$5:$J$15,MATCH(T24,'DS2025'!$J$5:$J$15,1)):
INDEX('DS2025'!$J$5:$J$15,MATCH(T24,'DS2025'!$J$5:$J$15,1)+1)),
IF($U$4=Database!$A$6,
_xlfn.FORECAST.LINEAR(T24,
INDEX('DS2025'!$N$5:$N$15,MATCH(T24,'DS2025'!$M$5:$M$15,1)):
INDEX('DS2025'!$N$5:$N$15,MATCH(T24,'DS2025'!$M$5:$M$15,1)+1),
INDEX('DS2025'!$M$5:$M$15,MATCH(T24,'DS2025'!$M$5:$M$15,1)):
INDEX('DS2025'!$M$5:$M$15,MATCH(T24,'DS2025'!$M$5:$M$15,1)+1)),
IF($U$4=Database!$A$7,
_xlfn.FORECAST.LINEAR(T24,
INDEX('DS2025'!$Q$5:$Q$15,MATCH(T24,'DS2025'!$P$5:$P$15,1)):
INDEX('DS2025'!$Q$5:$Q$15,MATCH(T24,'DS2025'!$P$5:$P$15,1)+1),
INDEX('DS2025'!$P$5:$P$15,MATCH(T24,'DS2025'!$P$5:$P$15,1)):
INDEX('DS2025'!$P$5:$P$15,MATCH(T24,'DS2025'!$P$5:$P$15,1)+1)),
IF($U$4=Database!$A$8,
_xlfn.FORECAST.LINEAR(T24,
INDEX('DS2025'!$T$5:$T$15,MATCH(T24,'DS2025'!$S$5:$S$15,1)):
INDEX('DS2025'!$T$5:$T$15,MATCH(T24,'DS2025'!$S$5:$S$15,1)+1),
INDEX('DS2025'!$S$5:$S$15,MATCH(T24,'DS2025'!$S$5:$S$15,1)):
INDEX('DS2025'!$S$5:$S$15,MATCH(T24,'DS2025'!$S$5:$S$15,1)+1)),
IF($U$4=Database!$A$9,
_xlfn.FORECAST.LINEAR(T24,
INDEX('DS2025'!$W$5:$W$15,MATCH(T24,'DS2025'!$V$5:$V$15,1)):
INDEX('DS2025'!$W$5:$W$15,MATCH(T24,'DS2025'!$V$5:$V$15,1)+1),
INDEX('DS2025'!$V$5:$V$15,MATCH(T24,'DS2025'!$V$5:$V$15,1)):
INDEX('DS2025'!$V$5:$V$15,MATCH(T24,'DS2025'!$V$5:$V$15,1)+1)),
IF($U$4=Database!$A$10,
_xlfn.FORECAST.LINEAR(T24,
INDEX('DS2025'!$Z$5:$Z$15,MATCH(T24,'DS2025'!$Y$5:$Y$15,1)):
INDEX('DS2025'!$Z$5:$Z$15,MATCH(T24,'DS2025'!$Y$5:$Y$15,1)+1),
INDEX('DS2025'!$Y$5:$Y$15,MATCH(T24,'DS2025'!$Y$5:$Y$15,1)):
INDEX('DS2025'!$Y$5:$Y$15,MATCH(T24,'DS2025'!$Y$5:$Y$15,1)+1)),
IF($U$4=Database!$A$11,
_xlfn.FORECAST.LINEAR(
T24,
INDEX('DS2025'!$B$21:$B$35,MATCH(T24,'DS2025'!$A$21:$A$35,1)):
INDEX('DS2025'!$B$21:$B$35,MATCH(T24,'DS2025'!$A$21:$A$35,1)+1),
INDEX('DS2025'!$A$21:$A$35,MATCH(T24,'DS2025'!$A$21:$A$35,1)):
INDEX('DS2025'!$A$21:$A$35,MATCH(T24,'DS2025'!$A$21:$A$35,1)+1)),
IF($U$4=Database!$A$12,
_xlfn.FORECAST.LINEAR(
T24,
INDEX('DS2025'!$E$21:$E$35,MATCH(T24,'DS2025'!$D$21:$D$35,1)):
INDEX('DS2025'!$E$21:$E$35,MATCH(T24,'DS2025'!$D$21:$D$35,1)+1),
INDEX('DS2025'!$D$21:$D$35,MATCH(T24,'DS2025'!$D$21:$D$35,1)):
INDEX('DS2025'!$D$21:$D$35,MATCH(T24,'DS2025'!$D$21:$D$35,1)+1)),
IF($U$4=Database!$A$13,
_xlfn.FORECAST.LINEAR(
T24,
INDEX('DS2025'!$H$21:$H$35,MATCH(T24,'DS2025'!$G$21:$G$35,1)):
INDEX('DS2025'!$H$21:$H$35,MATCH(T24,'DS2025'!$G$21:$G$35,1)+1),
INDEX('DS2025'!$G$21:$G$35,MATCH(T24,'DS2025'!$G$21:$G$35,1)):
INDEX('DS2025'!$G$21:$G$35,MATCH(T24,'DS2025'!$G$21:$G$35,1)+1)),
IF($U$4=Database!$A$14,
_xlfn.FORECAST.LINEAR(
T24,
INDEX('DS2025'!$K$21:$K$35,MATCH(T24,'DS2025'!$J$21:$J$35,1)):
INDEX('DS2025'!$K$21:$K$35,MATCH(T24,'DS2025'!$J$21:$J$35,1)+1),
INDEX('DS2025'!$J$21:$J$35,MATCH(T24,'DS2025'!$J$21:$J$35,1)):
INDEX('DS2025'!$J$21:$J$35,MATCH(T24,'DS2025'!$J$21:$J$35,1)+1)),
IF($U$4=Database!$A$15,
_xlfn.FORECAST.LINEAR(
T24,
INDEX('DS2025'!$N$21:$N$35,MATCH(T24,'DS2025'!$M$21:$M$35,1)):
INDEX('DS2025'!$N$21:$N$35,MATCH(T24,'DS2025'!$M$21:$M$35,1)+1),
INDEX('DS2025'!$M$21:$M$35,MATCH(T24,'DS2025'!$M$21:$M$35,1)):
INDEX('DS2025'!$M$21:$M$35,MATCH(T24,'DS2025'!$M$21:$M$35,1)+1)),
IF($U$4=Database!$A$16,
_xlfn.FORECAST.LINEAR(
T24,
INDEX('DS2025'!$Q$21:$Q$35,MATCH(T24,'DS2025'!$P$21:$P$35,1)):
INDEX('DS2025'!$Q$21:$Q$35,MATCH(T24,'DS2025'!$P$21:$P$35,1)+1),
INDEX('DS2025'!$P$21:$P$35,MATCH(T24,'DS2025'!$P$21:$P$35,1)):
INDEX('DS2025'!$P$21:$P$35,MATCH(T24,'DS2025'!$P$21:$P$35,1)+1)),
IF($U$4=Database!$A$17,
_xlfn.FORECAST.LINEAR(
T24,
INDEX('DS2025'!$T$21:$T$35,MATCH(T24,'DS2025'!$S$21:$S$35,1)):
INDEX('DS2025'!$T$21:$T$35,MATCH(T24,'DS2025'!$S$21:$S$35,1)+1),
INDEX('DS2025'!$S$21:$S$35,MATCH(T24,'DS2025'!$S$21:$S$35,1)):
INDEX('DS2025'!$S$21:$S$35,MATCH(T24,'DS2025'!$S$21:$S$35,1)+1)),
IF($U$4=Database!$A$18,
_xlfn.FORECAST.LINEAR(
T24,
INDEX('DS2025'!$W$21:$W$35,MATCH(T24,'DS2025'!$V$21:$V$35,1)):
INDEX('DS2025'!$W$21:$W$35,MATCH(T24,'DS2025'!$V$21:$V$35,1)+1),
INDEX('DS2025'!$V$21:$V$35,MATCH(T24,'DS2025'!$V$21:$V$35,1)):
INDEX('DS2025'!$V$21:$V$35,MATCH(T24,'DS2025'!$V$21:$V$35,1)+1)),
IF($U$4=Database!$A$19,
_xlfn.FORECAST.LINEAR(
T24,
INDEX('DS2025'!$Z$21:$Z$35,MATCH(T24,'DS2025'!$Y$21:$Y$35,1)):
INDEX('DS2025'!$Z$21:$Z$35,MATCH(T24,'DS2025'!$Y$21:$Y$35,1)+1),
INDEX('DS2025'!$Y$21:$Y$35,MATCH(T24,'DS2025'!$Y$21:$Y$35,1)):
INDEX('DS2025'!$Y$21:$Y$35,MATCH(T24,'DS2025'!$Y$21:$Y$35,1)+1)),
IF($U$4=Database!$A$20,
_xlfn.FORECAST.LINEAR(
T24,
INDEX('DS2025'!$AC$21:$AC$35,MATCH(T24,'DS2025'!$AB$21:$AB$35,1)):
INDEX('DS2025'!$AC$21:$AC$35,MATCH(T24,'DS2025'!$AB$21:$AB$35,1)+1),
INDEX('DS2025'!$AB$21:$AB$35,MATCH(T24,'DS2025'!$AB$21:$AB$35,1)):
INDEX('DS2025'!$AB$21:$AB$35,MATCH(T24,'DS2025'!$AB$21:$AB$35,1)+1))
)))))))))))))))))))</f>
        <v>-0.35969370125974803</v>
      </c>
      <c r="V24" s="98">
        <f t="shared" si="6"/>
        <v>105.78230629874025</v>
      </c>
      <c r="W24" s="317">
        <f>'Data 100 C'!I25</f>
        <v>106.76300000000001</v>
      </c>
      <c r="X24" s="98">
        <f>IF($X$4=Database!$A$2,
_xlfn.FORECAST.LINEAR(W24,
INDEX('DS2025'!$B$5:$B$15,MATCH(W24,'DS2025'!$A$5:$A$15,1)):
INDEX('DS2025'!$B$5:$B$15,MATCH(W24,'DS2025'!$A$5:$A$15,1)+1),
INDEX('DS2025'!$A$5:$A$15,MATCH(W24,'DS2025'!$A$5:$A$15,1)):
INDEX('DS2025'!$A$5:$A$15,MATCH(W24,'DS2025'!$A$5:$A$15,1)+1)),
IF($X$4=Database!$A$3,
_xlfn.FORECAST.LINEAR(W24,
INDEX('DS2025'!$E$5:$E$15,MATCH(W24,'DS2025'!$D$5:$D$15,1)):
INDEX('DS2025'!$E$5:$E$15,MATCH(W24,'DS2025'!$D$5:$D$15,1)+1),
INDEX('DS2025'!$D$5:$D$15,MATCH(W24,'DS2025'!$D$5:$D$15,1)):
INDEX('DS2025'!$D$5:$D$15,MATCH(W24,'DS2025'!$D$5:$D$15,1)+1)),
IF($X$4=Database!$A$4,
_xlfn.FORECAST.LINEAR(W24,
INDEX('DS2025'!$H$5:$H$15,MATCH(W24,'DS2025'!$G$5:$G$15,1)):
INDEX('DS2025'!$H$5:$H$15,MATCH(W24,'DS2025'!$G$5:$G$15,1)+1),
INDEX('DS2025'!$G$5:$G$15,MATCH(W24,'DS2025'!$G$5:$G$15,1)):
INDEX('DS2025'!$G$5:$G$15,MATCH(W24,'DS2025'!$G$5:$G$15,1)+1)),
IF($X$4=Database!$A$5,
_xlfn.FORECAST.LINEAR(W24,
INDEX('DS2025'!$K$5:$K$15,MATCH(W24,'DS2025'!$J$5:$J$15,1)):
INDEX('DS2025'!$K$5:$K$15,MATCH(W24,'DS2025'!$J$5:$J$15,1)+1),
INDEX('DS2025'!$J$5:$J$15,MATCH(W24,'DS2025'!$J$5:$J$15,1)):
INDEX('DS2025'!$J$5:$J$15,MATCH(W24,'DS2025'!$J$5:$J$15,1)+1)),
IF($X$4=Database!$A$6,
_xlfn.FORECAST.LINEAR(W24,
INDEX('DS2025'!$N$5:$N$15,MATCH(W24,'DS2025'!$M$5:$M$15,1)):
INDEX('DS2025'!$N$5:$N$15,MATCH(W24,'DS2025'!$M$5:$M$15,1)+1),
INDEX('DS2025'!$M$5:$M$15,MATCH(W24,'DS2025'!$M$5:$M$15,1)):
INDEX('DS2025'!$M$5:$M$15,MATCH(W24,'DS2025'!$M$5:$M$15,1)+1)),
IF($X$4=Database!$A$7,
_xlfn.FORECAST.LINEAR(W24,
INDEX('DS2025'!$Q$5:$Q$15,MATCH(W24,'DS2025'!$P$5:$P$15,1)):
INDEX('DS2025'!$Q$5:$Q$15,MATCH(W24,'DS2025'!$P$5:$P$15,1)+1),
INDEX('DS2025'!$P$5:$P$15,MATCH(W24,'DS2025'!$P$5:$P$15,1)):
INDEX('DS2025'!$P$5:$P$15,MATCH(W24,'DS2025'!$P$5:$P$15,1)+1)),
IF($X$4=Database!$A$8,
_xlfn.FORECAST.LINEAR(W24,
INDEX('DS2025'!$T$5:$T$15,MATCH(W24,'DS2025'!$S$5:$S$15,1)):
INDEX('DS2025'!$T$5:$T$15,MATCH(W24,'DS2025'!$S$5:$S$15,1)+1),
INDEX('DS2025'!$S$5:$S$15,MATCH(W24,'DS2025'!$S$5:$S$15,1)):
INDEX('DS2025'!$S$5:$S$15,MATCH(W24,'DS2025'!$S$5:$S$15,1)+1)),
IF($X$4=Database!$A$9,
_xlfn.FORECAST.LINEAR(W24,
INDEX('DS2025'!$W$5:$W$15,MATCH(W24,'DS2025'!$V$5:$V$15,1)):
INDEX('DS2025'!$W$5:$W$15,MATCH(W24,'DS2025'!$V$5:$V$15,1)+1),
INDEX('DS2025'!$V$5:$V$15,MATCH(W24,'DS2025'!$V$5:$V$15,1)):
INDEX('DS2025'!$V$5:$V$15,MATCH(W24,'DS2025'!$V$5:$V$15,1)+1)),
IF($X$4=Database!$A$10,
_xlfn.FORECAST.LINEAR(W24,
INDEX('DS2025'!$Z$5:$Z$15,MATCH(W24,'DS2025'!$Y$5:$Y$15,1)):
INDEX('DS2025'!$Z$5:$Z$15,MATCH(W24,'DS2025'!$Y$5:$Y$15,1)+1),
INDEX('DS2025'!$Y$5:$Y$15,MATCH(W24,'DS2025'!$Y$5:$Y$15,1)):
INDEX('DS2025'!$Y$5:$Y$15,MATCH(W24,'DS2025'!$Y$5:$Y$15,1)+1)),
IF($X$4=Database!$A$11,
_xlfn.FORECAST.LINEAR(
W24,
INDEX('DS2025'!$B$21:$B$35,MATCH(W24,'DS2025'!$A$21:$A$35,1)):
INDEX('DS2025'!$B$21:$B$35,MATCH(W24,'DS2025'!$A$21:$A$35,1)+1),
INDEX('DS2025'!$A$21:$A$35,MATCH(W24,'DS2025'!$A$21:$A$35,1)):
INDEX('DS2025'!$A$21:$A$35,MATCH(W24,'DS2025'!$A$21:$A$35,1)+1)),
IF($X$4=Database!$A$12,
_xlfn.FORECAST.LINEAR(
W24,
INDEX('DS2025'!$E$21:$E$35,MATCH(W24,'DS2025'!$D$21:$D$35,1)):
INDEX('DS2025'!$E$21:$E$35,MATCH(W24,'DS2025'!$D$21:$D$35,1)+1),
INDEX('DS2025'!$D$21:$D$35,MATCH(W24,'DS2025'!$D$21:$D$35,1)):
INDEX('DS2025'!$D$21:$D$35,MATCH(W24,'DS2025'!$D$21:$D$35,1)+1)),
IF($X$4=Database!$A$13,
_xlfn.FORECAST.LINEAR(
W24,
INDEX('DS2025'!$H$21:$H$35,MATCH(W24,'DS2025'!$G$21:$G$35,1)):
INDEX('DS2025'!$H$21:$H$35,MATCH(W24,'DS2025'!$G$21:$G$35,1)+1),
INDEX('DS2025'!$G$21:$G$35,MATCH(W24,'DS2025'!$G$21:$G$35,1)):
INDEX('DS2025'!$G$21:$G$35,MATCH(W24,'DS2025'!$G$21:$G$35,1)+1)),
IF($X$4=Database!$A$14,
_xlfn.FORECAST.LINEAR(
W24,
INDEX('DS2025'!$K$21:$K$35,MATCH(W24,'DS2025'!$J$21:$J$35,1)):
INDEX('DS2025'!$K$21:$K$35,MATCH(W24,'DS2025'!$J$21:$J$35,1)+1),
INDEX('DS2025'!$J$21:$J$35,MATCH(W24,'DS2025'!$J$21:$J$35,1)):
INDEX('DS2025'!$J$21:$J$35,MATCH(W24,'DS2025'!$J$21:$J$35,1)+1)),
IF($X$4=Database!$A$15,
_xlfn.FORECAST.LINEAR(
W24,
INDEX('DS2025'!$N$21:$N$35,MATCH(W24,'DS2025'!$M$21:$M$35,1)):
INDEX('DS2025'!$N$21:$N$35,MATCH(W24,'DS2025'!$M$21:$M$35,1)+1),
INDEX('DS2025'!$M$21:$M$35,MATCH(W24,'DS2025'!$M$21:$M$35,1)):
INDEX('DS2025'!$M$21:$M$35,MATCH(W24,'DS2025'!$M$21:$M$35,1)+1)),
IF($X$4=Database!$A$16,
_xlfn.FORECAST.LINEAR(
W24,
INDEX('DS2025'!$Q$21:$Q$35,MATCH(W24,'DS2025'!$P$21:$P$35,1)):
INDEX('DS2025'!$Q$21:$Q$35,MATCH(W24,'DS2025'!$P$21:$P$35,1)+1),
INDEX('DS2025'!$P$21:$P$35,MATCH(W24,'DS2025'!$P$21:$P$35,1)):
INDEX('DS2025'!$P$21:$P$35,MATCH(W24,'DS2025'!$P$21:$P$35,1)+1)),
IF($X$4=Database!$A$17,
_xlfn.FORECAST.LINEAR(
W24,
INDEX('DS2025'!$T$21:$T$35,MATCH(W24,'DS2025'!$S$21:$S$35,1)):
INDEX('DS2025'!$T$21:$T$35,MATCH(W24,'DS2025'!$S$21:$S$35,1)+1),
INDEX('DS2025'!$S$21:$S$35,MATCH(W24,'DS2025'!$S$21:$S$35,1)):
INDEX('DS2025'!$S$21:$S$35,MATCH(W24,'DS2025'!$S$21:$S$35,1)+1)),
IF($X$4=Database!$A$18,
_xlfn.FORECAST.LINEAR(
W24,
INDEX('DS2025'!$W$21:$W$35,MATCH(W24,'DS2025'!$V$21:$V$35,1)):
INDEX('DS2025'!$W$21:$W$35,MATCH(W24,'DS2025'!$V$21:$V$35,1)+1),
INDEX('DS2025'!$V$21:$V$35,MATCH(W24,'DS2025'!$V$21:$V$35,1)):
INDEX('DS2025'!$V$21:$V$35,MATCH(W24,'DS2025'!$V$21:$V$35,1)+1)),
IF($X$4=Database!$A$19,
_xlfn.FORECAST.LINEAR(
W24,
INDEX('DS2025'!$Z$21:$Z$35,MATCH(W24,'DS2025'!$Y$21:$Y$35,1)):
INDEX('DS2025'!$Z$21:$Z$35,MATCH(W24,'DS2025'!$Y$21:$Y$35,1)+1),
INDEX('DS2025'!$Y$21:$Y$35,MATCH(W24,'DS2025'!$Y$21:$Y$35,1)):
INDEX('DS2025'!$Y$21:$Y$35,MATCH(W24,'DS2025'!$Y$21:$Y$35,1)+1)),
IF($X$4=Database!$A$20,
_xlfn.FORECAST.LINEAR(
W24,
INDEX('DS2025'!$AC$21:$AC$35,MATCH(W24,'DS2025'!$AB$21:$AB$35,1)):
INDEX('DS2025'!$AC$21:$AC$35,MATCH(W24,'DS2025'!$AB$21:$AB$35,1)+1),
INDEX('DS2025'!$AB$21:$AB$35,MATCH(W24,'DS2025'!$AB$21:$AB$35,1)):
INDEX('DS2025'!$AB$21:$AB$35,MATCH(W24,'DS2025'!$AB$21:$AB$35,1)+1))
)))))))))))))))))))</f>
        <v>-0.35976820635872825</v>
      </c>
      <c r="Y24" s="98">
        <f t="shared" si="7"/>
        <v>106.40323179364128</v>
      </c>
      <c r="Z24" s="97">
        <f>'Data 100 C'!J25</f>
        <v>108.313</v>
      </c>
      <c r="AA24" s="98">
        <f>IF($AA$4=Database!$A$2,
_xlfn.FORECAST.LINEAR(Z24,
INDEX('DS2025'!$B$5:$B$15,MATCH(Z24,'DS2025'!$A$5:$A$15,1)):
INDEX('DS2025'!$B$5:$B$15,MATCH(Z24,'DS2025'!$A$5:$A$15,1)+1),
INDEX('DS2025'!$A$5:$A$15,MATCH(Z24,'DS2025'!$A$5:$A$15,1)):
INDEX('DS2025'!$A$5:$A$15,MATCH(Z24,'DS2025'!$A$5:$A$15,1)+1)),
IF($AA$4=Database!$A$3,
_xlfn.FORECAST.LINEAR(Z24,
INDEX('DS2025'!$E$5:$E$15,MATCH(Z24,'DS2025'!$D$5:$D$15,1)):
INDEX('DS2025'!$E$5:$E$15,MATCH(Z24,'DS2025'!$D$5:$D$15,1)+1),
INDEX('DS2025'!$D$5:$D$15,MATCH(Z24,'DS2025'!$D$5:$D$15,1)):
INDEX('DS2025'!$D$5:$D$15,MATCH(Z24,'DS2025'!$D$5:$D$15,1)+1)),
IF($AA$4=Database!$A$4,
_xlfn.FORECAST.LINEAR(Z24,
INDEX('DS2025'!$H$5:$H$15,MATCH(Z24,'DS2025'!$G$5:$G$15,1)):
INDEX('DS2025'!$H$5:$H$15,MATCH(Z24,'DS2025'!$G$5:$G$15,1)+1),
INDEX('DS2025'!$G$5:$G$15,MATCH(Z24,'DS2025'!$G$5:$G$15,1)):
INDEX('DS2025'!$G$5:$G$15,MATCH(Z24,'DS2025'!$G$5:$G$15,1)+1)),
IF($AA$4=Database!$A$5,
_xlfn.FORECAST.LINEAR(Z24,
INDEX('DS2025'!$K$5:$K$15,MATCH(Z24,'DS2025'!$J$5:$J$15,1)):
INDEX('DS2025'!$K$5:$K$15,MATCH(Z24,'DS2025'!$J$5:$J$15,1)+1),
INDEX('DS2025'!$J$5:$J$15,MATCH(Z24,'DS2025'!$J$5:$J$15,1)):
INDEX('DS2025'!$J$5:$J$15,MATCH(Z24,'DS2025'!$J$5:$J$15,1)+1)),
IF($AA$4=Database!$A$6,
_xlfn.FORECAST.LINEAR(Z24,
INDEX('DS2025'!$N$5:$N$15,MATCH(Z24,'DS2025'!$M$5:$M$15,1)):
INDEX('DS2025'!$N$5:$N$15,MATCH(Z24,'DS2025'!$M$5:$M$15,1)+1),
INDEX('DS2025'!$M$5:$M$15,MATCH(Z24,'DS2025'!$M$5:$M$15,1)):
INDEX('DS2025'!$M$5:$M$15,MATCH(Z24,'DS2025'!$M$5:$M$15,1)+1)),
IF($AA$4=Database!$A$7,
_xlfn.FORECAST.LINEAR(Z24,
INDEX('DS2025'!$Q$5:$Q$15,MATCH(Z24,'DS2025'!$P$5:$P$15,1)):
INDEX('DS2025'!$Q$5:$Q$15,MATCH(Z24,'DS2025'!$P$5:$P$15,1)+1),
INDEX('DS2025'!$P$5:$P$15,MATCH(Z24,'DS2025'!$P$5:$P$15,1)):
INDEX('DS2025'!$P$5:$P$15,MATCH(Z24,'DS2025'!$P$5:$P$15,1)+1)),
IF($AA$4=Database!$A$8,
_xlfn.FORECAST.LINEAR(Z24,
INDEX('DS2025'!$T$5:$T$15,MATCH(Z24,'DS2025'!$S$5:$S$15,1)):
INDEX('DS2025'!$T$5:$T$15,MATCH(Z24,'DS2025'!$S$5:$S$15,1)+1),
INDEX('DS2025'!$S$5:$S$15,MATCH(Z24,'DS2025'!$S$5:$S$15,1)):
INDEX('DS2025'!$S$5:$S$15,MATCH(Z24,'DS2025'!$S$5:$S$15,1)+1)),
IF($AA$4=Database!$A$9,
_xlfn.FORECAST.LINEAR(Z24,
INDEX('DS2025'!$W$5:$W$15,MATCH(Z24,'DS2025'!$V$5:$V$15,1)):
INDEX('DS2025'!$W$5:$W$15,MATCH(Z24,'DS2025'!$V$5:$V$15,1)+1),
INDEX('DS2025'!$V$5:$V$15,MATCH(Z24,'DS2025'!$V$5:$V$15,1)):
INDEX('DS2025'!$V$5:$V$15,MATCH(Z24,'DS2025'!$V$5:$V$15,1)+1)),
IF($AA$4=Database!$A$10,
_xlfn.FORECAST.LINEAR(Z24,
INDEX('DS2025'!$Z$5:$Z$15,MATCH(Z24,'DS2025'!$Y$5:$Y$15,1)):
INDEX('DS2025'!$Z$5:$Z$15,MATCH(Z24,'DS2025'!$Y$5:$Y$15,1)+1),
INDEX('DS2025'!$Y$5:$Y$15,MATCH(Z24,'DS2025'!$Y$5:$Y$15,1)):
INDEX('DS2025'!$Y$5:$Y$15,MATCH(Z24,'DS2025'!$Y$5:$Y$15,1)+1)),
IF($AA$4=Database!$A$11,
_xlfn.FORECAST.LINEAR(
Z24,
INDEX('DS2025'!$B$21:$B$35,MATCH(Z24,'DS2025'!$A$21:$A$35,1)):
INDEX('DS2025'!$B$21:$B$35,MATCH(Z24,'DS2025'!$A$21:$A$35,1)+1),
INDEX('DS2025'!$A$21:$A$35,MATCH(Z24,'DS2025'!$A$21:$A$35,1)):
INDEX('DS2025'!$A$21:$A$35,MATCH(Z24,'DS2025'!$A$21:$A$35,1)+1)),
IF($AA$4=Database!$A$12,
_xlfn.FORECAST.LINEAR(
Z24,
INDEX('DS2025'!$E$21:$E$35,MATCH(Z24,'DS2025'!$D$21:$D$35,1)):
INDEX('DS2025'!$E$21:$E$35,MATCH(Z24,'DS2025'!$D$21:$D$35,1)+1),
INDEX('DS2025'!$D$21:$D$35,MATCH(Z24,'DS2025'!$D$21:$D$35,1)):
INDEX('DS2025'!$D$21:$D$35,MATCH(Z24,'DS2025'!$D$21:$D$35,1)+1)),
IF($AA$4=Database!$A$13,
_xlfn.FORECAST.LINEAR(
Z24,
INDEX('DS2025'!$H$21:$H$35,MATCH(Z24,'DS2025'!$G$21:$G$35,1)):
INDEX('DS2025'!$H$21:$H$35,MATCH(Z24,'DS2025'!$G$21:$G$35,1)+1),
INDEX('DS2025'!$G$21:$G$35,MATCH(Z24,'DS2025'!$G$21:$G$35,1)):
INDEX('DS2025'!$G$21:$G$35,MATCH(Z24,'DS2025'!$G$21:$G$35,1)+1)),
IF($AA$4=Database!$A$14,
_xlfn.FORECAST.LINEAR(
Z24,
INDEX('DS2025'!$K$21:$K$35,MATCH(Z24,'DS2025'!$J$21:$J$35,1)):
INDEX('DS2025'!$K$21:$K$35,MATCH(Z24,'DS2025'!$J$21:$J$35,1)+1),
INDEX('DS2025'!$J$21:$J$35,MATCH(Z24,'DS2025'!$J$21:$J$35,1)):
INDEX('DS2025'!$J$21:$J$35,MATCH(Z24,'DS2025'!$J$21:$J$35,1)+1)),
IF($AA$4=Database!$A$15,
_xlfn.FORECAST.LINEAR(
Z24,
INDEX('DS2025'!$N$21:$N$35,MATCH(Z24,'DS2025'!$M$21:$M$35,1)):
INDEX('DS2025'!$N$21:$N$35,MATCH(Z24,'DS2025'!$M$21:$M$35,1)+1),
INDEX('DS2025'!$M$21:$M$35,MATCH(Z24,'DS2025'!$M$21:$M$35,1)):
INDEX('DS2025'!$M$21:$M$35,MATCH(Z24,'DS2025'!$M$21:$M$35,1)+1)),
IF($AA$4=Database!$A$16,
_xlfn.FORECAST.LINEAR(
Z24,
INDEX('DS2025'!$Q$21:$Q$35,MATCH(Z24,'DS2025'!$P$21:$P$35,1)):
INDEX('DS2025'!$Q$21:$Q$35,MATCH(Z24,'DS2025'!$P$21:$P$35,1)+1),
INDEX('DS2025'!$P$21:$P$35,MATCH(Z24,'DS2025'!$P$21:$P$35,1)):
INDEX('DS2025'!$P$21:$P$35,MATCH(Z24,'DS2025'!$P$21:$P$35,1)+1)),
IF($AA$4=Database!$A$17,
_xlfn.FORECAST.LINEAR(
Z24,
INDEX('DS2025'!$T$21:$T$35,MATCH(Z24,'DS2025'!$S$21:$S$35,1)):
INDEX('DS2025'!$T$21:$T$35,MATCH(Z24,'DS2025'!$S$21:$S$35,1)+1),
INDEX('DS2025'!$S$21:$S$35,MATCH(Z24,'DS2025'!$S$21:$S$35,1)):
INDEX('DS2025'!$S$21:$S$35,MATCH(Z24,'DS2025'!$S$21:$S$35,1)+1)),
IF($AA$4=Database!$A$18,
_xlfn.FORECAST.LINEAR(
Z24,
INDEX('DS2025'!$W$21:$W$35,MATCH(Z24,'DS2025'!$V$21:$V$35,1)):
INDEX('DS2025'!$W$21:$W$35,MATCH(Z24,'DS2025'!$V$21:$V$35,1)+1),
INDEX('DS2025'!$V$21:$V$35,MATCH(Z24,'DS2025'!$V$21:$V$35,1)):
INDEX('DS2025'!$V$21:$V$35,MATCH(Z24,'DS2025'!$V$21:$V$35,1)+1)),
IF($AA$4=Database!$A$19,
_xlfn.FORECAST.LINEAR(
Z24,
INDEX('DS2025'!$Z$21:$Z$35,MATCH(Z24,'DS2025'!$Y$21:$Y$35,1)):
INDEX('DS2025'!$Z$21:$Z$35,MATCH(Z24,'DS2025'!$Y$21:$Y$35,1)+1),
INDEX('DS2025'!$Y$21:$Y$35,MATCH(Z24,'DS2025'!$Y$21:$Y$35,1)):
INDEX('DS2025'!$Y$21:$Y$35,MATCH(Z24,'DS2025'!$Y$21:$Y$35,1)+1)),
IF($AA$4=Database!$A$20,
_xlfn.FORECAST.LINEAR(
Z24,
INDEX('DS2025'!$AC$21:$AC$35,MATCH(Z24,'DS2025'!$AB$21:$AB$35,1)):
INDEX('DS2025'!$AC$21:$AC$35,MATCH(Z24,'DS2025'!$AB$21:$AB$35,1)+1),
INDEX('DS2025'!$AB$21:$AB$35,MATCH(Z24,'DS2025'!$AB$21:$AB$35,1)):
INDEX('DS2025'!$AB$21:$AB$35,MATCH(Z24,'DS2025'!$AB$21:$AB$35,1)+1))
)))))))))))))))))))</f>
        <v>-0.35995416916616674</v>
      </c>
      <c r="AB24" s="97">
        <f t="shared" si="8"/>
        <v>107.95304583083383</v>
      </c>
      <c r="AC24" s="318">
        <f>'Data 100 C'!K25</f>
        <v>107</v>
      </c>
      <c r="AD24" s="42"/>
      <c r="AE24" s="42"/>
      <c r="AF24" s="42"/>
    </row>
    <row r="25" spans="1:32" ht="15" customHeight="1">
      <c r="A25" s="316">
        <v>19</v>
      </c>
      <c r="B25" s="316">
        <f>'Data 100 C'!B26</f>
        <v>108.26</v>
      </c>
      <c r="C25" s="98">
        <f>IF($C$4=Database!$A$2,
_xlfn.FORECAST.LINEAR(B25,
INDEX('DS2025'!$B$5:$B$15,MATCH(B25,'DS2025'!$A$5:$A$15,1)):
INDEX('DS2025'!$B$5:$B$15,MATCH(B25,'DS2025'!$A$5:$A$15,1)+1),
INDEX('DS2025'!$A$5:$A$15,MATCH(B25,'DS2025'!$A$5:$A$15,1)):
INDEX('DS2025'!$A$5:$A$15,MATCH(B25,'DS2025'!$A$5:$A$15,1)+1)),
IF($C$4=Database!$A$3,
_xlfn.FORECAST.LINEAR(B25,
INDEX('DS2025'!$E$5:$E$15,MATCH(B25,'DS2025'!$D$5:$D$15,1)):
INDEX('DS2025'!$E$5:$E$15,MATCH(B25,'DS2025'!$D$5:$D$15,1)+1),
INDEX('DS2025'!$D$5:$D$15,MATCH(B25,'DS2025'!$D$5:$D$15,1)):
INDEX('DS2025'!$D$5:$D$15,MATCH(B25,'DS2025'!$D$5:$D$15,1)+1)),
IF($C$4=Database!$A$4,
_xlfn.FORECAST.LINEAR(B25,
INDEX('DS2025'!$H$5:$H$15,MATCH(B25,'DS2025'!$G$5:$G$15,1)):
INDEX('DS2025'!$H$5:$H$15,MATCH(B25,'DS2025'!$G$5:$G$15,1)+1),
INDEX('DS2025'!$G$5:$G$15,MATCH(B25,'DS2025'!$G$5:$G$15,1)):
INDEX('DS2025'!$G$5:$G$15,MATCH(B25,'DS2025'!$G$5:$G$15,1)+1)),
IF($C$4=Database!$A$5,
_xlfn.FORECAST.LINEAR(B25,
INDEX('DS2025'!$K$5:$K$15,MATCH(B25,'DS2025'!$J$5:$J$15,1)):
INDEX('DS2025'!$K$5:$K$15,MATCH(B25,'DS2025'!$J$5:$J$15,1)+1),
INDEX('DS2025'!$J$5:$J$15,MATCH(B25,'DS2025'!$J$5:$J$15,1)):
INDEX('DS2025'!$J$5:$J$15,MATCH(B25,'DS2025'!$J$5:$J$15,1)+1)),
IF($C$4=Database!$A$6,
_xlfn.FORECAST.LINEAR(B25,
INDEX('DS2025'!$N$5:$N$15,MATCH(B25,'DS2025'!$M$5:$M$15,1)):
INDEX('DS2025'!$N$5:$N$15,MATCH(B25,'DS2025'!$M$5:$M$15,1)+1),
INDEX('DS2025'!$M$5:$M$15,MATCH(B25,'DS2025'!$M$5:$M$15,1)):
INDEX('DS2025'!$M$5:$M$15,MATCH(B25,'DS2025'!$M$5:$M$15,1)+1)),
IF($C$4=Database!$A$7,
_xlfn.FORECAST.LINEAR(B25,
INDEX('DS2025'!$Q$5:$Q$15,MATCH(B25,'DS2025'!$P$5:$P$15,1)):
INDEX('DS2025'!$Q$5:$Q$15,MATCH(B25,'DS2025'!$P$5:$P$15,1)+1),
INDEX('DS2025'!$P$5:$P$15,MATCH(B25,'DS2025'!$P$5:$P$15,1)):
INDEX('DS2025'!$P$5:$P$15,MATCH(B25,'DS2025'!$P$5:$P$15,1)+1)),
IF($C$4=Database!$A$8,
_xlfn.FORECAST.LINEAR(B25,
INDEX('DS2025'!$T$5:$T$15,MATCH(B25,'DS2025'!$S$5:$S$15,1)):
INDEX('DS2025'!$T$5:$T$15,MATCH(B25,'DS2025'!$S$5:$S$15,1)+1),
INDEX('DS2025'!$S$5:$S$15,MATCH(B25,'DS2025'!$S$5:$S$15,1)):
INDEX('DS2025'!$S$5:$S$15,MATCH(B25,'DS2025'!$S$5:$S$15,1)+1)),
IF($C$4=Database!$A$9,
_xlfn.FORECAST.LINEAR(B25,
INDEX('DS2025'!$W$5:$W$15,MATCH(B25,'DS2025'!$V$5:$V$15,1)):
INDEX('DS2025'!$W$5:$W$15,MATCH(B25,'DS2025'!$V$5:$V$15,1)+1),
INDEX('DS2025'!$V$5:$V$15,MATCH(B25,'DS2025'!$V$5:$V$15,1)):
INDEX('DS2025'!$V$5:$V$15,MATCH(B25,'DS2025'!$V$5:$V$15,1)+1)),
IF($C$4=Database!$A$10,
_xlfn.FORECAST.LINEAR(B25,
INDEX('DS2025'!$Z$5:$Z$15,MATCH(B25,'DS2025'!$Y$5:$Y$15,1)):
INDEX('DS2025'!$Z$5:$Z$15,MATCH(B25,'DS2025'!$Y$5:$Y$15,1)+1),
INDEX('DS2025'!$Y$5:$Y$15,MATCH(B25,'DS2025'!$Y$5:$Y$15,1)):
INDEX('DS2025'!$Y$5:$Y$15,MATCH(B25,'DS2025'!$Y$5:$Y$15,1)+1)),
IF($C$4=Database!$A$11,
_xlfn.FORECAST.LINEAR(
B25,
INDEX('DS2025'!$B$21:$B$35,MATCH(B25,'DS2025'!$A$21:$A$35,1)):
INDEX('DS2025'!$B$21:$B$35,MATCH(B25,'DS2025'!$A$21:$A$35,1)+1),
INDEX('DS2025'!$A$21:$A$35,MATCH(B25,'DS2025'!$A$21:$A$35,1)):
INDEX('DS2025'!$A$21:$A$35,MATCH(B25,'DS2025'!$A$21:$A$35,1)+1)),
IF($C$4=Database!$A$12,
_xlfn.FORECAST.LINEAR(
B25,
INDEX('DS2025'!$E$21:$E$35,MATCH(B25,'DS2025'!$D$21:$D$35,1)):
INDEX('DS2025'!$E$21:$E$35,MATCH(B25,'DS2025'!$D$21:$D$35,1)+1),
INDEX('DS2025'!$D$21:$D$35,MATCH(B25,'DS2025'!$D$21:$D$35,1)):
INDEX('DS2025'!$D$21:$D$35,MATCH(B25,'DS2025'!$D$21:$D$35,1)+1)),
IF($C$4=Database!$A$13,
_xlfn.FORECAST.LINEAR(
B25,
INDEX('DS2025'!$H$21:$H$35,MATCH(B25,'DS2025'!$G$21:$G$35,1)):
INDEX('DS2025'!$H$21:$H$35,MATCH(B25,'DS2025'!$G$21:$G$35,1)+1),
INDEX('DS2025'!$G$21:$G$35,MATCH(B25,'DS2025'!$G$21:$G$35,1)):
INDEX('DS2025'!$G$21:$G$35,MATCH(B25,'DS2025'!$G$21:$G$35,1)+1)),
IF($C$4=Database!$A$14,
_xlfn.FORECAST.LINEAR(
B25,
INDEX('DS2025'!$K$21:$K$35,MATCH(B25,'DS2025'!$J$21:$J$35,1)):
INDEX('DS2025'!$K$21:$K$35,MATCH(B25,'DS2025'!$J$21:$J$35,1)+1),
INDEX('DS2025'!$J$21:$J$35,MATCH(B25,'DS2025'!$J$21:$J$35,1)):
INDEX('DS2025'!$J$21:$J$35,MATCH(B25,'DS2025'!$J$21:$J$35,1)+1)),
IF($C$4=Database!$A$15,
_xlfn.FORECAST.LINEAR(
B25,
INDEX('DS2025'!$N$21:$N$35,MATCH(B25,'DS2025'!$M$21:$M$35,1)):
INDEX('DS2025'!$N$21:$N$35,MATCH(B25,'DS2025'!$M$21:$M$35,1)+1),
INDEX('DS2025'!$M$21:$M$35,MATCH(B25,'DS2025'!$M$21:$M$35,1)):
INDEX('DS2025'!$M$21:$M$35,MATCH(B25,'DS2025'!$M$21:$M$35,1)+1)),
IF($C$4=Database!$A$16,
_xlfn.FORECAST.LINEAR(
B25,
INDEX('DS2025'!$Q$21:$Q$35,MATCH(B25,'DS2025'!$P$21:$P$35,1)):
INDEX('DS2025'!$Q$21:$Q$35,MATCH(B25,'DS2025'!$P$21:$P$35,1)+1),
INDEX('DS2025'!$P$21:$P$35,MATCH(B25,'DS2025'!$P$21:$P$35,1)):
INDEX('DS2025'!$P$21:$P$35,MATCH(B25,'DS2025'!$P$21:$P$35,1)+1)),
IF($C$4=Database!$A$17,
_xlfn.FORECAST.LINEAR(
B25,
INDEX('DS2025'!$T$21:$T$35,MATCH(B25,'DS2025'!$S$21:$S$35,1)):
INDEX('DS2025'!$T$21:$T$35,MATCH(B25,'DS2025'!$S$21:$S$35,1)+1),
INDEX('DS2025'!$S$21:$S$35,MATCH(B25,'DS2025'!$S$21:$S$35,1)):
INDEX('DS2025'!$S$21:$S$35,MATCH(B25,'DS2025'!$S$21:$S$35,1)+1)),
IF($C$4=Database!$A$18,
_xlfn.FORECAST.LINEAR(
B25,
INDEX('DS2025'!$W$21:$W$35,MATCH(B25,'DS2025'!$V$21:$V$35,1)):
INDEX('DS2025'!$W$21:$W$35,MATCH(B25,'DS2025'!$V$21:$V$35,1)+1),
INDEX('DS2025'!$V$21:$V$35,MATCH(B25,'DS2025'!$V$21:$V$35,1)):
INDEX('DS2025'!$V$21:$V$35,MATCH(B25,'DS2025'!$V$21:$V$35,1)+1)),
IF($C$4=Database!$A$19,
_xlfn.FORECAST.LINEAR(
B25,
INDEX('DS2025'!$Z$21:$Z$35,MATCH(B25,'DS2025'!$Y$21:$Y$35,1)):
INDEX('DS2025'!$Z$21:$Z$35,MATCH(B25,'DS2025'!$Y$21:$Y$35,1)+1),
INDEX('DS2025'!$Y$21:$Y$35,MATCH(B25,'DS2025'!$Y$21:$Y$35,1)):
INDEX('DS2025'!$Y$21:$Y$35,MATCH(B25,'DS2025'!$Y$21:$Y$35,1)+1)),
IF($C$4=Database!$A$20,
_xlfn.FORECAST.LINEAR(
B25,
INDEX('DS2025'!$AC$21:$AC$35,MATCH(B25,'DS2025'!$AB$21:$AB$35,1)):
INDEX('DS2025'!$AC$21:$AC$35,MATCH(B25,'DS2025'!$AB$21:$AB$35,1)+1),
INDEX('DS2025'!$AB$21:$AB$35,MATCH(B25,'DS2025'!$AB$21:$AB$35,1)):
INDEX('DS2025'!$AB$21:$AB$35,MATCH(B25,'DS2025'!$AB$21:$AB$35,1)+1))
)))))))))))))))))))</f>
        <v>-0.35994781043791241</v>
      </c>
      <c r="D25" s="98">
        <f t="shared" si="0"/>
        <v>107.90005218956209</v>
      </c>
      <c r="E25" s="98">
        <f>'Data 100 C'!C26</f>
        <v>109.39</v>
      </c>
      <c r="F25" s="98">
        <f>IF($F$4=Database!$A$2,
_xlfn.FORECAST.LINEAR(E25,
INDEX('DS2025'!$B$5:$B$15,MATCH(E25,'DS2025'!$A$5:$A$15,1)):
INDEX('DS2025'!$B$5:$B$15,MATCH(E25,'DS2025'!$A$5:$A$15,1)+1),
INDEX('DS2025'!$A$5:$A$15,MATCH(E25,'DS2025'!$A$5:$A$15,1)):
INDEX('DS2025'!$A$5:$A$15,MATCH(E25,'DS2025'!$A$5:$A$15,1)+1)),
IF($F$4=Database!$A$3,
_xlfn.FORECAST.LINEAR(E25,
INDEX('DS2025'!$E$5:$E$15,MATCH(E25,'DS2025'!$D$5:$D$15,1)):
INDEX('DS2025'!$E$5:$E$15,MATCH(E25,'DS2025'!$D$5:$D$15,1)+1),
INDEX('DS2025'!$D$5:$D$15,MATCH(E25,'DS2025'!$D$5:$D$15,1)):
INDEX('DS2025'!$D$5:$D$15,MATCH(E25,'DS2025'!$D$5:$D$15,1)+1)),
IF($F$4=Database!$A$4,
_xlfn.FORECAST.LINEAR(E25,
INDEX('DS2025'!$H$5:$H$15,MATCH(E25,'DS2025'!$G$5:$G$15,1)):
INDEX('DS2025'!$H$5:$H$15,MATCH(E25,'DS2025'!$G$5:$G$15,1)+1),
INDEX('DS2025'!$G$5:$G$15,MATCH(E25,'DS2025'!$G$5:$G$15,1)):
INDEX('DS2025'!$G$5:$G$15,MATCH(E25,'DS2025'!$G$5:$G$15,1)+1)),
IF($F$4=Database!$A$5,
_xlfn.FORECAST.LINEAR(E25,
INDEX('DS2025'!$K$5:$K$15,MATCH(E25,'DS2025'!$J$5:$J$15,1)):
INDEX('DS2025'!$K$5:$K$15,MATCH(E25,'DS2025'!$J$5:$J$15,1)+1),
INDEX('DS2025'!$J$5:$J$15,MATCH(E25,'DS2025'!$J$5:$J$15,1)):
INDEX('DS2025'!$J$5:$J$15,MATCH(E25,'DS2025'!$J$5:$J$15,1)+1)),
IF($F$4=Database!$A$6,
_xlfn.FORECAST.LINEAR(E25,
INDEX('DS2025'!$N$5:$N$15,MATCH(E25,'DS2025'!$M$5:$M$15,1)):
INDEX('DS2025'!$N$5:$N$15,MATCH(E25,'DS2025'!$M$5:$M$15,1)+1),
INDEX('DS2025'!$M$5:$M$15,MATCH(E25,'DS2025'!$M$5:$M$15,1)):
INDEX('DS2025'!$M$5:$M$15,MATCH(E25,'DS2025'!$M$5:$M$15,1)+1)),
IF($F$4=Database!$A$7,
_xlfn.FORECAST.LINEAR(E25,
INDEX('DS2025'!$Q$5:$Q$15,MATCH(E25,'DS2025'!$P$5:$P$15,1)):
INDEX('DS2025'!$Q$5:$Q$15,MATCH(E25,'DS2025'!$P$5:$P$15,1)+1),
INDEX('DS2025'!$P$5:$P$15,MATCH(E25,'DS2025'!$P$5:$P$15,1)):
INDEX('DS2025'!$P$5:$P$15,MATCH(E25,'DS2025'!$P$5:$P$15,1)+1)),
IF($F$4=Database!$A$8,
_xlfn.FORECAST.LINEAR(E25,
INDEX('DS2025'!$T$5:$T$15,MATCH(E25,'DS2025'!$S$5:$S$15,1)):
INDEX('DS2025'!$T$5:$T$15,MATCH(E25,'DS2025'!$S$5:$S$15,1)+1),
INDEX('DS2025'!$S$5:$S$15,MATCH(E25,'DS2025'!$S$5:$S$15,1)):
INDEX('DS2025'!$S$5:$S$15,MATCH(E25,'DS2025'!$S$5:$S$15,1)+1)),
IF($F$4=Database!$A$9,
_xlfn.FORECAST.LINEAR(E25,
INDEX('DS2025'!$W$5:$W$15,MATCH(E25,'DS2025'!$V$5:$V$15,1)):
INDEX('DS2025'!$W$5:$W$15,MATCH(E25,'DS2025'!$V$5:$V$15,1)+1),
INDEX('DS2025'!$V$5:$V$15,MATCH(E25,'DS2025'!$V$5:$V$15,1)):
INDEX('DS2025'!$V$5:$V$15,MATCH(E25,'DS2025'!$V$5:$V$15,1)+1)),
IF($F$4=Database!$A$10,
_xlfn.FORECAST.LINEAR(E25,
INDEX('DS2025'!$Z$5:$Z$15,MATCH(E25,'DS2025'!$Y$5:$Y$15,1)):
INDEX('DS2025'!$Z$5:$Z$15,MATCH(E25,'DS2025'!$Y$5:$Y$15,1)+1),
INDEX('DS2025'!$Y$5:$Y$15,MATCH(E25,'DS2025'!$Y$5:$Y$15,1)):
INDEX('DS2025'!$Y$5:$Y$15,MATCH(E25,'DS2025'!$Y$5:$Y$15,1)+1)),
IF($F$4=Database!$A$11,
_xlfn.FORECAST.LINEAR(
E25,
INDEX('DS2025'!$B$21:$B$35,MATCH(E25,'DS2025'!$A$21:$A$35,1)):
INDEX('DS2025'!$B$21:$B$35,MATCH(E25,'DS2025'!$A$21:$A$35,1)+1),
INDEX('DS2025'!$A$21:$A$35,MATCH(E25,'DS2025'!$A$21:$A$35,1)):
INDEX('DS2025'!$A$21:$A$35,MATCH(E25,'DS2025'!$A$21:$A$35,1)+1)),
IF($F$4=Database!$A$12,
_xlfn.FORECAST.LINEAR(
E25,
INDEX('DS2025'!$E$21:$E$35,MATCH(E25,'DS2025'!$D$21:$D$35,1)):
INDEX('DS2025'!$E$21:$E$35,MATCH(E25,'DS2025'!$D$21:$D$35,1)+1),
INDEX('DS2025'!$D$21:$D$35,MATCH(E25,'DS2025'!$D$21:$D$35,1)):
INDEX('DS2025'!$D$21:$D$35,MATCH(E25,'DS2025'!$D$21:$D$35,1)+1)),
IF($F$4=Database!$A$13,
_xlfn.FORECAST.LINEAR(
E25,
INDEX('DS2025'!$H$21:$H$35,MATCH(E25,'DS2025'!$G$21:$G$35,1)):
INDEX('DS2025'!$H$21:$H$35,MATCH(E25,'DS2025'!$G$21:$G$35,1)+1),
INDEX('DS2025'!$G$21:$G$35,MATCH(E25,'DS2025'!$G$21:$G$35,1)):
INDEX('DS2025'!$G$21:$G$35,MATCH(E25,'DS2025'!$G$21:$G$35,1)+1)),
IF($F$4=Database!$A$14,
_xlfn.FORECAST.LINEAR(
E25,
INDEX('DS2025'!$K$21:$K$35,MATCH(E25,'DS2025'!$J$21:$J$35,1)):
INDEX('DS2025'!$K$21:$K$35,MATCH(E25,'DS2025'!$J$21:$J$35,1)+1),
INDEX('DS2025'!$J$21:$J$35,MATCH(E25,'DS2025'!$J$21:$J$35,1)):
INDEX('DS2025'!$J$21:$J$35,MATCH(E25,'DS2025'!$J$21:$J$35,1)+1)),
IF($F$4=Database!$A$15,
_xlfn.FORECAST.LINEAR(
E25,
INDEX('DS2025'!$N$21:$N$35,MATCH(E25,'DS2025'!$M$21:$M$35,1)):
INDEX('DS2025'!$N$21:$N$35,MATCH(E25,'DS2025'!$M$21:$M$35,1)+1),
INDEX('DS2025'!$M$21:$M$35,MATCH(E25,'DS2025'!$M$21:$M$35,1)):
INDEX('DS2025'!$M$21:$M$35,MATCH(E25,'DS2025'!$M$21:$M$35,1)+1)),
IF($F$4=Database!$A$16,
_xlfn.FORECAST.LINEAR(
E25,
INDEX('DS2025'!$Q$21:$Q$35,MATCH(E25,'DS2025'!$P$21:$P$35,1)):
INDEX('DS2025'!$Q$21:$Q$35,MATCH(E25,'DS2025'!$P$21:$P$35,1)+1),
INDEX('DS2025'!$P$21:$P$35,MATCH(E25,'DS2025'!$P$21:$P$35,1)):
INDEX('DS2025'!$P$21:$P$35,MATCH(E25,'DS2025'!$P$21:$P$35,1)+1)),
IF($F$4=Database!$A$17,
_xlfn.FORECAST.LINEAR(
E25,
INDEX('DS2025'!$T$21:$T$35,MATCH(E25,'DS2025'!$S$21:$S$35,1)):
INDEX('DS2025'!$T$21:$T$35,MATCH(E25,'DS2025'!$S$21:$S$35,1)+1),
INDEX('DS2025'!$S$21:$S$35,MATCH(E25,'DS2025'!$S$21:$S$35,1)):
INDEX('DS2025'!$S$21:$S$35,MATCH(E25,'DS2025'!$S$21:$S$35,1)+1)),
IF($F$4=Database!$A$18,
_xlfn.FORECAST.LINEAR(
E25,
INDEX('DS2025'!$W$21:$W$35,MATCH(E25,'DS2025'!$V$21:$V$35,1)):
INDEX('DS2025'!$W$21:$W$35,MATCH(E25,'DS2025'!$V$21:$V$35,1)+1),
INDEX('DS2025'!$V$21:$V$35,MATCH(E25,'DS2025'!$V$21:$V$35,1)):
INDEX('DS2025'!$V$21:$V$35,MATCH(E25,'DS2025'!$V$21:$V$35,1)+1)),
IF($F$4=Database!$A$19,
_xlfn.FORECAST.LINEAR(
E25,
INDEX('DS2025'!$Z$21:$Z$35,MATCH(E25,'DS2025'!$Y$21:$Y$35,1)):
INDEX('DS2025'!$Z$21:$Z$35,MATCH(E25,'DS2025'!$Y$21:$Y$35,1)+1),
INDEX('DS2025'!$Y$21:$Y$35,MATCH(E25,'DS2025'!$Y$21:$Y$35,1)):
INDEX('DS2025'!$Y$21:$Y$35,MATCH(E25,'DS2025'!$Y$21:$Y$35,1)+1)),
IF($F$4=Database!$A$20,
_xlfn.FORECAST.LINEAR(
E25,
INDEX('DS2025'!$AC$21:$AC$35,MATCH(E25,'DS2025'!$AB$21:$AB$35,1)):
INDEX('DS2025'!$AC$21:$AC$35,MATCH(E25,'DS2025'!$AB$21:$AB$35,1)+1),
INDEX('DS2025'!$AB$21:$AB$35,MATCH(E25,'DS2025'!$AB$21:$AB$35,1)):
INDEX('DS2025'!$AB$21:$AB$35,MATCH(E25,'DS2025'!$AB$21:$AB$35,1)+1))
)))))))))))))))))))</f>
        <v>-0.36008338332333528</v>
      </c>
      <c r="G25" s="98">
        <f t="shared" si="1"/>
        <v>109.02991661667666</v>
      </c>
      <c r="H25" s="98">
        <f>'Data 100 C'!D26</f>
        <v>107.992</v>
      </c>
      <c r="I25" s="98">
        <f>IF($I$4=Database!$A$2,
_xlfn.FORECAST.LINEAR(H25,
INDEX('DS2025'!$B$5:$B$15,MATCH(H25,'DS2025'!$A$5:$A$15,1)):
INDEX('DS2025'!$B$5:$B$15,MATCH(H25,'DS2025'!$A$5:$A$15,1)+1),
INDEX('DS2025'!$A$5:$A$15,MATCH(H25,'DS2025'!$A$5:$A$15,1)):
INDEX('DS2025'!$A$5:$A$15,MATCH(H25,'DS2025'!$A$5:$A$15,1)+1)),
IF($I$4=Database!$A$3,
_xlfn.FORECAST.LINEAR(H25,
INDEX('DS2025'!$E$5:$E$15,MATCH(H25,'DS2025'!$D$5:$D$15,1)):
INDEX('DS2025'!$E$5:$E$15,MATCH(H25,'DS2025'!$D$5:$D$15,1)+1),
INDEX('DS2025'!$D$5:$D$15,MATCH(H25,'DS2025'!$D$5:$D$15,1)):
INDEX('DS2025'!$D$5:$D$15,MATCH(H25,'DS2025'!$D$5:$D$15,1)+1)),
IF($I$4=Database!$A$4,
_xlfn.FORECAST.LINEAR(H25,
INDEX('DS2025'!$H$5:$H$15,MATCH(H25,'DS2025'!$G$5:$G$15,1)):
INDEX('DS2025'!$H$5:$H$15,MATCH(H25,'DS2025'!$G$5:$G$15,1)+1),
INDEX('DS2025'!$G$5:$G$15,MATCH(H25,'DS2025'!$G$5:$G$15,1)):
INDEX('DS2025'!$G$5:$G$15,MATCH(H25,'DS2025'!$G$5:$G$15,1)+1)),
IF($I$4=Database!$A$5,
_xlfn.FORECAST.LINEAR(H25,
INDEX('DS2025'!$K$5:$K$15,MATCH(H25,'DS2025'!$J$5:$J$15,1)):
INDEX('DS2025'!$K$5:$K$15,MATCH(H25,'DS2025'!$J$5:$J$15,1)+1),
INDEX('DS2025'!$J$5:$J$15,MATCH(H25,'DS2025'!$J$5:$J$15,1)):
INDEX('DS2025'!$J$5:$J$15,MATCH(H25,'DS2025'!$J$5:$J$15,1)+1)),
IF($I$4=Database!$A$6,
_xlfn.FORECAST.LINEAR(H25,
INDEX('DS2025'!$N$5:$N$15,MATCH(H25,'DS2025'!$M$5:$M$15,1)):
INDEX('DS2025'!$N$5:$N$15,MATCH(H25,'DS2025'!$M$5:$M$15,1)+1),
INDEX('DS2025'!$M$5:$M$15,MATCH(H25,'DS2025'!$M$5:$M$15,1)):
INDEX('DS2025'!$M$5:$M$15,MATCH(H25,'DS2025'!$M$5:$M$15,1)+1)),
IF($I$4=Database!$A$7,
_xlfn.FORECAST.LINEAR(H25,
INDEX('DS2025'!$Q$5:$Q$15,MATCH(H25,'DS2025'!$P$5:$P$15,1)):
INDEX('DS2025'!$Q$5:$Q$15,MATCH(H25,'DS2025'!$P$5:$P$15,1)+1),
INDEX('DS2025'!$P$5:$P$15,MATCH(H25,'DS2025'!$P$5:$P$15,1)):
INDEX('DS2025'!$P$5:$P$15,MATCH(H25,'DS2025'!$P$5:$P$15,1)+1)),
IF($I$4=Database!$A$8,
_xlfn.FORECAST.LINEAR(H25,
INDEX('DS2025'!$T$5:$T$15,MATCH(H25,'DS2025'!$S$5:$S$15,1)):
INDEX('DS2025'!$T$5:$T$15,MATCH(H25,'DS2025'!$S$5:$S$15,1)+1),
INDEX('DS2025'!$S$5:$S$15,MATCH(H25,'DS2025'!$S$5:$S$15,1)):
INDEX('DS2025'!$S$5:$S$15,MATCH(H25,'DS2025'!$S$5:$S$15,1)+1)),
IF($I$4=Database!$A$9,
_xlfn.FORECAST.LINEAR(H25,
INDEX('DS2025'!$W$5:$W$15,MATCH(H25,'DS2025'!$V$5:$V$15,1)):
INDEX('DS2025'!$W$5:$W$15,MATCH(H25,'DS2025'!$V$5:$V$15,1)+1),
INDEX('DS2025'!$V$5:$V$15,MATCH(H25,'DS2025'!$V$5:$V$15,1)):
INDEX('DS2025'!$V$5:$V$15,MATCH(H25,'DS2025'!$V$5:$V$15,1)+1)),
IF($I$4=Database!$A$10,
_xlfn.FORECAST.LINEAR(H25,
INDEX('DS2025'!$Z$5:$Z$15,MATCH(H25,'DS2025'!$Y$5:$Y$15,1)):
INDEX('DS2025'!$Z$5:$Z$15,MATCH(H25,'DS2025'!$Y$5:$Y$15,1)+1),
INDEX('DS2025'!$Y$5:$Y$15,MATCH(H25,'DS2025'!$Y$5:$Y$15,1)):
INDEX('DS2025'!$Y$5:$Y$15,MATCH(H25,'DS2025'!$Y$5:$Y$15,1)+1)),
IF($I$4=Database!$A$11,
_xlfn.FORECAST.LINEAR(
H25,
INDEX('DS2025'!$B$21:$B$35,MATCH(H25,'DS2025'!$A$21:$A$35,1)):
INDEX('DS2025'!$B$21:$B$35,MATCH(H25,'DS2025'!$A$21:$A$35,1)+1),
INDEX('DS2025'!$A$21:$A$35,MATCH(H25,'DS2025'!$A$21:$A$35,1)):
INDEX('DS2025'!$A$21:$A$35,MATCH(H25,'DS2025'!$A$21:$A$35,1)+1)),
IF($I$4=Database!$A$12,
_xlfn.FORECAST.LINEAR(
H25,
INDEX('DS2025'!$E$21:$E$35,MATCH(H25,'DS2025'!$D$21:$D$35,1)):
INDEX('DS2025'!$E$21:$E$35,MATCH(H25,'DS2025'!$D$21:$D$35,1)+1),
INDEX('DS2025'!$D$21:$D$35,MATCH(H25,'DS2025'!$D$21:$D$35,1)):
INDEX('DS2025'!$D$21:$D$35,MATCH(H25,'DS2025'!$D$21:$D$35,1)+1)),
IF($I$4=Database!$A$13,
_xlfn.FORECAST.LINEAR(
H25,
INDEX('DS2025'!$H$21:$H$35,MATCH(H25,'DS2025'!$G$21:$G$35,1)):
INDEX('DS2025'!$H$21:$H$35,MATCH(H25,'DS2025'!$G$21:$G$35,1)+1),
INDEX('DS2025'!$G$21:$G$35,MATCH(H25,'DS2025'!$G$21:$G$35,1)):
INDEX('DS2025'!$G$21:$G$35,MATCH(H25,'DS2025'!$G$21:$G$35,1)+1)),
IF($I$4=Database!$A$14,
_xlfn.FORECAST.LINEAR(
H25,
INDEX('DS2025'!$K$21:$K$35,MATCH(H25,'DS2025'!$J$21:$J$35,1)):
INDEX('DS2025'!$K$21:$K$35,MATCH(H25,'DS2025'!$J$21:$J$35,1)+1),
INDEX('DS2025'!$J$21:$J$35,MATCH(H25,'DS2025'!$J$21:$J$35,1)):
INDEX('DS2025'!$J$21:$J$35,MATCH(H25,'DS2025'!$J$21:$J$35,1)+1)),
IF($I$4=Database!$A$15,
_xlfn.FORECAST.LINEAR(
H25,
INDEX('DS2025'!$N$21:$N$35,MATCH(H25,'DS2025'!$M$21:$M$35,1)):
INDEX('DS2025'!$N$21:$N$35,MATCH(H25,'DS2025'!$M$21:$M$35,1)+1),
INDEX('DS2025'!$M$21:$M$35,MATCH(H25,'DS2025'!$M$21:$M$35,1)):
INDEX('DS2025'!$M$21:$M$35,MATCH(H25,'DS2025'!$M$21:$M$35,1)+1)),
IF($I$4=Database!$A$16,
_xlfn.FORECAST.LINEAR(
H25,
INDEX('DS2025'!$Q$21:$Q$35,MATCH(H25,'DS2025'!$P$21:$P$35,1)):
INDEX('DS2025'!$Q$21:$Q$35,MATCH(H25,'DS2025'!$P$21:$P$35,1)+1),
INDEX('DS2025'!$P$21:$P$35,MATCH(H25,'DS2025'!$P$21:$P$35,1)):
INDEX('DS2025'!$P$21:$P$35,MATCH(H25,'DS2025'!$P$21:$P$35,1)+1)),
IF($I$4=Database!$A$17,
_xlfn.FORECAST.LINEAR(
H25,
INDEX('DS2025'!$T$21:$T$35,MATCH(H25,'DS2025'!$S$21:$S$35,1)):
INDEX('DS2025'!$T$21:$T$35,MATCH(H25,'DS2025'!$S$21:$S$35,1)+1),
INDEX('DS2025'!$S$21:$S$35,MATCH(H25,'DS2025'!$S$21:$S$35,1)):
INDEX('DS2025'!$S$21:$S$35,MATCH(H25,'DS2025'!$S$21:$S$35,1)+1)),
IF($I$4=Database!$A$18,
_xlfn.FORECAST.LINEAR(
H25,
INDEX('DS2025'!$W$21:$W$35,MATCH(H25,'DS2025'!$V$21:$V$35,1)):
INDEX('DS2025'!$W$21:$W$35,MATCH(H25,'DS2025'!$V$21:$V$35,1)+1),
INDEX('DS2025'!$V$21:$V$35,MATCH(H25,'DS2025'!$V$21:$V$35,1)):
INDEX('DS2025'!$V$21:$V$35,MATCH(H25,'DS2025'!$V$21:$V$35,1)+1)),
IF($I$4=Database!$A$19,
_xlfn.FORECAST.LINEAR(
H25,
INDEX('DS2025'!$Z$21:$Z$35,MATCH(H25,'DS2025'!$Y$21:$Y$35,1)):
INDEX('DS2025'!$Z$21:$Z$35,MATCH(H25,'DS2025'!$Y$21:$Y$35,1)+1),
INDEX('DS2025'!$Y$21:$Y$35,MATCH(H25,'DS2025'!$Y$21:$Y$35,1)):
INDEX('DS2025'!$Y$21:$Y$35,MATCH(H25,'DS2025'!$Y$21:$Y$35,1)+1)),
IF($I$4=Database!$A$20,
_xlfn.FORECAST.LINEAR(
H25,
INDEX('DS2025'!$AC$21:$AC$35,MATCH(H25,'DS2025'!$AB$21:$AB$35,1)):
INDEX('DS2025'!$AC$21:$AC$35,MATCH(H25,'DS2025'!$AB$21:$AB$35,1)+1),
INDEX('DS2025'!$AB$21:$AB$35,MATCH(H25,'DS2025'!$AB$21:$AB$35,1)):
INDEX('DS2025'!$AB$21:$AB$35,MATCH(H25,'DS2025'!$AB$21:$AB$35,1)+1))
)))))))))))))))))))</f>
        <v>-0.23041749431614217</v>
      </c>
      <c r="J25" s="98">
        <f t="shared" si="2"/>
        <v>107.76158250568386</v>
      </c>
      <c r="K25" s="98">
        <f>'Data 100 C'!E26</f>
        <v>108.37</v>
      </c>
      <c r="L25" s="98">
        <f>IF($L$4=Database!$A$2,
_xlfn.FORECAST.LINEAR(K25,
INDEX('DS2025'!$B$5:$B$15,MATCH(K25,'DS2025'!$A$5:$A$15,1)):
INDEX('DS2025'!$B$5:$B$15,MATCH(K25,'DS2025'!$A$5:$A$15,1)+1),
INDEX('DS2025'!$A$5:$A$15,MATCH(K25,'DS2025'!$A$5:$A$15,1)):
INDEX('DS2025'!$A$5:$A$15,MATCH(K25,'DS2025'!$A$5:$A$15,1)+1)),
IF($L$4=Database!$A$3,
_xlfn.FORECAST.LINEAR(K25,
INDEX('DS2025'!$E$5:$E$15,MATCH(K25,'DS2025'!$D$5:$D$15,1)):
INDEX('DS2025'!$E$5:$E$15,MATCH(K25,'DS2025'!$D$5:$D$15,1)+1),
INDEX('DS2025'!$D$5:$D$15,MATCH(K25,'DS2025'!$D$5:$D$15,1)):
INDEX('DS2025'!$D$5:$D$15,MATCH(K25,'DS2025'!$D$5:$D$15,1)+1)),
IF($L$4=Database!$A$4,
_xlfn.FORECAST.LINEAR(K25,
INDEX('DS2025'!$H$5:$H$15,MATCH(K25,'DS2025'!$G$5:$G$15,1)):
INDEX('DS2025'!$H$5:$H$15,MATCH(K25,'DS2025'!$G$5:$G$15,1)+1),
INDEX('DS2025'!$G$5:$G$15,MATCH(K25,'DS2025'!$G$5:$G$15,1)):
INDEX('DS2025'!$G$5:$G$15,MATCH(K25,'DS2025'!$G$5:$G$15,1)+1)),
IF($L$4=Database!$A$5,
_xlfn.FORECAST.LINEAR(K25,
INDEX('DS2025'!$K$5:$K$15,MATCH(K25,'DS2025'!$J$5:$J$15,1)):
INDEX('DS2025'!$K$5:$K$15,MATCH(K25,'DS2025'!$J$5:$J$15,1)+1),
INDEX('DS2025'!$J$5:$J$15,MATCH(K25,'DS2025'!$J$5:$J$15,1)):
INDEX('DS2025'!$J$5:$J$15,MATCH(K25,'DS2025'!$J$5:$J$15,1)+1)),
IF($L$4=Database!$A$6,
_xlfn.FORECAST.LINEAR(K25,
INDEX('DS2025'!$N$5:$N$15,MATCH(K25,'DS2025'!$M$5:$M$15,1)):
INDEX('DS2025'!$N$5:$N$15,MATCH(K25,'DS2025'!$M$5:$M$15,1)+1),
INDEX('DS2025'!$M$5:$M$15,MATCH(K25,'DS2025'!$M$5:$M$15,1)):
INDEX('DS2025'!$M$5:$M$15,MATCH(K25,'DS2025'!$M$5:$M$15,1)+1)),
IF($L$4=Database!$A$7,
_xlfn.FORECAST.LINEAR(K25,
INDEX('DS2025'!$Q$5:$Q$15,MATCH(K25,'DS2025'!$P$5:$P$15,1)):
INDEX('DS2025'!$Q$5:$Q$15,MATCH(K25,'DS2025'!$P$5:$P$15,1)+1),
INDEX('DS2025'!$P$5:$P$15,MATCH(K25,'DS2025'!$P$5:$P$15,1)):
INDEX('DS2025'!$P$5:$P$15,MATCH(K25,'DS2025'!$P$5:$P$15,1)+1)),
IF($L$4=Database!$A$8,
_xlfn.FORECAST.LINEAR(K25,
INDEX('DS2025'!$T$5:$T$15,MATCH(K25,'DS2025'!$S$5:$S$15,1)):
INDEX('DS2025'!$T$5:$T$15,MATCH(K25,'DS2025'!$S$5:$S$15,1)+1),
INDEX('DS2025'!$S$5:$S$15,MATCH(K25,'DS2025'!$S$5:$S$15,1)):
INDEX('DS2025'!$S$5:$S$15,MATCH(K25,'DS2025'!$S$5:$S$15,1)+1)),
IF($L$4=Database!$A$9,
_xlfn.FORECAST.LINEAR(K25,
INDEX('DS2025'!$W$5:$W$15,MATCH(K25,'DS2025'!$V$5:$V$15,1)):
INDEX('DS2025'!$W$5:$W$15,MATCH(K25,'DS2025'!$V$5:$V$15,1)+1),
INDEX('DS2025'!$V$5:$V$15,MATCH(K25,'DS2025'!$V$5:$V$15,1)):
INDEX('DS2025'!$V$5:$V$15,MATCH(K25,'DS2025'!$V$5:$V$15,1)+1)),
IF($L$4=Database!$A$10,
_xlfn.FORECAST.LINEAR(K25,
INDEX('DS2025'!$Z$5:$Z$15,MATCH(K25,'DS2025'!$Y$5:$Y$15,1)):
INDEX('DS2025'!$Z$5:$Z$15,MATCH(K25,'DS2025'!$Y$5:$Y$15,1)+1),
INDEX('DS2025'!$Y$5:$Y$15,MATCH(K25,'DS2025'!$Y$5:$Y$15,1)):
INDEX('DS2025'!$Y$5:$Y$15,MATCH(K25,'DS2025'!$Y$5:$Y$15,1)+1)),
IF($L$4=Database!$A$11,
_xlfn.FORECAST.LINEAR(
K25,
INDEX('DS2025'!$B$21:$B$35,MATCH(K25,'DS2025'!$A$21:$A$35,1)):
INDEX('DS2025'!$B$21:$B$35,MATCH(K25,'DS2025'!$A$21:$A$35,1)+1),
INDEX('DS2025'!$A$21:$A$35,MATCH(K25,'DS2025'!$A$21:$A$35,1)):
INDEX('DS2025'!$A$21:$A$35,MATCH(K25,'DS2025'!$A$21:$A$35,1)+1)),
IF($L$4=Database!$A$12,
_xlfn.FORECAST.LINEAR(
K25,
INDEX('DS2025'!$E$21:$E$35,MATCH(K25,'DS2025'!$D$21:$D$35,1)):
INDEX('DS2025'!$E$21:$E$35,MATCH(K25,'DS2025'!$D$21:$D$35,1)+1),
INDEX('DS2025'!$D$21:$D$35,MATCH(K25,'DS2025'!$D$21:$D$35,1)):
INDEX('DS2025'!$D$21:$D$35,MATCH(K25,'DS2025'!$D$21:$D$35,1)+1)),
IF($L$4=Database!$A$13,
_xlfn.FORECAST.LINEAR(
K25,
INDEX('DS2025'!$H$21:$H$35,MATCH(K25,'DS2025'!$G$21:$G$35,1)):
INDEX('DS2025'!$H$21:$H$35,MATCH(K25,'DS2025'!$G$21:$G$35,1)+1),
INDEX('DS2025'!$G$21:$G$35,MATCH(K25,'DS2025'!$G$21:$G$35,1)):
INDEX('DS2025'!$G$21:$G$35,MATCH(K25,'DS2025'!$G$21:$G$35,1)+1)),
IF($L$4=Database!$A$14,
_xlfn.FORECAST.LINEAR(
K25,
INDEX('DS2025'!$K$21:$K$35,MATCH(K25,'DS2025'!$J$21:$J$35,1)):
INDEX('DS2025'!$K$21:$K$35,MATCH(K25,'DS2025'!$J$21:$J$35,1)+1),
INDEX('DS2025'!$J$21:$J$35,MATCH(K25,'DS2025'!$J$21:$J$35,1)):
INDEX('DS2025'!$J$21:$J$35,MATCH(K25,'DS2025'!$J$21:$J$35,1)+1)),
IF($L$4=Database!$A$15,
_xlfn.FORECAST.LINEAR(
K25,
INDEX('DS2025'!$N$21:$N$35,MATCH(K25,'DS2025'!$M$21:$M$35,1)):
INDEX('DS2025'!$N$21:$N$35,MATCH(K25,'DS2025'!$M$21:$M$35,1)+1),
INDEX('DS2025'!$M$21:$M$35,MATCH(K25,'DS2025'!$M$21:$M$35,1)):
INDEX('DS2025'!$M$21:$M$35,MATCH(K25,'DS2025'!$M$21:$M$35,1)+1)),
IF($L$4=Database!$A$16,
_xlfn.FORECAST.LINEAR(
K25,
INDEX('DS2025'!$Q$21:$Q$35,MATCH(K25,'DS2025'!$P$21:$P$35,1)):
INDEX('DS2025'!$Q$21:$Q$35,MATCH(K25,'DS2025'!$P$21:$P$35,1)+1),
INDEX('DS2025'!$P$21:$P$35,MATCH(K25,'DS2025'!$P$21:$P$35,1)):
INDEX('DS2025'!$P$21:$P$35,MATCH(K25,'DS2025'!$P$21:$P$35,1)+1)),
IF($L$4=Database!$A$17,
_xlfn.FORECAST.LINEAR(
K25,
INDEX('DS2025'!$T$21:$T$35,MATCH(K25,'DS2025'!$S$21:$S$35,1)):
INDEX('DS2025'!$T$21:$T$35,MATCH(K25,'DS2025'!$S$21:$S$35,1)+1),
INDEX('DS2025'!$S$21:$S$35,MATCH(K25,'DS2025'!$S$21:$S$35,1)):
INDEX('DS2025'!$S$21:$S$35,MATCH(K25,'DS2025'!$S$21:$S$35,1)+1)),
IF($L$4=Database!$A$18,
_xlfn.FORECAST.LINEAR(
K25,
INDEX('DS2025'!$W$21:$W$35,MATCH(K25,'DS2025'!$V$21:$V$35,1)):
INDEX('DS2025'!$W$21:$W$35,MATCH(K25,'DS2025'!$V$21:$V$35,1)+1),
INDEX('DS2025'!$V$21:$V$35,MATCH(K25,'DS2025'!$V$21:$V$35,1)):
INDEX('DS2025'!$V$21:$V$35,MATCH(K25,'DS2025'!$V$21:$V$35,1)+1)),
IF($L$4=Database!$A$19,
_xlfn.FORECAST.LINEAR(
K25,
INDEX('DS2025'!$Z$21:$Z$35,MATCH(K25,'DS2025'!$Y$21:$Y$35,1)):
INDEX('DS2025'!$Z$21:$Z$35,MATCH(K25,'DS2025'!$Y$21:$Y$35,1)+1),
INDEX('DS2025'!$Y$21:$Y$35,MATCH(K25,'DS2025'!$Y$21:$Y$35,1)):
INDEX('DS2025'!$Y$21:$Y$35,MATCH(K25,'DS2025'!$Y$21:$Y$35,1)+1)),
IF($L$4=Database!$A$20,
_xlfn.FORECAST.LINEAR(
K25,
INDEX('DS2025'!$AC$21:$AC$35,MATCH(K25,'DS2025'!$AB$21:$AB$35,1)):
INDEX('DS2025'!$AC$21:$AC$35,MATCH(K25,'DS2025'!$AB$21:$AB$35,1)+1),
INDEX('DS2025'!$AB$21:$AB$35,MATCH(K25,'DS2025'!$AB$21:$AB$35,1)):
INDEX('DS2025'!$AB$21:$AB$35,MATCH(K25,'DS2025'!$AB$21:$AB$35,1)+1))
)))))))))))))))))))</f>
        <v>-0.35996100779844026</v>
      </c>
      <c r="M25" s="98">
        <f t="shared" si="3"/>
        <v>108.01003899220156</v>
      </c>
      <c r="N25" s="317">
        <f>'Data 100 C'!F26</f>
        <v>106.70399999999999</v>
      </c>
      <c r="O25" s="98">
        <f>IF($O$4=Database!$A$2,
_xlfn.FORECAST.LINEAR(N25,
INDEX('DS2025'!$B$5:$B$15,MATCH(N25,'DS2025'!$A$5:$A$15,1)):
INDEX('DS2025'!$B$5:$B$15,MATCH(N25,'DS2025'!$A$5:$A$15,1)+1),
INDEX('DS2025'!$A$5:$A$15,MATCH(N25,'DS2025'!$A$5:$A$15,1)):
INDEX('DS2025'!$A$5:$A$15,MATCH(N25,'DS2025'!$A$5:$A$15,1)+1)),
IF($O$4=Database!$A$3,
_xlfn.FORECAST.LINEAR(N25,
INDEX('DS2025'!$E$5:$E$15,MATCH(N25,'DS2025'!$D$5:$D$15,1)):
INDEX('DS2025'!$E$5:$E$15,MATCH(N25,'DS2025'!$D$5:$D$15,1)+1),
INDEX('DS2025'!$D$5:$D$15,MATCH(N25,'DS2025'!$D$5:$D$15,1)):
INDEX('DS2025'!$D$5:$D$15,MATCH(N25,'DS2025'!$D$5:$D$15,1)+1)),
IF($O$4=Database!$A$4,
_xlfn.FORECAST.LINEAR(N25,
INDEX('DS2025'!$H$5:$H$15,MATCH(N25,'DS2025'!$G$5:$G$15,1)):
INDEX('DS2025'!$H$5:$H$15,MATCH(N25,'DS2025'!$G$5:$G$15,1)+1),
INDEX('DS2025'!$G$5:$G$15,MATCH(N25,'DS2025'!$G$5:$G$15,1)):
INDEX('DS2025'!$G$5:$G$15,MATCH(N25,'DS2025'!$G$5:$G$15,1)+1)),
IF($O$4=Database!$A$5,
_xlfn.FORECAST.LINEAR(N25,
INDEX('DS2025'!$K$5:$K$15,MATCH(N25,'DS2025'!$J$5:$J$15,1)):
INDEX('DS2025'!$K$5:$K$15,MATCH(N25,'DS2025'!$J$5:$J$15,1)+1),
INDEX('DS2025'!$J$5:$J$15,MATCH(N25,'DS2025'!$J$5:$J$15,1)):
INDEX('DS2025'!$J$5:$J$15,MATCH(N25,'DS2025'!$J$5:$J$15,1)+1)),
IF($O$4=Database!$A$6,
_xlfn.FORECAST.LINEAR(N25,
INDEX('DS2025'!$N$5:$N$15,MATCH(N25,'DS2025'!$M$5:$M$15,1)):
INDEX('DS2025'!$N$5:$N$15,MATCH(N25,'DS2025'!$M$5:$M$15,1)+1),
INDEX('DS2025'!$M$5:$M$15,MATCH(N25,'DS2025'!$M$5:$M$15,1)):
INDEX('DS2025'!$M$5:$M$15,MATCH(N25,'DS2025'!$M$5:$M$15,1)+1)),
IF($O$4=Database!$A$7,
_xlfn.FORECAST.LINEAR(N25,
INDEX('DS2025'!$Q$5:$Q$15,MATCH(N25,'DS2025'!$P$5:$P$15,1)):
INDEX('DS2025'!$Q$5:$Q$15,MATCH(N25,'DS2025'!$P$5:$P$15,1)+1),
INDEX('DS2025'!$P$5:$P$15,MATCH(N25,'DS2025'!$P$5:$P$15,1)):
INDEX('DS2025'!$P$5:$P$15,MATCH(N25,'DS2025'!$P$5:$P$15,1)+1)),
IF($O$4=Database!$A$8,
_xlfn.FORECAST.LINEAR(N25,
INDEX('DS2025'!$T$5:$T$15,MATCH(N25,'DS2025'!$S$5:$S$15,1)):
INDEX('DS2025'!$T$5:$T$15,MATCH(N25,'DS2025'!$S$5:$S$15,1)+1),
INDEX('DS2025'!$S$5:$S$15,MATCH(N25,'DS2025'!$S$5:$S$15,1)):
INDEX('DS2025'!$S$5:$S$15,MATCH(N25,'DS2025'!$S$5:$S$15,1)+1)),
IF($O$4=Database!$A$9,
_xlfn.FORECAST.LINEAR(N25,
INDEX('DS2025'!$W$5:$W$15,MATCH(N25,'DS2025'!$V$5:$V$15,1)):
INDEX('DS2025'!$W$5:$W$15,MATCH(N25,'DS2025'!$V$5:$V$15,1)+1),
INDEX('DS2025'!$V$5:$V$15,MATCH(N25,'DS2025'!$V$5:$V$15,1)):
INDEX('DS2025'!$V$5:$V$15,MATCH(N25,'DS2025'!$V$5:$V$15,1)+1)),
IF($O$4=Database!$A$10,
_xlfn.FORECAST.LINEAR(N25,
INDEX('DS2025'!$Z$5:$Z$15,MATCH(N25,'DS2025'!$Y$5:$Y$15,1)):
INDEX('DS2025'!$Z$5:$Z$15,MATCH(N25,'DS2025'!$Y$5:$Y$15,1)+1),
INDEX('DS2025'!$Y$5:$Y$15,MATCH(N25,'DS2025'!$Y$5:$Y$15,1)):
INDEX('DS2025'!$Y$5:$Y$15,MATCH(N25,'DS2025'!$Y$5:$Y$15,1)+1)),
IF($O$4=Database!$A$11,
_xlfn.FORECAST.LINEAR(
N25,
INDEX('DS2025'!$B$21:$B$35,MATCH(N25,'DS2025'!$A$21:$A$35,1)):
INDEX('DS2025'!$B$21:$B$35,MATCH(N25,'DS2025'!$A$21:$A$35,1)+1),
INDEX('DS2025'!$A$21:$A$35,MATCH(N25,'DS2025'!$A$21:$A$35,1)):
INDEX('DS2025'!$A$21:$A$35,MATCH(N25,'DS2025'!$A$21:$A$35,1)+1)),
IF($O$4=Database!$A$12,
_xlfn.FORECAST.LINEAR(
N25,
INDEX('DS2025'!$E$21:$E$35,MATCH(N25,'DS2025'!$D$21:$D$35,1)):
INDEX('DS2025'!$E$21:$E$35,MATCH(N25,'DS2025'!$D$21:$D$35,1)+1),
INDEX('DS2025'!$D$21:$D$35,MATCH(N25,'DS2025'!$D$21:$D$35,1)):
INDEX('DS2025'!$D$21:$D$35,MATCH(N25,'DS2025'!$D$21:$D$35,1)+1)),
IF($O$4=Database!$A$13,
_xlfn.FORECAST.LINEAR(
N25,
INDEX('DS2025'!$H$21:$H$35,MATCH(N25,'DS2025'!$G$21:$G$35,1)):
INDEX('DS2025'!$H$21:$H$35,MATCH(N25,'DS2025'!$G$21:$G$35,1)+1),
INDEX('DS2025'!$G$21:$G$35,MATCH(N25,'DS2025'!$G$21:$G$35,1)):
INDEX('DS2025'!$G$21:$G$35,MATCH(N25,'DS2025'!$G$21:$G$35,1)+1)),
IF($O$4=Database!$A$14,
_xlfn.FORECAST.LINEAR(
N25,
INDEX('DS2025'!$K$21:$K$35,MATCH(N25,'DS2025'!$J$21:$J$35,1)):
INDEX('DS2025'!$K$21:$K$35,MATCH(N25,'DS2025'!$J$21:$J$35,1)+1),
INDEX('DS2025'!$J$21:$J$35,MATCH(N25,'DS2025'!$J$21:$J$35,1)):
INDEX('DS2025'!$J$21:$J$35,MATCH(N25,'DS2025'!$J$21:$J$35,1)+1)),
IF($O$4=Database!$A$15,
_xlfn.FORECAST.LINEAR(
N25,
INDEX('DS2025'!$N$21:$N$35,MATCH(N25,'DS2025'!$M$21:$M$35,1)):
INDEX('DS2025'!$N$21:$N$35,MATCH(N25,'DS2025'!$M$21:$M$35,1)+1),
INDEX('DS2025'!$M$21:$M$35,MATCH(N25,'DS2025'!$M$21:$M$35,1)):
INDEX('DS2025'!$M$21:$M$35,MATCH(N25,'DS2025'!$M$21:$M$35,1)+1)),
IF($O$4=Database!$A$16,
_xlfn.FORECAST.LINEAR(
N25,
INDEX('DS2025'!$Q$21:$Q$35,MATCH(N25,'DS2025'!$P$21:$P$35,1)):
INDEX('DS2025'!$Q$21:$Q$35,MATCH(N25,'DS2025'!$P$21:$P$35,1)+1),
INDEX('DS2025'!$P$21:$P$35,MATCH(N25,'DS2025'!$P$21:$P$35,1)):
INDEX('DS2025'!$P$21:$P$35,MATCH(N25,'DS2025'!$P$21:$P$35,1)+1)),
IF($O$4=Database!$A$17,
_xlfn.FORECAST.LINEAR(
N25,
INDEX('DS2025'!$T$21:$T$35,MATCH(N25,'DS2025'!$S$21:$S$35,1)):
INDEX('DS2025'!$T$21:$T$35,MATCH(N25,'DS2025'!$S$21:$S$35,1)+1),
INDEX('DS2025'!$S$21:$S$35,MATCH(N25,'DS2025'!$S$21:$S$35,1)):
INDEX('DS2025'!$S$21:$S$35,MATCH(N25,'DS2025'!$S$21:$S$35,1)+1)),
IF($O$4=Database!$A$18,
_xlfn.FORECAST.LINEAR(
N25,
INDEX('DS2025'!$W$21:$W$35,MATCH(N25,'DS2025'!$V$21:$V$35,1)):
INDEX('DS2025'!$W$21:$W$35,MATCH(N25,'DS2025'!$V$21:$V$35,1)+1),
INDEX('DS2025'!$V$21:$V$35,MATCH(N25,'DS2025'!$V$21:$V$35,1)):
INDEX('DS2025'!$V$21:$V$35,MATCH(N25,'DS2025'!$V$21:$V$35,1)+1)),
IF($O$4=Database!$A$19,
_xlfn.FORECAST.LINEAR(
N25,
INDEX('DS2025'!$Z$21:$Z$35,MATCH(N25,'DS2025'!$Y$21:$Y$35,1)):
INDEX('DS2025'!$Z$21:$Z$35,MATCH(N25,'DS2025'!$Y$21:$Y$35,1)+1),
INDEX('DS2025'!$Y$21:$Y$35,MATCH(N25,'DS2025'!$Y$21:$Y$35,1)):
INDEX('DS2025'!$Y$21:$Y$35,MATCH(N25,'DS2025'!$Y$21:$Y$35,1)+1)),
IF($O$4=Database!$A$20,
_xlfn.FORECAST.LINEAR(
N25,
INDEX('DS2025'!$AC$21:$AC$35,MATCH(N25,'DS2025'!$AB$21:$AB$35,1)):
INDEX('DS2025'!$AC$21:$AC$35,MATCH(N25,'DS2025'!$AB$21:$AB$35,1)+1),
INDEX('DS2025'!$AB$21:$AB$35,MATCH(N25,'DS2025'!$AB$21:$AB$35,1)):
INDEX('DS2025'!$AB$21:$AB$35,MATCH(N25,'DS2025'!$AB$21:$AB$35,1)+1))
)))))))))))))))))))</f>
        <v>-0.35976112777444508</v>
      </c>
      <c r="P25" s="96">
        <f t="shared" si="4"/>
        <v>106.34423887222555</v>
      </c>
      <c r="Q25" s="317">
        <f>'Data 100 C'!G26</f>
        <v>108.14400000000001</v>
      </c>
      <c r="R25" s="98">
        <f>IF($R$4=Database!$A$2,
_xlfn.FORECAST.LINEAR(Q25,
INDEX('DS2025'!$B$5:$B$15,MATCH(Q25,'DS2025'!$A$5:$A$15,1)):
INDEX('DS2025'!$B$5:$B$15,MATCH(Q25,'DS2025'!$A$5:$A$15,1)+1),
INDEX('DS2025'!$A$5:$A$15,MATCH(Q25,'DS2025'!$A$5:$A$15,1)):
INDEX('DS2025'!$A$5:$A$15,MATCH(Q25,'DS2025'!$A$5:$A$15,1)+1)),
IF($R$4=Database!$A$3,
_xlfn.FORECAST.LINEAR(Q25,
INDEX('DS2025'!$E$5:$E$15,MATCH(Q25,'DS2025'!$D$5:$D$15,1)):
INDEX('DS2025'!$E$5:$E$15,MATCH(Q25,'DS2025'!$D$5:$D$15,1)+1),
INDEX('DS2025'!$D$5:$D$15,MATCH(Q25,'DS2025'!$D$5:$D$15,1)):
INDEX('DS2025'!$D$5:$D$15,MATCH(Q25,'DS2025'!$D$5:$D$15,1)+1)),
IF($R$4=Database!$A$4,
_xlfn.FORECAST.LINEAR(Q25,
INDEX('DS2025'!$H$5:$H$15,MATCH(Q25,'DS2025'!$G$5:$G$15,1)):
INDEX('DS2025'!$H$5:$H$15,MATCH(Q25,'DS2025'!$G$5:$G$15,1)+1),
INDEX('DS2025'!$G$5:$G$15,MATCH(Q25,'DS2025'!$G$5:$G$15,1)):
INDEX('DS2025'!$G$5:$G$15,MATCH(Q25,'DS2025'!$G$5:$G$15,1)+1)),
IF($R$4=Database!$A$5,
_xlfn.FORECAST.LINEAR(Q25,
INDEX('DS2025'!$K$5:$K$15,MATCH(Q25,'DS2025'!$J$5:$J$15,1)):
INDEX('DS2025'!$K$5:$K$15,MATCH(Q25,'DS2025'!$J$5:$J$15,1)+1),
INDEX('DS2025'!$J$5:$J$15,MATCH(Q25,'DS2025'!$J$5:$J$15,1)):
INDEX('DS2025'!$J$5:$J$15,MATCH(Q25,'DS2025'!$J$5:$J$15,1)+1)),
IF($R$4=Database!$A$6,
_xlfn.FORECAST.LINEAR(Q25,
INDEX('DS2025'!$N$5:$N$15,MATCH(Q25,'DS2025'!$M$5:$M$15,1)):
INDEX('DS2025'!$N$5:$N$15,MATCH(Q25,'DS2025'!$M$5:$M$15,1)+1),
INDEX('DS2025'!$M$5:$M$15,MATCH(Q25,'DS2025'!$M$5:$M$15,1)):
INDEX('DS2025'!$M$5:$M$15,MATCH(Q25,'DS2025'!$M$5:$M$15,1)+1)),
IF($R$4=Database!$A$7,
_xlfn.FORECAST.LINEAR(Q25,
INDEX('DS2025'!$Q$5:$Q$15,MATCH(Q25,'DS2025'!$P$5:$P$15,1)):
INDEX('DS2025'!$Q$5:$Q$15,MATCH(Q25,'DS2025'!$P$5:$P$15,1)+1),
INDEX('DS2025'!$P$5:$P$15,MATCH(Q25,'DS2025'!$P$5:$P$15,1)):
INDEX('DS2025'!$P$5:$P$15,MATCH(Q25,'DS2025'!$P$5:$P$15,1)+1)),
IF($R$4=Database!$A$8,
_xlfn.FORECAST.LINEAR(Q25,
INDEX('DS2025'!$T$5:$T$15,MATCH(Q25,'DS2025'!$S$5:$S$15,1)):
INDEX('DS2025'!$T$5:$T$15,MATCH(Q25,'DS2025'!$S$5:$S$15,1)+1),
INDEX('DS2025'!$S$5:$S$15,MATCH(Q25,'DS2025'!$S$5:$S$15,1)):
INDEX('DS2025'!$S$5:$S$15,MATCH(Q25,'DS2025'!$S$5:$S$15,1)+1)),
IF($R$4=Database!$A$9,
_xlfn.FORECAST.LINEAR(Q25,
INDEX('DS2025'!$W$5:$W$15,MATCH(Q25,'DS2025'!$V$5:$V$15,1)):
INDEX('DS2025'!$W$5:$W$15,MATCH(Q25,'DS2025'!$V$5:$V$15,1)+1),
INDEX('DS2025'!$V$5:$V$15,MATCH(Q25,'DS2025'!$V$5:$V$15,1)):
INDEX('DS2025'!$V$5:$V$15,MATCH(Q25,'DS2025'!$V$5:$V$15,1)+1)),
IF($R$4=Database!$A$10,
_xlfn.FORECAST.LINEAR(Q25,
INDEX('DS2025'!$Z$5:$Z$15,MATCH(Q25,'DS2025'!$Y$5:$Y$15,1)):
INDEX('DS2025'!$Z$5:$Z$15,MATCH(Q25,'DS2025'!$Y$5:$Y$15,1)+1),
INDEX('DS2025'!$Y$5:$Y$15,MATCH(Q25,'DS2025'!$Y$5:$Y$15,1)):
INDEX('DS2025'!$Y$5:$Y$15,MATCH(Q25,'DS2025'!$Y$5:$Y$15,1)+1)),
IF($R$4=Database!$A$11,
_xlfn.FORECAST.LINEAR(
Q25,
INDEX('DS2025'!$B$21:$B$35,MATCH(Q25,'DS2025'!$A$21:$A$35,1)):
INDEX('DS2025'!$B$21:$B$35,MATCH(Q25,'DS2025'!$A$21:$A$35,1)+1),
INDEX('DS2025'!$A$21:$A$35,MATCH(Q25,'DS2025'!$A$21:$A$35,1)):
INDEX('DS2025'!$A$21:$A$35,MATCH(Q25,'DS2025'!$A$21:$A$35,1)+1)),
IF($R$4=Database!$A$12,
_xlfn.FORECAST.LINEAR(
Q25,
INDEX('DS2025'!$E$21:$E$35,MATCH(Q25,'DS2025'!$D$21:$D$35,1)):
INDEX('DS2025'!$E$21:$E$35,MATCH(Q25,'DS2025'!$D$21:$D$35,1)+1),
INDEX('DS2025'!$D$21:$D$35,MATCH(Q25,'DS2025'!$D$21:$D$35,1)):
INDEX('DS2025'!$D$21:$D$35,MATCH(Q25,'DS2025'!$D$21:$D$35,1)+1)),
IF($R$4=Database!$A$13,
_xlfn.FORECAST.LINEAR(
Q25,
INDEX('DS2025'!$H$21:$H$35,MATCH(Q25,'DS2025'!$G$21:$G$35,1)):
INDEX('DS2025'!$H$21:$H$35,MATCH(Q25,'DS2025'!$G$21:$G$35,1)+1),
INDEX('DS2025'!$G$21:$G$35,MATCH(Q25,'DS2025'!$G$21:$G$35,1)):
INDEX('DS2025'!$G$21:$G$35,MATCH(Q25,'DS2025'!$G$21:$G$35,1)+1)),
IF($R$4=Database!$A$14,
_xlfn.FORECAST.LINEAR(
Q25,
INDEX('DS2025'!$K$21:$K$35,MATCH(Q25,'DS2025'!$J$21:$J$35,1)):
INDEX('DS2025'!$K$21:$K$35,MATCH(Q25,'DS2025'!$J$21:$J$35,1)+1),
INDEX('DS2025'!$J$21:$J$35,MATCH(Q25,'DS2025'!$J$21:$J$35,1)):
INDEX('DS2025'!$J$21:$J$35,MATCH(Q25,'DS2025'!$J$21:$J$35,1)+1)),
IF($R$4=Database!$A$15,
_xlfn.FORECAST.LINEAR(
Q25,
INDEX('DS2025'!$N$21:$N$35,MATCH(Q25,'DS2025'!$M$21:$M$35,1)):
INDEX('DS2025'!$N$21:$N$35,MATCH(Q25,'DS2025'!$M$21:$M$35,1)+1),
INDEX('DS2025'!$M$21:$M$35,MATCH(Q25,'DS2025'!$M$21:$M$35,1)):
INDEX('DS2025'!$M$21:$M$35,MATCH(Q25,'DS2025'!$M$21:$M$35,1)+1)),
IF($R$4=Database!$A$16,
_xlfn.FORECAST.LINEAR(
Q25,
INDEX('DS2025'!$Q$21:$Q$35,MATCH(Q25,'DS2025'!$P$21:$P$35,1)):
INDEX('DS2025'!$Q$21:$Q$35,MATCH(Q25,'DS2025'!$P$21:$P$35,1)+1),
INDEX('DS2025'!$P$21:$P$35,MATCH(Q25,'DS2025'!$P$21:$P$35,1)):
INDEX('DS2025'!$P$21:$P$35,MATCH(Q25,'DS2025'!$P$21:$P$35,1)+1)),
IF($R$4=Database!$A$17,
_xlfn.FORECAST.LINEAR(
Q25,
INDEX('DS2025'!$T$21:$T$35,MATCH(Q25,'DS2025'!$S$21:$S$35,1)):
INDEX('DS2025'!$T$21:$T$35,MATCH(Q25,'DS2025'!$S$21:$S$35,1)+1),
INDEX('DS2025'!$S$21:$S$35,MATCH(Q25,'DS2025'!$S$21:$S$35,1)):
INDEX('DS2025'!$S$21:$S$35,MATCH(Q25,'DS2025'!$S$21:$S$35,1)+1)),
IF($R$4=Database!$A$18,
_xlfn.FORECAST.LINEAR(
Q25,
INDEX('DS2025'!$W$21:$W$35,MATCH(Q25,'DS2025'!$V$21:$V$35,1)):
INDEX('DS2025'!$W$21:$W$35,MATCH(Q25,'DS2025'!$V$21:$V$35,1)+1),
INDEX('DS2025'!$V$21:$V$35,MATCH(Q25,'DS2025'!$V$21:$V$35,1)):
INDEX('DS2025'!$V$21:$V$35,MATCH(Q25,'DS2025'!$V$21:$V$35,1)+1)),
IF($R$4=Database!$A$19,
_xlfn.FORECAST.LINEAR(
Q25,
INDEX('DS2025'!$Z$21:$Z$35,MATCH(Q25,'DS2025'!$Y$21:$Y$35,1)):
INDEX('DS2025'!$Z$21:$Z$35,MATCH(Q25,'DS2025'!$Y$21:$Y$35,1)+1),
INDEX('DS2025'!$Y$21:$Y$35,MATCH(Q25,'DS2025'!$Y$21:$Y$35,1)):
INDEX('DS2025'!$Y$21:$Y$35,MATCH(Q25,'DS2025'!$Y$21:$Y$35,1)+1)),
IF($R$4=Database!$A$20,
_xlfn.FORECAST.LINEAR(
Q25,
INDEX('DS2025'!$AC$21:$AC$35,MATCH(Q25,'DS2025'!$AB$21:$AB$35,1)):
INDEX('DS2025'!$AC$21:$AC$35,MATCH(Q25,'DS2025'!$AB$21:$AB$35,1)+1),
INDEX('DS2025'!$AB$21:$AB$35,MATCH(Q25,'DS2025'!$AB$21:$AB$35,1)):
INDEX('DS2025'!$AB$21:$AB$35,MATCH(Q25,'DS2025'!$AB$21:$AB$35,1)+1))
)))))))))))))))))))</f>
        <v>-1.7749520613614567E-2</v>
      </c>
      <c r="S25" s="98">
        <f t="shared" si="5"/>
        <v>108.12625047938639</v>
      </c>
      <c r="T25" s="317">
        <f>'Data 100 C'!H26</f>
        <v>105.82599999999999</v>
      </c>
      <c r="U25" s="98">
        <f>IF($U$4=Database!$A$2,
_xlfn.FORECAST.LINEAR(T25,
INDEX('DS2025'!$B$5:$B$15,MATCH(T25,'DS2025'!$A$5:$A$15,1)):
INDEX('DS2025'!$B$5:$B$15,MATCH(T25,'DS2025'!$A$5:$A$15,1)+1),
INDEX('DS2025'!$A$5:$A$15,MATCH(T25,'DS2025'!$A$5:$A$15,1)):
INDEX('DS2025'!$A$5:$A$15,MATCH(T25,'DS2025'!$A$5:$A$15,1)+1)),
IF($U$4=Database!$A$3,
_xlfn.FORECAST.LINEAR(T25,
INDEX('DS2025'!$E$5:$E$15,MATCH(T25,'DS2025'!$D$5:$D$15,1)):
INDEX('DS2025'!$E$5:$E$15,MATCH(T25,'DS2025'!$D$5:$D$15,1)+1),
INDEX('DS2025'!$D$5:$D$15,MATCH(T25,'DS2025'!$D$5:$D$15,1)):
INDEX('DS2025'!$D$5:$D$15,MATCH(T25,'DS2025'!$D$5:$D$15,1)+1)),
IF($U$4=Database!$A$4,
_xlfn.FORECAST.LINEAR(T25,
INDEX('DS2025'!$H$5:$H$15,MATCH(T25,'DS2025'!$G$5:$G$15,1)):
INDEX('DS2025'!$H$5:$H$15,MATCH(T25,'DS2025'!$G$5:$G$15,1)+1),
INDEX('DS2025'!$G$5:$G$15,MATCH(T25,'DS2025'!$G$5:$G$15,1)):
INDEX('DS2025'!$G$5:$G$15,MATCH(T25,'DS2025'!$G$5:$G$15,1)+1)),
IF($U$4=Database!$A$5,
_xlfn.FORECAST.LINEAR(T25,
INDEX('DS2025'!$K$5:$K$15,MATCH(T25,'DS2025'!$J$5:$J$15,1)):
INDEX('DS2025'!$K$5:$K$15,MATCH(T25,'DS2025'!$J$5:$J$15,1)+1),
INDEX('DS2025'!$J$5:$J$15,MATCH(T25,'DS2025'!$J$5:$J$15,1)):
INDEX('DS2025'!$J$5:$J$15,MATCH(T25,'DS2025'!$J$5:$J$15,1)+1)),
IF($U$4=Database!$A$6,
_xlfn.FORECAST.LINEAR(T25,
INDEX('DS2025'!$N$5:$N$15,MATCH(T25,'DS2025'!$M$5:$M$15,1)):
INDEX('DS2025'!$N$5:$N$15,MATCH(T25,'DS2025'!$M$5:$M$15,1)+1),
INDEX('DS2025'!$M$5:$M$15,MATCH(T25,'DS2025'!$M$5:$M$15,1)):
INDEX('DS2025'!$M$5:$M$15,MATCH(T25,'DS2025'!$M$5:$M$15,1)+1)),
IF($U$4=Database!$A$7,
_xlfn.FORECAST.LINEAR(T25,
INDEX('DS2025'!$Q$5:$Q$15,MATCH(T25,'DS2025'!$P$5:$P$15,1)):
INDEX('DS2025'!$Q$5:$Q$15,MATCH(T25,'DS2025'!$P$5:$P$15,1)+1),
INDEX('DS2025'!$P$5:$P$15,MATCH(T25,'DS2025'!$P$5:$P$15,1)):
INDEX('DS2025'!$P$5:$P$15,MATCH(T25,'DS2025'!$P$5:$P$15,1)+1)),
IF($U$4=Database!$A$8,
_xlfn.FORECAST.LINEAR(T25,
INDEX('DS2025'!$T$5:$T$15,MATCH(T25,'DS2025'!$S$5:$S$15,1)):
INDEX('DS2025'!$T$5:$T$15,MATCH(T25,'DS2025'!$S$5:$S$15,1)+1),
INDEX('DS2025'!$S$5:$S$15,MATCH(T25,'DS2025'!$S$5:$S$15,1)):
INDEX('DS2025'!$S$5:$S$15,MATCH(T25,'DS2025'!$S$5:$S$15,1)+1)),
IF($U$4=Database!$A$9,
_xlfn.FORECAST.LINEAR(T25,
INDEX('DS2025'!$W$5:$W$15,MATCH(T25,'DS2025'!$V$5:$V$15,1)):
INDEX('DS2025'!$W$5:$W$15,MATCH(T25,'DS2025'!$V$5:$V$15,1)+1),
INDEX('DS2025'!$V$5:$V$15,MATCH(T25,'DS2025'!$V$5:$V$15,1)):
INDEX('DS2025'!$V$5:$V$15,MATCH(T25,'DS2025'!$V$5:$V$15,1)+1)),
IF($U$4=Database!$A$10,
_xlfn.FORECAST.LINEAR(T25,
INDEX('DS2025'!$Z$5:$Z$15,MATCH(T25,'DS2025'!$Y$5:$Y$15,1)):
INDEX('DS2025'!$Z$5:$Z$15,MATCH(T25,'DS2025'!$Y$5:$Y$15,1)+1),
INDEX('DS2025'!$Y$5:$Y$15,MATCH(T25,'DS2025'!$Y$5:$Y$15,1)):
INDEX('DS2025'!$Y$5:$Y$15,MATCH(T25,'DS2025'!$Y$5:$Y$15,1)+1)),
IF($U$4=Database!$A$11,
_xlfn.FORECAST.LINEAR(
T25,
INDEX('DS2025'!$B$21:$B$35,MATCH(T25,'DS2025'!$A$21:$A$35,1)):
INDEX('DS2025'!$B$21:$B$35,MATCH(T25,'DS2025'!$A$21:$A$35,1)+1),
INDEX('DS2025'!$A$21:$A$35,MATCH(T25,'DS2025'!$A$21:$A$35,1)):
INDEX('DS2025'!$A$21:$A$35,MATCH(T25,'DS2025'!$A$21:$A$35,1)+1)),
IF($U$4=Database!$A$12,
_xlfn.FORECAST.LINEAR(
T25,
INDEX('DS2025'!$E$21:$E$35,MATCH(T25,'DS2025'!$D$21:$D$35,1)):
INDEX('DS2025'!$E$21:$E$35,MATCH(T25,'DS2025'!$D$21:$D$35,1)+1),
INDEX('DS2025'!$D$21:$D$35,MATCH(T25,'DS2025'!$D$21:$D$35,1)):
INDEX('DS2025'!$D$21:$D$35,MATCH(T25,'DS2025'!$D$21:$D$35,1)+1)),
IF($U$4=Database!$A$13,
_xlfn.FORECAST.LINEAR(
T25,
INDEX('DS2025'!$H$21:$H$35,MATCH(T25,'DS2025'!$G$21:$G$35,1)):
INDEX('DS2025'!$H$21:$H$35,MATCH(T25,'DS2025'!$G$21:$G$35,1)+1),
INDEX('DS2025'!$G$21:$G$35,MATCH(T25,'DS2025'!$G$21:$G$35,1)):
INDEX('DS2025'!$G$21:$G$35,MATCH(T25,'DS2025'!$G$21:$G$35,1)+1)),
IF($U$4=Database!$A$14,
_xlfn.FORECAST.LINEAR(
T25,
INDEX('DS2025'!$K$21:$K$35,MATCH(T25,'DS2025'!$J$21:$J$35,1)):
INDEX('DS2025'!$K$21:$K$35,MATCH(T25,'DS2025'!$J$21:$J$35,1)+1),
INDEX('DS2025'!$J$21:$J$35,MATCH(T25,'DS2025'!$J$21:$J$35,1)):
INDEX('DS2025'!$J$21:$J$35,MATCH(T25,'DS2025'!$J$21:$J$35,1)+1)),
IF($U$4=Database!$A$15,
_xlfn.FORECAST.LINEAR(
T25,
INDEX('DS2025'!$N$21:$N$35,MATCH(T25,'DS2025'!$M$21:$M$35,1)):
INDEX('DS2025'!$N$21:$N$35,MATCH(T25,'DS2025'!$M$21:$M$35,1)+1),
INDEX('DS2025'!$M$21:$M$35,MATCH(T25,'DS2025'!$M$21:$M$35,1)):
INDEX('DS2025'!$M$21:$M$35,MATCH(T25,'DS2025'!$M$21:$M$35,1)+1)),
IF($U$4=Database!$A$16,
_xlfn.FORECAST.LINEAR(
T25,
INDEX('DS2025'!$Q$21:$Q$35,MATCH(T25,'DS2025'!$P$21:$P$35,1)):
INDEX('DS2025'!$Q$21:$Q$35,MATCH(T25,'DS2025'!$P$21:$P$35,1)+1),
INDEX('DS2025'!$P$21:$P$35,MATCH(T25,'DS2025'!$P$21:$P$35,1)):
INDEX('DS2025'!$P$21:$P$35,MATCH(T25,'DS2025'!$P$21:$P$35,1)+1)),
IF($U$4=Database!$A$17,
_xlfn.FORECAST.LINEAR(
T25,
INDEX('DS2025'!$T$21:$T$35,MATCH(T25,'DS2025'!$S$21:$S$35,1)):
INDEX('DS2025'!$T$21:$T$35,MATCH(T25,'DS2025'!$S$21:$S$35,1)+1),
INDEX('DS2025'!$S$21:$S$35,MATCH(T25,'DS2025'!$S$21:$S$35,1)):
INDEX('DS2025'!$S$21:$S$35,MATCH(T25,'DS2025'!$S$21:$S$35,1)+1)),
IF($U$4=Database!$A$18,
_xlfn.FORECAST.LINEAR(
T25,
INDEX('DS2025'!$W$21:$W$35,MATCH(T25,'DS2025'!$V$21:$V$35,1)):
INDEX('DS2025'!$W$21:$W$35,MATCH(T25,'DS2025'!$V$21:$V$35,1)+1),
INDEX('DS2025'!$V$21:$V$35,MATCH(T25,'DS2025'!$V$21:$V$35,1)):
INDEX('DS2025'!$V$21:$V$35,MATCH(T25,'DS2025'!$V$21:$V$35,1)+1)),
IF($U$4=Database!$A$19,
_xlfn.FORECAST.LINEAR(
T25,
INDEX('DS2025'!$Z$21:$Z$35,MATCH(T25,'DS2025'!$Y$21:$Y$35,1)):
INDEX('DS2025'!$Z$21:$Z$35,MATCH(T25,'DS2025'!$Y$21:$Y$35,1)+1),
INDEX('DS2025'!$Y$21:$Y$35,MATCH(T25,'DS2025'!$Y$21:$Y$35,1)):
INDEX('DS2025'!$Y$21:$Y$35,MATCH(T25,'DS2025'!$Y$21:$Y$35,1)+1)),
IF($U$4=Database!$A$20,
_xlfn.FORECAST.LINEAR(
T25,
INDEX('DS2025'!$AC$21:$AC$35,MATCH(T25,'DS2025'!$AB$21:$AB$35,1)):
INDEX('DS2025'!$AC$21:$AC$35,MATCH(T25,'DS2025'!$AB$21:$AB$35,1)+1),
INDEX('DS2025'!$AB$21:$AB$35,MATCH(T25,'DS2025'!$AB$21:$AB$35,1)):
INDEX('DS2025'!$AB$21:$AB$35,MATCH(T25,'DS2025'!$AB$21:$AB$35,1)+1))
)))))))))))))))))))</f>
        <v>-0.35965578884223154</v>
      </c>
      <c r="V25" s="98">
        <f t="shared" si="6"/>
        <v>105.46634421115776</v>
      </c>
      <c r="W25" s="317">
        <f>'Data 100 C'!I26</f>
        <v>106.633</v>
      </c>
      <c r="X25" s="98">
        <f>IF($X$4=Database!$A$2,
_xlfn.FORECAST.LINEAR(W25,
INDEX('DS2025'!$B$5:$B$15,MATCH(W25,'DS2025'!$A$5:$A$15,1)):
INDEX('DS2025'!$B$5:$B$15,MATCH(W25,'DS2025'!$A$5:$A$15,1)+1),
INDEX('DS2025'!$A$5:$A$15,MATCH(W25,'DS2025'!$A$5:$A$15,1)):
INDEX('DS2025'!$A$5:$A$15,MATCH(W25,'DS2025'!$A$5:$A$15,1)+1)),
IF($X$4=Database!$A$3,
_xlfn.FORECAST.LINEAR(W25,
INDEX('DS2025'!$E$5:$E$15,MATCH(W25,'DS2025'!$D$5:$D$15,1)):
INDEX('DS2025'!$E$5:$E$15,MATCH(W25,'DS2025'!$D$5:$D$15,1)+1),
INDEX('DS2025'!$D$5:$D$15,MATCH(W25,'DS2025'!$D$5:$D$15,1)):
INDEX('DS2025'!$D$5:$D$15,MATCH(W25,'DS2025'!$D$5:$D$15,1)+1)),
IF($X$4=Database!$A$4,
_xlfn.FORECAST.LINEAR(W25,
INDEX('DS2025'!$H$5:$H$15,MATCH(W25,'DS2025'!$G$5:$G$15,1)):
INDEX('DS2025'!$H$5:$H$15,MATCH(W25,'DS2025'!$G$5:$G$15,1)+1),
INDEX('DS2025'!$G$5:$G$15,MATCH(W25,'DS2025'!$G$5:$G$15,1)):
INDEX('DS2025'!$G$5:$G$15,MATCH(W25,'DS2025'!$G$5:$G$15,1)+1)),
IF($X$4=Database!$A$5,
_xlfn.FORECAST.LINEAR(W25,
INDEX('DS2025'!$K$5:$K$15,MATCH(W25,'DS2025'!$J$5:$J$15,1)):
INDEX('DS2025'!$K$5:$K$15,MATCH(W25,'DS2025'!$J$5:$J$15,1)+1),
INDEX('DS2025'!$J$5:$J$15,MATCH(W25,'DS2025'!$J$5:$J$15,1)):
INDEX('DS2025'!$J$5:$J$15,MATCH(W25,'DS2025'!$J$5:$J$15,1)+1)),
IF($X$4=Database!$A$6,
_xlfn.FORECAST.LINEAR(W25,
INDEX('DS2025'!$N$5:$N$15,MATCH(W25,'DS2025'!$M$5:$M$15,1)):
INDEX('DS2025'!$N$5:$N$15,MATCH(W25,'DS2025'!$M$5:$M$15,1)+1),
INDEX('DS2025'!$M$5:$M$15,MATCH(W25,'DS2025'!$M$5:$M$15,1)):
INDEX('DS2025'!$M$5:$M$15,MATCH(W25,'DS2025'!$M$5:$M$15,1)+1)),
IF($X$4=Database!$A$7,
_xlfn.FORECAST.LINEAR(W25,
INDEX('DS2025'!$Q$5:$Q$15,MATCH(W25,'DS2025'!$P$5:$P$15,1)):
INDEX('DS2025'!$Q$5:$Q$15,MATCH(W25,'DS2025'!$P$5:$P$15,1)+1),
INDEX('DS2025'!$P$5:$P$15,MATCH(W25,'DS2025'!$P$5:$P$15,1)):
INDEX('DS2025'!$P$5:$P$15,MATCH(W25,'DS2025'!$P$5:$P$15,1)+1)),
IF($X$4=Database!$A$8,
_xlfn.FORECAST.LINEAR(W25,
INDEX('DS2025'!$T$5:$T$15,MATCH(W25,'DS2025'!$S$5:$S$15,1)):
INDEX('DS2025'!$T$5:$T$15,MATCH(W25,'DS2025'!$S$5:$S$15,1)+1),
INDEX('DS2025'!$S$5:$S$15,MATCH(W25,'DS2025'!$S$5:$S$15,1)):
INDEX('DS2025'!$S$5:$S$15,MATCH(W25,'DS2025'!$S$5:$S$15,1)+1)),
IF($X$4=Database!$A$9,
_xlfn.FORECAST.LINEAR(W25,
INDEX('DS2025'!$W$5:$W$15,MATCH(W25,'DS2025'!$V$5:$V$15,1)):
INDEX('DS2025'!$W$5:$W$15,MATCH(W25,'DS2025'!$V$5:$V$15,1)+1),
INDEX('DS2025'!$V$5:$V$15,MATCH(W25,'DS2025'!$V$5:$V$15,1)):
INDEX('DS2025'!$V$5:$V$15,MATCH(W25,'DS2025'!$V$5:$V$15,1)+1)),
IF($X$4=Database!$A$10,
_xlfn.FORECAST.LINEAR(W25,
INDEX('DS2025'!$Z$5:$Z$15,MATCH(W25,'DS2025'!$Y$5:$Y$15,1)):
INDEX('DS2025'!$Z$5:$Z$15,MATCH(W25,'DS2025'!$Y$5:$Y$15,1)+1),
INDEX('DS2025'!$Y$5:$Y$15,MATCH(W25,'DS2025'!$Y$5:$Y$15,1)):
INDEX('DS2025'!$Y$5:$Y$15,MATCH(W25,'DS2025'!$Y$5:$Y$15,1)+1)),
IF($X$4=Database!$A$11,
_xlfn.FORECAST.LINEAR(
W25,
INDEX('DS2025'!$B$21:$B$35,MATCH(W25,'DS2025'!$A$21:$A$35,1)):
INDEX('DS2025'!$B$21:$B$35,MATCH(W25,'DS2025'!$A$21:$A$35,1)+1),
INDEX('DS2025'!$A$21:$A$35,MATCH(W25,'DS2025'!$A$21:$A$35,1)):
INDEX('DS2025'!$A$21:$A$35,MATCH(W25,'DS2025'!$A$21:$A$35,1)+1)),
IF($X$4=Database!$A$12,
_xlfn.FORECAST.LINEAR(
W25,
INDEX('DS2025'!$E$21:$E$35,MATCH(W25,'DS2025'!$D$21:$D$35,1)):
INDEX('DS2025'!$E$21:$E$35,MATCH(W25,'DS2025'!$D$21:$D$35,1)+1),
INDEX('DS2025'!$D$21:$D$35,MATCH(W25,'DS2025'!$D$21:$D$35,1)):
INDEX('DS2025'!$D$21:$D$35,MATCH(W25,'DS2025'!$D$21:$D$35,1)+1)),
IF($X$4=Database!$A$13,
_xlfn.FORECAST.LINEAR(
W25,
INDEX('DS2025'!$H$21:$H$35,MATCH(W25,'DS2025'!$G$21:$G$35,1)):
INDEX('DS2025'!$H$21:$H$35,MATCH(W25,'DS2025'!$G$21:$G$35,1)+1),
INDEX('DS2025'!$G$21:$G$35,MATCH(W25,'DS2025'!$G$21:$G$35,1)):
INDEX('DS2025'!$G$21:$G$35,MATCH(W25,'DS2025'!$G$21:$G$35,1)+1)),
IF($X$4=Database!$A$14,
_xlfn.FORECAST.LINEAR(
W25,
INDEX('DS2025'!$K$21:$K$35,MATCH(W25,'DS2025'!$J$21:$J$35,1)):
INDEX('DS2025'!$K$21:$K$35,MATCH(W25,'DS2025'!$J$21:$J$35,1)+1),
INDEX('DS2025'!$J$21:$J$35,MATCH(W25,'DS2025'!$J$21:$J$35,1)):
INDEX('DS2025'!$J$21:$J$35,MATCH(W25,'DS2025'!$J$21:$J$35,1)+1)),
IF($X$4=Database!$A$15,
_xlfn.FORECAST.LINEAR(
W25,
INDEX('DS2025'!$N$21:$N$35,MATCH(W25,'DS2025'!$M$21:$M$35,1)):
INDEX('DS2025'!$N$21:$N$35,MATCH(W25,'DS2025'!$M$21:$M$35,1)+1),
INDEX('DS2025'!$M$21:$M$35,MATCH(W25,'DS2025'!$M$21:$M$35,1)):
INDEX('DS2025'!$M$21:$M$35,MATCH(W25,'DS2025'!$M$21:$M$35,1)+1)),
IF($X$4=Database!$A$16,
_xlfn.FORECAST.LINEAR(
W25,
INDEX('DS2025'!$Q$21:$Q$35,MATCH(W25,'DS2025'!$P$21:$P$35,1)):
INDEX('DS2025'!$Q$21:$Q$35,MATCH(W25,'DS2025'!$P$21:$P$35,1)+1),
INDEX('DS2025'!$P$21:$P$35,MATCH(W25,'DS2025'!$P$21:$P$35,1)):
INDEX('DS2025'!$P$21:$P$35,MATCH(W25,'DS2025'!$P$21:$P$35,1)+1)),
IF($X$4=Database!$A$17,
_xlfn.FORECAST.LINEAR(
W25,
INDEX('DS2025'!$T$21:$T$35,MATCH(W25,'DS2025'!$S$21:$S$35,1)):
INDEX('DS2025'!$T$21:$T$35,MATCH(W25,'DS2025'!$S$21:$S$35,1)+1),
INDEX('DS2025'!$S$21:$S$35,MATCH(W25,'DS2025'!$S$21:$S$35,1)):
INDEX('DS2025'!$S$21:$S$35,MATCH(W25,'DS2025'!$S$21:$S$35,1)+1)),
IF($X$4=Database!$A$18,
_xlfn.FORECAST.LINEAR(
W25,
INDEX('DS2025'!$W$21:$W$35,MATCH(W25,'DS2025'!$V$21:$V$35,1)):
INDEX('DS2025'!$W$21:$W$35,MATCH(W25,'DS2025'!$V$21:$V$35,1)+1),
INDEX('DS2025'!$V$21:$V$35,MATCH(W25,'DS2025'!$V$21:$V$35,1)):
INDEX('DS2025'!$V$21:$V$35,MATCH(W25,'DS2025'!$V$21:$V$35,1)+1)),
IF($X$4=Database!$A$19,
_xlfn.FORECAST.LINEAR(
W25,
INDEX('DS2025'!$Z$21:$Z$35,MATCH(W25,'DS2025'!$Y$21:$Y$35,1)):
INDEX('DS2025'!$Z$21:$Z$35,MATCH(W25,'DS2025'!$Y$21:$Y$35,1)+1),
INDEX('DS2025'!$Y$21:$Y$35,MATCH(W25,'DS2025'!$Y$21:$Y$35,1)):
INDEX('DS2025'!$Y$21:$Y$35,MATCH(W25,'DS2025'!$Y$21:$Y$35,1)+1)),
IF($X$4=Database!$A$20,
_xlfn.FORECAST.LINEAR(
W25,
INDEX('DS2025'!$AC$21:$AC$35,MATCH(W25,'DS2025'!$AB$21:$AB$35,1)):
INDEX('DS2025'!$AC$21:$AC$35,MATCH(W25,'DS2025'!$AB$21:$AB$35,1)+1),
INDEX('DS2025'!$AB$21:$AB$35,MATCH(W25,'DS2025'!$AB$21:$AB$35,1)):
INDEX('DS2025'!$AB$21:$AB$35,MATCH(W25,'DS2025'!$AB$21:$AB$35,1)+1))
)))))))))))))))))))</f>
        <v>-0.35975260947810433</v>
      </c>
      <c r="Y25" s="98">
        <f t="shared" si="7"/>
        <v>106.27324739052189</v>
      </c>
      <c r="Z25" s="97">
        <f>'Data 100 C'!J26</f>
        <v>108.249</v>
      </c>
      <c r="AA25" s="98">
        <f>IF($AA$4=Database!$A$2,
_xlfn.FORECAST.LINEAR(Z25,
INDEX('DS2025'!$B$5:$B$15,MATCH(Z25,'DS2025'!$A$5:$A$15,1)):
INDEX('DS2025'!$B$5:$B$15,MATCH(Z25,'DS2025'!$A$5:$A$15,1)+1),
INDEX('DS2025'!$A$5:$A$15,MATCH(Z25,'DS2025'!$A$5:$A$15,1)):
INDEX('DS2025'!$A$5:$A$15,MATCH(Z25,'DS2025'!$A$5:$A$15,1)+1)),
IF($AA$4=Database!$A$3,
_xlfn.FORECAST.LINEAR(Z25,
INDEX('DS2025'!$E$5:$E$15,MATCH(Z25,'DS2025'!$D$5:$D$15,1)):
INDEX('DS2025'!$E$5:$E$15,MATCH(Z25,'DS2025'!$D$5:$D$15,1)+1),
INDEX('DS2025'!$D$5:$D$15,MATCH(Z25,'DS2025'!$D$5:$D$15,1)):
INDEX('DS2025'!$D$5:$D$15,MATCH(Z25,'DS2025'!$D$5:$D$15,1)+1)),
IF($AA$4=Database!$A$4,
_xlfn.FORECAST.LINEAR(Z25,
INDEX('DS2025'!$H$5:$H$15,MATCH(Z25,'DS2025'!$G$5:$G$15,1)):
INDEX('DS2025'!$H$5:$H$15,MATCH(Z25,'DS2025'!$G$5:$G$15,1)+1),
INDEX('DS2025'!$G$5:$G$15,MATCH(Z25,'DS2025'!$G$5:$G$15,1)):
INDEX('DS2025'!$G$5:$G$15,MATCH(Z25,'DS2025'!$G$5:$G$15,1)+1)),
IF($AA$4=Database!$A$5,
_xlfn.FORECAST.LINEAR(Z25,
INDEX('DS2025'!$K$5:$K$15,MATCH(Z25,'DS2025'!$J$5:$J$15,1)):
INDEX('DS2025'!$K$5:$K$15,MATCH(Z25,'DS2025'!$J$5:$J$15,1)+1),
INDEX('DS2025'!$J$5:$J$15,MATCH(Z25,'DS2025'!$J$5:$J$15,1)):
INDEX('DS2025'!$J$5:$J$15,MATCH(Z25,'DS2025'!$J$5:$J$15,1)+1)),
IF($AA$4=Database!$A$6,
_xlfn.FORECAST.LINEAR(Z25,
INDEX('DS2025'!$N$5:$N$15,MATCH(Z25,'DS2025'!$M$5:$M$15,1)):
INDEX('DS2025'!$N$5:$N$15,MATCH(Z25,'DS2025'!$M$5:$M$15,1)+1),
INDEX('DS2025'!$M$5:$M$15,MATCH(Z25,'DS2025'!$M$5:$M$15,1)):
INDEX('DS2025'!$M$5:$M$15,MATCH(Z25,'DS2025'!$M$5:$M$15,1)+1)),
IF($AA$4=Database!$A$7,
_xlfn.FORECAST.LINEAR(Z25,
INDEX('DS2025'!$Q$5:$Q$15,MATCH(Z25,'DS2025'!$P$5:$P$15,1)):
INDEX('DS2025'!$Q$5:$Q$15,MATCH(Z25,'DS2025'!$P$5:$P$15,1)+1),
INDEX('DS2025'!$P$5:$P$15,MATCH(Z25,'DS2025'!$P$5:$P$15,1)):
INDEX('DS2025'!$P$5:$P$15,MATCH(Z25,'DS2025'!$P$5:$P$15,1)+1)),
IF($AA$4=Database!$A$8,
_xlfn.FORECAST.LINEAR(Z25,
INDEX('DS2025'!$T$5:$T$15,MATCH(Z25,'DS2025'!$S$5:$S$15,1)):
INDEX('DS2025'!$T$5:$T$15,MATCH(Z25,'DS2025'!$S$5:$S$15,1)+1),
INDEX('DS2025'!$S$5:$S$15,MATCH(Z25,'DS2025'!$S$5:$S$15,1)):
INDEX('DS2025'!$S$5:$S$15,MATCH(Z25,'DS2025'!$S$5:$S$15,1)+1)),
IF($AA$4=Database!$A$9,
_xlfn.FORECAST.LINEAR(Z25,
INDEX('DS2025'!$W$5:$W$15,MATCH(Z25,'DS2025'!$V$5:$V$15,1)):
INDEX('DS2025'!$W$5:$W$15,MATCH(Z25,'DS2025'!$V$5:$V$15,1)+1),
INDEX('DS2025'!$V$5:$V$15,MATCH(Z25,'DS2025'!$V$5:$V$15,1)):
INDEX('DS2025'!$V$5:$V$15,MATCH(Z25,'DS2025'!$V$5:$V$15,1)+1)),
IF($AA$4=Database!$A$10,
_xlfn.FORECAST.LINEAR(Z25,
INDEX('DS2025'!$Z$5:$Z$15,MATCH(Z25,'DS2025'!$Y$5:$Y$15,1)):
INDEX('DS2025'!$Z$5:$Z$15,MATCH(Z25,'DS2025'!$Y$5:$Y$15,1)+1),
INDEX('DS2025'!$Y$5:$Y$15,MATCH(Z25,'DS2025'!$Y$5:$Y$15,1)):
INDEX('DS2025'!$Y$5:$Y$15,MATCH(Z25,'DS2025'!$Y$5:$Y$15,1)+1)),
IF($AA$4=Database!$A$11,
_xlfn.FORECAST.LINEAR(
Z25,
INDEX('DS2025'!$B$21:$B$35,MATCH(Z25,'DS2025'!$A$21:$A$35,1)):
INDEX('DS2025'!$B$21:$B$35,MATCH(Z25,'DS2025'!$A$21:$A$35,1)+1),
INDEX('DS2025'!$A$21:$A$35,MATCH(Z25,'DS2025'!$A$21:$A$35,1)):
INDEX('DS2025'!$A$21:$A$35,MATCH(Z25,'DS2025'!$A$21:$A$35,1)+1)),
IF($AA$4=Database!$A$12,
_xlfn.FORECAST.LINEAR(
Z25,
INDEX('DS2025'!$E$21:$E$35,MATCH(Z25,'DS2025'!$D$21:$D$35,1)):
INDEX('DS2025'!$E$21:$E$35,MATCH(Z25,'DS2025'!$D$21:$D$35,1)+1),
INDEX('DS2025'!$D$21:$D$35,MATCH(Z25,'DS2025'!$D$21:$D$35,1)):
INDEX('DS2025'!$D$21:$D$35,MATCH(Z25,'DS2025'!$D$21:$D$35,1)+1)),
IF($AA$4=Database!$A$13,
_xlfn.FORECAST.LINEAR(
Z25,
INDEX('DS2025'!$H$21:$H$35,MATCH(Z25,'DS2025'!$G$21:$G$35,1)):
INDEX('DS2025'!$H$21:$H$35,MATCH(Z25,'DS2025'!$G$21:$G$35,1)+1),
INDEX('DS2025'!$G$21:$G$35,MATCH(Z25,'DS2025'!$G$21:$G$35,1)):
INDEX('DS2025'!$G$21:$G$35,MATCH(Z25,'DS2025'!$G$21:$G$35,1)+1)),
IF($AA$4=Database!$A$14,
_xlfn.FORECAST.LINEAR(
Z25,
INDEX('DS2025'!$K$21:$K$35,MATCH(Z25,'DS2025'!$J$21:$J$35,1)):
INDEX('DS2025'!$K$21:$K$35,MATCH(Z25,'DS2025'!$J$21:$J$35,1)+1),
INDEX('DS2025'!$J$21:$J$35,MATCH(Z25,'DS2025'!$J$21:$J$35,1)):
INDEX('DS2025'!$J$21:$J$35,MATCH(Z25,'DS2025'!$J$21:$J$35,1)+1)),
IF($AA$4=Database!$A$15,
_xlfn.FORECAST.LINEAR(
Z25,
INDEX('DS2025'!$N$21:$N$35,MATCH(Z25,'DS2025'!$M$21:$M$35,1)):
INDEX('DS2025'!$N$21:$N$35,MATCH(Z25,'DS2025'!$M$21:$M$35,1)+1),
INDEX('DS2025'!$M$21:$M$35,MATCH(Z25,'DS2025'!$M$21:$M$35,1)):
INDEX('DS2025'!$M$21:$M$35,MATCH(Z25,'DS2025'!$M$21:$M$35,1)+1)),
IF($AA$4=Database!$A$16,
_xlfn.FORECAST.LINEAR(
Z25,
INDEX('DS2025'!$Q$21:$Q$35,MATCH(Z25,'DS2025'!$P$21:$P$35,1)):
INDEX('DS2025'!$Q$21:$Q$35,MATCH(Z25,'DS2025'!$P$21:$P$35,1)+1),
INDEX('DS2025'!$P$21:$P$35,MATCH(Z25,'DS2025'!$P$21:$P$35,1)):
INDEX('DS2025'!$P$21:$P$35,MATCH(Z25,'DS2025'!$P$21:$P$35,1)+1)),
IF($AA$4=Database!$A$17,
_xlfn.FORECAST.LINEAR(
Z25,
INDEX('DS2025'!$T$21:$T$35,MATCH(Z25,'DS2025'!$S$21:$S$35,1)):
INDEX('DS2025'!$T$21:$T$35,MATCH(Z25,'DS2025'!$S$21:$S$35,1)+1),
INDEX('DS2025'!$S$21:$S$35,MATCH(Z25,'DS2025'!$S$21:$S$35,1)):
INDEX('DS2025'!$S$21:$S$35,MATCH(Z25,'DS2025'!$S$21:$S$35,1)+1)),
IF($AA$4=Database!$A$18,
_xlfn.FORECAST.LINEAR(
Z25,
INDEX('DS2025'!$W$21:$W$35,MATCH(Z25,'DS2025'!$V$21:$V$35,1)):
INDEX('DS2025'!$W$21:$W$35,MATCH(Z25,'DS2025'!$V$21:$V$35,1)+1),
INDEX('DS2025'!$V$21:$V$35,MATCH(Z25,'DS2025'!$V$21:$V$35,1)):
INDEX('DS2025'!$V$21:$V$35,MATCH(Z25,'DS2025'!$V$21:$V$35,1)+1)),
IF($AA$4=Database!$A$19,
_xlfn.FORECAST.LINEAR(
Z25,
INDEX('DS2025'!$Z$21:$Z$35,MATCH(Z25,'DS2025'!$Y$21:$Y$35,1)):
INDEX('DS2025'!$Z$21:$Z$35,MATCH(Z25,'DS2025'!$Y$21:$Y$35,1)+1),
INDEX('DS2025'!$Y$21:$Y$35,MATCH(Z25,'DS2025'!$Y$21:$Y$35,1)):
INDEX('DS2025'!$Y$21:$Y$35,MATCH(Z25,'DS2025'!$Y$21:$Y$35,1)+1)),
IF($AA$4=Database!$A$20,
_xlfn.FORECAST.LINEAR(
Z25,
INDEX('DS2025'!$AC$21:$AC$35,MATCH(Z25,'DS2025'!$AB$21:$AB$35,1)):
INDEX('DS2025'!$AC$21:$AC$35,MATCH(Z25,'DS2025'!$AB$21:$AB$35,1)+1),
INDEX('DS2025'!$AB$21:$AB$35,MATCH(Z25,'DS2025'!$AB$21:$AB$35,1)):
INDEX('DS2025'!$AB$21:$AB$35,MATCH(Z25,'DS2025'!$AB$21:$AB$35,1)+1))
)))))))))))))))))))</f>
        <v>-0.35994649070185958</v>
      </c>
      <c r="AB25" s="97">
        <f t="shared" si="8"/>
        <v>107.88905350929814</v>
      </c>
      <c r="AC25" s="318">
        <f>'Data 100 C'!K26</f>
        <v>107</v>
      </c>
      <c r="AD25" s="42"/>
      <c r="AE25" s="42"/>
      <c r="AF25" s="42"/>
    </row>
    <row r="26" spans="1:32" ht="15" customHeight="1">
      <c r="A26" s="316">
        <v>20</v>
      </c>
      <c r="B26" s="316">
        <f>'Data 100 C'!B27</f>
        <v>108.44499999999999</v>
      </c>
      <c r="C26" s="98">
        <f>IF($C$4=Database!$A$2,
_xlfn.FORECAST.LINEAR(B26,
INDEX('DS2025'!$B$5:$B$15,MATCH(B26,'DS2025'!$A$5:$A$15,1)):
INDEX('DS2025'!$B$5:$B$15,MATCH(B26,'DS2025'!$A$5:$A$15,1)+1),
INDEX('DS2025'!$A$5:$A$15,MATCH(B26,'DS2025'!$A$5:$A$15,1)):
INDEX('DS2025'!$A$5:$A$15,MATCH(B26,'DS2025'!$A$5:$A$15,1)+1)),
IF($C$4=Database!$A$3,
_xlfn.FORECAST.LINEAR(B26,
INDEX('DS2025'!$E$5:$E$15,MATCH(B26,'DS2025'!$D$5:$D$15,1)):
INDEX('DS2025'!$E$5:$E$15,MATCH(B26,'DS2025'!$D$5:$D$15,1)+1),
INDEX('DS2025'!$D$5:$D$15,MATCH(B26,'DS2025'!$D$5:$D$15,1)):
INDEX('DS2025'!$D$5:$D$15,MATCH(B26,'DS2025'!$D$5:$D$15,1)+1)),
IF($C$4=Database!$A$4,
_xlfn.FORECAST.LINEAR(B26,
INDEX('DS2025'!$H$5:$H$15,MATCH(B26,'DS2025'!$G$5:$G$15,1)):
INDEX('DS2025'!$H$5:$H$15,MATCH(B26,'DS2025'!$G$5:$G$15,1)+1),
INDEX('DS2025'!$G$5:$G$15,MATCH(B26,'DS2025'!$G$5:$G$15,1)):
INDEX('DS2025'!$G$5:$G$15,MATCH(B26,'DS2025'!$G$5:$G$15,1)+1)),
IF($C$4=Database!$A$5,
_xlfn.FORECAST.LINEAR(B26,
INDEX('DS2025'!$K$5:$K$15,MATCH(B26,'DS2025'!$J$5:$J$15,1)):
INDEX('DS2025'!$K$5:$K$15,MATCH(B26,'DS2025'!$J$5:$J$15,1)+1),
INDEX('DS2025'!$J$5:$J$15,MATCH(B26,'DS2025'!$J$5:$J$15,1)):
INDEX('DS2025'!$J$5:$J$15,MATCH(B26,'DS2025'!$J$5:$J$15,1)+1)),
IF($C$4=Database!$A$6,
_xlfn.FORECAST.LINEAR(B26,
INDEX('DS2025'!$N$5:$N$15,MATCH(B26,'DS2025'!$M$5:$M$15,1)):
INDEX('DS2025'!$N$5:$N$15,MATCH(B26,'DS2025'!$M$5:$M$15,1)+1),
INDEX('DS2025'!$M$5:$M$15,MATCH(B26,'DS2025'!$M$5:$M$15,1)):
INDEX('DS2025'!$M$5:$M$15,MATCH(B26,'DS2025'!$M$5:$M$15,1)+1)),
IF($C$4=Database!$A$7,
_xlfn.FORECAST.LINEAR(B26,
INDEX('DS2025'!$Q$5:$Q$15,MATCH(B26,'DS2025'!$P$5:$P$15,1)):
INDEX('DS2025'!$Q$5:$Q$15,MATCH(B26,'DS2025'!$P$5:$P$15,1)+1),
INDEX('DS2025'!$P$5:$P$15,MATCH(B26,'DS2025'!$P$5:$P$15,1)):
INDEX('DS2025'!$P$5:$P$15,MATCH(B26,'DS2025'!$P$5:$P$15,1)+1)),
IF($C$4=Database!$A$8,
_xlfn.FORECAST.LINEAR(B26,
INDEX('DS2025'!$T$5:$T$15,MATCH(B26,'DS2025'!$S$5:$S$15,1)):
INDEX('DS2025'!$T$5:$T$15,MATCH(B26,'DS2025'!$S$5:$S$15,1)+1),
INDEX('DS2025'!$S$5:$S$15,MATCH(B26,'DS2025'!$S$5:$S$15,1)):
INDEX('DS2025'!$S$5:$S$15,MATCH(B26,'DS2025'!$S$5:$S$15,1)+1)),
IF($C$4=Database!$A$9,
_xlfn.FORECAST.LINEAR(B26,
INDEX('DS2025'!$W$5:$W$15,MATCH(B26,'DS2025'!$V$5:$V$15,1)):
INDEX('DS2025'!$W$5:$W$15,MATCH(B26,'DS2025'!$V$5:$V$15,1)+1),
INDEX('DS2025'!$V$5:$V$15,MATCH(B26,'DS2025'!$V$5:$V$15,1)):
INDEX('DS2025'!$V$5:$V$15,MATCH(B26,'DS2025'!$V$5:$V$15,1)+1)),
IF($C$4=Database!$A$10,
_xlfn.FORECAST.LINEAR(B26,
INDEX('DS2025'!$Z$5:$Z$15,MATCH(B26,'DS2025'!$Y$5:$Y$15,1)):
INDEX('DS2025'!$Z$5:$Z$15,MATCH(B26,'DS2025'!$Y$5:$Y$15,1)+1),
INDEX('DS2025'!$Y$5:$Y$15,MATCH(B26,'DS2025'!$Y$5:$Y$15,1)):
INDEX('DS2025'!$Y$5:$Y$15,MATCH(B26,'DS2025'!$Y$5:$Y$15,1)+1)),
IF($C$4=Database!$A$11,
_xlfn.FORECAST.LINEAR(
B26,
INDEX('DS2025'!$B$21:$B$35,MATCH(B26,'DS2025'!$A$21:$A$35,1)):
INDEX('DS2025'!$B$21:$B$35,MATCH(B26,'DS2025'!$A$21:$A$35,1)+1),
INDEX('DS2025'!$A$21:$A$35,MATCH(B26,'DS2025'!$A$21:$A$35,1)):
INDEX('DS2025'!$A$21:$A$35,MATCH(B26,'DS2025'!$A$21:$A$35,1)+1)),
IF($C$4=Database!$A$12,
_xlfn.FORECAST.LINEAR(
B26,
INDEX('DS2025'!$E$21:$E$35,MATCH(B26,'DS2025'!$D$21:$D$35,1)):
INDEX('DS2025'!$E$21:$E$35,MATCH(B26,'DS2025'!$D$21:$D$35,1)+1),
INDEX('DS2025'!$D$21:$D$35,MATCH(B26,'DS2025'!$D$21:$D$35,1)):
INDEX('DS2025'!$D$21:$D$35,MATCH(B26,'DS2025'!$D$21:$D$35,1)+1)),
IF($C$4=Database!$A$13,
_xlfn.FORECAST.LINEAR(
B26,
INDEX('DS2025'!$H$21:$H$35,MATCH(B26,'DS2025'!$G$21:$G$35,1)):
INDEX('DS2025'!$H$21:$H$35,MATCH(B26,'DS2025'!$G$21:$G$35,1)+1),
INDEX('DS2025'!$G$21:$G$35,MATCH(B26,'DS2025'!$G$21:$G$35,1)):
INDEX('DS2025'!$G$21:$G$35,MATCH(B26,'DS2025'!$G$21:$G$35,1)+1)),
IF($C$4=Database!$A$14,
_xlfn.FORECAST.LINEAR(
B26,
INDEX('DS2025'!$K$21:$K$35,MATCH(B26,'DS2025'!$J$21:$J$35,1)):
INDEX('DS2025'!$K$21:$K$35,MATCH(B26,'DS2025'!$J$21:$J$35,1)+1),
INDEX('DS2025'!$J$21:$J$35,MATCH(B26,'DS2025'!$J$21:$J$35,1)):
INDEX('DS2025'!$J$21:$J$35,MATCH(B26,'DS2025'!$J$21:$J$35,1)+1)),
IF($C$4=Database!$A$15,
_xlfn.FORECAST.LINEAR(
B26,
INDEX('DS2025'!$N$21:$N$35,MATCH(B26,'DS2025'!$M$21:$M$35,1)):
INDEX('DS2025'!$N$21:$N$35,MATCH(B26,'DS2025'!$M$21:$M$35,1)+1),
INDEX('DS2025'!$M$21:$M$35,MATCH(B26,'DS2025'!$M$21:$M$35,1)):
INDEX('DS2025'!$M$21:$M$35,MATCH(B26,'DS2025'!$M$21:$M$35,1)+1)),
IF($C$4=Database!$A$16,
_xlfn.FORECAST.LINEAR(
B26,
INDEX('DS2025'!$Q$21:$Q$35,MATCH(B26,'DS2025'!$P$21:$P$35,1)):
INDEX('DS2025'!$Q$21:$Q$35,MATCH(B26,'DS2025'!$P$21:$P$35,1)+1),
INDEX('DS2025'!$P$21:$P$35,MATCH(B26,'DS2025'!$P$21:$P$35,1)):
INDEX('DS2025'!$P$21:$P$35,MATCH(B26,'DS2025'!$P$21:$P$35,1)+1)),
IF($C$4=Database!$A$17,
_xlfn.FORECAST.LINEAR(
B26,
INDEX('DS2025'!$T$21:$T$35,MATCH(B26,'DS2025'!$S$21:$S$35,1)):
INDEX('DS2025'!$T$21:$T$35,MATCH(B26,'DS2025'!$S$21:$S$35,1)+1),
INDEX('DS2025'!$S$21:$S$35,MATCH(B26,'DS2025'!$S$21:$S$35,1)):
INDEX('DS2025'!$S$21:$S$35,MATCH(B26,'DS2025'!$S$21:$S$35,1)+1)),
IF($C$4=Database!$A$18,
_xlfn.FORECAST.LINEAR(
B26,
INDEX('DS2025'!$W$21:$W$35,MATCH(B26,'DS2025'!$V$21:$V$35,1)):
INDEX('DS2025'!$W$21:$W$35,MATCH(B26,'DS2025'!$V$21:$V$35,1)+1),
INDEX('DS2025'!$V$21:$V$35,MATCH(B26,'DS2025'!$V$21:$V$35,1)):
INDEX('DS2025'!$V$21:$V$35,MATCH(B26,'DS2025'!$V$21:$V$35,1)+1)),
IF($C$4=Database!$A$19,
_xlfn.FORECAST.LINEAR(
B26,
INDEX('DS2025'!$Z$21:$Z$35,MATCH(B26,'DS2025'!$Y$21:$Y$35,1)):
INDEX('DS2025'!$Z$21:$Z$35,MATCH(B26,'DS2025'!$Y$21:$Y$35,1)+1),
INDEX('DS2025'!$Y$21:$Y$35,MATCH(B26,'DS2025'!$Y$21:$Y$35,1)):
INDEX('DS2025'!$Y$21:$Y$35,MATCH(B26,'DS2025'!$Y$21:$Y$35,1)+1)),
IF($C$4=Database!$A$20,
_xlfn.FORECAST.LINEAR(
B26,
INDEX('DS2025'!$AC$21:$AC$35,MATCH(B26,'DS2025'!$AB$21:$AB$35,1)):
INDEX('DS2025'!$AC$21:$AC$35,MATCH(B26,'DS2025'!$AB$21:$AB$35,1)+1),
INDEX('DS2025'!$AB$21:$AB$35,MATCH(B26,'DS2025'!$AB$21:$AB$35,1)):
INDEX('DS2025'!$AB$21:$AB$35,MATCH(B26,'DS2025'!$AB$21:$AB$35,1)+1))
)))))))))))))))))))</f>
        <v>-0.35997000599880019</v>
      </c>
      <c r="D26" s="98">
        <f t="shared" si="0"/>
        <v>108.08502999400119</v>
      </c>
      <c r="E26" s="98">
        <f>'Data 100 C'!C27</f>
        <v>109.489</v>
      </c>
      <c r="F26" s="98">
        <f>IF($F$4=Database!$A$2,
_xlfn.FORECAST.LINEAR(E26,
INDEX('DS2025'!$B$5:$B$15,MATCH(E26,'DS2025'!$A$5:$A$15,1)):
INDEX('DS2025'!$B$5:$B$15,MATCH(E26,'DS2025'!$A$5:$A$15,1)+1),
INDEX('DS2025'!$A$5:$A$15,MATCH(E26,'DS2025'!$A$5:$A$15,1)):
INDEX('DS2025'!$A$5:$A$15,MATCH(E26,'DS2025'!$A$5:$A$15,1)+1)),
IF($F$4=Database!$A$3,
_xlfn.FORECAST.LINEAR(E26,
INDEX('DS2025'!$E$5:$E$15,MATCH(E26,'DS2025'!$D$5:$D$15,1)):
INDEX('DS2025'!$E$5:$E$15,MATCH(E26,'DS2025'!$D$5:$D$15,1)+1),
INDEX('DS2025'!$D$5:$D$15,MATCH(E26,'DS2025'!$D$5:$D$15,1)):
INDEX('DS2025'!$D$5:$D$15,MATCH(E26,'DS2025'!$D$5:$D$15,1)+1)),
IF($F$4=Database!$A$4,
_xlfn.FORECAST.LINEAR(E26,
INDEX('DS2025'!$H$5:$H$15,MATCH(E26,'DS2025'!$G$5:$G$15,1)):
INDEX('DS2025'!$H$5:$H$15,MATCH(E26,'DS2025'!$G$5:$G$15,1)+1),
INDEX('DS2025'!$G$5:$G$15,MATCH(E26,'DS2025'!$G$5:$G$15,1)):
INDEX('DS2025'!$G$5:$G$15,MATCH(E26,'DS2025'!$G$5:$G$15,1)+1)),
IF($F$4=Database!$A$5,
_xlfn.FORECAST.LINEAR(E26,
INDEX('DS2025'!$K$5:$K$15,MATCH(E26,'DS2025'!$J$5:$J$15,1)):
INDEX('DS2025'!$K$5:$K$15,MATCH(E26,'DS2025'!$J$5:$J$15,1)+1),
INDEX('DS2025'!$J$5:$J$15,MATCH(E26,'DS2025'!$J$5:$J$15,1)):
INDEX('DS2025'!$J$5:$J$15,MATCH(E26,'DS2025'!$J$5:$J$15,1)+1)),
IF($F$4=Database!$A$6,
_xlfn.FORECAST.LINEAR(E26,
INDEX('DS2025'!$N$5:$N$15,MATCH(E26,'DS2025'!$M$5:$M$15,1)):
INDEX('DS2025'!$N$5:$N$15,MATCH(E26,'DS2025'!$M$5:$M$15,1)+1),
INDEX('DS2025'!$M$5:$M$15,MATCH(E26,'DS2025'!$M$5:$M$15,1)):
INDEX('DS2025'!$M$5:$M$15,MATCH(E26,'DS2025'!$M$5:$M$15,1)+1)),
IF($F$4=Database!$A$7,
_xlfn.FORECAST.LINEAR(E26,
INDEX('DS2025'!$Q$5:$Q$15,MATCH(E26,'DS2025'!$P$5:$P$15,1)):
INDEX('DS2025'!$Q$5:$Q$15,MATCH(E26,'DS2025'!$P$5:$P$15,1)+1),
INDEX('DS2025'!$P$5:$P$15,MATCH(E26,'DS2025'!$P$5:$P$15,1)):
INDEX('DS2025'!$P$5:$P$15,MATCH(E26,'DS2025'!$P$5:$P$15,1)+1)),
IF($F$4=Database!$A$8,
_xlfn.FORECAST.LINEAR(E26,
INDEX('DS2025'!$T$5:$T$15,MATCH(E26,'DS2025'!$S$5:$S$15,1)):
INDEX('DS2025'!$T$5:$T$15,MATCH(E26,'DS2025'!$S$5:$S$15,1)+1),
INDEX('DS2025'!$S$5:$S$15,MATCH(E26,'DS2025'!$S$5:$S$15,1)):
INDEX('DS2025'!$S$5:$S$15,MATCH(E26,'DS2025'!$S$5:$S$15,1)+1)),
IF($F$4=Database!$A$9,
_xlfn.FORECAST.LINEAR(E26,
INDEX('DS2025'!$W$5:$W$15,MATCH(E26,'DS2025'!$V$5:$V$15,1)):
INDEX('DS2025'!$W$5:$W$15,MATCH(E26,'DS2025'!$V$5:$V$15,1)+1),
INDEX('DS2025'!$V$5:$V$15,MATCH(E26,'DS2025'!$V$5:$V$15,1)):
INDEX('DS2025'!$V$5:$V$15,MATCH(E26,'DS2025'!$V$5:$V$15,1)+1)),
IF($F$4=Database!$A$10,
_xlfn.FORECAST.LINEAR(E26,
INDEX('DS2025'!$Z$5:$Z$15,MATCH(E26,'DS2025'!$Y$5:$Y$15,1)):
INDEX('DS2025'!$Z$5:$Z$15,MATCH(E26,'DS2025'!$Y$5:$Y$15,1)+1),
INDEX('DS2025'!$Y$5:$Y$15,MATCH(E26,'DS2025'!$Y$5:$Y$15,1)):
INDEX('DS2025'!$Y$5:$Y$15,MATCH(E26,'DS2025'!$Y$5:$Y$15,1)+1)),
IF($F$4=Database!$A$11,
_xlfn.FORECAST.LINEAR(
E26,
INDEX('DS2025'!$B$21:$B$35,MATCH(E26,'DS2025'!$A$21:$A$35,1)):
INDEX('DS2025'!$B$21:$B$35,MATCH(E26,'DS2025'!$A$21:$A$35,1)+1),
INDEX('DS2025'!$A$21:$A$35,MATCH(E26,'DS2025'!$A$21:$A$35,1)):
INDEX('DS2025'!$A$21:$A$35,MATCH(E26,'DS2025'!$A$21:$A$35,1)+1)),
IF($F$4=Database!$A$12,
_xlfn.FORECAST.LINEAR(
E26,
INDEX('DS2025'!$E$21:$E$35,MATCH(E26,'DS2025'!$D$21:$D$35,1)):
INDEX('DS2025'!$E$21:$E$35,MATCH(E26,'DS2025'!$D$21:$D$35,1)+1),
INDEX('DS2025'!$D$21:$D$35,MATCH(E26,'DS2025'!$D$21:$D$35,1)):
INDEX('DS2025'!$D$21:$D$35,MATCH(E26,'DS2025'!$D$21:$D$35,1)+1)),
IF($F$4=Database!$A$13,
_xlfn.FORECAST.LINEAR(
E26,
INDEX('DS2025'!$H$21:$H$35,MATCH(E26,'DS2025'!$G$21:$G$35,1)):
INDEX('DS2025'!$H$21:$H$35,MATCH(E26,'DS2025'!$G$21:$G$35,1)+1),
INDEX('DS2025'!$G$21:$G$35,MATCH(E26,'DS2025'!$G$21:$G$35,1)):
INDEX('DS2025'!$G$21:$G$35,MATCH(E26,'DS2025'!$G$21:$G$35,1)+1)),
IF($F$4=Database!$A$14,
_xlfn.FORECAST.LINEAR(
E26,
INDEX('DS2025'!$K$21:$K$35,MATCH(E26,'DS2025'!$J$21:$J$35,1)):
INDEX('DS2025'!$K$21:$K$35,MATCH(E26,'DS2025'!$J$21:$J$35,1)+1),
INDEX('DS2025'!$J$21:$J$35,MATCH(E26,'DS2025'!$J$21:$J$35,1)):
INDEX('DS2025'!$J$21:$J$35,MATCH(E26,'DS2025'!$J$21:$J$35,1)+1)),
IF($F$4=Database!$A$15,
_xlfn.FORECAST.LINEAR(
E26,
INDEX('DS2025'!$N$21:$N$35,MATCH(E26,'DS2025'!$M$21:$M$35,1)):
INDEX('DS2025'!$N$21:$N$35,MATCH(E26,'DS2025'!$M$21:$M$35,1)+1),
INDEX('DS2025'!$M$21:$M$35,MATCH(E26,'DS2025'!$M$21:$M$35,1)):
INDEX('DS2025'!$M$21:$M$35,MATCH(E26,'DS2025'!$M$21:$M$35,1)+1)),
IF($F$4=Database!$A$16,
_xlfn.FORECAST.LINEAR(
E26,
INDEX('DS2025'!$Q$21:$Q$35,MATCH(E26,'DS2025'!$P$21:$P$35,1)):
INDEX('DS2025'!$Q$21:$Q$35,MATCH(E26,'DS2025'!$P$21:$P$35,1)+1),
INDEX('DS2025'!$P$21:$P$35,MATCH(E26,'DS2025'!$P$21:$P$35,1)):
INDEX('DS2025'!$P$21:$P$35,MATCH(E26,'DS2025'!$P$21:$P$35,1)+1)),
IF($F$4=Database!$A$17,
_xlfn.FORECAST.LINEAR(
E26,
INDEX('DS2025'!$T$21:$T$35,MATCH(E26,'DS2025'!$S$21:$S$35,1)):
INDEX('DS2025'!$T$21:$T$35,MATCH(E26,'DS2025'!$S$21:$S$35,1)+1),
INDEX('DS2025'!$S$21:$S$35,MATCH(E26,'DS2025'!$S$21:$S$35,1)):
INDEX('DS2025'!$S$21:$S$35,MATCH(E26,'DS2025'!$S$21:$S$35,1)+1)),
IF($F$4=Database!$A$18,
_xlfn.FORECAST.LINEAR(
E26,
INDEX('DS2025'!$W$21:$W$35,MATCH(E26,'DS2025'!$V$21:$V$35,1)):
INDEX('DS2025'!$W$21:$W$35,MATCH(E26,'DS2025'!$V$21:$V$35,1)+1),
INDEX('DS2025'!$V$21:$V$35,MATCH(E26,'DS2025'!$V$21:$V$35,1)):
INDEX('DS2025'!$V$21:$V$35,MATCH(E26,'DS2025'!$V$21:$V$35,1)+1)),
IF($F$4=Database!$A$19,
_xlfn.FORECAST.LINEAR(
E26,
INDEX('DS2025'!$Z$21:$Z$35,MATCH(E26,'DS2025'!$Y$21:$Y$35,1)):
INDEX('DS2025'!$Z$21:$Z$35,MATCH(E26,'DS2025'!$Y$21:$Y$35,1)+1),
INDEX('DS2025'!$Y$21:$Y$35,MATCH(E26,'DS2025'!$Y$21:$Y$35,1)):
INDEX('DS2025'!$Y$21:$Y$35,MATCH(E26,'DS2025'!$Y$21:$Y$35,1)+1)),
IF($F$4=Database!$A$20,
_xlfn.FORECAST.LINEAR(
E26,
INDEX('DS2025'!$AC$21:$AC$35,MATCH(E26,'DS2025'!$AB$21:$AB$35,1)):
INDEX('DS2025'!$AC$21:$AC$35,MATCH(E26,'DS2025'!$AB$21:$AB$35,1)+1),
INDEX('DS2025'!$AB$21:$AB$35,MATCH(E26,'DS2025'!$AB$21:$AB$35,1)):
INDEX('DS2025'!$AB$21:$AB$35,MATCH(E26,'DS2025'!$AB$21:$AB$35,1)+1))
)))))))))))))))))))</f>
        <v>-0.36009526094781041</v>
      </c>
      <c r="G26" s="98">
        <f t="shared" si="1"/>
        <v>109.12890473905219</v>
      </c>
      <c r="H26" s="98">
        <f>'Data 100 C'!D27</f>
        <v>108.2</v>
      </c>
      <c r="I26" s="98">
        <f>IF($I$4=Database!$A$2,
_xlfn.FORECAST.LINEAR(H26,
INDEX('DS2025'!$B$5:$B$15,MATCH(H26,'DS2025'!$A$5:$A$15,1)):
INDEX('DS2025'!$B$5:$B$15,MATCH(H26,'DS2025'!$A$5:$A$15,1)+1),
INDEX('DS2025'!$A$5:$A$15,MATCH(H26,'DS2025'!$A$5:$A$15,1)):
INDEX('DS2025'!$A$5:$A$15,MATCH(H26,'DS2025'!$A$5:$A$15,1)+1)),
IF($I$4=Database!$A$3,
_xlfn.FORECAST.LINEAR(H26,
INDEX('DS2025'!$E$5:$E$15,MATCH(H26,'DS2025'!$D$5:$D$15,1)):
INDEX('DS2025'!$E$5:$E$15,MATCH(H26,'DS2025'!$D$5:$D$15,1)+1),
INDEX('DS2025'!$D$5:$D$15,MATCH(H26,'DS2025'!$D$5:$D$15,1)):
INDEX('DS2025'!$D$5:$D$15,MATCH(H26,'DS2025'!$D$5:$D$15,1)+1)),
IF($I$4=Database!$A$4,
_xlfn.FORECAST.LINEAR(H26,
INDEX('DS2025'!$H$5:$H$15,MATCH(H26,'DS2025'!$G$5:$G$15,1)):
INDEX('DS2025'!$H$5:$H$15,MATCH(H26,'DS2025'!$G$5:$G$15,1)+1),
INDEX('DS2025'!$G$5:$G$15,MATCH(H26,'DS2025'!$G$5:$G$15,1)):
INDEX('DS2025'!$G$5:$G$15,MATCH(H26,'DS2025'!$G$5:$G$15,1)+1)),
IF($I$4=Database!$A$5,
_xlfn.FORECAST.LINEAR(H26,
INDEX('DS2025'!$K$5:$K$15,MATCH(H26,'DS2025'!$J$5:$J$15,1)):
INDEX('DS2025'!$K$5:$K$15,MATCH(H26,'DS2025'!$J$5:$J$15,1)+1),
INDEX('DS2025'!$J$5:$J$15,MATCH(H26,'DS2025'!$J$5:$J$15,1)):
INDEX('DS2025'!$J$5:$J$15,MATCH(H26,'DS2025'!$J$5:$J$15,1)+1)),
IF($I$4=Database!$A$6,
_xlfn.FORECAST.LINEAR(H26,
INDEX('DS2025'!$N$5:$N$15,MATCH(H26,'DS2025'!$M$5:$M$15,1)):
INDEX('DS2025'!$N$5:$N$15,MATCH(H26,'DS2025'!$M$5:$M$15,1)+1),
INDEX('DS2025'!$M$5:$M$15,MATCH(H26,'DS2025'!$M$5:$M$15,1)):
INDEX('DS2025'!$M$5:$M$15,MATCH(H26,'DS2025'!$M$5:$M$15,1)+1)),
IF($I$4=Database!$A$7,
_xlfn.FORECAST.LINEAR(H26,
INDEX('DS2025'!$Q$5:$Q$15,MATCH(H26,'DS2025'!$P$5:$P$15,1)):
INDEX('DS2025'!$Q$5:$Q$15,MATCH(H26,'DS2025'!$P$5:$P$15,1)+1),
INDEX('DS2025'!$P$5:$P$15,MATCH(H26,'DS2025'!$P$5:$P$15,1)):
INDEX('DS2025'!$P$5:$P$15,MATCH(H26,'DS2025'!$P$5:$P$15,1)+1)),
IF($I$4=Database!$A$8,
_xlfn.FORECAST.LINEAR(H26,
INDEX('DS2025'!$T$5:$T$15,MATCH(H26,'DS2025'!$S$5:$S$15,1)):
INDEX('DS2025'!$T$5:$T$15,MATCH(H26,'DS2025'!$S$5:$S$15,1)+1),
INDEX('DS2025'!$S$5:$S$15,MATCH(H26,'DS2025'!$S$5:$S$15,1)):
INDEX('DS2025'!$S$5:$S$15,MATCH(H26,'DS2025'!$S$5:$S$15,1)+1)),
IF($I$4=Database!$A$9,
_xlfn.FORECAST.LINEAR(H26,
INDEX('DS2025'!$W$5:$W$15,MATCH(H26,'DS2025'!$V$5:$V$15,1)):
INDEX('DS2025'!$W$5:$W$15,MATCH(H26,'DS2025'!$V$5:$V$15,1)+1),
INDEX('DS2025'!$V$5:$V$15,MATCH(H26,'DS2025'!$V$5:$V$15,1)):
INDEX('DS2025'!$V$5:$V$15,MATCH(H26,'DS2025'!$V$5:$V$15,1)+1)),
IF($I$4=Database!$A$10,
_xlfn.FORECAST.LINEAR(H26,
INDEX('DS2025'!$Z$5:$Z$15,MATCH(H26,'DS2025'!$Y$5:$Y$15,1)):
INDEX('DS2025'!$Z$5:$Z$15,MATCH(H26,'DS2025'!$Y$5:$Y$15,1)+1),
INDEX('DS2025'!$Y$5:$Y$15,MATCH(H26,'DS2025'!$Y$5:$Y$15,1)):
INDEX('DS2025'!$Y$5:$Y$15,MATCH(H26,'DS2025'!$Y$5:$Y$15,1)+1)),
IF($I$4=Database!$A$11,
_xlfn.FORECAST.LINEAR(
H26,
INDEX('DS2025'!$B$21:$B$35,MATCH(H26,'DS2025'!$A$21:$A$35,1)):
INDEX('DS2025'!$B$21:$B$35,MATCH(H26,'DS2025'!$A$21:$A$35,1)+1),
INDEX('DS2025'!$A$21:$A$35,MATCH(H26,'DS2025'!$A$21:$A$35,1)):
INDEX('DS2025'!$A$21:$A$35,MATCH(H26,'DS2025'!$A$21:$A$35,1)+1)),
IF($I$4=Database!$A$12,
_xlfn.FORECAST.LINEAR(
H26,
INDEX('DS2025'!$E$21:$E$35,MATCH(H26,'DS2025'!$D$21:$D$35,1)):
INDEX('DS2025'!$E$21:$E$35,MATCH(H26,'DS2025'!$D$21:$D$35,1)+1),
INDEX('DS2025'!$D$21:$D$35,MATCH(H26,'DS2025'!$D$21:$D$35,1)):
INDEX('DS2025'!$D$21:$D$35,MATCH(H26,'DS2025'!$D$21:$D$35,1)+1)),
IF($I$4=Database!$A$13,
_xlfn.FORECAST.LINEAR(
H26,
INDEX('DS2025'!$H$21:$H$35,MATCH(H26,'DS2025'!$G$21:$G$35,1)):
INDEX('DS2025'!$H$21:$H$35,MATCH(H26,'DS2025'!$G$21:$G$35,1)+1),
INDEX('DS2025'!$G$21:$G$35,MATCH(H26,'DS2025'!$G$21:$G$35,1)):
INDEX('DS2025'!$G$21:$G$35,MATCH(H26,'DS2025'!$G$21:$G$35,1)+1)),
IF($I$4=Database!$A$14,
_xlfn.FORECAST.LINEAR(
H26,
INDEX('DS2025'!$K$21:$K$35,MATCH(H26,'DS2025'!$J$21:$J$35,1)):
INDEX('DS2025'!$K$21:$K$35,MATCH(H26,'DS2025'!$J$21:$J$35,1)+1),
INDEX('DS2025'!$J$21:$J$35,MATCH(H26,'DS2025'!$J$21:$J$35,1)):
INDEX('DS2025'!$J$21:$J$35,MATCH(H26,'DS2025'!$J$21:$J$35,1)+1)),
IF($I$4=Database!$A$15,
_xlfn.FORECAST.LINEAR(
H26,
INDEX('DS2025'!$N$21:$N$35,MATCH(H26,'DS2025'!$M$21:$M$35,1)):
INDEX('DS2025'!$N$21:$N$35,MATCH(H26,'DS2025'!$M$21:$M$35,1)+1),
INDEX('DS2025'!$M$21:$M$35,MATCH(H26,'DS2025'!$M$21:$M$35,1)):
INDEX('DS2025'!$M$21:$M$35,MATCH(H26,'DS2025'!$M$21:$M$35,1)+1)),
IF($I$4=Database!$A$16,
_xlfn.FORECAST.LINEAR(
H26,
INDEX('DS2025'!$Q$21:$Q$35,MATCH(H26,'DS2025'!$P$21:$P$35,1)):
INDEX('DS2025'!$Q$21:$Q$35,MATCH(H26,'DS2025'!$P$21:$P$35,1)+1),
INDEX('DS2025'!$P$21:$P$35,MATCH(H26,'DS2025'!$P$21:$P$35,1)):
INDEX('DS2025'!$P$21:$P$35,MATCH(H26,'DS2025'!$P$21:$P$35,1)+1)),
IF($I$4=Database!$A$17,
_xlfn.FORECAST.LINEAR(
H26,
INDEX('DS2025'!$T$21:$T$35,MATCH(H26,'DS2025'!$S$21:$S$35,1)):
INDEX('DS2025'!$T$21:$T$35,MATCH(H26,'DS2025'!$S$21:$S$35,1)+1),
INDEX('DS2025'!$S$21:$S$35,MATCH(H26,'DS2025'!$S$21:$S$35,1)):
INDEX('DS2025'!$S$21:$S$35,MATCH(H26,'DS2025'!$S$21:$S$35,1)+1)),
IF($I$4=Database!$A$18,
_xlfn.FORECAST.LINEAR(
H26,
INDEX('DS2025'!$W$21:$W$35,MATCH(H26,'DS2025'!$V$21:$V$35,1)):
INDEX('DS2025'!$W$21:$W$35,MATCH(H26,'DS2025'!$V$21:$V$35,1)+1),
INDEX('DS2025'!$V$21:$V$35,MATCH(H26,'DS2025'!$V$21:$V$35,1)):
INDEX('DS2025'!$V$21:$V$35,MATCH(H26,'DS2025'!$V$21:$V$35,1)+1)),
IF($I$4=Database!$A$19,
_xlfn.FORECAST.LINEAR(
H26,
INDEX('DS2025'!$Z$21:$Z$35,MATCH(H26,'DS2025'!$Y$21:$Y$35,1)):
INDEX('DS2025'!$Z$21:$Z$35,MATCH(H26,'DS2025'!$Y$21:$Y$35,1)+1),
INDEX('DS2025'!$Y$21:$Y$35,MATCH(H26,'DS2025'!$Y$21:$Y$35,1)):
INDEX('DS2025'!$Y$21:$Y$35,MATCH(H26,'DS2025'!$Y$21:$Y$35,1)+1)),
IF($I$4=Database!$A$20,
_xlfn.FORECAST.LINEAR(
H26,
INDEX('DS2025'!$AC$21:$AC$35,MATCH(H26,'DS2025'!$AB$21:$AB$35,1)):
INDEX('DS2025'!$AC$21:$AC$35,MATCH(H26,'DS2025'!$AB$21:$AB$35,1)+1),
INDEX('DS2025'!$AB$21:$AB$35,MATCH(H26,'DS2025'!$AB$21:$AB$35,1)):
INDEX('DS2025'!$AB$21:$AB$35,MATCH(H26,'DS2025'!$AB$21:$AB$35,1)+1))
)))))))))))))))))))</f>
        <v>-0.23098994854612898</v>
      </c>
      <c r="J26" s="98">
        <f t="shared" si="2"/>
        <v>107.96901005145388</v>
      </c>
      <c r="K26" s="98">
        <f>'Data 100 C'!E27</f>
        <v>108.63500000000001</v>
      </c>
      <c r="L26" s="98">
        <f>IF($L$4=Database!$A$2,
_xlfn.FORECAST.LINEAR(K26,
INDEX('DS2025'!$B$5:$B$15,MATCH(K26,'DS2025'!$A$5:$A$15,1)):
INDEX('DS2025'!$B$5:$B$15,MATCH(K26,'DS2025'!$A$5:$A$15,1)+1),
INDEX('DS2025'!$A$5:$A$15,MATCH(K26,'DS2025'!$A$5:$A$15,1)):
INDEX('DS2025'!$A$5:$A$15,MATCH(K26,'DS2025'!$A$5:$A$15,1)+1)),
IF($L$4=Database!$A$3,
_xlfn.FORECAST.LINEAR(K26,
INDEX('DS2025'!$E$5:$E$15,MATCH(K26,'DS2025'!$D$5:$D$15,1)):
INDEX('DS2025'!$E$5:$E$15,MATCH(K26,'DS2025'!$D$5:$D$15,1)+1),
INDEX('DS2025'!$D$5:$D$15,MATCH(K26,'DS2025'!$D$5:$D$15,1)):
INDEX('DS2025'!$D$5:$D$15,MATCH(K26,'DS2025'!$D$5:$D$15,1)+1)),
IF($L$4=Database!$A$4,
_xlfn.FORECAST.LINEAR(K26,
INDEX('DS2025'!$H$5:$H$15,MATCH(K26,'DS2025'!$G$5:$G$15,1)):
INDEX('DS2025'!$H$5:$H$15,MATCH(K26,'DS2025'!$G$5:$G$15,1)+1),
INDEX('DS2025'!$G$5:$G$15,MATCH(K26,'DS2025'!$G$5:$G$15,1)):
INDEX('DS2025'!$G$5:$G$15,MATCH(K26,'DS2025'!$G$5:$G$15,1)+1)),
IF($L$4=Database!$A$5,
_xlfn.FORECAST.LINEAR(K26,
INDEX('DS2025'!$K$5:$K$15,MATCH(K26,'DS2025'!$J$5:$J$15,1)):
INDEX('DS2025'!$K$5:$K$15,MATCH(K26,'DS2025'!$J$5:$J$15,1)+1),
INDEX('DS2025'!$J$5:$J$15,MATCH(K26,'DS2025'!$J$5:$J$15,1)):
INDEX('DS2025'!$J$5:$J$15,MATCH(K26,'DS2025'!$J$5:$J$15,1)+1)),
IF($L$4=Database!$A$6,
_xlfn.FORECAST.LINEAR(K26,
INDEX('DS2025'!$N$5:$N$15,MATCH(K26,'DS2025'!$M$5:$M$15,1)):
INDEX('DS2025'!$N$5:$N$15,MATCH(K26,'DS2025'!$M$5:$M$15,1)+1),
INDEX('DS2025'!$M$5:$M$15,MATCH(K26,'DS2025'!$M$5:$M$15,1)):
INDEX('DS2025'!$M$5:$M$15,MATCH(K26,'DS2025'!$M$5:$M$15,1)+1)),
IF($L$4=Database!$A$7,
_xlfn.FORECAST.LINEAR(K26,
INDEX('DS2025'!$Q$5:$Q$15,MATCH(K26,'DS2025'!$P$5:$P$15,1)):
INDEX('DS2025'!$Q$5:$Q$15,MATCH(K26,'DS2025'!$P$5:$P$15,1)+1),
INDEX('DS2025'!$P$5:$P$15,MATCH(K26,'DS2025'!$P$5:$P$15,1)):
INDEX('DS2025'!$P$5:$P$15,MATCH(K26,'DS2025'!$P$5:$P$15,1)+1)),
IF($L$4=Database!$A$8,
_xlfn.FORECAST.LINEAR(K26,
INDEX('DS2025'!$T$5:$T$15,MATCH(K26,'DS2025'!$S$5:$S$15,1)):
INDEX('DS2025'!$T$5:$T$15,MATCH(K26,'DS2025'!$S$5:$S$15,1)+1),
INDEX('DS2025'!$S$5:$S$15,MATCH(K26,'DS2025'!$S$5:$S$15,1)):
INDEX('DS2025'!$S$5:$S$15,MATCH(K26,'DS2025'!$S$5:$S$15,1)+1)),
IF($L$4=Database!$A$9,
_xlfn.FORECAST.LINEAR(K26,
INDEX('DS2025'!$W$5:$W$15,MATCH(K26,'DS2025'!$V$5:$V$15,1)):
INDEX('DS2025'!$W$5:$W$15,MATCH(K26,'DS2025'!$V$5:$V$15,1)+1),
INDEX('DS2025'!$V$5:$V$15,MATCH(K26,'DS2025'!$V$5:$V$15,1)):
INDEX('DS2025'!$V$5:$V$15,MATCH(K26,'DS2025'!$V$5:$V$15,1)+1)),
IF($L$4=Database!$A$10,
_xlfn.FORECAST.LINEAR(K26,
INDEX('DS2025'!$Z$5:$Z$15,MATCH(K26,'DS2025'!$Y$5:$Y$15,1)):
INDEX('DS2025'!$Z$5:$Z$15,MATCH(K26,'DS2025'!$Y$5:$Y$15,1)+1),
INDEX('DS2025'!$Y$5:$Y$15,MATCH(K26,'DS2025'!$Y$5:$Y$15,1)):
INDEX('DS2025'!$Y$5:$Y$15,MATCH(K26,'DS2025'!$Y$5:$Y$15,1)+1)),
IF($L$4=Database!$A$11,
_xlfn.FORECAST.LINEAR(
K26,
INDEX('DS2025'!$B$21:$B$35,MATCH(K26,'DS2025'!$A$21:$A$35,1)):
INDEX('DS2025'!$B$21:$B$35,MATCH(K26,'DS2025'!$A$21:$A$35,1)+1),
INDEX('DS2025'!$A$21:$A$35,MATCH(K26,'DS2025'!$A$21:$A$35,1)):
INDEX('DS2025'!$A$21:$A$35,MATCH(K26,'DS2025'!$A$21:$A$35,1)+1)),
IF($L$4=Database!$A$12,
_xlfn.FORECAST.LINEAR(
K26,
INDEX('DS2025'!$E$21:$E$35,MATCH(K26,'DS2025'!$D$21:$D$35,1)):
INDEX('DS2025'!$E$21:$E$35,MATCH(K26,'DS2025'!$D$21:$D$35,1)+1),
INDEX('DS2025'!$D$21:$D$35,MATCH(K26,'DS2025'!$D$21:$D$35,1)):
INDEX('DS2025'!$D$21:$D$35,MATCH(K26,'DS2025'!$D$21:$D$35,1)+1)),
IF($L$4=Database!$A$13,
_xlfn.FORECAST.LINEAR(
K26,
INDEX('DS2025'!$H$21:$H$35,MATCH(K26,'DS2025'!$G$21:$G$35,1)):
INDEX('DS2025'!$H$21:$H$35,MATCH(K26,'DS2025'!$G$21:$G$35,1)+1),
INDEX('DS2025'!$G$21:$G$35,MATCH(K26,'DS2025'!$G$21:$G$35,1)):
INDEX('DS2025'!$G$21:$G$35,MATCH(K26,'DS2025'!$G$21:$G$35,1)+1)),
IF($L$4=Database!$A$14,
_xlfn.FORECAST.LINEAR(
K26,
INDEX('DS2025'!$K$21:$K$35,MATCH(K26,'DS2025'!$J$21:$J$35,1)):
INDEX('DS2025'!$K$21:$K$35,MATCH(K26,'DS2025'!$J$21:$J$35,1)+1),
INDEX('DS2025'!$J$21:$J$35,MATCH(K26,'DS2025'!$J$21:$J$35,1)):
INDEX('DS2025'!$J$21:$J$35,MATCH(K26,'DS2025'!$J$21:$J$35,1)+1)),
IF($L$4=Database!$A$15,
_xlfn.FORECAST.LINEAR(
K26,
INDEX('DS2025'!$N$21:$N$35,MATCH(K26,'DS2025'!$M$21:$M$35,1)):
INDEX('DS2025'!$N$21:$N$35,MATCH(K26,'DS2025'!$M$21:$M$35,1)+1),
INDEX('DS2025'!$M$21:$M$35,MATCH(K26,'DS2025'!$M$21:$M$35,1)):
INDEX('DS2025'!$M$21:$M$35,MATCH(K26,'DS2025'!$M$21:$M$35,1)+1)),
IF($L$4=Database!$A$16,
_xlfn.FORECAST.LINEAR(
K26,
INDEX('DS2025'!$Q$21:$Q$35,MATCH(K26,'DS2025'!$P$21:$P$35,1)):
INDEX('DS2025'!$Q$21:$Q$35,MATCH(K26,'DS2025'!$P$21:$P$35,1)+1),
INDEX('DS2025'!$P$21:$P$35,MATCH(K26,'DS2025'!$P$21:$P$35,1)):
INDEX('DS2025'!$P$21:$P$35,MATCH(K26,'DS2025'!$P$21:$P$35,1)+1)),
IF($L$4=Database!$A$17,
_xlfn.FORECAST.LINEAR(
K26,
INDEX('DS2025'!$T$21:$T$35,MATCH(K26,'DS2025'!$S$21:$S$35,1)):
INDEX('DS2025'!$T$21:$T$35,MATCH(K26,'DS2025'!$S$21:$S$35,1)+1),
INDEX('DS2025'!$S$21:$S$35,MATCH(K26,'DS2025'!$S$21:$S$35,1)):
INDEX('DS2025'!$S$21:$S$35,MATCH(K26,'DS2025'!$S$21:$S$35,1)+1)),
IF($L$4=Database!$A$18,
_xlfn.FORECAST.LINEAR(
K26,
INDEX('DS2025'!$W$21:$W$35,MATCH(K26,'DS2025'!$V$21:$V$35,1)):
INDEX('DS2025'!$W$21:$W$35,MATCH(K26,'DS2025'!$V$21:$V$35,1)+1),
INDEX('DS2025'!$V$21:$V$35,MATCH(K26,'DS2025'!$V$21:$V$35,1)):
INDEX('DS2025'!$V$21:$V$35,MATCH(K26,'DS2025'!$V$21:$V$35,1)+1)),
IF($L$4=Database!$A$19,
_xlfn.FORECAST.LINEAR(
K26,
INDEX('DS2025'!$Z$21:$Z$35,MATCH(K26,'DS2025'!$Y$21:$Y$35,1)):
INDEX('DS2025'!$Z$21:$Z$35,MATCH(K26,'DS2025'!$Y$21:$Y$35,1)+1),
INDEX('DS2025'!$Y$21:$Y$35,MATCH(K26,'DS2025'!$Y$21:$Y$35,1)):
INDEX('DS2025'!$Y$21:$Y$35,MATCH(K26,'DS2025'!$Y$21:$Y$35,1)+1)),
IF($L$4=Database!$A$20,
_xlfn.FORECAST.LINEAR(
K26,
INDEX('DS2025'!$AC$21:$AC$35,MATCH(K26,'DS2025'!$AB$21:$AB$35,1)):
INDEX('DS2025'!$AC$21:$AC$35,MATCH(K26,'DS2025'!$AB$21:$AB$35,1)+1),
INDEX('DS2025'!$AB$21:$AB$35,MATCH(K26,'DS2025'!$AB$21:$AB$35,1)):
INDEX('DS2025'!$AB$21:$AB$35,MATCH(K26,'DS2025'!$AB$21:$AB$35,1)+1))
)))))))))))))))))))</f>
        <v>-0.35999280143971202</v>
      </c>
      <c r="M26" s="98">
        <f t="shared" si="3"/>
        <v>108.27500719856029</v>
      </c>
      <c r="N26" s="317">
        <f>'Data 100 C'!F27</f>
        <v>106.815</v>
      </c>
      <c r="O26" s="98">
        <f>IF($O$4=Database!$A$2,
_xlfn.FORECAST.LINEAR(N26,
INDEX('DS2025'!$B$5:$B$15,MATCH(N26,'DS2025'!$A$5:$A$15,1)):
INDEX('DS2025'!$B$5:$B$15,MATCH(N26,'DS2025'!$A$5:$A$15,1)+1),
INDEX('DS2025'!$A$5:$A$15,MATCH(N26,'DS2025'!$A$5:$A$15,1)):
INDEX('DS2025'!$A$5:$A$15,MATCH(N26,'DS2025'!$A$5:$A$15,1)+1)),
IF($O$4=Database!$A$3,
_xlfn.FORECAST.LINEAR(N26,
INDEX('DS2025'!$E$5:$E$15,MATCH(N26,'DS2025'!$D$5:$D$15,1)):
INDEX('DS2025'!$E$5:$E$15,MATCH(N26,'DS2025'!$D$5:$D$15,1)+1),
INDEX('DS2025'!$D$5:$D$15,MATCH(N26,'DS2025'!$D$5:$D$15,1)):
INDEX('DS2025'!$D$5:$D$15,MATCH(N26,'DS2025'!$D$5:$D$15,1)+1)),
IF($O$4=Database!$A$4,
_xlfn.FORECAST.LINEAR(N26,
INDEX('DS2025'!$H$5:$H$15,MATCH(N26,'DS2025'!$G$5:$G$15,1)):
INDEX('DS2025'!$H$5:$H$15,MATCH(N26,'DS2025'!$G$5:$G$15,1)+1),
INDEX('DS2025'!$G$5:$G$15,MATCH(N26,'DS2025'!$G$5:$G$15,1)):
INDEX('DS2025'!$G$5:$G$15,MATCH(N26,'DS2025'!$G$5:$G$15,1)+1)),
IF($O$4=Database!$A$5,
_xlfn.FORECAST.LINEAR(N26,
INDEX('DS2025'!$K$5:$K$15,MATCH(N26,'DS2025'!$J$5:$J$15,1)):
INDEX('DS2025'!$K$5:$K$15,MATCH(N26,'DS2025'!$J$5:$J$15,1)+1),
INDEX('DS2025'!$J$5:$J$15,MATCH(N26,'DS2025'!$J$5:$J$15,1)):
INDEX('DS2025'!$J$5:$J$15,MATCH(N26,'DS2025'!$J$5:$J$15,1)+1)),
IF($O$4=Database!$A$6,
_xlfn.FORECAST.LINEAR(N26,
INDEX('DS2025'!$N$5:$N$15,MATCH(N26,'DS2025'!$M$5:$M$15,1)):
INDEX('DS2025'!$N$5:$N$15,MATCH(N26,'DS2025'!$M$5:$M$15,1)+1),
INDEX('DS2025'!$M$5:$M$15,MATCH(N26,'DS2025'!$M$5:$M$15,1)):
INDEX('DS2025'!$M$5:$M$15,MATCH(N26,'DS2025'!$M$5:$M$15,1)+1)),
IF($O$4=Database!$A$7,
_xlfn.FORECAST.LINEAR(N26,
INDEX('DS2025'!$Q$5:$Q$15,MATCH(N26,'DS2025'!$P$5:$P$15,1)):
INDEX('DS2025'!$Q$5:$Q$15,MATCH(N26,'DS2025'!$P$5:$P$15,1)+1),
INDEX('DS2025'!$P$5:$P$15,MATCH(N26,'DS2025'!$P$5:$P$15,1)):
INDEX('DS2025'!$P$5:$P$15,MATCH(N26,'DS2025'!$P$5:$P$15,1)+1)),
IF($O$4=Database!$A$8,
_xlfn.FORECAST.LINEAR(N26,
INDEX('DS2025'!$T$5:$T$15,MATCH(N26,'DS2025'!$S$5:$S$15,1)):
INDEX('DS2025'!$T$5:$T$15,MATCH(N26,'DS2025'!$S$5:$S$15,1)+1),
INDEX('DS2025'!$S$5:$S$15,MATCH(N26,'DS2025'!$S$5:$S$15,1)):
INDEX('DS2025'!$S$5:$S$15,MATCH(N26,'DS2025'!$S$5:$S$15,1)+1)),
IF($O$4=Database!$A$9,
_xlfn.FORECAST.LINEAR(N26,
INDEX('DS2025'!$W$5:$W$15,MATCH(N26,'DS2025'!$V$5:$V$15,1)):
INDEX('DS2025'!$W$5:$W$15,MATCH(N26,'DS2025'!$V$5:$V$15,1)+1),
INDEX('DS2025'!$V$5:$V$15,MATCH(N26,'DS2025'!$V$5:$V$15,1)):
INDEX('DS2025'!$V$5:$V$15,MATCH(N26,'DS2025'!$V$5:$V$15,1)+1)),
IF($O$4=Database!$A$10,
_xlfn.FORECAST.LINEAR(N26,
INDEX('DS2025'!$Z$5:$Z$15,MATCH(N26,'DS2025'!$Y$5:$Y$15,1)):
INDEX('DS2025'!$Z$5:$Z$15,MATCH(N26,'DS2025'!$Y$5:$Y$15,1)+1),
INDEX('DS2025'!$Y$5:$Y$15,MATCH(N26,'DS2025'!$Y$5:$Y$15,1)):
INDEX('DS2025'!$Y$5:$Y$15,MATCH(N26,'DS2025'!$Y$5:$Y$15,1)+1)),
IF($O$4=Database!$A$11,
_xlfn.FORECAST.LINEAR(
N26,
INDEX('DS2025'!$B$21:$B$35,MATCH(N26,'DS2025'!$A$21:$A$35,1)):
INDEX('DS2025'!$B$21:$B$35,MATCH(N26,'DS2025'!$A$21:$A$35,1)+1),
INDEX('DS2025'!$A$21:$A$35,MATCH(N26,'DS2025'!$A$21:$A$35,1)):
INDEX('DS2025'!$A$21:$A$35,MATCH(N26,'DS2025'!$A$21:$A$35,1)+1)),
IF($O$4=Database!$A$12,
_xlfn.FORECAST.LINEAR(
N26,
INDEX('DS2025'!$E$21:$E$35,MATCH(N26,'DS2025'!$D$21:$D$35,1)):
INDEX('DS2025'!$E$21:$E$35,MATCH(N26,'DS2025'!$D$21:$D$35,1)+1),
INDEX('DS2025'!$D$21:$D$35,MATCH(N26,'DS2025'!$D$21:$D$35,1)):
INDEX('DS2025'!$D$21:$D$35,MATCH(N26,'DS2025'!$D$21:$D$35,1)+1)),
IF($O$4=Database!$A$13,
_xlfn.FORECAST.LINEAR(
N26,
INDEX('DS2025'!$H$21:$H$35,MATCH(N26,'DS2025'!$G$21:$G$35,1)):
INDEX('DS2025'!$H$21:$H$35,MATCH(N26,'DS2025'!$G$21:$G$35,1)+1),
INDEX('DS2025'!$G$21:$G$35,MATCH(N26,'DS2025'!$G$21:$G$35,1)):
INDEX('DS2025'!$G$21:$G$35,MATCH(N26,'DS2025'!$G$21:$G$35,1)+1)),
IF($O$4=Database!$A$14,
_xlfn.FORECAST.LINEAR(
N26,
INDEX('DS2025'!$K$21:$K$35,MATCH(N26,'DS2025'!$J$21:$J$35,1)):
INDEX('DS2025'!$K$21:$K$35,MATCH(N26,'DS2025'!$J$21:$J$35,1)+1),
INDEX('DS2025'!$J$21:$J$35,MATCH(N26,'DS2025'!$J$21:$J$35,1)):
INDEX('DS2025'!$J$21:$J$35,MATCH(N26,'DS2025'!$J$21:$J$35,1)+1)),
IF($O$4=Database!$A$15,
_xlfn.FORECAST.LINEAR(
N26,
INDEX('DS2025'!$N$21:$N$35,MATCH(N26,'DS2025'!$M$21:$M$35,1)):
INDEX('DS2025'!$N$21:$N$35,MATCH(N26,'DS2025'!$M$21:$M$35,1)+1),
INDEX('DS2025'!$M$21:$M$35,MATCH(N26,'DS2025'!$M$21:$M$35,1)):
INDEX('DS2025'!$M$21:$M$35,MATCH(N26,'DS2025'!$M$21:$M$35,1)+1)),
IF($O$4=Database!$A$16,
_xlfn.FORECAST.LINEAR(
N26,
INDEX('DS2025'!$Q$21:$Q$35,MATCH(N26,'DS2025'!$P$21:$P$35,1)):
INDEX('DS2025'!$Q$21:$Q$35,MATCH(N26,'DS2025'!$P$21:$P$35,1)+1),
INDEX('DS2025'!$P$21:$P$35,MATCH(N26,'DS2025'!$P$21:$P$35,1)):
INDEX('DS2025'!$P$21:$P$35,MATCH(N26,'DS2025'!$P$21:$P$35,1)+1)),
IF($O$4=Database!$A$17,
_xlfn.FORECAST.LINEAR(
N26,
INDEX('DS2025'!$T$21:$T$35,MATCH(N26,'DS2025'!$S$21:$S$35,1)):
INDEX('DS2025'!$T$21:$T$35,MATCH(N26,'DS2025'!$S$21:$S$35,1)+1),
INDEX('DS2025'!$S$21:$S$35,MATCH(N26,'DS2025'!$S$21:$S$35,1)):
INDEX('DS2025'!$S$21:$S$35,MATCH(N26,'DS2025'!$S$21:$S$35,1)+1)),
IF($O$4=Database!$A$18,
_xlfn.FORECAST.LINEAR(
N26,
INDEX('DS2025'!$W$21:$W$35,MATCH(N26,'DS2025'!$V$21:$V$35,1)):
INDEX('DS2025'!$W$21:$W$35,MATCH(N26,'DS2025'!$V$21:$V$35,1)+1),
INDEX('DS2025'!$V$21:$V$35,MATCH(N26,'DS2025'!$V$21:$V$35,1)):
INDEX('DS2025'!$V$21:$V$35,MATCH(N26,'DS2025'!$V$21:$V$35,1)+1)),
IF($O$4=Database!$A$19,
_xlfn.FORECAST.LINEAR(
N26,
INDEX('DS2025'!$Z$21:$Z$35,MATCH(N26,'DS2025'!$Y$21:$Y$35,1)):
INDEX('DS2025'!$Z$21:$Z$35,MATCH(N26,'DS2025'!$Y$21:$Y$35,1)+1),
INDEX('DS2025'!$Y$21:$Y$35,MATCH(N26,'DS2025'!$Y$21:$Y$35,1)):
INDEX('DS2025'!$Y$21:$Y$35,MATCH(N26,'DS2025'!$Y$21:$Y$35,1)+1)),
IF($O$4=Database!$A$20,
_xlfn.FORECAST.LINEAR(
N26,
INDEX('DS2025'!$AC$21:$AC$35,MATCH(N26,'DS2025'!$AB$21:$AB$35,1)):
INDEX('DS2025'!$AC$21:$AC$35,MATCH(N26,'DS2025'!$AB$21:$AB$35,1)+1),
INDEX('DS2025'!$AB$21:$AB$35,MATCH(N26,'DS2025'!$AB$21:$AB$35,1)):
INDEX('DS2025'!$AB$21:$AB$35,MATCH(N26,'DS2025'!$AB$21:$AB$35,1)+1))
)))))))))))))))))))</f>
        <v>-0.35977444511097778</v>
      </c>
      <c r="P26" s="96">
        <f t="shared" si="4"/>
        <v>106.45522555488903</v>
      </c>
      <c r="Q26" s="317">
        <f>'Data 100 C'!G27</f>
        <v>108.233</v>
      </c>
      <c r="R26" s="98">
        <f>IF($R$4=Database!$A$2,
_xlfn.FORECAST.LINEAR(Q26,
INDEX('DS2025'!$B$5:$B$15,MATCH(Q26,'DS2025'!$A$5:$A$15,1)):
INDEX('DS2025'!$B$5:$B$15,MATCH(Q26,'DS2025'!$A$5:$A$15,1)+1),
INDEX('DS2025'!$A$5:$A$15,MATCH(Q26,'DS2025'!$A$5:$A$15,1)):
INDEX('DS2025'!$A$5:$A$15,MATCH(Q26,'DS2025'!$A$5:$A$15,1)+1)),
IF($R$4=Database!$A$3,
_xlfn.FORECAST.LINEAR(Q26,
INDEX('DS2025'!$E$5:$E$15,MATCH(Q26,'DS2025'!$D$5:$D$15,1)):
INDEX('DS2025'!$E$5:$E$15,MATCH(Q26,'DS2025'!$D$5:$D$15,1)+1),
INDEX('DS2025'!$D$5:$D$15,MATCH(Q26,'DS2025'!$D$5:$D$15,1)):
INDEX('DS2025'!$D$5:$D$15,MATCH(Q26,'DS2025'!$D$5:$D$15,1)+1)),
IF($R$4=Database!$A$4,
_xlfn.FORECAST.LINEAR(Q26,
INDEX('DS2025'!$H$5:$H$15,MATCH(Q26,'DS2025'!$G$5:$G$15,1)):
INDEX('DS2025'!$H$5:$H$15,MATCH(Q26,'DS2025'!$G$5:$G$15,1)+1),
INDEX('DS2025'!$G$5:$G$15,MATCH(Q26,'DS2025'!$G$5:$G$15,1)):
INDEX('DS2025'!$G$5:$G$15,MATCH(Q26,'DS2025'!$G$5:$G$15,1)+1)),
IF($R$4=Database!$A$5,
_xlfn.FORECAST.LINEAR(Q26,
INDEX('DS2025'!$K$5:$K$15,MATCH(Q26,'DS2025'!$J$5:$J$15,1)):
INDEX('DS2025'!$K$5:$K$15,MATCH(Q26,'DS2025'!$J$5:$J$15,1)+1),
INDEX('DS2025'!$J$5:$J$15,MATCH(Q26,'DS2025'!$J$5:$J$15,1)):
INDEX('DS2025'!$J$5:$J$15,MATCH(Q26,'DS2025'!$J$5:$J$15,1)+1)),
IF($R$4=Database!$A$6,
_xlfn.FORECAST.LINEAR(Q26,
INDEX('DS2025'!$N$5:$N$15,MATCH(Q26,'DS2025'!$M$5:$M$15,1)):
INDEX('DS2025'!$N$5:$N$15,MATCH(Q26,'DS2025'!$M$5:$M$15,1)+1),
INDEX('DS2025'!$M$5:$M$15,MATCH(Q26,'DS2025'!$M$5:$M$15,1)):
INDEX('DS2025'!$M$5:$M$15,MATCH(Q26,'DS2025'!$M$5:$M$15,1)+1)),
IF($R$4=Database!$A$7,
_xlfn.FORECAST.LINEAR(Q26,
INDEX('DS2025'!$Q$5:$Q$15,MATCH(Q26,'DS2025'!$P$5:$P$15,1)):
INDEX('DS2025'!$Q$5:$Q$15,MATCH(Q26,'DS2025'!$P$5:$P$15,1)+1),
INDEX('DS2025'!$P$5:$P$15,MATCH(Q26,'DS2025'!$P$5:$P$15,1)):
INDEX('DS2025'!$P$5:$P$15,MATCH(Q26,'DS2025'!$P$5:$P$15,1)+1)),
IF($R$4=Database!$A$8,
_xlfn.FORECAST.LINEAR(Q26,
INDEX('DS2025'!$T$5:$T$15,MATCH(Q26,'DS2025'!$S$5:$S$15,1)):
INDEX('DS2025'!$T$5:$T$15,MATCH(Q26,'DS2025'!$S$5:$S$15,1)+1),
INDEX('DS2025'!$S$5:$S$15,MATCH(Q26,'DS2025'!$S$5:$S$15,1)):
INDEX('DS2025'!$S$5:$S$15,MATCH(Q26,'DS2025'!$S$5:$S$15,1)+1)),
IF($R$4=Database!$A$9,
_xlfn.FORECAST.LINEAR(Q26,
INDEX('DS2025'!$W$5:$W$15,MATCH(Q26,'DS2025'!$V$5:$V$15,1)):
INDEX('DS2025'!$W$5:$W$15,MATCH(Q26,'DS2025'!$V$5:$V$15,1)+1),
INDEX('DS2025'!$V$5:$V$15,MATCH(Q26,'DS2025'!$V$5:$V$15,1)):
INDEX('DS2025'!$V$5:$V$15,MATCH(Q26,'DS2025'!$V$5:$V$15,1)+1)),
IF($R$4=Database!$A$10,
_xlfn.FORECAST.LINEAR(Q26,
INDEX('DS2025'!$Z$5:$Z$15,MATCH(Q26,'DS2025'!$Y$5:$Y$15,1)):
INDEX('DS2025'!$Z$5:$Z$15,MATCH(Q26,'DS2025'!$Y$5:$Y$15,1)+1),
INDEX('DS2025'!$Y$5:$Y$15,MATCH(Q26,'DS2025'!$Y$5:$Y$15,1)):
INDEX('DS2025'!$Y$5:$Y$15,MATCH(Q26,'DS2025'!$Y$5:$Y$15,1)+1)),
IF($R$4=Database!$A$11,
_xlfn.FORECAST.LINEAR(
Q26,
INDEX('DS2025'!$B$21:$B$35,MATCH(Q26,'DS2025'!$A$21:$A$35,1)):
INDEX('DS2025'!$B$21:$B$35,MATCH(Q26,'DS2025'!$A$21:$A$35,1)+1),
INDEX('DS2025'!$A$21:$A$35,MATCH(Q26,'DS2025'!$A$21:$A$35,1)):
INDEX('DS2025'!$A$21:$A$35,MATCH(Q26,'DS2025'!$A$21:$A$35,1)+1)),
IF($R$4=Database!$A$12,
_xlfn.FORECAST.LINEAR(
Q26,
INDEX('DS2025'!$E$21:$E$35,MATCH(Q26,'DS2025'!$D$21:$D$35,1)):
INDEX('DS2025'!$E$21:$E$35,MATCH(Q26,'DS2025'!$D$21:$D$35,1)+1),
INDEX('DS2025'!$D$21:$D$35,MATCH(Q26,'DS2025'!$D$21:$D$35,1)):
INDEX('DS2025'!$D$21:$D$35,MATCH(Q26,'DS2025'!$D$21:$D$35,1)+1)),
IF($R$4=Database!$A$13,
_xlfn.FORECAST.LINEAR(
Q26,
INDEX('DS2025'!$H$21:$H$35,MATCH(Q26,'DS2025'!$G$21:$G$35,1)):
INDEX('DS2025'!$H$21:$H$35,MATCH(Q26,'DS2025'!$G$21:$G$35,1)+1),
INDEX('DS2025'!$G$21:$G$35,MATCH(Q26,'DS2025'!$G$21:$G$35,1)):
INDEX('DS2025'!$G$21:$G$35,MATCH(Q26,'DS2025'!$G$21:$G$35,1)+1)),
IF($R$4=Database!$A$14,
_xlfn.FORECAST.LINEAR(
Q26,
INDEX('DS2025'!$K$21:$K$35,MATCH(Q26,'DS2025'!$J$21:$J$35,1)):
INDEX('DS2025'!$K$21:$K$35,MATCH(Q26,'DS2025'!$J$21:$J$35,1)+1),
INDEX('DS2025'!$J$21:$J$35,MATCH(Q26,'DS2025'!$J$21:$J$35,1)):
INDEX('DS2025'!$J$21:$J$35,MATCH(Q26,'DS2025'!$J$21:$J$35,1)+1)),
IF($R$4=Database!$A$15,
_xlfn.FORECAST.LINEAR(
Q26,
INDEX('DS2025'!$N$21:$N$35,MATCH(Q26,'DS2025'!$M$21:$M$35,1)):
INDEX('DS2025'!$N$21:$N$35,MATCH(Q26,'DS2025'!$M$21:$M$35,1)+1),
INDEX('DS2025'!$M$21:$M$35,MATCH(Q26,'DS2025'!$M$21:$M$35,1)):
INDEX('DS2025'!$M$21:$M$35,MATCH(Q26,'DS2025'!$M$21:$M$35,1)+1)),
IF($R$4=Database!$A$16,
_xlfn.FORECAST.LINEAR(
Q26,
INDEX('DS2025'!$Q$21:$Q$35,MATCH(Q26,'DS2025'!$P$21:$P$35,1)):
INDEX('DS2025'!$Q$21:$Q$35,MATCH(Q26,'DS2025'!$P$21:$P$35,1)+1),
INDEX('DS2025'!$P$21:$P$35,MATCH(Q26,'DS2025'!$P$21:$P$35,1)):
INDEX('DS2025'!$P$21:$P$35,MATCH(Q26,'DS2025'!$P$21:$P$35,1)+1)),
IF($R$4=Database!$A$17,
_xlfn.FORECAST.LINEAR(
Q26,
INDEX('DS2025'!$T$21:$T$35,MATCH(Q26,'DS2025'!$S$21:$S$35,1)):
INDEX('DS2025'!$T$21:$T$35,MATCH(Q26,'DS2025'!$S$21:$S$35,1)+1),
INDEX('DS2025'!$S$21:$S$35,MATCH(Q26,'DS2025'!$S$21:$S$35,1)):
INDEX('DS2025'!$S$21:$S$35,MATCH(Q26,'DS2025'!$S$21:$S$35,1)+1)),
IF($R$4=Database!$A$18,
_xlfn.FORECAST.LINEAR(
Q26,
INDEX('DS2025'!$W$21:$W$35,MATCH(Q26,'DS2025'!$V$21:$V$35,1)):
INDEX('DS2025'!$W$21:$W$35,MATCH(Q26,'DS2025'!$V$21:$V$35,1)+1),
INDEX('DS2025'!$V$21:$V$35,MATCH(Q26,'DS2025'!$V$21:$V$35,1)):
INDEX('DS2025'!$V$21:$V$35,MATCH(Q26,'DS2025'!$V$21:$V$35,1)+1)),
IF($R$4=Database!$A$19,
_xlfn.FORECAST.LINEAR(
Q26,
INDEX('DS2025'!$Z$21:$Z$35,MATCH(Q26,'DS2025'!$Y$21:$Y$35,1)):
INDEX('DS2025'!$Z$21:$Z$35,MATCH(Q26,'DS2025'!$Y$21:$Y$35,1)+1),
INDEX('DS2025'!$Y$21:$Y$35,MATCH(Q26,'DS2025'!$Y$21:$Y$35,1)):
INDEX('DS2025'!$Y$21:$Y$35,MATCH(Q26,'DS2025'!$Y$21:$Y$35,1)+1)),
IF($R$4=Database!$A$20,
_xlfn.FORECAST.LINEAR(
Q26,
INDEX('DS2025'!$AC$21:$AC$35,MATCH(Q26,'DS2025'!$AB$21:$AB$35,1)):
INDEX('DS2025'!$AC$21:$AC$35,MATCH(Q26,'DS2025'!$AB$21:$AB$35,1)+1),
INDEX('DS2025'!$AB$21:$AB$35,MATCH(Q26,'DS2025'!$AB$21:$AB$35,1)):
INDEX('DS2025'!$AB$21:$AB$35,MATCH(Q26,'DS2025'!$AB$21:$AB$35,1)+1))
)))))))))))))))))))</f>
        <v>-1.7856184084372007E-2</v>
      </c>
      <c r="S26" s="98">
        <f t="shared" si="5"/>
        <v>108.21514381591564</v>
      </c>
      <c r="T26" s="317">
        <f>'Data 100 C'!H27</f>
        <v>106.31100000000001</v>
      </c>
      <c r="U26" s="98">
        <f>IF($U$4=Database!$A$2,
_xlfn.FORECAST.LINEAR(T26,
INDEX('DS2025'!$B$5:$B$15,MATCH(T26,'DS2025'!$A$5:$A$15,1)):
INDEX('DS2025'!$B$5:$B$15,MATCH(T26,'DS2025'!$A$5:$A$15,1)+1),
INDEX('DS2025'!$A$5:$A$15,MATCH(T26,'DS2025'!$A$5:$A$15,1)):
INDEX('DS2025'!$A$5:$A$15,MATCH(T26,'DS2025'!$A$5:$A$15,1)+1)),
IF($U$4=Database!$A$3,
_xlfn.FORECAST.LINEAR(T26,
INDEX('DS2025'!$E$5:$E$15,MATCH(T26,'DS2025'!$D$5:$D$15,1)):
INDEX('DS2025'!$E$5:$E$15,MATCH(T26,'DS2025'!$D$5:$D$15,1)+1),
INDEX('DS2025'!$D$5:$D$15,MATCH(T26,'DS2025'!$D$5:$D$15,1)):
INDEX('DS2025'!$D$5:$D$15,MATCH(T26,'DS2025'!$D$5:$D$15,1)+1)),
IF($U$4=Database!$A$4,
_xlfn.FORECAST.LINEAR(T26,
INDEX('DS2025'!$H$5:$H$15,MATCH(T26,'DS2025'!$G$5:$G$15,1)):
INDEX('DS2025'!$H$5:$H$15,MATCH(T26,'DS2025'!$G$5:$G$15,1)+1),
INDEX('DS2025'!$G$5:$G$15,MATCH(T26,'DS2025'!$G$5:$G$15,1)):
INDEX('DS2025'!$G$5:$G$15,MATCH(T26,'DS2025'!$G$5:$G$15,1)+1)),
IF($U$4=Database!$A$5,
_xlfn.FORECAST.LINEAR(T26,
INDEX('DS2025'!$K$5:$K$15,MATCH(T26,'DS2025'!$J$5:$J$15,1)):
INDEX('DS2025'!$K$5:$K$15,MATCH(T26,'DS2025'!$J$5:$J$15,1)+1),
INDEX('DS2025'!$J$5:$J$15,MATCH(T26,'DS2025'!$J$5:$J$15,1)):
INDEX('DS2025'!$J$5:$J$15,MATCH(T26,'DS2025'!$J$5:$J$15,1)+1)),
IF($U$4=Database!$A$6,
_xlfn.FORECAST.LINEAR(T26,
INDEX('DS2025'!$N$5:$N$15,MATCH(T26,'DS2025'!$M$5:$M$15,1)):
INDEX('DS2025'!$N$5:$N$15,MATCH(T26,'DS2025'!$M$5:$M$15,1)+1),
INDEX('DS2025'!$M$5:$M$15,MATCH(T26,'DS2025'!$M$5:$M$15,1)):
INDEX('DS2025'!$M$5:$M$15,MATCH(T26,'DS2025'!$M$5:$M$15,1)+1)),
IF($U$4=Database!$A$7,
_xlfn.FORECAST.LINEAR(T26,
INDEX('DS2025'!$Q$5:$Q$15,MATCH(T26,'DS2025'!$P$5:$P$15,1)):
INDEX('DS2025'!$Q$5:$Q$15,MATCH(T26,'DS2025'!$P$5:$P$15,1)+1),
INDEX('DS2025'!$P$5:$P$15,MATCH(T26,'DS2025'!$P$5:$P$15,1)):
INDEX('DS2025'!$P$5:$P$15,MATCH(T26,'DS2025'!$P$5:$P$15,1)+1)),
IF($U$4=Database!$A$8,
_xlfn.FORECAST.LINEAR(T26,
INDEX('DS2025'!$T$5:$T$15,MATCH(T26,'DS2025'!$S$5:$S$15,1)):
INDEX('DS2025'!$T$5:$T$15,MATCH(T26,'DS2025'!$S$5:$S$15,1)+1),
INDEX('DS2025'!$S$5:$S$15,MATCH(T26,'DS2025'!$S$5:$S$15,1)):
INDEX('DS2025'!$S$5:$S$15,MATCH(T26,'DS2025'!$S$5:$S$15,1)+1)),
IF($U$4=Database!$A$9,
_xlfn.FORECAST.LINEAR(T26,
INDEX('DS2025'!$W$5:$W$15,MATCH(T26,'DS2025'!$V$5:$V$15,1)):
INDEX('DS2025'!$W$5:$W$15,MATCH(T26,'DS2025'!$V$5:$V$15,1)+1),
INDEX('DS2025'!$V$5:$V$15,MATCH(T26,'DS2025'!$V$5:$V$15,1)):
INDEX('DS2025'!$V$5:$V$15,MATCH(T26,'DS2025'!$V$5:$V$15,1)+1)),
IF($U$4=Database!$A$10,
_xlfn.FORECAST.LINEAR(T26,
INDEX('DS2025'!$Z$5:$Z$15,MATCH(T26,'DS2025'!$Y$5:$Y$15,1)):
INDEX('DS2025'!$Z$5:$Z$15,MATCH(T26,'DS2025'!$Y$5:$Y$15,1)+1),
INDEX('DS2025'!$Y$5:$Y$15,MATCH(T26,'DS2025'!$Y$5:$Y$15,1)):
INDEX('DS2025'!$Y$5:$Y$15,MATCH(T26,'DS2025'!$Y$5:$Y$15,1)+1)),
IF($U$4=Database!$A$11,
_xlfn.FORECAST.LINEAR(
T26,
INDEX('DS2025'!$B$21:$B$35,MATCH(T26,'DS2025'!$A$21:$A$35,1)):
INDEX('DS2025'!$B$21:$B$35,MATCH(T26,'DS2025'!$A$21:$A$35,1)+1),
INDEX('DS2025'!$A$21:$A$35,MATCH(T26,'DS2025'!$A$21:$A$35,1)):
INDEX('DS2025'!$A$21:$A$35,MATCH(T26,'DS2025'!$A$21:$A$35,1)+1)),
IF($U$4=Database!$A$12,
_xlfn.FORECAST.LINEAR(
T26,
INDEX('DS2025'!$E$21:$E$35,MATCH(T26,'DS2025'!$D$21:$D$35,1)):
INDEX('DS2025'!$E$21:$E$35,MATCH(T26,'DS2025'!$D$21:$D$35,1)+1),
INDEX('DS2025'!$D$21:$D$35,MATCH(T26,'DS2025'!$D$21:$D$35,1)):
INDEX('DS2025'!$D$21:$D$35,MATCH(T26,'DS2025'!$D$21:$D$35,1)+1)),
IF($U$4=Database!$A$13,
_xlfn.FORECAST.LINEAR(
T26,
INDEX('DS2025'!$H$21:$H$35,MATCH(T26,'DS2025'!$G$21:$G$35,1)):
INDEX('DS2025'!$H$21:$H$35,MATCH(T26,'DS2025'!$G$21:$G$35,1)+1),
INDEX('DS2025'!$G$21:$G$35,MATCH(T26,'DS2025'!$G$21:$G$35,1)):
INDEX('DS2025'!$G$21:$G$35,MATCH(T26,'DS2025'!$G$21:$G$35,1)+1)),
IF($U$4=Database!$A$14,
_xlfn.FORECAST.LINEAR(
T26,
INDEX('DS2025'!$K$21:$K$35,MATCH(T26,'DS2025'!$J$21:$J$35,1)):
INDEX('DS2025'!$K$21:$K$35,MATCH(T26,'DS2025'!$J$21:$J$35,1)+1),
INDEX('DS2025'!$J$21:$J$35,MATCH(T26,'DS2025'!$J$21:$J$35,1)):
INDEX('DS2025'!$J$21:$J$35,MATCH(T26,'DS2025'!$J$21:$J$35,1)+1)),
IF($U$4=Database!$A$15,
_xlfn.FORECAST.LINEAR(
T26,
INDEX('DS2025'!$N$21:$N$35,MATCH(T26,'DS2025'!$M$21:$M$35,1)):
INDEX('DS2025'!$N$21:$N$35,MATCH(T26,'DS2025'!$M$21:$M$35,1)+1),
INDEX('DS2025'!$M$21:$M$35,MATCH(T26,'DS2025'!$M$21:$M$35,1)):
INDEX('DS2025'!$M$21:$M$35,MATCH(T26,'DS2025'!$M$21:$M$35,1)+1)),
IF($U$4=Database!$A$16,
_xlfn.FORECAST.LINEAR(
T26,
INDEX('DS2025'!$Q$21:$Q$35,MATCH(T26,'DS2025'!$P$21:$P$35,1)):
INDEX('DS2025'!$Q$21:$Q$35,MATCH(T26,'DS2025'!$P$21:$P$35,1)+1),
INDEX('DS2025'!$P$21:$P$35,MATCH(T26,'DS2025'!$P$21:$P$35,1)):
INDEX('DS2025'!$P$21:$P$35,MATCH(T26,'DS2025'!$P$21:$P$35,1)+1)),
IF($U$4=Database!$A$17,
_xlfn.FORECAST.LINEAR(
T26,
INDEX('DS2025'!$T$21:$T$35,MATCH(T26,'DS2025'!$S$21:$S$35,1)):
INDEX('DS2025'!$T$21:$T$35,MATCH(T26,'DS2025'!$S$21:$S$35,1)+1),
INDEX('DS2025'!$S$21:$S$35,MATCH(T26,'DS2025'!$S$21:$S$35,1)):
INDEX('DS2025'!$S$21:$S$35,MATCH(T26,'DS2025'!$S$21:$S$35,1)+1)),
IF($U$4=Database!$A$18,
_xlfn.FORECAST.LINEAR(
T26,
INDEX('DS2025'!$W$21:$W$35,MATCH(T26,'DS2025'!$V$21:$V$35,1)):
INDEX('DS2025'!$W$21:$W$35,MATCH(T26,'DS2025'!$V$21:$V$35,1)+1),
INDEX('DS2025'!$V$21:$V$35,MATCH(T26,'DS2025'!$V$21:$V$35,1)):
INDEX('DS2025'!$V$21:$V$35,MATCH(T26,'DS2025'!$V$21:$V$35,1)+1)),
IF($U$4=Database!$A$19,
_xlfn.FORECAST.LINEAR(
T26,
INDEX('DS2025'!$Z$21:$Z$35,MATCH(T26,'DS2025'!$Y$21:$Y$35,1)):
INDEX('DS2025'!$Z$21:$Z$35,MATCH(T26,'DS2025'!$Y$21:$Y$35,1)+1),
INDEX('DS2025'!$Y$21:$Y$35,MATCH(T26,'DS2025'!$Y$21:$Y$35,1)):
INDEX('DS2025'!$Y$21:$Y$35,MATCH(T26,'DS2025'!$Y$21:$Y$35,1)+1)),
IF($U$4=Database!$A$20,
_xlfn.FORECAST.LINEAR(
T26,
INDEX('DS2025'!$AC$21:$AC$35,MATCH(T26,'DS2025'!$AB$21:$AB$35,1)):
INDEX('DS2025'!$AC$21:$AC$35,MATCH(T26,'DS2025'!$AB$21:$AB$35,1)+1),
INDEX('DS2025'!$AB$21:$AB$35,MATCH(T26,'DS2025'!$AB$21:$AB$35,1)):
INDEX('DS2025'!$AB$21:$AB$35,MATCH(T26,'DS2025'!$AB$21:$AB$35,1)+1))
)))))))))))))))))))</f>
        <v>-0.35971397720455905</v>
      </c>
      <c r="V26" s="98">
        <f t="shared" si="6"/>
        <v>105.95128602279544</v>
      </c>
      <c r="W26" s="317">
        <f>'Data 100 C'!I27</f>
        <v>106.935</v>
      </c>
      <c r="X26" s="98">
        <f>IF($X$4=Database!$A$2,
_xlfn.FORECAST.LINEAR(W26,
INDEX('DS2025'!$B$5:$B$15,MATCH(W26,'DS2025'!$A$5:$A$15,1)):
INDEX('DS2025'!$B$5:$B$15,MATCH(W26,'DS2025'!$A$5:$A$15,1)+1),
INDEX('DS2025'!$A$5:$A$15,MATCH(W26,'DS2025'!$A$5:$A$15,1)):
INDEX('DS2025'!$A$5:$A$15,MATCH(W26,'DS2025'!$A$5:$A$15,1)+1)),
IF($X$4=Database!$A$3,
_xlfn.FORECAST.LINEAR(W26,
INDEX('DS2025'!$E$5:$E$15,MATCH(W26,'DS2025'!$D$5:$D$15,1)):
INDEX('DS2025'!$E$5:$E$15,MATCH(W26,'DS2025'!$D$5:$D$15,1)+1),
INDEX('DS2025'!$D$5:$D$15,MATCH(W26,'DS2025'!$D$5:$D$15,1)):
INDEX('DS2025'!$D$5:$D$15,MATCH(W26,'DS2025'!$D$5:$D$15,1)+1)),
IF($X$4=Database!$A$4,
_xlfn.FORECAST.LINEAR(W26,
INDEX('DS2025'!$H$5:$H$15,MATCH(W26,'DS2025'!$G$5:$G$15,1)):
INDEX('DS2025'!$H$5:$H$15,MATCH(W26,'DS2025'!$G$5:$G$15,1)+1),
INDEX('DS2025'!$G$5:$G$15,MATCH(W26,'DS2025'!$G$5:$G$15,1)):
INDEX('DS2025'!$G$5:$G$15,MATCH(W26,'DS2025'!$G$5:$G$15,1)+1)),
IF($X$4=Database!$A$5,
_xlfn.FORECAST.LINEAR(W26,
INDEX('DS2025'!$K$5:$K$15,MATCH(W26,'DS2025'!$J$5:$J$15,1)):
INDEX('DS2025'!$K$5:$K$15,MATCH(W26,'DS2025'!$J$5:$J$15,1)+1),
INDEX('DS2025'!$J$5:$J$15,MATCH(W26,'DS2025'!$J$5:$J$15,1)):
INDEX('DS2025'!$J$5:$J$15,MATCH(W26,'DS2025'!$J$5:$J$15,1)+1)),
IF($X$4=Database!$A$6,
_xlfn.FORECAST.LINEAR(W26,
INDEX('DS2025'!$N$5:$N$15,MATCH(W26,'DS2025'!$M$5:$M$15,1)):
INDEX('DS2025'!$N$5:$N$15,MATCH(W26,'DS2025'!$M$5:$M$15,1)+1),
INDEX('DS2025'!$M$5:$M$15,MATCH(W26,'DS2025'!$M$5:$M$15,1)):
INDEX('DS2025'!$M$5:$M$15,MATCH(W26,'DS2025'!$M$5:$M$15,1)+1)),
IF($X$4=Database!$A$7,
_xlfn.FORECAST.LINEAR(W26,
INDEX('DS2025'!$Q$5:$Q$15,MATCH(W26,'DS2025'!$P$5:$P$15,1)):
INDEX('DS2025'!$Q$5:$Q$15,MATCH(W26,'DS2025'!$P$5:$P$15,1)+1),
INDEX('DS2025'!$P$5:$P$15,MATCH(W26,'DS2025'!$P$5:$P$15,1)):
INDEX('DS2025'!$P$5:$P$15,MATCH(W26,'DS2025'!$P$5:$P$15,1)+1)),
IF($X$4=Database!$A$8,
_xlfn.FORECAST.LINEAR(W26,
INDEX('DS2025'!$T$5:$T$15,MATCH(W26,'DS2025'!$S$5:$S$15,1)):
INDEX('DS2025'!$T$5:$T$15,MATCH(W26,'DS2025'!$S$5:$S$15,1)+1),
INDEX('DS2025'!$S$5:$S$15,MATCH(W26,'DS2025'!$S$5:$S$15,1)):
INDEX('DS2025'!$S$5:$S$15,MATCH(W26,'DS2025'!$S$5:$S$15,1)+1)),
IF($X$4=Database!$A$9,
_xlfn.FORECAST.LINEAR(W26,
INDEX('DS2025'!$W$5:$W$15,MATCH(W26,'DS2025'!$V$5:$V$15,1)):
INDEX('DS2025'!$W$5:$W$15,MATCH(W26,'DS2025'!$V$5:$V$15,1)+1),
INDEX('DS2025'!$V$5:$V$15,MATCH(W26,'DS2025'!$V$5:$V$15,1)):
INDEX('DS2025'!$V$5:$V$15,MATCH(W26,'DS2025'!$V$5:$V$15,1)+1)),
IF($X$4=Database!$A$10,
_xlfn.FORECAST.LINEAR(W26,
INDEX('DS2025'!$Z$5:$Z$15,MATCH(W26,'DS2025'!$Y$5:$Y$15,1)):
INDEX('DS2025'!$Z$5:$Z$15,MATCH(W26,'DS2025'!$Y$5:$Y$15,1)+1),
INDEX('DS2025'!$Y$5:$Y$15,MATCH(W26,'DS2025'!$Y$5:$Y$15,1)):
INDEX('DS2025'!$Y$5:$Y$15,MATCH(W26,'DS2025'!$Y$5:$Y$15,1)+1)),
IF($X$4=Database!$A$11,
_xlfn.FORECAST.LINEAR(
W26,
INDEX('DS2025'!$B$21:$B$35,MATCH(W26,'DS2025'!$A$21:$A$35,1)):
INDEX('DS2025'!$B$21:$B$35,MATCH(W26,'DS2025'!$A$21:$A$35,1)+1),
INDEX('DS2025'!$A$21:$A$35,MATCH(W26,'DS2025'!$A$21:$A$35,1)):
INDEX('DS2025'!$A$21:$A$35,MATCH(W26,'DS2025'!$A$21:$A$35,1)+1)),
IF($X$4=Database!$A$12,
_xlfn.FORECAST.LINEAR(
W26,
INDEX('DS2025'!$E$21:$E$35,MATCH(W26,'DS2025'!$D$21:$D$35,1)):
INDEX('DS2025'!$E$21:$E$35,MATCH(W26,'DS2025'!$D$21:$D$35,1)+1),
INDEX('DS2025'!$D$21:$D$35,MATCH(W26,'DS2025'!$D$21:$D$35,1)):
INDEX('DS2025'!$D$21:$D$35,MATCH(W26,'DS2025'!$D$21:$D$35,1)+1)),
IF($X$4=Database!$A$13,
_xlfn.FORECAST.LINEAR(
W26,
INDEX('DS2025'!$H$21:$H$35,MATCH(W26,'DS2025'!$G$21:$G$35,1)):
INDEX('DS2025'!$H$21:$H$35,MATCH(W26,'DS2025'!$G$21:$G$35,1)+1),
INDEX('DS2025'!$G$21:$G$35,MATCH(W26,'DS2025'!$G$21:$G$35,1)):
INDEX('DS2025'!$G$21:$G$35,MATCH(W26,'DS2025'!$G$21:$G$35,1)+1)),
IF($X$4=Database!$A$14,
_xlfn.FORECAST.LINEAR(
W26,
INDEX('DS2025'!$K$21:$K$35,MATCH(W26,'DS2025'!$J$21:$J$35,1)):
INDEX('DS2025'!$K$21:$K$35,MATCH(W26,'DS2025'!$J$21:$J$35,1)+1),
INDEX('DS2025'!$J$21:$J$35,MATCH(W26,'DS2025'!$J$21:$J$35,1)):
INDEX('DS2025'!$J$21:$J$35,MATCH(W26,'DS2025'!$J$21:$J$35,1)+1)),
IF($X$4=Database!$A$15,
_xlfn.FORECAST.LINEAR(
W26,
INDEX('DS2025'!$N$21:$N$35,MATCH(W26,'DS2025'!$M$21:$M$35,1)):
INDEX('DS2025'!$N$21:$N$35,MATCH(W26,'DS2025'!$M$21:$M$35,1)+1),
INDEX('DS2025'!$M$21:$M$35,MATCH(W26,'DS2025'!$M$21:$M$35,1)):
INDEX('DS2025'!$M$21:$M$35,MATCH(W26,'DS2025'!$M$21:$M$35,1)+1)),
IF($X$4=Database!$A$16,
_xlfn.FORECAST.LINEAR(
W26,
INDEX('DS2025'!$Q$21:$Q$35,MATCH(W26,'DS2025'!$P$21:$P$35,1)):
INDEX('DS2025'!$Q$21:$Q$35,MATCH(W26,'DS2025'!$P$21:$P$35,1)+1),
INDEX('DS2025'!$P$21:$P$35,MATCH(W26,'DS2025'!$P$21:$P$35,1)):
INDEX('DS2025'!$P$21:$P$35,MATCH(W26,'DS2025'!$P$21:$P$35,1)+1)),
IF($X$4=Database!$A$17,
_xlfn.FORECAST.LINEAR(
W26,
INDEX('DS2025'!$T$21:$T$35,MATCH(W26,'DS2025'!$S$21:$S$35,1)):
INDEX('DS2025'!$T$21:$T$35,MATCH(W26,'DS2025'!$S$21:$S$35,1)+1),
INDEX('DS2025'!$S$21:$S$35,MATCH(W26,'DS2025'!$S$21:$S$35,1)):
INDEX('DS2025'!$S$21:$S$35,MATCH(W26,'DS2025'!$S$21:$S$35,1)+1)),
IF($X$4=Database!$A$18,
_xlfn.FORECAST.LINEAR(
W26,
INDEX('DS2025'!$W$21:$W$35,MATCH(W26,'DS2025'!$V$21:$V$35,1)):
INDEX('DS2025'!$W$21:$W$35,MATCH(W26,'DS2025'!$V$21:$V$35,1)+1),
INDEX('DS2025'!$V$21:$V$35,MATCH(W26,'DS2025'!$V$21:$V$35,1)):
INDEX('DS2025'!$V$21:$V$35,MATCH(W26,'DS2025'!$V$21:$V$35,1)+1)),
IF($X$4=Database!$A$19,
_xlfn.FORECAST.LINEAR(
W26,
INDEX('DS2025'!$Z$21:$Z$35,MATCH(W26,'DS2025'!$Y$21:$Y$35,1)):
INDEX('DS2025'!$Z$21:$Z$35,MATCH(W26,'DS2025'!$Y$21:$Y$35,1)+1),
INDEX('DS2025'!$Y$21:$Y$35,MATCH(W26,'DS2025'!$Y$21:$Y$35,1)):
INDEX('DS2025'!$Y$21:$Y$35,MATCH(W26,'DS2025'!$Y$21:$Y$35,1)+1)),
IF($X$4=Database!$A$20,
_xlfn.FORECAST.LINEAR(
W26,
INDEX('DS2025'!$AC$21:$AC$35,MATCH(W26,'DS2025'!$AB$21:$AB$35,1)):
INDEX('DS2025'!$AC$21:$AC$35,MATCH(W26,'DS2025'!$AB$21:$AB$35,1)+1),
INDEX('DS2025'!$AB$21:$AB$35,MATCH(W26,'DS2025'!$AB$21:$AB$35,1)):
INDEX('DS2025'!$AB$21:$AB$35,MATCH(W26,'DS2025'!$AB$21:$AB$35,1)+1))
)))))))))))))))))))</f>
        <v>-0.35978884223155366</v>
      </c>
      <c r="Y26" s="98">
        <f t="shared" si="7"/>
        <v>106.57521115776845</v>
      </c>
      <c r="Z26" s="97">
        <f>'Data 100 C'!J27</f>
        <v>108.473</v>
      </c>
      <c r="AA26" s="98">
        <f>IF($AA$4=Database!$A$2,
_xlfn.FORECAST.LINEAR(Z26,
INDEX('DS2025'!$B$5:$B$15,MATCH(Z26,'DS2025'!$A$5:$A$15,1)):
INDEX('DS2025'!$B$5:$B$15,MATCH(Z26,'DS2025'!$A$5:$A$15,1)+1),
INDEX('DS2025'!$A$5:$A$15,MATCH(Z26,'DS2025'!$A$5:$A$15,1)):
INDEX('DS2025'!$A$5:$A$15,MATCH(Z26,'DS2025'!$A$5:$A$15,1)+1)),
IF($AA$4=Database!$A$3,
_xlfn.FORECAST.LINEAR(Z26,
INDEX('DS2025'!$E$5:$E$15,MATCH(Z26,'DS2025'!$D$5:$D$15,1)):
INDEX('DS2025'!$E$5:$E$15,MATCH(Z26,'DS2025'!$D$5:$D$15,1)+1),
INDEX('DS2025'!$D$5:$D$15,MATCH(Z26,'DS2025'!$D$5:$D$15,1)):
INDEX('DS2025'!$D$5:$D$15,MATCH(Z26,'DS2025'!$D$5:$D$15,1)+1)),
IF($AA$4=Database!$A$4,
_xlfn.FORECAST.LINEAR(Z26,
INDEX('DS2025'!$H$5:$H$15,MATCH(Z26,'DS2025'!$G$5:$G$15,1)):
INDEX('DS2025'!$H$5:$H$15,MATCH(Z26,'DS2025'!$G$5:$G$15,1)+1),
INDEX('DS2025'!$G$5:$G$15,MATCH(Z26,'DS2025'!$G$5:$G$15,1)):
INDEX('DS2025'!$G$5:$G$15,MATCH(Z26,'DS2025'!$G$5:$G$15,1)+1)),
IF($AA$4=Database!$A$5,
_xlfn.FORECAST.LINEAR(Z26,
INDEX('DS2025'!$K$5:$K$15,MATCH(Z26,'DS2025'!$J$5:$J$15,1)):
INDEX('DS2025'!$K$5:$K$15,MATCH(Z26,'DS2025'!$J$5:$J$15,1)+1),
INDEX('DS2025'!$J$5:$J$15,MATCH(Z26,'DS2025'!$J$5:$J$15,1)):
INDEX('DS2025'!$J$5:$J$15,MATCH(Z26,'DS2025'!$J$5:$J$15,1)+1)),
IF($AA$4=Database!$A$6,
_xlfn.FORECAST.LINEAR(Z26,
INDEX('DS2025'!$N$5:$N$15,MATCH(Z26,'DS2025'!$M$5:$M$15,1)):
INDEX('DS2025'!$N$5:$N$15,MATCH(Z26,'DS2025'!$M$5:$M$15,1)+1),
INDEX('DS2025'!$M$5:$M$15,MATCH(Z26,'DS2025'!$M$5:$M$15,1)):
INDEX('DS2025'!$M$5:$M$15,MATCH(Z26,'DS2025'!$M$5:$M$15,1)+1)),
IF($AA$4=Database!$A$7,
_xlfn.FORECAST.LINEAR(Z26,
INDEX('DS2025'!$Q$5:$Q$15,MATCH(Z26,'DS2025'!$P$5:$P$15,1)):
INDEX('DS2025'!$Q$5:$Q$15,MATCH(Z26,'DS2025'!$P$5:$P$15,1)+1),
INDEX('DS2025'!$P$5:$P$15,MATCH(Z26,'DS2025'!$P$5:$P$15,1)):
INDEX('DS2025'!$P$5:$P$15,MATCH(Z26,'DS2025'!$P$5:$P$15,1)+1)),
IF($AA$4=Database!$A$8,
_xlfn.FORECAST.LINEAR(Z26,
INDEX('DS2025'!$T$5:$T$15,MATCH(Z26,'DS2025'!$S$5:$S$15,1)):
INDEX('DS2025'!$T$5:$T$15,MATCH(Z26,'DS2025'!$S$5:$S$15,1)+1),
INDEX('DS2025'!$S$5:$S$15,MATCH(Z26,'DS2025'!$S$5:$S$15,1)):
INDEX('DS2025'!$S$5:$S$15,MATCH(Z26,'DS2025'!$S$5:$S$15,1)+1)),
IF($AA$4=Database!$A$9,
_xlfn.FORECAST.LINEAR(Z26,
INDEX('DS2025'!$W$5:$W$15,MATCH(Z26,'DS2025'!$V$5:$V$15,1)):
INDEX('DS2025'!$W$5:$W$15,MATCH(Z26,'DS2025'!$V$5:$V$15,1)+1),
INDEX('DS2025'!$V$5:$V$15,MATCH(Z26,'DS2025'!$V$5:$V$15,1)):
INDEX('DS2025'!$V$5:$V$15,MATCH(Z26,'DS2025'!$V$5:$V$15,1)+1)),
IF($AA$4=Database!$A$10,
_xlfn.FORECAST.LINEAR(Z26,
INDEX('DS2025'!$Z$5:$Z$15,MATCH(Z26,'DS2025'!$Y$5:$Y$15,1)):
INDEX('DS2025'!$Z$5:$Z$15,MATCH(Z26,'DS2025'!$Y$5:$Y$15,1)+1),
INDEX('DS2025'!$Y$5:$Y$15,MATCH(Z26,'DS2025'!$Y$5:$Y$15,1)):
INDEX('DS2025'!$Y$5:$Y$15,MATCH(Z26,'DS2025'!$Y$5:$Y$15,1)+1)),
IF($AA$4=Database!$A$11,
_xlfn.FORECAST.LINEAR(
Z26,
INDEX('DS2025'!$B$21:$B$35,MATCH(Z26,'DS2025'!$A$21:$A$35,1)):
INDEX('DS2025'!$B$21:$B$35,MATCH(Z26,'DS2025'!$A$21:$A$35,1)+1),
INDEX('DS2025'!$A$21:$A$35,MATCH(Z26,'DS2025'!$A$21:$A$35,1)):
INDEX('DS2025'!$A$21:$A$35,MATCH(Z26,'DS2025'!$A$21:$A$35,1)+1)),
IF($AA$4=Database!$A$12,
_xlfn.FORECAST.LINEAR(
Z26,
INDEX('DS2025'!$E$21:$E$35,MATCH(Z26,'DS2025'!$D$21:$D$35,1)):
INDEX('DS2025'!$E$21:$E$35,MATCH(Z26,'DS2025'!$D$21:$D$35,1)+1),
INDEX('DS2025'!$D$21:$D$35,MATCH(Z26,'DS2025'!$D$21:$D$35,1)):
INDEX('DS2025'!$D$21:$D$35,MATCH(Z26,'DS2025'!$D$21:$D$35,1)+1)),
IF($AA$4=Database!$A$13,
_xlfn.FORECAST.LINEAR(
Z26,
INDEX('DS2025'!$H$21:$H$35,MATCH(Z26,'DS2025'!$G$21:$G$35,1)):
INDEX('DS2025'!$H$21:$H$35,MATCH(Z26,'DS2025'!$G$21:$G$35,1)+1),
INDEX('DS2025'!$G$21:$G$35,MATCH(Z26,'DS2025'!$G$21:$G$35,1)):
INDEX('DS2025'!$G$21:$G$35,MATCH(Z26,'DS2025'!$G$21:$G$35,1)+1)),
IF($AA$4=Database!$A$14,
_xlfn.FORECAST.LINEAR(
Z26,
INDEX('DS2025'!$K$21:$K$35,MATCH(Z26,'DS2025'!$J$21:$J$35,1)):
INDEX('DS2025'!$K$21:$K$35,MATCH(Z26,'DS2025'!$J$21:$J$35,1)+1),
INDEX('DS2025'!$J$21:$J$35,MATCH(Z26,'DS2025'!$J$21:$J$35,1)):
INDEX('DS2025'!$J$21:$J$35,MATCH(Z26,'DS2025'!$J$21:$J$35,1)+1)),
IF($AA$4=Database!$A$15,
_xlfn.FORECAST.LINEAR(
Z26,
INDEX('DS2025'!$N$21:$N$35,MATCH(Z26,'DS2025'!$M$21:$M$35,1)):
INDEX('DS2025'!$N$21:$N$35,MATCH(Z26,'DS2025'!$M$21:$M$35,1)+1),
INDEX('DS2025'!$M$21:$M$35,MATCH(Z26,'DS2025'!$M$21:$M$35,1)):
INDEX('DS2025'!$M$21:$M$35,MATCH(Z26,'DS2025'!$M$21:$M$35,1)+1)),
IF($AA$4=Database!$A$16,
_xlfn.FORECAST.LINEAR(
Z26,
INDEX('DS2025'!$Q$21:$Q$35,MATCH(Z26,'DS2025'!$P$21:$P$35,1)):
INDEX('DS2025'!$Q$21:$Q$35,MATCH(Z26,'DS2025'!$P$21:$P$35,1)+1),
INDEX('DS2025'!$P$21:$P$35,MATCH(Z26,'DS2025'!$P$21:$P$35,1)):
INDEX('DS2025'!$P$21:$P$35,MATCH(Z26,'DS2025'!$P$21:$P$35,1)+1)),
IF($AA$4=Database!$A$17,
_xlfn.FORECAST.LINEAR(
Z26,
INDEX('DS2025'!$T$21:$T$35,MATCH(Z26,'DS2025'!$S$21:$S$35,1)):
INDEX('DS2025'!$T$21:$T$35,MATCH(Z26,'DS2025'!$S$21:$S$35,1)+1),
INDEX('DS2025'!$S$21:$S$35,MATCH(Z26,'DS2025'!$S$21:$S$35,1)):
INDEX('DS2025'!$S$21:$S$35,MATCH(Z26,'DS2025'!$S$21:$S$35,1)+1)),
IF($AA$4=Database!$A$18,
_xlfn.FORECAST.LINEAR(
Z26,
INDEX('DS2025'!$W$21:$W$35,MATCH(Z26,'DS2025'!$V$21:$V$35,1)):
INDEX('DS2025'!$W$21:$W$35,MATCH(Z26,'DS2025'!$V$21:$V$35,1)+1),
INDEX('DS2025'!$V$21:$V$35,MATCH(Z26,'DS2025'!$V$21:$V$35,1)):
INDEX('DS2025'!$V$21:$V$35,MATCH(Z26,'DS2025'!$V$21:$V$35,1)+1)),
IF($AA$4=Database!$A$19,
_xlfn.FORECAST.LINEAR(
Z26,
INDEX('DS2025'!$Z$21:$Z$35,MATCH(Z26,'DS2025'!$Y$21:$Y$35,1)):
INDEX('DS2025'!$Z$21:$Z$35,MATCH(Z26,'DS2025'!$Y$21:$Y$35,1)+1),
INDEX('DS2025'!$Y$21:$Y$35,MATCH(Z26,'DS2025'!$Y$21:$Y$35,1)):
INDEX('DS2025'!$Y$21:$Y$35,MATCH(Z26,'DS2025'!$Y$21:$Y$35,1)+1)),
IF($AA$4=Database!$A$20,
_xlfn.FORECAST.LINEAR(
Z26,
INDEX('DS2025'!$AC$21:$AC$35,MATCH(Z26,'DS2025'!$AB$21:$AB$35,1)):
INDEX('DS2025'!$AC$21:$AC$35,MATCH(Z26,'DS2025'!$AB$21:$AB$35,1)+1),
INDEX('DS2025'!$AB$21:$AB$35,MATCH(Z26,'DS2025'!$AB$21:$AB$35,1)):
INDEX('DS2025'!$AB$21:$AB$35,MATCH(Z26,'DS2025'!$AB$21:$AB$35,1)+1))
)))))))))))))))))))</f>
        <v>-0.35997336532693458</v>
      </c>
      <c r="AB26" s="97">
        <f t="shared" si="8"/>
        <v>108.11302663467306</v>
      </c>
      <c r="AC26" s="318">
        <f>'Data 100 C'!K27</f>
        <v>107</v>
      </c>
      <c r="AD26" s="42"/>
      <c r="AE26" s="42"/>
      <c r="AF26" s="42"/>
    </row>
    <row r="27" spans="1:32" ht="15" customHeight="1">
      <c r="A27" s="316">
        <v>21</v>
      </c>
      <c r="B27" s="316">
        <f>'Data 100 C'!B28</f>
        <v>108.36</v>
      </c>
      <c r="C27" s="98">
        <f>IF($C$4=Database!$A$2,
_xlfn.FORECAST.LINEAR(B27,
INDEX('DS2025'!$B$5:$B$15,MATCH(B27,'DS2025'!$A$5:$A$15,1)):
INDEX('DS2025'!$B$5:$B$15,MATCH(B27,'DS2025'!$A$5:$A$15,1)+1),
INDEX('DS2025'!$A$5:$A$15,MATCH(B27,'DS2025'!$A$5:$A$15,1)):
INDEX('DS2025'!$A$5:$A$15,MATCH(B27,'DS2025'!$A$5:$A$15,1)+1)),
IF($C$4=Database!$A$3,
_xlfn.FORECAST.LINEAR(B27,
INDEX('DS2025'!$E$5:$E$15,MATCH(B27,'DS2025'!$D$5:$D$15,1)):
INDEX('DS2025'!$E$5:$E$15,MATCH(B27,'DS2025'!$D$5:$D$15,1)+1),
INDEX('DS2025'!$D$5:$D$15,MATCH(B27,'DS2025'!$D$5:$D$15,1)):
INDEX('DS2025'!$D$5:$D$15,MATCH(B27,'DS2025'!$D$5:$D$15,1)+1)),
IF($C$4=Database!$A$4,
_xlfn.FORECAST.LINEAR(B27,
INDEX('DS2025'!$H$5:$H$15,MATCH(B27,'DS2025'!$G$5:$G$15,1)):
INDEX('DS2025'!$H$5:$H$15,MATCH(B27,'DS2025'!$G$5:$G$15,1)+1),
INDEX('DS2025'!$G$5:$G$15,MATCH(B27,'DS2025'!$G$5:$G$15,1)):
INDEX('DS2025'!$G$5:$G$15,MATCH(B27,'DS2025'!$G$5:$G$15,1)+1)),
IF($C$4=Database!$A$5,
_xlfn.FORECAST.LINEAR(B27,
INDEX('DS2025'!$K$5:$K$15,MATCH(B27,'DS2025'!$J$5:$J$15,1)):
INDEX('DS2025'!$K$5:$K$15,MATCH(B27,'DS2025'!$J$5:$J$15,1)+1),
INDEX('DS2025'!$J$5:$J$15,MATCH(B27,'DS2025'!$J$5:$J$15,1)):
INDEX('DS2025'!$J$5:$J$15,MATCH(B27,'DS2025'!$J$5:$J$15,1)+1)),
IF($C$4=Database!$A$6,
_xlfn.FORECAST.LINEAR(B27,
INDEX('DS2025'!$N$5:$N$15,MATCH(B27,'DS2025'!$M$5:$M$15,1)):
INDEX('DS2025'!$N$5:$N$15,MATCH(B27,'DS2025'!$M$5:$M$15,1)+1),
INDEX('DS2025'!$M$5:$M$15,MATCH(B27,'DS2025'!$M$5:$M$15,1)):
INDEX('DS2025'!$M$5:$M$15,MATCH(B27,'DS2025'!$M$5:$M$15,1)+1)),
IF($C$4=Database!$A$7,
_xlfn.FORECAST.LINEAR(B27,
INDEX('DS2025'!$Q$5:$Q$15,MATCH(B27,'DS2025'!$P$5:$P$15,1)):
INDEX('DS2025'!$Q$5:$Q$15,MATCH(B27,'DS2025'!$P$5:$P$15,1)+1),
INDEX('DS2025'!$P$5:$P$15,MATCH(B27,'DS2025'!$P$5:$P$15,1)):
INDEX('DS2025'!$P$5:$P$15,MATCH(B27,'DS2025'!$P$5:$P$15,1)+1)),
IF($C$4=Database!$A$8,
_xlfn.FORECAST.LINEAR(B27,
INDEX('DS2025'!$T$5:$T$15,MATCH(B27,'DS2025'!$S$5:$S$15,1)):
INDEX('DS2025'!$T$5:$T$15,MATCH(B27,'DS2025'!$S$5:$S$15,1)+1),
INDEX('DS2025'!$S$5:$S$15,MATCH(B27,'DS2025'!$S$5:$S$15,1)):
INDEX('DS2025'!$S$5:$S$15,MATCH(B27,'DS2025'!$S$5:$S$15,1)+1)),
IF($C$4=Database!$A$9,
_xlfn.FORECAST.LINEAR(B27,
INDEX('DS2025'!$W$5:$W$15,MATCH(B27,'DS2025'!$V$5:$V$15,1)):
INDEX('DS2025'!$W$5:$W$15,MATCH(B27,'DS2025'!$V$5:$V$15,1)+1),
INDEX('DS2025'!$V$5:$V$15,MATCH(B27,'DS2025'!$V$5:$V$15,1)):
INDEX('DS2025'!$V$5:$V$15,MATCH(B27,'DS2025'!$V$5:$V$15,1)+1)),
IF($C$4=Database!$A$10,
_xlfn.FORECAST.LINEAR(B27,
INDEX('DS2025'!$Z$5:$Z$15,MATCH(B27,'DS2025'!$Y$5:$Y$15,1)):
INDEX('DS2025'!$Z$5:$Z$15,MATCH(B27,'DS2025'!$Y$5:$Y$15,1)+1),
INDEX('DS2025'!$Y$5:$Y$15,MATCH(B27,'DS2025'!$Y$5:$Y$15,1)):
INDEX('DS2025'!$Y$5:$Y$15,MATCH(B27,'DS2025'!$Y$5:$Y$15,1)+1)),
IF($C$4=Database!$A$11,
_xlfn.FORECAST.LINEAR(
B27,
INDEX('DS2025'!$B$21:$B$35,MATCH(B27,'DS2025'!$A$21:$A$35,1)):
INDEX('DS2025'!$B$21:$B$35,MATCH(B27,'DS2025'!$A$21:$A$35,1)+1),
INDEX('DS2025'!$A$21:$A$35,MATCH(B27,'DS2025'!$A$21:$A$35,1)):
INDEX('DS2025'!$A$21:$A$35,MATCH(B27,'DS2025'!$A$21:$A$35,1)+1)),
IF($C$4=Database!$A$12,
_xlfn.FORECAST.LINEAR(
B27,
INDEX('DS2025'!$E$21:$E$35,MATCH(B27,'DS2025'!$D$21:$D$35,1)):
INDEX('DS2025'!$E$21:$E$35,MATCH(B27,'DS2025'!$D$21:$D$35,1)+1),
INDEX('DS2025'!$D$21:$D$35,MATCH(B27,'DS2025'!$D$21:$D$35,1)):
INDEX('DS2025'!$D$21:$D$35,MATCH(B27,'DS2025'!$D$21:$D$35,1)+1)),
IF($C$4=Database!$A$13,
_xlfn.FORECAST.LINEAR(
B27,
INDEX('DS2025'!$H$21:$H$35,MATCH(B27,'DS2025'!$G$21:$G$35,1)):
INDEX('DS2025'!$H$21:$H$35,MATCH(B27,'DS2025'!$G$21:$G$35,1)+1),
INDEX('DS2025'!$G$21:$G$35,MATCH(B27,'DS2025'!$G$21:$G$35,1)):
INDEX('DS2025'!$G$21:$G$35,MATCH(B27,'DS2025'!$G$21:$G$35,1)+1)),
IF($C$4=Database!$A$14,
_xlfn.FORECAST.LINEAR(
B27,
INDEX('DS2025'!$K$21:$K$35,MATCH(B27,'DS2025'!$J$21:$J$35,1)):
INDEX('DS2025'!$K$21:$K$35,MATCH(B27,'DS2025'!$J$21:$J$35,1)+1),
INDEX('DS2025'!$J$21:$J$35,MATCH(B27,'DS2025'!$J$21:$J$35,1)):
INDEX('DS2025'!$J$21:$J$35,MATCH(B27,'DS2025'!$J$21:$J$35,1)+1)),
IF($C$4=Database!$A$15,
_xlfn.FORECAST.LINEAR(
B27,
INDEX('DS2025'!$N$21:$N$35,MATCH(B27,'DS2025'!$M$21:$M$35,1)):
INDEX('DS2025'!$N$21:$N$35,MATCH(B27,'DS2025'!$M$21:$M$35,1)+1),
INDEX('DS2025'!$M$21:$M$35,MATCH(B27,'DS2025'!$M$21:$M$35,1)):
INDEX('DS2025'!$M$21:$M$35,MATCH(B27,'DS2025'!$M$21:$M$35,1)+1)),
IF($C$4=Database!$A$16,
_xlfn.FORECAST.LINEAR(
B27,
INDEX('DS2025'!$Q$21:$Q$35,MATCH(B27,'DS2025'!$P$21:$P$35,1)):
INDEX('DS2025'!$Q$21:$Q$35,MATCH(B27,'DS2025'!$P$21:$P$35,1)+1),
INDEX('DS2025'!$P$21:$P$35,MATCH(B27,'DS2025'!$P$21:$P$35,1)):
INDEX('DS2025'!$P$21:$P$35,MATCH(B27,'DS2025'!$P$21:$P$35,1)+1)),
IF($C$4=Database!$A$17,
_xlfn.FORECAST.LINEAR(
B27,
INDEX('DS2025'!$T$21:$T$35,MATCH(B27,'DS2025'!$S$21:$S$35,1)):
INDEX('DS2025'!$T$21:$T$35,MATCH(B27,'DS2025'!$S$21:$S$35,1)+1),
INDEX('DS2025'!$S$21:$S$35,MATCH(B27,'DS2025'!$S$21:$S$35,1)):
INDEX('DS2025'!$S$21:$S$35,MATCH(B27,'DS2025'!$S$21:$S$35,1)+1)),
IF($C$4=Database!$A$18,
_xlfn.FORECAST.LINEAR(
B27,
INDEX('DS2025'!$W$21:$W$35,MATCH(B27,'DS2025'!$V$21:$V$35,1)):
INDEX('DS2025'!$W$21:$W$35,MATCH(B27,'DS2025'!$V$21:$V$35,1)+1),
INDEX('DS2025'!$V$21:$V$35,MATCH(B27,'DS2025'!$V$21:$V$35,1)):
INDEX('DS2025'!$V$21:$V$35,MATCH(B27,'DS2025'!$V$21:$V$35,1)+1)),
IF($C$4=Database!$A$19,
_xlfn.FORECAST.LINEAR(
B27,
INDEX('DS2025'!$Z$21:$Z$35,MATCH(B27,'DS2025'!$Y$21:$Y$35,1)):
INDEX('DS2025'!$Z$21:$Z$35,MATCH(B27,'DS2025'!$Y$21:$Y$35,1)+1),
INDEX('DS2025'!$Y$21:$Y$35,MATCH(B27,'DS2025'!$Y$21:$Y$35,1)):
INDEX('DS2025'!$Y$21:$Y$35,MATCH(B27,'DS2025'!$Y$21:$Y$35,1)+1)),
IF($C$4=Database!$A$20,
_xlfn.FORECAST.LINEAR(
B27,
INDEX('DS2025'!$AC$21:$AC$35,MATCH(B27,'DS2025'!$AB$21:$AB$35,1)):
INDEX('DS2025'!$AC$21:$AC$35,MATCH(B27,'DS2025'!$AB$21:$AB$35,1)+1),
INDEX('DS2025'!$AB$21:$AB$35,MATCH(B27,'DS2025'!$AB$21:$AB$35,1)):
INDEX('DS2025'!$AB$21:$AB$35,MATCH(B27,'DS2025'!$AB$21:$AB$35,1)+1))
)))))))))))))))))))</f>
        <v>-0.35995980803839228</v>
      </c>
      <c r="D27" s="98">
        <f t="shared" si="0"/>
        <v>108.0000401919616</v>
      </c>
      <c r="E27" s="98">
        <f>'Data 100 C'!C28</f>
        <v>109.515</v>
      </c>
      <c r="F27" s="98">
        <f>IF($F$4=Database!$A$2,
_xlfn.FORECAST.LINEAR(E27,
INDEX('DS2025'!$B$5:$B$15,MATCH(E27,'DS2025'!$A$5:$A$15,1)):
INDEX('DS2025'!$B$5:$B$15,MATCH(E27,'DS2025'!$A$5:$A$15,1)+1),
INDEX('DS2025'!$A$5:$A$15,MATCH(E27,'DS2025'!$A$5:$A$15,1)):
INDEX('DS2025'!$A$5:$A$15,MATCH(E27,'DS2025'!$A$5:$A$15,1)+1)),
IF($F$4=Database!$A$3,
_xlfn.FORECAST.LINEAR(E27,
INDEX('DS2025'!$E$5:$E$15,MATCH(E27,'DS2025'!$D$5:$D$15,1)):
INDEX('DS2025'!$E$5:$E$15,MATCH(E27,'DS2025'!$D$5:$D$15,1)+1),
INDEX('DS2025'!$D$5:$D$15,MATCH(E27,'DS2025'!$D$5:$D$15,1)):
INDEX('DS2025'!$D$5:$D$15,MATCH(E27,'DS2025'!$D$5:$D$15,1)+1)),
IF($F$4=Database!$A$4,
_xlfn.FORECAST.LINEAR(E27,
INDEX('DS2025'!$H$5:$H$15,MATCH(E27,'DS2025'!$G$5:$G$15,1)):
INDEX('DS2025'!$H$5:$H$15,MATCH(E27,'DS2025'!$G$5:$G$15,1)+1),
INDEX('DS2025'!$G$5:$G$15,MATCH(E27,'DS2025'!$G$5:$G$15,1)):
INDEX('DS2025'!$G$5:$G$15,MATCH(E27,'DS2025'!$G$5:$G$15,1)+1)),
IF($F$4=Database!$A$5,
_xlfn.FORECAST.LINEAR(E27,
INDEX('DS2025'!$K$5:$K$15,MATCH(E27,'DS2025'!$J$5:$J$15,1)):
INDEX('DS2025'!$K$5:$K$15,MATCH(E27,'DS2025'!$J$5:$J$15,1)+1),
INDEX('DS2025'!$J$5:$J$15,MATCH(E27,'DS2025'!$J$5:$J$15,1)):
INDEX('DS2025'!$J$5:$J$15,MATCH(E27,'DS2025'!$J$5:$J$15,1)+1)),
IF($F$4=Database!$A$6,
_xlfn.FORECAST.LINEAR(E27,
INDEX('DS2025'!$N$5:$N$15,MATCH(E27,'DS2025'!$M$5:$M$15,1)):
INDEX('DS2025'!$N$5:$N$15,MATCH(E27,'DS2025'!$M$5:$M$15,1)+1),
INDEX('DS2025'!$M$5:$M$15,MATCH(E27,'DS2025'!$M$5:$M$15,1)):
INDEX('DS2025'!$M$5:$M$15,MATCH(E27,'DS2025'!$M$5:$M$15,1)+1)),
IF($F$4=Database!$A$7,
_xlfn.FORECAST.LINEAR(E27,
INDEX('DS2025'!$Q$5:$Q$15,MATCH(E27,'DS2025'!$P$5:$P$15,1)):
INDEX('DS2025'!$Q$5:$Q$15,MATCH(E27,'DS2025'!$P$5:$P$15,1)+1),
INDEX('DS2025'!$P$5:$P$15,MATCH(E27,'DS2025'!$P$5:$P$15,1)):
INDEX('DS2025'!$P$5:$P$15,MATCH(E27,'DS2025'!$P$5:$P$15,1)+1)),
IF($F$4=Database!$A$8,
_xlfn.FORECAST.LINEAR(E27,
INDEX('DS2025'!$T$5:$T$15,MATCH(E27,'DS2025'!$S$5:$S$15,1)):
INDEX('DS2025'!$T$5:$T$15,MATCH(E27,'DS2025'!$S$5:$S$15,1)+1),
INDEX('DS2025'!$S$5:$S$15,MATCH(E27,'DS2025'!$S$5:$S$15,1)):
INDEX('DS2025'!$S$5:$S$15,MATCH(E27,'DS2025'!$S$5:$S$15,1)+1)),
IF($F$4=Database!$A$9,
_xlfn.FORECAST.LINEAR(E27,
INDEX('DS2025'!$W$5:$W$15,MATCH(E27,'DS2025'!$V$5:$V$15,1)):
INDEX('DS2025'!$W$5:$W$15,MATCH(E27,'DS2025'!$V$5:$V$15,1)+1),
INDEX('DS2025'!$V$5:$V$15,MATCH(E27,'DS2025'!$V$5:$V$15,1)):
INDEX('DS2025'!$V$5:$V$15,MATCH(E27,'DS2025'!$V$5:$V$15,1)+1)),
IF($F$4=Database!$A$10,
_xlfn.FORECAST.LINEAR(E27,
INDEX('DS2025'!$Z$5:$Z$15,MATCH(E27,'DS2025'!$Y$5:$Y$15,1)):
INDEX('DS2025'!$Z$5:$Z$15,MATCH(E27,'DS2025'!$Y$5:$Y$15,1)+1),
INDEX('DS2025'!$Y$5:$Y$15,MATCH(E27,'DS2025'!$Y$5:$Y$15,1)):
INDEX('DS2025'!$Y$5:$Y$15,MATCH(E27,'DS2025'!$Y$5:$Y$15,1)+1)),
IF($F$4=Database!$A$11,
_xlfn.FORECAST.LINEAR(
E27,
INDEX('DS2025'!$B$21:$B$35,MATCH(E27,'DS2025'!$A$21:$A$35,1)):
INDEX('DS2025'!$B$21:$B$35,MATCH(E27,'DS2025'!$A$21:$A$35,1)+1),
INDEX('DS2025'!$A$21:$A$35,MATCH(E27,'DS2025'!$A$21:$A$35,1)):
INDEX('DS2025'!$A$21:$A$35,MATCH(E27,'DS2025'!$A$21:$A$35,1)+1)),
IF($F$4=Database!$A$12,
_xlfn.FORECAST.LINEAR(
E27,
INDEX('DS2025'!$E$21:$E$35,MATCH(E27,'DS2025'!$D$21:$D$35,1)):
INDEX('DS2025'!$E$21:$E$35,MATCH(E27,'DS2025'!$D$21:$D$35,1)+1),
INDEX('DS2025'!$D$21:$D$35,MATCH(E27,'DS2025'!$D$21:$D$35,1)):
INDEX('DS2025'!$D$21:$D$35,MATCH(E27,'DS2025'!$D$21:$D$35,1)+1)),
IF($F$4=Database!$A$13,
_xlfn.FORECAST.LINEAR(
E27,
INDEX('DS2025'!$H$21:$H$35,MATCH(E27,'DS2025'!$G$21:$G$35,1)):
INDEX('DS2025'!$H$21:$H$35,MATCH(E27,'DS2025'!$G$21:$G$35,1)+1),
INDEX('DS2025'!$G$21:$G$35,MATCH(E27,'DS2025'!$G$21:$G$35,1)):
INDEX('DS2025'!$G$21:$G$35,MATCH(E27,'DS2025'!$G$21:$G$35,1)+1)),
IF($F$4=Database!$A$14,
_xlfn.FORECAST.LINEAR(
E27,
INDEX('DS2025'!$K$21:$K$35,MATCH(E27,'DS2025'!$J$21:$J$35,1)):
INDEX('DS2025'!$K$21:$K$35,MATCH(E27,'DS2025'!$J$21:$J$35,1)+1),
INDEX('DS2025'!$J$21:$J$35,MATCH(E27,'DS2025'!$J$21:$J$35,1)):
INDEX('DS2025'!$J$21:$J$35,MATCH(E27,'DS2025'!$J$21:$J$35,1)+1)),
IF($F$4=Database!$A$15,
_xlfn.FORECAST.LINEAR(
E27,
INDEX('DS2025'!$N$21:$N$35,MATCH(E27,'DS2025'!$M$21:$M$35,1)):
INDEX('DS2025'!$N$21:$N$35,MATCH(E27,'DS2025'!$M$21:$M$35,1)+1),
INDEX('DS2025'!$M$21:$M$35,MATCH(E27,'DS2025'!$M$21:$M$35,1)):
INDEX('DS2025'!$M$21:$M$35,MATCH(E27,'DS2025'!$M$21:$M$35,1)+1)),
IF($F$4=Database!$A$16,
_xlfn.FORECAST.LINEAR(
E27,
INDEX('DS2025'!$Q$21:$Q$35,MATCH(E27,'DS2025'!$P$21:$P$35,1)):
INDEX('DS2025'!$Q$21:$Q$35,MATCH(E27,'DS2025'!$P$21:$P$35,1)+1),
INDEX('DS2025'!$P$21:$P$35,MATCH(E27,'DS2025'!$P$21:$P$35,1)):
INDEX('DS2025'!$P$21:$P$35,MATCH(E27,'DS2025'!$P$21:$P$35,1)+1)),
IF($F$4=Database!$A$17,
_xlfn.FORECAST.LINEAR(
E27,
INDEX('DS2025'!$T$21:$T$35,MATCH(E27,'DS2025'!$S$21:$S$35,1)):
INDEX('DS2025'!$T$21:$T$35,MATCH(E27,'DS2025'!$S$21:$S$35,1)+1),
INDEX('DS2025'!$S$21:$S$35,MATCH(E27,'DS2025'!$S$21:$S$35,1)):
INDEX('DS2025'!$S$21:$S$35,MATCH(E27,'DS2025'!$S$21:$S$35,1)+1)),
IF($F$4=Database!$A$18,
_xlfn.FORECAST.LINEAR(
E27,
INDEX('DS2025'!$W$21:$W$35,MATCH(E27,'DS2025'!$V$21:$V$35,1)):
INDEX('DS2025'!$W$21:$W$35,MATCH(E27,'DS2025'!$V$21:$V$35,1)+1),
INDEX('DS2025'!$V$21:$V$35,MATCH(E27,'DS2025'!$V$21:$V$35,1)):
INDEX('DS2025'!$V$21:$V$35,MATCH(E27,'DS2025'!$V$21:$V$35,1)+1)),
IF($F$4=Database!$A$19,
_xlfn.FORECAST.LINEAR(
E27,
INDEX('DS2025'!$Z$21:$Z$35,MATCH(E27,'DS2025'!$Y$21:$Y$35,1)):
INDEX('DS2025'!$Z$21:$Z$35,MATCH(E27,'DS2025'!$Y$21:$Y$35,1)+1),
INDEX('DS2025'!$Y$21:$Y$35,MATCH(E27,'DS2025'!$Y$21:$Y$35,1)):
INDEX('DS2025'!$Y$21:$Y$35,MATCH(E27,'DS2025'!$Y$21:$Y$35,1)+1)),
IF($F$4=Database!$A$20,
_xlfn.FORECAST.LINEAR(
E27,
INDEX('DS2025'!$AC$21:$AC$35,MATCH(E27,'DS2025'!$AB$21:$AB$35,1)):
INDEX('DS2025'!$AC$21:$AC$35,MATCH(E27,'DS2025'!$AB$21:$AB$35,1)+1),
INDEX('DS2025'!$AB$21:$AB$35,MATCH(E27,'DS2025'!$AB$21:$AB$35,1)):
INDEX('DS2025'!$AB$21:$AB$35,MATCH(E27,'DS2025'!$AB$21:$AB$35,1)+1))
)))))))))))))))))))</f>
        <v>-0.36009838032393521</v>
      </c>
      <c r="G27" s="98">
        <f t="shared" si="1"/>
        <v>109.15490161967607</v>
      </c>
      <c r="H27" s="98">
        <f>'Data 100 C'!D28</f>
        <v>108.13</v>
      </c>
      <c r="I27" s="98">
        <f>IF($I$4=Database!$A$2,
_xlfn.FORECAST.LINEAR(H27,
INDEX('DS2025'!$B$5:$B$15,MATCH(H27,'DS2025'!$A$5:$A$15,1)):
INDEX('DS2025'!$B$5:$B$15,MATCH(H27,'DS2025'!$A$5:$A$15,1)+1),
INDEX('DS2025'!$A$5:$A$15,MATCH(H27,'DS2025'!$A$5:$A$15,1)):
INDEX('DS2025'!$A$5:$A$15,MATCH(H27,'DS2025'!$A$5:$A$15,1)+1)),
IF($I$4=Database!$A$3,
_xlfn.FORECAST.LINEAR(H27,
INDEX('DS2025'!$E$5:$E$15,MATCH(H27,'DS2025'!$D$5:$D$15,1)):
INDEX('DS2025'!$E$5:$E$15,MATCH(H27,'DS2025'!$D$5:$D$15,1)+1),
INDEX('DS2025'!$D$5:$D$15,MATCH(H27,'DS2025'!$D$5:$D$15,1)):
INDEX('DS2025'!$D$5:$D$15,MATCH(H27,'DS2025'!$D$5:$D$15,1)+1)),
IF($I$4=Database!$A$4,
_xlfn.FORECAST.LINEAR(H27,
INDEX('DS2025'!$H$5:$H$15,MATCH(H27,'DS2025'!$G$5:$G$15,1)):
INDEX('DS2025'!$H$5:$H$15,MATCH(H27,'DS2025'!$G$5:$G$15,1)+1),
INDEX('DS2025'!$G$5:$G$15,MATCH(H27,'DS2025'!$G$5:$G$15,1)):
INDEX('DS2025'!$G$5:$G$15,MATCH(H27,'DS2025'!$G$5:$G$15,1)+1)),
IF($I$4=Database!$A$5,
_xlfn.FORECAST.LINEAR(H27,
INDEX('DS2025'!$K$5:$K$15,MATCH(H27,'DS2025'!$J$5:$J$15,1)):
INDEX('DS2025'!$K$5:$K$15,MATCH(H27,'DS2025'!$J$5:$J$15,1)+1),
INDEX('DS2025'!$J$5:$J$15,MATCH(H27,'DS2025'!$J$5:$J$15,1)):
INDEX('DS2025'!$J$5:$J$15,MATCH(H27,'DS2025'!$J$5:$J$15,1)+1)),
IF($I$4=Database!$A$6,
_xlfn.FORECAST.LINEAR(H27,
INDEX('DS2025'!$N$5:$N$15,MATCH(H27,'DS2025'!$M$5:$M$15,1)):
INDEX('DS2025'!$N$5:$N$15,MATCH(H27,'DS2025'!$M$5:$M$15,1)+1),
INDEX('DS2025'!$M$5:$M$15,MATCH(H27,'DS2025'!$M$5:$M$15,1)):
INDEX('DS2025'!$M$5:$M$15,MATCH(H27,'DS2025'!$M$5:$M$15,1)+1)),
IF($I$4=Database!$A$7,
_xlfn.FORECAST.LINEAR(H27,
INDEX('DS2025'!$Q$5:$Q$15,MATCH(H27,'DS2025'!$P$5:$P$15,1)):
INDEX('DS2025'!$Q$5:$Q$15,MATCH(H27,'DS2025'!$P$5:$P$15,1)+1),
INDEX('DS2025'!$P$5:$P$15,MATCH(H27,'DS2025'!$P$5:$P$15,1)):
INDEX('DS2025'!$P$5:$P$15,MATCH(H27,'DS2025'!$P$5:$P$15,1)+1)),
IF($I$4=Database!$A$8,
_xlfn.FORECAST.LINEAR(H27,
INDEX('DS2025'!$T$5:$T$15,MATCH(H27,'DS2025'!$S$5:$S$15,1)):
INDEX('DS2025'!$T$5:$T$15,MATCH(H27,'DS2025'!$S$5:$S$15,1)+1),
INDEX('DS2025'!$S$5:$S$15,MATCH(H27,'DS2025'!$S$5:$S$15,1)):
INDEX('DS2025'!$S$5:$S$15,MATCH(H27,'DS2025'!$S$5:$S$15,1)+1)),
IF($I$4=Database!$A$9,
_xlfn.FORECAST.LINEAR(H27,
INDEX('DS2025'!$W$5:$W$15,MATCH(H27,'DS2025'!$V$5:$V$15,1)):
INDEX('DS2025'!$W$5:$W$15,MATCH(H27,'DS2025'!$V$5:$V$15,1)+1),
INDEX('DS2025'!$V$5:$V$15,MATCH(H27,'DS2025'!$V$5:$V$15,1)):
INDEX('DS2025'!$V$5:$V$15,MATCH(H27,'DS2025'!$V$5:$V$15,1)+1)),
IF($I$4=Database!$A$10,
_xlfn.FORECAST.LINEAR(H27,
INDEX('DS2025'!$Z$5:$Z$15,MATCH(H27,'DS2025'!$Y$5:$Y$15,1)):
INDEX('DS2025'!$Z$5:$Z$15,MATCH(H27,'DS2025'!$Y$5:$Y$15,1)+1),
INDEX('DS2025'!$Y$5:$Y$15,MATCH(H27,'DS2025'!$Y$5:$Y$15,1)):
INDEX('DS2025'!$Y$5:$Y$15,MATCH(H27,'DS2025'!$Y$5:$Y$15,1)+1)),
IF($I$4=Database!$A$11,
_xlfn.FORECAST.LINEAR(
H27,
INDEX('DS2025'!$B$21:$B$35,MATCH(H27,'DS2025'!$A$21:$A$35,1)):
INDEX('DS2025'!$B$21:$B$35,MATCH(H27,'DS2025'!$A$21:$A$35,1)+1),
INDEX('DS2025'!$A$21:$A$35,MATCH(H27,'DS2025'!$A$21:$A$35,1)):
INDEX('DS2025'!$A$21:$A$35,MATCH(H27,'DS2025'!$A$21:$A$35,1)+1)),
IF($I$4=Database!$A$12,
_xlfn.FORECAST.LINEAR(
H27,
INDEX('DS2025'!$E$21:$E$35,MATCH(H27,'DS2025'!$D$21:$D$35,1)):
INDEX('DS2025'!$E$21:$E$35,MATCH(H27,'DS2025'!$D$21:$D$35,1)+1),
INDEX('DS2025'!$D$21:$D$35,MATCH(H27,'DS2025'!$D$21:$D$35,1)):
INDEX('DS2025'!$D$21:$D$35,MATCH(H27,'DS2025'!$D$21:$D$35,1)+1)),
IF($I$4=Database!$A$13,
_xlfn.FORECAST.LINEAR(
H27,
INDEX('DS2025'!$H$21:$H$35,MATCH(H27,'DS2025'!$G$21:$G$35,1)):
INDEX('DS2025'!$H$21:$H$35,MATCH(H27,'DS2025'!$G$21:$G$35,1)+1),
INDEX('DS2025'!$G$21:$G$35,MATCH(H27,'DS2025'!$G$21:$G$35,1)):
INDEX('DS2025'!$G$21:$G$35,MATCH(H27,'DS2025'!$G$21:$G$35,1)+1)),
IF($I$4=Database!$A$14,
_xlfn.FORECAST.LINEAR(
H27,
INDEX('DS2025'!$K$21:$K$35,MATCH(H27,'DS2025'!$J$21:$J$35,1)):
INDEX('DS2025'!$K$21:$K$35,MATCH(H27,'DS2025'!$J$21:$J$35,1)+1),
INDEX('DS2025'!$J$21:$J$35,MATCH(H27,'DS2025'!$J$21:$J$35,1)):
INDEX('DS2025'!$J$21:$J$35,MATCH(H27,'DS2025'!$J$21:$J$35,1)+1)),
IF($I$4=Database!$A$15,
_xlfn.FORECAST.LINEAR(
H27,
INDEX('DS2025'!$N$21:$N$35,MATCH(H27,'DS2025'!$M$21:$M$35,1)):
INDEX('DS2025'!$N$21:$N$35,MATCH(H27,'DS2025'!$M$21:$M$35,1)+1),
INDEX('DS2025'!$M$21:$M$35,MATCH(H27,'DS2025'!$M$21:$M$35,1)):
INDEX('DS2025'!$M$21:$M$35,MATCH(H27,'DS2025'!$M$21:$M$35,1)+1)),
IF($I$4=Database!$A$16,
_xlfn.FORECAST.LINEAR(
H27,
INDEX('DS2025'!$Q$21:$Q$35,MATCH(H27,'DS2025'!$P$21:$P$35,1)):
INDEX('DS2025'!$Q$21:$Q$35,MATCH(H27,'DS2025'!$P$21:$P$35,1)+1),
INDEX('DS2025'!$P$21:$P$35,MATCH(H27,'DS2025'!$P$21:$P$35,1)):
INDEX('DS2025'!$P$21:$P$35,MATCH(H27,'DS2025'!$P$21:$P$35,1)+1)),
IF($I$4=Database!$A$17,
_xlfn.FORECAST.LINEAR(
H27,
INDEX('DS2025'!$T$21:$T$35,MATCH(H27,'DS2025'!$S$21:$S$35,1)):
INDEX('DS2025'!$T$21:$T$35,MATCH(H27,'DS2025'!$S$21:$S$35,1)+1),
INDEX('DS2025'!$S$21:$S$35,MATCH(H27,'DS2025'!$S$21:$S$35,1)):
INDEX('DS2025'!$S$21:$S$35,MATCH(H27,'DS2025'!$S$21:$S$35,1)+1)),
IF($I$4=Database!$A$18,
_xlfn.FORECAST.LINEAR(
H27,
INDEX('DS2025'!$W$21:$W$35,MATCH(H27,'DS2025'!$V$21:$V$35,1)):
INDEX('DS2025'!$W$21:$W$35,MATCH(H27,'DS2025'!$V$21:$V$35,1)+1),
INDEX('DS2025'!$V$21:$V$35,MATCH(H27,'DS2025'!$V$21:$V$35,1)):
INDEX('DS2025'!$V$21:$V$35,MATCH(H27,'DS2025'!$V$21:$V$35,1)+1)),
IF($I$4=Database!$A$19,
_xlfn.FORECAST.LINEAR(
H27,
INDEX('DS2025'!$Z$21:$Z$35,MATCH(H27,'DS2025'!$Y$21:$Y$35,1)):
INDEX('DS2025'!$Z$21:$Z$35,MATCH(H27,'DS2025'!$Y$21:$Y$35,1)+1),
INDEX('DS2025'!$Y$21:$Y$35,MATCH(H27,'DS2025'!$Y$21:$Y$35,1)):
INDEX('DS2025'!$Y$21:$Y$35,MATCH(H27,'DS2025'!$Y$21:$Y$35,1)+1)),
IF($I$4=Database!$A$20,
_xlfn.FORECAST.LINEAR(
H27,
INDEX('DS2025'!$AC$21:$AC$35,MATCH(H27,'DS2025'!$AB$21:$AB$35,1)):
INDEX('DS2025'!$AC$21:$AC$35,MATCH(H27,'DS2025'!$AB$21:$AB$35,1)+1),
INDEX('DS2025'!$AB$21:$AB$35,MATCH(H27,'DS2025'!$AB$21:$AB$35,1)):
INDEX('DS2025'!$AB$21:$AB$35,MATCH(H27,'DS2025'!$AB$21:$AB$35,1)+1))
)))))))))))))))))))</f>
        <v>-0.23079729568026802</v>
      </c>
      <c r="J27" s="98">
        <f t="shared" si="2"/>
        <v>107.89920270431973</v>
      </c>
      <c r="K27" s="98">
        <f>'Data 100 C'!E28</f>
        <v>108.488</v>
      </c>
      <c r="L27" s="98">
        <f>IF($L$4=Database!$A$2,
_xlfn.FORECAST.LINEAR(K27,
INDEX('DS2025'!$B$5:$B$15,MATCH(K27,'DS2025'!$A$5:$A$15,1)):
INDEX('DS2025'!$B$5:$B$15,MATCH(K27,'DS2025'!$A$5:$A$15,1)+1),
INDEX('DS2025'!$A$5:$A$15,MATCH(K27,'DS2025'!$A$5:$A$15,1)):
INDEX('DS2025'!$A$5:$A$15,MATCH(K27,'DS2025'!$A$5:$A$15,1)+1)),
IF($L$4=Database!$A$3,
_xlfn.FORECAST.LINEAR(K27,
INDEX('DS2025'!$E$5:$E$15,MATCH(K27,'DS2025'!$D$5:$D$15,1)):
INDEX('DS2025'!$E$5:$E$15,MATCH(K27,'DS2025'!$D$5:$D$15,1)+1),
INDEX('DS2025'!$D$5:$D$15,MATCH(K27,'DS2025'!$D$5:$D$15,1)):
INDEX('DS2025'!$D$5:$D$15,MATCH(K27,'DS2025'!$D$5:$D$15,1)+1)),
IF($L$4=Database!$A$4,
_xlfn.FORECAST.LINEAR(K27,
INDEX('DS2025'!$H$5:$H$15,MATCH(K27,'DS2025'!$G$5:$G$15,1)):
INDEX('DS2025'!$H$5:$H$15,MATCH(K27,'DS2025'!$G$5:$G$15,1)+1),
INDEX('DS2025'!$G$5:$G$15,MATCH(K27,'DS2025'!$G$5:$G$15,1)):
INDEX('DS2025'!$G$5:$G$15,MATCH(K27,'DS2025'!$G$5:$G$15,1)+1)),
IF($L$4=Database!$A$5,
_xlfn.FORECAST.LINEAR(K27,
INDEX('DS2025'!$K$5:$K$15,MATCH(K27,'DS2025'!$J$5:$J$15,1)):
INDEX('DS2025'!$K$5:$K$15,MATCH(K27,'DS2025'!$J$5:$J$15,1)+1),
INDEX('DS2025'!$J$5:$J$15,MATCH(K27,'DS2025'!$J$5:$J$15,1)):
INDEX('DS2025'!$J$5:$J$15,MATCH(K27,'DS2025'!$J$5:$J$15,1)+1)),
IF($L$4=Database!$A$6,
_xlfn.FORECAST.LINEAR(K27,
INDEX('DS2025'!$N$5:$N$15,MATCH(K27,'DS2025'!$M$5:$M$15,1)):
INDEX('DS2025'!$N$5:$N$15,MATCH(K27,'DS2025'!$M$5:$M$15,1)+1),
INDEX('DS2025'!$M$5:$M$15,MATCH(K27,'DS2025'!$M$5:$M$15,1)):
INDEX('DS2025'!$M$5:$M$15,MATCH(K27,'DS2025'!$M$5:$M$15,1)+1)),
IF($L$4=Database!$A$7,
_xlfn.FORECAST.LINEAR(K27,
INDEX('DS2025'!$Q$5:$Q$15,MATCH(K27,'DS2025'!$P$5:$P$15,1)):
INDEX('DS2025'!$Q$5:$Q$15,MATCH(K27,'DS2025'!$P$5:$P$15,1)+1),
INDEX('DS2025'!$P$5:$P$15,MATCH(K27,'DS2025'!$P$5:$P$15,1)):
INDEX('DS2025'!$P$5:$P$15,MATCH(K27,'DS2025'!$P$5:$P$15,1)+1)),
IF($L$4=Database!$A$8,
_xlfn.FORECAST.LINEAR(K27,
INDEX('DS2025'!$T$5:$T$15,MATCH(K27,'DS2025'!$S$5:$S$15,1)):
INDEX('DS2025'!$T$5:$T$15,MATCH(K27,'DS2025'!$S$5:$S$15,1)+1),
INDEX('DS2025'!$S$5:$S$15,MATCH(K27,'DS2025'!$S$5:$S$15,1)):
INDEX('DS2025'!$S$5:$S$15,MATCH(K27,'DS2025'!$S$5:$S$15,1)+1)),
IF($L$4=Database!$A$9,
_xlfn.FORECAST.LINEAR(K27,
INDEX('DS2025'!$W$5:$W$15,MATCH(K27,'DS2025'!$V$5:$V$15,1)):
INDEX('DS2025'!$W$5:$W$15,MATCH(K27,'DS2025'!$V$5:$V$15,1)+1),
INDEX('DS2025'!$V$5:$V$15,MATCH(K27,'DS2025'!$V$5:$V$15,1)):
INDEX('DS2025'!$V$5:$V$15,MATCH(K27,'DS2025'!$V$5:$V$15,1)+1)),
IF($L$4=Database!$A$10,
_xlfn.FORECAST.LINEAR(K27,
INDEX('DS2025'!$Z$5:$Z$15,MATCH(K27,'DS2025'!$Y$5:$Y$15,1)):
INDEX('DS2025'!$Z$5:$Z$15,MATCH(K27,'DS2025'!$Y$5:$Y$15,1)+1),
INDEX('DS2025'!$Y$5:$Y$15,MATCH(K27,'DS2025'!$Y$5:$Y$15,1)):
INDEX('DS2025'!$Y$5:$Y$15,MATCH(K27,'DS2025'!$Y$5:$Y$15,1)+1)),
IF($L$4=Database!$A$11,
_xlfn.FORECAST.LINEAR(
K27,
INDEX('DS2025'!$B$21:$B$35,MATCH(K27,'DS2025'!$A$21:$A$35,1)):
INDEX('DS2025'!$B$21:$B$35,MATCH(K27,'DS2025'!$A$21:$A$35,1)+1),
INDEX('DS2025'!$A$21:$A$35,MATCH(K27,'DS2025'!$A$21:$A$35,1)):
INDEX('DS2025'!$A$21:$A$35,MATCH(K27,'DS2025'!$A$21:$A$35,1)+1)),
IF($L$4=Database!$A$12,
_xlfn.FORECAST.LINEAR(
K27,
INDEX('DS2025'!$E$21:$E$35,MATCH(K27,'DS2025'!$D$21:$D$35,1)):
INDEX('DS2025'!$E$21:$E$35,MATCH(K27,'DS2025'!$D$21:$D$35,1)+1),
INDEX('DS2025'!$D$21:$D$35,MATCH(K27,'DS2025'!$D$21:$D$35,1)):
INDEX('DS2025'!$D$21:$D$35,MATCH(K27,'DS2025'!$D$21:$D$35,1)+1)),
IF($L$4=Database!$A$13,
_xlfn.FORECAST.LINEAR(
K27,
INDEX('DS2025'!$H$21:$H$35,MATCH(K27,'DS2025'!$G$21:$G$35,1)):
INDEX('DS2025'!$H$21:$H$35,MATCH(K27,'DS2025'!$G$21:$G$35,1)+1),
INDEX('DS2025'!$G$21:$G$35,MATCH(K27,'DS2025'!$G$21:$G$35,1)):
INDEX('DS2025'!$G$21:$G$35,MATCH(K27,'DS2025'!$G$21:$G$35,1)+1)),
IF($L$4=Database!$A$14,
_xlfn.FORECAST.LINEAR(
K27,
INDEX('DS2025'!$K$21:$K$35,MATCH(K27,'DS2025'!$J$21:$J$35,1)):
INDEX('DS2025'!$K$21:$K$35,MATCH(K27,'DS2025'!$J$21:$J$35,1)+1),
INDEX('DS2025'!$J$21:$J$35,MATCH(K27,'DS2025'!$J$21:$J$35,1)):
INDEX('DS2025'!$J$21:$J$35,MATCH(K27,'DS2025'!$J$21:$J$35,1)+1)),
IF($L$4=Database!$A$15,
_xlfn.FORECAST.LINEAR(
K27,
INDEX('DS2025'!$N$21:$N$35,MATCH(K27,'DS2025'!$M$21:$M$35,1)):
INDEX('DS2025'!$N$21:$N$35,MATCH(K27,'DS2025'!$M$21:$M$35,1)+1),
INDEX('DS2025'!$M$21:$M$35,MATCH(K27,'DS2025'!$M$21:$M$35,1)):
INDEX('DS2025'!$M$21:$M$35,MATCH(K27,'DS2025'!$M$21:$M$35,1)+1)),
IF($L$4=Database!$A$16,
_xlfn.FORECAST.LINEAR(
K27,
INDEX('DS2025'!$Q$21:$Q$35,MATCH(K27,'DS2025'!$P$21:$P$35,1)):
INDEX('DS2025'!$Q$21:$Q$35,MATCH(K27,'DS2025'!$P$21:$P$35,1)+1),
INDEX('DS2025'!$P$21:$P$35,MATCH(K27,'DS2025'!$P$21:$P$35,1)):
INDEX('DS2025'!$P$21:$P$35,MATCH(K27,'DS2025'!$P$21:$P$35,1)+1)),
IF($L$4=Database!$A$17,
_xlfn.FORECAST.LINEAR(
K27,
INDEX('DS2025'!$T$21:$T$35,MATCH(K27,'DS2025'!$S$21:$S$35,1)):
INDEX('DS2025'!$T$21:$T$35,MATCH(K27,'DS2025'!$S$21:$S$35,1)+1),
INDEX('DS2025'!$S$21:$S$35,MATCH(K27,'DS2025'!$S$21:$S$35,1)):
INDEX('DS2025'!$S$21:$S$35,MATCH(K27,'DS2025'!$S$21:$S$35,1)+1)),
IF($L$4=Database!$A$18,
_xlfn.FORECAST.LINEAR(
K27,
INDEX('DS2025'!$W$21:$W$35,MATCH(K27,'DS2025'!$V$21:$V$35,1)):
INDEX('DS2025'!$W$21:$W$35,MATCH(K27,'DS2025'!$V$21:$V$35,1)+1),
INDEX('DS2025'!$V$21:$V$35,MATCH(K27,'DS2025'!$V$21:$V$35,1)):
INDEX('DS2025'!$V$21:$V$35,MATCH(K27,'DS2025'!$V$21:$V$35,1)+1)),
IF($L$4=Database!$A$19,
_xlfn.FORECAST.LINEAR(
K27,
INDEX('DS2025'!$Z$21:$Z$35,MATCH(K27,'DS2025'!$Y$21:$Y$35,1)):
INDEX('DS2025'!$Z$21:$Z$35,MATCH(K27,'DS2025'!$Y$21:$Y$35,1)+1),
INDEX('DS2025'!$Y$21:$Y$35,MATCH(K27,'DS2025'!$Y$21:$Y$35,1)):
INDEX('DS2025'!$Y$21:$Y$35,MATCH(K27,'DS2025'!$Y$21:$Y$35,1)+1)),
IF($L$4=Database!$A$20,
_xlfn.FORECAST.LINEAR(
K27,
INDEX('DS2025'!$AC$21:$AC$35,MATCH(K27,'DS2025'!$AB$21:$AB$35,1)):
INDEX('DS2025'!$AC$21:$AC$35,MATCH(K27,'DS2025'!$AB$21:$AB$35,1)+1),
INDEX('DS2025'!$AB$21:$AB$35,MATCH(K27,'DS2025'!$AB$21:$AB$35,1)):
INDEX('DS2025'!$AB$21:$AB$35,MATCH(K27,'DS2025'!$AB$21:$AB$35,1)+1))
)))))))))))))))))))</f>
        <v>-0.35997516496700654</v>
      </c>
      <c r="M27" s="98">
        <f t="shared" si="3"/>
        <v>108.12802483503299</v>
      </c>
      <c r="N27" s="317">
        <f>'Data 100 C'!F28</f>
        <v>106.673</v>
      </c>
      <c r="O27" s="98">
        <f>IF($O$4=Database!$A$2,
_xlfn.FORECAST.LINEAR(N27,
INDEX('DS2025'!$B$5:$B$15,MATCH(N27,'DS2025'!$A$5:$A$15,1)):
INDEX('DS2025'!$B$5:$B$15,MATCH(N27,'DS2025'!$A$5:$A$15,1)+1),
INDEX('DS2025'!$A$5:$A$15,MATCH(N27,'DS2025'!$A$5:$A$15,1)):
INDEX('DS2025'!$A$5:$A$15,MATCH(N27,'DS2025'!$A$5:$A$15,1)+1)),
IF($O$4=Database!$A$3,
_xlfn.FORECAST.LINEAR(N27,
INDEX('DS2025'!$E$5:$E$15,MATCH(N27,'DS2025'!$D$5:$D$15,1)):
INDEX('DS2025'!$E$5:$E$15,MATCH(N27,'DS2025'!$D$5:$D$15,1)+1),
INDEX('DS2025'!$D$5:$D$15,MATCH(N27,'DS2025'!$D$5:$D$15,1)):
INDEX('DS2025'!$D$5:$D$15,MATCH(N27,'DS2025'!$D$5:$D$15,1)+1)),
IF($O$4=Database!$A$4,
_xlfn.FORECAST.LINEAR(N27,
INDEX('DS2025'!$H$5:$H$15,MATCH(N27,'DS2025'!$G$5:$G$15,1)):
INDEX('DS2025'!$H$5:$H$15,MATCH(N27,'DS2025'!$G$5:$G$15,1)+1),
INDEX('DS2025'!$G$5:$G$15,MATCH(N27,'DS2025'!$G$5:$G$15,1)):
INDEX('DS2025'!$G$5:$G$15,MATCH(N27,'DS2025'!$G$5:$G$15,1)+1)),
IF($O$4=Database!$A$5,
_xlfn.FORECAST.LINEAR(N27,
INDEX('DS2025'!$K$5:$K$15,MATCH(N27,'DS2025'!$J$5:$J$15,1)):
INDEX('DS2025'!$K$5:$K$15,MATCH(N27,'DS2025'!$J$5:$J$15,1)+1),
INDEX('DS2025'!$J$5:$J$15,MATCH(N27,'DS2025'!$J$5:$J$15,1)):
INDEX('DS2025'!$J$5:$J$15,MATCH(N27,'DS2025'!$J$5:$J$15,1)+1)),
IF($O$4=Database!$A$6,
_xlfn.FORECAST.LINEAR(N27,
INDEX('DS2025'!$N$5:$N$15,MATCH(N27,'DS2025'!$M$5:$M$15,1)):
INDEX('DS2025'!$N$5:$N$15,MATCH(N27,'DS2025'!$M$5:$M$15,1)+1),
INDEX('DS2025'!$M$5:$M$15,MATCH(N27,'DS2025'!$M$5:$M$15,1)):
INDEX('DS2025'!$M$5:$M$15,MATCH(N27,'DS2025'!$M$5:$M$15,1)+1)),
IF($O$4=Database!$A$7,
_xlfn.FORECAST.LINEAR(N27,
INDEX('DS2025'!$Q$5:$Q$15,MATCH(N27,'DS2025'!$P$5:$P$15,1)):
INDEX('DS2025'!$Q$5:$Q$15,MATCH(N27,'DS2025'!$P$5:$P$15,1)+1),
INDEX('DS2025'!$P$5:$P$15,MATCH(N27,'DS2025'!$P$5:$P$15,1)):
INDEX('DS2025'!$P$5:$P$15,MATCH(N27,'DS2025'!$P$5:$P$15,1)+1)),
IF($O$4=Database!$A$8,
_xlfn.FORECAST.LINEAR(N27,
INDEX('DS2025'!$T$5:$T$15,MATCH(N27,'DS2025'!$S$5:$S$15,1)):
INDEX('DS2025'!$T$5:$T$15,MATCH(N27,'DS2025'!$S$5:$S$15,1)+1),
INDEX('DS2025'!$S$5:$S$15,MATCH(N27,'DS2025'!$S$5:$S$15,1)):
INDEX('DS2025'!$S$5:$S$15,MATCH(N27,'DS2025'!$S$5:$S$15,1)+1)),
IF($O$4=Database!$A$9,
_xlfn.FORECAST.LINEAR(N27,
INDEX('DS2025'!$W$5:$W$15,MATCH(N27,'DS2025'!$V$5:$V$15,1)):
INDEX('DS2025'!$W$5:$W$15,MATCH(N27,'DS2025'!$V$5:$V$15,1)+1),
INDEX('DS2025'!$V$5:$V$15,MATCH(N27,'DS2025'!$V$5:$V$15,1)):
INDEX('DS2025'!$V$5:$V$15,MATCH(N27,'DS2025'!$V$5:$V$15,1)+1)),
IF($O$4=Database!$A$10,
_xlfn.FORECAST.LINEAR(N27,
INDEX('DS2025'!$Z$5:$Z$15,MATCH(N27,'DS2025'!$Y$5:$Y$15,1)):
INDEX('DS2025'!$Z$5:$Z$15,MATCH(N27,'DS2025'!$Y$5:$Y$15,1)+1),
INDEX('DS2025'!$Y$5:$Y$15,MATCH(N27,'DS2025'!$Y$5:$Y$15,1)):
INDEX('DS2025'!$Y$5:$Y$15,MATCH(N27,'DS2025'!$Y$5:$Y$15,1)+1)),
IF($O$4=Database!$A$11,
_xlfn.FORECAST.LINEAR(
N27,
INDEX('DS2025'!$B$21:$B$35,MATCH(N27,'DS2025'!$A$21:$A$35,1)):
INDEX('DS2025'!$B$21:$B$35,MATCH(N27,'DS2025'!$A$21:$A$35,1)+1),
INDEX('DS2025'!$A$21:$A$35,MATCH(N27,'DS2025'!$A$21:$A$35,1)):
INDEX('DS2025'!$A$21:$A$35,MATCH(N27,'DS2025'!$A$21:$A$35,1)+1)),
IF($O$4=Database!$A$12,
_xlfn.FORECAST.LINEAR(
N27,
INDEX('DS2025'!$E$21:$E$35,MATCH(N27,'DS2025'!$D$21:$D$35,1)):
INDEX('DS2025'!$E$21:$E$35,MATCH(N27,'DS2025'!$D$21:$D$35,1)+1),
INDEX('DS2025'!$D$21:$D$35,MATCH(N27,'DS2025'!$D$21:$D$35,1)):
INDEX('DS2025'!$D$21:$D$35,MATCH(N27,'DS2025'!$D$21:$D$35,1)+1)),
IF($O$4=Database!$A$13,
_xlfn.FORECAST.LINEAR(
N27,
INDEX('DS2025'!$H$21:$H$35,MATCH(N27,'DS2025'!$G$21:$G$35,1)):
INDEX('DS2025'!$H$21:$H$35,MATCH(N27,'DS2025'!$G$21:$G$35,1)+1),
INDEX('DS2025'!$G$21:$G$35,MATCH(N27,'DS2025'!$G$21:$G$35,1)):
INDEX('DS2025'!$G$21:$G$35,MATCH(N27,'DS2025'!$G$21:$G$35,1)+1)),
IF($O$4=Database!$A$14,
_xlfn.FORECAST.LINEAR(
N27,
INDEX('DS2025'!$K$21:$K$35,MATCH(N27,'DS2025'!$J$21:$J$35,1)):
INDEX('DS2025'!$K$21:$K$35,MATCH(N27,'DS2025'!$J$21:$J$35,1)+1),
INDEX('DS2025'!$J$21:$J$35,MATCH(N27,'DS2025'!$J$21:$J$35,1)):
INDEX('DS2025'!$J$21:$J$35,MATCH(N27,'DS2025'!$J$21:$J$35,1)+1)),
IF($O$4=Database!$A$15,
_xlfn.FORECAST.LINEAR(
N27,
INDEX('DS2025'!$N$21:$N$35,MATCH(N27,'DS2025'!$M$21:$M$35,1)):
INDEX('DS2025'!$N$21:$N$35,MATCH(N27,'DS2025'!$M$21:$M$35,1)+1),
INDEX('DS2025'!$M$21:$M$35,MATCH(N27,'DS2025'!$M$21:$M$35,1)):
INDEX('DS2025'!$M$21:$M$35,MATCH(N27,'DS2025'!$M$21:$M$35,1)+1)),
IF($O$4=Database!$A$16,
_xlfn.FORECAST.LINEAR(
N27,
INDEX('DS2025'!$Q$21:$Q$35,MATCH(N27,'DS2025'!$P$21:$P$35,1)):
INDEX('DS2025'!$Q$21:$Q$35,MATCH(N27,'DS2025'!$P$21:$P$35,1)+1),
INDEX('DS2025'!$P$21:$P$35,MATCH(N27,'DS2025'!$P$21:$P$35,1)):
INDEX('DS2025'!$P$21:$P$35,MATCH(N27,'DS2025'!$P$21:$P$35,1)+1)),
IF($O$4=Database!$A$17,
_xlfn.FORECAST.LINEAR(
N27,
INDEX('DS2025'!$T$21:$T$35,MATCH(N27,'DS2025'!$S$21:$S$35,1)):
INDEX('DS2025'!$T$21:$T$35,MATCH(N27,'DS2025'!$S$21:$S$35,1)+1),
INDEX('DS2025'!$S$21:$S$35,MATCH(N27,'DS2025'!$S$21:$S$35,1)):
INDEX('DS2025'!$S$21:$S$35,MATCH(N27,'DS2025'!$S$21:$S$35,1)+1)),
IF($O$4=Database!$A$18,
_xlfn.FORECAST.LINEAR(
N27,
INDEX('DS2025'!$W$21:$W$35,MATCH(N27,'DS2025'!$V$21:$V$35,1)):
INDEX('DS2025'!$W$21:$W$35,MATCH(N27,'DS2025'!$V$21:$V$35,1)+1),
INDEX('DS2025'!$V$21:$V$35,MATCH(N27,'DS2025'!$V$21:$V$35,1)):
INDEX('DS2025'!$V$21:$V$35,MATCH(N27,'DS2025'!$V$21:$V$35,1)+1)),
IF($O$4=Database!$A$19,
_xlfn.FORECAST.LINEAR(
N27,
INDEX('DS2025'!$Z$21:$Z$35,MATCH(N27,'DS2025'!$Y$21:$Y$35,1)):
INDEX('DS2025'!$Z$21:$Z$35,MATCH(N27,'DS2025'!$Y$21:$Y$35,1)+1),
INDEX('DS2025'!$Y$21:$Y$35,MATCH(N27,'DS2025'!$Y$21:$Y$35,1)):
INDEX('DS2025'!$Y$21:$Y$35,MATCH(N27,'DS2025'!$Y$21:$Y$35,1)+1)),
IF($O$4=Database!$A$20,
_xlfn.FORECAST.LINEAR(
N27,
INDEX('DS2025'!$AC$21:$AC$35,MATCH(N27,'DS2025'!$AB$21:$AB$35,1)):
INDEX('DS2025'!$AC$21:$AC$35,MATCH(N27,'DS2025'!$AB$21:$AB$35,1)+1),
INDEX('DS2025'!$AB$21:$AB$35,MATCH(N27,'DS2025'!$AB$21:$AB$35,1)):
INDEX('DS2025'!$AB$21:$AB$35,MATCH(N27,'DS2025'!$AB$21:$AB$35,1)+1))
)))))))))))))))))))</f>
        <v>-0.3597574085182963</v>
      </c>
      <c r="P27" s="96">
        <f t="shared" si="4"/>
        <v>106.31324259148171</v>
      </c>
      <c r="Q27" s="317">
        <f>'Data 100 C'!G28</f>
        <v>107.973</v>
      </c>
      <c r="R27" s="98">
        <f>IF($R$4=Database!$A$2,
_xlfn.FORECAST.LINEAR(Q27,
INDEX('DS2025'!$B$5:$B$15,MATCH(Q27,'DS2025'!$A$5:$A$15,1)):
INDEX('DS2025'!$B$5:$B$15,MATCH(Q27,'DS2025'!$A$5:$A$15,1)+1),
INDEX('DS2025'!$A$5:$A$15,MATCH(Q27,'DS2025'!$A$5:$A$15,1)):
INDEX('DS2025'!$A$5:$A$15,MATCH(Q27,'DS2025'!$A$5:$A$15,1)+1)),
IF($R$4=Database!$A$3,
_xlfn.FORECAST.LINEAR(Q27,
INDEX('DS2025'!$E$5:$E$15,MATCH(Q27,'DS2025'!$D$5:$D$15,1)):
INDEX('DS2025'!$E$5:$E$15,MATCH(Q27,'DS2025'!$D$5:$D$15,1)+1),
INDEX('DS2025'!$D$5:$D$15,MATCH(Q27,'DS2025'!$D$5:$D$15,1)):
INDEX('DS2025'!$D$5:$D$15,MATCH(Q27,'DS2025'!$D$5:$D$15,1)+1)),
IF($R$4=Database!$A$4,
_xlfn.FORECAST.LINEAR(Q27,
INDEX('DS2025'!$H$5:$H$15,MATCH(Q27,'DS2025'!$G$5:$G$15,1)):
INDEX('DS2025'!$H$5:$H$15,MATCH(Q27,'DS2025'!$G$5:$G$15,1)+1),
INDEX('DS2025'!$G$5:$G$15,MATCH(Q27,'DS2025'!$G$5:$G$15,1)):
INDEX('DS2025'!$G$5:$G$15,MATCH(Q27,'DS2025'!$G$5:$G$15,1)+1)),
IF($R$4=Database!$A$5,
_xlfn.FORECAST.LINEAR(Q27,
INDEX('DS2025'!$K$5:$K$15,MATCH(Q27,'DS2025'!$J$5:$J$15,1)):
INDEX('DS2025'!$K$5:$K$15,MATCH(Q27,'DS2025'!$J$5:$J$15,1)+1),
INDEX('DS2025'!$J$5:$J$15,MATCH(Q27,'DS2025'!$J$5:$J$15,1)):
INDEX('DS2025'!$J$5:$J$15,MATCH(Q27,'DS2025'!$J$5:$J$15,1)+1)),
IF($R$4=Database!$A$6,
_xlfn.FORECAST.LINEAR(Q27,
INDEX('DS2025'!$N$5:$N$15,MATCH(Q27,'DS2025'!$M$5:$M$15,1)):
INDEX('DS2025'!$N$5:$N$15,MATCH(Q27,'DS2025'!$M$5:$M$15,1)+1),
INDEX('DS2025'!$M$5:$M$15,MATCH(Q27,'DS2025'!$M$5:$M$15,1)):
INDEX('DS2025'!$M$5:$M$15,MATCH(Q27,'DS2025'!$M$5:$M$15,1)+1)),
IF($R$4=Database!$A$7,
_xlfn.FORECAST.LINEAR(Q27,
INDEX('DS2025'!$Q$5:$Q$15,MATCH(Q27,'DS2025'!$P$5:$P$15,1)):
INDEX('DS2025'!$Q$5:$Q$15,MATCH(Q27,'DS2025'!$P$5:$P$15,1)+1),
INDEX('DS2025'!$P$5:$P$15,MATCH(Q27,'DS2025'!$P$5:$P$15,1)):
INDEX('DS2025'!$P$5:$P$15,MATCH(Q27,'DS2025'!$P$5:$P$15,1)+1)),
IF($R$4=Database!$A$8,
_xlfn.FORECAST.LINEAR(Q27,
INDEX('DS2025'!$T$5:$T$15,MATCH(Q27,'DS2025'!$S$5:$S$15,1)):
INDEX('DS2025'!$T$5:$T$15,MATCH(Q27,'DS2025'!$S$5:$S$15,1)+1),
INDEX('DS2025'!$S$5:$S$15,MATCH(Q27,'DS2025'!$S$5:$S$15,1)):
INDEX('DS2025'!$S$5:$S$15,MATCH(Q27,'DS2025'!$S$5:$S$15,1)+1)),
IF($R$4=Database!$A$9,
_xlfn.FORECAST.LINEAR(Q27,
INDEX('DS2025'!$W$5:$W$15,MATCH(Q27,'DS2025'!$V$5:$V$15,1)):
INDEX('DS2025'!$W$5:$W$15,MATCH(Q27,'DS2025'!$V$5:$V$15,1)+1),
INDEX('DS2025'!$V$5:$V$15,MATCH(Q27,'DS2025'!$V$5:$V$15,1)):
INDEX('DS2025'!$V$5:$V$15,MATCH(Q27,'DS2025'!$V$5:$V$15,1)+1)),
IF($R$4=Database!$A$10,
_xlfn.FORECAST.LINEAR(Q27,
INDEX('DS2025'!$Z$5:$Z$15,MATCH(Q27,'DS2025'!$Y$5:$Y$15,1)):
INDEX('DS2025'!$Z$5:$Z$15,MATCH(Q27,'DS2025'!$Y$5:$Y$15,1)+1),
INDEX('DS2025'!$Y$5:$Y$15,MATCH(Q27,'DS2025'!$Y$5:$Y$15,1)):
INDEX('DS2025'!$Y$5:$Y$15,MATCH(Q27,'DS2025'!$Y$5:$Y$15,1)+1)),
IF($R$4=Database!$A$11,
_xlfn.FORECAST.LINEAR(
Q27,
INDEX('DS2025'!$B$21:$B$35,MATCH(Q27,'DS2025'!$A$21:$A$35,1)):
INDEX('DS2025'!$B$21:$B$35,MATCH(Q27,'DS2025'!$A$21:$A$35,1)+1),
INDEX('DS2025'!$A$21:$A$35,MATCH(Q27,'DS2025'!$A$21:$A$35,1)):
INDEX('DS2025'!$A$21:$A$35,MATCH(Q27,'DS2025'!$A$21:$A$35,1)+1)),
IF($R$4=Database!$A$12,
_xlfn.FORECAST.LINEAR(
Q27,
INDEX('DS2025'!$E$21:$E$35,MATCH(Q27,'DS2025'!$D$21:$D$35,1)):
INDEX('DS2025'!$E$21:$E$35,MATCH(Q27,'DS2025'!$D$21:$D$35,1)+1),
INDEX('DS2025'!$D$21:$D$35,MATCH(Q27,'DS2025'!$D$21:$D$35,1)):
INDEX('DS2025'!$D$21:$D$35,MATCH(Q27,'DS2025'!$D$21:$D$35,1)+1)),
IF($R$4=Database!$A$13,
_xlfn.FORECAST.LINEAR(
Q27,
INDEX('DS2025'!$H$21:$H$35,MATCH(Q27,'DS2025'!$G$21:$G$35,1)):
INDEX('DS2025'!$H$21:$H$35,MATCH(Q27,'DS2025'!$G$21:$G$35,1)+1),
INDEX('DS2025'!$G$21:$G$35,MATCH(Q27,'DS2025'!$G$21:$G$35,1)):
INDEX('DS2025'!$G$21:$G$35,MATCH(Q27,'DS2025'!$G$21:$G$35,1)+1)),
IF($R$4=Database!$A$14,
_xlfn.FORECAST.LINEAR(
Q27,
INDEX('DS2025'!$K$21:$K$35,MATCH(Q27,'DS2025'!$J$21:$J$35,1)):
INDEX('DS2025'!$K$21:$K$35,MATCH(Q27,'DS2025'!$J$21:$J$35,1)+1),
INDEX('DS2025'!$J$21:$J$35,MATCH(Q27,'DS2025'!$J$21:$J$35,1)):
INDEX('DS2025'!$J$21:$J$35,MATCH(Q27,'DS2025'!$J$21:$J$35,1)+1)),
IF($R$4=Database!$A$15,
_xlfn.FORECAST.LINEAR(
Q27,
INDEX('DS2025'!$N$21:$N$35,MATCH(Q27,'DS2025'!$M$21:$M$35,1)):
INDEX('DS2025'!$N$21:$N$35,MATCH(Q27,'DS2025'!$M$21:$M$35,1)+1),
INDEX('DS2025'!$M$21:$M$35,MATCH(Q27,'DS2025'!$M$21:$M$35,1)):
INDEX('DS2025'!$M$21:$M$35,MATCH(Q27,'DS2025'!$M$21:$M$35,1)+1)),
IF($R$4=Database!$A$16,
_xlfn.FORECAST.LINEAR(
Q27,
INDEX('DS2025'!$Q$21:$Q$35,MATCH(Q27,'DS2025'!$P$21:$P$35,1)):
INDEX('DS2025'!$Q$21:$Q$35,MATCH(Q27,'DS2025'!$P$21:$P$35,1)+1),
INDEX('DS2025'!$P$21:$P$35,MATCH(Q27,'DS2025'!$P$21:$P$35,1)):
INDEX('DS2025'!$P$21:$P$35,MATCH(Q27,'DS2025'!$P$21:$P$35,1)+1)),
IF($R$4=Database!$A$17,
_xlfn.FORECAST.LINEAR(
Q27,
INDEX('DS2025'!$T$21:$T$35,MATCH(Q27,'DS2025'!$S$21:$S$35,1)):
INDEX('DS2025'!$T$21:$T$35,MATCH(Q27,'DS2025'!$S$21:$S$35,1)+1),
INDEX('DS2025'!$S$21:$S$35,MATCH(Q27,'DS2025'!$S$21:$S$35,1)):
INDEX('DS2025'!$S$21:$S$35,MATCH(Q27,'DS2025'!$S$21:$S$35,1)+1)),
IF($R$4=Database!$A$18,
_xlfn.FORECAST.LINEAR(
Q27,
INDEX('DS2025'!$W$21:$W$35,MATCH(Q27,'DS2025'!$V$21:$V$35,1)):
INDEX('DS2025'!$W$21:$W$35,MATCH(Q27,'DS2025'!$V$21:$V$35,1)+1),
INDEX('DS2025'!$V$21:$V$35,MATCH(Q27,'DS2025'!$V$21:$V$35,1)):
INDEX('DS2025'!$V$21:$V$35,MATCH(Q27,'DS2025'!$V$21:$V$35,1)+1)),
IF($R$4=Database!$A$19,
_xlfn.FORECAST.LINEAR(
Q27,
INDEX('DS2025'!$Z$21:$Z$35,MATCH(Q27,'DS2025'!$Y$21:$Y$35,1)):
INDEX('DS2025'!$Z$21:$Z$35,MATCH(Q27,'DS2025'!$Y$21:$Y$35,1)+1),
INDEX('DS2025'!$Y$21:$Y$35,MATCH(Q27,'DS2025'!$Y$21:$Y$35,1)):
INDEX('DS2025'!$Y$21:$Y$35,MATCH(Q27,'DS2025'!$Y$21:$Y$35,1)+1)),
IF($R$4=Database!$A$20,
_xlfn.FORECAST.LINEAR(
Q27,
INDEX('DS2025'!$AC$21:$AC$35,MATCH(Q27,'DS2025'!$AB$21:$AB$35,1)):
INDEX('DS2025'!$AC$21:$AC$35,MATCH(Q27,'DS2025'!$AB$21:$AB$35,1)+1),
INDEX('DS2025'!$AB$21:$AB$35,MATCH(Q27,'DS2025'!$AB$21:$AB$35,1)):
INDEX('DS2025'!$AB$21:$AB$35,MATCH(Q27,'DS2025'!$AB$21:$AB$35,1)+1))
)))))))))))))))))))</f>
        <v>-1.7544582933844671E-2</v>
      </c>
      <c r="S27" s="98">
        <f t="shared" si="5"/>
        <v>107.95545541706615</v>
      </c>
      <c r="T27" s="317">
        <f>'Data 100 C'!H28</f>
        <v>105.92100000000001</v>
      </c>
      <c r="U27" s="98">
        <f>IF($U$4=Database!$A$2,
_xlfn.FORECAST.LINEAR(T27,
INDEX('DS2025'!$B$5:$B$15,MATCH(T27,'DS2025'!$A$5:$A$15,1)):
INDEX('DS2025'!$B$5:$B$15,MATCH(T27,'DS2025'!$A$5:$A$15,1)+1),
INDEX('DS2025'!$A$5:$A$15,MATCH(T27,'DS2025'!$A$5:$A$15,1)):
INDEX('DS2025'!$A$5:$A$15,MATCH(T27,'DS2025'!$A$5:$A$15,1)+1)),
IF($U$4=Database!$A$3,
_xlfn.FORECAST.LINEAR(T27,
INDEX('DS2025'!$E$5:$E$15,MATCH(T27,'DS2025'!$D$5:$D$15,1)):
INDEX('DS2025'!$E$5:$E$15,MATCH(T27,'DS2025'!$D$5:$D$15,1)+1),
INDEX('DS2025'!$D$5:$D$15,MATCH(T27,'DS2025'!$D$5:$D$15,1)):
INDEX('DS2025'!$D$5:$D$15,MATCH(T27,'DS2025'!$D$5:$D$15,1)+1)),
IF($U$4=Database!$A$4,
_xlfn.FORECAST.LINEAR(T27,
INDEX('DS2025'!$H$5:$H$15,MATCH(T27,'DS2025'!$G$5:$G$15,1)):
INDEX('DS2025'!$H$5:$H$15,MATCH(T27,'DS2025'!$G$5:$G$15,1)+1),
INDEX('DS2025'!$G$5:$G$15,MATCH(T27,'DS2025'!$G$5:$G$15,1)):
INDEX('DS2025'!$G$5:$G$15,MATCH(T27,'DS2025'!$G$5:$G$15,1)+1)),
IF($U$4=Database!$A$5,
_xlfn.FORECAST.LINEAR(T27,
INDEX('DS2025'!$K$5:$K$15,MATCH(T27,'DS2025'!$J$5:$J$15,1)):
INDEX('DS2025'!$K$5:$K$15,MATCH(T27,'DS2025'!$J$5:$J$15,1)+1),
INDEX('DS2025'!$J$5:$J$15,MATCH(T27,'DS2025'!$J$5:$J$15,1)):
INDEX('DS2025'!$J$5:$J$15,MATCH(T27,'DS2025'!$J$5:$J$15,1)+1)),
IF($U$4=Database!$A$6,
_xlfn.FORECAST.LINEAR(T27,
INDEX('DS2025'!$N$5:$N$15,MATCH(T27,'DS2025'!$M$5:$M$15,1)):
INDEX('DS2025'!$N$5:$N$15,MATCH(T27,'DS2025'!$M$5:$M$15,1)+1),
INDEX('DS2025'!$M$5:$M$15,MATCH(T27,'DS2025'!$M$5:$M$15,1)):
INDEX('DS2025'!$M$5:$M$15,MATCH(T27,'DS2025'!$M$5:$M$15,1)+1)),
IF($U$4=Database!$A$7,
_xlfn.FORECAST.LINEAR(T27,
INDEX('DS2025'!$Q$5:$Q$15,MATCH(T27,'DS2025'!$P$5:$P$15,1)):
INDEX('DS2025'!$Q$5:$Q$15,MATCH(T27,'DS2025'!$P$5:$P$15,1)+1),
INDEX('DS2025'!$P$5:$P$15,MATCH(T27,'DS2025'!$P$5:$P$15,1)):
INDEX('DS2025'!$P$5:$P$15,MATCH(T27,'DS2025'!$P$5:$P$15,1)+1)),
IF($U$4=Database!$A$8,
_xlfn.FORECAST.LINEAR(T27,
INDEX('DS2025'!$T$5:$T$15,MATCH(T27,'DS2025'!$S$5:$S$15,1)):
INDEX('DS2025'!$T$5:$T$15,MATCH(T27,'DS2025'!$S$5:$S$15,1)+1),
INDEX('DS2025'!$S$5:$S$15,MATCH(T27,'DS2025'!$S$5:$S$15,1)):
INDEX('DS2025'!$S$5:$S$15,MATCH(T27,'DS2025'!$S$5:$S$15,1)+1)),
IF($U$4=Database!$A$9,
_xlfn.FORECAST.LINEAR(T27,
INDEX('DS2025'!$W$5:$W$15,MATCH(T27,'DS2025'!$V$5:$V$15,1)):
INDEX('DS2025'!$W$5:$W$15,MATCH(T27,'DS2025'!$V$5:$V$15,1)+1),
INDEX('DS2025'!$V$5:$V$15,MATCH(T27,'DS2025'!$V$5:$V$15,1)):
INDEX('DS2025'!$V$5:$V$15,MATCH(T27,'DS2025'!$V$5:$V$15,1)+1)),
IF($U$4=Database!$A$10,
_xlfn.FORECAST.LINEAR(T27,
INDEX('DS2025'!$Z$5:$Z$15,MATCH(T27,'DS2025'!$Y$5:$Y$15,1)):
INDEX('DS2025'!$Z$5:$Z$15,MATCH(T27,'DS2025'!$Y$5:$Y$15,1)+1),
INDEX('DS2025'!$Y$5:$Y$15,MATCH(T27,'DS2025'!$Y$5:$Y$15,1)):
INDEX('DS2025'!$Y$5:$Y$15,MATCH(T27,'DS2025'!$Y$5:$Y$15,1)+1)),
IF($U$4=Database!$A$11,
_xlfn.FORECAST.LINEAR(
T27,
INDEX('DS2025'!$B$21:$B$35,MATCH(T27,'DS2025'!$A$21:$A$35,1)):
INDEX('DS2025'!$B$21:$B$35,MATCH(T27,'DS2025'!$A$21:$A$35,1)+1),
INDEX('DS2025'!$A$21:$A$35,MATCH(T27,'DS2025'!$A$21:$A$35,1)):
INDEX('DS2025'!$A$21:$A$35,MATCH(T27,'DS2025'!$A$21:$A$35,1)+1)),
IF($U$4=Database!$A$12,
_xlfn.FORECAST.LINEAR(
T27,
INDEX('DS2025'!$E$21:$E$35,MATCH(T27,'DS2025'!$D$21:$D$35,1)):
INDEX('DS2025'!$E$21:$E$35,MATCH(T27,'DS2025'!$D$21:$D$35,1)+1),
INDEX('DS2025'!$D$21:$D$35,MATCH(T27,'DS2025'!$D$21:$D$35,1)):
INDEX('DS2025'!$D$21:$D$35,MATCH(T27,'DS2025'!$D$21:$D$35,1)+1)),
IF($U$4=Database!$A$13,
_xlfn.FORECAST.LINEAR(
T27,
INDEX('DS2025'!$H$21:$H$35,MATCH(T27,'DS2025'!$G$21:$G$35,1)):
INDEX('DS2025'!$H$21:$H$35,MATCH(T27,'DS2025'!$G$21:$G$35,1)+1),
INDEX('DS2025'!$G$21:$G$35,MATCH(T27,'DS2025'!$G$21:$G$35,1)):
INDEX('DS2025'!$G$21:$G$35,MATCH(T27,'DS2025'!$G$21:$G$35,1)+1)),
IF($U$4=Database!$A$14,
_xlfn.FORECAST.LINEAR(
T27,
INDEX('DS2025'!$K$21:$K$35,MATCH(T27,'DS2025'!$J$21:$J$35,1)):
INDEX('DS2025'!$K$21:$K$35,MATCH(T27,'DS2025'!$J$21:$J$35,1)+1),
INDEX('DS2025'!$J$21:$J$35,MATCH(T27,'DS2025'!$J$21:$J$35,1)):
INDEX('DS2025'!$J$21:$J$35,MATCH(T27,'DS2025'!$J$21:$J$35,1)+1)),
IF($U$4=Database!$A$15,
_xlfn.FORECAST.LINEAR(
T27,
INDEX('DS2025'!$N$21:$N$35,MATCH(T27,'DS2025'!$M$21:$M$35,1)):
INDEX('DS2025'!$N$21:$N$35,MATCH(T27,'DS2025'!$M$21:$M$35,1)+1),
INDEX('DS2025'!$M$21:$M$35,MATCH(T27,'DS2025'!$M$21:$M$35,1)):
INDEX('DS2025'!$M$21:$M$35,MATCH(T27,'DS2025'!$M$21:$M$35,1)+1)),
IF($U$4=Database!$A$16,
_xlfn.FORECAST.LINEAR(
T27,
INDEX('DS2025'!$Q$21:$Q$35,MATCH(T27,'DS2025'!$P$21:$P$35,1)):
INDEX('DS2025'!$Q$21:$Q$35,MATCH(T27,'DS2025'!$P$21:$P$35,1)+1),
INDEX('DS2025'!$P$21:$P$35,MATCH(T27,'DS2025'!$P$21:$P$35,1)):
INDEX('DS2025'!$P$21:$P$35,MATCH(T27,'DS2025'!$P$21:$P$35,1)+1)),
IF($U$4=Database!$A$17,
_xlfn.FORECAST.LINEAR(
T27,
INDEX('DS2025'!$T$21:$T$35,MATCH(T27,'DS2025'!$S$21:$S$35,1)):
INDEX('DS2025'!$T$21:$T$35,MATCH(T27,'DS2025'!$S$21:$S$35,1)+1),
INDEX('DS2025'!$S$21:$S$35,MATCH(T27,'DS2025'!$S$21:$S$35,1)):
INDEX('DS2025'!$S$21:$S$35,MATCH(T27,'DS2025'!$S$21:$S$35,1)+1)),
IF($U$4=Database!$A$18,
_xlfn.FORECAST.LINEAR(
T27,
INDEX('DS2025'!$W$21:$W$35,MATCH(T27,'DS2025'!$V$21:$V$35,1)):
INDEX('DS2025'!$W$21:$W$35,MATCH(T27,'DS2025'!$V$21:$V$35,1)+1),
INDEX('DS2025'!$V$21:$V$35,MATCH(T27,'DS2025'!$V$21:$V$35,1)):
INDEX('DS2025'!$V$21:$V$35,MATCH(T27,'DS2025'!$V$21:$V$35,1)+1)),
IF($U$4=Database!$A$19,
_xlfn.FORECAST.LINEAR(
T27,
INDEX('DS2025'!$Z$21:$Z$35,MATCH(T27,'DS2025'!$Y$21:$Y$35,1)):
INDEX('DS2025'!$Z$21:$Z$35,MATCH(T27,'DS2025'!$Y$21:$Y$35,1)+1),
INDEX('DS2025'!$Y$21:$Y$35,MATCH(T27,'DS2025'!$Y$21:$Y$35,1)):
INDEX('DS2025'!$Y$21:$Y$35,MATCH(T27,'DS2025'!$Y$21:$Y$35,1)+1)),
IF($U$4=Database!$A$20,
_xlfn.FORECAST.LINEAR(
T27,
INDEX('DS2025'!$AC$21:$AC$35,MATCH(T27,'DS2025'!$AB$21:$AB$35,1)):
INDEX('DS2025'!$AC$21:$AC$35,MATCH(T27,'DS2025'!$AB$21:$AB$35,1)+1),
INDEX('DS2025'!$AB$21:$AB$35,MATCH(T27,'DS2025'!$AB$21:$AB$35,1)):
INDEX('DS2025'!$AB$21:$AB$35,MATCH(T27,'DS2025'!$AB$21:$AB$35,1)+1))
)))))))))))))))))))</f>
        <v>-0.35966718656268742</v>
      </c>
      <c r="V27" s="98">
        <f t="shared" si="6"/>
        <v>105.56133281343732</v>
      </c>
      <c r="W27" s="317">
        <f>'Data 100 C'!I28</f>
        <v>106.69799999999999</v>
      </c>
      <c r="X27" s="98">
        <f>IF($X$4=Database!$A$2,
_xlfn.FORECAST.LINEAR(W27,
INDEX('DS2025'!$B$5:$B$15,MATCH(W27,'DS2025'!$A$5:$A$15,1)):
INDEX('DS2025'!$B$5:$B$15,MATCH(W27,'DS2025'!$A$5:$A$15,1)+1),
INDEX('DS2025'!$A$5:$A$15,MATCH(W27,'DS2025'!$A$5:$A$15,1)):
INDEX('DS2025'!$A$5:$A$15,MATCH(W27,'DS2025'!$A$5:$A$15,1)+1)),
IF($X$4=Database!$A$3,
_xlfn.FORECAST.LINEAR(W27,
INDEX('DS2025'!$E$5:$E$15,MATCH(W27,'DS2025'!$D$5:$D$15,1)):
INDEX('DS2025'!$E$5:$E$15,MATCH(W27,'DS2025'!$D$5:$D$15,1)+1),
INDEX('DS2025'!$D$5:$D$15,MATCH(W27,'DS2025'!$D$5:$D$15,1)):
INDEX('DS2025'!$D$5:$D$15,MATCH(W27,'DS2025'!$D$5:$D$15,1)+1)),
IF($X$4=Database!$A$4,
_xlfn.FORECAST.LINEAR(W27,
INDEX('DS2025'!$H$5:$H$15,MATCH(W27,'DS2025'!$G$5:$G$15,1)):
INDEX('DS2025'!$H$5:$H$15,MATCH(W27,'DS2025'!$G$5:$G$15,1)+1),
INDEX('DS2025'!$G$5:$G$15,MATCH(W27,'DS2025'!$G$5:$G$15,1)):
INDEX('DS2025'!$G$5:$G$15,MATCH(W27,'DS2025'!$G$5:$G$15,1)+1)),
IF($X$4=Database!$A$5,
_xlfn.FORECAST.LINEAR(W27,
INDEX('DS2025'!$K$5:$K$15,MATCH(W27,'DS2025'!$J$5:$J$15,1)):
INDEX('DS2025'!$K$5:$K$15,MATCH(W27,'DS2025'!$J$5:$J$15,1)+1),
INDEX('DS2025'!$J$5:$J$15,MATCH(W27,'DS2025'!$J$5:$J$15,1)):
INDEX('DS2025'!$J$5:$J$15,MATCH(W27,'DS2025'!$J$5:$J$15,1)+1)),
IF($X$4=Database!$A$6,
_xlfn.FORECAST.LINEAR(W27,
INDEX('DS2025'!$N$5:$N$15,MATCH(W27,'DS2025'!$M$5:$M$15,1)):
INDEX('DS2025'!$N$5:$N$15,MATCH(W27,'DS2025'!$M$5:$M$15,1)+1),
INDEX('DS2025'!$M$5:$M$15,MATCH(W27,'DS2025'!$M$5:$M$15,1)):
INDEX('DS2025'!$M$5:$M$15,MATCH(W27,'DS2025'!$M$5:$M$15,1)+1)),
IF($X$4=Database!$A$7,
_xlfn.FORECAST.LINEAR(W27,
INDEX('DS2025'!$Q$5:$Q$15,MATCH(W27,'DS2025'!$P$5:$P$15,1)):
INDEX('DS2025'!$Q$5:$Q$15,MATCH(W27,'DS2025'!$P$5:$P$15,1)+1),
INDEX('DS2025'!$P$5:$P$15,MATCH(W27,'DS2025'!$P$5:$P$15,1)):
INDEX('DS2025'!$P$5:$P$15,MATCH(W27,'DS2025'!$P$5:$P$15,1)+1)),
IF($X$4=Database!$A$8,
_xlfn.FORECAST.LINEAR(W27,
INDEX('DS2025'!$T$5:$T$15,MATCH(W27,'DS2025'!$S$5:$S$15,1)):
INDEX('DS2025'!$T$5:$T$15,MATCH(W27,'DS2025'!$S$5:$S$15,1)+1),
INDEX('DS2025'!$S$5:$S$15,MATCH(W27,'DS2025'!$S$5:$S$15,1)):
INDEX('DS2025'!$S$5:$S$15,MATCH(W27,'DS2025'!$S$5:$S$15,1)+1)),
IF($X$4=Database!$A$9,
_xlfn.FORECAST.LINEAR(W27,
INDEX('DS2025'!$W$5:$W$15,MATCH(W27,'DS2025'!$V$5:$V$15,1)):
INDEX('DS2025'!$W$5:$W$15,MATCH(W27,'DS2025'!$V$5:$V$15,1)+1),
INDEX('DS2025'!$V$5:$V$15,MATCH(W27,'DS2025'!$V$5:$V$15,1)):
INDEX('DS2025'!$V$5:$V$15,MATCH(W27,'DS2025'!$V$5:$V$15,1)+1)),
IF($X$4=Database!$A$10,
_xlfn.FORECAST.LINEAR(W27,
INDEX('DS2025'!$Z$5:$Z$15,MATCH(W27,'DS2025'!$Y$5:$Y$15,1)):
INDEX('DS2025'!$Z$5:$Z$15,MATCH(W27,'DS2025'!$Y$5:$Y$15,1)+1),
INDEX('DS2025'!$Y$5:$Y$15,MATCH(W27,'DS2025'!$Y$5:$Y$15,1)):
INDEX('DS2025'!$Y$5:$Y$15,MATCH(W27,'DS2025'!$Y$5:$Y$15,1)+1)),
IF($X$4=Database!$A$11,
_xlfn.FORECAST.LINEAR(
W27,
INDEX('DS2025'!$B$21:$B$35,MATCH(W27,'DS2025'!$A$21:$A$35,1)):
INDEX('DS2025'!$B$21:$B$35,MATCH(W27,'DS2025'!$A$21:$A$35,1)+1),
INDEX('DS2025'!$A$21:$A$35,MATCH(W27,'DS2025'!$A$21:$A$35,1)):
INDEX('DS2025'!$A$21:$A$35,MATCH(W27,'DS2025'!$A$21:$A$35,1)+1)),
IF($X$4=Database!$A$12,
_xlfn.FORECAST.LINEAR(
W27,
INDEX('DS2025'!$E$21:$E$35,MATCH(W27,'DS2025'!$D$21:$D$35,1)):
INDEX('DS2025'!$E$21:$E$35,MATCH(W27,'DS2025'!$D$21:$D$35,1)+1),
INDEX('DS2025'!$D$21:$D$35,MATCH(W27,'DS2025'!$D$21:$D$35,1)):
INDEX('DS2025'!$D$21:$D$35,MATCH(W27,'DS2025'!$D$21:$D$35,1)+1)),
IF($X$4=Database!$A$13,
_xlfn.FORECAST.LINEAR(
W27,
INDEX('DS2025'!$H$21:$H$35,MATCH(W27,'DS2025'!$G$21:$G$35,1)):
INDEX('DS2025'!$H$21:$H$35,MATCH(W27,'DS2025'!$G$21:$G$35,1)+1),
INDEX('DS2025'!$G$21:$G$35,MATCH(W27,'DS2025'!$G$21:$G$35,1)):
INDEX('DS2025'!$G$21:$G$35,MATCH(W27,'DS2025'!$G$21:$G$35,1)+1)),
IF($X$4=Database!$A$14,
_xlfn.FORECAST.LINEAR(
W27,
INDEX('DS2025'!$K$21:$K$35,MATCH(W27,'DS2025'!$J$21:$J$35,1)):
INDEX('DS2025'!$K$21:$K$35,MATCH(W27,'DS2025'!$J$21:$J$35,1)+1),
INDEX('DS2025'!$J$21:$J$35,MATCH(W27,'DS2025'!$J$21:$J$35,1)):
INDEX('DS2025'!$J$21:$J$35,MATCH(W27,'DS2025'!$J$21:$J$35,1)+1)),
IF($X$4=Database!$A$15,
_xlfn.FORECAST.LINEAR(
W27,
INDEX('DS2025'!$N$21:$N$35,MATCH(W27,'DS2025'!$M$21:$M$35,1)):
INDEX('DS2025'!$N$21:$N$35,MATCH(W27,'DS2025'!$M$21:$M$35,1)+1),
INDEX('DS2025'!$M$21:$M$35,MATCH(W27,'DS2025'!$M$21:$M$35,1)):
INDEX('DS2025'!$M$21:$M$35,MATCH(W27,'DS2025'!$M$21:$M$35,1)+1)),
IF($X$4=Database!$A$16,
_xlfn.FORECAST.LINEAR(
W27,
INDEX('DS2025'!$Q$21:$Q$35,MATCH(W27,'DS2025'!$P$21:$P$35,1)):
INDEX('DS2025'!$Q$21:$Q$35,MATCH(W27,'DS2025'!$P$21:$P$35,1)+1),
INDEX('DS2025'!$P$21:$P$35,MATCH(W27,'DS2025'!$P$21:$P$35,1)):
INDEX('DS2025'!$P$21:$P$35,MATCH(W27,'DS2025'!$P$21:$P$35,1)+1)),
IF($X$4=Database!$A$17,
_xlfn.FORECAST.LINEAR(
W27,
INDEX('DS2025'!$T$21:$T$35,MATCH(W27,'DS2025'!$S$21:$S$35,1)):
INDEX('DS2025'!$T$21:$T$35,MATCH(W27,'DS2025'!$S$21:$S$35,1)+1),
INDEX('DS2025'!$S$21:$S$35,MATCH(W27,'DS2025'!$S$21:$S$35,1)):
INDEX('DS2025'!$S$21:$S$35,MATCH(W27,'DS2025'!$S$21:$S$35,1)+1)),
IF($X$4=Database!$A$18,
_xlfn.FORECAST.LINEAR(
W27,
INDEX('DS2025'!$W$21:$W$35,MATCH(W27,'DS2025'!$V$21:$V$35,1)):
INDEX('DS2025'!$W$21:$W$35,MATCH(W27,'DS2025'!$V$21:$V$35,1)+1),
INDEX('DS2025'!$V$21:$V$35,MATCH(W27,'DS2025'!$V$21:$V$35,1)):
INDEX('DS2025'!$V$21:$V$35,MATCH(W27,'DS2025'!$V$21:$V$35,1)+1)),
IF($X$4=Database!$A$19,
_xlfn.FORECAST.LINEAR(
W27,
INDEX('DS2025'!$Z$21:$Z$35,MATCH(W27,'DS2025'!$Y$21:$Y$35,1)):
INDEX('DS2025'!$Z$21:$Z$35,MATCH(W27,'DS2025'!$Y$21:$Y$35,1)+1),
INDEX('DS2025'!$Y$21:$Y$35,MATCH(W27,'DS2025'!$Y$21:$Y$35,1)):
INDEX('DS2025'!$Y$21:$Y$35,MATCH(W27,'DS2025'!$Y$21:$Y$35,1)+1)),
IF($X$4=Database!$A$20,
_xlfn.FORECAST.LINEAR(
W27,
INDEX('DS2025'!$AC$21:$AC$35,MATCH(W27,'DS2025'!$AB$21:$AB$35,1)):
INDEX('DS2025'!$AC$21:$AC$35,MATCH(W27,'DS2025'!$AB$21:$AB$35,1)+1),
INDEX('DS2025'!$AB$21:$AB$35,MATCH(W27,'DS2025'!$AB$21:$AB$35,1)):
INDEX('DS2025'!$AB$21:$AB$35,MATCH(W27,'DS2025'!$AB$21:$AB$35,1)+1))
)))))))))))))))))))</f>
        <v>-0.35976040791841629</v>
      </c>
      <c r="Y27" s="98">
        <f t="shared" si="7"/>
        <v>106.33823959208158</v>
      </c>
      <c r="Z27" s="97">
        <f>'Data 100 C'!J28</f>
        <v>108.408</v>
      </c>
      <c r="AA27" s="98">
        <f>IF($AA$4=Database!$A$2,
_xlfn.FORECAST.LINEAR(Z27,
INDEX('DS2025'!$B$5:$B$15,MATCH(Z27,'DS2025'!$A$5:$A$15,1)):
INDEX('DS2025'!$B$5:$B$15,MATCH(Z27,'DS2025'!$A$5:$A$15,1)+1),
INDEX('DS2025'!$A$5:$A$15,MATCH(Z27,'DS2025'!$A$5:$A$15,1)):
INDEX('DS2025'!$A$5:$A$15,MATCH(Z27,'DS2025'!$A$5:$A$15,1)+1)),
IF($AA$4=Database!$A$3,
_xlfn.FORECAST.LINEAR(Z27,
INDEX('DS2025'!$E$5:$E$15,MATCH(Z27,'DS2025'!$D$5:$D$15,1)):
INDEX('DS2025'!$E$5:$E$15,MATCH(Z27,'DS2025'!$D$5:$D$15,1)+1),
INDEX('DS2025'!$D$5:$D$15,MATCH(Z27,'DS2025'!$D$5:$D$15,1)):
INDEX('DS2025'!$D$5:$D$15,MATCH(Z27,'DS2025'!$D$5:$D$15,1)+1)),
IF($AA$4=Database!$A$4,
_xlfn.FORECAST.LINEAR(Z27,
INDEX('DS2025'!$H$5:$H$15,MATCH(Z27,'DS2025'!$G$5:$G$15,1)):
INDEX('DS2025'!$H$5:$H$15,MATCH(Z27,'DS2025'!$G$5:$G$15,1)+1),
INDEX('DS2025'!$G$5:$G$15,MATCH(Z27,'DS2025'!$G$5:$G$15,1)):
INDEX('DS2025'!$G$5:$G$15,MATCH(Z27,'DS2025'!$G$5:$G$15,1)+1)),
IF($AA$4=Database!$A$5,
_xlfn.FORECAST.LINEAR(Z27,
INDEX('DS2025'!$K$5:$K$15,MATCH(Z27,'DS2025'!$J$5:$J$15,1)):
INDEX('DS2025'!$K$5:$K$15,MATCH(Z27,'DS2025'!$J$5:$J$15,1)+1),
INDEX('DS2025'!$J$5:$J$15,MATCH(Z27,'DS2025'!$J$5:$J$15,1)):
INDEX('DS2025'!$J$5:$J$15,MATCH(Z27,'DS2025'!$J$5:$J$15,1)+1)),
IF($AA$4=Database!$A$6,
_xlfn.FORECAST.LINEAR(Z27,
INDEX('DS2025'!$N$5:$N$15,MATCH(Z27,'DS2025'!$M$5:$M$15,1)):
INDEX('DS2025'!$N$5:$N$15,MATCH(Z27,'DS2025'!$M$5:$M$15,1)+1),
INDEX('DS2025'!$M$5:$M$15,MATCH(Z27,'DS2025'!$M$5:$M$15,1)):
INDEX('DS2025'!$M$5:$M$15,MATCH(Z27,'DS2025'!$M$5:$M$15,1)+1)),
IF($AA$4=Database!$A$7,
_xlfn.FORECAST.LINEAR(Z27,
INDEX('DS2025'!$Q$5:$Q$15,MATCH(Z27,'DS2025'!$P$5:$P$15,1)):
INDEX('DS2025'!$Q$5:$Q$15,MATCH(Z27,'DS2025'!$P$5:$P$15,1)+1),
INDEX('DS2025'!$P$5:$P$15,MATCH(Z27,'DS2025'!$P$5:$P$15,1)):
INDEX('DS2025'!$P$5:$P$15,MATCH(Z27,'DS2025'!$P$5:$P$15,1)+1)),
IF($AA$4=Database!$A$8,
_xlfn.FORECAST.LINEAR(Z27,
INDEX('DS2025'!$T$5:$T$15,MATCH(Z27,'DS2025'!$S$5:$S$15,1)):
INDEX('DS2025'!$T$5:$T$15,MATCH(Z27,'DS2025'!$S$5:$S$15,1)+1),
INDEX('DS2025'!$S$5:$S$15,MATCH(Z27,'DS2025'!$S$5:$S$15,1)):
INDEX('DS2025'!$S$5:$S$15,MATCH(Z27,'DS2025'!$S$5:$S$15,1)+1)),
IF($AA$4=Database!$A$9,
_xlfn.FORECAST.LINEAR(Z27,
INDEX('DS2025'!$W$5:$W$15,MATCH(Z27,'DS2025'!$V$5:$V$15,1)):
INDEX('DS2025'!$W$5:$W$15,MATCH(Z27,'DS2025'!$V$5:$V$15,1)+1),
INDEX('DS2025'!$V$5:$V$15,MATCH(Z27,'DS2025'!$V$5:$V$15,1)):
INDEX('DS2025'!$V$5:$V$15,MATCH(Z27,'DS2025'!$V$5:$V$15,1)+1)),
IF($AA$4=Database!$A$10,
_xlfn.FORECAST.LINEAR(Z27,
INDEX('DS2025'!$Z$5:$Z$15,MATCH(Z27,'DS2025'!$Y$5:$Y$15,1)):
INDEX('DS2025'!$Z$5:$Z$15,MATCH(Z27,'DS2025'!$Y$5:$Y$15,1)+1),
INDEX('DS2025'!$Y$5:$Y$15,MATCH(Z27,'DS2025'!$Y$5:$Y$15,1)):
INDEX('DS2025'!$Y$5:$Y$15,MATCH(Z27,'DS2025'!$Y$5:$Y$15,1)+1)),
IF($AA$4=Database!$A$11,
_xlfn.FORECAST.LINEAR(
Z27,
INDEX('DS2025'!$B$21:$B$35,MATCH(Z27,'DS2025'!$A$21:$A$35,1)):
INDEX('DS2025'!$B$21:$B$35,MATCH(Z27,'DS2025'!$A$21:$A$35,1)+1),
INDEX('DS2025'!$A$21:$A$35,MATCH(Z27,'DS2025'!$A$21:$A$35,1)):
INDEX('DS2025'!$A$21:$A$35,MATCH(Z27,'DS2025'!$A$21:$A$35,1)+1)),
IF($AA$4=Database!$A$12,
_xlfn.FORECAST.LINEAR(
Z27,
INDEX('DS2025'!$E$21:$E$35,MATCH(Z27,'DS2025'!$D$21:$D$35,1)):
INDEX('DS2025'!$E$21:$E$35,MATCH(Z27,'DS2025'!$D$21:$D$35,1)+1),
INDEX('DS2025'!$D$21:$D$35,MATCH(Z27,'DS2025'!$D$21:$D$35,1)):
INDEX('DS2025'!$D$21:$D$35,MATCH(Z27,'DS2025'!$D$21:$D$35,1)+1)),
IF($AA$4=Database!$A$13,
_xlfn.FORECAST.LINEAR(
Z27,
INDEX('DS2025'!$H$21:$H$35,MATCH(Z27,'DS2025'!$G$21:$G$35,1)):
INDEX('DS2025'!$H$21:$H$35,MATCH(Z27,'DS2025'!$G$21:$G$35,1)+1),
INDEX('DS2025'!$G$21:$G$35,MATCH(Z27,'DS2025'!$G$21:$G$35,1)):
INDEX('DS2025'!$G$21:$G$35,MATCH(Z27,'DS2025'!$G$21:$G$35,1)+1)),
IF($AA$4=Database!$A$14,
_xlfn.FORECAST.LINEAR(
Z27,
INDEX('DS2025'!$K$21:$K$35,MATCH(Z27,'DS2025'!$J$21:$J$35,1)):
INDEX('DS2025'!$K$21:$K$35,MATCH(Z27,'DS2025'!$J$21:$J$35,1)+1),
INDEX('DS2025'!$J$21:$J$35,MATCH(Z27,'DS2025'!$J$21:$J$35,1)):
INDEX('DS2025'!$J$21:$J$35,MATCH(Z27,'DS2025'!$J$21:$J$35,1)+1)),
IF($AA$4=Database!$A$15,
_xlfn.FORECAST.LINEAR(
Z27,
INDEX('DS2025'!$N$21:$N$35,MATCH(Z27,'DS2025'!$M$21:$M$35,1)):
INDEX('DS2025'!$N$21:$N$35,MATCH(Z27,'DS2025'!$M$21:$M$35,1)+1),
INDEX('DS2025'!$M$21:$M$35,MATCH(Z27,'DS2025'!$M$21:$M$35,1)):
INDEX('DS2025'!$M$21:$M$35,MATCH(Z27,'DS2025'!$M$21:$M$35,1)+1)),
IF($AA$4=Database!$A$16,
_xlfn.FORECAST.LINEAR(
Z27,
INDEX('DS2025'!$Q$21:$Q$35,MATCH(Z27,'DS2025'!$P$21:$P$35,1)):
INDEX('DS2025'!$Q$21:$Q$35,MATCH(Z27,'DS2025'!$P$21:$P$35,1)+1),
INDEX('DS2025'!$P$21:$P$35,MATCH(Z27,'DS2025'!$P$21:$P$35,1)):
INDEX('DS2025'!$P$21:$P$35,MATCH(Z27,'DS2025'!$P$21:$P$35,1)+1)),
IF($AA$4=Database!$A$17,
_xlfn.FORECAST.LINEAR(
Z27,
INDEX('DS2025'!$T$21:$T$35,MATCH(Z27,'DS2025'!$S$21:$S$35,1)):
INDEX('DS2025'!$T$21:$T$35,MATCH(Z27,'DS2025'!$S$21:$S$35,1)+1),
INDEX('DS2025'!$S$21:$S$35,MATCH(Z27,'DS2025'!$S$21:$S$35,1)):
INDEX('DS2025'!$S$21:$S$35,MATCH(Z27,'DS2025'!$S$21:$S$35,1)+1)),
IF($AA$4=Database!$A$18,
_xlfn.FORECAST.LINEAR(
Z27,
INDEX('DS2025'!$W$21:$W$35,MATCH(Z27,'DS2025'!$V$21:$V$35,1)):
INDEX('DS2025'!$W$21:$W$35,MATCH(Z27,'DS2025'!$V$21:$V$35,1)+1),
INDEX('DS2025'!$V$21:$V$35,MATCH(Z27,'DS2025'!$V$21:$V$35,1)):
INDEX('DS2025'!$V$21:$V$35,MATCH(Z27,'DS2025'!$V$21:$V$35,1)+1)),
IF($AA$4=Database!$A$19,
_xlfn.FORECAST.LINEAR(
Z27,
INDEX('DS2025'!$Z$21:$Z$35,MATCH(Z27,'DS2025'!$Y$21:$Y$35,1)):
INDEX('DS2025'!$Z$21:$Z$35,MATCH(Z27,'DS2025'!$Y$21:$Y$35,1)+1),
INDEX('DS2025'!$Y$21:$Y$35,MATCH(Z27,'DS2025'!$Y$21:$Y$35,1)):
INDEX('DS2025'!$Y$21:$Y$35,MATCH(Z27,'DS2025'!$Y$21:$Y$35,1)+1)),
IF($AA$4=Database!$A$20,
_xlfn.FORECAST.LINEAR(
Z27,
INDEX('DS2025'!$AC$21:$AC$35,MATCH(Z27,'DS2025'!$AB$21:$AB$35,1)):
INDEX('DS2025'!$AC$21:$AC$35,MATCH(Z27,'DS2025'!$AB$21:$AB$35,1)+1),
INDEX('DS2025'!$AB$21:$AB$35,MATCH(Z27,'DS2025'!$AB$21:$AB$35,1)):
INDEX('DS2025'!$AB$21:$AB$35,MATCH(Z27,'DS2025'!$AB$21:$AB$35,1)+1))
)))))))))))))))))))</f>
        <v>-0.35996556688662262</v>
      </c>
      <c r="AB27" s="97">
        <f t="shared" si="8"/>
        <v>108.04803443311337</v>
      </c>
      <c r="AC27" s="318">
        <f>'Data 100 C'!K28</f>
        <v>107</v>
      </c>
      <c r="AD27" s="42"/>
      <c r="AE27" s="42"/>
      <c r="AF27" s="42"/>
    </row>
    <row r="28" spans="1:32" ht="15" customHeight="1">
      <c r="A28" s="316">
        <v>22</v>
      </c>
      <c r="B28" s="316">
        <f>'Data 100 C'!B29</f>
        <v>108.57899999999999</v>
      </c>
      <c r="C28" s="98">
        <f>IF($C$4=Database!$A$2,
_xlfn.FORECAST.LINEAR(B28,
INDEX('DS2025'!$B$5:$B$15,MATCH(B28,'DS2025'!$A$5:$A$15,1)):
INDEX('DS2025'!$B$5:$B$15,MATCH(B28,'DS2025'!$A$5:$A$15,1)+1),
INDEX('DS2025'!$A$5:$A$15,MATCH(B28,'DS2025'!$A$5:$A$15,1)):
INDEX('DS2025'!$A$5:$A$15,MATCH(B28,'DS2025'!$A$5:$A$15,1)+1)),
IF($C$4=Database!$A$3,
_xlfn.FORECAST.LINEAR(B28,
INDEX('DS2025'!$E$5:$E$15,MATCH(B28,'DS2025'!$D$5:$D$15,1)):
INDEX('DS2025'!$E$5:$E$15,MATCH(B28,'DS2025'!$D$5:$D$15,1)+1),
INDEX('DS2025'!$D$5:$D$15,MATCH(B28,'DS2025'!$D$5:$D$15,1)):
INDEX('DS2025'!$D$5:$D$15,MATCH(B28,'DS2025'!$D$5:$D$15,1)+1)),
IF($C$4=Database!$A$4,
_xlfn.FORECAST.LINEAR(B28,
INDEX('DS2025'!$H$5:$H$15,MATCH(B28,'DS2025'!$G$5:$G$15,1)):
INDEX('DS2025'!$H$5:$H$15,MATCH(B28,'DS2025'!$G$5:$G$15,1)+1),
INDEX('DS2025'!$G$5:$G$15,MATCH(B28,'DS2025'!$G$5:$G$15,1)):
INDEX('DS2025'!$G$5:$G$15,MATCH(B28,'DS2025'!$G$5:$G$15,1)+1)),
IF($C$4=Database!$A$5,
_xlfn.FORECAST.LINEAR(B28,
INDEX('DS2025'!$K$5:$K$15,MATCH(B28,'DS2025'!$J$5:$J$15,1)):
INDEX('DS2025'!$K$5:$K$15,MATCH(B28,'DS2025'!$J$5:$J$15,1)+1),
INDEX('DS2025'!$J$5:$J$15,MATCH(B28,'DS2025'!$J$5:$J$15,1)):
INDEX('DS2025'!$J$5:$J$15,MATCH(B28,'DS2025'!$J$5:$J$15,1)+1)),
IF($C$4=Database!$A$6,
_xlfn.FORECAST.LINEAR(B28,
INDEX('DS2025'!$N$5:$N$15,MATCH(B28,'DS2025'!$M$5:$M$15,1)):
INDEX('DS2025'!$N$5:$N$15,MATCH(B28,'DS2025'!$M$5:$M$15,1)+1),
INDEX('DS2025'!$M$5:$M$15,MATCH(B28,'DS2025'!$M$5:$M$15,1)):
INDEX('DS2025'!$M$5:$M$15,MATCH(B28,'DS2025'!$M$5:$M$15,1)+1)),
IF($C$4=Database!$A$7,
_xlfn.FORECAST.LINEAR(B28,
INDEX('DS2025'!$Q$5:$Q$15,MATCH(B28,'DS2025'!$P$5:$P$15,1)):
INDEX('DS2025'!$Q$5:$Q$15,MATCH(B28,'DS2025'!$P$5:$P$15,1)+1),
INDEX('DS2025'!$P$5:$P$15,MATCH(B28,'DS2025'!$P$5:$P$15,1)):
INDEX('DS2025'!$P$5:$P$15,MATCH(B28,'DS2025'!$P$5:$P$15,1)+1)),
IF($C$4=Database!$A$8,
_xlfn.FORECAST.LINEAR(B28,
INDEX('DS2025'!$T$5:$T$15,MATCH(B28,'DS2025'!$S$5:$S$15,1)):
INDEX('DS2025'!$T$5:$T$15,MATCH(B28,'DS2025'!$S$5:$S$15,1)+1),
INDEX('DS2025'!$S$5:$S$15,MATCH(B28,'DS2025'!$S$5:$S$15,1)):
INDEX('DS2025'!$S$5:$S$15,MATCH(B28,'DS2025'!$S$5:$S$15,1)+1)),
IF($C$4=Database!$A$9,
_xlfn.FORECAST.LINEAR(B28,
INDEX('DS2025'!$W$5:$W$15,MATCH(B28,'DS2025'!$V$5:$V$15,1)):
INDEX('DS2025'!$W$5:$W$15,MATCH(B28,'DS2025'!$V$5:$V$15,1)+1),
INDEX('DS2025'!$V$5:$V$15,MATCH(B28,'DS2025'!$V$5:$V$15,1)):
INDEX('DS2025'!$V$5:$V$15,MATCH(B28,'DS2025'!$V$5:$V$15,1)+1)),
IF($C$4=Database!$A$10,
_xlfn.FORECAST.LINEAR(B28,
INDEX('DS2025'!$Z$5:$Z$15,MATCH(B28,'DS2025'!$Y$5:$Y$15,1)):
INDEX('DS2025'!$Z$5:$Z$15,MATCH(B28,'DS2025'!$Y$5:$Y$15,1)+1),
INDEX('DS2025'!$Y$5:$Y$15,MATCH(B28,'DS2025'!$Y$5:$Y$15,1)):
INDEX('DS2025'!$Y$5:$Y$15,MATCH(B28,'DS2025'!$Y$5:$Y$15,1)+1)),
IF($C$4=Database!$A$11,
_xlfn.FORECAST.LINEAR(
B28,
INDEX('DS2025'!$B$21:$B$35,MATCH(B28,'DS2025'!$A$21:$A$35,1)):
INDEX('DS2025'!$B$21:$B$35,MATCH(B28,'DS2025'!$A$21:$A$35,1)+1),
INDEX('DS2025'!$A$21:$A$35,MATCH(B28,'DS2025'!$A$21:$A$35,1)):
INDEX('DS2025'!$A$21:$A$35,MATCH(B28,'DS2025'!$A$21:$A$35,1)+1)),
IF($C$4=Database!$A$12,
_xlfn.FORECAST.LINEAR(
B28,
INDEX('DS2025'!$E$21:$E$35,MATCH(B28,'DS2025'!$D$21:$D$35,1)):
INDEX('DS2025'!$E$21:$E$35,MATCH(B28,'DS2025'!$D$21:$D$35,1)+1),
INDEX('DS2025'!$D$21:$D$35,MATCH(B28,'DS2025'!$D$21:$D$35,1)):
INDEX('DS2025'!$D$21:$D$35,MATCH(B28,'DS2025'!$D$21:$D$35,1)+1)),
IF($C$4=Database!$A$13,
_xlfn.FORECAST.LINEAR(
B28,
INDEX('DS2025'!$H$21:$H$35,MATCH(B28,'DS2025'!$G$21:$G$35,1)):
INDEX('DS2025'!$H$21:$H$35,MATCH(B28,'DS2025'!$G$21:$G$35,1)+1),
INDEX('DS2025'!$G$21:$G$35,MATCH(B28,'DS2025'!$G$21:$G$35,1)):
INDEX('DS2025'!$G$21:$G$35,MATCH(B28,'DS2025'!$G$21:$G$35,1)+1)),
IF($C$4=Database!$A$14,
_xlfn.FORECAST.LINEAR(
B28,
INDEX('DS2025'!$K$21:$K$35,MATCH(B28,'DS2025'!$J$21:$J$35,1)):
INDEX('DS2025'!$K$21:$K$35,MATCH(B28,'DS2025'!$J$21:$J$35,1)+1),
INDEX('DS2025'!$J$21:$J$35,MATCH(B28,'DS2025'!$J$21:$J$35,1)):
INDEX('DS2025'!$J$21:$J$35,MATCH(B28,'DS2025'!$J$21:$J$35,1)+1)),
IF($C$4=Database!$A$15,
_xlfn.FORECAST.LINEAR(
B28,
INDEX('DS2025'!$N$21:$N$35,MATCH(B28,'DS2025'!$M$21:$M$35,1)):
INDEX('DS2025'!$N$21:$N$35,MATCH(B28,'DS2025'!$M$21:$M$35,1)+1),
INDEX('DS2025'!$M$21:$M$35,MATCH(B28,'DS2025'!$M$21:$M$35,1)):
INDEX('DS2025'!$M$21:$M$35,MATCH(B28,'DS2025'!$M$21:$M$35,1)+1)),
IF($C$4=Database!$A$16,
_xlfn.FORECAST.LINEAR(
B28,
INDEX('DS2025'!$Q$21:$Q$35,MATCH(B28,'DS2025'!$P$21:$P$35,1)):
INDEX('DS2025'!$Q$21:$Q$35,MATCH(B28,'DS2025'!$P$21:$P$35,1)+1),
INDEX('DS2025'!$P$21:$P$35,MATCH(B28,'DS2025'!$P$21:$P$35,1)):
INDEX('DS2025'!$P$21:$P$35,MATCH(B28,'DS2025'!$P$21:$P$35,1)+1)),
IF($C$4=Database!$A$17,
_xlfn.FORECAST.LINEAR(
B28,
INDEX('DS2025'!$T$21:$T$35,MATCH(B28,'DS2025'!$S$21:$S$35,1)):
INDEX('DS2025'!$T$21:$T$35,MATCH(B28,'DS2025'!$S$21:$S$35,1)+1),
INDEX('DS2025'!$S$21:$S$35,MATCH(B28,'DS2025'!$S$21:$S$35,1)):
INDEX('DS2025'!$S$21:$S$35,MATCH(B28,'DS2025'!$S$21:$S$35,1)+1)),
IF($C$4=Database!$A$18,
_xlfn.FORECAST.LINEAR(
B28,
INDEX('DS2025'!$W$21:$W$35,MATCH(B28,'DS2025'!$V$21:$V$35,1)):
INDEX('DS2025'!$W$21:$W$35,MATCH(B28,'DS2025'!$V$21:$V$35,1)+1),
INDEX('DS2025'!$V$21:$V$35,MATCH(B28,'DS2025'!$V$21:$V$35,1)):
INDEX('DS2025'!$V$21:$V$35,MATCH(B28,'DS2025'!$V$21:$V$35,1)+1)),
IF($C$4=Database!$A$19,
_xlfn.FORECAST.LINEAR(
B28,
INDEX('DS2025'!$Z$21:$Z$35,MATCH(B28,'DS2025'!$Y$21:$Y$35,1)):
INDEX('DS2025'!$Z$21:$Z$35,MATCH(B28,'DS2025'!$Y$21:$Y$35,1)+1),
INDEX('DS2025'!$Y$21:$Y$35,MATCH(B28,'DS2025'!$Y$21:$Y$35,1)):
INDEX('DS2025'!$Y$21:$Y$35,MATCH(B28,'DS2025'!$Y$21:$Y$35,1)+1)),
IF($C$4=Database!$A$20,
_xlfn.FORECAST.LINEAR(
B28,
INDEX('DS2025'!$AC$21:$AC$35,MATCH(B28,'DS2025'!$AB$21:$AB$35,1)):
INDEX('DS2025'!$AC$21:$AC$35,MATCH(B28,'DS2025'!$AB$21:$AB$35,1)+1),
INDEX('DS2025'!$AB$21:$AB$35,MATCH(B28,'DS2025'!$AB$21:$AB$35,1)):
INDEX('DS2025'!$AB$21:$AB$35,MATCH(B28,'DS2025'!$AB$21:$AB$35,1)+1))
)))))))))))))))))))</f>
        <v>-0.3599860827834433</v>
      </c>
      <c r="D28" s="98">
        <f t="shared" si="0"/>
        <v>108.21901391721656</v>
      </c>
      <c r="E28" s="98">
        <f>'Data 100 C'!C29</f>
        <v>109.633</v>
      </c>
      <c r="F28" s="98">
        <f>IF($F$4=Database!$A$2,
_xlfn.FORECAST.LINEAR(E28,
INDEX('DS2025'!$B$5:$B$15,MATCH(E28,'DS2025'!$A$5:$A$15,1)):
INDEX('DS2025'!$B$5:$B$15,MATCH(E28,'DS2025'!$A$5:$A$15,1)+1),
INDEX('DS2025'!$A$5:$A$15,MATCH(E28,'DS2025'!$A$5:$A$15,1)):
INDEX('DS2025'!$A$5:$A$15,MATCH(E28,'DS2025'!$A$5:$A$15,1)+1)),
IF($F$4=Database!$A$3,
_xlfn.FORECAST.LINEAR(E28,
INDEX('DS2025'!$E$5:$E$15,MATCH(E28,'DS2025'!$D$5:$D$15,1)):
INDEX('DS2025'!$E$5:$E$15,MATCH(E28,'DS2025'!$D$5:$D$15,1)+1),
INDEX('DS2025'!$D$5:$D$15,MATCH(E28,'DS2025'!$D$5:$D$15,1)):
INDEX('DS2025'!$D$5:$D$15,MATCH(E28,'DS2025'!$D$5:$D$15,1)+1)),
IF($F$4=Database!$A$4,
_xlfn.FORECAST.LINEAR(E28,
INDEX('DS2025'!$H$5:$H$15,MATCH(E28,'DS2025'!$G$5:$G$15,1)):
INDEX('DS2025'!$H$5:$H$15,MATCH(E28,'DS2025'!$G$5:$G$15,1)+1),
INDEX('DS2025'!$G$5:$G$15,MATCH(E28,'DS2025'!$G$5:$G$15,1)):
INDEX('DS2025'!$G$5:$G$15,MATCH(E28,'DS2025'!$G$5:$G$15,1)+1)),
IF($F$4=Database!$A$5,
_xlfn.FORECAST.LINEAR(E28,
INDEX('DS2025'!$K$5:$K$15,MATCH(E28,'DS2025'!$J$5:$J$15,1)):
INDEX('DS2025'!$K$5:$K$15,MATCH(E28,'DS2025'!$J$5:$J$15,1)+1),
INDEX('DS2025'!$J$5:$J$15,MATCH(E28,'DS2025'!$J$5:$J$15,1)):
INDEX('DS2025'!$J$5:$J$15,MATCH(E28,'DS2025'!$J$5:$J$15,1)+1)),
IF($F$4=Database!$A$6,
_xlfn.FORECAST.LINEAR(E28,
INDEX('DS2025'!$N$5:$N$15,MATCH(E28,'DS2025'!$M$5:$M$15,1)):
INDEX('DS2025'!$N$5:$N$15,MATCH(E28,'DS2025'!$M$5:$M$15,1)+1),
INDEX('DS2025'!$M$5:$M$15,MATCH(E28,'DS2025'!$M$5:$M$15,1)):
INDEX('DS2025'!$M$5:$M$15,MATCH(E28,'DS2025'!$M$5:$M$15,1)+1)),
IF($F$4=Database!$A$7,
_xlfn.FORECAST.LINEAR(E28,
INDEX('DS2025'!$Q$5:$Q$15,MATCH(E28,'DS2025'!$P$5:$P$15,1)):
INDEX('DS2025'!$Q$5:$Q$15,MATCH(E28,'DS2025'!$P$5:$P$15,1)+1),
INDEX('DS2025'!$P$5:$P$15,MATCH(E28,'DS2025'!$P$5:$P$15,1)):
INDEX('DS2025'!$P$5:$P$15,MATCH(E28,'DS2025'!$P$5:$P$15,1)+1)),
IF($F$4=Database!$A$8,
_xlfn.FORECAST.LINEAR(E28,
INDEX('DS2025'!$T$5:$T$15,MATCH(E28,'DS2025'!$S$5:$S$15,1)):
INDEX('DS2025'!$T$5:$T$15,MATCH(E28,'DS2025'!$S$5:$S$15,1)+1),
INDEX('DS2025'!$S$5:$S$15,MATCH(E28,'DS2025'!$S$5:$S$15,1)):
INDEX('DS2025'!$S$5:$S$15,MATCH(E28,'DS2025'!$S$5:$S$15,1)+1)),
IF($F$4=Database!$A$9,
_xlfn.FORECAST.LINEAR(E28,
INDEX('DS2025'!$W$5:$W$15,MATCH(E28,'DS2025'!$V$5:$V$15,1)):
INDEX('DS2025'!$W$5:$W$15,MATCH(E28,'DS2025'!$V$5:$V$15,1)+1),
INDEX('DS2025'!$V$5:$V$15,MATCH(E28,'DS2025'!$V$5:$V$15,1)):
INDEX('DS2025'!$V$5:$V$15,MATCH(E28,'DS2025'!$V$5:$V$15,1)+1)),
IF($F$4=Database!$A$10,
_xlfn.FORECAST.LINEAR(E28,
INDEX('DS2025'!$Z$5:$Z$15,MATCH(E28,'DS2025'!$Y$5:$Y$15,1)):
INDEX('DS2025'!$Z$5:$Z$15,MATCH(E28,'DS2025'!$Y$5:$Y$15,1)+1),
INDEX('DS2025'!$Y$5:$Y$15,MATCH(E28,'DS2025'!$Y$5:$Y$15,1)):
INDEX('DS2025'!$Y$5:$Y$15,MATCH(E28,'DS2025'!$Y$5:$Y$15,1)+1)),
IF($F$4=Database!$A$11,
_xlfn.FORECAST.LINEAR(
E28,
INDEX('DS2025'!$B$21:$B$35,MATCH(E28,'DS2025'!$A$21:$A$35,1)):
INDEX('DS2025'!$B$21:$B$35,MATCH(E28,'DS2025'!$A$21:$A$35,1)+1),
INDEX('DS2025'!$A$21:$A$35,MATCH(E28,'DS2025'!$A$21:$A$35,1)):
INDEX('DS2025'!$A$21:$A$35,MATCH(E28,'DS2025'!$A$21:$A$35,1)+1)),
IF($F$4=Database!$A$12,
_xlfn.FORECAST.LINEAR(
E28,
INDEX('DS2025'!$E$21:$E$35,MATCH(E28,'DS2025'!$D$21:$D$35,1)):
INDEX('DS2025'!$E$21:$E$35,MATCH(E28,'DS2025'!$D$21:$D$35,1)+1),
INDEX('DS2025'!$D$21:$D$35,MATCH(E28,'DS2025'!$D$21:$D$35,1)):
INDEX('DS2025'!$D$21:$D$35,MATCH(E28,'DS2025'!$D$21:$D$35,1)+1)),
IF($F$4=Database!$A$13,
_xlfn.FORECAST.LINEAR(
E28,
INDEX('DS2025'!$H$21:$H$35,MATCH(E28,'DS2025'!$G$21:$G$35,1)):
INDEX('DS2025'!$H$21:$H$35,MATCH(E28,'DS2025'!$G$21:$G$35,1)+1),
INDEX('DS2025'!$G$21:$G$35,MATCH(E28,'DS2025'!$G$21:$G$35,1)):
INDEX('DS2025'!$G$21:$G$35,MATCH(E28,'DS2025'!$G$21:$G$35,1)+1)),
IF($F$4=Database!$A$14,
_xlfn.FORECAST.LINEAR(
E28,
INDEX('DS2025'!$K$21:$K$35,MATCH(E28,'DS2025'!$J$21:$J$35,1)):
INDEX('DS2025'!$K$21:$K$35,MATCH(E28,'DS2025'!$J$21:$J$35,1)+1),
INDEX('DS2025'!$J$21:$J$35,MATCH(E28,'DS2025'!$J$21:$J$35,1)):
INDEX('DS2025'!$J$21:$J$35,MATCH(E28,'DS2025'!$J$21:$J$35,1)+1)),
IF($F$4=Database!$A$15,
_xlfn.FORECAST.LINEAR(
E28,
INDEX('DS2025'!$N$21:$N$35,MATCH(E28,'DS2025'!$M$21:$M$35,1)):
INDEX('DS2025'!$N$21:$N$35,MATCH(E28,'DS2025'!$M$21:$M$35,1)+1),
INDEX('DS2025'!$M$21:$M$35,MATCH(E28,'DS2025'!$M$21:$M$35,1)):
INDEX('DS2025'!$M$21:$M$35,MATCH(E28,'DS2025'!$M$21:$M$35,1)+1)),
IF($F$4=Database!$A$16,
_xlfn.FORECAST.LINEAR(
E28,
INDEX('DS2025'!$Q$21:$Q$35,MATCH(E28,'DS2025'!$P$21:$P$35,1)):
INDEX('DS2025'!$Q$21:$Q$35,MATCH(E28,'DS2025'!$P$21:$P$35,1)+1),
INDEX('DS2025'!$P$21:$P$35,MATCH(E28,'DS2025'!$P$21:$P$35,1)):
INDEX('DS2025'!$P$21:$P$35,MATCH(E28,'DS2025'!$P$21:$P$35,1)+1)),
IF($F$4=Database!$A$17,
_xlfn.FORECAST.LINEAR(
E28,
INDEX('DS2025'!$T$21:$T$35,MATCH(E28,'DS2025'!$S$21:$S$35,1)):
INDEX('DS2025'!$T$21:$T$35,MATCH(E28,'DS2025'!$S$21:$S$35,1)+1),
INDEX('DS2025'!$S$21:$S$35,MATCH(E28,'DS2025'!$S$21:$S$35,1)):
INDEX('DS2025'!$S$21:$S$35,MATCH(E28,'DS2025'!$S$21:$S$35,1)+1)),
IF($F$4=Database!$A$18,
_xlfn.FORECAST.LINEAR(
E28,
INDEX('DS2025'!$W$21:$W$35,MATCH(E28,'DS2025'!$V$21:$V$35,1)):
INDEX('DS2025'!$W$21:$W$35,MATCH(E28,'DS2025'!$V$21:$V$35,1)+1),
INDEX('DS2025'!$V$21:$V$35,MATCH(E28,'DS2025'!$V$21:$V$35,1)):
INDEX('DS2025'!$V$21:$V$35,MATCH(E28,'DS2025'!$V$21:$V$35,1)+1)),
IF($F$4=Database!$A$19,
_xlfn.FORECAST.LINEAR(
E28,
INDEX('DS2025'!$Z$21:$Z$35,MATCH(E28,'DS2025'!$Y$21:$Y$35,1)):
INDEX('DS2025'!$Z$21:$Z$35,MATCH(E28,'DS2025'!$Y$21:$Y$35,1)+1),
INDEX('DS2025'!$Y$21:$Y$35,MATCH(E28,'DS2025'!$Y$21:$Y$35,1)):
INDEX('DS2025'!$Y$21:$Y$35,MATCH(E28,'DS2025'!$Y$21:$Y$35,1)+1)),
IF($F$4=Database!$A$20,
_xlfn.FORECAST.LINEAR(
E28,
INDEX('DS2025'!$AC$21:$AC$35,MATCH(E28,'DS2025'!$AB$21:$AB$35,1)):
INDEX('DS2025'!$AC$21:$AC$35,MATCH(E28,'DS2025'!$AB$21:$AB$35,1)+1),
INDEX('DS2025'!$AB$21:$AB$35,MATCH(E28,'DS2025'!$AB$21:$AB$35,1)):
INDEX('DS2025'!$AB$21:$AB$35,MATCH(E28,'DS2025'!$AB$21:$AB$35,1)+1))
)))))))))))))))))))</f>
        <v>-0.36011253749250149</v>
      </c>
      <c r="G28" s="98">
        <f t="shared" si="1"/>
        <v>109.2728874625075</v>
      </c>
      <c r="H28" s="98">
        <f>'Data 100 C'!D29</f>
        <v>108.32599999999999</v>
      </c>
      <c r="I28" s="98">
        <f>IF($I$4=Database!$A$2,
_xlfn.FORECAST.LINEAR(H28,
INDEX('DS2025'!$B$5:$B$15,MATCH(H28,'DS2025'!$A$5:$A$15,1)):
INDEX('DS2025'!$B$5:$B$15,MATCH(H28,'DS2025'!$A$5:$A$15,1)+1),
INDEX('DS2025'!$A$5:$A$15,MATCH(H28,'DS2025'!$A$5:$A$15,1)):
INDEX('DS2025'!$A$5:$A$15,MATCH(H28,'DS2025'!$A$5:$A$15,1)+1)),
IF($I$4=Database!$A$3,
_xlfn.FORECAST.LINEAR(H28,
INDEX('DS2025'!$E$5:$E$15,MATCH(H28,'DS2025'!$D$5:$D$15,1)):
INDEX('DS2025'!$E$5:$E$15,MATCH(H28,'DS2025'!$D$5:$D$15,1)+1),
INDEX('DS2025'!$D$5:$D$15,MATCH(H28,'DS2025'!$D$5:$D$15,1)):
INDEX('DS2025'!$D$5:$D$15,MATCH(H28,'DS2025'!$D$5:$D$15,1)+1)),
IF($I$4=Database!$A$4,
_xlfn.FORECAST.LINEAR(H28,
INDEX('DS2025'!$H$5:$H$15,MATCH(H28,'DS2025'!$G$5:$G$15,1)):
INDEX('DS2025'!$H$5:$H$15,MATCH(H28,'DS2025'!$G$5:$G$15,1)+1),
INDEX('DS2025'!$G$5:$G$15,MATCH(H28,'DS2025'!$G$5:$G$15,1)):
INDEX('DS2025'!$G$5:$G$15,MATCH(H28,'DS2025'!$G$5:$G$15,1)+1)),
IF($I$4=Database!$A$5,
_xlfn.FORECAST.LINEAR(H28,
INDEX('DS2025'!$K$5:$K$15,MATCH(H28,'DS2025'!$J$5:$J$15,1)):
INDEX('DS2025'!$K$5:$K$15,MATCH(H28,'DS2025'!$J$5:$J$15,1)+1),
INDEX('DS2025'!$J$5:$J$15,MATCH(H28,'DS2025'!$J$5:$J$15,1)):
INDEX('DS2025'!$J$5:$J$15,MATCH(H28,'DS2025'!$J$5:$J$15,1)+1)),
IF($I$4=Database!$A$6,
_xlfn.FORECAST.LINEAR(H28,
INDEX('DS2025'!$N$5:$N$15,MATCH(H28,'DS2025'!$M$5:$M$15,1)):
INDEX('DS2025'!$N$5:$N$15,MATCH(H28,'DS2025'!$M$5:$M$15,1)+1),
INDEX('DS2025'!$M$5:$M$15,MATCH(H28,'DS2025'!$M$5:$M$15,1)):
INDEX('DS2025'!$M$5:$M$15,MATCH(H28,'DS2025'!$M$5:$M$15,1)+1)),
IF($I$4=Database!$A$7,
_xlfn.FORECAST.LINEAR(H28,
INDEX('DS2025'!$Q$5:$Q$15,MATCH(H28,'DS2025'!$P$5:$P$15,1)):
INDEX('DS2025'!$Q$5:$Q$15,MATCH(H28,'DS2025'!$P$5:$P$15,1)+1),
INDEX('DS2025'!$P$5:$P$15,MATCH(H28,'DS2025'!$P$5:$P$15,1)):
INDEX('DS2025'!$P$5:$P$15,MATCH(H28,'DS2025'!$P$5:$P$15,1)+1)),
IF($I$4=Database!$A$8,
_xlfn.FORECAST.LINEAR(H28,
INDEX('DS2025'!$T$5:$T$15,MATCH(H28,'DS2025'!$S$5:$S$15,1)):
INDEX('DS2025'!$T$5:$T$15,MATCH(H28,'DS2025'!$S$5:$S$15,1)+1),
INDEX('DS2025'!$S$5:$S$15,MATCH(H28,'DS2025'!$S$5:$S$15,1)):
INDEX('DS2025'!$S$5:$S$15,MATCH(H28,'DS2025'!$S$5:$S$15,1)+1)),
IF($I$4=Database!$A$9,
_xlfn.FORECAST.LINEAR(H28,
INDEX('DS2025'!$W$5:$W$15,MATCH(H28,'DS2025'!$V$5:$V$15,1)):
INDEX('DS2025'!$W$5:$W$15,MATCH(H28,'DS2025'!$V$5:$V$15,1)+1),
INDEX('DS2025'!$V$5:$V$15,MATCH(H28,'DS2025'!$V$5:$V$15,1)):
INDEX('DS2025'!$V$5:$V$15,MATCH(H28,'DS2025'!$V$5:$V$15,1)+1)),
IF($I$4=Database!$A$10,
_xlfn.FORECAST.LINEAR(H28,
INDEX('DS2025'!$Z$5:$Z$15,MATCH(H28,'DS2025'!$Y$5:$Y$15,1)):
INDEX('DS2025'!$Z$5:$Z$15,MATCH(H28,'DS2025'!$Y$5:$Y$15,1)+1),
INDEX('DS2025'!$Y$5:$Y$15,MATCH(H28,'DS2025'!$Y$5:$Y$15,1)):
INDEX('DS2025'!$Y$5:$Y$15,MATCH(H28,'DS2025'!$Y$5:$Y$15,1)+1)),
IF($I$4=Database!$A$11,
_xlfn.FORECAST.LINEAR(
H28,
INDEX('DS2025'!$B$21:$B$35,MATCH(H28,'DS2025'!$A$21:$A$35,1)):
INDEX('DS2025'!$B$21:$B$35,MATCH(H28,'DS2025'!$A$21:$A$35,1)+1),
INDEX('DS2025'!$A$21:$A$35,MATCH(H28,'DS2025'!$A$21:$A$35,1)):
INDEX('DS2025'!$A$21:$A$35,MATCH(H28,'DS2025'!$A$21:$A$35,1)+1)),
IF($I$4=Database!$A$12,
_xlfn.FORECAST.LINEAR(
H28,
INDEX('DS2025'!$E$21:$E$35,MATCH(H28,'DS2025'!$D$21:$D$35,1)):
INDEX('DS2025'!$E$21:$E$35,MATCH(H28,'DS2025'!$D$21:$D$35,1)+1),
INDEX('DS2025'!$D$21:$D$35,MATCH(H28,'DS2025'!$D$21:$D$35,1)):
INDEX('DS2025'!$D$21:$D$35,MATCH(H28,'DS2025'!$D$21:$D$35,1)+1)),
IF($I$4=Database!$A$13,
_xlfn.FORECAST.LINEAR(
H28,
INDEX('DS2025'!$H$21:$H$35,MATCH(H28,'DS2025'!$G$21:$G$35,1)):
INDEX('DS2025'!$H$21:$H$35,MATCH(H28,'DS2025'!$G$21:$G$35,1)+1),
INDEX('DS2025'!$G$21:$G$35,MATCH(H28,'DS2025'!$G$21:$G$35,1)):
INDEX('DS2025'!$G$21:$G$35,MATCH(H28,'DS2025'!$G$21:$G$35,1)+1)),
IF($I$4=Database!$A$14,
_xlfn.FORECAST.LINEAR(
H28,
INDEX('DS2025'!$K$21:$K$35,MATCH(H28,'DS2025'!$J$21:$J$35,1)):
INDEX('DS2025'!$K$21:$K$35,MATCH(H28,'DS2025'!$J$21:$J$35,1)+1),
INDEX('DS2025'!$J$21:$J$35,MATCH(H28,'DS2025'!$J$21:$J$35,1)):
INDEX('DS2025'!$J$21:$J$35,MATCH(H28,'DS2025'!$J$21:$J$35,1)+1)),
IF($I$4=Database!$A$15,
_xlfn.FORECAST.LINEAR(
H28,
INDEX('DS2025'!$N$21:$N$35,MATCH(H28,'DS2025'!$M$21:$M$35,1)):
INDEX('DS2025'!$N$21:$N$35,MATCH(H28,'DS2025'!$M$21:$M$35,1)+1),
INDEX('DS2025'!$M$21:$M$35,MATCH(H28,'DS2025'!$M$21:$M$35,1)):
INDEX('DS2025'!$M$21:$M$35,MATCH(H28,'DS2025'!$M$21:$M$35,1)+1)),
IF($I$4=Database!$A$16,
_xlfn.FORECAST.LINEAR(
H28,
INDEX('DS2025'!$Q$21:$Q$35,MATCH(H28,'DS2025'!$P$21:$P$35,1)):
INDEX('DS2025'!$Q$21:$Q$35,MATCH(H28,'DS2025'!$P$21:$P$35,1)+1),
INDEX('DS2025'!$P$21:$P$35,MATCH(H28,'DS2025'!$P$21:$P$35,1)):
INDEX('DS2025'!$P$21:$P$35,MATCH(H28,'DS2025'!$P$21:$P$35,1)+1)),
IF($I$4=Database!$A$17,
_xlfn.FORECAST.LINEAR(
H28,
INDEX('DS2025'!$T$21:$T$35,MATCH(H28,'DS2025'!$S$21:$S$35,1)):
INDEX('DS2025'!$T$21:$T$35,MATCH(H28,'DS2025'!$S$21:$S$35,1)+1),
INDEX('DS2025'!$S$21:$S$35,MATCH(H28,'DS2025'!$S$21:$S$35,1)):
INDEX('DS2025'!$S$21:$S$35,MATCH(H28,'DS2025'!$S$21:$S$35,1)+1)),
IF($I$4=Database!$A$18,
_xlfn.FORECAST.LINEAR(
H28,
INDEX('DS2025'!$W$21:$W$35,MATCH(H28,'DS2025'!$V$21:$V$35,1)):
INDEX('DS2025'!$W$21:$W$35,MATCH(H28,'DS2025'!$V$21:$V$35,1)+1),
INDEX('DS2025'!$V$21:$V$35,MATCH(H28,'DS2025'!$V$21:$V$35,1)):
INDEX('DS2025'!$V$21:$V$35,MATCH(H28,'DS2025'!$V$21:$V$35,1)+1)),
IF($I$4=Database!$A$19,
_xlfn.FORECAST.LINEAR(
H28,
INDEX('DS2025'!$Z$21:$Z$35,MATCH(H28,'DS2025'!$Y$21:$Y$35,1)):
INDEX('DS2025'!$Z$21:$Z$35,MATCH(H28,'DS2025'!$Y$21:$Y$35,1)+1),
INDEX('DS2025'!$Y$21:$Y$35,MATCH(H28,'DS2025'!$Y$21:$Y$35,1)):
INDEX('DS2025'!$Y$21:$Y$35,MATCH(H28,'DS2025'!$Y$21:$Y$35,1)+1)),
IF($I$4=Database!$A$20,
_xlfn.FORECAST.LINEAR(
H28,
INDEX('DS2025'!$AC$21:$AC$35,MATCH(H28,'DS2025'!$AB$21:$AB$35,1)):
INDEX('DS2025'!$AC$21:$AC$35,MATCH(H28,'DS2025'!$AB$21:$AB$35,1)+1),
INDEX('DS2025'!$AB$21:$AB$35,MATCH(H28,'DS2025'!$AB$21:$AB$35,1)):
INDEX('DS2025'!$AB$21:$AB$35,MATCH(H28,'DS2025'!$AB$21:$AB$35,1)+1))
)))))))))))))))))))</f>
        <v>-0.23133672370467867</v>
      </c>
      <c r="J28" s="98">
        <f t="shared" si="2"/>
        <v>108.09466327629532</v>
      </c>
      <c r="K28" s="98">
        <f>'Data 100 C'!E29</f>
        <v>108.746</v>
      </c>
      <c r="L28" s="98">
        <f>IF($L$4=Database!$A$2,
_xlfn.FORECAST.LINEAR(K28,
INDEX('DS2025'!$B$5:$B$15,MATCH(K28,'DS2025'!$A$5:$A$15,1)):
INDEX('DS2025'!$B$5:$B$15,MATCH(K28,'DS2025'!$A$5:$A$15,1)+1),
INDEX('DS2025'!$A$5:$A$15,MATCH(K28,'DS2025'!$A$5:$A$15,1)):
INDEX('DS2025'!$A$5:$A$15,MATCH(K28,'DS2025'!$A$5:$A$15,1)+1)),
IF($L$4=Database!$A$3,
_xlfn.FORECAST.LINEAR(K28,
INDEX('DS2025'!$E$5:$E$15,MATCH(K28,'DS2025'!$D$5:$D$15,1)):
INDEX('DS2025'!$E$5:$E$15,MATCH(K28,'DS2025'!$D$5:$D$15,1)+1),
INDEX('DS2025'!$D$5:$D$15,MATCH(K28,'DS2025'!$D$5:$D$15,1)):
INDEX('DS2025'!$D$5:$D$15,MATCH(K28,'DS2025'!$D$5:$D$15,1)+1)),
IF($L$4=Database!$A$4,
_xlfn.FORECAST.LINEAR(K28,
INDEX('DS2025'!$H$5:$H$15,MATCH(K28,'DS2025'!$G$5:$G$15,1)):
INDEX('DS2025'!$H$5:$H$15,MATCH(K28,'DS2025'!$G$5:$G$15,1)+1),
INDEX('DS2025'!$G$5:$G$15,MATCH(K28,'DS2025'!$G$5:$G$15,1)):
INDEX('DS2025'!$G$5:$G$15,MATCH(K28,'DS2025'!$G$5:$G$15,1)+1)),
IF($L$4=Database!$A$5,
_xlfn.FORECAST.LINEAR(K28,
INDEX('DS2025'!$K$5:$K$15,MATCH(K28,'DS2025'!$J$5:$J$15,1)):
INDEX('DS2025'!$K$5:$K$15,MATCH(K28,'DS2025'!$J$5:$J$15,1)+1),
INDEX('DS2025'!$J$5:$J$15,MATCH(K28,'DS2025'!$J$5:$J$15,1)):
INDEX('DS2025'!$J$5:$J$15,MATCH(K28,'DS2025'!$J$5:$J$15,1)+1)),
IF($L$4=Database!$A$6,
_xlfn.FORECAST.LINEAR(K28,
INDEX('DS2025'!$N$5:$N$15,MATCH(K28,'DS2025'!$M$5:$M$15,1)):
INDEX('DS2025'!$N$5:$N$15,MATCH(K28,'DS2025'!$M$5:$M$15,1)+1),
INDEX('DS2025'!$M$5:$M$15,MATCH(K28,'DS2025'!$M$5:$M$15,1)):
INDEX('DS2025'!$M$5:$M$15,MATCH(K28,'DS2025'!$M$5:$M$15,1)+1)),
IF($L$4=Database!$A$7,
_xlfn.FORECAST.LINEAR(K28,
INDEX('DS2025'!$Q$5:$Q$15,MATCH(K28,'DS2025'!$P$5:$P$15,1)):
INDEX('DS2025'!$Q$5:$Q$15,MATCH(K28,'DS2025'!$P$5:$P$15,1)+1),
INDEX('DS2025'!$P$5:$P$15,MATCH(K28,'DS2025'!$P$5:$P$15,1)):
INDEX('DS2025'!$P$5:$P$15,MATCH(K28,'DS2025'!$P$5:$P$15,1)+1)),
IF($L$4=Database!$A$8,
_xlfn.FORECAST.LINEAR(K28,
INDEX('DS2025'!$T$5:$T$15,MATCH(K28,'DS2025'!$S$5:$S$15,1)):
INDEX('DS2025'!$T$5:$T$15,MATCH(K28,'DS2025'!$S$5:$S$15,1)+1),
INDEX('DS2025'!$S$5:$S$15,MATCH(K28,'DS2025'!$S$5:$S$15,1)):
INDEX('DS2025'!$S$5:$S$15,MATCH(K28,'DS2025'!$S$5:$S$15,1)+1)),
IF($L$4=Database!$A$9,
_xlfn.FORECAST.LINEAR(K28,
INDEX('DS2025'!$W$5:$W$15,MATCH(K28,'DS2025'!$V$5:$V$15,1)):
INDEX('DS2025'!$W$5:$W$15,MATCH(K28,'DS2025'!$V$5:$V$15,1)+1),
INDEX('DS2025'!$V$5:$V$15,MATCH(K28,'DS2025'!$V$5:$V$15,1)):
INDEX('DS2025'!$V$5:$V$15,MATCH(K28,'DS2025'!$V$5:$V$15,1)+1)),
IF($L$4=Database!$A$10,
_xlfn.FORECAST.LINEAR(K28,
INDEX('DS2025'!$Z$5:$Z$15,MATCH(K28,'DS2025'!$Y$5:$Y$15,1)):
INDEX('DS2025'!$Z$5:$Z$15,MATCH(K28,'DS2025'!$Y$5:$Y$15,1)+1),
INDEX('DS2025'!$Y$5:$Y$15,MATCH(K28,'DS2025'!$Y$5:$Y$15,1)):
INDEX('DS2025'!$Y$5:$Y$15,MATCH(K28,'DS2025'!$Y$5:$Y$15,1)+1)),
IF($L$4=Database!$A$11,
_xlfn.FORECAST.LINEAR(
K28,
INDEX('DS2025'!$B$21:$B$35,MATCH(K28,'DS2025'!$A$21:$A$35,1)):
INDEX('DS2025'!$B$21:$B$35,MATCH(K28,'DS2025'!$A$21:$A$35,1)+1),
INDEX('DS2025'!$A$21:$A$35,MATCH(K28,'DS2025'!$A$21:$A$35,1)):
INDEX('DS2025'!$A$21:$A$35,MATCH(K28,'DS2025'!$A$21:$A$35,1)+1)),
IF($L$4=Database!$A$12,
_xlfn.FORECAST.LINEAR(
K28,
INDEX('DS2025'!$E$21:$E$35,MATCH(K28,'DS2025'!$D$21:$D$35,1)):
INDEX('DS2025'!$E$21:$E$35,MATCH(K28,'DS2025'!$D$21:$D$35,1)+1),
INDEX('DS2025'!$D$21:$D$35,MATCH(K28,'DS2025'!$D$21:$D$35,1)):
INDEX('DS2025'!$D$21:$D$35,MATCH(K28,'DS2025'!$D$21:$D$35,1)+1)),
IF($L$4=Database!$A$13,
_xlfn.FORECAST.LINEAR(
K28,
INDEX('DS2025'!$H$21:$H$35,MATCH(K28,'DS2025'!$G$21:$G$35,1)):
INDEX('DS2025'!$H$21:$H$35,MATCH(K28,'DS2025'!$G$21:$G$35,1)+1),
INDEX('DS2025'!$G$21:$G$35,MATCH(K28,'DS2025'!$G$21:$G$35,1)):
INDEX('DS2025'!$G$21:$G$35,MATCH(K28,'DS2025'!$G$21:$G$35,1)+1)),
IF($L$4=Database!$A$14,
_xlfn.FORECAST.LINEAR(
K28,
INDEX('DS2025'!$K$21:$K$35,MATCH(K28,'DS2025'!$J$21:$J$35,1)):
INDEX('DS2025'!$K$21:$K$35,MATCH(K28,'DS2025'!$J$21:$J$35,1)+1),
INDEX('DS2025'!$J$21:$J$35,MATCH(K28,'DS2025'!$J$21:$J$35,1)):
INDEX('DS2025'!$J$21:$J$35,MATCH(K28,'DS2025'!$J$21:$J$35,1)+1)),
IF($L$4=Database!$A$15,
_xlfn.FORECAST.LINEAR(
K28,
INDEX('DS2025'!$N$21:$N$35,MATCH(K28,'DS2025'!$M$21:$M$35,1)):
INDEX('DS2025'!$N$21:$N$35,MATCH(K28,'DS2025'!$M$21:$M$35,1)+1),
INDEX('DS2025'!$M$21:$M$35,MATCH(K28,'DS2025'!$M$21:$M$35,1)):
INDEX('DS2025'!$M$21:$M$35,MATCH(K28,'DS2025'!$M$21:$M$35,1)+1)),
IF($L$4=Database!$A$16,
_xlfn.FORECAST.LINEAR(
K28,
INDEX('DS2025'!$Q$21:$Q$35,MATCH(K28,'DS2025'!$P$21:$P$35,1)):
INDEX('DS2025'!$Q$21:$Q$35,MATCH(K28,'DS2025'!$P$21:$P$35,1)+1),
INDEX('DS2025'!$P$21:$P$35,MATCH(K28,'DS2025'!$P$21:$P$35,1)):
INDEX('DS2025'!$P$21:$P$35,MATCH(K28,'DS2025'!$P$21:$P$35,1)+1)),
IF($L$4=Database!$A$17,
_xlfn.FORECAST.LINEAR(
K28,
INDEX('DS2025'!$T$21:$T$35,MATCH(K28,'DS2025'!$S$21:$S$35,1)):
INDEX('DS2025'!$T$21:$T$35,MATCH(K28,'DS2025'!$S$21:$S$35,1)+1),
INDEX('DS2025'!$S$21:$S$35,MATCH(K28,'DS2025'!$S$21:$S$35,1)):
INDEX('DS2025'!$S$21:$S$35,MATCH(K28,'DS2025'!$S$21:$S$35,1)+1)),
IF($L$4=Database!$A$18,
_xlfn.FORECAST.LINEAR(
K28,
INDEX('DS2025'!$W$21:$W$35,MATCH(K28,'DS2025'!$V$21:$V$35,1)):
INDEX('DS2025'!$W$21:$W$35,MATCH(K28,'DS2025'!$V$21:$V$35,1)+1),
INDEX('DS2025'!$V$21:$V$35,MATCH(K28,'DS2025'!$V$21:$V$35,1)):
INDEX('DS2025'!$V$21:$V$35,MATCH(K28,'DS2025'!$V$21:$V$35,1)+1)),
IF($L$4=Database!$A$19,
_xlfn.FORECAST.LINEAR(
K28,
INDEX('DS2025'!$Z$21:$Z$35,MATCH(K28,'DS2025'!$Y$21:$Y$35,1)):
INDEX('DS2025'!$Z$21:$Z$35,MATCH(K28,'DS2025'!$Y$21:$Y$35,1)+1),
INDEX('DS2025'!$Y$21:$Y$35,MATCH(K28,'DS2025'!$Y$21:$Y$35,1)):
INDEX('DS2025'!$Y$21:$Y$35,MATCH(K28,'DS2025'!$Y$21:$Y$35,1)+1)),
IF($L$4=Database!$A$20,
_xlfn.FORECAST.LINEAR(
K28,
INDEX('DS2025'!$AC$21:$AC$35,MATCH(K28,'DS2025'!$AB$21:$AB$35,1)):
INDEX('DS2025'!$AC$21:$AC$35,MATCH(K28,'DS2025'!$AB$21:$AB$35,1)+1),
INDEX('DS2025'!$AB$21:$AB$35,MATCH(K28,'DS2025'!$AB$21:$AB$35,1)):
INDEX('DS2025'!$AB$21:$AB$35,MATCH(K28,'DS2025'!$AB$21:$AB$35,1)+1))
)))))))))))))))))))</f>
        <v>-0.36000611877624472</v>
      </c>
      <c r="M28" s="98">
        <f t="shared" si="3"/>
        <v>108.38599388122375</v>
      </c>
      <c r="N28" s="317">
        <f>'Data 100 C'!F29</f>
        <v>107.084</v>
      </c>
      <c r="O28" s="98">
        <f>IF($O$4=Database!$A$2,
_xlfn.FORECAST.LINEAR(N28,
INDEX('DS2025'!$B$5:$B$15,MATCH(N28,'DS2025'!$A$5:$A$15,1)):
INDEX('DS2025'!$B$5:$B$15,MATCH(N28,'DS2025'!$A$5:$A$15,1)+1),
INDEX('DS2025'!$A$5:$A$15,MATCH(N28,'DS2025'!$A$5:$A$15,1)):
INDEX('DS2025'!$A$5:$A$15,MATCH(N28,'DS2025'!$A$5:$A$15,1)+1)),
IF($O$4=Database!$A$3,
_xlfn.FORECAST.LINEAR(N28,
INDEX('DS2025'!$E$5:$E$15,MATCH(N28,'DS2025'!$D$5:$D$15,1)):
INDEX('DS2025'!$E$5:$E$15,MATCH(N28,'DS2025'!$D$5:$D$15,1)+1),
INDEX('DS2025'!$D$5:$D$15,MATCH(N28,'DS2025'!$D$5:$D$15,1)):
INDEX('DS2025'!$D$5:$D$15,MATCH(N28,'DS2025'!$D$5:$D$15,1)+1)),
IF($O$4=Database!$A$4,
_xlfn.FORECAST.LINEAR(N28,
INDEX('DS2025'!$H$5:$H$15,MATCH(N28,'DS2025'!$G$5:$G$15,1)):
INDEX('DS2025'!$H$5:$H$15,MATCH(N28,'DS2025'!$G$5:$G$15,1)+1),
INDEX('DS2025'!$G$5:$G$15,MATCH(N28,'DS2025'!$G$5:$G$15,1)):
INDEX('DS2025'!$G$5:$G$15,MATCH(N28,'DS2025'!$G$5:$G$15,1)+1)),
IF($O$4=Database!$A$5,
_xlfn.FORECAST.LINEAR(N28,
INDEX('DS2025'!$K$5:$K$15,MATCH(N28,'DS2025'!$J$5:$J$15,1)):
INDEX('DS2025'!$K$5:$K$15,MATCH(N28,'DS2025'!$J$5:$J$15,1)+1),
INDEX('DS2025'!$J$5:$J$15,MATCH(N28,'DS2025'!$J$5:$J$15,1)):
INDEX('DS2025'!$J$5:$J$15,MATCH(N28,'DS2025'!$J$5:$J$15,1)+1)),
IF($O$4=Database!$A$6,
_xlfn.FORECAST.LINEAR(N28,
INDEX('DS2025'!$N$5:$N$15,MATCH(N28,'DS2025'!$M$5:$M$15,1)):
INDEX('DS2025'!$N$5:$N$15,MATCH(N28,'DS2025'!$M$5:$M$15,1)+1),
INDEX('DS2025'!$M$5:$M$15,MATCH(N28,'DS2025'!$M$5:$M$15,1)):
INDEX('DS2025'!$M$5:$M$15,MATCH(N28,'DS2025'!$M$5:$M$15,1)+1)),
IF($O$4=Database!$A$7,
_xlfn.FORECAST.LINEAR(N28,
INDEX('DS2025'!$Q$5:$Q$15,MATCH(N28,'DS2025'!$P$5:$P$15,1)):
INDEX('DS2025'!$Q$5:$Q$15,MATCH(N28,'DS2025'!$P$5:$P$15,1)+1),
INDEX('DS2025'!$P$5:$P$15,MATCH(N28,'DS2025'!$P$5:$P$15,1)):
INDEX('DS2025'!$P$5:$P$15,MATCH(N28,'DS2025'!$P$5:$P$15,1)+1)),
IF($O$4=Database!$A$8,
_xlfn.FORECAST.LINEAR(N28,
INDEX('DS2025'!$T$5:$T$15,MATCH(N28,'DS2025'!$S$5:$S$15,1)):
INDEX('DS2025'!$T$5:$T$15,MATCH(N28,'DS2025'!$S$5:$S$15,1)+1),
INDEX('DS2025'!$S$5:$S$15,MATCH(N28,'DS2025'!$S$5:$S$15,1)):
INDEX('DS2025'!$S$5:$S$15,MATCH(N28,'DS2025'!$S$5:$S$15,1)+1)),
IF($O$4=Database!$A$9,
_xlfn.FORECAST.LINEAR(N28,
INDEX('DS2025'!$W$5:$W$15,MATCH(N28,'DS2025'!$V$5:$V$15,1)):
INDEX('DS2025'!$W$5:$W$15,MATCH(N28,'DS2025'!$V$5:$V$15,1)+1),
INDEX('DS2025'!$V$5:$V$15,MATCH(N28,'DS2025'!$V$5:$V$15,1)):
INDEX('DS2025'!$V$5:$V$15,MATCH(N28,'DS2025'!$V$5:$V$15,1)+1)),
IF($O$4=Database!$A$10,
_xlfn.FORECAST.LINEAR(N28,
INDEX('DS2025'!$Z$5:$Z$15,MATCH(N28,'DS2025'!$Y$5:$Y$15,1)):
INDEX('DS2025'!$Z$5:$Z$15,MATCH(N28,'DS2025'!$Y$5:$Y$15,1)+1),
INDEX('DS2025'!$Y$5:$Y$15,MATCH(N28,'DS2025'!$Y$5:$Y$15,1)):
INDEX('DS2025'!$Y$5:$Y$15,MATCH(N28,'DS2025'!$Y$5:$Y$15,1)+1)),
IF($O$4=Database!$A$11,
_xlfn.FORECAST.LINEAR(
N28,
INDEX('DS2025'!$B$21:$B$35,MATCH(N28,'DS2025'!$A$21:$A$35,1)):
INDEX('DS2025'!$B$21:$B$35,MATCH(N28,'DS2025'!$A$21:$A$35,1)+1),
INDEX('DS2025'!$A$21:$A$35,MATCH(N28,'DS2025'!$A$21:$A$35,1)):
INDEX('DS2025'!$A$21:$A$35,MATCH(N28,'DS2025'!$A$21:$A$35,1)+1)),
IF($O$4=Database!$A$12,
_xlfn.FORECAST.LINEAR(
N28,
INDEX('DS2025'!$E$21:$E$35,MATCH(N28,'DS2025'!$D$21:$D$35,1)):
INDEX('DS2025'!$E$21:$E$35,MATCH(N28,'DS2025'!$D$21:$D$35,1)+1),
INDEX('DS2025'!$D$21:$D$35,MATCH(N28,'DS2025'!$D$21:$D$35,1)):
INDEX('DS2025'!$D$21:$D$35,MATCH(N28,'DS2025'!$D$21:$D$35,1)+1)),
IF($O$4=Database!$A$13,
_xlfn.FORECAST.LINEAR(
N28,
INDEX('DS2025'!$H$21:$H$35,MATCH(N28,'DS2025'!$G$21:$G$35,1)):
INDEX('DS2025'!$H$21:$H$35,MATCH(N28,'DS2025'!$G$21:$G$35,1)+1),
INDEX('DS2025'!$G$21:$G$35,MATCH(N28,'DS2025'!$G$21:$G$35,1)):
INDEX('DS2025'!$G$21:$G$35,MATCH(N28,'DS2025'!$G$21:$G$35,1)+1)),
IF($O$4=Database!$A$14,
_xlfn.FORECAST.LINEAR(
N28,
INDEX('DS2025'!$K$21:$K$35,MATCH(N28,'DS2025'!$J$21:$J$35,1)):
INDEX('DS2025'!$K$21:$K$35,MATCH(N28,'DS2025'!$J$21:$J$35,1)+1),
INDEX('DS2025'!$J$21:$J$35,MATCH(N28,'DS2025'!$J$21:$J$35,1)):
INDEX('DS2025'!$J$21:$J$35,MATCH(N28,'DS2025'!$J$21:$J$35,1)+1)),
IF($O$4=Database!$A$15,
_xlfn.FORECAST.LINEAR(
N28,
INDEX('DS2025'!$N$21:$N$35,MATCH(N28,'DS2025'!$M$21:$M$35,1)):
INDEX('DS2025'!$N$21:$N$35,MATCH(N28,'DS2025'!$M$21:$M$35,1)+1),
INDEX('DS2025'!$M$21:$M$35,MATCH(N28,'DS2025'!$M$21:$M$35,1)):
INDEX('DS2025'!$M$21:$M$35,MATCH(N28,'DS2025'!$M$21:$M$35,1)+1)),
IF($O$4=Database!$A$16,
_xlfn.FORECAST.LINEAR(
N28,
INDEX('DS2025'!$Q$21:$Q$35,MATCH(N28,'DS2025'!$P$21:$P$35,1)):
INDEX('DS2025'!$Q$21:$Q$35,MATCH(N28,'DS2025'!$P$21:$P$35,1)+1),
INDEX('DS2025'!$P$21:$P$35,MATCH(N28,'DS2025'!$P$21:$P$35,1)):
INDEX('DS2025'!$P$21:$P$35,MATCH(N28,'DS2025'!$P$21:$P$35,1)+1)),
IF($O$4=Database!$A$17,
_xlfn.FORECAST.LINEAR(
N28,
INDEX('DS2025'!$T$21:$T$35,MATCH(N28,'DS2025'!$S$21:$S$35,1)):
INDEX('DS2025'!$T$21:$T$35,MATCH(N28,'DS2025'!$S$21:$S$35,1)+1),
INDEX('DS2025'!$S$21:$S$35,MATCH(N28,'DS2025'!$S$21:$S$35,1)):
INDEX('DS2025'!$S$21:$S$35,MATCH(N28,'DS2025'!$S$21:$S$35,1)+1)),
IF($O$4=Database!$A$18,
_xlfn.FORECAST.LINEAR(
N28,
INDEX('DS2025'!$W$21:$W$35,MATCH(N28,'DS2025'!$V$21:$V$35,1)):
INDEX('DS2025'!$W$21:$W$35,MATCH(N28,'DS2025'!$V$21:$V$35,1)+1),
INDEX('DS2025'!$V$21:$V$35,MATCH(N28,'DS2025'!$V$21:$V$35,1)):
INDEX('DS2025'!$V$21:$V$35,MATCH(N28,'DS2025'!$V$21:$V$35,1)+1)),
IF($O$4=Database!$A$19,
_xlfn.FORECAST.LINEAR(
N28,
INDEX('DS2025'!$Z$21:$Z$35,MATCH(N28,'DS2025'!$Y$21:$Y$35,1)):
INDEX('DS2025'!$Z$21:$Z$35,MATCH(N28,'DS2025'!$Y$21:$Y$35,1)+1),
INDEX('DS2025'!$Y$21:$Y$35,MATCH(N28,'DS2025'!$Y$21:$Y$35,1)):
INDEX('DS2025'!$Y$21:$Y$35,MATCH(N28,'DS2025'!$Y$21:$Y$35,1)+1)),
IF($O$4=Database!$A$20,
_xlfn.FORECAST.LINEAR(
N28,
INDEX('DS2025'!$AC$21:$AC$35,MATCH(N28,'DS2025'!$AB$21:$AB$35,1)):
INDEX('DS2025'!$AC$21:$AC$35,MATCH(N28,'DS2025'!$AB$21:$AB$35,1)+1),
INDEX('DS2025'!$AB$21:$AB$35,MATCH(N28,'DS2025'!$AB$21:$AB$35,1)):
INDEX('DS2025'!$AB$21:$AB$35,MATCH(N28,'DS2025'!$AB$21:$AB$35,1)+1))
)))))))))))))))))))</f>
        <v>-0.35980671865626873</v>
      </c>
      <c r="P28" s="96">
        <f t="shared" si="4"/>
        <v>106.72419328134373</v>
      </c>
      <c r="Q28" s="317">
        <f>'Data 100 C'!G29</f>
        <v>108.438</v>
      </c>
      <c r="R28" s="98">
        <f>IF($R$4=Database!$A$2,
_xlfn.FORECAST.LINEAR(Q28,
INDEX('DS2025'!$B$5:$B$15,MATCH(Q28,'DS2025'!$A$5:$A$15,1)):
INDEX('DS2025'!$B$5:$B$15,MATCH(Q28,'DS2025'!$A$5:$A$15,1)+1),
INDEX('DS2025'!$A$5:$A$15,MATCH(Q28,'DS2025'!$A$5:$A$15,1)):
INDEX('DS2025'!$A$5:$A$15,MATCH(Q28,'DS2025'!$A$5:$A$15,1)+1)),
IF($R$4=Database!$A$3,
_xlfn.FORECAST.LINEAR(Q28,
INDEX('DS2025'!$E$5:$E$15,MATCH(Q28,'DS2025'!$D$5:$D$15,1)):
INDEX('DS2025'!$E$5:$E$15,MATCH(Q28,'DS2025'!$D$5:$D$15,1)+1),
INDEX('DS2025'!$D$5:$D$15,MATCH(Q28,'DS2025'!$D$5:$D$15,1)):
INDEX('DS2025'!$D$5:$D$15,MATCH(Q28,'DS2025'!$D$5:$D$15,1)+1)),
IF($R$4=Database!$A$4,
_xlfn.FORECAST.LINEAR(Q28,
INDEX('DS2025'!$H$5:$H$15,MATCH(Q28,'DS2025'!$G$5:$G$15,1)):
INDEX('DS2025'!$H$5:$H$15,MATCH(Q28,'DS2025'!$G$5:$G$15,1)+1),
INDEX('DS2025'!$G$5:$G$15,MATCH(Q28,'DS2025'!$G$5:$G$15,1)):
INDEX('DS2025'!$G$5:$G$15,MATCH(Q28,'DS2025'!$G$5:$G$15,1)+1)),
IF($R$4=Database!$A$5,
_xlfn.FORECAST.LINEAR(Q28,
INDEX('DS2025'!$K$5:$K$15,MATCH(Q28,'DS2025'!$J$5:$J$15,1)):
INDEX('DS2025'!$K$5:$K$15,MATCH(Q28,'DS2025'!$J$5:$J$15,1)+1),
INDEX('DS2025'!$J$5:$J$15,MATCH(Q28,'DS2025'!$J$5:$J$15,1)):
INDEX('DS2025'!$J$5:$J$15,MATCH(Q28,'DS2025'!$J$5:$J$15,1)+1)),
IF($R$4=Database!$A$6,
_xlfn.FORECAST.LINEAR(Q28,
INDEX('DS2025'!$N$5:$N$15,MATCH(Q28,'DS2025'!$M$5:$M$15,1)):
INDEX('DS2025'!$N$5:$N$15,MATCH(Q28,'DS2025'!$M$5:$M$15,1)+1),
INDEX('DS2025'!$M$5:$M$15,MATCH(Q28,'DS2025'!$M$5:$M$15,1)):
INDEX('DS2025'!$M$5:$M$15,MATCH(Q28,'DS2025'!$M$5:$M$15,1)+1)),
IF($R$4=Database!$A$7,
_xlfn.FORECAST.LINEAR(Q28,
INDEX('DS2025'!$Q$5:$Q$15,MATCH(Q28,'DS2025'!$P$5:$P$15,1)):
INDEX('DS2025'!$Q$5:$Q$15,MATCH(Q28,'DS2025'!$P$5:$P$15,1)+1),
INDEX('DS2025'!$P$5:$P$15,MATCH(Q28,'DS2025'!$P$5:$P$15,1)):
INDEX('DS2025'!$P$5:$P$15,MATCH(Q28,'DS2025'!$P$5:$P$15,1)+1)),
IF($R$4=Database!$A$8,
_xlfn.FORECAST.LINEAR(Q28,
INDEX('DS2025'!$T$5:$T$15,MATCH(Q28,'DS2025'!$S$5:$S$15,1)):
INDEX('DS2025'!$T$5:$T$15,MATCH(Q28,'DS2025'!$S$5:$S$15,1)+1),
INDEX('DS2025'!$S$5:$S$15,MATCH(Q28,'DS2025'!$S$5:$S$15,1)):
INDEX('DS2025'!$S$5:$S$15,MATCH(Q28,'DS2025'!$S$5:$S$15,1)+1)),
IF($R$4=Database!$A$9,
_xlfn.FORECAST.LINEAR(Q28,
INDEX('DS2025'!$W$5:$W$15,MATCH(Q28,'DS2025'!$V$5:$V$15,1)):
INDEX('DS2025'!$W$5:$W$15,MATCH(Q28,'DS2025'!$V$5:$V$15,1)+1),
INDEX('DS2025'!$V$5:$V$15,MATCH(Q28,'DS2025'!$V$5:$V$15,1)):
INDEX('DS2025'!$V$5:$V$15,MATCH(Q28,'DS2025'!$V$5:$V$15,1)+1)),
IF($R$4=Database!$A$10,
_xlfn.FORECAST.LINEAR(Q28,
INDEX('DS2025'!$Z$5:$Z$15,MATCH(Q28,'DS2025'!$Y$5:$Y$15,1)):
INDEX('DS2025'!$Z$5:$Z$15,MATCH(Q28,'DS2025'!$Y$5:$Y$15,1)+1),
INDEX('DS2025'!$Y$5:$Y$15,MATCH(Q28,'DS2025'!$Y$5:$Y$15,1)):
INDEX('DS2025'!$Y$5:$Y$15,MATCH(Q28,'DS2025'!$Y$5:$Y$15,1)+1)),
IF($R$4=Database!$A$11,
_xlfn.FORECAST.LINEAR(
Q28,
INDEX('DS2025'!$B$21:$B$35,MATCH(Q28,'DS2025'!$A$21:$A$35,1)):
INDEX('DS2025'!$B$21:$B$35,MATCH(Q28,'DS2025'!$A$21:$A$35,1)+1),
INDEX('DS2025'!$A$21:$A$35,MATCH(Q28,'DS2025'!$A$21:$A$35,1)):
INDEX('DS2025'!$A$21:$A$35,MATCH(Q28,'DS2025'!$A$21:$A$35,1)+1)),
IF($R$4=Database!$A$12,
_xlfn.FORECAST.LINEAR(
Q28,
INDEX('DS2025'!$E$21:$E$35,MATCH(Q28,'DS2025'!$D$21:$D$35,1)):
INDEX('DS2025'!$E$21:$E$35,MATCH(Q28,'DS2025'!$D$21:$D$35,1)+1),
INDEX('DS2025'!$D$21:$D$35,MATCH(Q28,'DS2025'!$D$21:$D$35,1)):
INDEX('DS2025'!$D$21:$D$35,MATCH(Q28,'DS2025'!$D$21:$D$35,1)+1)),
IF($R$4=Database!$A$13,
_xlfn.FORECAST.LINEAR(
Q28,
INDEX('DS2025'!$H$21:$H$35,MATCH(Q28,'DS2025'!$G$21:$G$35,1)):
INDEX('DS2025'!$H$21:$H$35,MATCH(Q28,'DS2025'!$G$21:$G$35,1)+1),
INDEX('DS2025'!$G$21:$G$35,MATCH(Q28,'DS2025'!$G$21:$G$35,1)):
INDEX('DS2025'!$G$21:$G$35,MATCH(Q28,'DS2025'!$G$21:$G$35,1)+1)),
IF($R$4=Database!$A$14,
_xlfn.FORECAST.LINEAR(
Q28,
INDEX('DS2025'!$K$21:$K$35,MATCH(Q28,'DS2025'!$J$21:$J$35,1)):
INDEX('DS2025'!$K$21:$K$35,MATCH(Q28,'DS2025'!$J$21:$J$35,1)+1),
INDEX('DS2025'!$J$21:$J$35,MATCH(Q28,'DS2025'!$J$21:$J$35,1)):
INDEX('DS2025'!$J$21:$J$35,MATCH(Q28,'DS2025'!$J$21:$J$35,1)+1)),
IF($R$4=Database!$A$15,
_xlfn.FORECAST.LINEAR(
Q28,
INDEX('DS2025'!$N$21:$N$35,MATCH(Q28,'DS2025'!$M$21:$M$35,1)):
INDEX('DS2025'!$N$21:$N$35,MATCH(Q28,'DS2025'!$M$21:$M$35,1)+1),
INDEX('DS2025'!$M$21:$M$35,MATCH(Q28,'DS2025'!$M$21:$M$35,1)):
INDEX('DS2025'!$M$21:$M$35,MATCH(Q28,'DS2025'!$M$21:$M$35,1)+1)),
IF($R$4=Database!$A$16,
_xlfn.FORECAST.LINEAR(
Q28,
INDEX('DS2025'!$Q$21:$Q$35,MATCH(Q28,'DS2025'!$P$21:$P$35,1)):
INDEX('DS2025'!$Q$21:$Q$35,MATCH(Q28,'DS2025'!$P$21:$P$35,1)+1),
INDEX('DS2025'!$P$21:$P$35,MATCH(Q28,'DS2025'!$P$21:$P$35,1)):
INDEX('DS2025'!$P$21:$P$35,MATCH(Q28,'DS2025'!$P$21:$P$35,1)+1)),
IF($R$4=Database!$A$17,
_xlfn.FORECAST.LINEAR(
Q28,
INDEX('DS2025'!$T$21:$T$35,MATCH(Q28,'DS2025'!$S$21:$S$35,1)):
INDEX('DS2025'!$T$21:$T$35,MATCH(Q28,'DS2025'!$S$21:$S$35,1)+1),
INDEX('DS2025'!$S$21:$S$35,MATCH(Q28,'DS2025'!$S$21:$S$35,1)):
INDEX('DS2025'!$S$21:$S$35,MATCH(Q28,'DS2025'!$S$21:$S$35,1)+1)),
IF($R$4=Database!$A$18,
_xlfn.FORECAST.LINEAR(
Q28,
INDEX('DS2025'!$W$21:$W$35,MATCH(Q28,'DS2025'!$V$21:$V$35,1)):
INDEX('DS2025'!$W$21:$W$35,MATCH(Q28,'DS2025'!$V$21:$V$35,1)+1),
INDEX('DS2025'!$V$21:$V$35,MATCH(Q28,'DS2025'!$V$21:$V$35,1)):
INDEX('DS2025'!$V$21:$V$35,MATCH(Q28,'DS2025'!$V$21:$V$35,1)+1)),
IF($R$4=Database!$A$19,
_xlfn.FORECAST.LINEAR(
Q28,
INDEX('DS2025'!$Z$21:$Z$35,MATCH(Q28,'DS2025'!$Y$21:$Y$35,1)):
INDEX('DS2025'!$Z$21:$Z$35,MATCH(Q28,'DS2025'!$Y$21:$Y$35,1)+1),
INDEX('DS2025'!$Y$21:$Y$35,MATCH(Q28,'DS2025'!$Y$21:$Y$35,1)):
INDEX('DS2025'!$Y$21:$Y$35,MATCH(Q28,'DS2025'!$Y$21:$Y$35,1)+1)),
IF($R$4=Database!$A$20,
_xlfn.FORECAST.LINEAR(
Q28,
INDEX('DS2025'!$AC$21:$AC$35,MATCH(Q28,'DS2025'!$AB$21:$AB$35,1)):
INDEX('DS2025'!$AC$21:$AC$35,MATCH(Q28,'DS2025'!$AB$21:$AB$35,1)+1),
INDEX('DS2025'!$AB$21:$AB$35,MATCH(Q28,'DS2025'!$AB$21:$AB$35,1)):
INDEX('DS2025'!$AB$21:$AB$35,MATCH(Q28,'DS2025'!$AB$21:$AB$35,1)+1))
)))))))))))))))))))</f>
        <v>-1.8101869606903159E-2</v>
      </c>
      <c r="S28" s="98">
        <f t="shared" si="5"/>
        <v>108.41989813039309</v>
      </c>
      <c r="T28" s="317">
        <f>'Data 100 C'!H29</f>
        <v>106.422</v>
      </c>
      <c r="U28" s="98">
        <f>IF($U$4=Database!$A$2,
_xlfn.FORECAST.LINEAR(T28,
INDEX('DS2025'!$B$5:$B$15,MATCH(T28,'DS2025'!$A$5:$A$15,1)):
INDEX('DS2025'!$B$5:$B$15,MATCH(T28,'DS2025'!$A$5:$A$15,1)+1),
INDEX('DS2025'!$A$5:$A$15,MATCH(T28,'DS2025'!$A$5:$A$15,1)):
INDEX('DS2025'!$A$5:$A$15,MATCH(T28,'DS2025'!$A$5:$A$15,1)+1)),
IF($U$4=Database!$A$3,
_xlfn.FORECAST.LINEAR(T28,
INDEX('DS2025'!$E$5:$E$15,MATCH(T28,'DS2025'!$D$5:$D$15,1)):
INDEX('DS2025'!$E$5:$E$15,MATCH(T28,'DS2025'!$D$5:$D$15,1)+1),
INDEX('DS2025'!$D$5:$D$15,MATCH(T28,'DS2025'!$D$5:$D$15,1)):
INDEX('DS2025'!$D$5:$D$15,MATCH(T28,'DS2025'!$D$5:$D$15,1)+1)),
IF($U$4=Database!$A$4,
_xlfn.FORECAST.LINEAR(T28,
INDEX('DS2025'!$H$5:$H$15,MATCH(T28,'DS2025'!$G$5:$G$15,1)):
INDEX('DS2025'!$H$5:$H$15,MATCH(T28,'DS2025'!$G$5:$G$15,1)+1),
INDEX('DS2025'!$G$5:$G$15,MATCH(T28,'DS2025'!$G$5:$G$15,1)):
INDEX('DS2025'!$G$5:$G$15,MATCH(T28,'DS2025'!$G$5:$G$15,1)+1)),
IF($U$4=Database!$A$5,
_xlfn.FORECAST.LINEAR(T28,
INDEX('DS2025'!$K$5:$K$15,MATCH(T28,'DS2025'!$J$5:$J$15,1)):
INDEX('DS2025'!$K$5:$K$15,MATCH(T28,'DS2025'!$J$5:$J$15,1)+1),
INDEX('DS2025'!$J$5:$J$15,MATCH(T28,'DS2025'!$J$5:$J$15,1)):
INDEX('DS2025'!$J$5:$J$15,MATCH(T28,'DS2025'!$J$5:$J$15,1)+1)),
IF($U$4=Database!$A$6,
_xlfn.FORECAST.LINEAR(T28,
INDEX('DS2025'!$N$5:$N$15,MATCH(T28,'DS2025'!$M$5:$M$15,1)):
INDEX('DS2025'!$N$5:$N$15,MATCH(T28,'DS2025'!$M$5:$M$15,1)+1),
INDEX('DS2025'!$M$5:$M$15,MATCH(T28,'DS2025'!$M$5:$M$15,1)):
INDEX('DS2025'!$M$5:$M$15,MATCH(T28,'DS2025'!$M$5:$M$15,1)+1)),
IF($U$4=Database!$A$7,
_xlfn.FORECAST.LINEAR(T28,
INDEX('DS2025'!$Q$5:$Q$15,MATCH(T28,'DS2025'!$P$5:$P$15,1)):
INDEX('DS2025'!$Q$5:$Q$15,MATCH(T28,'DS2025'!$P$5:$P$15,1)+1),
INDEX('DS2025'!$P$5:$P$15,MATCH(T28,'DS2025'!$P$5:$P$15,1)):
INDEX('DS2025'!$P$5:$P$15,MATCH(T28,'DS2025'!$P$5:$P$15,1)+1)),
IF($U$4=Database!$A$8,
_xlfn.FORECAST.LINEAR(T28,
INDEX('DS2025'!$T$5:$T$15,MATCH(T28,'DS2025'!$S$5:$S$15,1)):
INDEX('DS2025'!$T$5:$T$15,MATCH(T28,'DS2025'!$S$5:$S$15,1)+1),
INDEX('DS2025'!$S$5:$S$15,MATCH(T28,'DS2025'!$S$5:$S$15,1)):
INDEX('DS2025'!$S$5:$S$15,MATCH(T28,'DS2025'!$S$5:$S$15,1)+1)),
IF($U$4=Database!$A$9,
_xlfn.FORECAST.LINEAR(T28,
INDEX('DS2025'!$W$5:$W$15,MATCH(T28,'DS2025'!$V$5:$V$15,1)):
INDEX('DS2025'!$W$5:$W$15,MATCH(T28,'DS2025'!$V$5:$V$15,1)+1),
INDEX('DS2025'!$V$5:$V$15,MATCH(T28,'DS2025'!$V$5:$V$15,1)):
INDEX('DS2025'!$V$5:$V$15,MATCH(T28,'DS2025'!$V$5:$V$15,1)+1)),
IF($U$4=Database!$A$10,
_xlfn.FORECAST.LINEAR(T28,
INDEX('DS2025'!$Z$5:$Z$15,MATCH(T28,'DS2025'!$Y$5:$Y$15,1)):
INDEX('DS2025'!$Z$5:$Z$15,MATCH(T28,'DS2025'!$Y$5:$Y$15,1)+1),
INDEX('DS2025'!$Y$5:$Y$15,MATCH(T28,'DS2025'!$Y$5:$Y$15,1)):
INDEX('DS2025'!$Y$5:$Y$15,MATCH(T28,'DS2025'!$Y$5:$Y$15,1)+1)),
IF($U$4=Database!$A$11,
_xlfn.FORECAST.LINEAR(
T28,
INDEX('DS2025'!$B$21:$B$35,MATCH(T28,'DS2025'!$A$21:$A$35,1)):
INDEX('DS2025'!$B$21:$B$35,MATCH(T28,'DS2025'!$A$21:$A$35,1)+1),
INDEX('DS2025'!$A$21:$A$35,MATCH(T28,'DS2025'!$A$21:$A$35,1)):
INDEX('DS2025'!$A$21:$A$35,MATCH(T28,'DS2025'!$A$21:$A$35,1)+1)),
IF($U$4=Database!$A$12,
_xlfn.FORECAST.LINEAR(
T28,
INDEX('DS2025'!$E$21:$E$35,MATCH(T28,'DS2025'!$D$21:$D$35,1)):
INDEX('DS2025'!$E$21:$E$35,MATCH(T28,'DS2025'!$D$21:$D$35,1)+1),
INDEX('DS2025'!$D$21:$D$35,MATCH(T28,'DS2025'!$D$21:$D$35,1)):
INDEX('DS2025'!$D$21:$D$35,MATCH(T28,'DS2025'!$D$21:$D$35,1)+1)),
IF($U$4=Database!$A$13,
_xlfn.FORECAST.LINEAR(
T28,
INDEX('DS2025'!$H$21:$H$35,MATCH(T28,'DS2025'!$G$21:$G$35,1)):
INDEX('DS2025'!$H$21:$H$35,MATCH(T28,'DS2025'!$G$21:$G$35,1)+1),
INDEX('DS2025'!$G$21:$G$35,MATCH(T28,'DS2025'!$G$21:$G$35,1)):
INDEX('DS2025'!$G$21:$G$35,MATCH(T28,'DS2025'!$G$21:$G$35,1)+1)),
IF($U$4=Database!$A$14,
_xlfn.FORECAST.LINEAR(
T28,
INDEX('DS2025'!$K$21:$K$35,MATCH(T28,'DS2025'!$J$21:$J$35,1)):
INDEX('DS2025'!$K$21:$K$35,MATCH(T28,'DS2025'!$J$21:$J$35,1)+1),
INDEX('DS2025'!$J$21:$J$35,MATCH(T28,'DS2025'!$J$21:$J$35,1)):
INDEX('DS2025'!$J$21:$J$35,MATCH(T28,'DS2025'!$J$21:$J$35,1)+1)),
IF($U$4=Database!$A$15,
_xlfn.FORECAST.LINEAR(
T28,
INDEX('DS2025'!$N$21:$N$35,MATCH(T28,'DS2025'!$M$21:$M$35,1)):
INDEX('DS2025'!$N$21:$N$35,MATCH(T28,'DS2025'!$M$21:$M$35,1)+1),
INDEX('DS2025'!$M$21:$M$35,MATCH(T28,'DS2025'!$M$21:$M$35,1)):
INDEX('DS2025'!$M$21:$M$35,MATCH(T28,'DS2025'!$M$21:$M$35,1)+1)),
IF($U$4=Database!$A$16,
_xlfn.FORECAST.LINEAR(
T28,
INDEX('DS2025'!$Q$21:$Q$35,MATCH(T28,'DS2025'!$P$21:$P$35,1)):
INDEX('DS2025'!$Q$21:$Q$35,MATCH(T28,'DS2025'!$P$21:$P$35,1)+1),
INDEX('DS2025'!$P$21:$P$35,MATCH(T28,'DS2025'!$P$21:$P$35,1)):
INDEX('DS2025'!$P$21:$P$35,MATCH(T28,'DS2025'!$P$21:$P$35,1)+1)),
IF($U$4=Database!$A$17,
_xlfn.FORECAST.LINEAR(
T28,
INDEX('DS2025'!$T$21:$T$35,MATCH(T28,'DS2025'!$S$21:$S$35,1)):
INDEX('DS2025'!$T$21:$T$35,MATCH(T28,'DS2025'!$S$21:$S$35,1)+1),
INDEX('DS2025'!$S$21:$S$35,MATCH(T28,'DS2025'!$S$21:$S$35,1)):
INDEX('DS2025'!$S$21:$S$35,MATCH(T28,'DS2025'!$S$21:$S$35,1)+1)),
IF($U$4=Database!$A$18,
_xlfn.FORECAST.LINEAR(
T28,
INDEX('DS2025'!$W$21:$W$35,MATCH(T28,'DS2025'!$V$21:$V$35,1)):
INDEX('DS2025'!$W$21:$W$35,MATCH(T28,'DS2025'!$V$21:$V$35,1)+1),
INDEX('DS2025'!$V$21:$V$35,MATCH(T28,'DS2025'!$V$21:$V$35,1)):
INDEX('DS2025'!$V$21:$V$35,MATCH(T28,'DS2025'!$V$21:$V$35,1)+1)),
IF($U$4=Database!$A$19,
_xlfn.FORECAST.LINEAR(
T28,
INDEX('DS2025'!$Z$21:$Z$35,MATCH(T28,'DS2025'!$Y$21:$Y$35,1)):
INDEX('DS2025'!$Z$21:$Z$35,MATCH(T28,'DS2025'!$Y$21:$Y$35,1)+1),
INDEX('DS2025'!$Y$21:$Y$35,MATCH(T28,'DS2025'!$Y$21:$Y$35,1)):
INDEX('DS2025'!$Y$21:$Y$35,MATCH(T28,'DS2025'!$Y$21:$Y$35,1)+1)),
IF($U$4=Database!$A$20,
_xlfn.FORECAST.LINEAR(
T28,
INDEX('DS2025'!$AC$21:$AC$35,MATCH(T28,'DS2025'!$AB$21:$AB$35,1)):
INDEX('DS2025'!$AC$21:$AC$35,MATCH(T28,'DS2025'!$AB$21:$AB$35,1)+1),
INDEX('DS2025'!$AB$21:$AB$35,MATCH(T28,'DS2025'!$AB$21:$AB$35,1)):
INDEX('DS2025'!$AB$21:$AB$35,MATCH(T28,'DS2025'!$AB$21:$AB$35,1)+1))
)))))))))))))))))))</f>
        <v>-0.35972729454109176</v>
      </c>
      <c r="V28" s="98">
        <f t="shared" si="6"/>
        <v>106.06227270545891</v>
      </c>
      <c r="W28" s="317">
        <f>'Data 100 C'!I29</f>
        <v>107.136</v>
      </c>
      <c r="X28" s="98">
        <f>IF($X$4=Database!$A$2,
_xlfn.FORECAST.LINEAR(W28,
INDEX('DS2025'!$B$5:$B$15,MATCH(W28,'DS2025'!$A$5:$A$15,1)):
INDEX('DS2025'!$B$5:$B$15,MATCH(W28,'DS2025'!$A$5:$A$15,1)+1),
INDEX('DS2025'!$A$5:$A$15,MATCH(W28,'DS2025'!$A$5:$A$15,1)):
INDEX('DS2025'!$A$5:$A$15,MATCH(W28,'DS2025'!$A$5:$A$15,1)+1)),
IF($X$4=Database!$A$3,
_xlfn.FORECAST.LINEAR(W28,
INDEX('DS2025'!$E$5:$E$15,MATCH(W28,'DS2025'!$D$5:$D$15,1)):
INDEX('DS2025'!$E$5:$E$15,MATCH(W28,'DS2025'!$D$5:$D$15,1)+1),
INDEX('DS2025'!$D$5:$D$15,MATCH(W28,'DS2025'!$D$5:$D$15,1)):
INDEX('DS2025'!$D$5:$D$15,MATCH(W28,'DS2025'!$D$5:$D$15,1)+1)),
IF($X$4=Database!$A$4,
_xlfn.FORECAST.LINEAR(W28,
INDEX('DS2025'!$H$5:$H$15,MATCH(W28,'DS2025'!$G$5:$G$15,1)):
INDEX('DS2025'!$H$5:$H$15,MATCH(W28,'DS2025'!$G$5:$G$15,1)+1),
INDEX('DS2025'!$G$5:$G$15,MATCH(W28,'DS2025'!$G$5:$G$15,1)):
INDEX('DS2025'!$G$5:$G$15,MATCH(W28,'DS2025'!$G$5:$G$15,1)+1)),
IF($X$4=Database!$A$5,
_xlfn.FORECAST.LINEAR(W28,
INDEX('DS2025'!$K$5:$K$15,MATCH(W28,'DS2025'!$J$5:$J$15,1)):
INDEX('DS2025'!$K$5:$K$15,MATCH(W28,'DS2025'!$J$5:$J$15,1)+1),
INDEX('DS2025'!$J$5:$J$15,MATCH(W28,'DS2025'!$J$5:$J$15,1)):
INDEX('DS2025'!$J$5:$J$15,MATCH(W28,'DS2025'!$J$5:$J$15,1)+1)),
IF($X$4=Database!$A$6,
_xlfn.FORECAST.LINEAR(W28,
INDEX('DS2025'!$N$5:$N$15,MATCH(W28,'DS2025'!$M$5:$M$15,1)):
INDEX('DS2025'!$N$5:$N$15,MATCH(W28,'DS2025'!$M$5:$M$15,1)+1),
INDEX('DS2025'!$M$5:$M$15,MATCH(W28,'DS2025'!$M$5:$M$15,1)):
INDEX('DS2025'!$M$5:$M$15,MATCH(W28,'DS2025'!$M$5:$M$15,1)+1)),
IF($X$4=Database!$A$7,
_xlfn.FORECAST.LINEAR(W28,
INDEX('DS2025'!$Q$5:$Q$15,MATCH(W28,'DS2025'!$P$5:$P$15,1)):
INDEX('DS2025'!$Q$5:$Q$15,MATCH(W28,'DS2025'!$P$5:$P$15,1)+1),
INDEX('DS2025'!$P$5:$P$15,MATCH(W28,'DS2025'!$P$5:$P$15,1)):
INDEX('DS2025'!$P$5:$P$15,MATCH(W28,'DS2025'!$P$5:$P$15,1)+1)),
IF($X$4=Database!$A$8,
_xlfn.FORECAST.LINEAR(W28,
INDEX('DS2025'!$T$5:$T$15,MATCH(W28,'DS2025'!$S$5:$S$15,1)):
INDEX('DS2025'!$T$5:$T$15,MATCH(W28,'DS2025'!$S$5:$S$15,1)+1),
INDEX('DS2025'!$S$5:$S$15,MATCH(W28,'DS2025'!$S$5:$S$15,1)):
INDEX('DS2025'!$S$5:$S$15,MATCH(W28,'DS2025'!$S$5:$S$15,1)+1)),
IF($X$4=Database!$A$9,
_xlfn.FORECAST.LINEAR(W28,
INDEX('DS2025'!$W$5:$W$15,MATCH(W28,'DS2025'!$V$5:$V$15,1)):
INDEX('DS2025'!$W$5:$W$15,MATCH(W28,'DS2025'!$V$5:$V$15,1)+1),
INDEX('DS2025'!$V$5:$V$15,MATCH(W28,'DS2025'!$V$5:$V$15,1)):
INDEX('DS2025'!$V$5:$V$15,MATCH(W28,'DS2025'!$V$5:$V$15,1)+1)),
IF($X$4=Database!$A$10,
_xlfn.FORECAST.LINEAR(W28,
INDEX('DS2025'!$Z$5:$Z$15,MATCH(W28,'DS2025'!$Y$5:$Y$15,1)):
INDEX('DS2025'!$Z$5:$Z$15,MATCH(W28,'DS2025'!$Y$5:$Y$15,1)+1),
INDEX('DS2025'!$Y$5:$Y$15,MATCH(W28,'DS2025'!$Y$5:$Y$15,1)):
INDEX('DS2025'!$Y$5:$Y$15,MATCH(W28,'DS2025'!$Y$5:$Y$15,1)+1)),
IF($X$4=Database!$A$11,
_xlfn.FORECAST.LINEAR(
W28,
INDEX('DS2025'!$B$21:$B$35,MATCH(W28,'DS2025'!$A$21:$A$35,1)):
INDEX('DS2025'!$B$21:$B$35,MATCH(W28,'DS2025'!$A$21:$A$35,1)+1),
INDEX('DS2025'!$A$21:$A$35,MATCH(W28,'DS2025'!$A$21:$A$35,1)):
INDEX('DS2025'!$A$21:$A$35,MATCH(W28,'DS2025'!$A$21:$A$35,1)+1)),
IF($X$4=Database!$A$12,
_xlfn.FORECAST.LINEAR(
W28,
INDEX('DS2025'!$E$21:$E$35,MATCH(W28,'DS2025'!$D$21:$D$35,1)):
INDEX('DS2025'!$E$21:$E$35,MATCH(W28,'DS2025'!$D$21:$D$35,1)+1),
INDEX('DS2025'!$D$21:$D$35,MATCH(W28,'DS2025'!$D$21:$D$35,1)):
INDEX('DS2025'!$D$21:$D$35,MATCH(W28,'DS2025'!$D$21:$D$35,1)+1)),
IF($X$4=Database!$A$13,
_xlfn.FORECAST.LINEAR(
W28,
INDEX('DS2025'!$H$21:$H$35,MATCH(W28,'DS2025'!$G$21:$G$35,1)):
INDEX('DS2025'!$H$21:$H$35,MATCH(W28,'DS2025'!$G$21:$G$35,1)+1),
INDEX('DS2025'!$G$21:$G$35,MATCH(W28,'DS2025'!$G$21:$G$35,1)):
INDEX('DS2025'!$G$21:$G$35,MATCH(W28,'DS2025'!$G$21:$G$35,1)+1)),
IF($X$4=Database!$A$14,
_xlfn.FORECAST.LINEAR(
W28,
INDEX('DS2025'!$K$21:$K$35,MATCH(W28,'DS2025'!$J$21:$J$35,1)):
INDEX('DS2025'!$K$21:$K$35,MATCH(W28,'DS2025'!$J$21:$J$35,1)+1),
INDEX('DS2025'!$J$21:$J$35,MATCH(W28,'DS2025'!$J$21:$J$35,1)):
INDEX('DS2025'!$J$21:$J$35,MATCH(W28,'DS2025'!$J$21:$J$35,1)+1)),
IF($X$4=Database!$A$15,
_xlfn.FORECAST.LINEAR(
W28,
INDEX('DS2025'!$N$21:$N$35,MATCH(W28,'DS2025'!$M$21:$M$35,1)):
INDEX('DS2025'!$N$21:$N$35,MATCH(W28,'DS2025'!$M$21:$M$35,1)+1),
INDEX('DS2025'!$M$21:$M$35,MATCH(W28,'DS2025'!$M$21:$M$35,1)):
INDEX('DS2025'!$M$21:$M$35,MATCH(W28,'DS2025'!$M$21:$M$35,1)+1)),
IF($X$4=Database!$A$16,
_xlfn.FORECAST.LINEAR(
W28,
INDEX('DS2025'!$Q$21:$Q$35,MATCH(W28,'DS2025'!$P$21:$P$35,1)):
INDEX('DS2025'!$Q$21:$Q$35,MATCH(W28,'DS2025'!$P$21:$P$35,1)+1),
INDEX('DS2025'!$P$21:$P$35,MATCH(W28,'DS2025'!$P$21:$P$35,1)):
INDEX('DS2025'!$P$21:$P$35,MATCH(W28,'DS2025'!$P$21:$P$35,1)+1)),
IF($X$4=Database!$A$17,
_xlfn.FORECAST.LINEAR(
W28,
INDEX('DS2025'!$T$21:$T$35,MATCH(W28,'DS2025'!$S$21:$S$35,1)):
INDEX('DS2025'!$T$21:$T$35,MATCH(W28,'DS2025'!$S$21:$S$35,1)+1),
INDEX('DS2025'!$S$21:$S$35,MATCH(W28,'DS2025'!$S$21:$S$35,1)):
INDEX('DS2025'!$S$21:$S$35,MATCH(W28,'DS2025'!$S$21:$S$35,1)+1)),
IF($X$4=Database!$A$18,
_xlfn.FORECAST.LINEAR(
W28,
INDEX('DS2025'!$W$21:$W$35,MATCH(W28,'DS2025'!$V$21:$V$35,1)):
INDEX('DS2025'!$W$21:$W$35,MATCH(W28,'DS2025'!$V$21:$V$35,1)+1),
INDEX('DS2025'!$V$21:$V$35,MATCH(W28,'DS2025'!$V$21:$V$35,1)):
INDEX('DS2025'!$V$21:$V$35,MATCH(W28,'DS2025'!$V$21:$V$35,1)+1)),
IF($X$4=Database!$A$19,
_xlfn.FORECAST.LINEAR(
W28,
INDEX('DS2025'!$Z$21:$Z$35,MATCH(W28,'DS2025'!$Y$21:$Y$35,1)):
INDEX('DS2025'!$Z$21:$Z$35,MATCH(W28,'DS2025'!$Y$21:$Y$35,1)+1),
INDEX('DS2025'!$Y$21:$Y$35,MATCH(W28,'DS2025'!$Y$21:$Y$35,1)):
INDEX('DS2025'!$Y$21:$Y$35,MATCH(W28,'DS2025'!$Y$21:$Y$35,1)+1)),
IF($X$4=Database!$A$20,
_xlfn.FORECAST.LINEAR(
W28,
INDEX('DS2025'!$AC$21:$AC$35,MATCH(W28,'DS2025'!$AB$21:$AB$35,1)):
INDEX('DS2025'!$AC$21:$AC$35,MATCH(W28,'DS2025'!$AB$21:$AB$35,1)+1),
INDEX('DS2025'!$AB$21:$AB$35,MATCH(W28,'DS2025'!$AB$21:$AB$35,1)):
INDEX('DS2025'!$AB$21:$AB$35,MATCH(W28,'DS2025'!$AB$21:$AB$35,1)+1))
)))))))))))))))))))</f>
        <v>-0.35981295740851826</v>
      </c>
      <c r="Y28" s="98">
        <f t="shared" si="7"/>
        <v>106.77618704259147</v>
      </c>
      <c r="Z28" s="97">
        <f>'Data 100 C'!J29</f>
        <v>108.59099999999999</v>
      </c>
      <c r="AA28" s="98">
        <f>IF($AA$4=Database!$A$2,
_xlfn.FORECAST.LINEAR(Z28,
INDEX('DS2025'!$B$5:$B$15,MATCH(Z28,'DS2025'!$A$5:$A$15,1)):
INDEX('DS2025'!$B$5:$B$15,MATCH(Z28,'DS2025'!$A$5:$A$15,1)+1),
INDEX('DS2025'!$A$5:$A$15,MATCH(Z28,'DS2025'!$A$5:$A$15,1)):
INDEX('DS2025'!$A$5:$A$15,MATCH(Z28,'DS2025'!$A$5:$A$15,1)+1)),
IF($AA$4=Database!$A$3,
_xlfn.FORECAST.LINEAR(Z28,
INDEX('DS2025'!$E$5:$E$15,MATCH(Z28,'DS2025'!$D$5:$D$15,1)):
INDEX('DS2025'!$E$5:$E$15,MATCH(Z28,'DS2025'!$D$5:$D$15,1)+1),
INDEX('DS2025'!$D$5:$D$15,MATCH(Z28,'DS2025'!$D$5:$D$15,1)):
INDEX('DS2025'!$D$5:$D$15,MATCH(Z28,'DS2025'!$D$5:$D$15,1)+1)),
IF($AA$4=Database!$A$4,
_xlfn.FORECAST.LINEAR(Z28,
INDEX('DS2025'!$H$5:$H$15,MATCH(Z28,'DS2025'!$G$5:$G$15,1)):
INDEX('DS2025'!$H$5:$H$15,MATCH(Z28,'DS2025'!$G$5:$G$15,1)+1),
INDEX('DS2025'!$G$5:$G$15,MATCH(Z28,'DS2025'!$G$5:$G$15,1)):
INDEX('DS2025'!$G$5:$G$15,MATCH(Z28,'DS2025'!$G$5:$G$15,1)+1)),
IF($AA$4=Database!$A$5,
_xlfn.FORECAST.LINEAR(Z28,
INDEX('DS2025'!$K$5:$K$15,MATCH(Z28,'DS2025'!$J$5:$J$15,1)):
INDEX('DS2025'!$K$5:$K$15,MATCH(Z28,'DS2025'!$J$5:$J$15,1)+1),
INDEX('DS2025'!$J$5:$J$15,MATCH(Z28,'DS2025'!$J$5:$J$15,1)):
INDEX('DS2025'!$J$5:$J$15,MATCH(Z28,'DS2025'!$J$5:$J$15,1)+1)),
IF($AA$4=Database!$A$6,
_xlfn.FORECAST.LINEAR(Z28,
INDEX('DS2025'!$N$5:$N$15,MATCH(Z28,'DS2025'!$M$5:$M$15,1)):
INDEX('DS2025'!$N$5:$N$15,MATCH(Z28,'DS2025'!$M$5:$M$15,1)+1),
INDEX('DS2025'!$M$5:$M$15,MATCH(Z28,'DS2025'!$M$5:$M$15,1)):
INDEX('DS2025'!$M$5:$M$15,MATCH(Z28,'DS2025'!$M$5:$M$15,1)+1)),
IF($AA$4=Database!$A$7,
_xlfn.FORECAST.LINEAR(Z28,
INDEX('DS2025'!$Q$5:$Q$15,MATCH(Z28,'DS2025'!$P$5:$P$15,1)):
INDEX('DS2025'!$Q$5:$Q$15,MATCH(Z28,'DS2025'!$P$5:$P$15,1)+1),
INDEX('DS2025'!$P$5:$P$15,MATCH(Z28,'DS2025'!$P$5:$P$15,1)):
INDEX('DS2025'!$P$5:$P$15,MATCH(Z28,'DS2025'!$P$5:$P$15,1)+1)),
IF($AA$4=Database!$A$8,
_xlfn.FORECAST.LINEAR(Z28,
INDEX('DS2025'!$T$5:$T$15,MATCH(Z28,'DS2025'!$S$5:$S$15,1)):
INDEX('DS2025'!$T$5:$T$15,MATCH(Z28,'DS2025'!$S$5:$S$15,1)+1),
INDEX('DS2025'!$S$5:$S$15,MATCH(Z28,'DS2025'!$S$5:$S$15,1)):
INDEX('DS2025'!$S$5:$S$15,MATCH(Z28,'DS2025'!$S$5:$S$15,1)+1)),
IF($AA$4=Database!$A$9,
_xlfn.FORECAST.LINEAR(Z28,
INDEX('DS2025'!$W$5:$W$15,MATCH(Z28,'DS2025'!$V$5:$V$15,1)):
INDEX('DS2025'!$W$5:$W$15,MATCH(Z28,'DS2025'!$V$5:$V$15,1)+1),
INDEX('DS2025'!$V$5:$V$15,MATCH(Z28,'DS2025'!$V$5:$V$15,1)):
INDEX('DS2025'!$V$5:$V$15,MATCH(Z28,'DS2025'!$V$5:$V$15,1)+1)),
IF($AA$4=Database!$A$10,
_xlfn.FORECAST.LINEAR(Z28,
INDEX('DS2025'!$Z$5:$Z$15,MATCH(Z28,'DS2025'!$Y$5:$Y$15,1)):
INDEX('DS2025'!$Z$5:$Z$15,MATCH(Z28,'DS2025'!$Y$5:$Y$15,1)+1),
INDEX('DS2025'!$Y$5:$Y$15,MATCH(Z28,'DS2025'!$Y$5:$Y$15,1)):
INDEX('DS2025'!$Y$5:$Y$15,MATCH(Z28,'DS2025'!$Y$5:$Y$15,1)+1)),
IF($AA$4=Database!$A$11,
_xlfn.FORECAST.LINEAR(
Z28,
INDEX('DS2025'!$B$21:$B$35,MATCH(Z28,'DS2025'!$A$21:$A$35,1)):
INDEX('DS2025'!$B$21:$B$35,MATCH(Z28,'DS2025'!$A$21:$A$35,1)+1),
INDEX('DS2025'!$A$21:$A$35,MATCH(Z28,'DS2025'!$A$21:$A$35,1)):
INDEX('DS2025'!$A$21:$A$35,MATCH(Z28,'DS2025'!$A$21:$A$35,1)+1)),
IF($AA$4=Database!$A$12,
_xlfn.FORECAST.LINEAR(
Z28,
INDEX('DS2025'!$E$21:$E$35,MATCH(Z28,'DS2025'!$D$21:$D$35,1)):
INDEX('DS2025'!$E$21:$E$35,MATCH(Z28,'DS2025'!$D$21:$D$35,1)+1),
INDEX('DS2025'!$D$21:$D$35,MATCH(Z28,'DS2025'!$D$21:$D$35,1)):
INDEX('DS2025'!$D$21:$D$35,MATCH(Z28,'DS2025'!$D$21:$D$35,1)+1)),
IF($AA$4=Database!$A$13,
_xlfn.FORECAST.LINEAR(
Z28,
INDEX('DS2025'!$H$21:$H$35,MATCH(Z28,'DS2025'!$G$21:$G$35,1)):
INDEX('DS2025'!$H$21:$H$35,MATCH(Z28,'DS2025'!$G$21:$G$35,1)+1),
INDEX('DS2025'!$G$21:$G$35,MATCH(Z28,'DS2025'!$G$21:$G$35,1)):
INDEX('DS2025'!$G$21:$G$35,MATCH(Z28,'DS2025'!$G$21:$G$35,1)+1)),
IF($AA$4=Database!$A$14,
_xlfn.FORECAST.LINEAR(
Z28,
INDEX('DS2025'!$K$21:$K$35,MATCH(Z28,'DS2025'!$J$21:$J$35,1)):
INDEX('DS2025'!$K$21:$K$35,MATCH(Z28,'DS2025'!$J$21:$J$35,1)+1),
INDEX('DS2025'!$J$21:$J$35,MATCH(Z28,'DS2025'!$J$21:$J$35,1)):
INDEX('DS2025'!$J$21:$J$35,MATCH(Z28,'DS2025'!$J$21:$J$35,1)+1)),
IF($AA$4=Database!$A$15,
_xlfn.FORECAST.LINEAR(
Z28,
INDEX('DS2025'!$N$21:$N$35,MATCH(Z28,'DS2025'!$M$21:$M$35,1)):
INDEX('DS2025'!$N$21:$N$35,MATCH(Z28,'DS2025'!$M$21:$M$35,1)+1),
INDEX('DS2025'!$M$21:$M$35,MATCH(Z28,'DS2025'!$M$21:$M$35,1)):
INDEX('DS2025'!$M$21:$M$35,MATCH(Z28,'DS2025'!$M$21:$M$35,1)+1)),
IF($AA$4=Database!$A$16,
_xlfn.FORECAST.LINEAR(
Z28,
INDEX('DS2025'!$Q$21:$Q$35,MATCH(Z28,'DS2025'!$P$21:$P$35,1)):
INDEX('DS2025'!$Q$21:$Q$35,MATCH(Z28,'DS2025'!$P$21:$P$35,1)+1),
INDEX('DS2025'!$P$21:$P$35,MATCH(Z28,'DS2025'!$P$21:$P$35,1)):
INDEX('DS2025'!$P$21:$P$35,MATCH(Z28,'DS2025'!$P$21:$P$35,1)+1)),
IF($AA$4=Database!$A$17,
_xlfn.FORECAST.LINEAR(
Z28,
INDEX('DS2025'!$T$21:$T$35,MATCH(Z28,'DS2025'!$S$21:$S$35,1)):
INDEX('DS2025'!$T$21:$T$35,MATCH(Z28,'DS2025'!$S$21:$S$35,1)+1),
INDEX('DS2025'!$S$21:$S$35,MATCH(Z28,'DS2025'!$S$21:$S$35,1)):
INDEX('DS2025'!$S$21:$S$35,MATCH(Z28,'DS2025'!$S$21:$S$35,1)+1)),
IF($AA$4=Database!$A$18,
_xlfn.FORECAST.LINEAR(
Z28,
INDEX('DS2025'!$W$21:$W$35,MATCH(Z28,'DS2025'!$V$21:$V$35,1)):
INDEX('DS2025'!$W$21:$W$35,MATCH(Z28,'DS2025'!$V$21:$V$35,1)+1),
INDEX('DS2025'!$V$21:$V$35,MATCH(Z28,'DS2025'!$V$21:$V$35,1)):
INDEX('DS2025'!$V$21:$V$35,MATCH(Z28,'DS2025'!$V$21:$V$35,1)+1)),
IF($AA$4=Database!$A$19,
_xlfn.FORECAST.LINEAR(
Z28,
INDEX('DS2025'!$Z$21:$Z$35,MATCH(Z28,'DS2025'!$Y$21:$Y$35,1)):
INDEX('DS2025'!$Z$21:$Z$35,MATCH(Z28,'DS2025'!$Y$21:$Y$35,1)+1),
INDEX('DS2025'!$Y$21:$Y$35,MATCH(Z28,'DS2025'!$Y$21:$Y$35,1)):
INDEX('DS2025'!$Y$21:$Y$35,MATCH(Z28,'DS2025'!$Y$21:$Y$35,1)+1)),
IF($AA$4=Database!$A$20,
_xlfn.FORECAST.LINEAR(
Z28,
INDEX('DS2025'!$AC$21:$AC$35,MATCH(Z28,'DS2025'!$AB$21:$AB$35,1)):
INDEX('DS2025'!$AC$21:$AC$35,MATCH(Z28,'DS2025'!$AB$21:$AB$35,1)+1),
INDEX('DS2025'!$AB$21:$AB$35,MATCH(Z28,'DS2025'!$AB$21:$AB$35,1)):
INDEX('DS2025'!$AB$21:$AB$35,MATCH(Z28,'DS2025'!$AB$21:$AB$35,1)+1))
)))))))))))))))))))</f>
        <v>-0.35998752249550087</v>
      </c>
      <c r="AB28" s="97">
        <f t="shared" si="8"/>
        <v>108.23101247750449</v>
      </c>
      <c r="AC28" s="318">
        <f>'Data 100 C'!K29</f>
        <v>107</v>
      </c>
      <c r="AD28" s="42"/>
      <c r="AE28" s="42"/>
      <c r="AF28" s="42"/>
    </row>
    <row r="29" spans="1:32" ht="15" customHeight="1">
      <c r="A29" s="316">
        <v>23</v>
      </c>
      <c r="B29" s="316">
        <f>'Data 100 C'!B30</f>
        <v>108.43899999999999</v>
      </c>
      <c r="C29" s="98">
        <f>IF($C$4=Database!$A$2,
_xlfn.FORECAST.LINEAR(B29,
INDEX('DS2025'!$B$5:$B$15,MATCH(B29,'DS2025'!$A$5:$A$15,1)):
INDEX('DS2025'!$B$5:$B$15,MATCH(B29,'DS2025'!$A$5:$A$15,1)+1),
INDEX('DS2025'!$A$5:$A$15,MATCH(B29,'DS2025'!$A$5:$A$15,1)):
INDEX('DS2025'!$A$5:$A$15,MATCH(B29,'DS2025'!$A$5:$A$15,1)+1)),
IF($C$4=Database!$A$3,
_xlfn.FORECAST.LINEAR(B29,
INDEX('DS2025'!$E$5:$E$15,MATCH(B29,'DS2025'!$D$5:$D$15,1)):
INDEX('DS2025'!$E$5:$E$15,MATCH(B29,'DS2025'!$D$5:$D$15,1)+1),
INDEX('DS2025'!$D$5:$D$15,MATCH(B29,'DS2025'!$D$5:$D$15,1)):
INDEX('DS2025'!$D$5:$D$15,MATCH(B29,'DS2025'!$D$5:$D$15,1)+1)),
IF($C$4=Database!$A$4,
_xlfn.FORECAST.LINEAR(B29,
INDEX('DS2025'!$H$5:$H$15,MATCH(B29,'DS2025'!$G$5:$G$15,1)):
INDEX('DS2025'!$H$5:$H$15,MATCH(B29,'DS2025'!$G$5:$G$15,1)+1),
INDEX('DS2025'!$G$5:$G$15,MATCH(B29,'DS2025'!$G$5:$G$15,1)):
INDEX('DS2025'!$G$5:$G$15,MATCH(B29,'DS2025'!$G$5:$G$15,1)+1)),
IF($C$4=Database!$A$5,
_xlfn.FORECAST.LINEAR(B29,
INDEX('DS2025'!$K$5:$K$15,MATCH(B29,'DS2025'!$J$5:$J$15,1)):
INDEX('DS2025'!$K$5:$K$15,MATCH(B29,'DS2025'!$J$5:$J$15,1)+1),
INDEX('DS2025'!$J$5:$J$15,MATCH(B29,'DS2025'!$J$5:$J$15,1)):
INDEX('DS2025'!$J$5:$J$15,MATCH(B29,'DS2025'!$J$5:$J$15,1)+1)),
IF($C$4=Database!$A$6,
_xlfn.FORECAST.LINEAR(B29,
INDEX('DS2025'!$N$5:$N$15,MATCH(B29,'DS2025'!$M$5:$M$15,1)):
INDEX('DS2025'!$N$5:$N$15,MATCH(B29,'DS2025'!$M$5:$M$15,1)+1),
INDEX('DS2025'!$M$5:$M$15,MATCH(B29,'DS2025'!$M$5:$M$15,1)):
INDEX('DS2025'!$M$5:$M$15,MATCH(B29,'DS2025'!$M$5:$M$15,1)+1)),
IF($C$4=Database!$A$7,
_xlfn.FORECAST.LINEAR(B29,
INDEX('DS2025'!$Q$5:$Q$15,MATCH(B29,'DS2025'!$P$5:$P$15,1)):
INDEX('DS2025'!$Q$5:$Q$15,MATCH(B29,'DS2025'!$P$5:$P$15,1)+1),
INDEX('DS2025'!$P$5:$P$15,MATCH(B29,'DS2025'!$P$5:$P$15,1)):
INDEX('DS2025'!$P$5:$P$15,MATCH(B29,'DS2025'!$P$5:$P$15,1)+1)),
IF($C$4=Database!$A$8,
_xlfn.FORECAST.LINEAR(B29,
INDEX('DS2025'!$T$5:$T$15,MATCH(B29,'DS2025'!$S$5:$S$15,1)):
INDEX('DS2025'!$T$5:$T$15,MATCH(B29,'DS2025'!$S$5:$S$15,1)+1),
INDEX('DS2025'!$S$5:$S$15,MATCH(B29,'DS2025'!$S$5:$S$15,1)):
INDEX('DS2025'!$S$5:$S$15,MATCH(B29,'DS2025'!$S$5:$S$15,1)+1)),
IF($C$4=Database!$A$9,
_xlfn.FORECAST.LINEAR(B29,
INDEX('DS2025'!$W$5:$W$15,MATCH(B29,'DS2025'!$V$5:$V$15,1)):
INDEX('DS2025'!$W$5:$W$15,MATCH(B29,'DS2025'!$V$5:$V$15,1)+1),
INDEX('DS2025'!$V$5:$V$15,MATCH(B29,'DS2025'!$V$5:$V$15,1)):
INDEX('DS2025'!$V$5:$V$15,MATCH(B29,'DS2025'!$V$5:$V$15,1)+1)),
IF($C$4=Database!$A$10,
_xlfn.FORECAST.LINEAR(B29,
INDEX('DS2025'!$Z$5:$Z$15,MATCH(B29,'DS2025'!$Y$5:$Y$15,1)):
INDEX('DS2025'!$Z$5:$Z$15,MATCH(B29,'DS2025'!$Y$5:$Y$15,1)+1),
INDEX('DS2025'!$Y$5:$Y$15,MATCH(B29,'DS2025'!$Y$5:$Y$15,1)):
INDEX('DS2025'!$Y$5:$Y$15,MATCH(B29,'DS2025'!$Y$5:$Y$15,1)+1)),
IF($C$4=Database!$A$11,
_xlfn.FORECAST.LINEAR(
B29,
INDEX('DS2025'!$B$21:$B$35,MATCH(B29,'DS2025'!$A$21:$A$35,1)):
INDEX('DS2025'!$B$21:$B$35,MATCH(B29,'DS2025'!$A$21:$A$35,1)+1),
INDEX('DS2025'!$A$21:$A$35,MATCH(B29,'DS2025'!$A$21:$A$35,1)):
INDEX('DS2025'!$A$21:$A$35,MATCH(B29,'DS2025'!$A$21:$A$35,1)+1)),
IF($C$4=Database!$A$12,
_xlfn.FORECAST.LINEAR(
B29,
INDEX('DS2025'!$E$21:$E$35,MATCH(B29,'DS2025'!$D$21:$D$35,1)):
INDEX('DS2025'!$E$21:$E$35,MATCH(B29,'DS2025'!$D$21:$D$35,1)+1),
INDEX('DS2025'!$D$21:$D$35,MATCH(B29,'DS2025'!$D$21:$D$35,1)):
INDEX('DS2025'!$D$21:$D$35,MATCH(B29,'DS2025'!$D$21:$D$35,1)+1)),
IF($C$4=Database!$A$13,
_xlfn.FORECAST.LINEAR(
B29,
INDEX('DS2025'!$H$21:$H$35,MATCH(B29,'DS2025'!$G$21:$G$35,1)):
INDEX('DS2025'!$H$21:$H$35,MATCH(B29,'DS2025'!$G$21:$G$35,1)+1),
INDEX('DS2025'!$G$21:$G$35,MATCH(B29,'DS2025'!$G$21:$G$35,1)):
INDEX('DS2025'!$G$21:$G$35,MATCH(B29,'DS2025'!$G$21:$G$35,1)+1)),
IF($C$4=Database!$A$14,
_xlfn.FORECAST.LINEAR(
B29,
INDEX('DS2025'!$K$21:$K$35,MATCH(B29,'DS2025'!$J$21:$J$35,1)):
INDEX('DS2025'!$K$21:$K$35,MATCH(B29,'DS2025'!$J$21:$J$35,1)+1),
INDEX('DS2025'!$J$21:$J$35,MATCH(B29,'DS2025'!$J$21:$J$35,1)):
INDEX('DS2025'!$J$21:$J$35,MATCH(B29,'DS2025'!$J$21:$J$35,1)+1)),
IF($C$4=Database!$A$15,
_xlfn.FORECAST.LINEAR(
B29,
INDEX('DS2025'!$N$21:$N$35,MATCH(B29,'DS2025'!$M$21:$M$35,1)):
INDEX('DS2025'!$N$21:$N$35,MATCH(B29,'DS2025'!$M$21:$M$35,1)+1),
INDEX('DS2025'!$M$21:$M$35,MATCH(B29,'DS2025'!$M$21:$M$35,1)):
INDEX('DS2025'!$M$21:$M$35,MATCH(B29,'DS2025'!$M$21:$M$35,1)+1)),
IF($C$4=Database!$A$16,
_xlfn.FORECAST.LINEAR(
B29,
INDEX('DS2025'!$Q$21:$Q$35,MATCH(B29,'DS2025'!$P$21:$P$35,1)):
INDEX('DS2025'!$Q$21:$Q$35,MATCH(B29,'DS2025'!$P$21:$P$35,1)+1),
INDEX('DS2025'!$P$21:$P$35,MATCH(B29,'DS2025'!$P$21:$P$35,1)):
INDEX('DS2025'!$P$21:$P$35,MATCH(B29,'DS2025'!$P$21:$P$35,1)+1)),
IF($C$4=Database!$A$17,
_xlfn.FORECAST.LINEAR(
B29,
INDEX('DS2025'!$T$21:$T$35,MATCH(B29,'DS2025'!$S$21:$S$35,1)):
INDEX('DS2025'!$T$21:$T$35,MATCH(B29,'DS2025'!$S$21:$S$35,1)+1),
INDEX('DS2025'!$S$21:$S$35,MATCH(B29,'DS2025'!$S$21:$S$35,1)):
INDEX('DS2025'!$S$21:$S$35,MATCH(B29,'DS2025'!$S$21:$S$35,1)+1)),
IF($C$4=Database!$A$18,
_xlfn.FORECAST.LINEAR(
B29,
INDEX('DS2025'!$W$21:$W$35,MATCH(B29,'DS2025'!$V$21:$V$35,1)):
INDEX('DS2025'!$W$21:$W$35,MATCH(B29,'DS2025'!$V$21:$V$35,1)+1),
INDEX('DS2025'!$V$21:$V$35,MATCH(B29,'DS2025'!$V$21:$V$35,1)):
INDEX('DS2025'!$V$21:$V$35,MATCH(B29,'DS2025'!$V$21:$V$35,1)+1)),
IF($C$4=Database!$A$19,
_xlfn.FORECAST.LINEAR(
B29,
INDEX('DS2025'!$Z$21:$Z$35,MATCH(B29,'DS2025'!$Y$21:$Y$35,1)):
INDEX('DS2025'!$Z$21:$Z$35,MATCH(B29,'DS2025'!$Y$21:$Y$35,1)+1),
INDEX('DS2025'!$Y$21:$Y$35,MATCH(B29,'DS2025'!$Y$21:$Y$35,1)):
INDEX('DS2025'!$Y$21:$Y$35,MATCH(B29,'DS2025'!$Y$21:$Y$35,1)+1)),
IF($C$4=Database!$A$20,
_xlfn.FORECAST.LINEAR(
B29,
INDEX('DS2025'!$AC$21:$AC$35,MATCH(B29,'DS2025'!$AB$21:$AB$35,1)):
INDEX('DS2025'!$AC$21:$AC$35,MATCH(B29,'DS2025'!$AB$21:$AB$35,1)+1),
INDEX('DS2025'!$AB$21:$AB$35,MATCH(B29,'DS2025'!$AB$21:$AB$35,1)):
INDEX('DS2025'!$AB$21:$AB$35,MATCH(B29,'DS2025'!$AB$21:$AB$35,1)+1))
)))))))))))))))))))</f>
        <v>-0.35996928614277141</v>
      </c>
      <c r="D29" s="98">
        <f t="shared" si="0"/>
        <v>108.07903071385722</v>
      </c>
      <c r="E29" s="98">
        <f>'Data 100 C'!C30</f>
        <v>109.572</v>
      </c>
      <c r="F29" s="98">
        <f>IF($F$4=Database!$A$2,
_xlfn.FORECAST.LINEAR(E29,
INDEX('DS2025'!$B$5:$B$15,MATCH(E29,'DS2025'!$A$5:$A$15,1)):
INDEX('DS2025'!$B$5:$B$15,MATCH(E29,'DS2025'!$A$5:$A$15,1)+1),
INDEX('DS2025'!$A$5:$A$15,MATCH(E29,'DS2025'!$A$5:$A$15,1)):
INDEX('DS2025'!$A$5:$A$15,MATCH(E29,'DS2025'!$A$5:$A$15,1)+1)),
IF($F$4=Database!$A$3,
_xlfn.FORECAST.LINEAR(E29,
INDEX('DS2025'!$E$5:$E$15,MATCH(E29,'DS2025'!$D$5:$D$15,1)):
INDEX('DS2025'!$E$5:$E$15,MATCH(E29,'DS2025'!$D$5:$D$15,1)+1),
INDEX('DS2025'!$D$5:$D$15,MATCH(E29,'DS2025'!$D$5:$D$15,1)):
INDEX('DS2025'!$D$5:$D$15,MATCH(E29,'DS2025'!$D$5:$D$15,1)+1)),
IF($F$4=Database!$A$4,
_xlfn.FORECAST.LINEAR(E29,
INDEX('DS2025'!$H$5:$H$15,MATCH(E29,'DS2025'!$G$5:$G$15,1)):
INDEX('DS2025'!$H$5:$H$15,MATCH(E29,'DS2025'!$G$5:$G$15,1)+1),
INDEX('DS2025'!$G$5:$G$15,MATCH(E29,'DS2025'!$G$5:$G$15,1)):
INDEX('DS2025'!$G$5:$G$15,MATCH(E29,'DS2025'!$G$5:$G$15,1)+1)),
IF($F$4=Database!$A$5,
_xlfn.FORECAST.LINEAR(E29,
INDEX('DS2025'!$K$5:$K$15,MATCH(E29,'DS2025'!$J$5:$J$15,1)):
INDEX('DS2025'!$K$5:$K$15,MATCH(E29,'DS2025'!$J$5:$J$15,1)+1),
INDEX('DS2025'!$J$5:$J$15,MATCH(E29,'DS2025'!$J$5:$J$15,1)):
INDEX('DS2025'!$J$5:$J$15,MATCH(E29,'DS2025'!$J$5:$J$15,1)+1)),
IF($F$4=Database!$A$6,
_xlfn.FORECAST.LINEAR(E29,
INDEX('DS2025'!$N$5:$N$15,MATCH(E29,'DS2025'!$M$5:$M$15,1)):
INDEX('DS2025'!$N$5:$N$15,MATCH(E29,'DS2025'!$M$5:$M$15,1)+1),
INDEX('DS2025'!$M$5:$M$15,MATCH(E29,'DS2025'!$M$5:$M$15,1)):
INDEX('DS2025'!$M$5:$M$15,MATCH(E29,'DS2025'!$M$5:$M$15,1)+1)),
IF($F$4=Database!$A$7,
_xlfn.FORECAST.LINEAR(E29,
INDEX('DS2025'!$Q$5:$Q$15,MATCH(E29,'DS2025'!$P$5:$P$15,1)):
INDEX('DS2025'!$Q$5:$Q$15,MATCH(E29,'DS2025'!$P$5:$P$15,1)+1),
INDEX('DS2025'!$P$5:$P$15,MATCH(E29,'DS2025'!$P$5:$P$15,1)):
INDEX('DS2025'!$P$5:$P$15,MATCH(E29,'DS2025'!$P$5:$P$15,1)+1)),
IF($F$4=Database!$A$8,
_xlfn.FORECAST.LINEAR(E29,
INDEX('DS2025'!$T$5:$T$15,MATCH(E29,'DS2025'!$S$5:$S$15,1)):
INDEX('DS2025'!$T$5:$T$15,MATCH(E29,'DS2025'!$S$5:$S$15,1)+1),
INDEX('DS2025'!$S$5:$S$15,MATCH(E29,'DS2025'!$S$5:$S$15,1)):
INDEX('DS2025'!$S$5:$S$15,MATCH(E29,'DS2025'!$S$5:$S$15,1)+1)),
IF($F$4=Database!$A$9,
_xlfn.FORECAST.LINEAR(E29,
INDEX('DS2025'!$W$5:$W$15,MATCH(E29,'DS2025'!$V$5:$V$15,1)):
INDEX('DS2025'!$W$5:$W$15,MATCH(E29,'DS2025'!$V$5:$V$15,1)+1),
INDEX('DS2025'!$V$5:$V$15,MATCH(E29,'DS2025'!$V$5:$V$15,1)):
INDEX('DS2025'!$V$5:$V$15,MATCH(E29,'DS2025'!$V$5:$V$15,1)+1)),
IF($F$4=Database!$A$10,
_xlfn.FORECAST.LINEAR(E29,
INDEX('DS2025'!$Z$5:$Z$15,MATCH(E29,'DS2025'!$Y$5:$Y$15,1)):
INDEX('DS2025'!$Z$5:$Z$15,MATCH(E29,'DS2025'!$Y$5:$Y$15,1)+1),
INDEX('DS2025'!$Y$5:$Y$15,MATCH(E29,'DS2025'!$Y$5:$Y$15,1)):
INDEX('DS2025'!$Y$5:$Y$15,MATCH(E29,'DS2025'!$Y$5:$Y$15,1)+1)),
IF($F$4=Database!$A$11,
_xlfn.FORECAST.LINEAR(
E29,
INDEX('DS2025'!$B$21:$B$35,MATCH(E29,'DS2025'!$A$21:$A$35,1)):
INDEX('DS2025'!$B$21:$B$35,MATCH(E29,'DS2025'!$A$21:$A$35,1)+1),
INDEX('DS2025'!$A$21:$A$35,MATCH(E29,'DS2025'!$A$21:$A$35,1)):
INDEX('DS2025'!$A$21:$A$35,MATCH(E29,'DS2025'!$A$21:$A$35,1)+1)),
IF($F$4=Database!$A$12,
_xlfn.FORECAST.LINEAR(
E29,
INDEX('DS2025'!$E$21:$E$35,MATCH(E29,'DS2025'!$D$21:$D$35,1)):
INDEX('DS2025'!$E$21:$E$35,MATCH(E29,'DS2025'!$D$21:$D$35,1)+1),
INDEX('DS2025'!$D$21:$D$35,MATCH(E29,'DS2025'!$D$21:$D$35,1)):
INDEX('DS2025'!$D$21:$D$35,MATCH(E29,'DS2025'!$D$21:$D$35,1)+1)),
IF($F$4=Database!$A$13,
_xlfn.FORECAST.LINEAR(
E29,
INDEX('DS2025'!$H$21:$H$35,MATCH(E29,'DS2025'!$G$21:$G$35,1)):
INDEX('DS2025'!$H$21:$H$35,MATCH(E29,'DS2025'!$G$21:$G$35,1)+1),
INDEX('DS2025'!$G$21:$G$35,MATCH(E29,'DS2025'!$G$21:$G$35,1)):
INDEX('DS2025'!$G$21:$G$35,MATCH(E29,'DS2025'!$G$21:$G$35,1)+1)),
IF($F$4=Database!$A$14,
_xlfn.FORECAST.LINEAR(
E29,
INDEX('DS2025'!$K$21:$K$35,MATCH(E29,'DS2025'!$J$21:$J$35,1)):
INDEX('DS2025'!$K$21:$K$35,MATCH(E29,'DS2025'!$J$21:$J$35,1)+1),
INDEX('DS2025'!$J$21:$J$35,MATCH(E29,'DS2025'!$J$21:$J$35,1)):
INDEX('DS2025'!$J$21:$J$35,MATCH(E29,'DS2025'!$J$21:$J$35,1)+1)),
IF($F$4=Database!$A$15,
_xlfn.FORECAST.LINEAR(
E29,
INDEX('DS2025'!$N$21:$N$35,MATCH(E29,'DS2025'!$M$21:$M$35,1)):
INDEX('DS2025'!$N$21:$N$35,MATCH(E29,'DS2025'!$M$21:$M$35,1)+1),
INDEX('DS2025'!$M$21:$M$35,MATCH(E29,'DS2025'!$M$21:$M$35,1)):
INDEX('DS2025'!$M$21:$M$35,MATCH(E29,'DS2025'!$M$21:$M$35,1)+1)),
IF($F$4=Database!$A$16,
_xlfn.FORECAST.LINEAR(
E29,
INDEX('DS2025'!$Q$21:$Q$35,MATCH(E29,'DS2025'!$P$21:$P$35,1)):
INDEX('DS2025'!$Q$21:$Q$35,MATCH(E29,'DS2025'!$P$21:$P$35,1)+1),
INDEX('DS2025'!$P$21:$P$35,MATCH(E29,'DS2025'!$P$21:$P$35,1)):
INDEX('DS2025'!$P$21:$P$35,MATCH(E29,'DS2025'!$P$21:$P$35,1)+1)),
IF($F$4=Database!$A$17,
_xlfn.FORECAST.LINEAR(
E29,
INDEX('DS2025'!$T$21:$T$35,MATCH(E29,'DS2025'!$S$21:$S$35,1)):
INDEX('DS2025'!$T$21:$T$35,MATCH(E29,'DS2025'!$S$21:$S$35,1)+1),
INDEX('DS2025'!$S$21:$S$35,MATCH(E29,'DS2025'!$S$21:$S$35,1)):
INDEX('DS2025'!$S$21:$S$35,MATCH(E29,'DS2025'!$S$21:$S$35,1)+1)),
IF($F$4=Database!$A$18,
_xlfn.FORECAST.LINEAR(
E29,
INDEX('DS2025'!$W$21:$W$35,MATCH(E29,'DS2025'!$V$21:$V$35,1)):
INDEX('DS2025'!$W$21:$W$35,MATCH(E29,'DS2025'!$V$21:$V$35,1)+1),
INDEX('DS2025'!$V$21:$V$35,MATCH(E29,'DS2025'!$V$21:$V$35,1)):
INDEX('DS2025'!$V$21:$V$35,MATCH(E29,'DS2025'!$V$21:$V$35,1)+1)),
IF($F$4=Database!$A$19,
_xlfn.FORECAST.LINEAR(
E29,
INDEX('DS2025'!$Z$21:$Z$35,MATCH(E29,'DS2025'!$Y$21:$Y$35,1)):
INDEX('DS2025'!$Z$21:$Z$35,MATCH(E29,'DS2025'!$Y$21:$Y$35,1)+1),
INDEX('DS2025'!$Y$21:$Y$35,MATCH(E29,'DS2025'!$Y$21:$Y$35,1)):
INDEX('DS2025'!$Y$21:$Y$35,MATCH(E29,'DS2025'!$Y$21:$Y$35,1)+1)),
IF($F$4=Database!$A$20,
_xlfn.FORECAST.LINEAR(
E29,
INDEX('DS2025'!$AC$21:$AC$35,MATCH(E29,'DS2025'!$AB$21:$AB$35,1)):
INDEX('DS2025'!$AC$21:$AC$35,MATCH(E29,'DS2025'!$AB$21:$AB$35,1)+1),
INDEX('DS2025'!$AB$21:$AB$35,MATCH(E29,'DS2025'!$AB$21:$AB$35,1)):
INDEX('DS2025'!$AB$21:$AB$35,MATCH(E29,'DS2025'!$AB$21:$AB$35,1)+1))
)))))))))))))))))))</f>
        <v>-0.36010521895620873</v>
      </c>
      <c r="G29" s="98">
        <f t="shared" si="1"/>
        <v>109.2118947810438</v>
      </c>
      <c r="H29" s="98">
        <f>'Data 100 C'!D30</f>
        <v>108.212</v>
      </c>
      <c r="I29" s="98">
        <f>IF($I$4=Database!$A$2,
_xlfn.FORECAST.LINEAR(H29,
INDEX('DS2025'!$B$5:$B$15,MATCH(H29,'DS2025'!$A$5:$A$15,1)):
INDEX('DS2025'!$B$5:$B$15,MATCH(H29,'DS2025'!$A$5:$A$15,1)+1),
INDEX('DS2025'!$A$5:$A$15,MATCH(H29,'DS2025'!$A$5:$A$15,1)):
INDEX('DS2025'!$A$5:$A$15,MATCH(H29,'DS2025'!$A$5:$A$15,1)+1)),
IF($I$4=Database!$A$3,
_xlfn.FORECAST.LINEAR(H29,
INDEX('DS2025'!$E$5:$E$15,MATCH(H29,'DS2025'!$D$5:$D$15,1)):
INDEX('DS2025'!$E$5:$E$15,MATCH(H29,'DS2025'!$D$5:$D$15,1)+1),
INDEX('DS2025'!$D$5:$D$15,MATCH(H29,'DS2025'!$D$5:$D$15,1)):
INDEX('DS2025'!$D$5:$D$15,MATCH(H29,'DS2025'!$D$5:$D$15,1)+1)),
IF($I$4=Database!$A$4,
_xlfn.FORECAST.LINEAR(H29,
INDEX('DS2025'!$H$5:$H$15,MATCH(H29,'DS2025'!$G$5:$G$15,1)):
INDEX('DS2025'!$H$5:$H$15,MATCH(H29,'DS2025'!$G$5:$G$15,1)+1),
INDEX('DS2025'!$G$5:$G$15,MATCH(H29,'DS2025'!$G$5:$G$15,1)):
INDEX('DS2025'!$G$5:$G$15,MATCH(H29,'DS2025'!$G$5:$G$15,1)+1)),
IF($I$4=Database!$A$5,
_xlfn.FORECAST.LINEAR(H29,
INDEX('DS2025'!$K$5:$K$15,MATCH(H29,'DS2025'!$J$5:$J$15,1)):
INDEX('DS2025'!$K$5:$K$15,MATCH(H29,'DS2025'!$J$5:$J$15,1)+1),
INDEX('DS2025'!$J$5:$J$15,MATCH(H29,'DS2025'!$J$5:$J$15,1)):
INDEX('DS2025'!$J$5:$J$15,MATCH(H29,'DS2025'!$J$5:$J$15,1)+1)),
IF($I$4=Database!$A$6,
_xlfn.FORECAST.LINEAR(H29,
INDEX('DS2025'!$N$5:$N$15,MATCH(H29,'DS2025'!$M$5:$M$15,1)):
INDEX('DS2025'!$N$5:$N$15,MATCH(H29,'DS2025'!$M$5:$M$15,1)+1),
INDEX('DS2025'!$M$5:$M$15,MATCH(H29,'DS2025'!$M$5:$M$15,1)):
INDEX('DS2025'!$M$5:$M$15,MATCH(H29,'DS2025'!$M$5:$M$15,1)+1)),
IF($I$4=Database!$A$7,
_xlfn.FORECAST.LINEAR(H29,
INDEX('DS2025'!$Q$5:$Q$15,MATCH(H29,'DS2025'!$P$5:$P$15,1)):
INDEX('DS2025'!$Q$5:$Q$15,MATCH(H29,'DS2025'!$P$5:$P$15,1)+1),
INDEX('DS2025'!$P$5:$P$15,MATCH(H29,'DS2025'!$P$5:$P$15,1)):
INDEX('DS2025'!$P$5:$P$15,MATCH(H29,'DS2025'!$P$5:$P$15,1)+1)),
IF($I$4=Database!$A$8,
_xlfn.FORECAST.LINEAR(H29,
INDEX('DS2025'!$T$5:$T$15,MATCH(H29,'DS2025'!$S$5:$S$15,1)):
INDEX('DS2025'!$T$5:$T$15,MATCH(H29,'DS2025'!$S$5:$S$15,1)+1),
INDEX('DS2025'!$S$5:$S$15,MATCH(H29,'DS2025'!$S$5:$S$15,1)):
INDEX('DS2025'!$S$5:$S$15,MATCH(H29,'DS2025'!$S$5:$S$15,1)+1)),
IF($I$4=Database!$A$9,
_xlfn.FORECAST.LINEAR(H29,
INDEX('DS2025'!$W$5:$W$15,MATCH(H29,'DS2025'!$V$5:$V$15,1)):
INDEX('DS2025'!$W$5:$W$15,MATCH(H29,'DS2025'!$V$5:$V$15,1)+1),
INDEX('DS2025'!$V$5:$V$15,MATCH(H29,'DS2025'!$V$5:$V$15,1)):
INDEX('DS2025'!$V$5:$V$15,MATCH(H29,'DS2025'!$V$5:$V$15,1)+1)),
IF($I$4=Database!$A$10,
_xlfn.FORECAST.LINEAR(H29,
INDEX('DS2025'!$Z$5:$Z$15,MATCH(H29,'DS2025'!$Y$5:$Y$15,1)):
INDEX('DS2025'!$Z$5:$Z$15,MATCH(H29,'DS2025'!$Y$5:$Y$15,1)+1),
INDEX('DS2025'!$Y$5:$Y$15,MATCH(H29,'DS2025'!$Y$5:$Y$15,1)):
INDEX('DS2025'!$Y$5:$Y$15,MATCH(H29,'DS2025'!$Y$5:$Y$15,1)+1)),
IF($I$4=Database!$A$11,
_xlfn.FORECAST.LINEAR(
H29,
INDEX('DS2025'!$B$21:$B$35,MATCH(H29,'DS2025'!$A$21:$A$35,1)):
INDEX('DS2025'!$B$21:$B$35,MATCH(H29,'DS2025'!$A$21:$A$35,1)+1),
INDEX('DS2025'!$A$21:$A$35,MATCH(H29,'DS2025'!$A$21:$A$35,1)):
INDEX('DS2025'!$A$21:$A$35,MATCH(H29,'DS2025'!$A$21:$A$35,1)+1)),
IF($I$4=Database!$A$12,
_xlfn.FORECAST.LINEAR(
H29,
INDEX('DS2025'!$E$21:$E$35,MATCH(H29,'DS2025'!$D$21:$D$35,1)):
INDEX('DS2025'!$E$21:$E$35,MATCH(H29,'DS2025'!$D$21:$D$35,1)+1),
INDEX('DS2025'!$D$21:$D$35,MATCH(H29,'DS2025'!$D$21:$D$35,1)):
INDEX('DS2025'!$D$21:$D$35,MATCH(H29,'DS2025'!$D$21:$D$35,1)+1)),
IF($I$4=Database!$A$13,
_xlfn.FORECAST.LINEAR(
H29,
INDEX('DS2025'!$H$21:$H$35,MATCH(H29,'DS2025'!$G$21:$G$35,1)):
INDEX('DS2025'!$H$21:$H$35,MATCH(H29,'DS2025'!$G$21:$G$35,1)+1),
INDEX('DS2025'!$G$21:$G$35,MATCH(H29,'DS2025'!$G$21:$G$35,1)):
INDEX('DS2025'!$G$21:$G$35,MATCH(H29,'DS2025'!$G$21:$G$35,1)+1)),
IF($I$4=Database!$A$14,
_xlfn.FORECAST.LINEAR(
H29,
INDEX('DS2025'!$K$21:$K$35,MATCH(H29,'DS2025'!$J$21:$J$35,1)):
INDEX('DS2025'!$K$21:$K$35,MATCH(H29,'DS2025'!$J$21:$J$35,1)+1),
INDEX('DS2025'!$J$21:$J$35,MATCH(H29,'DS2025'!$J$21:$J$35,1)):
INDEX('DS2025'!$J$21:$J$35,MATCH(H29,'DS2025'!$J$21:$J$35,1)+1)),
IF($I$4=Database!$A$15,
_xlfn.FORECAST.LINEAR(
H29,
INDEX('DS2025'!$N$21:$N$35,MATCH(H29,'DS2025'!$M$21:$M$35,1)):
INDEX('DS2025'!$N$21:$N$35,MATCH(H29,'DS2025'!$M$21:$M$35,1)+1),
INDEX('DS2025'!$M$21:$M$35,MATCH(H29,'DS2025'!$M$21:$M$35,1)):
INDEX('DS2025'!$M$21:$M$35,MATCH(H29,'DS2025'!$M$21:$M$35,1)+1)),
IF($I$4=Database!$A$16,
_xlfn.FORECAST.LINEAR(
H29,
INDEX('DS2025'!$Q$21:$Q$35,MATCH(H29,'DS2025'!$P$21:$P$35,1)):
INDEX('DS2025'!$Q$21:$Q$35,MATCH(H29,'DS2025'!$P$21:$P$35,1)+1),
INDEX('DS2025'!$P$21:$P$35,MATCH(H29,'DS2025'!$P$21:$P$35,1)):
INDEX('DS2025'!$P$21:$P$35,MATCH(H29,'DS2025'!$P$21:$P$35,1)+1)),
IF($I$4=Database!$A$17,
_xlfn.FORECAST.LINEAR(
H29,
INDEX('DS2025'!$T$21:$T$35,MATCH(H29,'DS2025'!$S$21:$S$35,1)):
INDEX('DS2025'!$T$21:$T$35,MATCH(H29,'DS2025'!$S$21:$S$35,1)+1),
INDEX('DS2025'!$S$21:$S$35,MATCH(H29,'DS2025'!$S$21:$S$35,1)):
INDEX('DS2025'!$S$21:$S$35,MATCH(H29,'DS2025'!$S$21:$S$35,1)+1)),
IF($I$4=Database!$A$18,
_xlfn.FORECAST.LINEAR(
H29,
INDEX('DS2025'!$W$21:$W$35,MATCH(H29,'DS2025'!$V$21:$V$35,1)):
INDEX('DS2025'!$W$21:$W$35,MATCH(H29,'DS2025'!$V$21:$V$35,1)+1),
INDEX('DS2025'!$V$21:$V$35,MATCH(H29,'DS2025'!$V$21:$V$35,1)):
INDEX('DS2025'!$V$21:$V$35,MATCH(H29,'DS2025'!$V$21:$V$35,1)+1)),
IF($I$4=Database!$A$19,
_xlfn.FORECAST.LINEAR(
H29,
INDEX('DS2025'!$Z$21:$Z$35,MATCH(H29,'DS2025'!$Y$21:$Y$35,1)):
INDEX('DS2025'!$Z$21:$Z$35,MATCH(H29,'DS2025'!$Y$21:$Y$35,1)+1),
INDEX('DS2025'!$Y$21:$Y$35,MATCH(H29,'DS2025'!$Y$21:$Y$35,1)):
INDEX('DS2025'!$Y$21:$Y$35,MATCH(H29,'DS2025'!$Y$21:$Y$35,1)+1)),
IF($I$4=Database!$A$20,
_xlfn.FORECAST.LINEAR(
H29,
INDEX('DS2025'!$AC$21:$AC$35,MATCH(H29,'DS2025'!$AB$21:$AB$35,1)):
INDEX('DS2025'!$AC$21:$AC$35,MATCH(H29,'DS2025'!$AB$21:$AB$35,1)+1),
INDEX('DS2025'!$AB$21:$AB$35,MATCH(H29,'DS2025'!$AB$21:$AB$35,1)):
INDEX('DS2025'!$AB$21:$AB$35,MATCH(H29,'DS2025'!$AB$21:$AB$35,1)+1))
)))))))))))))))))))</f>
        <v>-0.23102297475170513</v>
      </c>
      <c r="J29" s="98">
        <f t="shared" si="2"/>
        <v>107.98097702524829</v>
      </c>
      <c r="K29" s="98">
        <f>'Data 100 C'!E30</f>
        <v>108.598</v>
      </c>
      <c r="L29" s="98">
        <f>IF($L$4=Database!$A$2,
_xlfn.FORECAST.LINEAR(K29,
INDEX('DS2025'!$B$5:$B$15,MATCH(K29,'DS2025'!$A$5:$A$15,1)):
INDEX('DS2025'!$B$5:$B$15,MATCH(K29,'DS2025'!$A$5:$A$15,1)+1),
INDEX('DS2025'!$A$5:$A$15,MATCH(K29,'DS2025'!$A$5:$A$15,1)):
INDEX('DS2025'!$A$5:$A$15,MATCH(K29,'DS2025'!$A$5:$A$15,1)+1)),
IF($L$4=Database!$A$3,
_xlfn.FORECAST.LINEAR(K29,
INDEX('DS2025'!$E$5:$E$15,MATCH(K29,'DS2025'!$D$5:$D$15,1)):
INDEX('DS2025'!$E$5:$E$15,MATCH(K29,'DS2025'!$D$5:$D$15,1)+1),
INDEX('DS2025'!$D$5:$D$15,MATCH(K29,'DS2025'!$D$5:$D$15,1)):
INDEX('DS2025'!$D$5:$D$15,MATCH(K29,'DS2025'!$D$5:$D$15,1)+1)),
IF($L$4=Database!$A$4,
_xlfn.FORECAST.LINEAR(K29,
INDEX('DS2025'!$H$5:$H$15,MATCH(K29,'DS2025'!$G$5:$G$15,1)):
INDEX('DS2025'!$H$5:$H$15,MATCH(K29,'DS2025'!$G$5:$G$15,1)+1),
INDEX('DS2025'!$G$5:$G$15,MATCH(K29,'DS2025'!$G$5:$G$15,1)):
INDEX('DS2025'!$G$5:$G$15,MATCH(K29,'DS2025'!$G$5:$G$15,1)+1)),
IF($L$4=Database!$A$5,
_xlfn.FORECAST.LINEAR(K29,
INDEX('DS2025'!$K$5:$K$15,MATCH(K29,'DS2025'!$J$5:$J$15,1)):
INDEX('DS2025'!$K$5:$K$15,MATCH(K29,'DS2025'!$J$5:$J$15,1)+1),
INDEX('DS2025'!$J$5:$J$15,MATCH(K29,'DS2025'!$J$5:$J$15,1)):
INDEX('DS2025'!$J$5:$J$15,MATCH(K29,'DS2025'!$J$5:$J$15,1)+1)),
IF($L$4=Database!$A$6,
_xlfn.FORECAST.LINEAR(K29,
INDEX('DS2025'!$N$5:$N$15,MATCH(K29,'DS2025'!$M$5:$M$15,1)):
INDEX('DS2025'!$N$5:$N$15,MATCH(K29,'DS2025'!$M$5:$M$15,1)+1),
INDEX('DS2025'!$M$5:$M$15,MATCH(K29,'DS2025'!$M$5:$M$15,1)):
INDEX('DS2025'!$M$5:$M$15,MATCH(K29,'DS2025'!$M$5:$M$15,1)+1)),
IF($L$4=Database!$A$7,
_xlfn.FORECAST.LINEAR(K29,
INDEX('DS2025'!$Q$5:$Q$15,MATCH(K29,'DS2025'!$P$5:$P$15,1)):
INDEX('DS2025'!$Q$5:$Q$15,MATCH(K29,'DS2025'!$P$5:$P$15,1)+1),
INDEX('DS2025'!$P$5:$P$15,MATCH(K29,'DS2025'!$P$5:$P$15,1)):
INDEX('DS2025'!$P$5:$P$15,MATCH(K29,'DS2025'!$P$5:$P$15,1)+1)),
IF($L$4=Database!$A$8,
_xlfn.FORECAST.LINEAR(K29,
INDEX('DS2025'!$T$5:$T$15,MATCH(K29,'DS2025'!$S$5:$S$15,1)):
INDEX('DS2025'!$T$5:$T$15,MATCH(K29,'DS2025'!$S$5:$S$15,1)+1),
INDEX('DS2025'!$S$5:$S$15,MATCH(K29,'DS2025'!$S$5:$S$15,1)):
INDEX('DS2025'!$S$5:$S$15,MATCH(K29,'DS2025'!$S$5:$S$15,1)+1)),
IF($L$4=Database!$A$9,
_xlfn.FORECAST.LINEAR(K29,
INDEX('DS2025'!$W$5:$W$15,MATCH(K29,'DS2025'!$V$5:$V$15,1)):
INDEX('DS2025'!$W$5:$W$15,MATCH(K29,'DS2025'!$V$5:$V$15,1)+1),
INDEX('DS2025'!$V$5:$V$15,MATCH(K29,'DS2025'!$V$5:$V$15,1)):
INDEX('DS2025'!$V$5:$V$15,MATCH(K29,'DS2025'!$V$5:$V$15,1)+1)),
IF($L$4=Database!$A$10,
_xlfn.FORECAST.LINEAR(K29,
INDEX('DS2025'!$Z$5:$Z$15,MATCH(K29,'DS2025'!$Y$5:$Y$15,1)):
INDEX('DS2025'!$Z$5:$Z$15,MATCH(K29,'DS2025'!$Y$5:$Y$15,1)+1),
INDEX('DS2025'!$Y$5:$Y$15,MATCH(K29,'DS2025'!$Y$5:$Y$15,1)):
INDEX('DS2025'!$Y$5:$Y$15,MATCH(K29,'DS2025'!$Y$5:$Y$15,1)+1)),
IF($L$4=Database!$A$11,
_xlfn.FORECAST.LINEAR(
K29,
INDEX('DS2025'!$B$21:$B$35,MATCH(K29,'DS2025'!$A$21:$A$35,1)):
INDEX('DS2025'!$B$21:$B$35,MATCH(K29,'DS2025'!$A$21:$A$35,1)+1),
INDEX('DS2025'!$A$21:$A$35,MATCH(K29,'DS2025'!$A$21:$A$35,1)):
INDEX('DS2025'!$A$21:$A$35,MATCH(K29,'DS2025'!$A$21:$A$35,1)+1)),
IF($L$4=Database!$A$12,
_xlfn.FORECAST.LINEAR(
K29,
INDEX('DS2025'!$E$21:$E$35,MATCH(K29,'DS2025'!$D$21:$D$35,1)):
INDEX('DS2025'!$E$21:$E$35,MATCH(K29,'DS2025'!$D$21:$D$35,1)+1),
INDEX('DS2025'!$D$21:$D$35,MATCH(K29,'DS2025'!$D$21:$D$35,1)):
INDEX('DS2025'!$D$21:$D$35,MATCH(K29,'DS2025'!$D$21:$D$35,1)+1)),
IF($L$4=Database!$A$13,
_xlfn.FORECAST.LINEAR(
K29,
INDEX('DS2025'!$H$21:$H$35,MATCH(K29,'DS2025'!$G$21:$G$35,1)):
INDEX('DS2025'!$H$21:$H$35,MATCH(K29,'DS2025'!$G$21:$G$35,1)+1),
INDEX('DS2025'!$G$21:$G$35,MATCH(K29,'DS2025'!$G$21:$G$35,1)):
INDEX('DS2025'!$G$21:$G$35,MATCH(K29,'DS2025'!$G$21:$G$35,1)+1)),
IF($L$4=Database!$A$14,
_xlfn.FORECAST.LINEAR(
K29,
INDEX('DS2025'!$K$21:$K$35,MATCH(K29,'DS2025'!$J$21:$J$35,1)):
INDEX('DS2025'!$K$21:$K$35,MATCH(K29,'DS2025'!$J$21:$J$35,1)+1),
INDEX('DS2025'!$J$21:$J$35,MATCH(K29,'DS2025'!$J$21:$J$35,1)):
INDEX('DS2025'!$J$21:$J$35,MATCH(K29,'DS2025'!$J$21:$J$35,1)+1)),
IF($L$4=Database!$A$15,
_xlfn.FORECAST.LINEAR(
K29,
INDEX('DS2025'!$N$21:$N$35,MATCH(K29,'DS2025'!$M$21:$M$35,1)):
INDEX('DS2025'!$N$21:$N$35,MATCH(K29,'DS2025'!$M$21:$M$35,1)+1),
INDEX('DS2025'!$M$21:$M$35,MATCH(K29,'DS2025'!$M$21:$M$35,1)):
INDEX('DS2025'!$M$21:$M$35,MATCH(K29,'DS2025'!$M$21:$M$35,1)+1)),
IF($L$4=Database!$A$16,
_xlfn.FORECAST.LINEAR(
K29,
INDEX('DS2025'!$Q$21:$Q$35,MATCH(K29,'DS2025'!$P$21:$P$35,1)):
INDEX('DS2025'!$Q$21:$Q$35,MATCH(K29,'DS2025'!$P$21:$P$35,1)+1),
INDEX('DS2025'!$P$21:$P$35,MATCH(K29,'DS2025'!$P$21:$P$35,1)):
INDEX('DS2025'!$P$21:$P$35,MATCH(K29,'DS2025'!$P$21:$P$35,1)+1)),
IF($L$4=Database!$A$17,
_xlfn.FORECAST.LINEAR(
K29,
INDEX('DS2025'!$T$21:$T$35,MATCH(K29,'DS2025'!$S$21:$S$35,1)):
INDEX('DS2025'!$T$21:$T$35,MATCH(K29,'DS2025'!$S$21:$S$35,1)+1),
INDEX('DS2025'!$S$21:$S$35,MATCH(K29,'DS2025'!$S$21:$S$35,1)):
INDEX('DS2025'!$S$21:$S$35,MATCH(K29,'DS2025'!$S$21:$S$35,1)+1)),
IF($L$4=Database!$A$18,
_xlfn.FORECAST.LINEAR(
K29,
INDEX('DS2025'!$W$21:$W$35,MATCH(K29,'DS2025'!$V$21:$V$35,1)):
INDEX('DS2025'!$W$21:$W$35,MATCH(K29,'DS2025'!$V$21:$V$35,1)+1),
INDEX('DS2025'!$V$21:$V$35,MATCH(K29,'DS2025'!$V$21:$V$35,1)):
INDEX('DS2025'!$V$21:$V$35,MATCH(K29,'DS2025'!$V$21:$V$35,1)+1)),
IF($L$4=Database!$A$19,
_xlfn.FORECAST.LINEAR(
K29,
INDEX('DS2025'!$Z$21:$Z$35,MATCH(K29,'DS2025'!$Y$21:$Y$35,1)):
INDEX('DS2025'!$Z$21:$Z$35,MATCH(K29,'DS2025'!$Y$21:$Y$35,1)+1),
INDEX('DS2025'!$Y$21:$Y$35,MATCH(K29,'DS2025'!$Y$21:$Y$35,1)):
INDEX('DS2025'!$Y$21:$Y$35,MATCH(K29,'DS2025'!$Y$21:$Y$35,1)+1)),
IF($L$4=Database!$A$20,
_xlfn.FORECAST.LINEAR(
K29,
INDEX('DS2025'!$AC$21:$AC$35,MATCH(K29,'DS2025'!$AB$21:$AB$35,1)):
INDEX('DS2025'!$AC$21:$AC$35,MATCH(K29,'DS2025'!$AB$21:$AB$35,1)+1),
INDEX('DS2025'!$AB$21:$AB$35,MATCH(K29,'DS2025'!$AB$21:$AB$35,1)):
INDEX('DS2025'!$AB$21:$AB$35,MATCH(K29,'DS2025'!$AB$21:$AB$35,1)+1))
)))))))))))))))))))</f>
        <v>-0.35998836232753445</v>
      </c>
      <c r="M29" s="98">
        <f t="shared" si="3"/>
        <v>108.23801163767247</v>
      </c>
      <c r="N29" s="317">
        <f>'Data 100 C'!F30</f>
        <v>106.57299999999999</v>
      </c>
      <c r="O29" s="98">
        <f>IF($O$4=Database!$A$2,
_xlfn.FORECAST.LINEAR(N29,
INDEX('DS2025'!$B$5:$B$15,MATCH(N29,'DS2025'!$A$5:$A$15,1)):
INDEX('DS2025'!$B$5:$B$15,MATCH(N29,'DS2025'!$A$5:$A$15,1)+1),
INDEX('DS2025'!$A$5:$A$15,MATCH(N29,'DS2025'!$A$5:$A$15,1)):
INDEX('DS2025'!$A$5:$A$15,MATCH(N29,'DS2025'!$A$5:$A$15,1)+1)),
IF($O$4=Database!$A$3,
_xlfn.FORECAST.LINEAR(N29,
INDEX('DS2025'!$E$5:$E$15,MATCH(N29,'DS2025'!$D$5:$D$15,1)):
INDEX('DS2025'!$E$5:$E$15,MATCH(N29,'DS2025'!$D$5:$D$15,1)+1),
INDEX('DS2025'!$D$5:$D$15,MATCH(N29,'DS2025'!$D$5:$D$15,1)):
INDEX('DS2025'!$D$5:$D$15,MATCH(N29,'DS2025'!$D$5:$D$15,1)+1)),
IF($O$4=Database!$A$4,
_xlfn.FORECAST.LINEAR(N29,
INDEX('DS2025'!$H$5:$H$15,MATCH(N29,'DS2025'!$G$5:$G$15,1)):
INDEX('DS2025'!$H$5:$H$15,MATCH(N29,'DS2025'!$G$5:$G$15,1)+1),
INDEX('DS2025'!$G$5:$G$15,MATCH(N29,'DS2025'!$G$5:$G$15,1)):
INDEX('DS2025'!$G$5:$G$15,MATCH(N29,'DS2025'!$G$5:$G$15,1)+1)),
IF($O$4=Database!$A$5,
_xlfn.FORECAST.LINEAR(N29,
INDEX('DS2025'!$K$5:$K$15,MATCH(N29,'DS2025'!$J$5:$J$15,1)):
INDEX('DS2025'!$K$5:$K$15,MATCH(N29,'DS2025'!$J$5:$J$15,1)+1),
INDEX('DS2025'!$J$5:$J$15,MATCH(N29,'DS2025'!$J$5:$J$15,1)):
INDEX('DS2025'!$J$5:$J$15,MATCH(N29,'DS2025'!$J$5:$J$15,1)+1)),
IF($O$4=Database!$A$6,
_xlfn.FORECAST.LINEAR(N29,
INDEX('DS2025'!$N$5:$N$15,MATCH(N29,'DS2025'!$M$5:$M$15,1)):
INDEX('DS2025'!$N$5:$N$15,MATCH(N29,'DS2025'!$M$5:$M$15,1)+1),
INDEX('DS2025'!$M$5:$M$15,MATCH(N29,'DS2025'!$M$5:$M$15,1)):
INDEX('DS2025'!$M$5:$M$15,MATCH(N29,'DS2025'!$M$5:$M$15,1)+1)),
IF($O$4=Database!$A$7,
_xlfn.FORECAST.LINEAR(N29,
INDEX('DS2025'!$Q$5:$Q$15,MATCH(N29,'DS2025'!$P$5:$P$15,1)):
INDEX('DS2025'!$Q$5:$Q$15,MATCH(N29,'DS2025'!$P$5:$P$15,1)+1),
INDEX('DS2025'!$P$5:$P$15,MATCH(N29,'DS2025'!$P$5:$P$15,1)):
INDEX('DS2025'!$P$5:$P$15,MATCH(N29,'DS2025'!$P$5:$P$15,1)+1)),
IF($O$4=Database!$A$8,
_xlfn.FORECAST.LINEAR(N29,
INDEX('DS2025'!$T$5:$T$15,MATCH(N29,'DS2025'!$S$5:$S$15,1)):
INDEX('DS2025'!$T$5:$T$15,MATCH(N29,'DS2025'!$S$5:$S$15,1)+1),
INDEX('DS2025'!$S$5:$S$15,MATCH(N29,'DS2025'!$S$5:$S$15,1)):
INDEX('DS2025'!$S$5:$S$15,MATCH(N29,'DS2025'!$S$5:$S$15,1)+1)),
IF($O$4=Database!$A$9,
_xlfn.FORECAST.LINEAR(N29,
INDEX('DS2025'!$W$5:$W$15,MATCH(N29,'DS2025'!$V$5:$V$15,1)):
INDEX('DS2025'!$W$5:$W$15,MATCH(N29,'DS2025'!$V$5:$V$15,1)+1),
INDEX('DS2025'!$V$5:$V$15,MATCH(N29,'DS2025'!$V$5:$V$15,1)):
INDEX('DS2025'!$V$5:$V$15,MATCH(N29,'DS2025'!$V$5:$V$15,1)+1)),
IF($O$4=Database!$A$10,
_xlfn.FORECAST.LINEAR(N29,
INDEX('DS2025'!$Z$5:$Z$15,MATCH(N29,'DS2025'!$Y$5:$Y$15,1)):
INDEX('DS2025'!$Z$5:$Z$15,MATCH(N29,'DS2025'!$Y$5:$Y$15,1)+1),
INDEX('DS2025'!$Y$5:$Y$15,MATCH(N29,'DS2025'!$Y$5:$Y$15,1)):
INDEX('DS2025'!$Y$5:$Y$15,MATCH(N29,'DS2025'!$Y$5:$Y$15,1)+1)),
IF($O$4=Database!$A$11,
_xlfn.FORECAST.LINEAR(
N29,
INDEX('DS2025'!$B$21:$B$35,MATCH(N29,'DS2025'!$A$21:$A$35,1)):
INDEX('DS2025'!$B$21:$B$35,MATCH(N29,'DS2025'!$A$21:$A$35,1)+1),
INDEX('DS2025'!$A$21:$A$35,MATCH(N29,'DS2025'!$A$21:$A$35,1)):
INDEX('DS2025'!$A$21:$A$35,MATCH(N29,'DS2025'!$A$21:$A$35,1)+1)),
IF($O$4=Database!$A$12,
_xlfn.FORECAST.LINEAR(
N29,
INDEX('DS2025'!$E$21:$E$35,MATCH(N29,'DS2025'!$D$21:$D$35,1)):
INDEX('DS2025'!$E$21:$E$35,MATCH(N29,'DS2025'!$D$21:$D$35,1)+1),
INDEX('DS2025'!$D$21:$D$35,MATCH(N29,'DS2025'!$D$21:$D$35,1)):
INDEX('DS2025'!$D$21:$D$35,MATCH(N29,'DS2025'!$D$21:$D$35,1)+1)),
IF($O$4=Database!$A$13,
_xlfn.FORECAST.LINEAR(
N29,
INDEX('DS2025'!$H$21:$H$35,MATCH(N29,'DS2025'!$G$21:$G$35,1)):
INDEX('DS2025'!$H$21:$H$35,MATCH(N29,'DS2025'!$G$21:$G$35,1)+1),
INDEX('DS2025'!$G$21:$G$35,MATCH(N29,'DS2025'!$G$21:$G$35,1)):
INDEX('DS2025'!$G$21:$G$35,MATCH(N29,'DS2025'!$G$21:$G$35,1)+1)),
IF($O$4=Database!$A$14,
_xlfn.FORECAST.LINEAR(
N29,
INDEX('DS2025'!$K$21:$K$35,MATCH(N29,'DS2025'!$J$21:$J$35,1)):
INDEX('DS2025'!$K$21:$K$35,MATCH(N29,'DS2025'!$J$21:$J$35,1)+1),
INDEX('DS2025'!$J$21:$J$35,MATCH(N29,'DS2025'!$J$21:$J$35,1)):
INDEX('DS2025'!$J$21:$J$35,MATCH(N29,'DS2025'!$J$21:$J$35,1)+1)),
IF($O$4=Database!$A$15,
_xlfn.FORECAST.LINEAR(
N29,
INDEX('DS2025'!$N$21:$N$35,MATCH(N29,'DS2025'!$M$21:$M$35,1)):
INDEX('DS2025'!$N$21:$N$35,MATCH(N29,'DS2025'!$M$21:$M$35,1)+1),
INDEX('DS2025'!$M$21:$M$35,MATCH(N29,'DS2025'!$M$21:$M$35,1)):
INDEX('DS2025'!$M$21:$M$35,MATCH(N29,'DS2025'!$M$21:$M$35,1)+1)),
IF($O$4=Database!$A$16,
_xlfn.FORECAST.LINEAR(
N29,
INDEX('DS2025'!$Q$21:$Q$35,MATCH(N29,'DS2025'!$P$21:$P$35,1)):
INDEX('DS2025'!$Q$21:$Q$35,MATCH(N29,'DS2025'!$P$21:$P$35,1)+1),
INDEX('DS2025'!$P$21:$P$35,MATCH(N29,'DS2025'!$P$21:$P$35,1)):
INDEX('DS2025'!$P$21:$P$35,MATCH(N29,'DS2025'!$P$21:$P$35,1)+1)),
IF($O$4=Database!$A$17,
_xlfn.FORECAST.LINEAR(
N29,
INDEX('DS2025'!$T$21:$T$35,MATCH(N29,'DS2025'!$S$21:$S$35,1)):
INDEX('DS2025'!$T$21:$T$35,MATCH(N29,'DS2025'!$S$21:$S$35,1)+1),
INDEX('DS2025'!$S$21:$S$35,MATCH(N29,'DS2025'!$S$21:$S$35,1)):
INDEX('DS2025'!$S$21:$S$35,MATCH(N29,'DS2025'!$S$21:$S$35,1)+1)),
IF($O$4=Database!$A$18,
_xlfn.FORECAST.LINEAR(
N29,
INDEX('DS2025'!$W$21:$W$35,MATCH(N29,'DS2025'!$V$21:$V$35,1)):
INDEX('DS2025'!$W$21:$W$35,MATCH(N29,'DS2025'!$V$21:$V$35,1)+1),
INDEX('DS2025'!$V$21:$V$35,MATCH(N29,'DS2025'!$V$21:$V$35,1)):
INDEX('DS2025'!$V$21:$V$35,MATCH(N29,'DS2025'!$V$21:$V$35,1)+1)),
IF($O$4=Database!$A$19,
_xlfn.FORECAST.LINEAR(
N29,
INDEX('DS2025'!$Z$21:$Z$35,MATCH(N29,'DS2025'!$Y$21:$Y$35,1)):
INDEX('DS2025'!$Z$21:$Z$35,MATCH(N29,'DS2025'!$Y$21:$Y$35,1)+1),
INDEX('DS2025'!$Y$21:$Y$35,MATCH(N29,'DS2025'!$Y$21:$Y$35,1)):
INDEX('DS2025'!$Y$21:$Y$35,MATCH(N29,'DS2025'!$Y$21:$Y$35,1)+1)),
IF($O$4=Database!$A$20,
_xlfn.FORECAST.LINEAR(
N29,
INDEX('DS2025'!$AC$21:$AC$35,MATCH(N29,'DS2025'!$AB$21:$AB$35,1)):
INDEX('DS2025'!$AC$21:$AC$35,MATCH(N29,'DS2025'!$AB$21:$AB$35,1)+1),
INDEX('DS2025'!$AB$21:$AB$35,MATCH(N29,'DS2025'!$AB$21:$AB$35,1)):
INDEX('DS2025'!$AB$21:$AB$35,MATCH(N29,'DS2025'!$AB$21:$AB$35,1)+1))
)))))))))))))))))))</f>
        <v>-0.35974541091781642</v>
      </c>
      <c r="P29" s="96">
        <f t="shared" si="4"/>
        <v>106.21325458908218</v>
      </c>
      <c r="Q29" s="317">
        <f>'Data 100 C'!G30</f>
        <v>107.879</v>
      </c>
      <c r="R29" s="98">
        <f>IF($R$4=Database!$A$2,
_xlfn.FORECAST.LINEAR(Q29,
INDEX('DS2025'!$B$5:$B$15,MATCH(Q29,'DS2025'!$A$5:$A$15,1)):
INDEX('DS2025'!$B$5:$B$15,MATCH(Q29,'DS2025'!$A$5:$A$15,1)+1),
INDEX('DS2025'!$A$5:$A$15,MATCH(Q29,'DS2025'!$A$5:$A$15,1)):
INDEX('DS2025'!$A$5:$A$15,MATCH(Q29,'DS2025'!$A$5:$A$15,1)+1)),
IF($R$4=Database!$A$3,
_xlfn.FORECAST.LINEAR(Q29,
INDEX('DS2025'!$E$5:$E$15,MATCH(Q29,'DS2025'!$D$5:$D$15,1)):
INDEX('DS2025'!$E$5:$E$15,MATCH(Q29,'DS2025'!$D$5:$D$15,1)+1),
INDEX('DS2025'!$D$5:$D$15,MATCH(Q29,'DS2025'!$D$5:$D$15,1)):
INDEX('DS2025'!$D$5:$D$15,MATCH(Q29,'DS2025'!$D$5:$D$15,1)+1)),
IF($R$4=Database!$A$4,
_xlfn.FORECAST.LINEAR(Q29,
INDEX('DS2025'!$H$5:$H$15,MATCH(Q29,'DS2025'!$G$5:$G$15,1)):
INDEX('DS2025'!$H$5:$H$15,MATCH(Q29,'DS2025'!$G$5:$G$15,1)+1),
INDEX('DS2025'!$G$5:$G$15,MATCH(Q29,'DS2025'!$G$5:$G$15,1)):
INDEX('DS2025'!$G$5:$G$15,MATCH(Q29,'DS2025'!$G$5:$G$15,1)+1)),
IF($R$4=Database!$A$5,
_xlfn.FORECAST.LINEAR(Q29,
INDEX('DS2025'!$K$5:$K$15,MATCH(Q29,'DS2025'!$J$5:$J$15,1)):
INDEX('DS2025'!$K$5:$K$15,MATCH(Q29,'DS2025'!$J$5:$J$15,1)+1),
INDEX('DS2025'!$J$5:$J$15,MATCH(Q29,'DS2025'!$J$5:$J$15,1)):
INDEX('DS2025'!$J$5:$J$15,MATCH(Q29,'DS2025'!$J$5:$J$15,1)+1)),
IF($R$4=Database!$A$6,
_xlfn.FORECAST.LINEAR(Q29,
INDEX('DS2025'!$N$5:$N$15,MATCH(Q29,'DS2025'!$M$5:$M$15,1)):
INDEX('DS2025'!$N$5:$N$15,MATCH(Q29,'DS2025'!$M$5:$M$15,1)+1),
INDEX('DS2025'!$M$5:$M$15,MATCH(Q29,'DS2025'!$M$5:$M$15,1)):
INDEX('DS2025'!$M$5:$M$15,MATCH(Q29,'DS2025'!$M$5:$M$15,1)+1)),
IF($R$4=Database!$A$7,
_xlfn.FORECAST.LINEAR(Q29,
INDEX('DS2025'!$Q$5:$Q$15,MATCH(Q29,'DS2025'!$P$5:$P$15,1)):
INDEX('DS2025'!$Q$5:$Q$15,MATCH(Q29,'DS2025'!$P$5:$P$15,1)+1),
INDEX('DS2025'!$P$5:$P$15,MATCH(Q29,'DS2025'!$P$5:$P$15,1)):
INDEX('DS2025'!$P$5:$P$15,MATCH(Q29,'DS2025'!$P$5:$P$15,1)+1)),
IF($R$4=Database!$A$8,
_xlfn.FORECAST.LINEAR(Q29,
INDEX('DS2025'!$T$5:$T$15,MATCH(Q29,'DS2025'!$S$5:$S$15,1)):
INDEX('DS2025'!$T$5:$T$15,MATCH(Q29,'DS2025'!$S$5:$S$15,1)+1),
INDEX('DS2025'!$S$5:$S$15,MATCH(Q29,'DS2025'!$S$5:$S$15,1)):
INDEX('DS2025'!$S$5:$S$15,MATCH(Q29,'DS2025'!$S$5:$S$15,1)+1)),
IF($R$4=Database!$A$9,
_xlfn.FORECAST.LINEAR(Q29,
INDEX('DS2025'!$W$5:$W$15,MATCH(Q29,'DS2025'!$V$5:$V$15,1)):
INDEX('DS2025'!$W$5:$W$15,MATCH(Q29,'DS2025'!$V$5:$V$15,1)+1),
INDEX('DS2025'!$V$5:$V$15,MATCH(Q29,'DS2025'!$V$5:$V$15,1)):
INDEX('DS2025'!$V$5:$V$15,MATCH(Q29,'DS2025'!$V$5:$V$15,1)+1)),
IF($R$4=Database!$A$10,
_xlfn.FORECAST.LINEAR(Q29,
INDEX('DS2025'!$Z$5:$Z$15,MATCH(Q29,'DS2025'!$Y$5:$Y$15,1)):
INDEX('DS2025'!$Z$5:$Z$15,MATCH(Q29,'DS2025'!$Y$5:$Y$15,1)+1),
INDEX('DS2025'!$Y$5:$Y$15,MATCH(Q29,'DS2025'!$Y$5:$Y$15,1)):
INDEX('DS2025'!$Y$5:$Y$15,MATCH(Q29,'DS2025'!$Y$5:$Y$15,1)+1)),
IF($R$4=Database!$A$11,
_xlfn.FORECAST.LINEAR(
Q29,
INDEX('DS2025'!$B$21:$B$35,MATCH(Q29,'DS2025'!$A$21:$A$35,1)):
INDEX('DS2025'!$B$21:$B$35,MATCH(Q29,'DS2025'!$A$21:$A$35,1)+1),
INDEX('DS2025'!$A$21:$A$35,MATCH(Q29,'DS2025'!$A$21:$A$35,1)):
INDEX('DS2025'!$A$21:$A$35,MATCH(Q29,'DS2025'!$A$21:$A$35,1)+1)),
IF($R$4=Database!$A$12,
_xlfn.FORECAST.LINEAR(
Q29,
INDEX('DS2025'!$E$21:$E$35,MATCH(Q29,'DS2025'!$D$21:$D$35,1)):
INDEX('DS2025'!$E$21:$E$35,MATCH(Q29,'DS2025'!$D$21:$D$35,1)+1),
INDEX('DS2025'!$D$21:$D$35,MATCH(Q29,'DS2025'!$D$21:$D$35,1)):
INDEX('DS2025'!$D$21:$D$35,MATCH(Q29,'DS2025'!$D$21:$D$35,1)+1)),
IF($R$4=Database!$A$13,
_xlfn.FORECAST.LINEAR(
Q29,
INDEX('DS2025'!$H$21:$H$35,MATCH(Q29,'DS2025'!$G$21:$G$35,1)):
INDEX('DS2025'!$H$21:$H$35,MATCH(Q29,'DS2025'!$G$21:$G$35,1)+1),
INDEX('DS2025'!$G$21:$G$35,MATCH(Q29,'DS2025'!$G$21:$G$35,1)):
INDEX('DS2025'!$G$21:$G$35,MATCH(Q29,'DS2025'!$G$21:$G$35,1)+1)),
IF($R$4=Database!$A$14,
_xlfn.FORECAST.LINEAR(
Q29,
INDEX('DS2025'!$K$21:$K$35,MATCH(Q29,'DS2025'!$J$21:$J$35,1)):
INDEX('DS2025'!$K$21:$K$35,MATCH(Q29,'DS2025'!$J$21:$J$35,1)+1),
INDEX('DS2025'!$J$21:$J$35,MATCH(Q29,'DS2025'!$J$21:$J$35,1)):
INDEX('DS2025'!$J$21:$J$35,MATCH(Q29,'DS2025'!$J$21:$J$35,1)+1)),
IF($R$4=Database!$A$15,
_xlfn.FORECAST.LINEAR(
Q29,
INDEX('DS2025'!$N$21:$N$35,MATCH(Q29,'DS2025'!$M$21:$M$35,1)):
INDEX('DS2025'!$N$21:$N$35,MATCH(Q29,'DS2025'!$M$21:$M$35,1)+1),
INDEX('DS2025'!$M$21:$M$35,MATCH(Q29,'DS2025'!$M$21:$M$35,1)):
INDEX('DS2025'!$M$21:$M$35,MATCH(Q29,'DS2025'!$M$21:$M$35,1)+1)),
IF($R$4=Database!$A$16,
_xlfn.FORECAST.LINEAR(
Q29,
INDEX('DS2025'!$Q$21:$Q$35,MATCH(Q29,'DS2025'!$P$21:$P$35,1)):
INDEX('DS2025'!$Q$21:$Q$35,MATCH(Q29,'DS2025'!$P$21:$P$35,1)+1),
INDEX('DS2025'!$P$21:$P$35,MATCH(Q29,'DS2025'!$P$21:$P$35,1)):
INDEX('DS2025'!$P$21:$P$35,MATCH(Q29,'DS2025'!$P$21:$P$35,1)+1)),
IF($R$4=Database!$A$17,
_xlfn.FORECAST.LINEAR(
Q29,
INDEX('DS2025'!$T$21:$T$35,MATCH(Q29,'DS2025'!$S$21:$S$35,1)):
INDEX('DS2025'!$T$21:$T$35,MATCH(Q29,'DS2025'!$S$21:$S$35,1)+1),
INDEX('DS2025'!$S$21:$S$35,MATCH(Q29,'DS2025'!$S$21:$S$35,1)):
INDEX('DS2025'!$S$21:$S$35,MATCH(Q29,'DS2025'!$S$21:$S$35,1)+1)),
IF($R$4=Database!$A$18,
_xlfn.FORECAST.LINEAR(
Q29,
INDEX('DS2025'!$W$21:$W$35,MATCH(Q29,'DS2025'!$V$21:$V$35,1)):
INDEX('DS2025'!$W$21:$W$35,MATCH(Q29,'DS2025'!$V$21:$V$35,1)+1),
INDEX('DS2025'!$V$21:$V$35,MATCH(Q29,'DS2025'!$V$21:$V$35,1)):
INDEX('DS2025'!$V$21:$V$35,MATCH(Q29,'DS2025'!$V$21:$V$35,1)+1)),
IF($R$4=Database!$A$19,
_xlfn.FORECAST.LINEAR(
Q29,
INDEX('DS2025'!$Z$21:$Z$35,MATCH(Q29,'DS2025'!$Y$21:$Y$35,1)):
INDEX('DS2025'!$Z$21:$Z$35,MATCH(Q29,'DS2025'!$Y$21:$Y$35,1)+1),
INDEX('DS2025'!$Y$21:$Y$35,MATCH(Q29,'DS2025'!$Y$21:$Y$35,1)):
INDEX('DS2025'!$Y$21:$Y$35,MATCH(Q29,'DS2025'!$Y$21:$Y$35,1)+1)),
IF($R$4=Database!$A$20,
_xlfn.FORECAST.LINEAR(
Q29,
INDEX('DS2025'!$AC$21:$AC$35,MATCH(Q29,'DS2025'!$AB$21:$AB$35,1)):
INDEX('DS2025'!$AC$21:$AC$35,MATCH(Q29,'DS2025'!$AB$21:$AB$35,1)+1),
INDEX('DS2025'!$AB$21:$AB$35,MATCH(Q29,'DS2025'!$AB$21:$AB$35,1)):
INDEX('DS2025'!$AB$21:$AB$35,MATCH(Q29,'DS2025'!$AB$21:$AB$35,1)+1))
)))))))))))))))))))</f>
        <v>-1.7431927133269409E-2</v>
      </c>
      <c r="S29" s="98">
        <f t="shared" si="5"/>
        <v>107.86156807286673</v>
      </c>
      <c r="T29" s="317">
        <f>'Data 100 C'!H30</f>
        <v>105.96899999999999</v>
      </c>
      <c r="U29" s="98">
        <f>IF($U$4=Database!$A$2,
_xlfn.FORECAST.LINEAR(T29,
INDEX('DS2025'!$B$5:$B$15,MATCH(T29,'DS2025'!$A$5:$A$15,1)):
INDEX('DS2025'!$B$5:$B$15,MATCH(T29,'DS2025'!$A$5:$A$15,1)+1),
INDEX('DS2025'!$A$5:$A$15,MATCH(T29,'DS2025'!$A$5:$A$15,1)):
INDEX('DS2025'!$A$5:$A$15,MATCH(T29,'DS2025'!$A$5:$A$15,1)+1)),
IF($U$4=Database!$A$3,
_xlfn.FORECAST.LINEAR(T29,
INDEX('DS2025'!$E$5:$E$15,MATCH(T29,'DS2025'!$D$5:$D$15,1)):
INDEX('DS2025'!$E$5:$E$15,MATCH(T29,'DS2025'!$D$5:$D$15,1)+1),
INDEX('DS2025'!$D$5:$D$15,MATCH(T29,'DS2025'!$D$5:$D$15,1)):
INDEX('DS2025'!$D$5:$D$15,MATCH(T29,'DS2025'!$D$5:$D$15,1)+1)),
IF($U$4=Database!$A$4,
_xlfn.FORECAST.LINEAR(T29,
INDEX('DS2025'!$H$5:$H$15,MATCH(T29,'DS2025'!$G$5:$G$15,1)):
INDEX('DS2025'!$H$5:$H$15,MATCH(T29,'DS2025'!$G$5:$G$15,1)+1),
INDEX('DS2025'!$G$5:$G$15,MATCH(T29,'DS2025'!$G$5:$G$15,1)):
INDEX('DS2025'!$G$5:$G$15,MATCH(T29,'DS2025'!$G$5:$G$15,1)+1)),
IF($U$4=Database!$A$5,
_xlfn.FORECAST.LINEAR(T29,
INDEX('DS2025'!$K$5:$K$15,MATCH(T29,'DS2025'!$J$5:$J$15,1)):
INDEX('DS2025'!$K$5:$K$15,MATCH(T29,'DS2025'!$J$5:$J$15,1)+1),
INDEX('DS2025'!$J$5:$J$15,MATCH(T29,'DS2025'!$J$5:$J$15,1)):
INDEX('DS2025'!$J$5:$J$15,MATCH(T29,'DS2025'!$J$5:$J$15,1)+1)),
IF($U$4=Database!$A$6,
_xlfn.FORECAST.LINEAR(T29,
INDEX('DS2025'!$N$5:$N$15,MATCH(T29,'DS2025'!$M$5:$M$15,1)):
INDEX('DS2025'!$N$5:$N$15,MATCH(T29,'DS2025'!$M$5:$M$15,1)+1),
INDEX('DS2025'!$M$5:$M$15,MATCH(T29,'DS2025'!$M$5:$M$15,1)):
INDEX('DS2025'!$M$5:$M$15,MATCH(T29,'DS2025'!$M$5:$M$15,1)+1)),
IF($U$4=Database!$A$7,
_xlfn.FORECAST.LINEAR(T29,
INDEX('DS2025'!$Q$5:$Q$15,MATCH(T29,'DS2025'!$P$5:$P$15,1)):
INDEX('DS2025'!$Q$5:$Q$15,MATCH(T29,'DS2025'!$P$5:$P$15,1)+1),
INDEX('DS2025'!$P$5:$P$15,MATCH(T29,'DS2025'!$P$5:$P$15,1)):
INDEX('DS2025'!$P$5:$P$15,MATCH(T29,'DS2025'!$P$5:$P$15,1)+1)),
IF($U$4=Database!$A$8,
_xlfn.FORECAST.LINEAR(T29,
INDEX('DS2025'!$T$5:$T$15,MATCH(T29,'DS2025'!$S$5:$S$15,1)):
INDEX('DS2025'!$T$5:$T$15,MATCH(T29,'DS2025'!$S$5:$S$15,1)+1),
INDEX('DS2025'!$S$5:$S$15,MATCH(T29,'DS2025'!$S$5:$S$15,1)):
INDEX('DS2025'!$S$5:$S$15,MATCH(T29,'DS2025'!$S$5:$S$15,1)+1)),
IF($U$4=Database!$A$9,
_xlfn.FORECAST.LINEAR(T29,
INDEX('DS2025'!$W$5:$W$15,MATCH(T29,'DS2025'!$V$5:$V$15,1)):
INDEX('DS2025'!$W$5:$W$15,MATCH(T29,'DS2025'!$V$5:$V$15,1)+1),
INDEX('DS2025'!$V$5:$V$15,MATCH(T29,'DS2025'!$V$5:$V$15,1)):
INDEX('DS2025'!$V$5:$V$15,MATCH(T29,'DS2025'!$V$5:$V$15,1)+1)),
IF($U$4=Database!$A$10,
_xlfn.FORECAST.LINEAR(T29,
INDEX('DS2025'!$Z$5:$Z$15,MATCH(T29,'DS2025'!$Y$5:$Y$15,1)):
INDEX('DS2025'!$Z$5:$Z$15,MATCH(T29,'DS2025'!$Y$5:$Y$15,1)+1),
INDEX('DS2025'!$Y$5:$Y$15,MATCH(T29,'DS2025'!$Y$5:$Y$15,1)):
INDEX('DS2025'!$Y$5:$Y$15,MATCH(T29,'DS2025'!$Y$5:$Y$15,1)+1)),
IF($U$4=Database!$A$11,
_xlfn.FORECAST.LINEAR(
T29,
INDEX('DS2025'!$B$21:$B$35,MATCH(T29,'DS2025'!$A$21:$A$35,1)):
INDEX('DS2025'!$B$21:$B$35,MATCH(T29,'DS2025'!$A$21:$A$35,1)+1),
INDEX('DS2025'!$A$21:$A$35,MATCH(T29,'DS2025'!$A$21:$A$35,1)):
INDEX('DS2025'!$A$21:$A$35,MATCH(T29,'DS2025'!$A$21:$A$35,1)+1)),
IF($U$4=Database!$A$12,
_xlfn.FORECAST.LINEAR(
T29,
INDEX('DS2025'!$E$21:$E$35,MATCH(T29,'DS2025'!$D$21:$D$35,1)):
INDEX('DS2025'!$E$21:$E$35,MATCH(T29,'DS2025'!$D$21:$D$35,1)+1),
INDEX('DS2025'!$D$21:$D$35,MATCH(T29,'DS2025'!$D$21:$D$35,1)):
INDEX('DS2025'!$D$21:$D$35,MATCH(T29,'DS2025'!$D$21:$D$35,1)+1)),
IF($U$4=Database!$A$13,
_xlfn.FORECAST.LINEAR(
T29,
INDEX('DS2025'!$H$21:$H$35,MATCH(T29,'DS2025'!$G$21:$G$35,1)):
INDEX('DS2025'!$H$21:$H$35,MATCH(T29,'DS2025'!$G$21:$G$35,1)+1),
INDEX('DS2025'!$G$21:$G$35,MATCH(T29,'DS2025'!$G$21:$G$35,1)):
INDEX('DS2025'!$G$21:$G$35,MATCH(T29,'DS2025'!$G$21:$G$35,1)+1)),
IF($U$4=Database!$A$14,
_xlfn.FORECAST.LINEAR(
T29,
INDEX('DS2025'!$K$21:$K$35,MATCH(T29,'DS2025'!$J$21:$J$35,1)):
INDEX('DS2025'!$K$21:$K$35,MATCH(T29,'DS2025'!$J$21:$J$35,1)+1),
INDEX('DS2025'!$J$21:$J$35,MATCH(T29,'DS2025'!$J$21:$J$35,1)):
INDEX('DS2025'!$J$21:$J$35,MATCH(T29,'DS2025'!$J$21:$J$35,1)+1)),
IF($U$4=Database!$A$15,
_xlfn.FORECAST.LINEAR(
T29,
INDEX('DS2025'!$N$21:$N$35,MATCH(T29,'DS2025'!$M$21:$M$35,1)):
INDEX('DS2025'!$N$21:$N$35,MATCH(T29,'DS2025'!$M$21:$M$35,1)+1),
INDEX('DS2025'!$M$21:$M$35,MATCH(T29,'DS2025'!$M$21:$M$35,1)):
INDEX('DS2025'!$M$21:$M$35,MATCH(T29,'DS2025'!$M$21:$M$35,1)+1)),
IF($U$4=Database!$A$16,
_xlfn.FORECAST.LINEAR(
T29,
INDEX('DS2025'!$Q$21:$Q$35,MATCH(T29,'DS2025'!$P$21:$P$35,1)):
INDEX('DS2025'!$Q$21:$Q$35,MATCH(T29,'DS2025'!$P$21:$P$35,1)+1),
INDEX('DS2025'!$P$21:$P$35,MATCH(T29,'DS2025'!$P$21:$P$35,1)):
INDEX('DS2025'!$P$21:$P$35,MATCH(T29,'DS2025'!$P$21:$P$35,1)+1)),
IF($U$4=Database!$A$17,
_xlfn.FORECAST.LINEAR(
T29,
INDEX('DS2025'!$T$21:$T$35,MATCH(T29,'DS2025'!$S$21:$S$35,1)):
INDEX('DS2025'!$T$21:$T$35,MATCH(T29,'DS2025'!$S$21:$S$35,1)+1),
INDEX('DS2025'!$S$21:$S$35,MATCH(T29,'DS2025'!$S$21:$S$35,1)):
INDEX('DS2025'!$S$21:$S$35,MATCH(T29,'DS2025'!$S$21:$S$35,1)+1)),
IF($U$4=Database!$A$18,
_xlfn.FORECAST.LINEAR(
T29,
INDEX('DS2025'!$W$21:$W$35,MATCH(T29,'DS2025'!$V$21:$V$35,1)):
INDEX('DS2025'!$W$21:$W$35,MATCH(T29,'DS2025'!$V$21:$V$35,1)+1),
INDEX('DS2025'!$V$21:$V$35,MATCH(T29,'DS2025'!$V$21:$V$35,1)):
INDEX('DS2025'!$V$21:$V$35,MATCH(T29,'DS2025'!$V$21:$V$35,1)+1)),
IF($U$4=Database!$A$19,
_xlfn.FORECAST.LINEAR(
T29,
INDEX('DS2025'!$Z$21:$Z$35,MATCH(T29,'DS2025'!$Y$21:$Y$35,1)):
INDEX('DS2025'!$Z$21:$Z$35,MATCH(T29,'DS2025'!$Y$21:$Y$35,1)+1),
INDEX('DS2025'!$Y$21:$Y$35,MATCH(T29,'DS2025'!$Y$21:$Y$35,1)):
INDEX('DS2025'!$Y$21:$Y$35,MATCH(T29,'DS2025'!$Y$21:$Y$35,1)+1)),
IF($U$4=Database!$A$20,
_xlfn.FORECAST.LINEAR(
T29,
INDEX('DS2025'!$AC$21:$AC$35,MATCH(T29,'DS2025'!$AB$21:$AB$35,1)):
INDEX('DS2025'!$AC$21:$AC$35,MATCH(T29,'DS2025'!$AB$21:$AB$35,1)+1),
INDEX('DS2025'!$AB$21:$AB$35,MATCH(T29,'DS2025'!$AB$21:$AB$35,1)):
INDEX('DS2025'!$AB$21:$AB$35,MATCH(T29,'DS2025'!$AB$21:$AB$35,1)+1))
)))))))))))))))))))</f>
        <v>-0.35967294541091777</v>
      </c>
      <c r="V29" s="98">
        <f t="shared" si="6"/>
        <v>105.60932705458907</v>
      </c>
      <c r="W29" s="317">
        <f>'Data 100 C'!I30</f>
        <v>106.72799999999999</v>
      </c>
      <c r="X29" s="98">
        <f>IF($X$4=Database!$A$2,
_xlfn.FORECAST.LINEAR(W29,
INDEX('DS2025'!$B$5:$B$15,MATCH(W29,'DS2025'!$A$5:$A$15,1)):
INDEX('DS2025'!$B$5:$B$15,MATCH(W29,'DS2025'!$A$5:$A$15,1)+1),
INDEX('DS2025'!$A$5:$A$15,MATCH(W29,'DS2025'!$A$5:$A$15,1)):
INDEX('DS2025'!$A$5:$A$15,MATCH(W29,'DS2025'!$A$5:$A$15,1)+1)),
IF($X$4=Database!$A$3,
_xlfn.FORECAST.LINEAR(W29,
INDEX('DS2025'!$E$5:$E$15,MATCH(W29,'DS2025'!$D$5:$D$15,1)):
INDEX('DS2025'!$E$5:$E$15,MATCH(W29,'DS2025'!$D$5:$D$15,1)+1),
INDEX('DS2025'!$D$5:$D$15,MATCH(W29,'DS2025'!$D$5:$D$15,1)):
INDEX('DS2025'!$D$5:$D$15,MATCH(W29,'DS2025'!$D$5:$D$15,1)+1)),
IF($X$4=Database!$A$4,
_xlfn.FORECAST.LINEAR(W29,
INDEX('DS2025'!$H$5:$H$15,MATCH(W29,'DS2025'!$G$5:$G$15,1)):
INDEX('DS2025'!$H$5:$H$15,MATCH(W29,'DS2025'!$G$5:$G$15,1)+1),
INDEX('DS2025'!$G$5:$G$15,MATCH(W29,'DS2025'!$G$5:$G$15,1)):
INDEX('DS2025'!$G$5:$G$15,MATCH(W29,'DS2025'!$G$5:$G$15,1)+1)),
IF($X$4=Database!$A$5,
_xlfn.FORECAST.LINEAR(W29,
INDEX('DS2025'!$K$5:$K$15,MATCH(W29,'DS2025'!$J$5:$J$15,1)):
INDEX('DS2025'!$K$5:$K$15,MATCH(W29,'DS2025'!$J$5:$J$15,1)+1),
INDEX('DS2025'!$J$5:$J$15,MATCH(W29,'DS2025'!$J$5:$J$15,1)):
INDEX('DS2025'!$J$5:$J$15,MATCH(W29,'DS2025'!$J$5:$J$15,1)+1)),
IF($X$4=Database!$A$6,
_xlfn.FORECAST.LINEAR(W29,
INDEX('DS2025'!$N$5:$N$15,MATCH(W29,'DS2025'!$M$5:$M$15,1)):
INDEX('DS2025'!$N$5:$N$15,MATCH(W29,'DS2025'!$M$5:$M$15,1)+1),
INDEX('DS2025'!$M$5:$M$15,MATCH(W29,'DS2025'!$M$5:$M$15,1)):
INDEX('DS2025'!$M$5:$M$15,MATCH(W29,'DS2025'!$M$5:$M$15,1)+1)),
IF($X$4=Database!$A$7,
_xlfn.FORECAST.LINEAR(W29,
INDEX('DS2025'!$Q$5:$Q$15,MATCH(W29,'DS2025'!$P$5:$P$15,1)):
INDEX('DS2025'!$Q$5:$Q$15,MATCH(W29,'DS2025'!$P$5:$P$15,1)+1),
INDEX('DS2025'!$P$5:$P$15,MATCH(W29,'DS2025'!$P$5:$P$15,1)):
INDEX('DS2025'!$P$5:$P$15,MATCH(W29,'DS2025'!$P$5:$P$15,1)+1)),
IF($X$4=Database!$A$8,
_xlfn.FORECAST.LINEAR(W29,
INDEX('DS2025'!$T$5:$T$15,MATCH(W29,'DS2025'!$S$5:$S$15,1)):
INDEX('DS2025'!$T$5:$T$15,MATCH(W29,'DS2025'!$S$5:$S$15,1)+1),
INDEX('DS2025'!$S$5:$S$15,MATCH(W29,'DS2025'!$S$5:$S$15,1)):
INDEX('DS2025'!$S$5:$S$15,MATCH(W29,'DS2025'!$S$5:$S$15,1)+1)),
IF($X$4=Database!$A$9,
_xlfn.FORECAST.LINEAR(W29,
INDEX('DS2025'!$W$5:$W$15,MATCH(W29,'DS2025'!$V$5:$V$15,1)):
INDEX('DS2025'!$W$5:$W$15,MATCH(W29,'DS2025'!$V$5:$V$15,1)+1),
INDEX('DS2025'!$V$5:$V$15,MATCH(W29,'DS2025'!$V$5:$V$15,1)):
INDEX('DS2025'!$V$5:$V$15,MATCH(W29,'DS2025'!$V$5:$V$15,1)+1)),
IF($X$4=Database!$A$10,
_xlfn.FORECAST.LINEAR(W29,
INDEX('DS2025'!$Z$5:$Z$15,MATCH(W29,'DS2025'!$Y$5:$Y$15,1)):
INDEX('DS2025'!$Z$5:$Z$15,MATCH(W29,'DS2025'!$Y$5:$Y$15,1)+1),
INDEX('DS2025'!$Y$5:$Y$15,MATCH(W29,'DS2025'!$Y$5:$Y$15,1)):
INDEX('DS2025'!$Y$5:$Y$15,MATCH(W29,'DS2025'!$Y$5:$Y$15,1)+1)),
IF($X$4=Database!$A$11,
_xlfn.FORECAST.LINEAR(
W29,
INDEX('DS2025'!$B$21:$B$35,MATCH(W29,'DS2025'!$A$21:$A$35,1)):
INDEX('DS2025'!$B$21:$B$35,MATCH(W29,'DS2025'!$A$21:$A$35,1)+1),
INDEX('DS2025'!$A$21:$A$35,MATCH(W29,'DS2025'!$A$21:$A$35,1)):
INDEX('DS2025'!$A$21:$A$35,MATCH(W29,'DS2025'!$A$21:$A$35,1)+1)),
IF($X$4=Database!$A$12,
_xlfn.FORECAST.LINEAR(
W29,
INDEX('DS2025'!$E$21:$E$35,MATCH(W29,'DS2025'!$D$21:$D$35,1)):
INDEX('DS2025'!$E$21:$E$35,MATCH(W29,'DS2025'!$D$21:$D$35,1)+1),
INDEX('DS2025'!$D$21:$D$35,MATCH(W29,'DS2025'!$D$21:$D$35,1)):
INDEX('DS2025'!$D$21:$D$35,MATCH(W29,'DS2025'!$D$21:$D$35,1)+1)),
IF($X$4=Database!$A$13,
_xlfn.FORECAST.LINEAR(
W29,
INDEX('DS2025'!$H$21:$H$35,MATCH(W29,'DS2025'!$G$21:$G$35,1)):
INDEX('DS2025'!$H$21:$H$35,MATCH(W29,'DS2025'!$G$21:$G$35,1)+1),
INDEX('DS2025'!$G$21:$G$35,MATCH(W29,'DS2025'!$G$21:$G$35,1)):
INDEX('DS2025'!$G$21:$G$35,MATCH(W29,'DS2025'!$G$21:$G$35,1)+1)),
IF($X$4=Database!$A$14,
_xlfn.FORECAST.LINEAR(
W29,
INDEX('DS2025'!$K$21:$K$35,MATCH(W29,'DS2025'!$J$21:$J$35,1)):
INDEX('DS2025'!$K$21:$K$35,MATCH(W29,'DS2025'!$J$21:$J$35,1)+1),
INDEX('DS2025'!$J$21:$J$35,MATCH(W29,'DS2025'!$J$21:$J$35,1)):
INDEX('DS2025'!$J$21:$J$35,MATCH(W29,'DS2025'!$J$21:$J$35,1)+1)),
IF($X$4=Database!$A$15,
_xlfn.FORECAST.LINEAR(
W29,
INDEX('DS2025'!$N$21:$N$35,MATCH(W29,'DS2025'!$M$21:$M$35,1)):
INDEX('DS2025'!$N$21:$N$35,MATCH(W29,'DS2025'!$M$21:$M$35,1)+1),
INDEX('DS2025'!$M$21:$M$35,MATCH(W29,'DS2025'!$M$21:$M$35,1)):
INDEX('DS2025'!$M$21:$M$35,MATCH(W29,'DS2025'!$M$21:$M$35,1)+1)),
IF($X$4=Database!$A$16,
_xlfn.FORECAST.LINEAR(
W29,
INDEX('DS2025'!$Q$21:$Q$35,MATCH(W29,'DS2025'!$P$21:$P$35,1)):
INDEX('DS2025'!$Q$21:$Q$35,MATCH(W29,'DS2025'!$P$21:$P$35,1)+1),
INDEX('DS2025'!$P$21:$P$35,MATCH(W29,'DS2025'!$P$21:$P$35,1)):
INDEX('DS2025'!$P$21:$P$35,MATCH(W29,'DS2025'!$P$21:$P$35,1)+1)),
IF($X$4=Database!$A$17,
_xlfn.FORECAST.LINEAR(
W29,
INDEX('DS2025'!$T$21:$T$35,MATCH(W29,'DS2025'!$S$21:$S$35,1)):
INDEX('DS2025'!$T$21:$T$35,MATCH(W29,'DS2025'!$S$21:$S$35,1)+1),
INDEX('DS2025'!$S$21:$S$35,MATCH(W29,'DS2025'!$S$21:$S$35,1)):
INDEX('DS2025'!$S$21:$S$35,MATCH(W29,'DS2025'!$S$21:$S$35,1)+1)),
IF($X$4=Database!$A$18,
_xlfn.FORECAST.LINEAR(
W29,
INDEX('DS2025'!$W$21:$W$35,MATCH(W29,'DS2025'!$V$21:$V$35,1)):
INDEX('DS2025'!$W$21:$W$35,MATCH(W29,'DS2025'!$V$21:$V$35,1)+1),
INDEX('DS2025'!$V$21:$V$35,MATCH(W29,'DS2025'!$V$21:$V$35,1)):
INDEX('DS2025'!$V$21:$V$35,MATCH(W29,'DS2025'!$V$21:$V$35,1)+1)),
IF($X$4=Database!$A$19,
_xlfn.FORECAST.LINEAR(
W29,
INDEX('DS2025'!$Z$21:$Z$35,MATCH(W29,'DS2025'!$Y$21:$Y$35,1)):
INDEX('DS2025'!$Z$21:$Z$35,MATCH(W29,'DS2025'!$Y$21:$Y$35,1)+1),
INDEX('DS2025'!$Y$21:$Y$35,MATCH(W29,'DS2025'!$Y$21:$Y$35,1)):
INDEX('DS2025'!$Y$21:$Y$35,MATCH(W29,'DS2025'!$Y$21:$Y$35,1)+1)),
IF($X$4=Database!$A$20,
_xlfn.FORECAST.LINEAR(
W29,
INDEX('DS2025'!$AC$21:$AC$35,MATCH(W29,'DS2025'!$AB$21:$AB$35,1)):
INDEX('DS2025'!$AC$21:$AC$35,MATCH(W29,'DS2025'!$AB$21:$AB$35,1)+1),
INDEX('DS2025'!$AB$21:$AB$35,MATCH(W29,'DS2025'!$AB$21:$AB$35,1)):
INDEX('DS2025'!$AB$21:$AB$35,MATCH(W29,'DS2025'!$AB$21:$AB$35,1)+1))
)))))))))))))))))))</f>
        <v>-0.35976400719856028</v>
      </c>
      <c r="Y29" s="98">
        <f t="shared" si="7"/>
        <v>106.36823599280143</v>
      </c>
      <c r="Z29" s="97">
        <f>'Data 100 C'!J30</f>
        <v>108.47199999999999</v>
      </c>
      <c r="AA29" s="98">
        <f>IF($AA$4=Database!$A$2,
_xlfn.FORECAST.LINEAR(Z29,
INDEX('DS2025'!$B$5:$B$15,MATCH(Z29,'DS2025'!$A$5:$A$15,1)):
INDEX('DS2025'!$B$5:$B$15,MATCH(Z29,'DS2025'!$A$5:$A$15,1)+1),
INDEX('DS2025'!$A$5:$A$15,MATCH(Z29,'DS2025'!$A$5:$A$15,1)):
INDEX('DS2025'!$A$5:$A$15,MATCH(Z29,'DS2025'!$A$5:$A$15,1)+1)),
IF($AA$4=Database!$A$3,
_xlfn.FORECAST.LINEAR(Z29,
INDEX('DS2025'!$E$5:$E$15,MATCH(Z29,'DS2025'!$D$5:$D$15,1)):
INDEX('DS2025'!$E$5:$E$15,MATCH(Z29,'DS2025'!$D$5:$D$15,1)+1),
INDEX('DS2025'!$D$5:$D$15,MATCH(Z29,'DS2025'!$D$5:$D$15,1)):
INDEX('DS2025'!$D$5:$D$15,MATCH(Z29,'DS2025'!$D$5:$D$15,1)+1)),
IF($AA$4=Database!$A$4,
_xlfn.FORECAST.LINEAR(Z29,
INDEX('DS2025'!$H$5:$H$15,MATCH(Z29,'DS2025'!$G$5:$G$15,1)):
INDEX('DS2025'!$H$5:$H$15,MATCH(Z29,'DS2025'!$G$5:$G$15,1)+1),
INDEX('DS2025'!$G$5:$G$15,MATCH(Z29,'DS2025'!$G$5:$G$15,1)):
INDEX('DS2025'!$G$5:$G$15,MATCH(Z29,'DS2025'!$G$5:$G$15,1)+1)),
IF($AA$4=Database!$A$5,
_xlfn.FORECAST.LINEAR(Z29,
INDEX('DS2025'!$K$5:$K$15,MATCH(Z29,'DS2025'!$J$5:$J$15,1)):
INDEX('DS2025'!$K$5:$K$15,MATCH(Z29,'DS2025'!$J$5:$J$15,1)+1),
INDEX('DS2025'!$J$5:$J$15,MATCH(Z29,'DS2025'!$J$5:$J$15,1)):
INDEX('DS2025'!$J$5:$J$15,MATCH(Z29,'DS2025'!$J$5:$J$15,1)+1)),
IF($AA$4=Database!$A$6,
_xlfn.FORECAST.LINEAR(Z29,
INDEX('DS2025'!$N$5:$N$15,MATCH(Z29,'DS2025'!$M$5:$M$15,1)):
INDEX('DS2025'!$N$5:$N$15,MATCH(Z29,'DS2025'!$M$5:$M$15,1)+1),
INDEX('DS2025'!$M$5:$M$15,MATCH(Z29,'DS2025'!$M$5:$M$15,1)):
INDEX('DS2025'!$M$5:$M$15,MATCH(Z29,'DS2025'!$M$5:$M$15,1)+1)),
IF($AA$4=Database!$A$7,
_xlfn.FORECAST.LINEAR(Z29,
INDEX('DS2025'!$Q$5:$Q$15,MATCH(Z29,'DS2025'!$P$5:$P$15,1)):
INDEX('DS2025'!$Q$5:$Q$15,MATCH(Z29,'DS2025'!$P$5:$P$15,1)+1),
INDEX('DS2025'!$P$5:$P$15,MATCH(Z29,'DS2025'!$P$5:$P$15,1)):
INDEX('DS2025'!$P$5:$P$15,MATCH(Z29,'DS2025'!$P$5:$P$15,1)+1)),
IF($AA$4=Database!$A$8,
_xlfn.FORECAST.LINEAR(Z29,
INDEX('DS2025'!$T$5:$T$15,MATCH(Z29,'DS2025'!$S$5:$S$15,1)):
INDEX('DS2025'!$T$5:$T$15,MATCH(Z29,'DS2025'!$S$5:$S$15,1)+1),
INDEX('DS2025'!$S$5:$S$15,MATCH(Z29,'DS2025'!$S$5:$S$15,1)):
INDEX('DS2025'!$S$5:$S$15,MATCH(Z29,'DS2025'!$S$5:$S$15,1)+1)),
IF($AA$4=Database!$A$9,
_xlfn.FORECAST.LINEAR(Z29,
INDEX('DS2025'!$W$5:$W$15,MATCH(Z29,'DS2025'!$V$5:$V$15,1)):
INDEX('DS2025'!$W$5:$W$15,MATCH(Z29,'DS2025'!$V$5:$V$15,1)+1),
INDEX('DS2025'!$V$5:$V$15,MATCH(Z29,'DS2025'!$V$5:$V$15,1)):
INDEX('DS2025'!$V$5:$V$15,MATCH(Z29,'DS2025'!$V$5:$V$15,1)+1)),
IF($AA$4=Database!$A$10,
_xlfn.FORECAST.LINEAR(Z29,
INDEX('DS2025'!$Z$5:$Z$15,MATCH(Z29,'DS2025'!$Y$5:$Y$15,1)):
INDEX('DS2025'!$Z$5:$Z$15,MATCH(Z29,'DS2025'!$Y$5:$Y$15,1)+1),
INDEX('DS2025'!$Y$5:$Y$15,MATCH(Z29,'DS2025'!$Y$5:$Y$15,1)):
INDEX('DS2025'!$Y$5:$Y$15,MATCH(Z29,'DS2025'!$Y$5:$Y$15,1)+1)),
IF($AA$4=Database!$A$11,
_xlfn.FORECAST.LINEAR(
Z29,
INDEX('DS2025'!$B$21:$B$35,MATCH(Z29,'DS2025'!$A$21:$A$35,1)):
INDEX('DS2025'!$B$21:$B$35,MATCH(Z29,'DS2025'!$A$21:$A$35,1)+1),
INDEX('DS2025'!$A$21:$A$35,MATCH(Z29,'DS2025'!$A$21:$A$35,1)):
INDEX('DS2025'!$A$21:$A$35,MATCH(Z29,'DS2025'!$A$21:$A$35,1)+1)),
IF($AA$4=Database!$A$12,
_xlfn.FORECAST.LINEAR(
Z29,
INDEX('DS2025'!$E$21:$E$35,MATCH(Z29,'DS2025'!$D$21:$D$35,1)):
INDEX('DS2025'!$E$21:$E$35,MATCH(Z29,'DS2025'!$D$21:$D$35,1)+1),
INDEX('DS2025'!$D$21:$D$35,MATCH(Z29,'DS2025'!$D$21:$D$35,1)):
INDEX('DS2025'!$D$21:$D$35,MATCH(Z29,'DS2025'!$D$21:$D$35,1)+1)),
IF($AA$4=Database!$A$13,
_xlfn.FORECAST.LINEAR(
Z29,
INDEX('DS2025'!$H$21:$H$35,MATCH(Z29,'DS2025'!$G$21:$G$35,1)):
INDEX('DS2025'!$H$21:$H$35,MATCH(Z29,'DS2025'!$G$21:$G$35,1)+1),
INDEX('DS2025'!$G$21:$G$35,MATCH(Z29,'DS2025'!$G$21:$G$35,1)):
INDEX('DS2025'!$G$21:$G$35,MATCH(Z29,'DS2025'!$G$21:$G$35,1)+1)),
IF($AA$4=Database!$A$14,
_xlfn.FORECAST.LINEAR(
Z29,
INDEX('DS2025'!$K$21:$K$35,MATCH(Z29,'DS2025'!$J$21:$J$35,1)):
INDEX('DS2025'!$K$21:$K$35,MATCH(Z29,'DS2025'!$J$21:$J$35,1)+1),
INDEX('DS2025'!$J$21:$J$35,MATCH(Z29,'DS2025'!$J$21:$J$35,1)):
INDEX('DS2025'!$J$21:$J$35,MATCH(Z29,'DS2025'!$J$21:$J$35,1)+1)),
IF($AA$4=Database!$A$15,
_xlfn.FORECAST.LINEAR(
Z29,
INDEX('DS2025'!$N$21:$N$35,MATCH(Z29,'DS2025'!$M$21:$M$35,1)):
INDEX('DS2025'!$N$21:$N$35,MATCH(Z29,'DS2025'!$M$21:$M$35,1)+1),
INDEX('DS2025'!$M$21:$M$35,MATCH(Z29,'DS2025'!$M$21:$M$35,1)):
INDEX('DS2025'!$M$21:$M$35,MATCH(Z29,'DS2025'!$M$21:$M$35,1)+1)),
IF($AA$4=Database!$A$16,
_xlfn.FORECAST.LINEAR(
Z29,
INDEX('DS2025'!$Q$21:$Q$35,MATCH(Z29,'DS2025'!$P$21:$P$35,1)):
INDEX('DS2025'!$Q$21:$Q$35,MATCH(Z29,'DS2025'!$P$21:$P$35,1)+1),
INDEX('DS2025'!$P$21:$P$35,MATCH(Z29,'DS2025'!$P$21:$P$35,1)):
INDEX('DS2025'!$P$21:$P$35,MATCH(Z29,'DS2025'!$P$21:$P$35,1)+1)),
IF($AA$4=Database!$A$17,
_xlfn.FORECAST.LINEAR(
Z29,
INDEX('DS2025'!$T$21:$T$35,MATCH(Z29,'DS2025'!$S$21:$S$35,1)):
INDEX('DS2025'!$T$21:$T$35,MATCH(Z29,'DS2025'!$S$21:$S$35,1)+1),
INDEX('DS2025'!$S$21:$S$35,MATCH(Z29,'DS2025'!$S$21:$S$35,1)):
INDEX('DS2025'!$S$21:$S$35,MATCH(Z29,'DS2025'!$S$21:$S$35,1)+1)),
IF($AA$4=Database!$A$18,
_xlfn.FORECAST.LINEAR(
Z29,
INDEX('DS2025'!$W$21:$W$35,MATCH(Z29,'DS2025'!$V$21:$V$35,1)):
INDEX('DS2025'!$W$21:$W$35,MATCH(Z29,'DS2025'!$V$21:$V$35,1)+1),
INDEX('DS2025'!$V$21:$V$35,MATCH(Z29,'DS2025'!$V$21:$V$35,1)):
INDEX('DS2025'!$V$21:$V$35,MATCH(Z29,'DS2025'!$V$21:$V$35,1)+1)),
IF($AA$4=Database!$A$19,
_xlfn.FORECAST.LINEAR(
Z29,
INDEX('DS2025'!$Z$21:$Z$35,MATCH(Z29,'DS2025'!$Y$21:$Y$35,1)):
INDEX('DS2025'!$Z$21:$Z$35,MATCH(Z29,'DS2025'!$Y$21:$Y$35,1)+1),
INDEX('DS2025'!$Y$21:$Y$35,MATCH(Z29,'DS2025'!$Y$21:$Y$35,1)):
INDEX('DS2025'!$Y$21:$Y$35,MATCH(Z29,'DS2025'!$Y$21:$Y$35,1)+1)),
IF($AA$4=Database!$A$20,
_xlfn.FORECAST.LINEAR(
Z29,
INDEX('DS2025'!$AC$21:$AC$35,MATCH(Z29,'DS2025'!$AB$21:$AB$35,1)):
INDEX('DS2025'!$AC$21:$AC$35,MATCH(Z29,'DS2025'!$AB$21:$AB$35,1)+1),
INDEX('DS2025'!$AB$21:$AB$35,MATCH(Z29,'DS2025'!$AB$21:$AB$35,1)):
INDEX('DS2025'!$AB$21:$AB$35,MATCH(Z29,'DS2025'!$AB$21:$AB$35,1)+1))
)))))))))))))))))))</f>
        <v>-0.35997324535092978</v>
      </c>
      <c r="AB29" s="97">
        <f t="shared" si="8"/>
        <v>108.11202675464907</v>
      </c>
      <c r="AC29" s="318">
        <f>'Data 100 C'!K30</f>
        <v>107</v>
      </c>
      <c r="AD29" s="42"/>
      <c r="AE29" s="42"/>
      <c r="AF29" s="42"/>
    </row>
    <row r="30" spans="1:32" ht="15" customHeight="1">
      <c r="A30" s="316">
        <v>24</v>
      </c>
      <c r="B30" s="316">
        <f>'Data 100 C'!B31</f>
        <v>108.71899999999999</v>
      </c>
      <c r="C30" s="98">
        <f>IF($C$4=Database!$A$2,
_xlfn.FORECAST.LINEAR(B30,
INDEX('DS2025'!$B$5:$B$15,MATCH(B30,'DS2025'!$A$5:$A$15,1)):
INDEX('DS2025'!$B$5:$B$15,MATCH(B30,'DS2025'!$A$5:$A$15,1)+1),
INDEX('DS2025'!$A$5:$A$15,MATCH(B30,'DS2025'!$A$5:$A$15,1)):
INDEX('DS2025'!$A$5:$A$15,MATCH(B30,'DS2025'!$A$5:$A$15,1)+1)),
IF($C$4=Database!$A$3,
_xlfn.FORECAST.LINEAR(B30,
INDEX('DS2025'!$E$5:$E$15,MATCH(B30,'DS2025'!$D$5:$D$15,1)):
INDEX('DS2025'!$E$5:$E$15,MATCH(B30,'DS2025'!$D$5:$D$15,1)+1),
INDEX('DS2025'!$D$5:$D$15,MATCH(B30,'DS2025'!$D$5:$D$15,1)):
INDEX('DS2025'!$D$5:$D$15,MATCH(B30,'DS2025'!$D$5:$D$15,1)+1)),
IF($C$4=Database!$A$4,
_xlfn.FORECAST.LINEAR(B30,
INDEX('DS2025'!$H$5:$H$15,MATCH(B30,'DS2025'!$G$5:$G$15,1)):
INDEX('DS2025'!$H$5:$H$15,MATCH(B30,'DS2025'!$G$5:$G$15,1)+1),
INDEX('DS2025'!$G$5:$G$15,MATCH(B30,'DS2025'!$G$5:$G$15,1)):
INDEX('DS2025'!$G$5:$G$15,MATCH(B30,'DS2025'!$G$5:$G$15,1)+1)),
IF($C$4=Database!$A$5,
_xlfn.FORECAST.LINEAR(B30,
INDEX('DS2025'!$K$5:$K$15,MATCH(B30,'DS2025'!$J$5:$J$15,1)):
INDEX('DS2025'!$K$5:$K$15,MATCH(B30,'DS2025'!$J$5:$J$15,1)+1),
INDEX('DS2025'!$J$5:$J$15,MATCH(B30,'DS2025'!$J$5:$J$15,1)):
INDEX('DS2025'!$J$5:$J$15,MATCH(B30,'DS2025'!$J$5:$J$15,1)+1)),
IF($C$4=Database!$A$6,
_xlfn.FORECAST.LINEAR(B30,
INDEX('DS2025'!$N$5:$N$15,MATCH(B30,'DS2025'!$M$5:$M$15,1)):
INDEX('DS2025'!$N$5:$N$15,MATCH(B30,'DS2025'!$M$5:$M$15,1)+1),
INDEX('DS2025'!$M$5:$M$15,MATCH(B30,'DS2025'!$M$5:$M$15,1)):
INDEX('DS2025'!$M$5:$M$15,MATCH(B30,'DS2025'!$M$5:$M$15,1)+1)),
IF($C$4=Database!$A$7,
_xlfn.FORECAST.LINEAR(B30,
INDEX('DS2025'!$Q$5:$Q$15,MATCH(B30,'DS2025'!$P$5:$P$15,1)):
INDEX('DS2025'!$Q$5:$Q$15,MATCH(B30,'DS2025'!$P$5:$P$15,1)+1),
INDEX('DS2025'!$P$5:$P$15,MATCH(B30,'DS2025'!$P$5:$P$15,1)):
INDEX('DS2025'!$P$5:$P$15,MATCH(B30,'DS2025'!$P$5:$P$15,1)+1)),
IF($C$4=Database!$A$8,
_xlfn.FORECAST.LINEAR(B30,
INDEX('DS2025'!$T$5:$T$15,MATCH(B30,'DS2025'!$S$5:$S$15,1)):
INDEX('DS2025'!$T$5:$T$15,MATCH(B30,'DS2025'!$S$5:$S$15,1)+1),
INDEX('DS2025'!$S$5:$S$15,MATCH(B30,'DS2025'!$S$5:$S$15,1)):
INDEX('DS2025'!$S$5:$S$15,MATCH(B30,'DS2025'!$S$5:$S$15,1)+1)),
IF($C$4=Database!$A$9,
_xlfn.FORECAST.LINEAR(B30,
INDEX('DS2025'!$W$5:$W$15,MATCH(B30,'DS2025'!$V$5:$V$15,1)):
INDEX('DS2025'!$W$5:$W$15,MATCH(B30,'DS2025'!$V$5:$V$15,1)+1),
INDEX('DS2025'!$V$5:$V$15,MATCH(B30,'DS2025'!$V$5:$V$15,1)):
INDEX('DS2025'!$V$5:$V$15,MATCH(B30,'DS2025'!$V$5:$V$15,1)+1)),
IF($C$4=Database!$A$10,
_xlfn.FORECAST.LINEAR(B30,
INDEX('DS2025'!$Z$5:$Z$15,MATCH(B30,'DS2025'!$Y$5:$Y$15,1)):
INDEX('DS2025'!$Z$5:$Z$15,MATCH(B30,'DS2025'!$Y$5:$Y$15,1)+1),
INDEX('DS2025'!$Y$5:$Y$15,MATCH(B30,'DS2025'!$Y$5:$Y$15,1)):
INDEX('DS2025'!$Y$5:$Y$15,MATCH(B30,'DS2025'!$Y$5:$Y$15,1)+1)),
IF($C$4=Database!$A$11,
_xlfn.FORECAST.LINEAR(
B30,
INDEX('DS2025'!$B$21:$B$35,MATCH(B30,'DS2025'!$A$21:$A$35,1)):
INDEX('DS2025'!$B$21:$B$35,MATCH(B30,'DS2025'!$A$21:$A$35,1)+1),
INDEX('DS2025'!$A$21:$A$35,MATCH(B30,'DS2025'!$A$21:$A$35,1)):
INDEX('DS2025'!$A$21:$A$35,MATCH(B30,'DS2025'!$A$21:$A$35,1)+1)),
IF($C$4=Database!$A$12,
_xlfn.FORECAST.LINEAR(
B30,
INDEX('DS2025'!$E$21:$E$35,MATCH(B30,'DS2025'!$D$21:$D$35,1)):
INDEX('DS2025'!$E$21:$E$35,MATCH(B30,'DS2025'!$D$21:$D$35,1)+1),
INDEX('DS2025'!$D$21:$D$35,MATCH(B30,'DS2025'!$D$21:$D$35,1)):
INDEX('DS2025'!$D$21:$D$35,MATCH(B30,'DS2025'!$D$21:$D$35,1)+1)),
IF($C$4=Database!$A$13,
_xlfn.FORECAST.LINEAR(
B30,
INDEX('DS2025'!$H$21:$H$35,MATCH(B30,'DS2025'!$G$21:$G$35,1)):
INDEX('DS2025'!$H$21:$H$35,MATCH(B30,'DS2025'!$G$21:$G$35,1)+1),
INDEX('DS2025'!$G$21:$G$35,MATCH(B30,'DS2025'!$G$21:$G$35,1)):
INDEX('DS2025'!$G$21:$G$35,MATCH(B30,'DS2025'!$G$21:$G$35,1)+1)),
IF($C$4=Database!$A$14,
_xlfn.FORECAST.LINEAR(
B30,
INDEX('DS2025'!$K$21:$K$35,MATCH(B30,'DS2025'!$J$21:$J$35,1)):
INDEX('DS2025'!$K$21:$K$35,MATCH(B30,'DS2025'!$J$21:$J$35,1)+1),
INDEX('DS2025'!$J$21:$J$35,MATCH(B30,'DS2025'!$J$21:$J$35,1)):
INDEX('DS2025'!$J$21:$J$35,MATCH(B30,'DS2025'!$J$21:$J$35,1)+1)),
IF($C$4=Database!$A$15,
_xlfn.FORECAST.LINEAR(
B30,
INDEX('DS2025'!$N$21:$N$35,MATCH(B30,'DS2025'!$M$21:$M$35,1)):
INDEX('DS2025'!$N$21:$N$35,MATCH(B30,'DS2025'!$M$21:$M$35,1)+1),
INDEX('DS2025'!$M$21:$M$35,MATCH(B30,'DS2025'!$M$21:$M$35,1)):
INDEX('DS2025'!$M$21:$M$35,MATCH(B30,'DS2025'!$M$21:$M$35,1)+1)),
IF($C$4=Database!$A$16,
_xlfn.FORECAST.LINEAR(
B30,
INDEX('DS2025'!$Q$21:$Q$35,MATCH(B30,'DS2025'!$P$21:$P$35,1)):
INDEX('DS2025'!$Q$21:$Q$35,MATCH(B30,'DS2025'!$P$21:$P$35,1)+1),
INDEX('DS2025'!$P$21:$P$35,MATCH(B30,'DS2025'!$P$21:$P$35,1)):
INDEX('DS2025'!$P$21:$P$35,MATCH(B30,'DS2025'!$P$21:$P$35,1)+1)),
IF($C$4=Database!$A$17,
_xlfn.FORECAST.LINEAR(
B30,
INDEX('DS2025'!$T$21:$T$35,MATCH(B30,'DS2025'!$S$21:$S$35,1)):
INDEX('DS2025'!$T$21:$T$35,MATCH(B30,'DS2025'!$S$21:$S$35,1)+1),
INDEX('DS2025'!$S$21:$S$35,MATCH(B30,'DS2025'!$S$21:$S$35,1)):
INDEX('DS2025'!$S$21:$S$35,MATCH(B30,'DS2025'!$S$21:$S$35,1)+1)),
IF($C$4=Database!$A$18,
_xlfn.FORECAST.LINEAR(
B30,
INDEX('DS2025'!$W$21:$W$35,MATCH(B30,'DS2025'!$V$21:$V$35,1)):
INDEX('DS2025'!$W$21:$W$35,MATCH(B30,'DS2025'!$V$21:$V$35,1)+1),
INDEX('DS2025'!$V$21:$V$35,MATCH(B30,'DS2025'!$V$21:$V$35,1)):
INDEX('DS2025'!$V$21:$V$35,MATCH(B30,'DS2025'!$V$21:$V$35,1)+1)),
IF($C$4=Database!$A$19,
_xlfn.FORECAST.LINEAR(
B30,
INDEX('DS2025'!$Z$21:$Z$35,MATCH(B30,'DS2025'!$Y$21:$Y$35,1)):
INDEX('DS2025'!$Z$21:$Z$35,MATCH(B30,'DS2025'!$Y$21:$Y$35,1)+1),
INDEX('DS2025'!$Y$21:$Y$35,MATCH(B30,'DS2025'!$Y$21:$Y$35,1)):
INDEX('DS2025'!$Y$21:$Y$35,MATCH(B30,'DS2025'!$Y$21:$Y$35,1)+1)),
IF($C$4=Database!$A$20,
_xlfn.FORECAST.LINEAR(
B30,
INDEX('DS2025'!$AC$21:$AC$35,MATCH(B30,'DS2025'!$AB$21:$AB$35,1)):
INDEX('DS2025'!$AC$21:$AC$35,MATCH(B30,'DS2025'!$AB$21:$AB$35,1)+1),
INDEX('DS2025'!$AB$21:$AB$35,MATCH(B30,'DS2025'!$AB$21:$AB$35,1)):
INDEX('DS2025'!$AB$21:$AB$35,MATCH(B30,'DS2025'!$AB$21:$AB$35,1)+1))
)))))))))))))))))))</f>
        <v>-0.36000287942411513</v>
      </c>
      <c r="D30" s="98">
        <f t="shared" si="0"/>
        <v>108.35899712057588</v>
      </c>
      <c r="E30" s="98">
        <f>'Data 100 C'!C31</f>
        <v>109.73099999999999</v>
      </c>
      <c r="F30" s="98">
        <f>IF($F$4=Database!$A$2,
_xlfn.FORECAST.LINEAR(E30,
INDEX('DS2025'!$B$5:$B$15,MATCH(E30,'DS2025'!$A$5:$A$15,1)):
INDEX('DS2025'!$B$5:$B$15,MATCH(E30,'DS2025'!$A$5:$A$15,1)+1),
INDEX('DS2025'!$A$5:$A$15,MATCH(E30,'DS2025'!$A$5:$A$15,1)):
INDEX('DS2025'!$A$5:$A$15,MATCH(E30,'DS2025'!$A$5:$A$15,1)+1)),
IF($F$4=Database!$A$3,
_xlfn.FORECAST.LINEAR(E30,
INDEX('DS2025'!$E$5:$E$15,MATCH(E30,'DS2025'!$D$5:$D$15,1)):
INDEX('DS2025'!$E$5:$E$15,MATCH(E30,'DS2025'!$D$5:$D$15,1)+1),
INDEX('DS2025'!$D$5:$D$15,MATCH(E30,'DS2025'!$D$5:$D$15,1)):
INDEX('DS2025'!$D$5:$D$15,MATCH(E30,'DS2025'!$D$5:$D$15,1)+1)),
IF($F$4=Database!$A$4,
_xlfn.FORECAST.LINEAR(E30,
INDEX('DS2025'!$H$5:$H$15,MATCH(E30,'DS2025'!$G$5:$G$15,1)):
INDEX('DS2025'!$H$5:$H$15,MATCH(E30,'DS2025'!$G$5:$G$15,1)+1),
INDEX('DS2025'!$G$5:$G$15,MATCH(E30,'DS2025'!$G$5:$G$15,1)):
INDEX('DS2025'!$G$5:$G$15,MATCH(E30,'DS2025'!$G$5:$G$15,1)+1)),
IF($F$4=Database!$A$5,
_xlfn.FORECAST.LINEAR(E30,
INDEX('DS2025'!$K$5:$K$15,MATCH(E30,'DS2025'!$J$5:$J$15,1)):
INDEX('DS2025'!$K$5:$K$15,MATCH(E30,'DS2025'!$J$5:$J$15,1)+1),
INDEX('DS2025'!$J$5:$J$15,MATCH(E30,'DS2025'!$J$5:$J$15,1)):
INDEX('DS2025'!$J$5:$J$15,MATCH(E30,'DS2025'!$J$5:$J$15,1)+1)),
IF($F$4=Database!$A$6,
_xlfn.FORECAST.LINEAR(E30,
INDEX('DS2025'!$N$5:$N$15,MATCH(E30,'DS2025'!$M$5:$M$15,1)):
INDEX('DS2025'!$N$5:$N$15,MATCH(E30,'DS2025'!$M$5:$M$15,1)+1),
INDEX('DS2025'!$M$5:$M$15,MATCH(E30,'DS2025'!$M$5:$M$15,1)):
INDEX('DS2025'!$M$5:$M$15,MATCH(E30,'DS2025'!$M$5:$M$15,1)+1)),
IF($F$4=Database!$A$7,
_xlfn.FORECAST.LINEAR(E30,
INDEX('DS2025'!$Q$5:$Q$15,MATCH(E30,'DS2025'!$P$5:$P$15,1)):
INDEX('DS2025'!$Q$5:$Q$15,MATCH(E30,'DS2025'!$P$5:$P$15,1)+1),
INDEX('DS2025'!$P$5:$P$15,MATCH(E30,'DS2025'!$P$5:$P$15,1)):
INDEX('DS2025'!$P$5:$P$15,MATCH(E30,'DS2025'!$P$5:$P$15,1)+1)),
IF($F$4=Database!$A$8,
_xlfn.FORECAST.LINEAR(E30,
INDEX('DS2025'!$T$5:$T$15,MATCH(E30,'DS2025'!$S$5:$S$15,1)):
INDEX('DS2025'!$T$5:$T$15,MATCH(E30,'DS2025'!$S$5:$S$15,1)+1),
INDEX('DS2025'!$S$5:$S$15,MATCH(E30,'DS2025'!$S$5:$S$15,1)):
INDEX('DS2025'!$S$5:$S$15,MATCH(E30,'DS2025'!$S$5:$S$15,1)+1)),
IF($F$4=Database!$A$9,
_xlfn.FORECAST.LINEAR(E30,
INDEX('DS2025'!$W$5:$W$15,MATCH(E30,'DS2025'!$V$5:$V$15,1)):
INDEX('DS2025'!$W$5:$W$15,MATCH(E30,'DS2025'!$V$5:$V$15,1)+1),
INDEX('DS2025'!$V$5:$V$15,MATCH(E30,'DS2025'!$V$5:$V$15,1)):
INDEX('DS2025'!$V$5:$V$15,MATCH(E30,'DS2025'!$V$5:$V$15,1)+1)),
IF($F$4=Database!$A$10,
_xlfn.FORECAST.LINEAR(E30,
INDEX('DS2025'!$Z$5:$Z$15,MATCH(E30,'DS2025'!$Y$5:$Y$15,1)):
INDEX('DS2025'!$Z$5:$Z$15,MATCH(E30,'DS2025'!$Y$5:$Y$15,1)+1),
INDEX('DS2025'!$Y$5:$Y$15,MATCH(E30,'DS2025'!$Y$5:$Y$15,1)):
INDEX('DS2025'!$Y$5:$Y$15,MATCH(E30,'DS2025'!$Y$5:$Y$15,1)+1)),
IF($F$4=Database!$A$11,
_xlfn.FORECAST.LINEAR(
E30,
INDEX('DS2025'!$B$21:$B$35,MATCH(E30,'DS2025'!$A$21:$A$35,1)):
INDEX('DS2025'!$B$21:$B$35,MATCH(E30,'DS2025'!$A$21:$A$35,1)+1),
INDEX('DS2025'!$A$21:$A$35,MATCH(E30,'DS2025'!$A$21:$A$35,1)):
INDEX('DS2025'!$A$21:$A$35,MATCH(E30,'DS2025'!$A$21:$A$35,1)+1)),
IF($F$4=Database!$A$12,
_xlfn.FORECAST.LINEAR(
E30,
INDEX('DS2025'!$E$21:$E$35,MATCH(E30,'DS2025'!$D$21:$D$35,1)):
INDEX('DS2025'!$E$21:$E$35,MATCH(E30,'DS2025'!$D$21:$D$35,1)+1),
INDEX('DS2025'!$D$21:$D$35,MATCH(E30,'DS2025'!$D$21:$D$35,1)):
INDEX('DS2025'!$D$21:$D$35,MATCH(E30,'DS2025'!$D$21:$D$35,1)+1)),
IF($F$4=Database!$A$13,
_xlfn.FORECAST.LINEAR(
E30,
INDEX('DS2025'!$H$21:$H$35,MATCH(E30,'DS2025'!$G$21:$G$35,1)):
INDEX('DS2025'!$H$21:$H$35,MATCH(E30,'DS2025'!$G$21:$G$35,1)+1),
INDEX('DS2025'!$G$21:$G$35,MATCH(E30,'DS2025'!$G$21:$G$35,1)):
INDEX('DS2025'!$G$21:$G$35,MATCH(E30,'DS2025'!$G$21:$G$35,1)+1)),
IF($F$4=Database!$A$14,
_xlfn.FORECAST.LINEAR(
E30,
INDEX('DS2025'!$K$21:$K$35,MATCH(E30,'DS2025'!$J$21:$J$35,1)):
INDEX('DS2025'!$K$21:$K$35,MATCH(E30,'DS2025'!$J$21:$J$35,1)+1),
INDEX('DS2025'!$J$21:$J$35,MATCH(E30,'DS2025'!$J$21:$J$35,1)):
INDEX('DS2025'!$J$21:$J$35,MATCH(E30,'DS2025'!$J$21:$J$35,1)+1)),
IF($F$4=Database!$A$15,
_xlfn.FORECAST.LINEAR(
E30,
INDEX('DS2025'!$N$21:$N$35,MATCH(E30,'DS2025'!$M$21:$M$35,1)):
INDEX('DS2025'!$N$21:$N$35,MATCH(E30,'DS2025'!$M$21:$M$35,1)+1),
INDEX('DS2025'!$M$21:$M$35,MATCH(E30,'DS2025'!$M$21:$M$35,1)):
INDEX('DS2025'!$M$21:$M$35,MATCH(E30,'DS2025'!$M$21:$M$35,1)+1)),
IF($F$4=Database!$A$16,
_xlfn.FORECAST.LINEAR(
E30,
INDEX('DS2025'!$Q$21:$Q$35,MATCH(E30,'DS2025'!$P$21:$P$35,1)):
INDEX('DS2025'!$Q$21:$Q$35,MATCH(E30,'DS2025'!$P$21:$P$35,1)+1),
INDEX('DS2025'!$P$21:$P$35,MATCH(E30,'DS2025'!$P$21:$P$35,1)):
INDEX('DS2025'!$P$21:$P$35,MATCH(E30,'DS2025'!$P$21:$P$35,1)+1)),
IF($F$4=Database!$A$17,
_xlfn.FORECAST.LINEAR(
E30,
INDEX('DS2025'!$T$21:$T$35,MATCH(E30,'DS2025'!$S$21:$S$35,1)):
INDEX('DS2025'!$T$21:$T$35,MATCH(E30,'DS2025'!$S$21:$S$35,1)+1),
INDEX('DS2025'!$S$21:$S$35,MATCH(E30,'DS2025'!$S$21:$S$35,1)):
INDEX('DS2025'!$S$21:$S$35,MATCH(E30,'DS2025'!$S$21:$S$35,1)+1)),
IF($F$4=Database!$A$18,
_xlfn.FORECAST.LINEAR(
E30,
INDEX('DS2025'!$W$21:$W$35,MATCH(E30,'DS2025'!$V$21:$V$35,1)):
INDEX('DS2025'!$W$21:$W$35,MATCH(E30,'DS2025'!$V$21:$V$35,1)+1),
INDEX('DS2025'!$V$21:$V$35,MATCH(E30,'DS2025'!$V$21:$V$35,1)):
INDEX('DS2025'!$V$21:$V$35,MATCH(E30,'DS2025'!$V$21:$V$35,1)+1)),
IF($F$4=Database!$A$19,
_xlfn.FORECAST.LINEAR(
E30,
INDEX('DS2025'!$Z$21:$Z$35,MATCH(E30,'DS2025'!$Y$21:$Y$35,1)):
INDEX('DS2025'!$Z$21:$Z$35,MATCH(E30,'DS2025'!$Y$21:$Y$35,1)+1),
INDEX('DS2025'!$Y$21:$Y$35,MATCH(E30,'DS2025'!$Y$21:$Y$35,1)):
INDEX('DS2025'!$Y$21:$Y$35,MATCH(E30,'DS2025'!$Y$21:$Y$35,1)+1)),
IF($F$4=Database!$A$20,
_xlfn.FORECAST.LINEAR(
E30,
INDEX('DS2025'!$AC$21:$AC$35,MATCH(E30,'DS2025'!$AB$21:$AB$35,1)):
INDEX('DS2025'!$AC$21:$AC$35,MATCH(E30,'DS2025'!$AB$21:$AB$35,1)+1),
INDEX('DS2025'!$AB$21:$AB$35,MATCH(E30,'DS2025'!$AB$21:$AB$35,1)):
INDEX('DS2025'!$AB$21:$AB$35,MATCH(E30,'DS2025'!$AB$21:$AB$35,1)+1))
)))))))))))))))))))</f>
        <v>-0.36012429514097177</v>
      </c>
      <c r="G30" s="98">
        <f t="shared" si="1"/>
        <v>109.37087570485902</v>
      </c>
      <c r="H30" s="98">
        <f>'Data 100 C'!D31</f>
        <v>108.44199999999999</v>
      </c>
      <c r="I30" s="98">
        <f>IF($I$4=Database!$A$2,
_xlfn.FORECAST.LINEAR(H30,
INDEX('DS2025'!$B$5:$B$15,MATCH(H30,'DS2025'!$A$5:$A$15,1)):
INDEX('DS2025'!$B$5:$B$15,MATCH(H30,'DS2025'!$A$5:$A$15,1)+1),
INDEX('DS2025'!$A$5:$A$15,MATCH(H30,'DS2025'!$A$5:$A$15,1)):
INDEX('DS2025'!$A$5:$A$15,MATCH(H30,'DS2025'!$A$5:$A$15,1)+1)),
IF($I$4=Database!$A$3,
_xlfn.FORECAST.LINEAR(H30,
INDEX('DS2025'!$E$5:$E$15,MATCH(H30,'DS2025'!$D$5:$D$15,1)):
INDEX('DS2025'!$E$5:$E$15,MATCH(H30,'DS2025'!$D$5:$D$15,1)+1),
INDEX('DS2025'!$D$5:$D$15,MATCH(H30,'DS2025'!$D$5:$D$15,1)):
INDEX('DS2025'!$D$5:$D$15,MATCH(H30,'DS2025'!$D$5:$D$15,1)+1)),
IF($I$4=Database!$A$4,
_xlfn.FORECAST.LINEAR(H30,
INDEX('DS2025'!$H$5:$H$15,MATCH(H30,'DS2025'!$G$5:$G$15,1)):
INDEX('DS2025'!$H$5:$H$15,MATCH(H30,'DS2025'!$G$5:$G$15,1)+1),
INDEX('DS2025'!$G$5:$G$15,MATCH(H30,'DS2025'!$G$5:$G$15,1)):
INDEX('DS2025'!$G$5:$G$15,MATCH(H30,'DS2025'!$G$5:$G$15,1)+1)),
IF($I$4=Database!$A$5,
_xlfn.FORECAST.LINEAR(H30,
INDEX('DS2025'!$K$5:$K$15,MATCH(H30,'DS2025'!$J$5:$J$15,1)):
INDEX('DS2025'!$K$5:$K$15,MATCH(H30,'DS2025'!$J$5:$J$15,1)+1),
INDEX('DS2025'!$J$5:$J$15,MATCH(H30,'DS2025'!$J$5:$J$15,1)):
INDEX('DS2025'!$J$5:$J$15,MATCH(H30,'DS2025'!$J$5:$J$15,1)+1)),
IF($I$4=Database!$A$6,
_xlfn.FORECAST.LINEAR(H30,
INDEX('DS2025'!$N$5:$N$15,MATCH(H30,'DS2025'!$M$5:$M$15,1)):
INDEX('DS2025'!$N$5:$N$15,MATCH(H30,'DS2025'!$M$5:$M$15,1)+1),
INDEX('DS2025'!$M$5:$M$15,MATCH(H30,'DS2025'!$M$5:$M$15,1)):
INDEX('DS2025'!$M$5:$M$15,MATCH(H30,'DS2025'!$M$5:$M$15,1)+1)),
IF($I$4=Database!$A$7,
_xlfn.FORECAST.LINEAR(H30,
INDEX('DS2025'!$Q$5:$Q$15,MATCH(H30,'DS2025'!$P$5:$P$15,1)):
INDEX('DS2025'!$Q$5:$Q$15,MATCH(H30,'DS2025'!$P$5:$P$15,1)+1),
INDEX('DS2025'!$P$5:$P$15,MATCH(H30,'DS2025'!$P$5:$P$15,1)):
INDEX('DS2025'!$P$5:$P$15,MATCH(H30,'DS2025'!$P$5:$P$15,1)+1)),
IF($I$4=Database!$A$8,
_xlfn.FORECAST.LINEAR(H30,
INDEX('DS2025'!$T$5:$T$15,MATCH(H30,'DS2025'!$S$5:$S$15,1)):
INDEX('DS2025'!$T$5:$T$15,MATCH(H30,'DS2025'!$S$5:$S$15,1)+1),
INDEX('DS2025'!$S$5:$S$15,MATCH(H30,'DS2025'!$S$5:$S$15,1)):
INDEX('DS2025'!$S$5:$S$15,MATCH(H30,'DS2025'!$S$5:$S$15,1)+1)),
IF($I$4=Database!$A$9,
_xlfn.FORECAST.LINEAR(H30,
INDEX('DS2025'!$W$5:$W$15,MATCH(H30,'DS2025'!$V$5:$V$15,1)):
INDEX('DS2025'!$W$5:$W$15,MATCH(H30,'DS2025'!$V$5:$V$15,1)+1),
INDEX('DS2025'!$V$5:$V$15,MATCH(H30,'DS2025'!$V$5:$V$15,1)):
INDEX('DS2025'!$V$5:$V$15,MATCH(H30,'DS2025'!$V$5:$V$15,1)+1)),
IF($I$4=Database!$A$10,
_xlfn.FORECAST.LINEAR(H30,
INDEX('DS2025'!$Z$5:$Z$15,MATCH(H30,'DS2025'!$Y$5:$Y$15,1)):
INDEX('DS2025'!$Z$5:$Z$15,MATCH(H30,'DS2025'!$Y$5:$Y$15,1)+1),
INDEX('DS2025'!$Y$5:$Y$15,MATCH(H30,'DS2025'!$Y$5:$Y$15,1)):
INDEX('DS2025'!$Y$5:$Y$15,MATCH(H30,'DS2025'!$Y$5:$Y$15,1)+1)),
IF($I$4=Database!$A$11,
_xlfn.FORECAST.LINEAR(
H30,
INDEX('DS2025'!$B$21:$B$35,MATCH(H30,'DS2025'!$A$21:$A$35,1)):
INDEX('DS2025'!$B$21:$B$35,MATCH(H30,'DS2025'!$A$21:$A$35,1)+1),
INDEX('DS2025'!$A$21:$A$35,MATCH(H30,'DS2025'!$A$21:$A$35,1)):
INDEX('DS2025'!$A$21:$A$35,MATCH(H30,'DS2025'!$A$21:$A$35,1)+1)),
IF($I$4=Database!$A$12,
_xlfn.FORECAST.LINEAR(
H30,
INDEX('DS2025'!$E$21:$E$35,MATCH(H30,'DS2025'!$D$21:$D$35,1)):
INDEX('DS2025'!$E$21:$E$35,MATCH(H30,'DS2025'!$D$21:$D$35,1)+1),
INDEX('DS2025'!$D$21:$D$35,MATCH(H30,'DS2025'!$D$21:$D$35,1)):
INDEX('DS2025'!$D$21:$D$35,MATCH(H30,'DS2025'!$D$21:$D$35,1)+1)),
IF($I$4=Database!$A$13,
_xlfn.FORECAST.LINEAR(
H30,
INDEX('DS2025'!$H$21:$H$35,MATCH(H30,'DS2025'!$G$21:$G$35,1)):
INDEX('DS2025'!$H$21:$H$35,MATCH(H30,'DS2025'!$G$21:$G$35,1)+1),
INDEX('DS2025'!$G$21:$G$35,MATCH(H30,'DS2025'!$G$21:$G$35,1)):
INDEX('DS2025'!$G$21:$G$35,MATCH(H30,'DS2025'!$G$21:$G$35,1)+1)),
IF($I$4=Database!$A$14,
_xlfn.FORECAST.LINEAR(
H30,
INDEX('DS2025'!$K$21:$K$35,MATCH(H30,'DS2025'!$J$21:$J$35,1)):
INDEX('DS2025'!$K$21:$K$35,MATCH(H30,'DS2025'!$J$21:$J$35,1)+1),
INDEX('DS2025'!$J$21:$J$35,MATCH(H30,'DS2025'!$J$21:$J$35,1)):
INDEX('DS2025'!$J$21:$J$35,MATCH(H30,'DS2025'!$J$21:$J$35,1)+1)),
IF($I$4=Database!$A$15,
_xlfn.FORECAST.LINEAR(
H30,
INDEX('DS2025'!$N$21:$N$35,MATCH(H30,'DS2025'!$M$21:$M$35,1)):
INDEX('DS2025'!$N$21:$N$35,MATCH(H30,'DS2025'!$M$21:$M$35,1)+1),
INDEX('DS2025'!$M$21:$M$35,MATCH(H30,'DS2025'!$M$21:$M$35,1)):
INDEX('DS2025'!$M$21:$M$35,MATCH(H30,'DS2025'!$M$21:$M$35,1)+1)),
IF($I$4=Database!$A$16,
_xlfn.FORECAST.LINEAR(
H30,
INDEX('DS2025'!$Q$21:$Q$35,MATCH(H30,'DS2025'!$P$21:$P$35,1)):
INDEX('DS2025'!$Q$21:$Q$35,MATCH(H30,'DS2025'!$P$21:$P$35,1)+1),
INDEX('DS2025'!$P$21:$P$35,MATCH(H30,'DS2025'!$P$21:$P$35,1)):
INDEX('DS2025'!$P$21:$P$35,MATCH(H30,'DS2025'!$P$21:$P$35,1)+1)),
IF($I$4=Database!$A$17,
_xlfn.FORECAST.LINEAR(
H30,
INDEX('DS2025'!$T$21:$T$35,MATCH(H30,'DS2025'!$S$21:$S$35,1)):
INDEX('DS2025'!$T$21:$T$35,MATCH(H30,'DS2025'!$S$21:$S$35,1)+1),
INDEX('DS2025'!$S$21:$S$35,MATCH(H30,'DS2025'!$S$21:$S$35,1)):
INDEX('DS2025'!$S$21:$S$35,MATCH(H30,'DS2025'!$S$21:$S$35,1)+1)),
IF($I$4=Database!$A$18,
_xlfn.FORECAST.LINEAR(
H30,
INDEX('DS2025'!$W$21:$W$35,MATCH(H30,'DS2025'!$V$21:$V$35,1)):
INDEX('DS2025'!$W$21:$W$35,MATCH(H30,'DS2025'!$V$21:$V$35,1)+1),
INDEX('DS2025'!$V$21:$V$35,MATCH(H30,'DS2025'!$V$21:$V$35,1)):
INDEX('DS2025'!$V$21:$V$35,MATCH(H30,'DS2025'!$V$21:$V$35,1)+1)),
IF($I$4=Database!$A$19,
_xlfn.FORECAST.LINEAR(
H30,
INDEX('DS2025'!$Z$21:$Z$35,MATCH(H30,'DS2025'!$Y$21:$Y$35,1)):
INDEX('DS2025'!$Z$21:$Z$35,MATCH(H30,'DS2025'!$Y$21:$Y$35,1)+1),
INDEX('DS2025'!$Y$21:$Y$35,MATCH(H30,'DS2025'!$Y$21:$Y$35,1)):
INDEX('DS2025'!$Y$21:$Y$35,MATCH(H30,'DS2025'!$Y$21:$Y$35,1)+1)),
IF($I$4=Database!$A$20,
_xlfn.FORECAST.LINEAR(
H30,
INDEX('DS2025'!$AC$21:$AC$35,MATCH(H30,'DS2025'!$AB$21:$AB$35,1)):
INDEX('DS2025'!$AC$21:$AC$35,MATCH(H30,'DS2025'!$AB$21:$AB$35,1)+1),
INDEX('DS2025'!$AB$21:$AB$35,MATCH(H30,'DS2025'!$AB$21:$AB$35,1)):
INDEX('DS2025'!$AB$21:$AB$35,MATCH(H30,'DS2025'!$AB$21:$AB$35,1)+1))
)))))))))))))))))))</f>
        <v>-0.23165597702524826</v>
      </c>
      <c r="J30" s="98">
        <f t="shared" si="2"/>
        <v>108.21034402297474</v>
      </c>
      <c r="K30" s="98">
        <f>'Data 100 C'!E31</f>
        <v>108.925</v>
      </c>
      <c r="L30" s="98">
        <f>IF($L$4=Database!$A$2,
_xlfn.FORECAST.LINEAR(K30,
INDEX('DS2025'!$B$5:$B$15,MATCH(K30,'DS2025'!$A$5:$A$15,1)):
INDEX('DS2025'!$B$5:$B$15,MATCH(K30,'DS2025'!$A$5:$A$15,1)+1),
INDEX('DS2025'!$A$5:$A$15,MATCH(K30,'DS2025'!$A$5:$A$15,1)):
INDEX('DS2025'!$A$5:$A$15,MATCH(K30,'DS2025'!$A$5:$A$15,1)+1)),
IF($L$4=Database!$A$3,
_xlfn.FORECAST.LINEAR(K30,
INDEX('DS2025'!$E$5:$E$15,MATCH(K30,'DS2025'!$D$5:$D$15,1)):
INDEX('DS2025'!$E$5:$E$15,MATCH(K30,'DS2025'!$D$5:$D$15,1)+1),
INDEX('DS2025'!$D$5:$D$15,MATCH(K30,'DS2025'!$D$5:$D$15,1)):
INDEX('DS2025'!$D$5:$D$15,MATCH(K30,'DS2025'!$D$5:$D$15,1)+1)),
IF($L$4=Database!$A$4,
_xlfn.FORECAST.LINEAR(K30,
INDEX('DS2025'!$H$5:$H$15,MATCH(K30,'DS2025'!$G$5:$G$15,1)):
INDEX('DS2025'!$H$5:$H$15,MATCH(K30,'DS2025'!$G$5:$G$15,1)+1),
INDEX('DS2025'!$G$5:$G$15,MATCH(K30,'DS2025'!$G$5:$G$15,1)):
INDEX('DS2025'!$G$5:$G$15,MATCH(K30,'DS2025'!$G$5:$G$15,1)+1)),
IF($L$4=Database!$A$5,
_xlfn.FORECAST.LINEAR(K30,
INDEX('DS2025'!$K$5:$K$15,MATCH(K30,'DS2025'!$J$5:$J$15,1)):
INDEX('DS2025'!$K$5:$K$15,MATCH(K30,'DS2025'!$J$5:$J$15,1)+1),
INDEX('DS2025'!$J$5:$J$15,MATCH(K30,'DS2025'!$J$5:$J$15,1)):
INDEX('DS2025'!$J$5:$J$15,MATCH(K30,'DS2025'!$J$5:$J$15,1)+1)),
IF($L$4=Database!$A$6,
_xlfn.FORECAST.LINEAR(K30,
INDEX('DS2025'!$N$5:$N$15,MATCH(K30,'DS2025'!$M$5:$M$15,1)):
INDEX('DS2025'!$N$5:$N$15,MATCH(K30,'DS2025'!$M$5:$M$15,1)+1),
INDEX('DS2025'!$M$5:$M$15,MATCH(K30,'DS2025'!$M$5:$M$15,1)):
INDEX('DS2025'!$M$5:$M$15,MATCH(K30,'DS2025'!$M$5:$M$15,1)+1)),
IF($L$4=Database!$A$7,
_xlfn.FORECAST.LINEAR(K30,
INDEX('DS2025'!$Q$5:$Q$15,MATCH(K30,'DS2025'!$P$5:$P$15,1)):
INDEX('DS2025'!$Q$5:$Q$15,MATCH(K30,'DS2025'!$P$5:$P$15,1)+1),
INDEX('DS2025'!$P$5:$P$15,MATCH(K30,'DS2025'!$P$5:$P$15,1)):
INDEX('DS2025'!$P$5:$P$15,MATCH(K30,'DS2025'!$P$5:$P$15,1)+1)),
IF($L$4=Database!$A$8,
_xlfn.FORECAST.LINEAR(K30,
INDEX('DS2025'!$T$5:$T$15,MATCH(K30,'DS2025'!$S$5:$S$15,1)):
INDEX('DS2025'!$T$5:$T$15,MATCH(K30,'DS2025'!$S$5:$S$15,1)+1),
INDEX('DS2025'!$S$5:$S$15,MATCH(K30,'DS2025'!$S$5:$S$15,1)):
INDEX('DS2025'!$S$5:$S$15,MATCH(K30,'DS2025'!$S$5:$S$15,1)+1)),
IF($L$4=Database!$A$9,
_xlfn.FORECAST.LINEAR(K30,
INDEX('DS2025'!$W$5:$W$15,MATCH(K30,'DS2025'!$V$5:$V$15,1)):
INDEX('DS2025'!$W$5:$W$15,MATCH(K30,'DS2025'!$V$5:$V$15,1)+1),
INDEX('DS2025'!$V$5:$V$15,MATCH(K30,'DS2025'!$V$5:$V$15,1)):
INDEX('DS2025'!$V$5:$V$15,MATCH(K30,'DS2025'!$V$5:$V$15,1)+1)),
IF($L$4=Database!$A$10,
_xlfn.FORECAST.LINEAR(K30,
INDEX('DS2025'!$Z$5:$Z$15,MATCH(K30,'DS2025'!$Y$5:$Y$15,1)):
INDEX('DS2025'!$Z$5:$Z$15,MATCH(K30,'DS2025'!$Y$5:$Y$15,1)+1),
INDEX('DS2025'!$Y$5:$Y$15,MATCH(K30,'DS2025'!$Y$5:$Y$15,1)):
INDEX('DS2025'!$Y$5:$Y$15,MATCH(K30,'DS2025'!$Y$5:$Y$15,1)+1)),
IF($L$4=Database!$A$11,
_xlfn.FORECAST.LINEAR(
K30,
INDEX('DS2025'!$B$21:$B$35,MATCH(K30,'DS2025'!$A$21:$A$35,1)):
INDEX('DS2025'!$B$21:$B$35,MATCH(K30,'DS2025'!$A$21:$A$35,1)+1),
INDEX('DS2025'!$A$21:$A$35,MATCH(K30,'DS2025'!$A$21:$A$35,1)):
INDEX('DS2025'!$A$21:$A$35,MATCH(K30,'DS2025'!$A$21:$A$35,1)+1)),
IF($L$4=Database!$A$12,
_xlfn.FORECAST.LINEAR(
K30,
INDEX('DS2025'!$E$21:$E$35,MATCH(K30,'DS2025'!$D$21:$D$35,1)):
INDEX('DS2025'!$E$21:$E$35,MATCH(K30,'DS2025'!$D$21:$D$35,1)+1),
INDEX('DS2025'!$D$21:$D$35,MATCH(K30,'DS2025'!$D$21:$D$35,1)):
INDEX('DS2025'!$D$21:$D$35,MATCH(K30,'DS2025'!$D$21:$D$35,1)+1)),
IF($L$4=Database!$A$13,
_xlfn.FORECAST.LINEAR(
K30,
INDEX('DS2025'!$H$21:$H$35,MATCH(K30,'DS2025'!$G$21:$G$35,1)):
INDEX('DS2025'!$H$21:$H$35,MATCH(K30,'DS2025'!$G$21:$G$35,1)+1),
INDEX('DS2025'!$G$21:$G$35,MATCH(K30,'DS2025'!$G$21:$G$35,1)):
INDEX('DS2025'!$G$21:$G$35,MATCH(K30,'DS2025'!$G$21:$G$35,1)+1)),
IF($L$4=Database!$A$14,
_xlfn.FORECAST.LINEAR(
K30,
INDEX('DS2025'!$K$21:$K$35,MATCH(K30,'DS2025'!$J$21:$J$35,1)):
INDEX('DS2025'!$K$21:$K$35,MATCH(K30,'DS2025'!$J$21:$J$35,1)+1),
INDEX('DS2025'!$J$21:$J$35,MATCH(K30,'DS2025'!$J$21:$J$35,1)):
INDEX('DS2025'!$J$21:$J$35,MATCH(K30,'DS2025'!$J$21:$J$35,1)+1)),
IF($L$4=Database!$A$15,
_xlfn.FORECAST.LINEAR(
K30,
INDEX('DS2025'!$N$21:$N$35,MATCH(K30,'DS2025'!$M$21:$M$35,1)):
INDEX('DS2025'!$N$21:$N$35,MATCH(K30,'DS2025'!$M$21:$M$35,1)+1),
INDEX('DS2025'!$M$21:$M$35,MATCH(K30,'DS2025'!$M$21:$M$35,1)):
INDEX('DS2025'!$M$21:$M$35,MATCH(K30,'DS2025'!$M$21:$M$35,1)+1)),
IF($L$4=Database!$A$16,
_xlfn.FORECAST.LINEAR(
K30,
INDEX('DS2025'!$Q$21:$Q$35,MATCH(K30,'DS2025'!$P$21:$P$35,1)):
INDEX('DS2025'!$Q$21:$Q$35,MATCH(K30,'DS2025'!$P$21:$P$35,1)+1),
INDEX('DS2025'!$P$21:$P$35,MATCH(K30,'DS2025'!$P$21:$P$35,1)):
INDEX('DS2025'!$P$21:$P$35,MATCH(K30,'DS2025'!$P$21:$P$35,1)+1)),
IF($L$4=Database!$A$17,
_xlfn.FORECAST.LINEAR(
K30,
INDEX('DS2025'!$T$21:$T$35,MATCH(K30,'DS2025'!$S$21:$S$35,1)):
INDEX('DS2025'!$T$21:$T$35,MATCH(K30,'DS2025'!$S$21:$S$35,1)+1),
INDEX('DS2025'!$S$21:$S$35,MATCH(K30,'DS2025'!$S$21:$S$35,1)):
INDEX('DS2025'!$S$21:$S$35,MATCH(K30,'DS2025'!$S$21:$S$35,1)+1)),
IF($L$4=Database!$A$18,
_xlfn.FORECAST.LINEAR(
K30,
INDEX('DS2025'!$W$21:$W$35,MATCH(K30,'DS2025'!$V$21:$V$35,1)):
INDEX('DS2025'!$W$21:$W$35,MATCH(K30,'DS2025'!$V$21:$V$35,1)+1),
INDEX('DS2025'!$V$21:$V$35,MATCH(K30,'DS2025'!$V$21:$V$35,1)):
INDEX('DS2025'!$V$21:$V$35,MATCH(K30,'DS2025'!$V$21:$V$35,1)+1)),
IF($L$4=Database!$A$19,
_xlfn.FORECAST.LINEAR(
K30,
INDEX('DS2025'!$Z$21:$Z$35,MATCH(K30,'DS2025'!$Y$21:$Y$35,1)):
INDEX('DS2025'!$Z$21:$Z$35,MATCH(K30,'DS2025'!$Y$21:$Y$35,1)+1),
INDEX('DS2025'!$Y$21:$Y$35,MATCH(K30,'DS2025'!$Y$21:$Y$35,1)):
INDEX('DS2025'!$Y$21:$Y$35,MATCH(K30,'DS2025'!$Y$21:$Y$35,1)+1)),
IF($L$4=Database!$A$20,
_xlfn.FORECAST.LINEAR(
K30,
INDEX('DS2025'!$AC$21:$AC$35,MATCH(K30,'DS2025'!$AB$21:$AB$35,1)):
INDEX('DS2025'!$AC$21:$AC$35,MATCH(K30,'DS2025'!$AB$21:$AB$35,1)+1),
INDEX('DS2025'!$AB$21:$AB$35,MATCH(K30,'DS2025'!$AB$21:$AB$35,1)):
INDEX('DS2025'!$AB$21:$AB$35,MATCH(K30,'DS2025'!$AB$21:$AB$35,1)+1))
)))))))))))))))))))</f>
        <v>-0.36002759448110377</v>
      </c>
      <c r="M30" s="98">
        <f t="shared" si="3"/>
        <v>108.56497240551889</v>
      </c>
      <c r="N30" s="317">
        <f>'Data 100 C'!F31</f>
        <v>107.176</v>
      </c>
      <c r="O30" s="98">
        <f>IF($O$4=Database!$A$2,
_xlfn.FORECAST.LINEAR(N30,
INDEX('DS2025'!$B$5:$B$15,MATCH(N30,'DS2025'!$A$5:$A$15,1)):
INDEX('DS2025'!$B$5:$B$15,MATCH(N30,'DS2025'!$A$5:$A$15,1)+1),
INDEX('DS2025'!$A$5:$A$15,MATCH(N30,'DS2025'!$A$5:$A$15,1)):
INDEX('DS2025'!$A$5:$A$15,MATCH(N30,'DS2025'!$A$5:$A$15,1)+1)),
IF($O$4=Database!$A$3,
_xlfn.FORECAST.LINEAR(N30,
INDEX('DS2025'!$E$5:$E$15,MATCH(N30,'DS2025'!$D$5:$D$15,1)):
INDEX('DS2025'!$E$5:$E$15,MATCH(N30,'DS2025'!$D$5:$D$15,1)+1),
INDEX('DS2025'!$D$5:$D$15,MATCH(N30,'DS2025'!$D$5:$D$15,1)):
INDEX('DS2025'!$D$5:$D$15,MATCH(N30,'DS2025'!$D$5:$D$15,1)+1)),
IF($O$4=Database!$A$4,
_xlfn.FORECAST.LINEAR(N30,
INDEX('DS2025'!$H$5:$H$15,MATCH(N30,'DS2025'!$G$5:$G$15,1)):
INDEX('DS2025'!$H$5:$H$15,MATCH(N30,'DS2025'!$G$5:$G$15,1)+1),
INDEX('DS2025'!$G$5:$G$15,MATCH(N30,'DS2025'!$G$5:$G$15,1)):
INDEX('DS2025'!$G$5:$G$15,MATCH(N30,'DS2025'!$G$5:$G$15,1)+1)),
IF($O$4=Database!$A$5,
_xlfn.FORECAST.LINEAR(N30,
INDEX('DS2025'!$K$5:$K$15,MATCH(N30,'DS2025'!$J$5:$J$15,1)):
INDEX('DS2025'!$K$5:$K$15,MATCH(N30,'DS2025'!$J$5:$J$15,1)+1),
INDEX('DS2025'!$J$5:$J$15,MATCH(N30,'DS2025'!$J$5:$J$15,1)):
INDEX('DS2025'!$J$5:$J$15,MATCH(N30,'DS2025'!$J$5:$J$15,1)+1)),
IF($O$4=Database!$A$6,
_xlfn.FORECAST.LINEAR(N30,
INDEX('DS2025'!$N$5:$N$15,MATCH(N30,'DS2025'!$M$5:$M$15,1)):
INDEX('DS2025'!$N$5:$N$15,MATCH(N30,'DS2025'!$M$5:$M$15,1)+1),
INDEX('DS2025'!$M$5:$M$15,MATCH(N30,'DS2025'!$M$5:$M$15,1)):
INDEX('DS2025'!$M$5:$M$15,MATCH(N30,'DS2025'!$M$5:$M$15,1)+1)),
IF($O$4=Database!$A$7,
_xlfn.FORECAST.LINEAR(N30,
INDEX('DS2025'!$Q$5:$Q$15,MATCH(N30,'DS2025'!$P$5:$P$15,1)):
INDEX('DS2025'!$Q$5:$Q$15,MATCH(N30,'DS2025'!$P$5:$P$15,1)+1),
INDEX('DS2025'!$P$5:$P$15,MATCH(N30,'DS2025'!$P$5:$P$15,1)):
INDEX('DS2025'!$P$5:$P$15,MATCH(N30,'DS2025'!$P$5:$P$15,1)+1)),
IF($O$4=Database!$A$8,
_xlfn.FORECAST.LINEAR(N30,
INDEX('DS2025'!$T$5:$T$15,MATCH(N30,'DS2025'!$S$5:$S$15,1)):
INDEX('DS2025'!$T$5:$T$15,MATCH(N30,'DS2025'!$S$5:$S$15,1)+1),
INDEX('DS2025'!$S$5:$S$15,MATCH(N30,'DS2025'!$S$5:$S$15,1)):
INDEX('DS2025'!$S$5:$S$15,MATCH(N30,'DS2025'!$S$5:$S$15,1)+1)),
IF($O$4=Database!$A$9,
_xlfn.FORECAST.LINEAR(N30,
INDEX('DS2025'!$W$5:$W$15,MATCH(N30,'DS2025'!$V$5:$V$15,1)):
INDEX('DS2025'!$W$5:$W$15,MATCH(N30,'DS2025'!$V$5:$V$15,1)+1),
INDEX('DS2025'!$V$5:$V$15,MATCH(N30,'DS2025'!$V$5:$V$15,1)):
INDEX('DS2025'!$V$5:$V$15,MATCH(N30,'DS2025'!$V$5:$V$15,1)+1)),
IF($O$4=Database!$A$10,
_xlfn.FORECAST.LINEAR(N30,
INDEX('DS2025'!$Z$5:$Z$15,MATCH(N30,'DS2025'!$Y$5:$Y$15,1)):
INDEX('DS2025'!$Z$5:$Z$15,MATCH(N30,'DS2025'!$Y$5:$Y$15,1)+1),
INDEX('DS2025'!$Y$5:$Y$15,MATCH(N30,'DS2025'!$Y$5:$Y$15,1)):
INDEX('DS2025'!$Y$5:$Y$15,MATCH(N30,'DS2025'!$Y$5:$Y$15,1)+1)),
IF($O$4=Database!$A$11,
_xlfn.FORECAST.LINEAR(
N30,
INDEX('DS2025'!$B$21:$B$35,MATCH(N30,'DS2025'!$A$21:$A$35,1)):
INDEX('DS2025'!$B$21:$B$35,MATCH(N30,'DS2025'!$A$21:$A$35,1)+1),
INDEX('DS2025'!$A$21:$A$35,MATCH(N30,'DS2025'!$A$21:$A$35,1)):
INDEX('DS2025'!$A$21:$A$35,MATCH(N30,'DS2025'!$A$21:$A$35,1)+1)),
IF($O$4=Database!$A$12,
_xlfn.FORECAST.LINEAR(
N30,
INDEX('DS2025'!$E$21:$E$35,MATCH(N30,'DS2025'!$D$21:$D$35,1)):
INDEX('DS2025'!$E$21:$E$35,MATCH(N30,'DS2025'!$D$21:$D$35,1)+1),
INDEX('DS2025'!$D$21:$D$35,MATCH(N30,'DS2025'!$D$21:$D$35,1)):
INDEX('DS2025'!$D$21:$D$35,MATCH(N30,'DS2025'!$D$21:$D$35,1)+1)),
IF($O$4=Database!$A$13,
_xlfn.FORECAST.LINEAR(
N30,
INDEX('DS2025'!$H$21:$H$35,MATCH(N30,'DS2025'!$G$21:$G$35,1)):
INDEX('DS2025'!$H$21:$H$35,MATCH(N30,'DS2025'!$G$21:$G$35,1)+1),
INDEX('DS2025'!$G$21:$G$35,MATCH(N30,'DS2025'!$G$21:$G$35,1)):
INDEX('DS2025'!$G$21:$G$35,MATCH(N30,'DS2025'!$G$21:$G$35,1)+1)),
IF($O$4=Database!$A$14,
_xlfn.FORECAST.LINEAR(
N30,
INDEX('DS2025'!$K$21:$K$35,MATCH(N30,'DS2025'!$J$21:$J$35,1)):
INDEX('DS2025'!$K$21:$K$35,MATCH(N30,'DS2025'!$J$21:$J$35,1)+1),
INDEX('DS2025'!$J$21:$J$35,MATCH(N30,'DS2025'!$J$21:$J$35,1)):
INDEX('DS2025'!$J$21:$J$35,MATCH(N30,'DS2025'!$J$21:$J$35,1)+1)),
IF($O$4=Database!$A$15,
_xlfn.FORECAST.LINEAR(
N30,
INDEX('DS2025'!$N$21:$N$35,MATCH(N30,'DS2025'!$M$21:$M$35,1)):
INDEX('DS2025'!$N$21:$N$35,MATCH(N30,'DS2025'!$M$21:$M$35,1)+1),
INDEX('DS2025'!$M$21:$M$35,MATCH(N30,'DS2025'!$M$21:$M$35,1)):
INDEX('DS2025'!$M$21:$M$35,MATCH(N30,'DS2025'!$M$21:$M$35,1)+1)),
IF($O$4=Database!$A$16,
_xlfn.FORECAST.LINEAR(
N30,
INDEX('DS2025'!$Q$21:$Q$35,MATCH(N30,'DS2025'!$P$21:$P$35,1)):
INDEX('DS2025'!$Q$21:$Q$35,MATCH(N30,'DS2025'!$P$21:$P$35,1)+1),
INDEX('DS2025'!$P$21:$P$35,MATCH(N30,'DS2025'!$P$21:$P$35,1)):
INDEX('DS2025'!$P$21:$P$35,MATCH(N30,'DS2025'!$P$21:$P$35,1)+1)),
IF($O$4=Database!$A$17,
_xlfn.FORECAST.LINEAR(
N30,
INDEX('DS2025'!$T$21:$T$35,MATCH(N30,'DS2025'!$S$21:$S$35,1)):
INDEX('DS2025'!$T$21:$T$35,MATCH(N30,'DS2025'!$S$21:$S$35,1)+1),
INDEX('DS2025'!$S$21:$S$35,MATCH(N30,'DS2025'!$S$21:$S$35,1)):
INDEX('DS2025'!$S$21:$S$35,MATCH(N30,'DS2025'!$S$21:$S$35,1)+1)),
IF($O$4=Database!$A$18,
_xlfn.FORECAST.LINEAR(
N30,
INDEX('DS2025'!$W$21:$W$35,MATCH(N30,'DS2025'!$V$21:$V$35,1)):
INDEX('DS2025'!$W$21:$W$35,MATCH(N30,'DS2025'!$V$21:$V$35,1)+1),
INDEX('DS2025'!$V$21:$V$35,MATCH(N30,'DS2025'!$V$21:$V$35,1)):
INDEX('DS2025'!$V$21:$V$35,MATCH(N30,'DS2025'!$V$21:$V$35,1)+1)),
IF($O$4=Database!$A$19,
_xlfn.FORECAST.LINEAR(
N30,
INDEX('DS2025'!$Z$21:$Z$35,MATCH(N30,'DS2025'!$Y$21:$Y$35,1)):
INDEX('DS2025'!$Z$21:$Z$35,MATCH(N30,'DS2025'!$Y$21:$Y$35,1)+1),
INDEX('DS2025'!$Y$21:$Y$35,MATCH(N30,'DS2025'!$Y$21:$Y$35,1)):
INDEX('DS2025'!$Y$21:$Y$35,MATCH(N30,'DS2025'!$Y$21:$Y$35,1)+1)),
IF($O$4=Database!$A$20,
_xlfn.FORECAST.LINEAR(
N30,
INDEX('DS2025'!$AC$21:$AC$35,MATCH(N30,'DS2025'!$AB$21:$AB$35,1)):
INDEX('DS2025'!$AC$21:$AC$35,MATCH(N30,'DS2025'!$AB$21:$AB$35,1)+1),
INDEX('DS2025'!$AB$21:$AB$35,MATCH(N30,'DS2025'!$AB$21:$AB$35,1)):
INDEX('DS2025'!$AB$21:$AB$35,MATCH(N30,'DS2025'!$AB$21:$AB$35,1)+1))
)))))))))))))))))))</f>
        <v>-0.35981775644871022</v>
      </c>
      <c r="P30" s="96">
        <f t="shared" si="4"/>
        <v>106.8161822435513</v>
      </c>
      <c r="Q30" s="317">
        <f>'Data 100 C'!G31</f>
        <v>108.535</v>
      </c>
      <c r="R30" s="98">
        <f>IF($R$4=Database!$A$2,
_xlfn.FORECAST.LINEAR(Q30,
INDEX('DS2025'!$B$5:$B$15,MATCH(Q30,'DS2025'!$A$5:$A$15,1)):
INDEX('DS2025'!$B$5:$B$15,MATCH(Q30,'DS2025'!$A$5:$A$15,1)+1),
INDEX('DS2025'!$A$5:$A$15,MATCH(Q30,'DS2025'!$A$5:$A$15,1)):
INDEX('DS2025'!$A$5:$A$15,MATCH(Q30,'DS2025'!$A$5:$A$15,1)+1)),
IF($R$4=Database!$A$3,
_xlfn.FORECAST.LINEAR(Q30,
INDEX('DS2025'!$E$5:$E$15,MATCH(Q30,'DS2025'!$D$5:$D$15,1)):
INDEX('DS2025'!$E$5:$E$15,MATCH(Q30,'DS2025'!$D$5:$D$15,1)+1),
INDEX('DS2025'!$D$5:$D$15,MATCH(Q30,'DS2025'!$D$5:$D$15,1)):
INDEX('DS2025'!$D$5:$D$15,MATCH(Q30,'DS2025'!$D$5:$D$15,1)+1)),
IF($R$4=Database!$A$4,
_xlfn.FORECAST.LINEAR(Q30,
INDEX('DS2025'!$H$5:$H$15,MATCH(Q30,'DS2025'!$G$5:$G$15,1)):
INDEX('DS2025'!$H$5:$H$15,MATCH(Q30,'DS2025'!$G$5:$G$15,1)+1),
INDEX('DS2025'!$G$5:$G$15,MATCH(Q30,'DS2025'!$G$5:$G$15,1)):
INDEX('DS2025'!$G$5:$G$15,MATCH(Q30,'DS2025'!$G$5:$G$15,1)+1)),
IF($R$4=Database!$A$5,
_xlfn.FORECAST.LINEAR(Q30,
INDEX('DS2025'!$K$5:$K$15,MATCH(Q30,'DS2025'!$J$5:$J$15,1)):
INDEX('DS2025'!$K$5:$K$15,MATCH(Q30,'DS2025'!$J$5:$J$15,1)+1),
INDEX('DS2025'!$J$5:$J$15,MATCH(Q30,'DS2025'!$J$5:$J$15,1)):
INDEX('DS2025'!$J$5:$J$15,MATCH(Q30,'DS2025'!$J$5:$J$15,1)+1)),
IF($R$4=Database!$A$6,
_xlfn.FORECAST.LINEAR(Q30,
INDEX('DS2025'!$N$5:$N$15,MATCH(Q30,'DS2025'!$M$5:$M$15,1)):
INDEX('DS2025'!$N$5:$N$15,MATCH(Q30,'DS2025'!$M$5:$M$15,1)+1),
INDEX('DS2025'!$M$5:$M$15,MATCH(Q30,'DS2025'!$M$5:$M$15,1)):
INDEX('DS2025'!$M$5:$M$15,MATCH(Q30,'DS2025'!$M$5:$M$15,1)+1)),
IF($R$4=Database!$A$7,
_xlfn.FORECAST.LINEAR(Q30,
INDEX('DS2025'!$Q$5:$Q$15,MATCH(Q30,'DS2025'!$P$5:$P$15,1)):
INDEX('DS2025'!$Q$5:$Q$15,MATCH(Q30,'DS2025'!$P$5:$P$15,1)+1),
INDEX('DS2025'!$P$5:$P$15,MATCH(Q30,'DS2025'!$P$5:$P$15,1)):
INDEX('DS2025'!$P$5:$P$15,MATCH(Q30,'DS2025'!$P$5:$P$15,1)+1)),
IF($R$4=Database!$A$8,
_xlfn.FORECAST.LINEAR(Q30,
INDEX('DS2025'!$T$5:$T$15,MATCH(Q30,'DS2025'!$S$5:$S$15,1)):
INDEX('DS2025'!$T$5:$T$15,MATCH(Q30,'DS2025'!$S$5:$S$15,1)+1),
INDEX('DS2025'!$S$5:$S$15,MATCH(Q30,'DS2025'!$S$5:$S$15,1)):
INDEX('DS2025'!$S$5:$S$15,MATCH(Q30,'DS2025'!$S$5:$S$15,1)+1)),
IF($R$4=Database!$A$9,
_xlfn.FORECAST.LINEAR(Q30,
INDEX('DS2025'!$W$5:$W$15,MATCH(Q30,'DS2025'!$V$5:$V$15,1)):
INDEX('DS2025'!$W$5:$W$15,MATCH(Q30,'DS2025'!$V$5:$V$15,1)+1),
INDEX('DS2025'!$V$5:$V$15,MATCH(Q30,'DS2025'!$V$5:$V$15,1)):
INDEX('DS2025'!$V$5:$V$15,MATCH(Q30,'DS2025'!$V$5:$V$15,1)+1)),
IF($R$4=Database!$A$10,
_xlfn.FORECAST.LINEAR(Q30,
INDEX('DS2025'!$Z$5:$Z$15,MATCH(Q30,'DS2025'!$Y$5:$Y$15,1)):
INDEX('DS2025'!$Z$5:$Z$15,MATCH(Q30,'DS2025'!$Y$5:$Y$15,1)+1),
INDEX('DS2025'!$Y$5:$Y$15,MATCH(Q30,'DS2025'!$Y$5:$Y$15,1)):
INDEX('DS2025'!$Y$5:$Y$15,MATCH(Q30,'DS2025'!$Y$5:$Y$15,1)+1)),
IF($R$4=Database!$A$11,
_xlfn.FORECAST.LINEAR(
Q30,
INDEX('DS2025'!$B$21:$B$35,MATCH(Q30,'DS2025'!$A$21:$A$35,1)):
INDEX('DS2025'!$B$21:$B$35,MATCH(Q30,'DS2025'!$A$21:$A$35,1)+1),
INDEX('DS2025'!$A$21:$A$35,MATCH(Q30,'DS2025'!$A$21:$A$35,1)):
INDEX('DS2025'!$A$21:$A$35,MATCH(Q30,'DS2025'!$A$21:$A$35,1)+1)),
IF($R$4=Database!$A$12,
_xlfn.FORECAST.LINEAR(
Q30,
INDEX('DS2025'!$E$21:$E$35,MATCH(Q30,'DS2025'!$D$21:$D$35,1)):
INDEX('DS2025'!$E$21:$E$35,MATCH(Q30,'DS2025'!$D$21:$D$35,1)+1),
INDEX('DS2025'!$D$21:$D$35,MATCH(Q30,'DS2025'!$D$21:$D$35,1)):
INDEX('DS2025'!$D$21:$D$35,MATCH(Q30,'DS2025'!$D$21:$D$35,1)+1)),
IF($R$4=Database!$A$13,
_xlfn.FORECAST.LINEAR(
Q30,
INDEX('DS2025'!$H$21:$H$35,MATCH(Q30,'DS2025'!$G$21:$G$35,1)):
INDEX('DS2025'!$H$21:$H$35,MATCH(Q30,'DS2025'!$G$21:$G$35,1)+1),
INDEX('DS2025'!$G$21:$G$35,MATCH(Q30,'DS2025'!$G$21:$G$35,1)):
INDEX('DS2025'!$G$21:$G$35,MATCH(Q30,'DS2025'!$G$21:$G$35,1)+1)),
IF($R$4=Database!$A$14,
_xlfn.FORECAST.LINEAR(
Q30,
INDEX('DS2025'!$K$21:$K$35,MATCH(Q30,'DS2025'!$J$21:$J$35,1)):
INDEX('DS2025'!$K$21:$K$35,MATCH(Q30,'DS2025'!$J$21:$J$35,1)+1),
INDEX('DS2025'!$J$21:$J$35,MATCH(Q30,'DS2025'!$J$21:$J$35,1)):
INDEX('DS2025'!$J$21:$J$35,MATCH(Q30,'DS2025'!$J$21:$J$35,1)+1)),
IF($R$4=Database!$A$15,
_xlfn.FORECAST.LINEAR(
Q30,
INDEX('DS2025'!$N$21:$N$35,MATCH(Q30,'DS2025'!$M$21:$M$35,1)):
INDEX('DS2025'!$N$21:$N$35,MATCH(Q30,'DS2025'!$M$21:$M$35,1)+1),
INDEX('DS2025'!$M$21:$M$35,MATCH(Q30,'DS2025'!$M$21:$M$35,1)):
INDEX('DS2025'!$M$21:$M$35,MATCH(Q30,'DS2025'!$M$21:$M$35,1)+1)),
IF($R$4=Database!$A$16,
_xlfn.FORECAST.LINEAR(
Q30,
INDEX('DS2025'!$Q$21:$Q$35,MATCH(Q30,'DS2025'!$P$21:$P$35,1)):
INDEX('DS2025'!$Q$21:$Q$35,MATCH(Q30,'DS2025'!$P$21:$P$35,1)+1),
INDEX('DS2025'!$P$21:$P$35,MATCH(Q30,'DS2025'!$P$21:$P$35,1)):
INDEX('DS2025'!$P$21:$P$35,MATCH(Q30,'DS2025'!$P$21:$P$35,1)+1)),
IF($R$4=Database!$A$17,
_xlfn.FORECAST.LINEAR(
Q30,
INDEX('DS2025'!$T$21:$T$35,MATCH(Q30,'DS2025'!$S$21:$S$35,1)):
INDEX('DS2025'!$T$21:$T$35,MATCH(Q30,'DS2025'!$S$21:$S$35,1)+1),
INDEX('DS2025'!$S$21:$S$35,MATCH(Q30,'DS2025'!$S$21:$S$35,1)):
INDEX('DS2025'!$S$21:$S$35,MATCH(Q30,'DS2025'!$S$21:$S$35,1)+1)),
IF($R$4=Database!$A$18,
_xlfn.FORECAST.LINEAR(
Q30,
INDEX('DS2025'!$W$21:$W$35,MATCH(Q30,'DS2025'!$V$21:$V$35,1)):
INDEX('DS2025'!$W$21:$W$35,MATCH(Q30,'DS2025'!$V$21:$V$35,1)+1),
INDEX('DS2025'!$V$21:$V$35,MATCH(Q30,'DS2025'!$V$21:$V$35,1)):
INDEX('DS2025'!$V$21:$V$35,MATCH(Q30,'DS2025'!$V$21:$V$35,1)+1)),
IF($R$4=Database!$A$19,
_xlfn.FORECAST.LINEAR(
Q30,
INDEX('DS2025'!$Z$21:$Z$35,MATCH(Q30,'DS2025'!$Y$21:$Y$35,1)):
INDEX('DS2025'!$Z$21:$Z$35,MATCH(Q30,'DS2025'!$Y$21:$Y$35,1)+1),
INDEX('DS2025'!$Y$21:$Y$35,MATCH(Q30,'DS2025'!$Y$21:$Y$35,1)):
INDEX('DS2025'!$Y$21:$Y$35,MATCH(Q30,'DS2025'!$Y$21:$Y$35,1)+1)),
IF($R$4=Database!$A$20,
_xlfn.FORECAST.LINEAR(
Q30,
INDEX('DS2025'!$AC$21:$AC$35,MATCH(Q30,'DS2025'!$AB$21:$AB$35,1)):
INDEX('DS2025'!$AC$21:$AC$35,MATCH(Q30,'DS2025'!$AB$21:$AB$35,1)+1),
INDEX('DS2025'!$AB$21:$AB$35,MATCH(Q30,'DS2025'!$AB$21:$AB$35,1)):
INDEX('DS2025'!$AB$21:$AB$35,MATCH(Q30,'DS2025'!$AB$21:$AB$35,1)+1))
)))))))))))))))))))</f>
        <v>-1.8218120805369109E-2</v>
      </c>
      <c r="S30" s="98">
        <f t="shared" si="5"/>
        <v>108.51678187919462</v>
      </c>
      <c r="T30" s="317">
        <f>'Data 100 C'!H31</f>
        <v>106.58799999999999</v>
      </c>
      <c r="U30" s="98">
        <f>IF($U$4=Database!$A$2,
_xlfn.FORECAST.LINEAR(T30,
INDEX('DS2025'!$B$5:$B$15,MATCH(T30,'DS2025'!$A$5:$A$15,1)):
INDEX('DS2025'!$B$5:$B$15,MATCH(T30,'DS2025'!$A$5:$A$15,1)+1),
INDEX('DS2025'!$A$5:$A$15,MATCH(T30,'DS2025'!$A$5:$A$15,1)):
INDEX('DS2025'!$A$5:$A$15,MATCH(T30,'DS2025'!$A$5:$A$15,1)+1)),
IF($U$4=Database!$A$3,
_xlfn.FORECAST.LINEAR(T30,
INDEX('DS2025'!$E$5:$E$15,MATCH(T30,'DS2025'!$D$5:$D$15,1)):
INDEX('DS2025'!$E$5:$E$15,MATCH(T30,'DS2025'!$D$5:$D$15,1)+1),
INDEX('DS2025'!$D$5:$D$15,MATCH(T30,'DS2025'!$D$5:$D$15,1)):
INDEX('DS2025'!$D$5:$D$15,MATCH(T30,'DS2025'!$D$5:$D$15,1)+1)),
IF($U$4=Database!$A$4,
_xlfn.FORECAST.LINEAR(T30,
INDEX('DS2025'!$H$5:$H$15,MATCH(T30,'DS2025'!$G$5:$G$15,1)):
INDEX('DS2025'!$H$5:$H$15,MATCH(T30,'DS2025'!$G$5:$G$15,1)+1),
INDEX('DS2025'!$G$5:$G$15,MATCH(T30,'DS2025'!$G$5:$G$15,1)):
INDEX('DS2025'!$G$5:$G$15,MATCH(T30,'DS2025'!$G$5:$G$15,1)+1)),
IF($U$4=Database!$A$5,
_xlfn.FORECAST.LINEAR(T30,
INDEX('DS2025'!$K$5:$K$15,MATCH(T30,'DS2025'!$J$5:$J$15,1)):
INDEX('DS2025'!$K$5:$K$15,MATCH(T30,'DS2025'!$J$5:$J$15,1)+1),
INDEX('DS2025'!$J$5:$J$15,MATCH(T30,'DS2025'!$J$5:$J$15,1)):
INDEX('DS2025'!$J$5:$J$15,MATCH(T30,'DS2025'!$J$5:$J$15,1)+1)),
IF($U$4=Database!$A$6,
_xlfn.FORECAST.LINEAR(T30,
INDEX('DS2025'!$N$5:$N$15,MATCH(T30,'DS2025'!$M$5:$M$15,1)):
INDEX('DS2025'!$N$5:$N$15,MATCH(T30,'DS2025'!$M$5:$M$15,1)+1),
INDEX('DS2025'!$M$5:$M$15,MATCH(T30,'DS2025'!$M$5:$M$15,1)):
INDEX('DS2025'!$M$5:$M$15,MATCH(T30,'DS2025'!$M$5:$M$15,1)+1)),
IF($U$4=Database!$A$7,
_xlfn.FORECAST.LINEAR(T30,
INDEX('DS2025'!$Q$5:$Q$15,MATCH(T30,'DS2025'!$P$5:$P$15,1)):
INDEX('DS2025'!$Q$5:$Q$15,MATCH(T30,'DS2025'!$P$5:$P$15,1)+1),
INDEX('DS2025'!$P$5:$P$15,MATCH(T30,'DS2025'!$P$5:$P$15,1)):
INDEX('DS2025'!$P$5:$P$15,MATCH(T30,'DS2025'!$P$5:$P$15,1)+1)),
IF($U$4=Database!$A$8,
_xlfn.FORECAST.LINEAR(T30,
INDEX('DS2025'!$T$5:$T$15,MATCH(T30,'DS2025'!$S$5:$S$15,1)):
INDEX('DS2025'!$T$5:$T$15,MATCH(T30,'DS2025'!$S$5:$S$15,1)+1),
INDEX('DS2025'!$S$5:$S$15,MATCH(T30,'DS2025'!$S$5:$S$15,1)):
INDEX('DS2025'!$S$5:$S$15,MATCH(T30,'DS2025'!$S$5:$S$15,1)+1)),
IF($U$4=Database!$A$9,
_xlfn.FORECAST.LINEAR(T30,
INDEX('DS2025'!$W$5:$W$15,MATCH(T30,'DS2025'!$V$5:$V$15,1)):
INDEX('DS2025'!$W$5:$W$15,MATCH(T30,'DS2025'!$V$5:$V$15,1)+1),
INDEX('DS2025'!$V$5:$V$15,MATCH(T30,'DS2025'!$V$5:$V$15,1)):
INDEX('DS2025'!$V$5:$V$15,MATCH(T30,'DS2025'!$V$5:$V$15,1)+1)),
IF($U$4=Database!$A$10,
_xlfn.FORECAST.LINEAR(T30,
INDEX('DS2025'!$Z$5:$Z$15,MATCH(T30,'DS2025'!$Y$5:$Y$15,1)):
INDEX('DS2025'!$Z$5:$Z$15,MATCH(T30,'DS2025'!$Y$5:$Y$15,1)+1),
INDEX('DS2025'!$Y$5:$Y$15,MATCH(T30,'DS2025'!$Y$5:$Y$15,1)):
INDEX('DS2025'!$Y$5:$Y$15,MATCH(T30,'DS2025'!$Y$5:$Y$15,1)+1)),
IF($U$4=Database!$A$11,
_xlfn.FORECAST.LINEAR(
T30,
INDEX('DS2025'!$B$21:$B$35,MATCH(T30,'DS2025'!$A$21:$A$35,1)):
INDEX('DS2025'!$B$21:$B$35,MATCH(T30,'DS2025'!$A$21:$A$35,1)+1),
INDEX('DS2025'!$A$21:$A$35,MATCH(T30,'DS2025'!$A$21:$A$35,1)):
INDEX('DS2025'!$A$21:$A$35,MATCH(T30,'DS2025'!$A$21:$A$35,1)+1)),
IF($U$4=Database!$A$12,
_xlfn.FORECAST.LINEAR(
T30,
INDEX('DS2025'!$E$21:$E$35,MATCH(T30,'DS2025'!$D$21:$D$35,1)):
INDEX('DS2025'!$E$21:$E$35,MATCH(T30,'DS2025'!$D$21:$D$35,1)+1),
INDEX('DS2025'!$D$21:$D$35,MATCH(T30,'DS2025'!$D$21:$D$35,1)):
INDEX('DS2025'!$D$21:$D$35,MATCH(T30,'DS2025'!$D$21:$D$35,1)+1)),
IF($U$4=Database!$A$13,
_xlfn.FORECAST.LINEAR(
T30,
INDEX('DS2025'!$H$21:$H$35,MATCH(T30,'DS2025'!$G$21:$G$35,1)):
INDEX('DS2025'!$H$21:$H$35,MATCH(T30,'DS2025'!$G$21:$G$35,1)+1),
INDEX('DS2025'!$G$21:$G$35,MATCH(T30,'DS2025'!$G$21:$G$35,1)):
INDEX('DS2025'!$G$21:$G$35,MATCH(T30,'DS2025'!$G$21:$G$35,1)+1)),
IF($U$4=Database!$A$14,
_xlfn.FORECAST.LINEAR(
T30,
INDEX('DS2025'!$K$21:$K$35,MATCH(T30,'DS2025'!$J$21:$J$35,1)):
INDEX('DS2025'!$K$21:$K$35,MATCH(T30,'DS2025'!$J$21:$J$35,1)+1),
INDEX('DS2025'!$J$21:$J$35,MATCH(T30,'DS2025'!$J$21:$J$35,1)):
INDEX('DS2025'!$J$21:$J$35,MATCH(T30,'DS2025'!$J$21:$J$35,1)+1)),
IF($U$4=Database!$A$15,
_xlfn.FORECAST.LINEAR(
T30,
INDEX('DS2025'!$N$21:$N$35,MATCH(T30,'DS2025'!$M$21:$M$35,1)):
INDEX('DS2025'!$N$21:$N$35,MATCH(T30,'DS2025'!$M$21:$M$35,1)+1),
INDEX('DS2025'!$M$21:$M$35,MATCH(T30,'DS2025'!$M$21:$M$35,1)):
INDEX('DS2025'!$M$21:$M$35,MATCH(T30,'DS2025'!$M$21:$M$35,1)+1)),
IF($U$4=Database!$A$16,
_xlfn.FORECAST.LINEAR(
T30,
INDEX('DS2025'!$Q$21:$Q$35,MATCH(T30,'DS2025'!$P$21:$P$35,1)):
INDEX('DS2025'!$Q$21:$Q$35,MATCH(T30,'DS2025'!$P$21:$P$35,1)+1),
INDEX('DS2025'!$P$21:$P$35,MATCH(T30,'DS2025'!$P$21:$P$35,1)):
INDEX('DS2025'!$P$21:$P$35,MATCH(T30,'DS2025'!$P$21:$P$35,1)+1)),
IF($U$4=Database!$A$17,
_xlfn.FORECAST.LINEAR(
T30,
INDEX('DS2025'!$T$21:$T$35,MATCH(T30,'DS2025'!$S$21:$S$35,1)):
INDEX('DS2025'!$T$21:$T$35,MATCH(T30,'DS2025'!$S$21:$S$35,1)+1),
INDEX('DS2025'!$S$21:$S$35,MATCH(T30,'DS2025'!$S$21:$S$35,1)):
INDEX('DS2025'!$S$21:$S$35,MATCH(T30,'DS2025'!$S$21:$S$35,1)+1)),
IF($U$4=Database!$A$18,
_xlfn.FORECAST.LINEAR(
T30,
INDEX('DS2025'!$W$21:$W$35,MATCH(T30,'DS2025'!$V$21:$V$35,1)):
INDEX('DS2025'!$W$21:$W$35,MATCH(T30,'DS2025'!$V$21:$V$35,1)+1),
INDEX('DS2025'!$V$21:$V$35,MATCH(T30,'DS2025'!$V$21:$V$35,1)):
INDEX('DS2025'!$V$21:$V$35,MATCH(T30,'DS2025'!$V$21:$V$35,1)+1)),
IF($U$4=Database!$A$19,
_xlfn.FORECAST.LINEAR(
T30,
INDEX('DS2025'!$Z$21:$Z$35,MATCH(T30,'DS2025'!$Y$21:$Y$35,1)):
INDEX('DS2025'!$Z$21:$Z$35,MATCH(T30,'DS2025'!$Y$21:$Y$35,1)+1),
INDEX('DS2025'!$Y$21:$Y$35,MATCH(T30,'DS2025'!$Y$21:$Y$35,1)):
INDEX('DS2025'!$Y$21:$Y$35,MATCH(T30,'DS2025'!$Y$21:$Y$35,1)+1)),
IF($U$4=Database!$A$20,
_xlfn.FORECAST.LINEAR(
T30,
INDEX('DS2025'!$AC$21:$AC$35,MATCH(T30,'DS2025'!$AB$21:$AB$35,1)):
INDEX('DS2025'!$AC$21:$AC$35,MATCH(T30,'DS2025'!$AB$21:$AB$35,1)+1),
INDEX('DS2025'!$AB$21:$AB$35,MATCH(T30,'DS2025'!$AB$21:$AB$35,1)):
INDEX('DS2025'!$AB$21:$AB$35,MATCH(T30,'DS2025'!$AB$21:$AB$35,1)+1))
)))))))))))))))))))</f>
        <v>-0.35974721055788839</v>
      </c>
      <c r="V30" s="98">
        <f t="shared" si="6"/>
        <v>106.22825278944211</v>
      </c>
      <c r="W30" s="317">
        <f>'Data 100 C'!I31</f>
        <v>107.247</v>
      </c>
      <c r="X30" s="98">
        <f>IF($X$4=Database!$A$2,
_xlfn.FORECAST.LINEAR(W30,
INDEX('DS2025'!$B$5:$B$15,MATCH(W30,'DS2025'!$A$5:$A$15,1)):
INDEX('DS2025'!$B$5:$B$15,MATCH(W30,'DS2025'!$A$5:$A$15,1)+1),
INDEX('DS2025'!$A$5:$A$15,MATCH(W30,'DS2025'!$A$5:$A$15,1)):
INDEX('DS2025'!$A$5:$A$15,MATCH(W30,'DS2025'!$A$5:$A$15,1)+1)),
IF($X$4=Database!$A$3,
_xlfn.FORECAST.LINEAR(W30,
INDEX('DS2025'!$E$5:$E$15,MATCH(W30,'DS2025'!$D$5:$D$15,1)):
INDEX('DS2025'!$E$5:$E$15,MATCH(W30,'DS2025'!$D$5:$D$15,1)+1),
INDEX('DS2025'!$D$5:$D$15,MATCH(W30,'DS2025'!$D$5:$D$15,1)):
INDEX('DS2025'!$D$5:$D$15,MATCH(W30,'DS2025'!$D$5:$D$15,1)+1)),
IF($X$4=Database!$A$4,
_xlfn.FORECAST.LINEAR(W30,
INDEX('DS2025'!$H$5:$H$15,MATCH(W30,'DS2025'!$G$5:$G$15,1)):
INDEX('DS2025'!$H$5:$H$15,MATCH(W30,'DS2025'!$G$5:$G$15,1)+1),
INDEX('DS2025'!$G$5:$G$15,MATCH(W30,'DS2025'!$G$5:$G$15,1)):
INDEX('DS2025'!$G$5:$G$15,MATCH(W30,'DS2025'!$G$5:$G$15,1)+1)),
IF($X$4=Database!$A$5,
_xlfn.FORECAST.LINEAR(W30,
INDEX('DS2025'!$K$5:$K$15,MATCH(W30,'DS2025'!$J$5:$J$15,1)):
INDEX('DS2025'!$K$5:$K$15,MATCH(W30,'DS2025'!$J$5:$J$15,1)+1),
INDEX('DS2025'!$J$5:$J$15,MATCH(W30,'DS2025'!$J$5:$J$15,1)):
INDEX('DS2025'!$J$5:$J$15,MATCH(W30,'DS2025'!$J$5:$J$15,1)+1)),
IF($X$4=Database!$A$6,
_xlfn.FORECAST.LINEAR(W30,
INDEX('DS2025'!$N$5:$N$15,MATCH(W30,'DS2025'!$M$5:$M$15,1)):
INDEX('DS2025'!$N$5:$N$15,MATCH(W30,'DS2025'!$M$5:$M$15,1)+1),
INDEX('DS2025'!$M$5:$M$15,MATCH(W30,'DS2025'!$M$5:$M$15,1)):
INDEX('DS2025'!$M$5:$M$15,MATCH(W30,'DS2025'!$M$5:$M$15,1)+1)),
IF($X$4=Database!$A$7,
_xlfn.FORECAST.LINEAR(W30,
INDEX('DS2025'!$Q$5:$Q$15,MATCH(W30,'DS2025'!$P$5:$P$15,1)):
INDEX('DS2025'!$Q$5:$Q$15,MATCH(W30,'DS2025'!$P$5:$P$15,1)+1),
INDEX('DS2025'!$P$5:$P$15,MATCH(W30,'DS2025'!$P$5:$P$15,1)):
INDEX('DS2025'!$P$5:$P$15,MATCH(W30,'DS2025'!$P$5:$P$15,1)+1)),
IF($X$4=Database!$A$8,
_xlfn.FORECAST.LINEAR(W30,
INDEX('DS2025'!$T$5:$T$15,MATCH(W30,'DS2025'!$S$5:$S$15,1)):
INDEX('DS2025'!$T$5:$T$15,MATCH(W30,'DS2025'!$S$5:$S$15,1)+1),
INDEX('DS2025'!$S$5:$S$15,MATCH(W30,'DS2025'!$S$5:$S$15,1)):
INDEX('DS2025'!$S$5:$S$15,MATCH(W30,'DS2025'!$S$5:$S$15,1)+1)),
IF($X$4=Database!$A$9,
_xlfn.FORECAST.LINEAR(W30,
INDEX('DS2025'!$W$5:$W$15,MATCH(W30,'DS2025'!$V$5:$V$15,1)):
INDEX('DS2025'!$W$5:$W$15,MATCH(W30,'DS2025'!$V$5:$V$15,1)+1),
INDEX('DS2025'!$V$5:$V$15,MATCH(W30,'DS2025'!$V$5:$V$15,1)):
INDEX('DS2025'!$V$5:$V$15,MATCH(W30,'DS2025'!$V$5:$V$15,1)+1)),
IF($X$4=Database!$A$10,
_xlfn.FORECAST.LINEAR(W30,
INDEX('DS2025'!$Z$5:$Z$15,MATCH(W30,'DS2025'!$Y$5:$Y$15,1)):
INDEX('DS2025'!$Z$5:$Z$15,MATCH(W30,'DS2025'!$Y$5:$Y$15,1)+1),
INDEX('DS2025'!$Y$5:$Y$15,MATCH(W30,'DS2025'!$Y$5:$Y$15,1)):
INDEX('DS2025'!$Y$5:$Y$15,MATCH(W30,'DS2025'!$Y$5:$Y$15,1)+1)),
IF($X$4=Database!$A$11,
_xlfn.FORECAST.LINEAR(
W30,
INDEX('DS2025'!$B$21:$B$35,MATCH(W30,'DS2025'!$A$21:$A$35,1)):
INDEX('DS2025'!$B$21:$B$35,MATCH(W30,'DS2025'!$A$21:$A$35,1)+1),
INDEX('DS2025'!$A$21:$A$35,MATCH(W30,'DS2025'!$A$21:$A$35,1)):
INDEX('DS2025'!$A$21:$A$35,MATCH(W30,'DS2025'!$A$21:$A$35,1)+1)),
IF($X$4=Database!$A$12,
_xlfn.FORECAST.LINEAR(
W30,
INDEX('DS2025'!$E$21:$E$35,MATCH(W30,'DS2025'!$D$21:$D$35,1)):
INDEX('DS2025'!$E$21:$E$35,MATCH(W30,'DS2025'!$D$21:$D$35,1)+1),
INDEX('DS2025'!$D$21:$D$35,MATCH(W30,'DS2025'!$D$21:$D$35,1)):
INDEX('DS2025'!$D$21:$D$35,MATCH(W30,'DS2025'!$D$21:$D$35,1)+1)),
IF($X$4=Database!$A$13,
_xlfn.FORECAST.LINEAR(
W30,
INDEX('DS2025'!$H$21:$H$35,MATCH(W30,'DS2025'!$G$21:$G$35,1)):
INDEX('DS2025'!$H$21:$H$35,MATCH(W30,'DS2025'!$G$21:$G$35,1)+1),
INDEX('DS2025'!$G$21:$G$35,MATCH(W30,'DS2025'!$G$21:$G$35,1)):
INDEX('DS2025'!$G$21:$G$35,MATCH(W30,'DS2025'!$G$21:$G$35,1)+1)),
IF($X$4=Database!$A$14,
_xlfn.FORECAST.LINEAR(
W30,
INDEX('DS2025'!$K$21:$K$35,MATCH(W30,'DS2025'!$J$21:$J$35,1)):
INDEX('DS2025'!$K$21:$K$35,MATCH(W30,'DS2025'!$J$21:$J$35,1)+1),
INDEX('DS2025'!$J$21:$J$35,MATCH(W30,'DS2025'!$J$21:$J$35,1)):
INDEX('DS2025'!$J$21:$J$35,MATCH(W30,'DS2025'!$J$21:$J$35,1)+1)),
IF($X$4=Database!$A$15,
_xlfn.FORECAST.LINEAR(
W30,
INDEX('DS2025'!$N$21:$N$35,MATCH(W30,'DS2025'!$M$21:$M$35,1)):
INDEX('DS2025'!$N$21:$N$35,MATCH(W30,'DS2025'!$M$21:$M$35,1)+1),
INDEX('DS2025'!$M$21:$M$35,MATCH(W30,'DS2025'!$M$21:$M$35,1)):
INDEX('DS2025'!$M$21:$M$35,MATCH(W30,'DS2025'!$M$21:$M$35,1)+1)),
IF($X$4=Database!$A$16,
_xlfn.FORECAST.LINEAR(
W30,
INDEX('DS2025'!$Q$21:$Q$35,MATCH(W30,'DS2025'!$P$21:$P$35,1)):
INDEX('DS2025'!$Q$21:$Q$35,MATCH(W30,'DS2025'!$P$21:$P$35,1)+1),
INDEX('DS2025'!$P$21:$P$35,MATCH(W30,'DS2025'!$P$21:$P$35,1)):
INDEX('DS2025'!$P$21:$P$35,MATCH(W30,'DS2025'!$P$21:$P$35,1)+1)),
IF($X$4=Database!$A$17,
_xlfn.FORECAST.LINEAR(
W30,
INDEX('DS2025'!$T$21:$T$35,MATCH(W30,'DS2025'!$S$21:$S$35,1)):
INDEX('DS2025'!$T$21:$T$35,MATCH(W30,'DS2025'!$S$21:$S$35,1)+1),
INDEX('DS2025'!$S$21:$S$35,MATCH(W30,'DS2025'!$S$21:$S$35,1)):
INDEX('DS2025'!$S$21:$S$35,MATCH(W30,'DS2025'!$S$21:$S$35,1)+1)),
IF($X$4=Database!$A$18,
_xlfn.FORECAST.LINEAR(
W30,
INDEX('DS2025'!$W$21:$W$35,MATCH(W30,'DS2025'!$V$21:$V$35,1)):
INDEX('DS2025'!$W$21:$W$35,MATCH(W30,'DS2025'!$V$21:$V$35,1)+1),
INDEX('DS2025'!$V$21:$V$35,MATCH(W30,'DS2025'!$V$21:$V$35,1)):
INDEX('DS2025'!$V$21:$V$35,MATCH(W30,'DS2025'!$V$21:$V$35,1)+1)),
IF($X$4=Database!$A$19,
_xlfn.FORECAST.LINEAR(
W30,
INDEX('DS2025'!$Z$21:$Z$35,MATCH(W30,'DS2025'!$Y$21:$Y$35,1)):
INDEX('DS2025'!$Z$21:$Z$35,MATCH(W30,'DS2025'!$Y$21:$Y$35,1)+1),
INDEX('DS2025'!$Y$21:$Y$35,MATCH(W30,'DS2025'!$Y$21:$Y$35,1)):
INDEX('DS2025'!$Y$21:$Y$35,MATCH(W30,'DS2025'!$Y$21:$Y$35,1)+1)),
IF($X$4=Database!$A$20,
_xlfn.FORECAST.LINEAR(
W30,
INDEX('DS2025'!$AC$21:$AC$35,MATCH(W30,'DS2025'!$AB$21:$AB$35,1)):
INDEX('DS2025'!$AC$21:$AC$35,MATCH(W30,'DS2025'!$AB$21:$AB$35,1)+1),
INDEX('DS2025'!$AB$21:$AB$35,MATCH(W30,'DS2025'!$AB$21:$AB$35,1)):
INDEX('DS2025'!$AB$21:$AB$35,MATCH(W30,'DS2025'!$AB$21:$AB$35,1)+1))
)))))))))))))))))))</f>
        <v>-0.35982627474505097</v>
      </c>
      <c r="Y30" s="98">
        <f t="shared" si="7"/>
        <v>106.88717372525495</v>
      </c>
      <c r="Z30" s="97">
        <f>'Data 100 C'!J31</f>
        <v>108.752</v>
      </c>
      <c r="AA30" s="98">
        <f>IF($AA$4=Database!$A$2,
_xlfn.FORECAST.LINEAR(Z30,
INDEX('DS2025'!$B$5:$B$15,MATCH(Z30,'DS2025'!$A$5:$A$15,1)):
INDEX('DS2025'!$B$5:$B$15,MATCH(Z30,'DS2025'!$A$5:$A$15,1)+1),
INDEX('DS2025'!$A$5:$A$15,MATCH(Z30,'DS2025'!$A$5:$A$15,1)):
INDEX('DS2025'!$A$5:$A$15,MATCH(Z30,'DS2025'!$A$5:$A$15,1)+1)),
IF($AA$4=Database!$A$3,
_xlfn.FORECAST.LINEAR(Z30,
INDEX('DS2025'!$E$5:$E$15,MATCH(Z30,'DS2025'!$D$5:$D$15,1)):
INDEX('DS2025'!$E$5:$E$15,MATCH(Z30,'DS2025'!$D$5:$D$15,1)+1),
INDEX('DS2025'!$D$5:$D$15,MATCH(Z30,'DS2025'!$D$5:$D$15,1)):
INDEX('DS2025'!$D$5:$D$15,MATCH(Z30,'DS2025'!$D$5:$D$15,1)+1)),
IF($AA$4=Database!$A$4,
_xlfn.FORECAST.LINEAR(Z30,
INDEX('DS2025'!$H$5:$H$15,MATCH(Z30,'DS2025'!$G$5:$G$15,1)):
INDEX('DS2025'!$H$5:$H$15,MATCH(Z30,'DS2025'!$G$5:$G$15,1)+1),
INDEX('DS2025'!$G$5:$G$15,MATCH(Z30,'DS2025'!$G$5:$G$15,1)):
INDEX('DS2025'!$G$5:$G$15,MATCH(Z30,'DS2025'!$G$5:$G$15,1)+1)),
IF($AA$4=Database!$A$5,
_xlfn.FORECAST.LINEAR(Z30,
INDEX('DS2025'!$K$5:$K$15,MATCH(Z30,'DS2025'!$J$5:$J$15,1)):
INDEX('DS2025'!$K$5:$K$15,MATCH(Z30,'DS2025'!$J$5:$J$15,1)+1),
INDEX('DS2025'!$J$5:$J$15,MATCH(Z30,'DS2025'!$J$5:$J$15,1)):
INDEX('DS2025'!$J$5:$J$15,MATCH(Z30,'DS2025'!$J$5:$J$15,1)+1)),
IF($AA$4=Database!$A$6,
_xlfn.FORECAST.LINEAR(Z30,
INDEX('DS2025'!$N$5:$N$15,MATCH(Z30,'DS2025'!$M$5:$M$15,1)):
INDEX('DS2025'!$N$5:$N$15,MATCH(Z30,'DS2025'!$M$5:$M$15,1)+1),
INDEX('DS2025'!$M$5:$M$15,MATCH(Z30,'DS2025'!$M$5:$M$15,1)):
INDEX('DS2025'!$M$5:$M$15,MATCH(Z30,'DS2025'!$M$5:$M$15,1)+1)),
IF($AA$4=Database!$A$7,
_xlfn.FORECAST.LINEAR(Z30,
INDEX('DS2025'!$Q$5:$Q$15,MATCH(Z30,'DS2025'!$P$5:$P$15,1)):
INDEX('DS2025'!$Q$5:$Q$15,MATCH(Z30,'DS2025'!$P$5:$P$15,1)+1),
INDEX('DS2025'!$P$5:$P$15,MATCH(Z30,'DS2025'!$P$5:$P$15,1)):
INDEX('DS2025'!$P$5:$P$15,MATCH(Z30,'DS2025'!$P$5:$P$15,1)+1)),
IF($AA$4=Database!$A$8,
_xlfn.FORECAST.LINEAR(Z30,
INDEX('DS2025'!$T$5:$T$15,MATCH(Z30,'DS2025'!$S$5:$S$15,1)):
INDEX('DS2025'!$T$5:$T$15,MATCH(Z30,'DS2025'!$S$5:$S$15,1)+1),
INDEX('DS2025'!$S$5:$S$15,MATCH(Z30,'DS2025'!$S$5:$S$15,1)):
INDEX('DS2025'!$S$5:$S$15,MATCH(Z30,'DS2025'!$S$5:$S$15,1)+1)),
IF($AA$4=Database!$A$9,
_xlfn.FORECAST.LINEAR(Z30,
INDEX('DS2025'!$W$5:$W$15,MATCH(Z30,'DS2025'!$V$5:$V$15,1)):
INDEX('DS2025'!$W$5:$W$15,MATCH(Z30,'DS2025'!$V$5:$V$15,1)+1),
INDEX('DS2025'!$V$5:$V$15,MATCH(Z30,'DS2025'!$V$5:$V$15,1)):
INDEX('DS2025'!$V$5:$V$15,MATCH(Z30,'DS2025'!$V$5:$V$15,1)+1)),
IF($AA$4=Database!$A$10,
_xlfn.FORECAST.LINEAR(Z30,
INDEX('DS2025'!$Z$5:$Z$15,MATCH(Z30,'DS2025'!$Y$5:$Y$15,1)):
INDEX('DS2025'!$Z$5:$Z$15,MATCH(Z30,'DS2025'!$Y$5:$Y$15,1)+1),
INDEX('DS2025'!$Y$5:$Y$15,MATCH(Z30,'DS2025'!$Y$5:$Y$15,1)):
INDEX('DS2025'!$Y$5:$Y$15,MATCH(Z30,'DS2025'!$Y$5:$Y$15,1)+1)),
IF($AA$4=Database!$A$11,
_xlfn.FORECAST.LINEAR(
Z30,
INDEX('DS2025'!$B$21:$B$35,MATCH(Z30,'DS2025'!$A$21:$A$35,1)):
INDEX('DS2025'!$B$21:$B$35,MATCH(Z30,'DS2025'!$A$21:$A$35,1)+1),
INDEX('DS2025'!$A$21:$A$35,MATCH(Z30,'DS2025'!$A$21:$A$35,1)):
INDEX('DS2025'!$A$21:$A$35,MATCH(Z30,'DS2025'!$A$21:$A$35,1)+1)),
IF($AA$4=Database!$A$12,
_xlfn.FORECAST.LINEAR(
Z30,
INDEX('DS2025'!$E$21:$E$35,MATCH(Z30,'DS2025'!$D$21:$D$35,1)):
INDEX('DS2025'!$E$21:$E$35,MATCH(Z30,'DS2025'!$D$21:$D$35,1)+1),
INDEX('DS2025'!$D$21:$D$35,MATCH(Z30,'DS2025'!$D$21:$D$35,1)):
INDEX('DS2025'!$D$21:$D$35,MATCH(Z30,'DS2025'!$D$21:$D$35,1)+1)),
IF($AA$4=Database!$A$13,
_xlfn.FORECAST.LINEAR(
Z30,
INDEX('DS2025'!$H$21:$H$35,MATCH(Z30,'DS2025'!$G$21:$G$35,1)):
INDEX('DS2025'!$H$21:$H$35,MATCH(Z30,'DS2025'!$G$21:$G$35,1)+1),
INDEX('DS2025'!$G$21:$G$35,MATCH(Z30,'DS2025'!$G$21:$G$35,1)):
INDEX('DS2025'!$G$21:$G$35,MATCH(Z30,'DS2025'!$G$21:$G$35,1)+1)),
IF($AA$4=Database!$A$14,
_xlfn.FORECAST.LINEAR(
Z30,
INDEX('DS2025'!$K$21:$K$35,MATCH(Z30,'DS2025'!$J$21:$J$35,1)):
INDEX('DS2025'!$K$21:$K$35,MATCH(Z30,'DS2025'!$J$21:$J$35,1)+1),
INDEX('DS2025'!$J$21:$J$35,MATCH(Z30,'DS2025'!$J$21:$J$35,1)):
INDEX('DS2025'!$J$21:$J$35,MATCH(Z30,'DS2025'!$J$21:$J$35,1)+1)),
IF($AA$4=Database!$A$15,
_xlfn.FORECAST.LINEAR(
Z30,
INDEX('DS2025'!$N$21:$N$35,MATCH(Z30,'DS2025'!$M$21:$M$35,1)):
INDEX('DS2025'!$N$21:$N$35,MATCH(Z30,'DS2025'!$M$21:$M$35,1)+1),
INDEX('DS2025'!$M$21:$M$35,MATCH(Z30,'DS2025'!$M$21:$M$35,1)):
INDEX('DS2025'!$M$21:$M$35,MATCH(Z30,'DS2025'!$M$21:$M$35,1)+1)),
IF($AA$4=Database!$A$16,
_xlfn.FORECAST.LINEAR(
Z30,
INDEX('DS2025'!$Q$21:$Q$35,MATCH(Z30,'DS2025'!$P$21:$P$35,1)):
INDEX('DS2025'!$Q$21:$Q$35,MATCH(Z30,'DS2025'!$P$21:$P$35,1)+1),
INDEX('DS2025'!$P$21:$P$35,MATCH(Z30,'DS2025'!$P$21:$P$35,1)):
INDEX('DS2025'!$P$21:$P$35,MATCH(Z30,'DS2025'!$P$21:$P$35,1)+1)),
IF($AA$4=Database!$A$17,
_xlfn.FORECAST.LINEAR(
Z30,
INDEX('DS2025'!$T$21:$T$35,MATCH(Z30,'DS2025'!$S$21:$S$35,1)):
INDEX('DS2025'!$T$21:$T$35,MATCH(Z30,'DS2025'!$S$21:$S$35,1)+1),
INDEX('DS2025'!$S$21:$S$35,MATCH(Z30,'DS2025'!$S$21:$S$35,1)):
INDEX('DS2025'!$S$21:$S$35,MATCH(Z30,'DS2025'!$S$21:$S$35,1)+1)),
IF($AA$4=Database!$A$18,
_xlfn.FORECAST.LINEAR(
Z30,
INDEX('DS2025'!$W$21:$W$35,MATCH(Z30,'DS2025'!$V$21:$V$35,1)):
INDEX('DS2025'!$W$21:$W$35,MATCH(Z30,'DS2025'!$V$21:$V$35,1)+1),
INDEX('DS2025'!$V$21:$V$35,MATCH(Z30,'DS2025'!$V$21:$V$35,1)):
INDEX('DS2025'!$V$21:$V$35,MATCH(Z30,'DS2025'!$V$21:$V$35,1)+1)),
IF($AA$4=Database!$A$19,
_xlfn.FORECAST.LINEAR(
Z30,
INDEX('DS2025'!$Z$21:$Z$35,MATCH(Z30,'DS2025'!$Y$21:$Y$35,1)):
INDEX('DS2025'!$Z$21:$Z$35,MATCH(Z30,'DS2025'!$Y$21:$Y$35,1)+1),
INDEX('DS2025'!$Y$21:$Y$35,MATCH(Z30,'DS2025'!$Y$21:$Y$35,1)):
INDEX('DS2025'!$Y$21:$Y$35,MATCH(Z30,'DS2025'!$Y$21:$Y$35,1)+1)),
IF($AA$4=Database!$A$20,
_xlfn.FORECAST.LINEAR(
Z30,
INDEX('DS2025'!$AC$21:$AC$35,MATCH(Z30,'DS2025'!$AB$21:$AB$35,1)):
INDEX('DS2025'!$AC$21:$AC$35,MATCH(Z30,'DS2025'!$AB$21:$AB$35,1)+1),
INDEX('DS2025'!$AB$21:$AB$35,MATCH(Z30,'DS2025'!$AB$21:$AB$35,1)):
INDEX('DS2025'!$AB$21:$AB$35,MATCH(Z30,'DS2025'!$AB$21:$AB$35,1)+1))
)))))))))))))))))))</f>
        <v>-0.36000683863227351</v>
      </c>
      <c r="AB30" s="97">
        <f t="shared" si="8"/>
        <v>108.39199316136772</v>
      </c>
      <c r="AC30" s="318">
        <f>'Data 100 C'!K31</f>
        <v>107</v>
      </c>
      <c r="AD30" s="42"/>
      <c r="AE30" s="42"/>
      <c r="AF30" s="42"/>
    </row>
    <row r="31" spans="1:32" ht="15" customHeight="1">
      <c r="A31" s="316">
        <v>25</v>
      </c>
      <c r="B31" s="316">
        <f>'Data 100 C'!B32</f>
        <v>108.55500000000001</v>
      </c>
      <c r="C31" s="98">
        <f>IF($C$4=Database!$A$2,
_xlfn.FORECAST.LINEAR(B31,
INDEX('DS2025'!$B$5:$B$15,MATCH(B31,'DS2025'!$A$5:$A$15,1)):
INDEX('DS2025'!$B$5:$B$15,MATCH(B31,'DS2025'!$A$5:$A$15,1)+1),
INDEX('DS2025'!$A$5:$A$15,MATCH(B31,'DS2025'!$A$5:$A$15,1)):
INDEX('DS2025'!$A$5:$A$15,MATCH(B31,'DS2025'!$A$5:$A$15,1)+1)),
IF($C$4=Database!$A$3,
_xlfn.FORECAST.LINEAR(B31,
INDEX('DS2025'!$E$5:$E$15,MATCH(B31,'DS2025'!$D$5:$D$15,1)):
INDEX('DS2025'!$E$5:$E$15,MATCH(B31,'DS2025'!$D$5:$D$15,1)+1),
INDEX('DS2025'!$D$5:$D$15,MATCH(B31,'DS2025'!$D$5:$D$15,1)):
INDEX('DS2025'!$D$5:$D$15,MATCH(B31,'DS2025'!$D$5:$D$15,1)+1)),
IF($C$4=Database!$A$4,
_xlfn.FORECAST.LINEAR(B31,
INDEX('DS2025'!$H$5:$H$15,MATCH(B31,'DS2025'!$G$5:$G$15,1)):
INDEX('DS2025'!$H$5:$H$15,MATCH(B31,'DS2025'!$G$5:$G$15,1)+1),
INDEX('DS2025'!$G$5:$G$15,MATCH(B31,'DS2025'!$G$5:$G$15,1)):
INDEX('DS2025'!$G$5:$G$15,MATCH(B31,'DS2025'!$G$5:$G$15,1)+1)),
IF($C$4=Database!$A$5,
_xlfn.FORECAST.LINEAR(B31,
INDEX('DS2025'!$K$5:$K$15,MATCH(B31,'DS2025'!$J$5:$J$15,1)):
INDEX('DS2025'!$K$5:$K$15,MATCH(B31,'DS2025'!$J$5:$J$15,1)+1),
INDEX('DS2025'!$J$5:$J$15,MATCH(B31,'DS2025'!$J$5:$J$15,1)):
INDEX('DS2025'!$J$5:$J$15,MATCH(B31,'DS2025'!$J$5:$J$15,1)+1)),
IF($C$4=Database!$A$6,
_xlfn.FORECAST.LINEAR(B31,
INDEX('DS2025'!$N$5:$N$15,MATCH(B31,'DS2025'!$M$5:$M$15,1)):
INDEX('DS2025'!$N$5:$N$15,MATCH(B31,'DS2025'!$M$5:$M$15,1)+1),
INDEX('DS2025'!$M$5:$M$15,MATCH(B31,'DS2025'!$M$5:$M$15,1)):
INDEX('DS2025'!$M$5:$M$15,MATCH(B31,'DS2025'!$M$5:$M$15,1)+1)),
IF($C$4=Database!$A$7,
_xlfn.FORECAST.LINEAR(B31,
INDEX('DS2025'!$Q$5:$Q$15,MATCH(B31,'DS2025'!$P$5:$P$15,1)):
INDEX('DS2025'!$Q$5:$Q$15,MATCH(B31,'DS2025'!$P$5:$P$15,1)+1),
INDEX('DS2025'!$P$5:$P$15,MATCH(B31,'DS2025'!$P$5:$P$15,1)):
INDEX('DS2025'!$P$5:$P$15,MATCH(B31,'DS2025'!$P$5:$P$15,1)+1)),
IF($C$4=Database!$A$8,
_xlfn.FORECAST.LINEAR(B31,
INDEX('DS2025'!$T$5:$T$15,MATCH(B31,'DS2025'!$S$5:$S$15,1)):
INDEX('DS2025'!$T$5:$T$15,MATCH(B31,'DS2025'!$S$5:$S$15,1)+1),
INDEX('DS2025'!$S$5:$S$15,MATCH(B31,'DS2025'!$S$5:$S$15,1)):
INDEX('DS2025'!$S$5:$S$15,MATCH(B31,'DS2025'!$S$5:$S$15,1)+1)),
IF($C$4=Database!$A$9,
_xlfn.FORECAST.LINEAR(B31,
INDEX('DS2025'!$W$5:$W$15,MATCH(B31,'DS2025'!$V$5:$V$15,1)):
INDEX('DS2025'!$W$5:$W$15,MATCH(B31,'DS2025'!$V$5:$V$15,1)+1),
INDEX('DS2025'!$V$5:$V$15,MATCH(B31,'DS2025'!$V$5:$V$15,1)):
INDEX('DS2025'!$V$5:$V$15,MATCH(B31,'DS2025'!$V$5:$V$15,1)+1)),
IF($C$4=Database!$A$10,
_xlfn.FORECAST.LINEAR(B31,
INDEX('DS2025'!$Z$5:$Z$15,MATCH(B31,'DS2025'!$Y$5:$Y$15,1)):
INDEX('DS2025'!$Z$5:$Z$15,MATCH(B31,'DS2025'!$Y$5:$Y$15,1)+1),
INDEX('DS2025'!$Y$5:$Y$15,MATCH(B31,'DS2025'!$Y$5:$Y$15,1)):
INDEX('DS2025'!$Y$5:$Y$15,MATCH(B31,'DS2025'!$Y$5:$Y$15,1)+1)),
IF($C$4=Database!$A$11,
_xlfn.FORECAST.LINEAR(
B31,
INDEX('DS2025'!$B$21:$B$35,MATCH(B31,'DS2025'!$A$21:$A$35,1)):
INDEX('DS2025'!$B$21:$B$35,MATCH(B31,'DS2025'!$A$21:$A$35,1)+1),
INDEX('DS2025'!$A$21:$A$35,MATCH(B31,'DS2025'!$A$21:$A$35,1)):
INDEX('DS2025'!$A$21:$A$35,MATCH(B31,'DS2025'!$A$21:$A$35,1)+1)),
IF($C$4=Database!$A$12,
_xlfn.FORECAST.LINEAR(
B31,
INDEX('DS2025'!$E$21:$E$35,MATCH(B31,'DS2025'!$D$21:$D$35,1)):
INDEX('DS2025'!$E$21:$E$35,MATCH(B31,'DS2025'!$D$21:$D$35,1)+1),
INDEX('DS2025'!$D$21:$D$35,MATCH(B31,'DS2025'!$D$21:$D$35,1)):
INDEX('DS2025'!$D$21:$D$35,MATCH(B31,'DS2025'!$D$21:$D$35,1)+1)),
IF($C$4=Database!$A$13,
_xlfn.FORECAST.LINEAR(
B31,
INDEX('DS2025'!$H$21:$H$35,MATCH(B31,'DS2025'!$G$21:$G$35,1)):
INDEX('DS2025'!$H$21:$H$35,MATCH(B31,'DS2025'!$G$21:$G$35,1)+1),
INDEX('DS2025'!$G$21:$G$35,MATCH(B31,'DS2025'!$G$21:$G$35,1)):
INDEX('DS2025'!$G$21:$G$35,MATCH(B31,'DS2025'!$G$21:$G$35,1)+1)),
IF($C$4=Database!$A$14,
_xlfn.FORECAST.LINEAR(
B31,
INDEX('DS2025'!$K$21:$K$35,MATCH(B31,'DS2025'!$J$21:$J$35,1)):
INDEX('DS2025'!$K$21:$K$35,MATCH(B31,'DS2025'!$J$21:$J$35,1)+1),
INDEX('DS2025'!$J$21:$J$35,MATCH(B31,'DS2025'!$J$21:$J$35,1)):
INDEX('DS2025'!$J$21:$J$35,MATCH(B31,'DS2025'!$J$21:$J$35,1)+1)),
IF($C$4=Database!$A$15,
_xlfn.FORECAST.LINEAR(
B31,
INDEX('DS2025'!$N$21:$N$35,MATCH(B31,'DS2025'!$M$21:$M$35,1)):
INDEX('DS2025'!$N$21:$N$35,MATCH(B31,'DS2025'!$M$21:$M$35,1)+1),
INDEX('DS2025'!$M$21:$M$35,MATCH(B31,'DS2025'!$M$21:$M$35,1)):
INDEX('DS2025'!$M$21:$M$35,MATCH(B31,'DS2025'!$M$21:$M$35,1)+1)),
IF($C$4=Database!$A$16,
_xlfn.FORECAST.LINEAR(
B31,
INDEX('DS2025'!$Q$21:$Q$35,MATCH(B31,'DS2025'!$P$21:$P$35,1)):
INDEX('DS2025'!$Q$21:$Q$35,MATCH(B31,'DS2025'!$P$21:$P$35,1)+1),
INDEX('DS2025'!$P$21:$P$35,MATCH(B31,'DS2025'!$P$21:$P$35,1)):
INDEX('DS2025'!$P$21:$P$35,MATCH(B31,'DS2025'!$P$21:$P$35,1)+1)),
IF($C$4=Database!$A$17,
_xlfn.FORECAST.LINEAR(
B31,
INDEX('DS2025'!$T$21:$T$35,MATCH(B31,'DS2025'!$S$21:$S$35,1)):
INDEX('DS2025'!$T$21:$T$35,MATCH(B31,'DS2025'!$S$21:$S$35,1)+1),
INDEX('DS2025'!$S$21:$S$35,MATCH(B31,'DS2025'!$S$21:$S$35,1)):
INDEX('DS2025'!$S$21:$S$35,MATCH(B31,'DS2025'!$S$21:$S$35,1)+1)),
IF($C$4=Database!$A$18,
_xlfn.FORECAST.LINEAR(
B31,
INDEX('DS2025'!$W$21:$W$35,MATCH(B31,'DS2025'!$V$21:$V$35,1)):
INDEX('DS2025'!$W$21:$W$35,MATCH(B31,'DS2025'!$V$21:$V$35,1)+1),
INDEX('DS2025'!$V$21:$V$35,MATCH(B31,'DS2025'!$V$21:$V$35,1)):
INDEX('DS2025'!$V$21:$V$35,MATCH(B31,'DS2025'!$V$21:$V$35,1)+1)),
IF($C$4=Database!$A$19,
_xlfn.FORECAST.LINEAR(
B31,
INDEX('DS2025'!$Z$21:$Z$35,MATCH(B31,'DS2025'!$Y$21:$Y$35,1)):
INDEX('DS2025'!$Z$21:$Z$35,MATCH(B31,'DS2025'!$Y$21:$Y$35,1)+1),
INDEX('DS2025'!$Y$21:$Y$35,MATCH(B31,'DS2025'!$Y$21:$Y$35,1)):
INDEX('DS2025'!$Y$21:$Y$35,MATCH(B31,'DS2025'!$Y$21:$Y$35,1)+1)),
IF($C$4=Database!$A$20,
_xlfn.FORECAST.LINEAR(
B31,
INDEX('DS2025'!$AC$21:$AC$35,MATCH(B31,'DS2025'!$AB$21:$AB$35,1)):
INDEX('DS2025'!$AC$21:$AC$35,MATCH(B31,'DS2025'!$AB$21:$AB$35,1)+1),
INDEX('DS2025'!$AB$21:$AB$35,MATCH(B31,'DS2025'!$AB$21:$AB$35,1)):
INDEX('DS2025'!$AB$21:$AB$35,MATCH(B31,'DS2025'!$AB$21:$AB$35,1)+1))
)))))))))))))))))))</f>
        <v>-0.3599832033593281</v>
      </c>
      <c r="D31" s="98">
        <f t="shared" si="0"/>
        <v>108.19501679664067</v>
      </c>
      <c r="E31" s="98">
        <f>'Data 100 C'!C32</f>
        <v>109.76900000000001</v>
      </c>
      <c r="F31" s="98">
        <f>IF($F$4=Database!$A$2,
_xlfn.FORECAST.LINEAR(E31,
INDEX('DS2025'!$B$5:$B$15,MATCH(E31,'DS2025'!$A$5:$A$15,1)):
INDEX('DS2025'!$B$5:$B$15,MATCH(E31,'DS2025'!$A$5:$A$15,1)+1),
INDEX('DS2025'!$A$5:$A$15,MATCH(E31,'DS2025'!$A$5:$A$15,1)):
INDEX('DS2025'!$A$5:$A$15,MATCH(E31,'DS2025'!$A$5:$A$15,1)+1)),
IF($F$4=Database!$A$3,
_xlfn.FORECAST.LINEAR(E31,
INDEX('DS2025'!$E$5:$E$15,MATCH(E31,'DS2025'!$D$5:$D$15,1)):
INDEX('DS2025'!$E$5:$E$15,MATCH(E31,'DS2025'!$D$5:$D$15,1)+1),
INDEX('DS2025'!$D$5:$D$15,MATCH(E31,'DS2025'!$D$5:$D$15,1)):
INDEX('DS2025'!$D$5:$D$15,MATCH(E31,'DS2025'!$D$5:$D$15,1)+1)),
IF($F$4=Database!$A$4,
_xlfn.FORECAST.LINEAR(E31,
INDEX('DS2025'!$H$5:$H$15,MATCH(E31,'DS2025'!$G$5:$G$15,1)):
INDEX('DS2025'!$H$5:$H$15,MATCH(E31,'DS2025'!$G$5:$G$15,1)+1),
INDEX('DS2025'!$G$5:$G$15,MATCH(E31,'DS2025'!$G$5:$G$15,1)):
INDEX('DS2025'!$G$5:$G$15,MATCH(E31,'DS2025'!$G$5:$G$15,1)+1)),
IF($F$4=Database!$A$5,
_xlfn.FORECAST.LINEAR(E31,
INDEX('DS2025'!$K$5:$K$15,MATCH(E31,'DS2025'!$J$5:$J$15,1)):
INDEX('DS2025'!$K$5:$K$15,MATCH(E31,'DS2025'!$J$5:$J$15,1)+1),
INDEX('DS2025'!$J$5:$J$15,MATCH(E31,'DS2025'!$J$5:$J$15,1)):
INDEX('DS2025'!$J$5:$J$15,MATCH(E31,'DS2025'!$J$5:$J$15,1)+1)),
IF($F$4=Database!$A$6,
_xlfn.FORECAST.LINEAR(E31,
INDEX('DS2025'!$N$5:$N$15,MATCH(E31,'DS2025'!$M$5:$M$15,1)):
INDEX('DS2025'!$N$5:$N$15,MATCH(E31,'DS2025'!$M$5:$M$15,1)+1),
INDEX('DS2025'!$M$5:$M$15,MATCH(E31,'DS2025'!$M$5:$M$15,1)):
INDEX('DS2025'!$M$5:$M$15,MATCH(E31,'DS2025'!$M$5:$M$15,1)+1)),
IF($F$4=Database!$A$7,
_xlfn.FORECAST.LINEAR(E31,
INDEX('DS2025'!$Q$5:$Q$15,MATCH(E31,'DS2025'!$P$5:$P$15,1)):
INDEX('DS2025'!$Q$5:$Q$15,MATCH(E31,'DS2025'!$P$5:$P$15,1)+1),
INDEX('DS2025'!$P$5:$P$15,MATCH(E31,'DS2025'!$P$5:$P$15,1)):
INDEX('DS2025'!$P$5:$P$15,MATCH(E31,'DS2025'!$P$5:$P$15,1)+1)),
IF($F$4=Database!$A$8,
_xlfn.FORECAST.LINEAR(E31,
INDEX('DS2025'!$T$5:$T$15,MATCH(E31,'DS2025'!$S$5:$S$15,1)):
INDEX('DS2025'!$T$5:$T$15,MATCH(E31,'DS2025'!$S$5:$S$15,1)+1),
INDEX('DS2025'!$S$5:$S$15,MATCH(E31,'DS2025'!$S$5:$S$15,1)):
INDEX('DS2025'!$S$5:$S$15,MATCH(E31,'DS2025'!$S$5:$S$15,1)+1)),
IF($F$4=Database!$A$9,
_xlfn.FORECAST.LINEAR(E31,
INDEX('DS2025'!$W$5:$W$15,MATCH(E31,'DS2025'!$V$5:$V$15,1)):
INDEX('DS2025'!$W$5:$W$15,MATCH(E31,'DS2025'!$V$5:$V$15,1)+1),
INDEX('DS2025'!$V$5:$V$15,MATCH(E31,'DS2025'!$V$5:$V$15,1)):
INDEX('DS2025'!$V$5:$V$15,MATCH(E31,'DS2025'!$V$5:$V$15,1)+1)),
IF($F$4=Database!$A$10,
_xlfn.FORECAST.LINEAR(E31,
INDEX('DS2025'!$Z$5:$Z$15,MATCH(E31,'DS2025'!$Y$5:$Y$15,1)):
INDEX('DS2025'!$Z$5:$Z$15,MATCH(E31,'DS2025'!$Y$5:$Y$15,1)+1),
INDEX('DS2025'!$Y$5:$Y$15,MATCH(E31,'DS2025'!$Y$5:$Y$15,1)):
INDEX('DS2025'!$Y$5:$Y$15,MATCH(E31,'DS2025'!$Y$5:$Y$15,1)+1)),
IF($F$4=Database!$A$11,
_xlfn.FORECAST.LINEAR(
E31,
INDEX('DS2025'!$B$21:$B$35,MATCH(E31,'DS2025'!$A$21:$A$35,1)):
INDEX('DS2025'!$B$21:$B$35,MATCH(E31,'DS2025'!$A$21:$A$35,1)+1),
INDEX('DS2025'!$A$21:$A$35,MATCH(E31,'DS2025'!$A$21:$A$35,1)):
INDEX('DS2025'!$A$21:$A$35,MATCH(E31,'DS2025'!$A$21:$A$35,1)+1)),
IF($F$4=Database!$A$12,
_xlfn.FORECAST.LINEAR(
E31,
INDEX('DS2025'!$E$21:$E$35,MATCH(E31,'DS2025'!$D$21:$D$35,1)):
INDEX('DS2025'!$E$21:$E$35,MATCH(E31,'DS2025'!$D$21:$D$35,1)+1),
INDEX('DS2025'!$D$21:$D$35,MATCH(E31,'DS2025'!$D$21:$D$35,1)):
INDEX('DS2025'!$D$21:$D$35,MATCH(E31,'DS2025'!$D$21:$D$35,1)+1)),
IF($F$4=Database!$A$13,
_xlfn.FORECAST.LINEAR(
E31,
INDEX('DS2025'!$H$21:$H$35,MATCH(E31,'DS2025'!$G$21:$G$35,1)):
INDEX('DS2025'!$H$21:$H$35,MATCH(E31,'DS2025'!$G$21:$G$35,1)+1),
INDEX('DS2025'!$G$21:$G$35,MATCH(E31,'DS2025'!$G$21:$G$35,1)):
INDEX('DS2025'!$G$21:$G$35,MATCH(E31,'DS2025'!$G$21:$G$35,1)+1)),
IF($F$4=Database!$A$14,
_xlfn.FORECAST.LINEAR(
E31,
INDEX('DS2025'!$K$21:$K$35,MATCH(E31,'DS2025'!$J$21:$J$35,1)):
INDEX('DS2025'!$K$21:$K$35,MATCH(E31,'DS2025'!$J$21:$J$35,1)+1),
INDEX('DS2025'!$J$21:$J$35,MATCH(E31,'DS2025'!$J$21:$J$35,1)):
INDEX('DS2025'!$J$21:$J$35,MATCH(E31,'DS2025'!$J$21:$J$35,1)+1)),
IF($F$4=Database!$A$15,
_xlfn.FORECAST.LINEAR(
E31,
INDEX('DS2025'!$N$21:$N$35,MATCH(E31,'DS2025'!$M$21:$M$35,1)):
INDEX('DS2025'!$N$21:$N$35,MATCH(E31,'DS2025'!$M$21:$M$35,1)+1),
INDEX('DS2025'!$M$21:$M$35,MATCH(E31,'DS2025'!$M$21:$M$35,1)):
INDEX('DS2025'!$M$21:$M$35,MATCH(E31,'DS2025'!$M$21:$M$35,1)+1)),
IF($F$4=Database!$A$16,
_xlfn.FORECAST.LINEAR(
E31,
INDEX('DS2025'!$Q$21:$Q$35,MATCH(E31,'DS2025'!$P$21:$P$35,1)):
INDEX('DS2025'!$Q$21:$Q$35,MATCH(E31,'DS2025'!$P$21:$P$35,1)+1),
INDEX('DS2025'!$P$21:$P$35,MATCH(E31,'DS2025'!$P$21:$P$35,1)):
INDEX('DS2025'!$P$21:$P$35,MATCH(E31,'DS2025'!$P$21:$P$35,1)+1)),
IF($F$4=Database!$A$17,
_xlfn.FORECAST.LINEAR(
E31,
INDEX('DS2025'!$T$21:$T$35,MATCH(E31,'DS2025'!$S$21:$S$35,1)):
INDEX('DS2025'!$T$21:$T$35,MATCH(E31,'DS2025'!$S$21:$S$35,1)+1),
INDEX('DS2025'!$S$21:$S$35,MATCH(E31,'DS2025'!$S$21:$S$35,1)):
INDEX('DS2025'!$S$21:$S$35,MATCH(E31,'DS2025'!$S$21:$S$35,1)+1)),
IF($F$4=Database!$A$18,
_xlfn.FORECAST.LINEAR(
E31,
INDEX('DS2025'!$W$21:$W$35,MATCH(E31,'DS2025'!$V$21:$V$35,1)):
INDEX('DS2025'!$W$21:$W$35,MATCH(E31,'DS2025'!$V$21:$V$35,1)+1),
INDEX('DS2025'!$V$21:$V$35,MATCH(E31,'DS2025'!$V$21:$V$35,1)):
INDEX('DS2025'!$V$21:$V$35,MATCH(E31,'DS2025'!$V$21:$V$35,1)+1)),
IF($F$4=Database!$A$19,
_xlfn.FORECAST.LINEAR(
E31,
INDEX('DS2025'!$Z$21:$Z$35,MATCH(E31,'DS2025'!$Y$21:$Y$35,1)):
INDEX('DS2025'!$Z$21:$Z$35,MATCH(E31,'DS2025'!$Y$21:$Y$35,1)+1),
INDEX('DS2025'!$Y$21:$Y$35,MATCH(E31,'DS2025'!$Y$21:$Y$35,1)):
INDEX('DS2025'!$Y$21:$Y$35,MATCH(E31,'DS2025'!$Y$21:$Y$35,1)+1)),
IF($F$4=Database!$A$20,
_xlfn.FORECAST.LINEAR(
E31,
INDEX('DS2025'!$AC$21:$AC$35,MATCH(E31,'DS2025'!$AB$21:$AB$35,1)):
INDEX('DS2025'!$AC$21:$AC$35,MATCH(E31,'DS2025'!$AB$21:$AB$35,1)+1),
INDEX('DS2025'!$AB$21:$AB$35,MATCH(E31,'DS2025'!$AB$21:$AB$35,1)):
INDEX('DS2025'!$AB$21:$AB$35,MATCH(E31,'DS2025'!$AB$21:$AB$35,1)+1))
)))))))))))))))))))</f>
        <v>-0.36012885422915414</v>
      </c>
      <c r="G31" s="98">
        <f t="shared" si="1"/>
        <v>109.40887114577085</v>
      </c>
      <c r="H31" s="98">
        <f>'Data 100 C'!D32</f>
        <v>108.303</v>
      </c>
      <c r="I31" s="98">
        <f>IF($I$4=Database!$A$2,
_xlfn.FORECAST.LINEAR(H31,
INDEX('DS2025'!$B$5:$B$15,MATCH(H31,'DS2025'!$A$5:$A$15,1)):
INDEX('DS2025'!$B$5:$B$15,MATCH(H31,'DS2025'!$A$5:$A$15,1)+1),
INDEX('DS2025'!$A$5:$A$15,MATCH(H31,'DS2025'!$A$5:$A$15,1)):
INDEX('DS2025'!$A$5:$A$15,MATCH(H31,'DS2025'!$A$5:$A$15,1)+1)),
IF($I$4=Database!$A$3,
_xlfn.FORECAST.LINEAR(H31,
INDEX('DS2025'!$E$5:$E$15,MATCH(H31,'DS2025'!$D$5:$D$15,1)):
INDEX('DS2025'!$E$5:$E$15,MATCH(H31,'DS2025'!$D$5:$D$15,1)+1),
INDEX('DS2025'!$D$5:$D$15,MATCH(H31,'DS2025'!$D$5:$D$15,1)):
INDEX('DS2025'!$D$5:$D$15,MATCH(H31,'DS2025'!$D$5:$D$15,1)+1)),
IF($I$4=Database!$A$4,
_xlfn.FORECAST.LINEAR(H31,
INDEX('DS2025'!$H$5:$H$15,MATCH(H31,'DS2025'!$G$5:$G$15,1)):
INDEX('DS2025'!$H$5:$H$15,MATCH(H31,'DS2025'!$G$5:$G$15,1)+1),
INDEX('DS2025'!$G$5:$G$15,MATCH(H31,'DS2025'!$G$5:$G$15,1)):
INDEX('DS2025'!$G$5:$G$15,MATCH(H31,'DS2025'!$G$5:$G$15,1)+1)),
IF($I$4=Database!$A$5,
_xlfn.FORECAST.LINEAR(H31,
INDEX('DS2025'!$K$5:$K$15,MATCH(H31,'DS2025'!$J$5:$J$15,1)):
INDEX('DS2025'!$K$5:$K$15,MATCH(H31,'DS2025'!$J$5:$J$15,1)+1),
INDEX('DS2025'!$J$5:$J$15,MATCH(H31,'DS2025'!$J$5:$J$15,1)):
INDEX('DS2025'!$J$5:$J$15,MATCH(H31,'DS2025'!$J$5:$J$15,1)+1)),
IF($I$4=Database!$A$6,
_xlfn.FORECAST.LINEAR(H31,
INDEX('DS2025'!$N$5:$N$15,MATCH(H31,'DS2025'!$M$5:$M$15,1)):
INDEX('DS2025'!$N$5:$N$15,MATCH(H31,'DS2025'!$M$5:$M$15,1)+1),
INDEX('DS2025'!$M$5:$M$15,MATCH(H31,'DS2025'!$M$5:$M$15,1)):
INDEX('DS2025'!$M$5:$M$15,MATCH(H31,'DS2025'!$M$5:$M$15,1)+1)),
IF($I$4=Database!$A$7,
_xlfn.FORECAST.LINEAR(H31,
INDEX('DS2025'!$Q$5:$Q$15,MATCH(H31,'DS2025'!$P$5:$P$15,1)):
INDEX('DS2025'!$Q$5:$Q$15,MATCH(H31,'DS2025'!$P$5:$P$15,1)+1),
INDEX('DS2025'!$P$5:$P$15,MATCH(H31,'DS2025'!$P$5:$P$15,1)):
INDEX('DS2025'!$P$5:$P$15,MATCH(H31,'DS2025'!$P$5:$P$15,1)+1)),
IF($I$4=Database!$A$8,
_xlfn.FORECAST.LINEAR(H31,
INDEX('DS2025'!$T$5:$T$15,MATCH(H31,'DS2025'!$S$5:$S$15,1)):
INDEX('DS2025'!$T$5:$T$15,MATCH(H31,'DS2025'!$S$5:$S$15,1)+1),
INDEX('DS2025'!$S$5:$S$15,MATCH(H31,'DS2025'!$S$5:$S$15,1)):
INDEX('DS2025'!$S$5:$S$15,MATCH(H31,'DS2025'!$S$5:$S$15,1)+1)),
IF($I$4=Database!$A$9,
_xlfn.FORECAST.LINEAR(H31,
INDEX('DS2025'!$W$5:$W$15,MATCH(H31,'DS2025'!$V$5:$V$15,1)):
INDEX('DS2025'!$W$5:$W$15,MATCH(H31,'DS2025'!$V$5:$V$15,1)+1),
INDEX('DS2025'!$V$5:$V$15,MATCH(H31,'DS2025'!$V$5:$V$15,1)):
INDEX('DS2025'!$V$5:$V$15,MATCH(H31,'DS2025'!$V$5:$V$15,1)+1)),
IF($I$4=Database!$A$10,
_xlfn.FORECAST.LINEAR(H31,
INDEX('DS2025'!$Z$5:$Z$15,MATCH(H31,'DS2025'!$Y$5:$Y$15,1)):
INDEX('DS2025'!$Z$5:$Z$15,MATCH(H31,'DS2025'!$Y$5:$Y$15,1)+1),
INDEX('DS2025'!$Y$5:$Y$15,MATCH(H31,'DS2025'!$Y$5:$Y$15,1)):
INDEX('DS2025'!$Y$5:$Y$15,MATCH(H31,'DS2025'!$Y$5:$Y$15,1)+1)),
IF($I$4=Database!$A$11,
_xlfn.FORECAST.LINEAR(
H31,
INDEX('DS2025'!$B$21:$B$35,MATCH(H31,'DS2025'!$A$21:$A$35,1)):
INDEX('DS2025'!$B$21:$B$35,MATCH(H31,'DS2025'!$A$21:$A$35,1)+1),
INDEX('DS2025'!$A$21:$A$35,MATCH(H31,'DS2025'!$A$21:$A$35,1)):
INDEX('DS2025'!$A$21:$A$35,MATCH(H31,'DS2025'!$A$21:$A$35,1)+1)),
IF($I$4=Database!$A$12,
_xlfn.FORECAST.LINEAR(
H31,
INDEX('DS2025'!$E$21:$E$35,MATCH(H31,'DS2025'!$D$21:$D$35,1)):
INDEX('DS2025'!$E$21:$E$35,MATCH(H31,'DS2025'!$D$21:$D$35,1)+1),
INDEX('DS2025'!$D$21:$D$35,MATCH(H31,'DS2025'!$D$21:$D$35,1)):
INDEX('DS2025'!$D$21:$D$35,MATCH(H31,'DS2025'!$D$21:$D$35,1)+1)),
IF($I$4=Database!$A$13,
_xlfn.FORECAST.LINEAR(
H31,
INDEX('DS2025'!$H$21:$H$35,MATCH(H31,'DS2025'!$G$21:$G$35,1)):
INDEX('DS2025'!$H$21:$H$35,MATCH(H31,'DS2025'!$G$21:$G$35,1)+1),
INDEX('DS2025'!$G$21:$G$35,MATCH(H31,'DS2025'!$G$21:$G$35,1)):
INDEX('DS2025'!$G$21:$G$35,MATCH(H31,'DS2025'!$G$21:$G$35,1)+1)),
IF($I$4=Database!$A$14,
_xlfn.FORECAST.LINEAR(
H31,
INDEX('DS2025'!$K$21:$K$35,MATCH(H31,'DS2025'!$J$21:$J$35,1)):
INDEX('DS2025'!$K$21:$K$35,MATCH(H31,'DS2025'!$J$21:$J$35,1)+1),
INDEX('DS2025'!$J$21:$J$35,MATCH(H31,'DS2025'!$J$21:$J$35,1)):
INDEX('DS2025'!$J$21:$J$35,MATCH(H31,'DS2025'!$J$21:$J$35,1)+1)),
IF($I$4=Database!$A$15,
_xlfn.FORECAST.LINEAR(
H31,
INDEX('DS2025'!$N$21:$N$35,MATCH(H31,'DS2025'!$M$21:$M$35,1)):
INDEX('DS2025'!$N$21:$N$35,MATCH(H31,'DS2025'!$M$21:$M$35,1)+1),
INDEX('DS2025'!$M$21:$M$35,MATCH(H31,'DS2025'!$M$21:$M$35,1)):
INDEX('DS2025'!$M$21:$M$35,MATCH(H31,'DS2025'!$M$21:$M$35,1)+1)),
IF($I$4=Database!$A$16,
_xlfn.FORECAST.LINEAR(
H31,
INDEX('DS2025'!$Q$21:$Q$35,MATCH(H31,'DS2025'!$P$21:$P$35,1)):
INDEX('DS2025'!$Q$21:$Q$35,MATCH(H31,'DS2025'!$P$21:$P$35,1)+1),
INDEX('DS2025'!$P$21:$P$35,MATCH(H31,'DS2025'!$P$21:$P$35,1)):
INDEX('DS2025'!$P$21:$P$35,MATCH(H31,'DS2025'!$P$21:$P$35,1)+1)),
IF($I$4=Database!$A$17,
_xlfn.FORECAST.LINEAR(
H31,
INDEX('DS2025'!$T$21:$T$35,MATCH(H31,'DS2025'!$S$21:$S$35,1)):
INDEX('DS2025'!$T$21:$T$35,MATCH(H31,'DS2025'!$S$21:$S$35,1)+1),
INDEX('DS2025'!$S$21:$S$35,MATCH(H31,'DS2025'!$S$21:$S$35,1)):
INDEX('DS2025'!$S$21:$S$35,MATCH(H31,'DS2025'!$S$21:$S$35,1)+1)),
IF($I$4=Database!$A$18,
_xlfn.FORECAST.LINEAR(
H31,
INDEX('DS2025'!$W$21:$W$35,MATCH(H31,'DS2025'!$V$21:$V$35,1)):
INDEX('DS2025'!$W$21:$W$35,MATCH(H31,'DS2025'!$V$21:$V$35,1)+1),
INDEX('DS2025'!$V$21:$V$35,MATCH(H31,'DS2025'!$V$21:$V$35,1)):
INDEX('DS2025'!$V$21:$V$35,MATCH(H31,'DS2025'!$V$21:$V$35,1)+1)),
IF($I$4=Database!$A$19,
_xlfn.FORECAST.LINEAR(
H31,
INDEX('DS2025'!$Z$21:$Z$35,MATCH(H31,'DS2025'!$Y$21:$Y$35,1)):
INDEX('DS2025'!$Z$21:$Z$35,MATCH(H31,'DS2025'!$Y$21:$Y$35,1)+1),
INDEX('DS2025'!$Y$21:$Y$35,MATCH(H31,'DS2025'!$Y$21:$Y$35,1)):
INDEX('DS2025'!$Y$21:$Y$35,MATCH(H31,'DS2025'!$Y$21:$Y$35,1)+1)),
IF($I$4=Database!$A$20,
_xlfn.FORECAST.LINEAR(
H31,
INDEX('DS2025'!$AC$21:$AC$35,MATCH(H31,'DS2025'!$AB$21:$AB$35,1)):
INDEX('DS2025'!$AC$21:$AC$35,MATCH(H31,'DS2025'!$AB$21:$AB$35,1)+1),
INDEX('DS2025'!$AB$21:$AB$35,MATCH(H31,'DS2025'!$AB$21:$AB$35,1)):
INDEX('DS2025'!$AB$21:$AB$35,MATCH(H31,'DS2025'!$AB$21:$AB$35,1)+1))
)))))))))))))))))))</f>
        <v>-0.23127342347732438</v>
      </c>
      <c r="J31" s="98">
        <f t="shared" si="2"/>
        <v>108.07172657652268</v>
      </c>
      <c r="K31" s="98">
        <f>'Data 100 C'!E32</f>
        <v>108.684</v>
      </c>
      <c r="L31" s="98">
        <f>IF($L$4=Database!$A$2,
_xlfn.FORECAST.LINEAR(K31,
INDEX('DS2025'!$B$5:$B$15,MATCH(K31,'DS2025'!$A$5:$A$15,1)):
INDEX('DS2025'!$B$5:$B$15,MATCH(K31,'DS2025'!$A$5:$A$15,1)+1),
INDEX('DS2025'!$A$5:$A$15,MATCH(K31,'DS2025'!$A$5:$A$15,1)):
INDEX('DS2025'!$A$5:$A$15,MATCH(K31,'DS2025'!$A$5:$A$15,1)+1)),
IF($L$4=Database!$A$3,
_xlfn.FORECAST.LINEAR(K31,
INDEX('DS2025'!$E$5:$E$15,MATCH(K31,'DS2025'!$D$5:$D$15,1)):
INDEX('DS2025'!$E$5:$E$15,MATCH(K31,'DS2025'!$D$5:$D$15,1)+1),
INDEX('DS2025'!$D$5:$D$15,MATCH(K31,'DS2025'!$D$5:$D$15,1)):
INDEX('DS2025'!$D$5:$D$15,MATCH(K31,'DS2025'!$D$5:$D$15,1)+1)),
IF($L$4=Database!$A$4,
_xlfn.FORECAST.LINEAR(K31,
INDEX('DS2025'!$H$5:$H$15,MATCH(K31,'DS2025'!$G$5:$G$15,1)):
INDEX('DS2025'!$H$5:$H$15,MATCH(K31,'DS2025'!$G$5:$G$15,1)+1),
INDEX('DS2025'!$G$5:$G$15,MATCH(K31,'DS2025'!$G$5:$G$15,1)):
INDEX('DS2025'!$G$5:$G$15,MATCH(K31,'DS2025'!$G$5:$G$15,1)+1)),
IF($L$4=Database!$A$5,
_xlfn.FORECAST.LINEAR(K31,
INDEX('DS2025'!$K$5:$K$15,MATCH(K31,'DS2025'!$J$5:$J$15,1)):
INDEX('DS2025'!$K$5:$K$15,MATCH(K31,'DS2025'!$J$5:$J$15,1)+1),
INDEX('DS2025'!$J$5:$J$15,MATCH(K31,'DS2025'!$J$5:$J$15,1)):
INDEX('DS2025'!$J$5:$J$15,MATCH(K31,'DS2025'!$J$5:$J$15,1)+1)),
IF($L$4=Database!$A$6,
_xlfn.FORECAST.LINEAR(K31,
INDEX('DS2025'!$N$5:$N$15,MATCH(K31,'DS2025'!$M$5:$M$15,1)):
INDEX('DS2025'!$N$5:$N$15,MATCH(K31,'DS2025'!$M$5:$M$15,1)+1),
INDEX('DS2025'!$M$5:$M$15,MATCH(K31,'DS2025'!$M$5:$M$15,1)):
INDEX('DS2025'!$M$5:$M$15,MATCH(K31,'DS2025'!$M$5:$M$15,1)+1)),
IF($L$4=Database!$A$7,
_xlfn.FORECAST.LINEAR(K31,
INDEX('DS2025'!$Q$5:$Q$15,MATCH(K31,'DS2025'!$P$5:$P$15,1)):
INDEX('DS2025'!$Q$5:$Q$15,MATCH(K31,'DS2025'!$P$5:$P$15,1)+1),
INDEX('DS2025'!$P$5:$P$15,MATCH(K31,'DS2025'!$P$5:$P$15,1)):
INDEX('DS2025'!$P$5:$P$15,MATCH(K31,'DS2025'!$P$5:$P$15,1)+1)),
IF($L$4=Database!$A$8,
_xlfn.FORECAST.LINEAR(K31,
INDEX('DS2025'!$T$5:$T$15,MATCH(K31,'DS2025'!$S$5:$S$15,1)):
INDEX('DS2025'!$T$5:$T$15,MATCH(K31,'DS2025'!$S$5:$S$15,1)+1),
INDEX('DS2025'!$S$5:$S$15,MATCH(K31,'DS2025'!$S$5:$S$15,1)):
INDEX('DS2025'!$S$5:$S$15,MATCH(K31,'DS2025'!$S$5:$S$15,1)+1)),
IF($L$4=Database!$A$9,
_xlfn.FORECAST.LINEAR(K31,
INDEX('DS2025'!$W$5:$W$15,MATCH(K31,'DS2025'!$V$5:$V$15,1)):
INDEX('DS2025'!$W$5:$W$15,MATCH(K31,'DS2025'!$V$5:$V$15,1)+1),
INDEX('DS2025'!$V$5:$V$15,MATCH(K31,'DS2025'!$V$5:$V$15,1)):
INDEX('DS2025'!$V$5:$V$15,MATCH(K31,'DS2025'!$V$5:$V$15,1)+1)),
IF($L$4=Database!$A$10,
_xlfn.FORECAST.LINEAR(K31,
INDEX('DS2025'!$Z$5:$Z$15,MATCH(K31,'DS2025'!$Y$5:$Y$15,1)):
INDEX('DS2025'!$Z$5:$Z$15,MATCH(K31,'DS2025'!$Y$5:$Y$15,1)+1),
INDEX('DS2025'!$Y$5:$Y$15,MATCH(K31,'DS2025'!$Y$5:$Y$15,1)):
INDEX('DS2025'!$Y$5:$Y$15,MATCH(K31,'DS2025'!$Y$5:$Y$15,1)+1)),
IF($L$4=Database!$A$11,
_xlfn.FORECAST.LINEAR(
K31,
INDEX('DS2025'!$B$21:$B$35,MATCH(K31,'DS2025'!$A$21:$A$35,1)):
INDEX('DS2025'!$B$21:$B$35,MATCH(K31,'DS2025'!$A$21:$A$35,1)+1),
INDEX('DS2025'!$A$21:$A$35,MATCH(K31,'DS2025'!$A$21:$A$35,1)):
INDEX('DS2025'!$A$21:$A$35,MATCH(K31,'DS2025'!$A$21:$A$35,1)+1)),
IF($L$4=Database!$A$12,
_xlfn.FORECAST.LINEAR(
K31,
INDEX('DS2025'!$E$21:$E$35,MATCH(K31,'DS2025'!$D$21:$D$35,1)):
INDEX('DS2025'!$E$21:$E$35,MATCH(K31,'DS2025'!$D$21:$D$35,1)+1),
INDEX('DS2025'!$D$21:$D$35,MATCH(K31,'DS2025'!$D$21:$D$35,1)):
INDEX('DS2025'!$D$21:$D$35,MATCH(K31,'DS2025'!$D$21:$D$35,1)+1)),
IF($L$4=Database!$A$13,
_xlfn.FORECAST.LINEAR(
K31,
INDEX('DS2025'!$H$21:$H$35,MATCH(K31,'DS2025'!$G$21:$G$35,1)):
INDEX('DS2025'!$H$21:$H$35,MATCH(K31,'DS2025'!$G$21:$G$35,1)+1),
INDEX('DS2025'!$G$21:$G$35,MATCH(K31,'DS2025'!$G$21:$G$35,1)):
INDEX('DS2025'!$G$21:$G$35,MATCH(K31,'DS2025'!$G$21:$G$35,1)+1)),
IF($L$4=Database!$A$14,
_xlfn.FORECAST.LINEAR(
K31,
INDEX('DS2025'!$K$21:$K$35,MATCH(K31,'DS2025'!$J$21:$J$35,1)):
INDEX('DS2025'!$K$21:$K$35,MATCH(K31,'DS2025'!$J$21:$J$35,1)+1),
INDEX('DS2025'!$J$21:$J$35,MATCH(K31,'DS2025'!$J$21:$J$35,1)):
INDEX('DS2025'!$J$21:$J$35,MATCH(K31,'DS2025'!$J$21:$J$35,1)+1)),
IF($L$4=Database!$A$15,
_xlfn.FORECAST.LINEAR(
K31,
INDEX('DS2025'!$N$21:$N$35,MATCH(K31,'DS2025'!$M$21:$M$35,1)):
INDEX('DS2025'!$N$21:$N$35,MATCH(K31,'DS2025'!$M$21:$M$35,1)+1),
INDEX('DS2025'!$M$21:$M$35,MATCH(K31,'DS2025'!$M$21:$M$35,1)):
INDEX('DS2025'!$M$21:$M$35,MATCH(K31,'DS2025'!$M$21:$M$35,1)+1)),
IF($L$4=Database!$A$16,
_xlfn.FORECAST.LINEAR(
K31,
INDEX('DS2025'!$Q$21:$Q$35,MATCH(K31,'DS2025'!$P$21:$P$35,1)):
INDEX('DS2025'!$Q$21:$Q$35,MATCH(K31,'DS2025'!$P$21:$P$35,1)+1),
INDEX('DS2025'!$P$21:$P$35,MATCH(K31,'DS2025'!$P$21:$P$35,1)):
INDEX('DS2025'!$P$21:$P$35,MATCH(K31,'DS2025'!$P$21:$P$35,1)+1)),
IF($L$4=Database!$A$17,
_xlfn.FORECAST.LINEAR(
K31,
INDEX('DS2025'!$T$21:$T$35,MATCH(K31,'DS2025'!$S$21:$S$35,1)):
INDEX('DS2025'!$T$21:$T$35,MATCH(K31,'DS2025'!$S$21:$S$35,1)+1),
INDEX('DS2025'!$S$21:$S$35,MATCH(K31,'DS2025'!$S$21:$S$35,1)):
INDEX('DS2025'!$S$21:$S$35,MATCH(K31,'DS2025'!$S$21:$S$35,1)+1)),
IF($L$4=Database!$A$18,
_xlfn.FORECAST.LINEAR(
K31,
INDEX('DS2025'!$W$21:$W$35,MATCH(K31,'DS2025'!$V$21:$V$35,1)):
INDEX('DS2025'!$W$21:$W$35,MATCH(K31,'DS2025'!$V$21:$V$35,1)+1),
INDEX('DS2025'!$V$21:$V$35,MATCH(K31,'DS2025'!$V$21:$V$35,1)):
INDEX('DS2025'!$V$21:$V$35,MATCH(K31,'DS2025'!$V$21:$V$35,1)+1)),
IF($L$4=Database!$A$19,
_xlfn.FORECAST.LINEAR(
K31,
INDEX('DS2025'!$Z$21:$Z$35,MATCH(K31,'DS2025'!$Y$21:$Y$35,1)):
INDEX('DS2025'!$Z$21:$Z$35,MATCH(K31,'DS2025'!$Y$21:$Y$35,1)+1),
INDEX('DS2025'!$Y$21:$Y$35,MATCH(K31,'DS2025'!$Y$21:$Y$35,1)):
INDEX('DS2025'!$Y$21:$Y$35,MATCH(K31,'DS2025'!$Y$21:$Y$35,1)+1)),
IF($L$4=Database!$A$20,
_xlfn.FORECAST.LINEAR(
K31,
INDEX('DS2025'!$AC$21:$AC$35,MATCH(K31,'DS2025'!$AB$21:$AB$35,1)):
INDEX('DS2025'!$AC$21:$AC$35,MATCH(K31,'DS2025'!$AB$21:$AB$35,1)+1),
INDEX('DS2025'!$AB$21:$AB$35,MATCH(K31,'DS2025'!$AB$21:$AB$35,1)):
INDEX('DS2025'!$AB$21:$AB$35,MATCH(K31,'DS2025'!$AB$21:$AB$35,1)+1))
)))))))))))))))))))</f>
        <v>-0.35999868026394716</v>
      </c>
      <c r="M31" s="98">
        <f t="shared" si="3"/>
        <v>108.32400131973606</v>
      </c>
      <c r="N31" s="317">
        <f>'Data 100 C'!F32</f>
        <v>106.643</v>
      </c>
      <c r="O31" s="98">
        <f>IF($O$4=Database!$A$2,
_xlfn.FORECAST.LINEAR(N31,
INDEX('DS2025'!$B$5:$B$15,MATCH(N31,'DS2025'!$A$5:$A$15,1)):
INDEX('DS2025'!$B$5:$B$15,MATCH(N31,'DS2025'!$A$5:$A$15,1)+1),
INDEX('DS2025'!$A$5:$A$15,MATCH(N31,'DS2025'!$A$5:$A$15,1)):
INDEX('DS2025'!$A$5:$A$15,MATCH(N31,'DS2025'!$A$5:$A$15,1)+1)),
IF($O$4=Database!$A$3,
_xlfn.FORECAST.LINEAR(N31,
INDEX('DS2025'!$E$5:$E$15,MATCH(N31,'DS2025'!$D$5:$D$15,1)):
INDEX('DS2025'!$E$5:$E$15,MATCH(N31,'DS2025'!$D$5:$D$15,1)+1),
INDEX('DS2025'!$D$5:$D$15,MATCH(N31,'DS2025'!$D$5:$D$15,1)):
INDEX('DS2025'!$D$5:$D$15,MATCH(N31,'DS2025'!$D$5:$D$15,1)+1)),
IF($O$4=Database!$A$4,
_xlfn.FORECAST.LINEAR(N31,
INDEX('DS2025'!$H$5:$H$15,MATCH(N31,'DS2025'!$G$5:$G$15,1)):
INDEX('DS2025'!$H$5:$H$15,MATCH(N31,'DS2025'!$G$5:$G$15,1)+1),
INDEX('DS2025'!$G$5:$G$15,MATCH(N31,'DS2025'!$G$5:$G$15,1)):
INDEX('DS2025'!$G$5:$G$15,MATCH(N31,'DS2025'!$G$5:$G$15,1)+1)),
IF($O$4=Database!$A$5,
_xlfn.FORECAST.LINEAR(N31,
INDEX('DS2025'!$K$5:$K$15,MATCH(N31,'DS2025'!$J$5:$J$15,1)):
INDEX('DS2025'!$K$5:$K$15,MATCH(N31,'DS2025'!$J$5:$J$15,1)+1),
INDEX('DS2025'!$J$5:$J$15,MATCH(N31,'DS2025'!$J$5:$J$15,1)):
INDEX('DS2025'!$J$5:$J$15,MATCH(N31,'DS2025'!$J$5:$J$15,1)+1)),
IF($O$4=Database!$A$6,
_xlfn.FORECAST.LINEAR(N31,
INDEX('DS2025'!$N$5:$N$15,MATCH(N31,'DS2025'!$M$5:$M$15,1)):
INDEX('DS2025'!$N$5:$N$15,MATCH(N31,'DS2025'!$M$5:$M$15,1)+1),
INDEX('DS2025'!$M$5:$M$15,MATCH(N31,'DS2025'!$M$5:$M$15,1)):
INDEX('DS2025'!$M$5:$M$15,MATCH(N31,'DS2025'!$M$5:$M$15,1)+1)),
IF($O$4=Database!$A$7,
_xlfn.FORECAST.LINEAR(N31,
INDEX('DS2025'!$Q$5:$Q$15,MATCH(N31,'DS2025'!$P$5:$P$15,1)):
INDEX('DS2025'!$Q$5:$Q$15,MATCH(N31,'DS2025'!$P$5:$P$15,1)+1),
INDEX('DS2025'!$P$5:$P$15,MATCH(N31,'DS2025'!$P$5:$P$15,1)):
INDEX('DS2025'!$P$5:$P$15,MATCH(N31,'DS2025'!$P$5:$P$15,1)+1)),
IF($O$4=Database!$A$8,
_xlfn.FORECAST.LINEAR(N31,
INDEX('DS2025'!$T$5:$T$15,MATCH(N31,'DS2025'!$S$5:$S$15,1)):
INDEX('DS2025'!$T$5:$T$15,MATCH(N31,'DS2025'!$S$5:$S$15,1)+1),
INDEX('DS2025'!$S$5:$S$15,MATCH(N31,'DS2025'!$S$5:$S$15,1)):
INDEX('DS2025'!$S$5:$S$15,MATCH(N31,'DS2025'!$S$5:$S$15,1)+1)),
IF($O$4=Database!$A$9,
_xlfn.FORECAST.LINEAR(N31,
INDEX('DS2025'!$W$5:$W$15,MATCH(N31,'DS2025'!$V$5:$V$15,1)):
INDEX('DS2025'!$W$5:$W$15,MATCH(N31,'DS2025'!$V$5:$V$15,1)+1),
INDEX('DS2025'!$V$5:$V$15,MATCH(N31,'DS2025'!$V$5:$V$15,1)):
INDEX('DS2025'!$V$5:$V$15,MATCH(N31,'DS2025'!$V$5:$V$15,1)+1)),
IF($O$4=Database!$A$10,
_xlfn.FORECAST.LINEAR(N31,
INDEX('DS2025'!$Z$5:$Z$15,MATCH(N31,'DS2025'!$Y$5:$Y$15,1)):
INDEX('DS2025'!$Z$5:$Z$15,MATCH(N31,'DS2025'!$Y$5:$Y$15,1)+1),
INDEX('DS2025'!$Y$5:$Y$15,MATCH(N31,'DS2025'!$Y$5:$Y$15,1)):
INDEX('DS2025'!$Y$5:$Y$15,MATCH(N31,'DS2025'!$Y$5:$Y$15,1)+1)),
IF($O$4=Database!$A$11,
_xlfn.FORECAST.LINEAR(
N31,
INDEX('DS2025'!$B$21:$B$35,MATCH(N31,'DS2025'!$A$21:$A$35,1)):
INDEX('DS2025'!$B$21:$B$35,MATCH(N31,'DS2025'!$A$21:$A$35,1)+1),
INDEX('DS2025'!$A$21:$A$35,MATCH(N31,'DS2025'!$A$21:$A$35,1)):
INDEX('DS2025'!$A$21:$A$35,MATCH(N31,'DS2025'!$A$21:$A$35,1)+1)),
IF($O$4=Database!$A$12,
_xlfn.FORECAST.LINEAR(
N31,
INDEX('DS2025'!$E$21:$E$35,MATCH(N31,'DS2025'!$D$21:$D$35,1)):
INDEX('DS2025'!$E$21:$E$35,MATCH(N31,'DS2025'!$D$21:$D$35,1)+1),
INDEX('DS2025'!$D$21:$D$35,MATCH(N31,'DS2025'!$D$21:$D$35,1)):
INDEX('DS2025'!$D$21:$D$35,MATCH(N31,'DS2025'!$D$21:$D$35,1)+1)),
IF($O$4=Database!$A$13,
_xlfn.FORECAST.LINEAR(
N31,
INDEX('DS2025'!$H$21:$H$35,MATCH(N31,'DS2025'!$G$21:$G$35,1)):
INDEX('DS2025'!$H$21:$H$35,MATCH(N31,'DS2025'!$G$21:$G$35,1)+1),
INDEX('DS2025'!$G$21:$G$35,MATCH(N31,'DS2025'!$G$21:$G$35,1)):
INDEX('DS2025'!$G$21:$G$35,MATCH(N31,'DS2025'!$G$21:$G$35,1)+1)),
IF($O$4=Database!$A$14,
_xlfn.FORECAST.LINEAR(
N31,
INDEX('DS2025'!$K$21:$K$35,MATCH(N31,'DS2025'!$J$21:$J$35,1)):
INDEX('DS2025'!$K$21:$K$35,MATCH(N31,'DS2025'!$J$21:$J$35,1)+1),
INDEX('DS2025'!$J$21:$J$35,MATCH(N31,'DS2025'!$J$21:$J$35,1)):
INDEX('DS2025'!$J$21:$J$35,MATCH(N31,'DS2025'!$J$21:$J$35,1)+1)),
IF($O$4=Database!$A$15,
_xlfn.FORECAST.LINEAR(
N31,
INDEX('DS2025'!$N$21:$N$35,MATCH(N31,'DS2025'!$M$21:$M$35,1)):
INDEX('DS2025'!$N$21:$N$35,MATCH(N31,'DS2025'!$M$21:$M$35,1)+1),
INDEX('DS2025'!$M$21:$M$35,MATCH(N31,'DS2025'!$M$21:$M$35,1)):
INDEX('DS2025'!$M$21:$M$35,MATCH(N31,'DS2025'!$M$21:$M$35,1)+1)),
IF($O$4=Database!$A$16,
_xlfn.FORECAST.LINEAR(
N31,
INDEX('DS2025'!$Q$21:$Q$35,MATCH(N31,'DS2025'!$P$21:$P$35,1)):
INDEX('DS2025'!$Q$21:$Q$35,MATCH(N31,'DS2025'!$P$21:$P$35,1)+1),
INDEX('DS2025'!$P$21:$P$35,MATCH(N31,'DS2025'!$P$21:$P$35,1)):
INDEX('DS2025'!$P$21:$P$35,MATCH(N31,'DS2025'!$P$21:$P$35,1)+1)),
IF($O$4=Database!$A$17,
_xlfn.FORECAST.LINEAR(
N31,
INDEX('DS2025'!$T$21:$T$35,MATCH(N31,'DS2025'!$S$21:$S$35,1)):
INDEX('DS2025'!$T$21:$T$35,MATCH(N31,'DS2025'!$S$21:$S$35,1)+1),
INDEX('DS2025'!$S$21:$S$35,MATCH(N31,'DS2025'!$S$21:$S$35,1)):
INDEX('DS2025'!$S$21:$S$35,MATCH(N31,'DS2025'!$S$21:$S$35,1)+1)),
IF($O$4=Database!$A$18,
_xlfn.FORECAST.LINEAR(
N31,
INDEX('DS2025'!$W$21:$W$35,MATCH(N31,'DS2025'!$V$21:$V$35,1)):
INDEX('DS2025'!$W$21:$W$35,MATCH(N31,'DS2025'!$V$21:$V$35,1)+1),
INDEX('DS2025'!$V$21:$V$35,MATCH(N31,'DS2025'!$V$21:$V$35,1)):
INDEX('DS2025'!$V$21:$V$35,MATCH(N31,'DS2025'!$V$21:$V$35,1)+1)),
IF($O$4=Database!$A$19,
_xlfn.FORECAST.LINEAR(
N31,
INDEX('DS2025'!$Z$21:$Z$35,MATCH(N31,'DS2025'!$Y$21:$Y$35,1)):
INDEX('DS2025'!$Z$21:$Z$35,MATCH(N31,'DS2025'!$Y$21:$Y$35,1)+1),
INDEX('DS2025'!$Y$21:$Y$35,MATCH(N31,'DS2025'!$Y$21:$Y$35,1)):
INDEX('DS2025'!$Y$21:$Y$35,MATCH(N31,'DS2025'!$Y$21:$Y$35,1)+1)),
IF($O$4=Database!$A$20,
_xlfn.FORECAST.LINEAR(
N31,
INDEX('DS2025'!$AC$21:$AC$35,MATCH(N31,'DS2025'!$AB$21:$AB$35,1)):
INDEX('DS2025'!$AC$21:$AC$35,MATCH(N31,'DS2025'!$AB$21:$AB$35,1)+1),
INDEX('DS2025'!$AB$21:$AB$35,MATCH(N31,'DS2025'!$AB$21:$AB$35,1)):
INDEX('DS2025'!$AB$21:$AB$35,MATCH(N31,'DS2025'!$AB$21:$AB$35,1)+1))
)))))))))))))))))))</f>
        <v>-0.35975380923815231</v>
      </c>
      <c r="P31" s="96">
        <f t="shared" si="4"/>
        <v>106.28324619076184</v>
      </c>
      <c r="Q31" s="317">
        <f>'Data 100 C'!G32</f>
        <v>107.974</v>
      </c>
      <c r="R31" s="98">
        <f>IF($R$4=Database!$A$2,
_xlfn.FORECAST.LINEAR(Q31,
INDEX('DS2025'!$B$5:$B$15,MATCH(Q31,'DS2025'!$A$5:$A$15,1)):
INDEX('DS2025'!$B$5:$B$15,MATCH(Q31,'DS2025'!$A$5:$A$15,1)+1),
INDEX('DS2025'!$A$5:$A$15,MATCH(Q31,'DS2025'!$A$5:$A$15,1)):
INDEX('DS2025'!$A$5:$A$15,MATCH(Q31,'DS2025'!$A$5:$A$15,1)+1)),
IF($R$4=Database!$A$3,
_xlfn.FORECAST.LINEAR(Q31,
INDEX('DS2025'!$E$5:$E$15,MATCH(Q31,'DS2025'!$D$5:$D$15,1)):
INDEX('DS2025'!$E$5:$E$15,MATCH(Q31,'DS2025'!$D$5:$D$15,1)+1),
INDEX('DS2025'!$D$5:$D$15,MATCH(Q31,'DS2025'!$D$5:$D$15,1)):
INDEX('DS2025'!$D$5:$D$15,MATCH(Q31,'DS2025'!$D$5:$D$15,1)+1)),
IF($R$4=Database!$A$4,
_xlfn.FORECAST.LINEAR(Q31,
INDEX('DS2025'!$H$5:$H$15,MATCH(Q31,'DS2025'!$G$5:$G$15,1)):
INDEX('DS2025'!$H$5:$H$15,MATCH(Q31,'DS2025'!$G$5:$G$15,1)+1),
INDEX('DS2025'!$G$5:$G$15,MATCH(Q31,'DS2025'!$G$5:$G$15,1)):
INDEX('DS2025'!$G$5:$G$15,MATCH(Q31,'DS2025'!$G$5:$G$15,1)+1)),
IF($R$4=Database!$A$5,
_xlfn.FORECAST.LINEAR(Q31,
INDEX('DS2025'!$K$5:$K$15,MATCH(Q31,'DS2025'!$J$5:$J$15,1)):
INDEX('DS2025'!$K$5:$K$15,MATCH(Q31,'DS2025'!$J$5:$J$15,1)+1),
INDEX('DS2025'!$J$5:$J$15,MATCH(Q31,'DS2025'!$J$5:$J$15,1)):
INDEX('DS2025'!$J$5:$J$15,MATCH(Q31,'DS2025'!$J$5:$J$15,1)+1)),
IF($R$4=Database!$A$6,
_xlfn.FORECAST.LINEAR(Q31,
INDEX('DS2025'!$N$5:$N$15,MATCH(Q31,'DS2025'!$M$5:$M$15,1)):
INDEX('DS2025'!$N$5:$N$15,MATCH(Q31,'DS2025'!$M$5:$M$15,1)+1),
INDEX('DS2025'!$M$5:$M$15,MATCH(Q31,'DS2025'!$M$5:$M$15,1)):
INDEX('DS2025'!$M$5:$M$15,MATCH(Q31,'DS2025'!$M$5:$M$15,1)+1)),
IF($R$4=Database!$A$7,
_xlfn.FORECAST.LINEAR(Q31,
INDEX('DS2025'!$Q$5:$Q$15,MATCH(Q31,'DS2025'!$P$5:$P$15,1)):
INDEX('DS2025'!$Q$5:$Q$15,MATCH(Q31,'DS2025'!$P$5:$P$15,1)+1),
INDEX('DS2025'!$P$5:$P$15,MATCH(Q31,'DS2025'!$P$5:$P$15,1)):
INDEX('DS2025'!$P$5:$P$15,MATCH(Q31,'DS2025'!$P$5:$P$15,1)+1)),
IF($R$4=Database!$A$8,
_xlfn.FORECAST.LINEAR(Q31,
INDEX('DS2025'!$T$5:$T$15,MATCH(Q31,'DS2025'!$S$5:$S$15,1)):
INDEX('DS2025'!$T$5:$T$15,MATCH(Q31,'DS2025'!$S$5:$S$15,1)+1),
INDEX('DS2025'!$S$5:$S$15,MATCH(Q31,'DS2025'!$S$5:$S$15,1)):
INDEX('DS2025'!$S$5:$S$15,MATCH(Q31,'DS2025'!$S$5:$S$15,1)+1)),
IF($R$4=Database!$A$9,
_xlfn.FORECAST.LINEAR(Q31,
INDEX('DS2025'!$W$5:$W$15,MATCH(Q31,'DS2025'!$V$5:$V$15,1)):
INDEX('DS2025'!$W$5:$W$15,MATCH(Q31,'DS2025'!$V$5:$V$15,1)+1),
INDEX('DS2025'!$V$5:$V$15,MATCH(Q31,'DS2025'!$V$5:$V$15,1)):
INDEX('DS2025'!$V$5:$V$15,MATCH(Q31,'DS2025'!$V$5:$V$15,1)+1)),
IF($R$4=Database!$A$10,
_xlfn.FORECAST.LINEAR(Q31,
INDEX('DS2025'!$Z$5:$Z$15,MATCH(Q31,'DS2025'!$Y$5:$Y$15,1)):
INDEX('DS2025'!$Z$5:$Z$15,MATCH(Q31,'DS2025'!$Y$5:$Y$15,1)+1),
INDEX('DS2025'!$Y$5:$Y$15,MATCH(Q31,'DS2025'!$Y$5:$Y$15,1)):
INDEX('DS2025'!$Y$5:$Y$15,MATCH(Q31,'DS2025'!$Y$5:$Y$15,1)+1)),
IF($R$4=Database!$A$11,
_xlfn.FORECAST.LINEAR(
Q31,
INDEX('DS2025'!$B$21:$B$35,MATCH(Q31,'DS2025'!$A$21:$A$35,1)):
INDEX('DS2025'!$B$21:$B$35,MATCH(Q31,'DS2025'!$A$21:$A$35,1)+1),
INDEX('DS2025'!$A$21:$A$35,MATCH(Q31,'DS2025'!$A$21:$A$35,1)):
INDEX('DS2025'!$A$21:$A$35,MATCH(Q31,'DS2025'!$A$21:$A$35,1)+1)),
IF($R$4=Database!$A$12,
_xlfn.FORECAST.LINEAR(
Q31,
INDEX('DS2025'!$E$21:$E$35,MATCH(Q31,'DS2025'!$D$21:$D$35,1)):
INDEX('DS2025'!$E$21:$E$35,MATCH(Q31,'DS2025'!$D$21:$D$35,1)+1),
INDEX('DS2025'!$D$21:$D$35,MATCH(Q31,'DS2025'!$D$21:$D$35,1)):
INDEX('DS2025'!$D$21:$D$35,MATCH(Q31,'DS2025'!$D$21:$D$35,1)+1)),
IF($R$4=Database!$A$13,
_xlfn.FORECAST.LINEAR(
Q31,
INDEX('DS2025'!$H$21:$H$35,MATCH(Q31,'DS2025'!$G$21:$G$35,1)):
INDEX('DS2025'!$H$21:$H$35,MATCH(Q31,'DS2025'!$G$21:$G$35,1)+1),
INDEX('DS2025'!$G$21:$G$35,MATCH(Q31,'DS2025'!$G$21:$G$35,1)):
INDEX('DS2025'!$G$21:$G$35,MATCH(Q31,'DS2025'!$G$21:$G$35,1)+1)),
IF($R$4=Database!$A$14,
_xlfn.FORECAST.LINEAR(
Q31,
INDEX('DS2025'!$K$21:$K$35,MATCH(Q31,'DS2025'!$J$21:$J$35,1)):
INDEX('DS2025'!$K$21:$K$35,MATCH(Q31,'DS2025'!$J$21:$J$35,1)+1),
INDEX('DS2025'!$J$21:$J$35,MATCH(Q31,'DS2025'!$J$21:$J$35,1)):
INDEX('DS2025'!$J$21:$J$35,MATCH(Q31,'DS2025'!$J$21:$J$35,1)+1)),
IF($R$4=Database!$A$15,
_xlfn.FORECAST.LINEAR(
Q31,
INDEX('DS2025'!$N$21:$N$35,MATCH(Q31,'DS2025'!$M$21:$M$35,1)):
INDEX('DS2025'!$N$21:$N$35,MATCH(Q31,'DS2025'!$M$21:$M$35,1)+1),
INDEX('DS2025'!$M$21:$M$35,MATCH(Q31,'DS2025'!$M$21:$M$35,1)):
INDEX('DS2025'!$M$21:$M$35,MATCH(Q31,'DS2025'!$M$21:$M$35,1)+1)),
IF($R$4=Database!$A$16,
_xlfn.FORECAST.LINEAR(
Q31,
INDEX('DS2025'!$Q$21:$Q$35,MATCH(Q31,'DS2025'!$P$21:$P$35,1)):
INDEX('DS2025'!$Q$21:$Q$35,MATCH(Q31,'DS2025'!$P$21:$P$35,1)+1),
INDEX('DS2025'!$P$21:$P$35,MATCH(Q31,'DS2025'!$P$21:$P$35,1)):
INDEX('DS2025'!$P$21:$P$35,MATCH(Q31,'DS2025'!$P$21:$P$35,1)+1)),
IF($R$4=Database!$A$17,
_xlfn.FORECAST.LINEAR(
Q31,
INDEX('DS2025'!$T$21:$T$35,MATCH(Q31,'DS2025'!$S$21:$S$35,1)):
INDEX('DS2025'!$T$21:$T$35,MATCH(Q31,'DS2025'!$S$21:$S$35,1)+1),
INDEX('DS2025'!$S$21:$S$35,MATCH(Q31,'DS2025'!$S$21:$S$35,1)):
INDEX('DS2025'!$S$21:$S$35,MATCH(Q31,'DS2025'!$S$21:$S$35,1)+1)),
IF($R$4=Database!$A$18,
_xlfn.FORECAST.LINEAR(
Q31,
INDEX('DS2025'!$W$21:$W$35,MATCH(Q31,'DS2025'!$V$21:$V$35,1)):
INDEX('DS2025'!$W$21:$W$35,MATCH(Q31,'DS2025'!$V$21:$V$35,1)+1),
INDEX('DS2025'!$V$21:$V$35,MATCH(Q31,'DS2025'!$V$21:$V$35,1)):
INDEX('DS2025'!$V$21:$V$35,MATCH(Q31,'DS2025'!$V$21:$V$35,1)+1)),
IF($R$4=Database!$A$19,
_xlfn.FORECAST.LINEAR(
Q31,
INDEX('DS2025'!$Z$21:$Z$35,MATCH(Q31,'DS2025'!$Y$21:$Y$35,1)):
INDEX('DS2025'!$Z$21:$Z$35,MATCH(Q31,'DS2025'!$Y$21:$Y$35,1)+1),
INDEX('DS2025'!$Y$21:$Y$35,MATCH(Q31,'DS2025'!$Y$21:$Y$35,1)):
INDEX('DS2025'!$Y$21:$Y$35,MATCH(Q31,'DS2025'!$Y$21:$Y$35,1)+1)),
IF($R$4=Database!$A$20,
_xlfn.FORECAST.LINEAR(
Q31,
INDEX('DS2025'!$AC$21:$AC$35,MATCH(Q31,'DS2025'!$AB$21:$AB$35,1)):
INDEX('DS2025'!$AC$21:$AC$35,MATCH(Q31,'DS2025'!$AB$21:$AB$35,1)+1),
INDEX('DS2025'!$AB$21:$AB$35,MATCH(Q31,'DS2025'!$AB$21:$AB$35,1)):
INDEX('DS2025'!$AB$21:$AB$35,MATCH(Q31,'DS2025'!$AB$21:$AB$35,1)+1))
)))))))))))))))))))</f>
        <v>-1.7545781399808252E-2</v>
      </c>
      <c r="S31" s="98">
        <f t="shared" si="5"/>
        <v>107.9564542186002</v>
      </c>
      <c r="T31" s="317">
        <f>'Data 100 C'!H32</f>
        <v>105.934</v>
      </c>
      <c r="U31" s="98">
        <f>IF($U$4=Database!$A$2,
_xlfn.FORECAST.LINEAR(T31,
INDEX('DS2025'!$B$5:$B$15,MATCH(T31,'DS2025'!$A$5:$A$15,1)):
INDEX('DS2025'!$B$5:$B$15,MATCH(T31,'DS2025'!$A$5:$A$15,1)+1),
INDEX('DS2025'!$A$5:$A$15,MATCH(T31,'DS2025'!$A$5:$A$15,1)):
INDEX('DS2025'!$A$5:$A$15,MATCH(T31,'DS2025'!$A$5:$A$15,1)+1)),
IF($U$4=Database!$A$3,
_xlfn.FORECAST.LINEAR(T31,
INDEX('DS2025'!$E$5:$E$15,MATCH(T31,'DS2025'!$D$5:$D$15,1)):
INDEX('DS2025'!$E$5:$E$15,MATCH(T31,'DS2025'!$D$5:$D$15,1)+1),
INDEX('DS2025'!$D$5:$D$15,MATCH(T31,'DS2025'!$D$5:$D$15,1)):
INDEX('DS2025'!$D$5:$D$15,MATCH(T31,'DS2025'!$D$5:$D$15,1)+1)),
IF($U$4=Database!$A$4,
_xlfn.FORECAST.LINEAR(T31,
INDEX('DS2025'!$H$5:$H$15,MATCH(T31,'DS2025'!$G$5:$G$15,1)):
INDEX('DS2025'!$H$5:$H$15,MATCH(T31,'DS2025'!$G$5:$G$15,1)+1),
INDEX('DS2025'!$G$5:$G$15,MATCH(T31,'DS2025'!$G$5:$G$15,1)):
INDEX('DS2025'!$G$5:$G$15,MATCH(T31,'DS2025'!$G$5:$G$15,1)+1)),
IF($U$4=Database!$A$5,
_xlfn.FORECAST.LINEAR(T31,
INDEX('DS2025'!$K$5:$K$15,MATCH(T31,'DS2025'!$J$5:$J$15,1)):
INDEX('DS2025'!$K$5:$K$15,MATCH(T31,'DS2025'!$J$5:$J$15,1)+1),
INDEX('DS2025'!$J$5:$J$15,MATCH(T31,'DS2025'!$J$5:$J$15,1)):
INDEX('DS2025'!$J$5:$J$15,MATCH(T31,'DS2025'!$J$5:$J$15,1)+1)),
IF($U$4=Database!$A$6,
_xlfn.FORECAST.LINEAR(T31,
INDEX('DS2025'!$N$5:$N$15,MATCH(T31,'DS2025'!$M$5:$M$15,1)):
INDEX('DS2025'!$N$5:$N$15,MATCH(T31,'DS2025'!$M$5:$M$15,1)+1),
INDEX('DS2025'!$M$5:$M$15,MATCH(T31,'DS2025'!$M$5:$M$15,1)):
INDEX('DS2025'!$M$5:$M$15,MATCH(T31,'DS2025'!$M$5:$M$15,1)+1)),
IF($U$4=Database!$A$7,
_xlfn.FORECAST.LINEAR(T31,
INDEX('DS2025'!$Q$5:$Q$15,MATCH(T31,'DS2025'!$P$5:$P$15,1)):
INDEX('DS2025'!$Q$5:$Q$15,MATCH(T31,'DS2025'!$P$5:$P$15,1)+1),
INDEX('DS2025'!$P$5:$P$15,MATCH(T31,'DS2025'!$P$5:$P$15,1)):
INDEX('DS2025'!$P$5:$P$15,MATCH(T31,'DS2025'!$P$5:$P$15,1)+1)),
IF($U$4=Database!$A$8,
_xlfn.FORECAST.LINEAR(T31,
INDEX('DS2025'!$T$5:$T$15,MATCH(T31,'DS2025'!$S$5:$S$15,1)):
INDEX('DS2025'!$T$5:$T$15,MATCH(T31,'DS2025'!$S$5:$S$15,1)+1),
INDEX('DS2025'!$S$5:$S$15,MATCH(T31,'DS2025'!$S$5:$S$15,1)):
INDEX('DS2025'!$S$5:$S$15,MATCH(T31,'DS2025'!$S$5:$S$15,1)+1)),
IF($U$4=Database!$A$9,
_xlfn.FORECAST.LINEAR(T31,
INDEX('DS2025'!$W$5:$W$15,MATCH(T31,'DS2025'!$V$5:$V$15,1)):
INDEX('DS2025'!$W$5:$W$15,MATCH(T31,'DS2025'!$V$5:$V$15,1)+1),
INDEX('DS2025'!$V$5:$V$15,MATCH(T31,'DS2025'!$V$5:$V$15,1)):
INDEX('DS2025'!$V$5:$V$15,MATCH(T31,'DS2025'!$V$5:$V$15,1)+1)),
IF($U$4=Database!$A$10,
_xlfn.FORECAST.LINEAR(T31,
INDEX('DS2025'!$Z$5:$Z$15,MATCH(T31,'DS2025'!$Y$5:$Y$15,1)):
INDEX('DS2025'!$Z$5:$Z$15,MATCH(T31,'DS2025'!$Y$5:$Y$15,1)+1),
INDEX('DS2025'!$Y$5:$Y$15,MATCH(T31,'DS2025'!$Y$5:$Y$15,1)):
INDEX('DS2025'!$Y$5:$Y$15,MATCH(T31,'DS2025'!$Y$5:$Y$15,1)+1)),
IF($U$4=Database!$A$11,
_xlfn.FORECAST.LINEAR(
T31,
INDEX('DS2025'!$B$21:$B$35,MATCH(T31,'DS2025'!$A$21:$A$35,1)):
INDEX('DS2025'!$B$21:$B$35,MATCH(T31,'DS2025'!$A$21:$A$35,1)+1),
INDEX('DS2025'!$A$21:$A$35,MATCH(T31,'DS2025'!$A$21:$A$35,1)):
INDEX('DS2025'!$A$21:$A$35,MATCH(T31,'DS2025'!$A$21:$A$35,1)+1)),
IF($U$4=Database!$A$12,
_xlfn.FORECAST.LINEAR(
T31,
INDEX('DS2025'!$E$21:$E$35,MATCH(T31,'DS2025'!$D$21:$D$35,1)):
INDEX('DS2025'!$E$21:$E$35,MATCH(T31,'DS2025'!$D$21:$D$35,1)+1),
INDEX('DS2025'!$D$21:$D$35,MATCH(T31,'DS2025'!$D$21:$D$35,1)):
INDEX('DS2025'!$D$21:$D$35,MATCH(T31,'DS2025'!$D$21:$D$35,1)+1)),
IF($U$4=Database!$A$13,
_xlfn.FORECAST.LINEAR(
T31,
INDEX('DS2025'!$H$21:$H$35,MATCH(T31,'DS2025'!$G$21:$G$35,1)):
INDEX('DS2025'!$H$21:$H$35,MATCH(T31,'DS2025'!$G$21:$G$35,1)+1),
INDEX('DS2025'!$G$21:$G$35,MATCH(T31,'DS2025'!$G$21:$G$35,1)):
INDEX('DS2025'!$G$21:$G$35,MATCH(T31,'DS2025'!$G$21:$G$35,1)+1)),
IF($U$4=Database!$A$14,
_xlfn.FORECAST.LINEAR(
T31,
INDEX('DS2025'!$K$21:$K$35,MATCH(T31,'DS2025'!$J$21:$J$35,1)):
INDEX('DS2025'!$K$21:$K$35,MATCH(T31,'DS2025'!$J$21:$J$35,1)+1),
INDEX('DS2025'!$J$21:$J$35,MATCH(T31,'DS2025'!$J$21:$J$35,1)):
INDEX('DS2025'!$J$21:$J$35,MATCH(T31,'DS2025'!$J$21:$J$35,1)+1)),
IF($U$4=Database!$A$15,
_xlfn.FORECAST.LINEAR(
T31,
INDEX('DS2025'!$N$21:$N$35,MATCH(T31,'DS2025'!$M$21:$M$35,1)):
INDEX('DS2025'!$N$21:$N$35,MATCH(T31,'DS2025'!$M$21:$M$35,1)+1),
INDEX('DS2025'!$M$21:$M$35,MATCH(T31,'DS2025'!$M$21:$M$35,1)):
INDEX('DS2025'!$M$21:$M$35,MATCH(T31,'DS2025'!$M$21:$M$35,1)+1)),
IF($U$4=Database!$A$16,
_xlfn.FORECAST.LINEAR(
T31,
INDEX('DS2025'!$Q$21:$Q$35,MATCH(T31,'DS2025'!$P$21:$P$35,1)):
INDEX('DS2025'!$Q$21:$Q$35,MATCH(T31,'DS2025'!$P$21:$P$35,1)+1),
INDEX('DS2025'!$P$21:$P$35,MATCH(T31,'DS2025'!$P$21:$P$35,1)):
INDEX('DS2025'!$P$21:$P$35,MATCH(T31,'DS2025'!$P$21:$P$35,1)+1)),
IF($U$4=Database!$A$17,
_xlfn.FORECAST.LINEAR(
T31,
INDEX('DS2025'!$T$21:$T$35,MATCH(T31,'DS2025'!$S$21:$S$35,1)):
INDEX('DS2025'!$T$21:$T$35,MATCH(T31,'DS2025'!$S$21:$S$35,1)+1),
INDEX('DS2025'!$S$21:$S$35,MATCH(T31,'DS2025'!$S$21:$S$35,1)):
INDEX('DS2025'!$S$21:$S$35,MATCH(T31,'DS2025'!$S$21:$S$35,1)+1)),
IF($U$4=Database!$A$18,
_xlfn.FORECAST.LINEAR(
T31,
INDEX('DS2025'!$W$21:$W$35,MATCH(T31,'DS2025'!$V$21:$V$35,1)):
INDEX('DS2025'!$W$21:$W$35,MATCH(T31,'DS2025'!$V$21:$V$35,1)+1),
INDEX('DS2025'!$V$21:$V$35,MATCH(T31,'DS2025'!$V$21:$V$35,1)):
INDEX('DS2025'!$V$21:$V$35,MATCH(T31,'DS2025'!$V$21:$V$35,1)+1)),
IF($U$4=Database!$A$19,
_xlfn.FORECAST.LINEAR(
T31,
INDEX('DS2025'!$Z$21:$Z$35,MATCH(T31,'DS2025'!$Y$21:$Y$35,1)):
INDEX('DS2025'!$Z$21:$Z$35,MATCH(T31,'DS2025'!$Y$21:$Y$35,1)+1),
INDEX('DS2025'!$Y$21:$Y$35,MATCH(T31,'DS2025'!$Y$21:$Y$35,1)):
INDEX('DS2025'!$Y$21:$Y$35,MATCH(T31,'DS2025'!$Y$21:$Y$35,1)+1)),
IF($U$4=Database!$A$20,
_xlfn.FORECAST.LINEAR(
T31,
INDEX('DS2025'!$AC$21:$AC$35,MATCH(T31,'DS2025'!$AB$21:$AB$35,1)):
INDEX('DS2025'!$AC$21:$AC$35,MATCH(T31,'DS2025'!$AB$21:$AB$35,1)+1),
INDEX('DS2025'!$AB$21:$AB$35,MATCH(T31,'DS2025'!$AB$21:$AB$35,1)):
INDEX('DS2025'!$AB$21:$AB$35,MATCH(T31,'DS2025'!$AB$21:$AB$35,1)+1))
)))))))))))))))))))</f>
        <v>-0.35966874625074979</v>
      </c>
      <c r="V31" s="98">
        <f t="shared" si="6"/>
        <v>105.57433125374925</v>
      </c>
      <c r="W31" s="317">
        <f>'Data 100 C'!I32</f>
        <v>106.75700000000001</v>
      </c>
      <c r="X31" s="98">
        <f>IF($X$4=Database!$A$2,
_xlfn.FORECAST.LINEAR(W31,
INDEX('DS2025'!$B$5:$B$15,MATCH(W31,'DS2025'!$A$5:$A$15,1)):
INDEX('DS2025'!$B$5:$B$15,MATCH(W31,'DS2025'!$A$5:$A$15,1)+1),
INDEX('DS2025'!$A$5:$A$15,MATCH(W31,'DS2025'!$A$5:$A$15,1)):
INDEX('DS2025'!$A$5:$A$15,MATCH(W31,'DS2025'!$A$5:$A$15,1)+1)),
IF($X$4=Database!$A$3,
_xlfn.FORECAST.LINEAR(W31,
INDEX('DS2025'!$E$5:$E$15,MATCH(W31,'DS2025'!$D$5:$D$15,1)):
INDEX('DS2025'!$E$5:$E$15,MATCH(W31,'DS2025'!$D$5:$D$15,1)+1),
INDEX('DS2025'!$D$5:$D$15,MATCH(W31,'DS2025'!$D$5:$D$15,1)):
INDEX('DS2025'!$D$5:$D$15,MATCH(W31,'DS2025'!$D$5:$D$15,1)+1)),
IF($X$4=Database!$A$4,
_xlfn.FORECAST.LINEAR(W31,
INDEX('DS2025'!$H$5:$H$15,MATCH(W31,'DS2025'!$G$5:$G$15,1)):
INDEX('DS2025'!$H$5:$H$15,MATCH(W31,'DS2025'!$G$5:$G$15,1)+1),
INDEX('DS2025'!$G$5:$G$15,MATCH(W31,'DS2025'!$G$5:$G$15,1)):
INDEX('DS2025'!$G$5:$G$15,MATCH(W31,'DS2025'!$G$5:$G$15,1)+1)),
IF($X$4=Database!$A$5,
_xlfn.FORECAST.LINEAR(W31,
INDEX('DS2025'!$K$5:$K$15,MATCH(W31,'DS2025'!$J$5:$J$15,1)):
INDEX('DS2025'!$K$5:$K$15,MATCH(W31,'DS2025'!$J$5:$J$15,1)+1),
INDEX('DS2025'!$J$5:$J$15,MATCH(W31,'DS2025'!$J$5:$J$15,1)):
INDEX('DS2025'!$J$5:$J$15,MATCH(W31,'DS2025'!$J$5:$J$15,1)+1)),
IF($X$4=Database!$A$6,
_xlfn.FORECAST.LINEAR(W31,
INDEX('DS2025'!$N$5:$N$15,MATCH(W31,'DS2025'!$M$5:$M$15,1)):
INDEX('DS2025'!$N$5:$N$15,MATCH(W31,'DS2025'!$M$5:$M$15,1)+1),
INDEX('DS2025'!$M$5:$M$15,MATCH(W31,'DS2025'!$M$5:$M$15,1)):
INDEX('DS2025'!$M$5:$M$15,MATCH(W31,'DS2025'!$M$5:$M$15,1)+1)),
IF($X$4=Database!$A$7,
_xlfn.FORECAST.LINEAR(W31,
INDEX('DS2025'!$Q$5:$Q$15,MATCH(W31,'DS2025'!$P$5:$P$15,1)):
INDEX('DS2025'!$Q$5:$Q$15,MATCH(W31,'DS2025'!$P$5:$P$15,1)+1),
INDEX('DS2025'!$P$5:$P$15,MATCH(W31,'DS2025'!$P$5:$P$15,1)):
INDEX('DS2025'!$P$5:$P$15,MATCH(W31,'DS2025'!$P$5:$P$15,1)+1)),
IF($X$4=Database!$A$8,
_xlfn.FORECAST.LINEAR(W31,
INDEX('DS2025'!$T$5:$T$15,MATCH(W31,'DS2025'!$S$5:$S$15,1)):
INDEX('DS2025'!$T$5:$T$15,MATCH(W31,'DS2025'!$S$5:$S$15,1)+1),
INDEX('DS2025'!$S$5:$S$15,MATCH(W31,'DS2025'!$S$5:$S$15,1)):
INDEX('DS2025'!$S$5:$S$15,MATCH(W31,'DS2025'!$S$5:$S$15,1)+1)),
IF($X$4=Database!$A$9,
_xlfn.FORECAST.LINEAR(W31,
INDEX('DS2025'!$W$5:$W$15,MATCH(W31,'DS2025'!$V$5:$V$15,1)):
INDEX('DS2025'!$W$5:$W$15,MATCH(W31,'DS2025'!$V$5:$V$15,1)+1),
INDEX('DS2025'!$V$5:$V$15,MATCH(W31,'DS2025'!$V$5:$V$15,1)):
INDEX('DS2025'!$V$5:$V$15,MATCH(W31,'DS2025'!$V$5:$V$15,1)+1)),
IF($X$4=Database!$A$10,
_xlfn.FORECAST.LINEAR(W31,
INDEX('DS2025'!$Z$5:$Z$15,MATCH(W31,'DS2025'!$Y$5:$Y$15,1)):
INDEX('DS2025'!$Z$5:$Z$15,MATCH(W31,'DS2025'!$Y$5:$Y$15,1)+1),
INDEX('DS2025'!$Y$5:$Y$15,MATCH(W31,'DS2025'!$Y$5:$Y$15,1)):
INDEX('DS2025'!$Y$5:$Y$15,MATCH(W31,'DS2025'!$Y$5:$Y$15,1)+1)),
IF($X$4=Database!$A$11,
_xlfn.FORECAST.LINEAR(
W31,
INDEX('DS2025'!$B$21:$B$35,MATCH(W31,'DS2025'!$A$21:$A$35,1)):
INDEX('DS2025'!$B$21:$B$35,MATCH(W31,'DS2025'!$A$21:$A$35,1)+1),
INDEX('DS2025'!$A$21:$A$35,MATCH(W31,'DS2025'!$A$21:$A$35,1)):
INDEX('DS2025'!$A$21:$A$35,MATCH(W31,'DS2025'!$A$21:$A$35,1)+1)),
IF($X$4=Database!$A$12,
_xlfn.FORECAST.LINEAR(
W31,
INDEX('DS2025'!$E$21:$E$35,MATCH(W31,'DS2025'!$D$21:$D$35,1)):
INDEX('DS2025'!$E$21:$E$35,MATCH(W31,'DS2025'!$D$21:$D$35,1)+1),
INDEX('DS2025'!$D$21:$D$35,MATCH(W31,'DS2025'!$D$21:$D$35,1)):
INDEX('DS2025'!$D$21:$D$35,MATCH(W31,'DS2025'!$D$21:$D$35,1)+1)),
IF($X$4=Database!$A$13,
_xlfn.FORECAST.LINEAR(
W31,
INDEX('DS2025'!$H$21:$H$35,MATCH(W31,'DS2025'!$G$21:$G$35,1)):
INDEX('DS2025'!$H$21:$H$35,MATCH(W31,'DS2025'!$G$21:$G$35,1)+1),
INDEX('DS2025'!$G$21:$G$35,MATCH(W31,'DS2025'!$G$21:$G$35,1)):
INDEX('DS2025'!$G$21:$G$35,MATCH(W31,'DS2025'!$G$21:$G$35,1)+1)),
IF($X$4=Database!$A$14,
_xlfn.FORECAST.LINEAR(
W31,
INDEX('DS2025'!$K$21:$K$35,MATCH(W31,'DS2025'!$J$21:$J$35,1)):
INDEX('DS2025'!$K$21:$K$35,MATCH(W31,'DS2025'!$J$21:$J$35,1)+1),
INDEX('DS2025'!$J$21:$J$35,MATCH(W31,'DS2025'!$J$21:$J$35,1)):
INDEX('DS2025'!$J$21:$J$35,MATCH(W31,'DS2025'!$J$21:$J$35,1)+1)),
IF($X$4=Database!$A$15,
_xlfn.FORECAST.LINEAR(
W31,
INDEX('DS2025'!$N$21:$N$35,MATCH(W31,'DS2025'!$M$21:$M$35,1)):
INDEX('DS2025'!$N$21:$N$35,MATCH(W31,'DS2025'!$M$21:$M$35,1)+1),
INDEX('DS2025'!$M$21:$M$35,MATCH(W31,'DS2025'!$M$21:$M$35,1)):
INDEX('DS2025'!$M$21:$M$35,MATCH(W31,'DS2025'!$M$21:$M$35,1)+1)),
IF($X$4=Database!$A$16,
_xlfn.FORECAST.LINEAR(
W31,
INDEX('DS2025'!$Q$21:$Q$35,MATCH(W31,'DS2025'!$P$21:$P$35,1)):
INDEX('DS2025'!$Q$21:$Q$35,MATCH(W31,'DS2025'!$P$21:$P$35,1)+1),
INDEX('DS2025'!$P$21:$P$35,MATCH(W31,'DS2025'!$P$21:$P$35,1)):
INDEX('DS2025'!$P$21:$P$35,MATCH(W31,'DS2025'!$P$21:$P$35,1)+1)),
IF($X$4=Database!$A$17,
_xlfn.FORECAST.LINEAR(
W31,
INDEX('DS2025'!$T$21:$T$35,MATCH(W31,'DS2025'!$S$21:$S$35,1)):
INDEX('DS2025'!$T$21:$T$35,MATCH(W31,'DS2025'!$S$21:$S$35,1)+1),
INDEX('DS2025'!$S$21:$S$35,MATCH(W31,'DS2025'!$S$21:$S$35,1)):
INDEX('DS2025'!$S$21:$S$35,MATCH(W31,'DS2025'!$S$21:$S$35,1)+1)),
IF($X$4=Database!$A$18,
_xlfn.FORECAST.LINEAR(
W31,
INDEX('DS2025'!$W$21:$W$35,MATCH(W31,'DS2025'!$V$21:$V$35,1)):
INDEX('DS2025'!$W$21:$W$35,MATCH(W31,'DS2025'!$V$21:$V$35,1)+1),
INDEX('DS2025'!$V$21:$V$35,MATCH(W31,'DS2025'!$V$21:$V$35,1)):
INDEX('DS2025'!$V$21:$V$35,MATCH(W31,'DS2025'!$V$21:$V$35,1)+1)),
IF($X$4=Database!$A$19,
_xlfn.FORECAST.LINEAR(
W31,
INDEX('DS2025'!$Z$21:$Z$35,MATCH(W31,'DS2025'!$Y$21:$Y$35,1)):
INDEX('DS2025'!$Z$21:$Z$35,MATCH(W31,'DS2025'!$Y$21:$Y$35,1)+1),
INDEX('DS2025'!$Y$21:$Y$35,MATCH(W31,'DS2025'!$Y$21:$Y$35,1)):
INDEX('DS2025'!$Y$21:$Y$35,MATCH(W31,'DS2025'!$Y$21:$Y$35,1)+1)),
IF($X$4=Database!$A$20,
_xlfn.FORECAST.LINEAR(
W31,
INDEX('DS2025'!$AC$21:$AC$35,MATCH(W31,'DS2025'!$AB$21:$AB$35,1)):
INDEX('DS2025'!$AC$21:$AC$35,MATCH(W31,'DS2025'!$AB$21:$AB$35,1)+1),
INDEX('DS2025'!$AB$21:$AB$35,MATCH(W31,'DS2025'!$AB$21:$AB$35,1)):
INDEX('DS2025'!$AB$21:$AB$35,MATCH(W31,'DS2025'!$AB$21:$AB$35,1)+1))
)))))))))))))))))))</f>
        <v>-0.35976748650269941</v>
      </c>
      <c r="Y31" s="98">
        <f t="shared" si="7"/>
        <v>106.3972325134973</v>
      </c>
      <c r="Z31" s="97">
        <f>'Data 100 C'!J32</f>
        <v>108.61499999999999</v>
      </c>
      <c r="AA31" s="98">
        <f>IF($AA$4=Database!$A$2,
_xlfn.FORECAST.LINEAR(Z31,
INDEX('DS2025'!$B$5:$B$15,MATCH(Z31,'DS2025'!$A$5:$A$15,1)):
INDEX('DS2025'!$B$5:$B$15,MATCH(Z31,'DS2025'!$A$5:$A$15,1)+1),
INDEX('DS2025'!$A$5:$A$15,MATCH(Z31,'DS2025'!$A$5:$A$15,1)):
INDEX('DS2025'!$A$5:$A$15,MATCH(Z31,'DS2025'!$A$5:$A$15,1)+1)),
IF($AA$4=Database!$A$3,
_xlfn.FORECAST.LINEAR(Z31,
INDEX('DS2025'!$E$5:$E$15,MATCH(Z31,'DS2025'!$D$5:$D$15,1)):
INDEX('DS2025'!$E$5:$E$15,MATCH(Z31,'DS2025'!$D$5:$D$15,1)+1),
INDEX('DS2025'!$D$5:$D$15,MATCH(Z31,'DS2025'!$D$5:$D$15,1)):
INDEX('DS2025'!$D$5:$D$15,MATCH(Z31,'DS2025'!$D$5:$D$15,1)+1)),
IF($AA$4=Database!$A$4,
_xlfn.FORECAST.LINEAR(Z31,
INDEX('DS2025'!$H$5:$H$15,MATCH(Z31,'DS2025'!$G$5:$G$15,1)):
INDEX('DS2025'!$H$5:$H$15,MATCH(Z31,'DS2025'!$G$5:$G$15,1)+1),
INDEX('DS2025'!$G$5:$G$15,MATCH(Z31,'DS2025'!$G$5:$G$15,1)):
INDEX('DS2025'!$G$5:$G$15,MATCH(Z31,'DS2025'!$G$5:$G$15,1)+1)),
IF($AA$4=Database!$A$5,
_xlfn.FORECAST.LINEAR(Z31,
INDEX('DS2025'!$K$5:$K$15,MATCH(Z31,'DS2025'!$J$5:$J$15,1)):
INDEX('DS2025'!$K$5:$K$15,MATCH(Z31,'DS2025'!$J$5:$J$15,1)+1),
INDEX('DS2025'!$J$5:$J$15,MATCH(Z31,'DS2025'!$J$5:$J$15,1)):
INDEX('DS2025'!$J$5:$J$15,MATCH(Z31,'DS2025'!$J$5:$J$15,1)+1)),
IF($AA$4=Database!$A$6,
_xlfn.FORECAST.LINEAR(Z31,
INDEX('DS2025'!$N$5:$N$15,MATCH(Z31,'DS2025'!$M$5:$M$15,1)):
INDEX('DS2025'!$N$5:$N$15,MATCH(Z31,'DS2025'!$M$5:$M$15,1)+1),
INDEX('DS2025'!$M$5:$M$15,MATCH(Z31,'DS2025'!$M$5:$M$15,1)):
INDEX('DS2025'!$M$5:$M$15,MATCH(Z31,'DS2025'!$M$5:$M$15,1)+1)),
IF($AA$4=Database!$A$7,
_xlfn.FORECAST.LINEAR(Z31,
INDEX('DS2025'!$Q$5:$Q$15,MATCH(Z31,'DS2025'!$P$5:$P$15,1)):
INDEX('DS2025'!$Q$5:$Q$15,MATCH(Z31,'DS2025'!$P$5:$P$15,1)+1),
INDEX('DS2025'!$P$5:$P$15,MATCH(Z31,'DS2025'!$P$5:$P$15,1)):
INDEX('DS2025'!$P$5:$P$15,MATCH(Z31,'DS2025'!$P$5:$P$15,1)+1)),
IF($AA$4=Database!$A$8,
_xlfn.FORECAST.LINEAR(Z31,
INDEX('DS2025'!$T$5:$T$15,MATCH(Z31,'DS2025'!$S$5:$S$15,1)):
INDEX('DS2025'!$T$5:$T$15,MATCH(Z31,'DS2025'!$S$5:$S$15,1)+1),
INDEX('DS2025'!$S$5:$S$15,MATCH(Z31,'DS2025'!$S$5:$S$15,1)):
INDEX('DS2025'!$S$5:$S$15,MATCH(Z31,'DS2025'!$S$5:$S$15,1)+1)),
IF($AA$4=Database!$A$9,
_xlfn.FORECAST.LINEAR(Z31,
INDEX('DS2025'!$W$5:$W$15,MATCH(Z31,'DS2025'!$V$5:$V$15,1)):
INDEX('DS2025'!$W$5:$W$15,MATCH(Z31,'DS2025'!$V$5:$V$15,1)+1),
INDEX('DS2025'!$V$5:$V$15,MATCH(Z31,'DS2025'!$V$5:$V$15,1)):
INDEX('DS2025'!$V$5:$V$15,MATCH(Z31,'DS2025'!$V$5:$V$15,1)+1)),
IF($AA$4=Database!$A$10,
_xlfn.FORECAST.LINEAR(Z31,
INDEX('DS2025'!$Z$5:$Z$15,MATCH(Z31,'DS2025'!$Y$5:$Y$15,1)):
INDEX('DS2025'!$Z$5:$Z$15,MATCH(Z31,'DS2025'!$Y$5:$Y$15,1)+1),
INDEX('DS2025'!$Y$5:$Y$15,MATCH(Z31,'DS2025'!$Y$5:$Y$15,1)):
INDEX('DS2025'!$Y$5:$Y$15,MATCH(Z31,'DS2025'!$Y$5:$Y$15,1)+1)),
IF($AA$4=Database!$A$11,
_xlfn.FORECAST.LINEAR(
Z31,
INDEX('DS2025'!$B$21:$B$35,MATCH(Z31,'DS2025'!$A$21:$A$35,1)):
INDEX('DS2025'!$B$21:$B$35,MATCH(Z31,'DS2025'!$A$21:$A$35,1)+1),
INDEX('DS2025'!$A$21:$A$35,MATCH(Z31,'DS2025'!$A$21:$A$35,1)):
INDEX('DS2025'!$A$21:$A$35,MATCH(Z31,'DS2025'!$A$21:$A$35,1)+1)),
IF($AA$4=Database!$A$12,
_xlfn.FORECAST.LINEAR(
Z31,
INDEX('DS2025'!$E$21:$E$35,MATCH(Z31,'DS2025'!$D$21:$D$35,1)):
INDEX('DS2025'!$E$21:$E$35,MATCH(Z31,'DS2025'!$D$21:$D$35,1)+1),
INDEX('DS2025'!$D$21:$D$35,MATCH(Z31,'DS2025'!$D$21:$D$35,1)):
INDEX('DS2025'!$D$21:$D$35,MATCH(Z31,'DS2025'!$D$21:$D$35,1)+1)),
IF($AA$4=Database!$A$13,
_xlfn.FORECAST.LINEAR(
Z31,
INDEX('DS2025'!$H$21:$H$35,MATCH(Z31,'DS2025'!$G$21:$G$35,1)):
INDEX('DS2025'!$H$21:$H$35,MATCH(Z31,'DS2025'!$G$21:$G$35,1)+1),
INDEX('DS2025'!$G$21:$G$35,MATCH(Z31,'DS2025'!$G$21:$G$35,1)):
INDEX('DS2025'!$G$21:$G$35,MATCH(Z31,'DS2025'!$G$21:$G$35,1)+1)),
IF($AA$4=Database!$A$14,
_xlfn.FORECAST.LINEAR(
Z31,
INDEX('DS2025'!$K$21:$K$35,MATCH(Z31,'DS2025'!$J$21:$J$35,1)):
INDEX('DS2025'!$K$21:$K$35,MATCH(Z31,'DS2025'!$J$21:$J$35,1)+1),
INDEX('DS2025'!$J$21:$J$35,MATCH(Z31,'DS2025'!$J$21:$J$35,1)):
INDEX('DS2025'!$J$21:$J$35,MATCH(Z31,'DS2025'!$J$21:$J$35,1)+1)),
IF($AA$4=Database!$A$15,
_xlfn.FORECAST.LINEAR(
Z31,
INDEX('DS2025'!$N$21:$N$35,MATCH(Z31,'DS2025'!$M$21:$M$35,1)):
INDEX('DS2025'!$N$21:$N$35,MATCH(Z31,'DS2025'!$M$21:$M$35,1)+1),
INDEX('DS2025'!$M$21:$M$35,MATCH(Z31,'DS2025'!$M$21:$M$35,1)):
INDEX('DS2025'!$M$21:$M$35,MATCH(Z31,'DS2025'!$M$21:$M$35,1)+1)),
IF($AA$4=Database!$A$16,
_xlfn.FORECAST.LINEAR(
Z31,
INDEX('DS2025'!$Q$21:$Q$35,MATCH(Z31,'DS2025'!$P$21:$P$35,1)):
INDEX('DS2025'!$Q$21:$Q$35,MATCH(Z31,'DS2025'!$P$21:$P$35,1)+1),
INDEX('DS2025'!$P$21:$P$35,MATCH(Z31,'DS2025'!$P$21:$P$35,1)):
INDEX('DS2025'!$P$21:$P$35,MATCH(Z31,'DS2025'!$P$21:$P$35,1)+1)),
IF($AA$4=Database!$A$17,
_xlfn.FORECAST.LINEAR(
Z31,
INDEX('DS2025'!$T$21:$T$35,MATCH(Z31,'DS2025'!$S$21:$S$35,1)):
INDEX('DS2025'!$T$21:$T$35,MATCH(Z31,'DS2025'!$S$21:$S$35,1)+1),
INDEX('DS2025'!$S$21:$S$35,MATCH(Z31,'DS2025'!$S$21:$S$35,1)):
INDEX('DS2025'!$S$21:$S$35,MATCH(Z31,'DS2025'!$S$21:$S$35,1)+1)),
IF($AA$4=Database!$A$18,
_xlfn.FORECAST.LINEAR(
Z31,
INDEX('DS2025'!$W$21:$W$35,MATCH(Z31,'DS2025'!$V$21:$V$35,1)):
INDEX('DS2025'!$W$21:$W$35,MATCH(Z31,'DS2025'!$V$21:$V$35,1)+1),
INDEX('DS2025'!$V$21:$V$35,MATCH(Z31,'DS2025'!$V$21:$V$35,1)):
INDEX('DS2025'!$V$21:$V$35,MATCH(Z31,'DS2025'!$V$21:$V$35,1)+1)),
IF($AA$4=Database!$A$19,
_xlfn.FORECAST.LINEAR(
Z31,
INDEX('DS2025'!$Z$21:$Z$35,MATCH(Z31,'DS2025'!$Y$21:$Y$35,1)):
INDEX('DS2025'!$Z$21:$Z$35,MATCH(Z31,'DS2025'!$Y$21:$Y$35,1)+1),
INDEX('DS2025'!$Y$21:$Y$35,MATCH(Z31,'DS2025'!$Y$21:$Y$35,1)):
INDEX('DS2025'!$Y$21:$Y$35,MATCH(Z31,'DS2025'!$Y$21:$Y$35,1)+1)),
IF($AA$4=Database!$A$20,
_xlfn.FORECAST.LINEAR(
Z31,
INDEX('DS2025'!$AC$21:$AC$35,MATCH(Z31,'DS2025'!$AB$21:$AB$35,1)):
INDEX('DS2025'!$AC$21:$AC$35,MATCH(Z31,'DS2025'!$AB$21:$AB$35,1)+1),
INDEX('DS2025'!$AB$21:$AB$35,MATCH(Z31,'DS2025'!$AB$21:$AB$35,1)):
INDEX('DS2025'!$AB$21:$AB$35,MATCH(Z31,'DS2025'!$AB$21:$AB$35,1)+1))
)))))))))))))))))))</f>
        <v>-0.35999040191961607</v>
      </c>
      <c r="AB31" s="97">
        <f t="shared" si="8"/>
        <v>108.25500959808038</v>
      </c>
      <c r="AC31" s="318">
        <f>'Data 100 C'!K32</f>
        <v>107</v>
      </c>
      <c r="AD31" s="42"/>
      <c r="AE31" s="42"/>
      <c r="AF31" s="42"/>
    </row>
    <row r="32" spans="1:32" ht="15" customHeight="1">
      <c r="A32" s="316">
        <v>26</v>
      </c>
      <c r="B32" s="316">
        <f>'Data 100 C'!B33</f>
        <v>108.833</v>
      </c>
      <c r="C32" s="98">
        <f>IF($C$4=Database!$A$2,
_xlfn.FORECAST.LINEAR(B32,
INDEX('DS2025'!$B$5:$B$15,MATCH(B32,'DS2025'!$A$5:$A$15,1)):
INDEX('DS2025'!$B$5:$B$15,MATCH(B32,'DS2025'!$A$5:$A$15,1)+1),
INDEX('DS2025'!$A$5:$A$15,MATCH(B32,'DS2025'!$A$5:$A$15,1)):
INDEX('DS2025'!$A$5:$A$15,MATCH(B32,'DS2025'!$A$5:$A$15,1)+1)),
IF($C$4=Database!$A$3,
_xlfn.FORECAST.LINEAR(B32,
INDEX('DS2025'!$E$5:$E$15,MATCH(B32,'DS2025'!$D$5:$D$15,1)):
INDEX('DS2025'!$E$5:$E$15,MATCH(B32,'DS2025'!$D$5:$D$15,1)+1),
INDEX('DS2025'!$D$5:$D$15,MATCH(B32,'DS2025'!$D$5:$D$15,1)):
INDEX('DS2025'!$D$5:$D$15,MATCH(B32,'DS2025'!$D$5:$D$15,1)+1)),
IF($C$4=Database!$A$4,
_xlfn.FORECAST.LINEAR(B32,
INDEX('DS2025'!$H$5:$H$15,MATCH(B32,'DS2025'!$G$5:$G$15,1)):
INDEX('DS2025'!$H$5:$H$15,MATCH(B32,'DS2025'!$G$5:$G$15,1)+1),
INDEX('DS2025'!$G$5:$G$15,MATCH(B32,'DS2025'!$G$5:$G$15,1)):
INDEX('DS2025'!$G$5:$G$15,MATCH(B32,'DS2025'!$G$5:$G$15,1)+1)),
IF($C$4=Database!$A$5,
_xlfn.FORECAST.LINEAR(B32,
INDEX('DS2025'!$K$5:$K$15,MATCH(B32,'DS2025'!$J$5:$J$15,1)):
INDEX('DS2025'!$K$5:$K$15,MATCH(B32,'DS2025'!$J$5:$J$15,1)+1),
INDEX('DS2025'!$J$5:$J$15,MATCH(B32,'DS2025'!$J$5:$J$15,1)):
INDEX('DS2025'!$J$5:$J$15,MATCH(B32,'DS2025'!$J$5:$J$15,1)+1)),
IF($C$4=Database!$A$6,
_xlfn.FORECAST.LINEAR(B32,
INDEX('DS2025'!$N$5:$N$15,MATCH(B32,'DS2025'!$M$5:$M$15,1)):
INDEX('DS2025'!$N$5:$N$15,MATCH(B32,'DS2025'!$M$5:$M$15,1)+1),
INDEX('DS2025'!$M$5:$M$15,MATCH(B32,'DS2025'!$M$5:$M$15,1)):
INDEX('DS2025'!$M$5:$M$15,MATCH(B32,'DS2025'!$M$5:$M$15,1)+1)),
IF($C$4=Database!$A$7,
_xlfn.FORECAST.LINEAR(B32,
INDEX('DS2025'!$Q$5:$Q$15,MATCH(B32,'DS2025'!$P$5:$P$15,1)):
INDEX('DS2025'!$Q$5:$Q$15,MATCH(B32,'DS2025'!$P$5:$P$15,1)+1),
INDEX('DS2025'!$P$5:$P$15,MATCH(B32,'DS2025'!$P$5:$P$15,1)):
INDEX('DS2025'!$P$5:$P$15,MATCH(B32,'DS2025'!$P$5:$P$15,1)+1)),
IF($C$4=Database!$A$8,
_xlfn.FORECAST.LINEAR(B32,
INDEX('DS2025'!$T$5:$T$15,MATCH(B32,'DS2025'!$S$5:$S$15,1)):
INDEX('DS2025'!$T$5:$T$15,MATCH(B32,'DS2025'!$S$5:$S$15,1)+1),
INDEX('DS2025'!$S$5:$S$15,MATCH(B32,'DS2025'!$S$5:$S$15,1)):
INDEX('DS2025'!$S$5:$S$15,MATCH(B32,'DS2025'!$S$5:$S$15,1)+1)),
IF($C$4=Database!$A$9,
_xlfn.FORECAST.LINEAR(B32,
INDEX('DS2025'!$W$5:$W$15,MATCH(B32,'DS2025'!$V$5:$V$15,1)):
INDEX('DS2025'!$W$5:$W$15,MATCH(B32,'DS2025'!$V$5:$V$15,1)+1),
INDEX('DS2025'!$V$5:$V$15,MATCH(B32,'DS2025'!$V$5:$V$15,1)):
INDEX('DS2025'!$V$5:$V$15,MATCH(B32,'DS2025'!$V$5:$V$15,1)+1)),
IF($C$4=Database!$A$10,
_xlfn.FORECAST.LINEAR(B32,
INDEX('DS2025'!$Z$5:$Z$15,MATCH(B32,'DS2025'!$Y$5:$Y$15,1)):
INDEX('DS2025'!$Z$5:$Z$15,MATCH(B32,'DS2025'!$Y$5:$Y$15,1)+1),
INDEX('DS2025'!$Y$5:$Y$15,MATCH(B32,'DS2025'!$Y$5:$Y$15,1)):
INDEX('DS2025'!$Y$5:$Y$15,MATCH(B32,'DS2025'!$Y$5:$Y$15,1)+1)),
IF($C$4=Database!$A$11,
_xlfn.FORECAST.LINEAR(
B32,
INDEX('DS2025'!$B$21:$B$35,MATCH(B32,'DS2025'!$A$21:$A$35,1)):
INDEX('DS2025'!$B$21:$B$35,MATCH(B32,'DS2025'!$A$21:$A$35,1)+1),
INDEX('DS2025'!$A$21:$A$35,MATCH(B32,'DS2025'!$A$21:$A$35,1)):
INDEX('DS2025'!$A$21:$A$35,MATCH(B32,'DS2025'!$A$21:$A$35,1)+1)),
IF($C$4=Database!$A$12,
_xlfn.FORECAST.LINEAR(
B32,
INDEX('DS2025'!$E$21:$E$35,MATCH(B32,'DS2025'!$D$21:$D$35,1)):
INDEX('DS2025'!$E$21:$E$35,MATCH(B32,'DS2025'!$D$21:$D$35,1)+1),
INDEX('DS2025'!$D$21:$D$35,MATCH(B32,'DS2025'!$D$21:$D$35,1)):
INDEX('DS2025'!$D$21:$D$35,MATCH(B32,'DS2025'!$D$21:$D$35,1)+1)),
IF($C$4=Database!$A$13,
_xlfn.FORECAST.LINEAR(
B32,
INDEX('DS2025'!$H$21:$H$35,MATCH(B32,'DS2025'!$G$21:$G$35,1)):
INDEX('DS2025'!$H$21:$H$35,MATCH(B32,'DS2025'!$G$21:$G$35,1)+1),
INDEX('DS2025'!$G$21:$G$35,MATCH(B32,'DS2025'!$G$21:$G$35,1)):
INDEX('DS2025'!$G$21:$G$35,MATCH(B32,'DS2025'!$G$21:$G$35,1)+1)),
IF($C$4=Database!$A$14,
_xlfn.FORECAST.LINEAR(
B32,
INDEX('DS2025'!$K$21:$K$35,MATCH(B32,'DS2025'!$J$21:$J$35,1)):
INDEX('DS2025'!$K$21:$K$35,MATCH(B32,'DS2025'!$J$21:$J$35,1)+1),
INDEX('DS2025'!$J$21:$J$35,MATCH(B32,'DS2025'!$J$21:$J$35,1)):
INDEX('DS2025'!$J$21:$J$35,MATCH(B32,'DS2025'!$J$21:$J$35,1)+1)),
IF($C$4=Database!$A$15,
_xlfn.FORECAST.LINEAR(
B32,
INDEX('DS2025'!$N$21:$N$35,MATCH(B32,'DS2025'!$M$21:$M$35,1)):
INDEX('DS2025'!$N$21:$N$35,MATCH(B32,'DS2025'!$M$21:$M$35,1)+1),
INDEX('DS2025'!$M$21:$M$35,MATCH(B32,'DS2025'!$M$21:$M$35,1)):
INDEX('DS2025'!$M$21:$M$35,MATCH(B32,'DS2025'!$M$21:$M$35,1)+1)),
IF($C$4=Database!$A$16,
_xlfn.FORECAST.LINEAR(
B32,
INDEX('DS2025'!$Q$21:$Q$35,MATCH(B32,'DS2025'!$P$21:$P$35,1)):
INDEX('DS2025'!$Q$21:$Q$35,MATCH(B32,'DS2025'!$P$21:$P$35,1)+1),
INDEX('DS2025'!$P$21:$P$35,MATCH(B32,'DS2025'!$P$21:$P$35,1)):
INDEX('DS2025'!$P$21:$P$35,MATCH(B32,'DS2025'!$P$21:$P$35,1)+1)),
IF($C$4=Database!$A$17,
_xlfn.FORECAST.LINEAR(
B32,
INDEX('DS2025'!$T$21:$T$35,MATCH(B32,'DS2025'!$S$21:$S$35,1)):
INDEX('DS2025'!$T$21:$T$35,MATCH(B32,'DS2025'!$S$21:$S$35,1)+1),
INDEX('DS2025'!$S$21:$S$35,MATCH(B32,'DS2025'!$S$21:$S$35,1)):
INDEX('DS2025'!$S$21:$S$35,MATCH(B32,'DS2025'!$S$21:$S$35,1)+1)),
IF($C$4=Database!$A$18,
_xlfn.FORECAST.LINEAR(
B32,
INDEX('DS2025'!$W$21:$W$35,MATCH(B32,'DS2025'!$V$21:$V$35,1)):
INDEX('DS2025'!$W$21:$W$35,MATCH(B32,'DS2025'!$V$21:$V$35,1)+1),
INDEX('DS2025'!$V$21:$V$35,MATCH(B32,'DS2025'!$V$21:$V$35,1)):
INDEX('DS2025'!$V$21:$V$35,MATCH(B32,'DS2025'!$V$21:$V$35,1)+1)),
IF($C$4=Database!$A$19,
_xlfn.FORECAST.LINEAR(
B32,
INDEX('DS2025'!$Z$21:$Z$35,MATCH(B32,'DS2025'!$Y$21:$Y$35,1)):
INDEX('DS2025'!$Z$21:$Z$35,MATCH(B32,'DS2025'!$Y$21:$Y$35,1)+1),
INDEX('DS2025'!$Y$21:$Y$35,MATCH(B32,'DS2025'!$Y$21:$Y$35,1)):
INDEX('DS2025'!$Y$21:$Y$35,MATCH(B32,'DS2025'!$Y$21:$Y$35,1)+1)),
IF($C$4=Database!$A$20,
_xlfn.FORECAST.LINEAR(
B32,
INDEX('DS2025'!$AC$21:$AC$35,MATCH(B32,'DS2025'!$AB$21:$AB$35,1)):
INDEX('DS2025'!$AC$21:$AC$35,MATCH(B32,'DS2025'!$AB$21:$AB$35,1)+1),
INDEX('DS2025'!$AB$21:$AB$35,MATCH(B32,'DS2025'!$AB$21:$AB$35,1)):
INDEX('DS2025'!$AB$21:$AB$35,MATCH(B32,'DS2025'!$AB$21:$AB$35,1)+1))
)))))))))))))))))))</f>
        <v>-0.36001655668866223</v>
      </c>
      <c r="D32" s="98">
        <f t="shared" si="0"/>
        <v>108.47298344331134</v>
      </c>
      <c r="E32" s="98">
        <f>'Data 100 C'!C33</f>
        <v>109.836</v>
      </c>
      <c r="F32" s="98">
        <f>IF($F$4=Database!$A$2,
_xlfn.FORECAST.LINEAR(E32,
INDEX('DS2025'!$B$5:$B$15,MATCH(E32,'DS2025'!$A$5:$A$15,1)):
INDEX('DS2025'!$B$5:$B$15,MATCH(E32,'DS2025'!$A$5:$A$15,1)+1),
INDEX('DS2025'!$A$5:$A$15,MATCH(E32,'DS2025'!$A$5:$A$15,1)):
INDEX('DS2025'!$A$5:$A$15,MATCH(E32,'DS2025'!$A$5:$A$15,1)+1)),
IF($F$4=Database!$A$3,
_xlfn.FORECAST.LINEAR(E32,
INDEX('DS2025'!$E$5:$E$15,MATCH(E32,'DS2025'!$D$5:$D$15,1)):
INDEX('DS2025'!$E$5:$E$15,MATCH(E32,'DS2025'!$D$5:$D$15,1)+1),
INDEX('DS2025'!$D$5:$D$15,MATCH(E32,'DS2025'!$D$5:$D$15,1)):
INDEX('DS2025'!$D$5:$D$15,MATCH(E32,'DS2025'!$D$5:$D$15,1)+1)),
IF($F$4=Database!$A$4,
_xlfn.FORECAST.LINEAR(E32,
INDEX('DS2025'!$H$5:$H$15,MATCH(E32,'DS2025'!$G$5:$G$15,1)):
INDEX('DS2025'!$H$5:$H$15,MATCH(E32,'DS2025'!$G$5:$G$15,1)+1),
INDEX('DS2025'!$G$5:$G$15,MATCH(E32,'DS2025'!$G$5:$G$15,1)):
INDEX('DS2025'!$G$5:$G$15,MATCH(E32,'DS2025'!$G$5:$G$15,1)+1)),
IF($F$4=Database!$A$5,
_xlfn.FORECAST.LINEAR(E32,
INDEX('DS2025'!$K$5:$K$15,MATCH(E32,'DS2025'!$J$5:$J$15,1)):
INDEX('DS2025'!$K$5:$K$15,MATCH(E32,'DS2025'!$J$5:$J$15,1)+1),
INDEX('DS2025'!$J$5:$J$15,MATCH(E32,'DS2025'!$J$5:$J$15,1)):
INDEX('DS2025'!$J$5:$J$15,MATCH(E32,'DS2025'!$J$5:$J$15,1)+1)),
IF($F$4=Database!$A$6,
_xlfn.FORECAST.LINEAR(E32,
INDEX('DS2025'!$N$5:$N$15,MATCH(E32,'DS2025'!$M$5:$M$15,1)):
INDEX('DS2025'!$N$5:$N$15,MATCH(E32,'DS2025'!$M$5:$M$15,1)+1),
INDEX('DS2025'!$M$5:$M$15,MATCH(E32,'DS2025'!$M$5:$M$15,1)):
INDEX('DS2025'!$M$5:$M$15,MATCH(E32,'DS2025'!$M$5:$M$15,1)+1)),
IF($F$4=Database!$A$7,
_xlfn.FORECAST.LINEAR(E32,
INDEX('DS2025'!$Q$5:$Q$15,MATCH(E32,'DS2025'!$P$5:$P$15,1)):
INDEX('DS2025'!$Q$5:$Q$15,MATCH(E32,'DS2025'!$P$5:$P$15,1)+1),
INDEX('DS2025'!$P$5:$P$15,MATCH(E32,'DS2025'!$P$5:$P$15,1)):
INDEX('DS2025'!$P$5:$P$15,MATCH(E32,'DS2025'!$P$5:$P$15,1)+1)),
IF($F$4=Database!$A$8,
_xlfn.FORECAST.LINEAR(E32,
INDEX('DS2025'!$T$5:$T$15,MATCH(E32,'DS2025'!$S$5:$S$15,1)):
INDEX('DS2025'!$T$5:$T$15,MATCH(E32,'DS2025'!$S$5:$S$15,1)+1),
INDEX('DS2025'!$S$5:$S$15,MATCH(E32,'DS2025'!$S$5:$S$15,1)):
INDEX('DS2025'!$S$5:$S$15,MATCH(E32,'DS2025'!$S$5:$S$15,1)+1)),
IF($F$4=Database!$A$9,
_xlfn.FORECAST.LINEAR(E32,
INDEX('DS2025'!$W$5:$W$15,MATCH(E32,'DS2025'!$V$5:$V$15,1)):
INDEX('DS2025'!$W$5:$W$15,MATCH(E32,'DS2025'!$V$5:$V$15,1)+1),
INDEX('DS2025'!$V$5:$V$15,MATCH(E32,'DS2025'!$V$5:$V$15,1)):
INDEX('DS2025'!$V$5:$V$15,MATCH(E32,'DS2025'!$V$5:$V$15,1)+1)),
IF($F$4=Database!$A$10,
_xlfn.FORECAST.LINEAR(E32,
INDEX('DS2025'!$Z$5:$Z$15,MATCH(E32,'DS2025'!$Y$5:$Y$15,1)):
INDEX('DS2025'!$Z$5:$Z$15,MATCH(E32,'DS2025'!$Y$5:$Y$15,1)+1),
INDEX('DS2025'!$Y$5:$Y$15,MATCH(E32,'DS2025'!$Y$5:$Y$15,1)):
INDEX('DS2025'!$Y$5:$Y$15,MATCH(E32,'DS2025'!$Y$5:$Y$15,1)+1)),
IF($F$4=Database!$A$11,
_xlfn.FORECAST.LINEAR(
E32,
INDEX('DS2025'!$B$21:$B$35,MATCH(E32,'DS2025'!$A$21:$A$35,1)):
INDEX('DS2025'!$B$21:$B$35,MATCH(E32,'DS2025'!$A$21:$A$35,1)+1),
INDEX('DS2025'!$A$21:$A$35,MATCH(E32,'DS2025'!$A$21:$A$35,1)):
INDEX('DS2025'!$A$21:$A$35,MATCH(E32,'DS2025'!$A$21:$A$35,1)+1)),
IF($F$4=Database!$A$12,
_xlfn.FORECAST.LINEAR(
E32,
INDEX('DS2025'!$E$21:$E$35,MATCH(E32,'DS2025'!$D$21:$D$35,1)):
INDEX('DS2025'!$E$21:$E$35,MATCH(E32,'DS2025'!$D$21:$D$35,1)+1),
INDEX('DS2025'!$D$21:$D$35,MATCH(E32,'DS2025'!$D$21:$D$35,1)):
INDEX('DS2025'!$D$21:$D$35,MATCH(E32,'DS2025'!$D$21:$D$35,1)+1)),
IF($F$4=Database!$A$13,
_xlfn.FORECAST.LINEAR(
E32,
INDEX('DS2025'!$H$21:$H$35,MATCH(E32,'DS2025'!$G$21:$G$35,1)):
INDEX('DS2025'!$H$21:$H$35,MATCH(E32,'DS2025'!$G$21:$G$35,1)+1),
INDEX('DS2025'!$G$21:$G$35,MATCH(E32,'DS2025'!$G$21:$G$35,1)):
INDEX('DS2025'!$G$21:$G$35,MATCH(E32,'DS2025'!$G$21:$G$35,1)+1)),
IF($F$4=Database!$A$14,
_xlfn.FORECAST.LINEAR(
E32,
INDEX('DS2025'!$K$21:$K$35,MATCH(E32,'DS2025'!$J$21:$J$35,1)):
INDEX('DS2025'!$K$21:$K$35,MATCH(E32,'DS2025'!$J$21:$J$35,1)+1),
INDEX('DS2025'!$J$21:$J$35,MATCH(E32,'DS2025'!$J$21:$J$35,1)):
INDEX('DS2025'!$J$21:$J$35,MATCH(E32,'DS2025'!$J$21:$J$35,1)+1)),
IF($F$4=Database!$A$15,
_xlfn.FORECAST.LINEAR(
E32,
INDEX('DS2025'!$N$21:$N$35,MATCH(E32,'DS2025'!$M$21:$M$35,1)):
INDEX('DS2025'!$N$21:$N$35,MATCH(E32,'DS2025'!$M$21:$M$35,1)+1),
INDEX('DS2025'!$M$21:$M$35,MATCH(E32,'DS2025'!$M$21:$M$35,1)):
INDEX('DS2025'!$M$21:$M$35,MATCH(E32,'DS2025'!$M$21:$M$35,1)+1)),
IF($F$4=Database!$A$16,
_xlfn.FORECAST.LINEAR(
E32,
INDEX('DS2025'!$Q$21:$Q$35,MATCH(E32,'DS2025'!$P$21:$P$35,1)):
INDEX('DS2025'!$Q$21:$Q$35,MATCH(E32,'DS2025'!$P$21:$P$35,1)+1),
INDEX('DS2025'!$P$21:$P$35,MATCH(E32,'DS2025'!$P$21:$P$35,1)):
INDEX('DS2025'!$P$21:$P$35,MATCH(E32,'DS2025'!$P$21:$P$35,1)+1)),
IF($F$4=Database!$A$17,
_xlfn.FORECAST.LINEAR(
E32,
INDEX('DS2025'!$T$21:$T$35,MATCH(E32,'DS2025'!$S$21:$S$35,1)):
INDEX('DS2025'!$T$21:$T$35,MATCH(E32,'DS2025'!$S$21:$S$35,1)+1),
INDEX('DS2025'!$S$21:$S$35,MATCH(E32,'DS2025'!$S$21:$S$35,1)):
INDEX('DS2025'!$S$21:$S$35,MATCH(E32,'DS2025'!$S$21:$S$35,1)+1)),
IF($F$4=Database!$A$18,
_xlfn.FORECAST.LINEAR(
E32,
INDEX('DS2025'!$W$21:$W$35,MATCH(E32,'DS2025'!$V$21:$V$35,1)):
INDEX('DS2025'!$W$21:$W$35,MATCH(E32,'DS2025'!$V$21:$V$35,1)+1),
INDEX('DS2025'!$V$21:$V$35,MATCH(E32,'DS2025'!$V$21:$V$35,1)):
INDEX('DS2025'!$V$21:$V$35,MATCH(E32,'DS2025'!$V$21:$V$35,1)+1)),
IF($F$4=Database!$A$19,
_xlfn.FORECAST.LINEAR(
E32,
INDEX('DS2025'!$Z$21:$Z$35,MATCH(E32,'DS2025'!$Y$21:$Y$35,1)):
INDEX('DS2025'!$Z$21:$Z$35,MATCH(E32,'DS2025'!$Y$21:$Y$35,1)+1),
INDEX('DS2025'!$Y$21:$Y$35,MATCH(E32,'DS2025'!$Y$21:$Y$35,1)):
INDEX('DS2025'!$Y$21:$Y$35,MATCH(E32,'DS2025'!$Y$21:$Y$35,1)+1)),
IF($F$4=Database!$A$20,
_xlfn.FORECAST.LINEAR(
E32,
INDEX('DS2025'!$AC$21:$AC$35,MATCH(E32,'DS2025'!$AB$21:$AB$35,1)):
INDEX('DS2025'!$AC$21:$AC$35,MATCH(E32,'DS2025'!$AB$21:$AB$35,1)+1),
INDEX('DS2025'!$AB$21:$AB$35,MATCH(E32,'DS2025'!$AB$21:$AB$35,1)):
INDEX('DS2025'!$AB$21:$AB$35,MATCH(E32,'DS2025'!$AB$21:$AB$35,1)+1))
)))))))))))))))))))</f>
        <v>-0.36013689262147569</v>
      </c>
      <c r="G32" s="98">
        <f t="shared" si="1"/>
        <v>109.47586310737853</v>
      </c>
      <c r="H32" s="98">
        <f>'Data 100 C'!D33</f>
        <v>108.51</v>
      </c>
      <c r="I32" s="98">
        <f>IF($I$4=Database!$A$2,
_xlfn.FORECAST.LINEAR(H32,
INDEX('DS2025'!$B$5:$B$15,MATCH(H32,'DS2025'!$A$5:$A$15,1)):
INDEX('DS2025'!$B$5:$B$15,MATCH(H32,'DS2025'!$A$5:$A$15,1)+1),
INDEX('DS2025'!$A$5:$A$15,MATCH(H32,'DS2025'!$A$5:$A$15,1)):
INDEX('DS2025'!$A$5:$A$15,MATCH(H32,'DS2025'!$A$5:$A$15,1)+1)),
IF($I$4=Database!$A$3,
_xlfn.FORECAST.LINEAR(H32,
INDEX('DS2025'!$E$5:$E$15,MATCH(H32,'DS2025'!$D$5:$D$15,1)):
INDEX('DS2025'!$E$5:$E$15,MATCH(H32,'DS2025'!$D$5:$D$15,1)+1),
INDEX('DS2025'!$D$5:$D$15,MATCH(H32,'DS2025'!$D$5:$D$15,1)):
INDEX('DS2025'!$D$5:$D$15,MATCH(H32,'DS2025'!$D$5:$D$15,1)+1)),
IF($I$4=Database!$A$4,
_xlfn.FORECAST.LINEAR(H32,
INDEX('DS2025'!$H$5:$H$15,MATCH(H32,'DS2025'!$G$5:$G$15,1)):
INDEX('DS2025'!$H$5:$H$15,MATCH(H32,'DS2025'!$G$5:$G$15,1)+1),
INDEX('DS2025'!$G$5:$G$15,MATCH(H32,'DS2025'!$G$5:$G$15,1)):
INDEX('DS2025'!$G$5:$G$15,MATCH(H32,'DS2025'!$G$5:$G$15,1)+1)),
IF($I$4=Database!$A$5,
_xlfn.FORECAST.LINEAR(H32,
INDEX('DS2025'!$K$5:$K$15,MATCH(H32,'DS2025'!$J$5:$J$15,1)):
INDEX('DS2025'!$K$5:$K$15,MATCH(H32,'DS2025'!$J$5:$J$15,1)+1),
INDEX('DS2025'!$J$5:$J$15,MATCH(H32,'DS2025'!$J$5:$J$15,1)):
INDEX('DS2025'!$J$5:$J$15,MATCH(H32,'DS2025'!$J$5:$J$15,1)+1)),
IF($I$4=Database!$A$6,
_xlfn.FORECAST.LINEAR(H32,
INDEX('DS2025'!$N$5:$N$15,MATCH(H32,'DS2025'!$M$5:$M$15,1)):
INDEX('DS2025'!$N$5:$N$15,MATCH(H32,'DS2025'!$M$5:$M$15,1)+1),
INDEX('DS2025'!$M$5:$M$15,MATCH(H32,'DS2025'!$M$5:$M$15,1)):
INDEX('DS2025'!$M$5:$M$15,MATCH(H32,'DS2025'!$M$5:$M$15,1)+1)),
IF($I$4=Database!$A$7,
_xlfn.FORECAST.LINEAR(H32,
INDEX('DS2025'!$Q$5:$Q$15,MATCH(H32,'DS2025'!$P$5:$P$15,1)):
INDEX('DS2025'!$Q$5:$Q$15,MATCH(H32,'DS2025'!$P$5:$P$15,1)+1),
INDEX('DS2025'!$P$5:$P$15,MATCH(H32,'DS2025'!$P$5:$P$15,1)):
INDEX('DS2025'!$P$5:$P$15,MATCH(H32,'DS2025'!$P$5:$P$15,1)+1)),
IF($I$4=Database!$A$8,
_xlfn.FORECAST.LINEAR(H32,
INDEX('DS2025'!$T$5:$T$15,MATCH(H32,'DS2025'!$S$5:$S$15,1)):
INDEX('DS2025'!$T$5:$T$15,MATCH(H32,'DS2025'!$S$5:$S$15,1)+1),
INDEX('DS2025'!$S$5:$S$15,MATCH(H32,'DS2025'!$S$5:$S$15,1)):
INDEX('DS2025'!$S$5:$S$15,MATCH(H32,'DS2025'!$S$5:$S$15,1)+1)),
IF($I$4=Database!$A$9,
_xlfn.FORECAST.LINEAR(H32,
INDEX('DS2025'!$W$5:$W$15,MATCH(H32,'DS2025'!$V$5:$V$15,1)):
INDEX('DS2025'!$W$5:$W$15,MATCH(H32,'DS2025'!$V$5:$V$15,1)+1),
INDEX('DS2025'!$V$5:$V$15,MATCH(H32,'DS2025'!$V$5:$V$15,1)):
INDEX('DS2025'!$V$5:$V$15,MATCH(H32,'DS2025'!$V$5:$V$15,1)+1)),
IF($I$4=Database!$A$10,
_xlfn.FORECAST.LINEAR(H32,
INDEX('DS2025'!$Z$5:$Z$15,MATCH(H32,'DS2025'!$Y$5:$Y$15,1)):
INDEX('DS2025'!$Z$5:$Z$15,MATCH(H32,'DS2025'!$Y$5:$Y$15,1)+1),
INDEX('DS2025'!$Y$5:$Y$15,MATCH(H32,'DS2025'!$Y$5:$Y$15,1)):
INDEX('DS2025'!$Y$5:$Y$15,MATCH(H32,'DS2025'!$Y$5:$Y$15,1)+1)),
IF($I$4=Database!$A$11,
_xlfn.FORECAST.LINEAR(
H32,
INDEX('DS2025'!$B$21:$B$35,MATCH(H32,'DS2025'!$A$21:$A$35,1)):
INDEX('DS2025'!$B$21:$B$35,MATCH(H32,'DS2025'!$A$21:$A$35,1)+1),
INDEX('DS2025'!$A$21:$A$35,MATCH(H32,'DS2025'!$A$21:$A$35,1)):
INDEX('DS2025'!$A$21:$A$35,MATCH(H32,'DS2025'!$A$21:$A$35,1)+1)),
IF($I$4=Database!$A$12,
_xlfn.FORECAST.LINEAR(
H32,
INDEX('DS2025'!$E$21:$E$35,MATCH(H32,'DS2025'!$D$21:$D$35,1)):
INDEX('DS2025'!$E$21:$E$35,MATCH(H32,'DS2025'!$D$21:$D$35,1)+1),
INDEX('DS2025'!$D$21:$D$35,MATCH(H32,'DS2025'!$D$21:$D$35,1)):
INDEX('DS2025'!$D$21:$D$35,MATCH(H32,'DS2025'!$D$21:$D$35,1)+1)),
IF($I$4=Database!$A$13,
_xlfn.FORECAST.LINEAR(
H32,
INDEX('DS2025'!$H$21:$H$35,MATCH(H32,'DS2025'!$G$21:$G$35,1)):
INDEX('DS2025'!$H$21:$H$35,MATCH(H32,'DS2025'!$G$21:$G$35,1)+1),
INDEX('DS2025'!$G$21:$G$35,MATCH(H32,'DS2025'!$G$21:$G$35,1)):
INDEX('DS2025'!$G$21:$G$35,MATCH(H32,'DS2025'!$G$21:$G$35,1)+1)),
IF($I$4=Database!$A$14,
_xlfn.FORECAST.LINEAR(
H32,
INDEX('DS2025'!$K$21:$K$35,MATCH(H32,'DS2025'!$J$21:$J$35,1)):
INDEX('DS2025'!$K$21:$K$35,MATCH(H32,'DS2025'!$J$21:$J$35,1)+1),
INDEX('DS2025'!$J$21:$J$35,MATCH(H32,'DS2025'!$J$21:$J$35,1)):
INDEX('DS2025'!$J$21:$J$35,MATCH(H32,'DS2025'!$J$21:$J$35,1)+1)),
IF($I$4=Database!$A$15,
_xlfn.FORECAST.LINEAR(
H32,
INDEX('DS2025'!$N$21:$N$35,MATCH(H32,'DS2025'!$M$21:$M$35,1)):
INDEX('DS2025'!$N$21:$N$35,MATCH(H32,'DS2025'!$M$21:$M$35,1)+1),
INDEX('DS2025'!$M$21:$M$35,MATCH(H32,'DS2025'!$M$21:$M$35,1)):
INDEX('DS2025'!$M$21:$M$35,MATCH(H32,'DS2025'!$M$21:$M$35,1)+1)),
IF($I$4=Database!$A$16,
_xlfn.FORECAST.LINEAR(
H32,
INDEX('DS2025'!$Q$21:$Q$35,MATCH(H32,'DS2025'!$P$21:$P$35,1)):
INDEX('DS2025'!$Q$21:$Q$35,MATCH(H32,'DS2025'!$P$21:$P$35,1)+1),
INDEX('DS2025'!$P$21:$P$35,MATCH(H32,'DS2025'!$P$21:$P$35,1)):
INDEX('DS2025'!$P$21:$P$35,MATCH(H32,'DS2025'!$P$21:$P$35,1)+1)),
IF($I$4=Database!$A$17,
_xlfn.FORECAST.LINEAR(
H32,
INDEX('DS2025'!$T$21:$T$35,MATCH(H32,'DS2025'!$S$21:$S$35,1)):
INDEX('DS2025'!$T$21:$T$35,MATCH(H32,'DS2025'!$S$21:$S$35,1)+1),
INDEX('DS2025'!$S$21:$S$35,MATCH(H32,'DS2025'!$S$21:$S$35,1)):
INDEX('DS2025'!$S$21:$S$35,MATCH(H32,'DS2025'!$S$21:$S$35,1)+1)),
IF($I$4=Database!$A$18,
_xlfn.FORECAST.LINEAR(
H32,
INDEX('DS2025'!$W$21:$W$35,MATCH(H32,'DS2025'!$V$21:$V$35,1)):
INDEX('DS2025'!$W$21:$W$35,MATCH(H32,'DS2025'!$V$21:$V$35,1)+1),
INDEX('DS2025'!$V$21:$V$35,MATCH(H32,'DS2025'!$V$21:$V$35,1)):
INDEX('DS2025'!$V$21:$V$35,MATCH(H32,'DS2025'!$V$21:$V$35,1)+1)),
IF($I$4=Database!$A$19,
_xlfn.FORECAST.LINEAR(
H32,
INDEX('DS2025'!$Z$21:$Z$35,MATCH(H32,'DS2025'!$Y$21:$Y$35,1)):
INDEX('DS2025'!$Z$21:$Z$35,MATCH(H32,'DS2025'!$Y$21:$Y$35,1)+1),
INDEX('DS2025'!$Y$21:$Y$35,MATCH(H32,'DS2025'!$Y$21:$Y$35,1)):
INDEX('DS2025'!$Y$21:$Y$35,MATCH(H32,'DS2025'!$Y$21:$Y$35,1)+1)),
IF($I$4=Database!$A$20,
_xlfn.FORECAST.LINEAR(
H32,
INDEX('DS2025'!$AC$21:$AC$35,MATCH(H32,'DS2025'!$AB$21:$AB$35,1)):
INDEX('DS2025'!$AC$21:$AC$35,MATCH(H32,'DS2025'!$AB$21:$AB$35,1)+1),
INDEX('DS2025'!$AB$21:$AB$35,MATCH(H32,'DS2025'!$AB$21:$AB$35,1)):
INDEX('DS2025'!$AB$21:$AB$35,MATCH(H32,'DS2025'!$AB$21:$AB$35,1)+1))
)))))))))))))))))))</f>
        <v>-0.23184312552351322</v>
      </c>
      <c r="J32" s="98">
        <f t="shared" si="2"/>
        <v>108.27815687447649</v>
      </c>
      <c r="K32" s="98">
        <f>'Data 100 C'!E33</f>
        <v>109.003</v>
      </c>
      <c r="L32" s="98">
        <f>IF($L$4=Database!$A$2,
_xlfn.FORECAST.LINEAR(K32,
INDEX('DS2025'!$B$5:$B$15,MATCH(K32,'DS2025'!$A$5:$A$15,1)):
INDEX('DS2025'!$B$5:$B$15,MATCH(K32,'DS2025'!$A$5:$A$15,1)+1),
INDEX('DS2025'!$A$5:$A$15,MATCH(K32,'DS2025'!$A$5:$A$15,1)):
INDEX('DS2025'!$A$5:$A$15,MATCH(K32,'DS2025'!$A$5:$A$15,1)+1)),
IF($L$4=Database!$A$3,
_xlfn.FORECAST.LINEAR(K32,
INDEX('DS2025'!$E$5:$E$15,MATCH(K32,'DS2025'!$D$5:$D$15,1)):
INDEX('DS2025'!$E$5:$E$15,MATCH(K32,'DS2025'!$D$5:$D$15,1)+1),
INDEX('DS2025'!$D$5:$D$15,MATCH(K32,'DS2025'!$D$5:$D$15,1)):
INDEX('DS2025'!$D$5:$D$15,MATCH(K32,'DS2025'!$D$5:$D$15,1)+1)),
IF($L$4=Database!$A$4,
_xlfn.FORECAST.LINEAR(K32,
INDEX('DS2025'!$H$5:$H$15,MATCH(K32,'DS2025'!$G$5:$G$15,1)):
INDEX('DS2025'!$H$5:$H$15,MATCH(K32,'DS2025'!$G$5:$G$15,1)+1),
INDEX('DS2025'!$G$5:$G$15,MATCH(K32,'DS2025'!$G$5:$G$15,1)):
INDEX('DS2025'!$G$5:$G$15,MATCH(K32,'DS2025'!$G$5:$G$15,1)+1)),
IF($L$4=Database!$A$5,
_xlfn.FORECAST.LINEAR(K32,
INDEX('DS2025'!$K$5:$K$15,MATCH(K32,'DS2025'!$J$5:$J$15,1)):
INDEX('DS2025'!$K$5:$K$15,MATCH(K32,'DS2025'!$J$5:$J$15,1)+1),
INDEX('DS2025'!$J$5:$J$15,MATCH(K32,'DS2025'!$J$5:$J$15,1)):
INDEX('DS2025'!$J$5:$J$15,MATCH(K32,'DS2025'!$J$5:$J$15,1)+1)),
IF($L$4=Database!$A$6,
_xlfn.FORECAST.LINEAR(K32,
INDEX('DS2025'!$N$5:$N$15,MATCH(K32,'DS2025'!$M$5:$M$15,1)):
INDEX('DS2025'!$N$5:$N$15,MATCH(K32,'DS2025'!$M$5:$M$15,1)+1),
INDEX('DS2025'!$M$5:$M$15,MATCH(K32,'DS2025'!$M$5:$M$15,1)):
INDEX('DS2025'!$M$5:$M$15,MATCH(K32,'DS2025'!$M$5:$M$15,1)+1)),
IF($L$4=Database!$A$7,
_xlfn.FORECAST.LINEAR(K32,
INDEX('DS2025'!$Q$5:$Q$15,MATCH(K32,'DS2025'!$P$5:$P$15,1)):
INDEX('DS2025'!$Q$5:$Q$15,MATCH(K32,'DS2025'!$P$5:$P$15,1)+1),
INDEX('DS2025'!$P$5:$P$15,MATCH(K32,'DS2025'!$P$5:$P$15,1)):
INDEX('DS2025'!$P$5:$P$15,MATCH(K32,'DS2025'!$P$5:$P$15,1)+1)),
IF($L$4=Database!$A$8,
_xlfn.FORECAST.LINEAR(K32,
INDEX('DS2025'!$T$5:$T$15,MATCH(K32,'DS2025'!$S$5:$S$15,1)):
INDEX('DS2025'!$T$5:$T$15,MATCH(K32,'DS2025'!$S$5:$S$15,1)+1),
INDEX('DS2025'!$S$5:$S$15,MATCH(K32,'DS2025'!$S$5:$S$15,1)):
INDEX('DS2025'!$S$5:$S$15,MATCH(K32,'DS2025'!$S$5:$S$15,1)+1)),
IF($L$4=Database!$A$9,
_xlfn.FORECAST.LINEAR(K32,
INDEX('DS2025'!$W$5:$W$15,MATCH(K32,'DS2025'!$V$5:$V$15,1)):
INDEX('DS2025'!$W$5:$W$15,MATCH(K32,'DS2025'!$V$5:$V$15,1)+1),
INDEX('DS2025'!$V$5:$V$15,MATCH(K32,'DS2025'!$V$5:$V$15,1)):
INDEX('DS2025'!$V$5:$V$15,MATCH(K32,'DS2025'!$V$5:$V$15,1)+1)),
IF($L$4=Database!$A$10,
_xlfn.FORECAST.LINEAR(K32,
INDEX('DS2025'!$Z$5:$Z$15,MATCH(K32,'DS2025'!$Y$5:$Y$15,1)):
INDEX('DS2025'!$Z$5:$Z$15,MATCH(K32,'DS2025'!$Y$5:$Y$15,1)+1),
INDEX('DS2025'!$Y$5:$Y$15,MATCH(K32,'DS2025'!$Y$5:$Y$15,1)):
INDEX('DS2025'!$Y$5:$Y$15,MATCH(K32,'DS2025'!$Y$5:$Y$15,1)+1)),
IF($L$4=Database!$A$11,
_xlfn.FORECAST.LINEAR(
K32,
INDEX('DS2025'!$B$21:$B$35,MATCH(K32,'DS2025'!$A$21:$A$35,1)):
INDEX('DS2025'!$B$21:$B$35,MATCH(K32,'DS2025'!$A$21:$A$35,1)+1),
INDEX('DS2025'!$A$21:$A$35,MATCH(K32,'DS2025'!$A$21:$A$35,1)):
INDEX('DS2025'!$A$21:$A$35,MATCH(K32,'DS2025'!$A$21:$A$35,1)+1)),
IF($L$4=Database!$A$12,
_xlfn.FORECAST.LINEAR(
K32,
INDEX('DS2025'!$E$21:$E$35,MATCH(K32,'DS2025'!$D$21:$D$35,1)):
INDEX('DS2025'!$E$21:$E$35,MATCH(K32,'DS2025'!$D$21:$D$35,1)+1),
INDEX('DS2025'!$D$21:$D$35,MATCH(K32,'DS2025'!$D$21:$D$35,1)):
INDEX('DS2025'!$D$21:$D$35,MATCH(K32,'DS2025'!$D$21:$D$35,1)+1)),
IF($L$4=Database!$A$13,
_xlfn.FORECAST.LINEAR(
K32,
INDEX('DS2025'!$H$21:$H$35,MATCH(K32,'DS2025'!$G$21:$G$35,1)):
INDEX('DS2025'!$H$21:$H$35,MATCH(K32,'DS2025'!$G$21:$G$35,1)+1),
INDEX('DS2025'!$G$21:$G$35,MATCH(K32,'DS2025'!$G$21:$G$35,1)):
INDEX('DS2025'!$G$21:$G$35,MATCH(K32,'DS2025'!$G$21:$G$35,1)+1)),
IF($L$4=Database!$A$14,
_xlfn.FORECAST.LINEAR(
K32,
INDEX('DS2025'!$K$21:$K$35,MATCH(K32,'DS2025'!$J$21:$J$35,1)):
INDEX('DS2025'!$K$21:$K$35,MATCH(K32,'DS2025'!$J$21:$J$35,1)+1),
INDEX('DS2025'!$J$21:$J$35,MATCH(K32,'DS2025'!$J$21:$J$35,1)):
INDEX('DS2025'!$J$21:$J$35,MATCH(K32,'DS2025'!$J$21:$J$35,1)+1)),
IF($L$4=Database!$A$15,
_xlfn.FORECAST.LINEAR(
K32,
INDEX('DS2025'!$N$21:$N$35,MATCH(K32,'DS2025'!$M$21:$M$35,1)):
INDEX('DS2025'!$N$21:$N$35,MATCH(K32,'DS2025'!$M$21:$M$35,1)+1),
INDEX('DS2025'!$M$21:$M$35,MATCH(K32,'DS2025'!$M$21:$M$35,1)):
INDEX('DS2025'!$M$21:$M$35,MATCH(K32,'DS2025'!$M$21:$M$35,1)+1)),
IF($L$4=Database!$A$16,
_xlfn.FORECAST.LINEAR(
K32,
INDEX('DS2025'!$Q$21:$Q$35,MATCH(K32,'DS2025'!$P$21:$P$35,1)):
INDEX('DS2025'!$Q$21:$Q$35,MATCH(K32,'DS2025'!$P$21:$P$35,1)+1),
INDEX('DS2025'!$P$21:$P$35,MATCH(K32,'DS2025'!$P$21:$P$35,1)):
INDEX('DS2025'!$P$21:$P$35,MATCH(K32,'DS2025'!$P$21:$P$35,1)+1)),
IF($L$4=Database!$A$17,
_xlfn.FORECAST.LINEAR(
K32,
INDEX('DS2025'!$T$21:$T$35,MATCH(K32,'DS2025'!$S$21:$S$35,1)):
INDEX('DS2025'!$T$21:$T$35,MATCH(K32,'DS2025'!$S$21:$S$35,1)+1),
INDEX('DS2025'!$S$21:$S$35,MATCH(K32,'DS2025'!$S$21:$S$35,1)):
INDEX('DS2025'!$S$21:$S$35,MATCH(K32,'DS2025'!$S$21:$S$35,1)+1)),
IF($L$4=Database!$A$18,
_xlfn.FORECAST.LINEAR(
K32,
INDEX('DS2025'!$W$21:$W$35,MATCH(K32,'DS2025'!$V$21:$V$35,1)):
INDEX('DS2025'!$W$21:$W$35,MATCH(K32,'DS2025'!$V$21:$V$35,1)+1),
INDEX('DS2025'!$V$21:$V$35,MATCH(K32,'DS2025'!$V$21:$V$35,1)):
INDEX('DS2025'!$V$21:$V$35,MATCH(K32,'DS2025'!$V$21:$V$35,1)+1)),
IF($L$4=Database!$A$19,
_xlfn.FORECAST.LINEAR(
K32,
INDEX('DS2025'!$Z$21:$Z$35,MATCH(K32,'DS2025'!$Y$21:$Y$35,1)):
INDEX('DS2025'!$Z$21:$Z$35,MATCH(K32,'DS2025'!$Y$21:$Y$35,1)+1),
INDEX('DS2025'!$Y$21:$Y$35,MATCH(K32,'DS2025'!$Y$21:$Y$35,1)):
INDEX('DS2025'!$Y$21:$Y$35,MATCH(K32,'DS2025'!$Y$21:$Y$35,1)+1)),
IF($L$4=Database!$A$20,
_xlfn.FORECAST.LINEAR(
K32,
INDEX('DS2025'!$AC$21:$AC$35,MATCH(K32,'DS2025'!$AB$21:$AB$35,1)):
INDEX('DS2025'!$AC$21:$AC$35,MATCH(K32,'DS2025'!$AB$21:$AB$35,1)+1),
INDEX('DS2025'!$AB$21:$AB$35,MATCH(K32,'DS2025'!$AB$21:$AB$35,1)):
INDEX('DS2025'!$AB$21:$AB$35,MATCH(K32,'DS2025'!$AB$21:$AB$35,1)+1))
)))))))))))))))))))</f>
        <v>-0.3600369526094781</v>
      </c>
      <c r="M32" s="98">
        <f t="shared" si="3"/>
        <v>108.64296304739052</v>
      </c>
      <c r="N32" s="317">
        <f>'Data 100 C'!F33</f>
        <v>107.33199999999999</v>
      </c>
      <c r="O32" s="98">
        <f>IF($O$4=Database!$A$2,
_xlfn.FORECAST.LINEAR(N32,
INDEX('DS2025'!$B$5:$B$15,MATCH(N32,'DS2025'!$A$5:$A$15,1)):
INDEX('DS2025'!$B$5:$B$15,MATCH(N32,'DS2025'!$A$5:$A$15,1)+1),
INDEX('DS2025'!$A$5:$A$15,MATCH(N32,'DS2025'!$A$5:$A$15,1)):
INDEX('DS2025'!$A$5:$A$15,MATCH(N32,'DS2025'!$A$5:$A$15,1)+1)),
IF($O$4=Database!$A$3,
_xlfn.FORECAST.LINEAR(N32,
INDEX('DS2025'!$E$5:$E$15,MATCH(N32,'DS2025'!$D$5:$D$15,1)):
INDEX('DS2025'!$E$5:$E$15,MATCH(N32,'DS2025'!$D$5:$D$15,1)+1),
INDEX('DS2025'!$D$5:$D$15,MATCH(N32,'DS2025'!$D$5:$D$15,1)):
INDEX('DS2025'!$D$5:$D$15,MATCH(N32,'DS2025'!$D$5:$D$15,1)+1)),
IF($O$4=Database!$A$4,
_xlfn.FORECAST.LINEAR(N32,
INDEX('DS2025'!$H$5:$H$15,MATCH(N32,'DS2025'!$G$5:$G$15,1)):
INDEX('DS2025'!$H$5:$H$15,MATCH(N32,'DS2025'!$G$5:$G$15,1)+1),
INDEX('DS2025'!$G$5:$G$15,MATCH(N32,'DS2025'!$G$5:$G$15,1)):
INDEX('DS2025'!$G$5:$G$15,MATCH(N32,'DS2025'!$G$5:$G$15,1)+1)),
IF($O$4=Database!$A$5,
_xlfn.FORECAST.LINEAR(N32,
INDEX('DS2025'!$K$5:$K$15,MATCH(N32,'DS2025'!$J$5:$J$15,1)):
INDEX('DS2025'!$K$5:$K$15,MATCH(N32,'DS2025'!$J$5:$J$15,1)+1),
INDEX('DS2025'!$J$5:$J$15,MATCH(N32,'DS2025'!$J$5:$J$15,1)):
INDEX('DS2025'!$J$5:$J$15,MATCH(N32,'DS2025'!$J$5:$J$15,1)+1)),
IF($O$4=Database!$A$6,
_xlfn.FORECAST.LINEAR(N32,
INDEX('DS2025'!$N$5:$N$15,MATCH(N32,'DS2025'!$M$5:$M$15,1)):
INDEX('DS2025'!$N$5:$N$15,MATCH(N32,'DS2025'!$M$5:$M$15,1)+1),
INDEX('DS2025'!$M$5:$M$15,MATCH(N32,'DS2025'!$M$5:$M$15,1)):
INDEX('DS2025'!$M$5:$M$15,MATCH(N32,'DS2025'!$M$5:$M$15,1)+1)),
IF($O$4=Database!$A$7,
_xlfn.FORECAST.LINEAR(N32,
INDEX('DS2025'!$Q$5:$Q$15,MATCH(N32,'DS2025'!$P$5:$P$15,1)):
INDEX('DS2025'!$Q$5:$Q$15,MATCH(N32,'DS2025'!$P$5:$P$15,1)+1),
INDEX('DS2025'!$P$5:$P$15,MATCH(N32,'DS2025'!$P$5:$P$15,1)):
INDEX('DS2025'!$P$5:$P$15,MATCH(N32,'DS2025'!$P$5:$P$15,1)+1)),
IF($O$4=Database!$A$8,
_xlfn.FORECAST.LINEAR(N32,
INDEX('DS2025'!$T$5:$T$15,MATCH(N32,'DS2025'!$S$5:$S$15,1)):
INDEX('DS2025'!$T$5:$T$15,MATCH(N32,'DS2025'!$S$5:$S$15,1)+1),
INDEX('DS2025'!$S$5:$S$15,MATCH(N32,'DS2025'!$S$5:$S$15,1)):
INDEX('DS2025'!$S$5:$S$15,MATCH(N32,'DS2025'!$S$5:$S$15,1)+1)),
IF($O$4=Database!$A$9,
_xlfn.FORECAST.LINEAR(N32,
INDEX('DS2025'!$W$5:$W$15,MATCH(N32,'DS2025'!$V$5:$V$15,1)):
INDEX('DS2025'!$W$5:$W$15,MATCH(N32,'DS2025'!$V$5:$V$15,1)+1),
INDEX('DS2025'!$V$5:$V$15,MATCH(N32,'DS2025'!$V$5:$V$15,1)):
INDEX('DS2025'!$V$5:$V$15,MATCH(N32,'DS2025'!$V$5:$V$15,1)+1)),
IF($O$4=Database!$A$10,
_xlfn.FORECAST.LINEAR(N32,
INDEX('DS2025'!$Z$5:$Z$15,MATCH(N32,'DS2025'!$Y$5:$Y$15,1)):
INDEX('DS2025'!$Z$5:$Z$15,MATCH(N32,'DS2025'!$Y$5:$Y$15,1)+1),
INDEX('DS2025'!$Y$5:$Y$15,MATCH(N32,'DS2025'!$Y$5:$Y$15,1)):
INDEX('DS2025'!$Y$5:$Y$15,MATCH(N32,'DS2025'!$Y$5:$Y$15,1)+1)),
IF($O$4=Database!$A$11,
_xlfn.FORECAST.LINEAR(
N32,
INDEX('DS2025'!$B$21:$B$35,MATCH(N32,'DS2025'!$A$21:$A$35,1)):
INDEX('DS2025'!$B$21:$B$35,MATCH(N32,'DS2025'!$A$21:$A$35,1)+1),
INDEX('DS2025'!$A$21:$A$35,MATCH(N32,'DS2025'!$A$21:$A$35,1)):
INDEX('DS2025'!$A$21:$A$35,MATCH(N32,'DS2025'!$A$21:$A$35,1)+1)),
IF($O$4=Database!$A$12,
_xlfn.FORECAST.LINEAR(
N32,
INDEX('DS2025'!$E$21:$E$35,MATCH(N32,'DS2025'!$D$21:$D$35,1)):
INDEX('DS2025'!$E$21:$E$35,MATCH(N32,'DS2025'!$D$21:$D$35,1)+1),
INDEX('DS2025'!$D$21:$D$35,MATCH(N32,'DS2025'!$D$21:$D$35,1)):
INDEX('DS2025'!$D$21:$D$35,MATCH(N32,'DS2025'!$D$21:$D$35,1)+1)),
IF($O$4=Database!$A$13,
_xlfn.FORECAST.LINEAR(
N32,
INDEX('DS2025'!$H$21:$H$35,MATCH(N32,'DS2025'!$G$21:$G$35,1)):
INDEX('DS2025'!$H$21:$H$35,MATCH(N32,'DS2025'!$G$21:$G$35,1)+1),
INDEX('DS2025'!$G$21:$G$35,MATCH(N32,'DS2025'!$G$21:$G$35,1)):
INDEX('DS2025'!$G$21:$G$35,MATCH(N32,'DS2025'!$G$21:$G$35,1)+1)),
IF($O$4=Database!$A$14,
_xlfn.FORECAST.LINEAR(
N32,
INDEX('DS2025'!$K$21:$K$35,MATCH(N32,'DS2025'!$J$21:$J$35,1)):
INDEX('DS2025'!$K$21:$K$35,MATCH(N32,'DS2025'!$J$21:$J$35,1)+1),
INDEX('DS2025'!$J$21:$J$35,MATCH(N32,'DS2025'!$J$21:$J$35,1)):
INDEX('DS2025'!$J$21:$J$35,MATCH(N32,'DS2025'!$J$21:$J$35,1)+1)),
IF($O$4=Database!$A$15,
_xlfn.FORECAST.LINEAR(
N32,
INDEX('DS2025'!$N$21:$N$35,MATCH(N32,'DS2025'!$M$21:$M$35,1)):
INDEX('DS2025'!$N$21:$N$35,MATCH(N32,'DS2025'!$M$21:$M$35,1)+1),
INDEX('DS2025'!$M$21:$M$35,MATCH(N32,'DS2025'!$M$21:$M$35,1)):
INDEX('DS2025'!$M$21:$M$35,MATCH(N32,'DS2025'!$M$21:$M$35,1)+1)),
IF($O$4=Database!$A$16,
_xlfn.FORECAST.LINEAR(
N32,
INDEX('DS2025'!$Q$21:$Q$35,MATCH(N32,'DS2025'!$P$21:$P$35,1)):
INDEX('DS2025'!$Q$21:$Q$35,MATCH(N32,'DS2025'!$P$21:$P$35,1)+1),
INDEX('DS2025'!$P$21:$P$35,MATCH(N32,'DS2025'!$P$21:$P$35,1)):
INDEX('DS2025'!$P$21:$P$35,MATCH(N32,'DS2025'!$P$21:$P$35,1)+1)),
IF($O$4=Database!$A$17,
_xlfn.FORECAST.LINEAR(
N32,
INDEX('DS2025'!$T$21:$T$35,MATCH(N32,'DS2025'!$S$21:$S$35,1)):
INDEX('DS2025'!$T$21:$T$35,MATCH(N32,'DS2025'!$S$21:$S$35,1)+1),
INDEX('DS2025'!$S$21:$S$35,MATCH(N32,'DS2025'!$S$21:$S$35,1)):
INDEX('DS2025'!$S$21:$S$35,MATCH(N32,'DS2025'!$S$21:$S$35,1)+1)),
IF($O$4=Database!$A$18,
_xlfn.FORECAST.LINEAR(
N32,
INDEX('DS2025'!$W$21:$W$35,MATCH(N32,'DS2025'!$V$21:$V$35,1)):
INDEX('DS2025'!$W$21:$W$35,MATCH(N32,'DS2025'!$V$21:$V$35,1)+1),
INDEX('DS2025'!$V$21:$V$35,MATCH(N32,'DS2025'!$V$21:$V$35,1)):
INDEX('DS2025'!$V$21:$V$35,MATCH(N32,'DS2025'!$V$21:$V$35,1)+1)),
IF($O$4=Database!$A$19,
_xlfn.FORECAST.LINEAR(
N32,
INDEX('DS2025'!$Z$21:$Z$35,MATCH(N32,'DS2025'!$Y$21:$Y$35,1)):
INDEX('DS2025'!$Z$21:$Z$35,MATCH(N32,'DS2025'!$Y$21:$Y$35,1)+1),
INDEX('DS2025'!$Y$21:$Y$35,MATCH(N32,'DS2025'!$Y$21:$Y$35,1)):
INDEX('DS2025'!$Y$21:$Y$35,MATCH(N32,'DS2025'!$Y$21:$Y$35,1)+1)),
IF($O$4=Database!$A$20,
_xlfn.FORECAST.LINEAR(
N32,
INDEX('DS2025'!$AC$21:$AC$35,MATCH(N32,'DS2025'!$AB$21:$AB$35,1)):
INDEX('DS2025'!$AC$21:$AC$35,MATCH(N32,'DS2025'!$AB$21:$AB$35,1)+1),
INDEX('DS2025'!$AB$21:$AB$35,MATCH(N32,'DS2025'!$AB$21:$AB$35,1)):
INDEX('DS2025'!$AB$21:$AB$35,MATCH(N32,'DS2025'!$AB$21:$AB$35,1)+1))
)))))))))))))))))))</f>
        <v>-0.35983647270545888</v>
      </c>
      <c r="P32" s="96">
        <f t="shared" si="4"/>
        <v>106.97216352729454</v>
      </c>
      <c r="Q32" s="317">
        <f>'Data 100 C'!G33</f>
        <v>108.718</v>
      </c>
      <c r="R32" s="98">
        <f>IF($R$4=Database!$A$2,
_xlfn.FORECAST.LINEAR(Q32,
INDEX('DS2025'!$B$5:$B$15,MATCH(Q32,'DS2025'!$A$5:$A$15,1)):
INDEX('DS2025'!$B$5:$B$15,MATCH(Q32,'DS2025'!$A$5:$A$15,1)+1),
INDEX('DS2025'!$A$5:$A$15,MATCH(Q32,'DS2025'!$A$5:$A$15,1)):
INDEX('DS2025'!$A$5:$A$15,MATCH(Q32,'DS2025'!$A$5:$A$15,1)+1)),
IF($R$4=Database!$A$3,
_xlfn.FORECAST.LINEAR(Q32,
INDEX('DS2025'!$E$5:$E$15,MATCH(Q32,'DS2025'!$D$5:$D$15,1)):
INDEX('DS2025'!$E$5:$E$15,MATCH(Q32,'DS2025'!$D$5:$D$15,1)+1),
INDEX('DS2025'!$D$5:$D$15,MATCH(Q32,'DS2025'!$D$5:$D$15,1)):
INDEX('DS2025'!$D$5:$D$15,MATCH(Q32,'DS2025'!$D$5:$D$15,1)+1)),
IF($R$4=Database!$A$4,
_xlfn.FORECAST.LINEAR(Q32,
INDEX('DS2025'!$H$5:$H$15,MATCH(Q32,'DS2025'!$G$5:$G$15,1)):
INDEX('DS2025'!$H$5:$H$15,MATCH(Q32,'DS2025'!$G$5:$G$15,1)+1),
INDEX('DS2025'!$G$5:$G$15,MATCH(Q32,'DS2025'!$G$5:$G$15,1)):
INDEX('DS2025'!$G$5:$G$15,MATCH(Q32,'DS2025'!$G$5:$G$15,1)+1)),
IF($R$4=Database!$A$5,
_xlfn.FORECAST.LINEAR(Q32,
INDEX('DS2025'!$K$5:$K$15,MATCH(Q32,'DS2025'!$J$5:$J$15,1)):
INDEX('DS2025'!$K$5:$K$15,MATCH(Q32,'DS2025'!$J$5:$J$15,1)+1),
INDEX('DS2025'!$J$5:$J$15,MATCH(Q32,'DS2025'!$J$5:$J$15,1)):
INDEX('DS2025'!$J$5:$J$15,MATCH(Q32,'DS2025'!$J$5:$J$15,1)+1)),
IF($R$4=Database!$A$6,
_xlfn.FORECAST.LINEAR(Q32,
INDEX('DS2025'!$N$5:$N$15,MATCH(Q32,'DS2025'!$M$5:$M$15,1)):
INDEX('DS2025'!$N$5:$N$15,MATCH(Q32,'DS2025'!$M$5:$M$15,1)+1),
INDEX('DS2025'!$M$5:$M$15,MATCH(Q32,'DS2025'!$M$5:$M$15,1)):
INDEX('DS2025'!$M$5:$M$15,MATCH(Q32,'DS2025'!$M$5:$M$15,1)+1)),
IF($R$4=Database!$A$7,
_xlfn.FORECAST.LINEAR(Q32,
INDEX('DS2025'!$Q$5:$Q$15,MATCH(Q32,'DS2025'!$P$5:$P$15,1)):
INDEX('DS2025'!$Q$5:$Q$15,MATCH(Q32,'DS2025'!$P$5:$P$15,1)+1),
INDEX('DS2025'!$P$5:$P$15,MATCH(Q32,'DS2025'!$P$5:$P$15,1)):
INDEX('DS2025'!$P$5:$P$15,MATCH(Q32,'DS2025'!$P$5:$P$15,1)+1)),
IF($R$4=Database!$A$8,
_xlfn.FORECAST.LINEAR(Q32,
INDEX('DS2025'!$T$5:$T$15,MATCH(Q32,'DS2025'!$S$5:$S$15,1)):
INDEX('DS2025'!$T$5:$T$15,MATCH(Q32,'DS2025'!$S$5:$S$15,1)+1),
INDEX('DS2025'!$S$5:$S$15,MATCH(Q32,'DS2025'!$S$5:$S$15,1)):
INDEX('DS2025'!$S$5:$S$15,MATCH(Q32,'DS2025'!$S$5:$S$15,1)+1)),
IF($R$4=Database!$A$9,
_xlfn.FORECAST.LINEAR(Q32,
INDEX('DS2025'!$W$5:$W$15,MATCH(Q32,'DS2025'!$V$5:$V$15,1)):
INDEX('DS2025'!$W$5:$W$15,MATCH(Q32,'DS2025'!$V$5:$V$15,1)+1),
INDEX('DS2025'!$V$5:$V$15,MATCH(Q32,'DS2025'!$V$5:$V$15,1)):
INDEX('DS2025'!$V$5:$V$15,MATCH(Q32,'DS2025'!$V$5:$V$15,1)+1)),
IF($R$4=Database!$A$10,
_xlfn.FORECAST.LINEAR(Q32,
INDEX('DS2025'!$Z$5:$Z$15,MATCH(Q32,'DS2025'!$Y$5:$Y$15,1)):
INDEX('DS2025'!$Z$5:$Z$15,MATCH(Q32,'DS2025'!$Y$5:$Y$15,1)+1),
INDEX('DS2025'!$Y$5:$Y$15,MATCH(Q32,'DS2025'!$Y$5:$Y$15,1)):
INDEX('DS2025'!$Y$5:$Y$15,MATCH(Q32,'DS2025'!$Y$5:$Y$15,1)+1)),
IF($R$4=Database!$A$11,
_xlfn.FORECAST.LINEAR(
Q32,
INDEX('DS2025'!$B$21:$B$35,MATCH(Q32,'DS2025'!$A$21:$A$35,1)):
INDEX('DS2025'!$B$21:$B$35,MATCH(Q32,'DS2025'!$A$21:$A$35,1)+1),
INDEX('DS2025'!$A$21:$A$35,MATCH(Q32,'DS2025'!$A$21:$A$35,1)):
INDEX('DS2025'!$A$21:$A$35,MATCH(Q32,'DS2025'!$A$21:$A$35,1)+1)),
IF($R$4=Database!$A$12,
_xlfn.FORECAST.LINEAR(
Q32,
INDEX('DS2025'!$E$21:$E$35,MATCH(Q32,'DS2025'!$D$21:$D$35,1)):
INDEX('DS2025'!$E$21:$E$35,MATCH(Q32,'DS2025'!$D$21:$D$35,1)+1),
INDEX('DS2025'!$D$21:$D$35,MATCH(Q32,'DS2025'!$D$21:$D$35,1)):
INDEX('DS2025'!$D$21:$D$35,MATCH(Q32,'DS2025'!$D$21:$D$35,1)+1)),
IF($R$4=Database!$A$13,
_xlfn.FORECAST.LINEAR(
Q32,
INDEX('DS2025'!$H$21:$H$35,MATCH(Q32,'DS2025'!$G$21:$G$35,1)):
INDEX('DS2025'!$H$21:$H$35,MATCH(Q32,'DS2025'!$G$21:$G$35,1)+1),
INDEX('DS2025'!$G$21:$G$35,MATCH(Q32,'DS2025'!$G$21:$G$35,1)):
INDEX('DS2025'!$G$21:$G$35,MATCH(Q32,'DS2025'!$G$21:$G$35,1)+1)),
IF($R$4=Database!$A$14,
_xlfn.FORECAST.LINEAR(
Q32,
INDEX('DS2025'!$K$21:$K$35,MATCH(Q32,'DS2025'!$J$21:$J$35,1)):
INDEX('DS2025'!$K$21:$K$35,MATCH(Q32,'DS2025'!$J$21:$J$35,1)+1),
INDEX('DS2025'!$J$21:$J$35,MATCH(Q32,'DS2025'!$J$21:$J$35,1)):
INDEX('DS2025'!$J$21:$J$35,MATCH(Q32,'DS2025'!$J$21:$J$35,1)+1)),
IF($R$4=Database!$A$15,
_xlfn.FORECAST.LINEAR(
Q32,
INDEX('DS2025'!$N$21:$N$35,MATCH(Q32,'DS2025'!$M$21:$M$35,1)):
INDEX('DS2025'!$N$21:$N$35,MATCH(Q32,'DS2025'!$M$21:$M$35,1)+1),
INDEX('DS2025'!$M$21:$M$35,MATCH(Q32,'DS2025'!$M$21:$M$35,1)):
INDEX('DS2025'!$M$21:$M$35,MATCH(Q32,'DS2025'!$M$21:$M$35,1)+1)),
IF($R$4=Database!$A$16,
_xlfn.FORECAST.LINEAR(
Q32,
INDEX('DS2025'!$Q$21:$Q$35,MATCH(Q32,'DS2025'!$P$21:$P$35,1)):
INDEX('DS2025'!$Q$21:$Q$35,MATCH(Q32,'DS2025'!$P$21:$P$35,1)+1),
INDEX('DS2025'!$P$21:$P$35,MATCH(Q32,'DS2025'!$P$21:$P$35,1)):
INDEX('DS2025'!$P$21:$P$35,MATCH(Q32,'DS2025'!$P$21:$P$35,1)+1)),
IF($R$4=Database!$A$17,
_xlfn.FORECAST.LINEAR(
Q32,
INDEX('DS2025'!$T$21:$T$35,MATCH(Q32,'DS2025'!$S$21:$S$35,1)):
INDEX('DS2025'!$T$21:$T$35,MATCH(Q32,'DS2025'!$S$21:$S$35,1)+1),
INDEX('DS2025'!$S$21:$S$35,MATCH(Q32,'DS2025'!$S$21:$S$35,1)):
INDEX('DS2025'!$S$21:$S$35,MATCH(Q32,'DS2025'!$S$21:$S$35,1)+1)),
IF($R$4=Database!$A$18,
_xlfn.FORECAST.LINEAR(
Q32,
INDEX('DS2025'!$W$21:$W$35,MATCH(Q32,'DS2025'!$V$21:$V$35,1)):
INDEX('DS2025'!$W$21:$W$35,MATCH(Q32,'DS2025'!$V$21:$V$35,1)+1),
INDEX('DS2025'!$V$21:$V$35,MATCH(Q32,'DS2025'!$V$21:$V$35,1)):
INDEX('DS2025'!$V$21:$V$35,MATCH(Q32,'DS2025'!$V$21:$V$35,1)+1)),
IF($R$4=Database!$A$19,
_xlfn.FORECAST.LINEAR(
Q32,
INDEX('DS2025'!$Z$21:$Z$35,MATCH(Q32,'DS2025'!$Y$21:$Y$35,1)):
INDEX('DS2025'!$Z$21:$Z$35,MATCH(Q32,'DS2025'!$Y$21:$Y$35,1)+1),
INDEX('DS2025'!$Y$21:$Y$35,MATCH(Q32,'DS2025'!$Y$21:$Y$35,1)):
INDEX('DS2025'!$Y$21:$Y$35,MATCH(Q32,'DS2025'!$Y$21:$Y$35,1)+1)),
IF($R$4=Database!$A$20,
_xlfn.FORECAST.LINEAR(
Q32,
INDEX('DS2025'!$AC$21:$AC$35,MATCH(Q32,'DS2025'!$AB$21:$AB$35,1)):
INDEX('DS2025'!$AC$21:$AC$35,MATCH(Q32,'DS2025'!$AB$21:$AB$35,1)+1),
INDEX('DS2025'!$AB$21:$AB$35,MATCH(Q32,'DS2025'!$AB$21:$AB$35,1)):
INDEX('DS2025'!$AB$21:$AB$35,MATCH(Q32,'DS2025'!$AB$21:$AB$35,1)+1))
)))))))))))))))))))</f>
        <v>-1.8437440076701811E-2</v>
      </c>
      <c r="S32" s="98">
        <f t="shared" si="5"/>
        <v>108.69956255992331</v>
      </c>
      <c r="T32" s="317">
        <f>'Data 100 C'!H33</f>
        <v>106.658</v>
      </c>
      <c r="U32" s="98">
        <f>IF($U$4=Database!$A$2,
_xlfn.FORECAST.LINEAR(T32,
INDEX('DS2025'!$B$5:$B$15,MATCH(T32,'DS2025'!$A$5:$A$15,1)):
INDEX('DS2025'!$B$5:$B$15,MATCH(T32,'DS2025'!$A$5:$A$15,1)+1),
INDEX('DS2025'!$A$5:$A$15,MATCH(T32,'DS2025'!$A$5:$A$15,1)):
INDEX('DS2025'!$A$5:$A$15,MATCH(T32,'DS2025'!$A$5:$A$15,1)+1)),
IF($U$4=Database!$A$3,
_xlfn.FORECAST.LINEAR(T32,
INDEX('DS2025'!$E$5:$E$15,MATCH(T32,'DS2025'!$D$5:$D$15,1)):
INDEX('DS2025'!$E$5:$E$15,MATCH(T32,'DS2025'!$D$5:$D$15,1)+1),
INDEX('DS2025'!$D$5:$D$15,MATCH(T32,'DS2025'!$D$5:$D$15,1)):
INDEX('DS2025'!$D$5:$D$15,MATCH(T32,'DS2025'!$D$5:$D$15,1)+1)),
IF($U$4=Database!$A$4,
_xlfn.FORECAST.LINEAR(T32,
INDEX('DS2025'!$H$5:$H$15,MATCH(T32,'DS2025'!$G$5:$G$15,1)):
INDEX('DS2025'!$H$5:$H$15,MATCH(T32,'DS2025'!$G$5:$G$15,1)+1),
INDEX('DS2025'!$G$5:$G$15,MATCH(T32,'DS2025'!$G$5:$G$15,1)):
INDEX('DS2025'!$G$5:$G$15,MATCH(T32,'DS2025'!$G$5:$G$15,1)+1)),
IF($U$4=Database!$A$5,
_xlfn.FORECAST.LINEAR(T32,
INDEX('DS2025'!$K$5:$K$15,MATCH(T32,'DS2025'!$J$5:$J$15,1)):
INDEX('DS2025'!$K$5:$K$15,MATCH(T32,'DS2025'!$J$5:$J$15,1)+1),
INDEX('DS2025'!$J$5:$J$15,MATCH(T32,'DS2025'!$J$5:$J$15,1)):
INDEX('DS2025'!$J$5:$J$15,MATCH(T32,'DS2025'!$J$5:$J$15,1)+1)),
IF($U$4=Database!$A$6,
_xlfn.FORECAST.LINEAR(T32,
INDEX('DS2025'!$N$5:$N$15,MATCH(T32,'DS2025'!$M$5:$M$15,1)):
INDEX('DS2025'!$N$5:$N$15,MATCH(T32,'DS2025'!$M$5:$M$15,1)+1),
INDEX('DS2025'!$M$5:$M$15,MATCH(T32,'DS2025'!$M$5:$M$15,1)):
INDEX('DS2025'!$M$5:$M$15,MATCH(T32,'DS2025'!$M$5:$M$15,1)+1)),
IF($U$4=Database!$A$7,
_xlfn.FORECAST.LINEAR(T32,
INDEX('DS2025'!$Q$5:$Q$15,MATCH(T32,'DS2025'!$P$5:$P$15,1)):
INDEX('DS2025'!$Q$5:$Q$15,MATCH(T32,'DS2025'!$P$5:$P$15,1)+1),
INDEX('DS2025'!$P$5:$P$15,MATCH(T32,'DS2025'!$P$5:$P$15,1)):
INDEX('DS2025'!$P$5:$P$15,MATCH(T32,'DS2025'!$P$5:$P$15,1)+1)),
IF($U$4=Database!$A$8,
_xlfn.FORECAST.LINEAR(T32,
INDEX('DS2025'!$T$5:$T$15,MATCH(T32,'DS2025'!$S$5:$S$15,1)):
INDEX('DS2025'!$T$5:$T$15,MATCH(T32,'DS2025'!$S$5:$S$15,1)+1),
INDEX('DS2025'!$S$5:$S$15,MATCH(T32,'DS2025'!$S$5:$S$15,1)):
INDEX('DS2025'!$S$5:$S$15,MATCH(T32,'DS2025'!$S$5:$S$15,1)+1)),
IF($U$4=Database!$A$9,
_xlfn.FORECAST.LINEAR(T32,
INDEX('DS2025'!$W$5:$W$15,MATCH(T32,'DS2025'!$V$5:$V$15,1)):
INDEX('DS2025'!$W$5:$W$15,MATCH(T32,'DS2025'!$V$5:$V$15,1)+1),
INDEX('DS2025'!$V$5:$V$15,MATCH(T32,'DS2025'!$V$5:$V$15,1)):
INDEX('DS2025'!$V$5:$V$15,MATCH(T32,'DS2025'!$V$5:$V$15,1)+1)),
IF($U$4=Database!$A$10,
_xlfn.FORECAST.LINEAR(T32,
INDEX('DS2025'!$Z$5:$Z$15,MATCH(T32,'DS2025'!$Y$5:$Y$15,1)):
INDEX('DS2025'!$Z$5:$Z$15,MATCH(T32,'DS2025'!$Y$5:$Y$15,1)+1),
INDEX('DS2025'!$Y$5:$Y$15,MATCH(T32,'DS2025'!$Y$5:$Y$15,1)):
INDEX('DS2025'!$Y$5:$Y$15,MATCH(T32,'DS2025'!$Y$5:$Y$15,1)+1)),
IF($U$4=Database!$A$11,
_xlfn.FORECAST.LINEAR(
T32,
INDEX('DS2025'!$B$21:$B$35,MATCH(T32,'DS2025'!$A$21:$A$35,1)):
INDEX('DS2025'!$B$21:$B$35,MATCH(T32,'DS2025'!$A$21:$A$35,1)+1),
INDEX('DS2025'!$A$21:$A$35,MATCH(T32,'DS2025'!$A$21:$A$35,1)):
INDEX('DS2025'!$A$21:$A$35,MATCH(T32,'DS2025'!$A$21:$A$35,1)+1)),
IF($U$4=Database!$A$12,
_xlfn.FORECAST.LINEAR(
T32,
INDEX('DS2025'!$E$21:$E$35,MATCH(T32,'DS2025'!$D$21:$D$35,1)):
INDEX('DS2025'!$E$21:$E$35,MATCH(T32,'DS2025'!$D$21:$D$35,1)+1),
INDEX('DS2025'!$D$21:$D$35,MATCH(T32,'DS2025'!$D$21:$D$35,1)):
INDEX('DS2025'!$D$21:$D$35,MATCH(T32,'DS2025'!$D$21:$D$35,1)+1)),
IF($U$4=Database!$A$13,
_xlfn.FORECAST.LINEAR(
T32,
INDEX('DS2025'!$H$21:$H$35,MATCH(T32,'DS2025'!$G$21:$G$35,1)):
INDEX('DS2025'!$H$21:$H$35,MATCH(T32,'DS2025'!$G$21:$G$35,1)+1),
INDEX('DS2025'!$G$21:$G$35,MATCH(T32,'DS2025'!$G$21:$G$35,1)):
INDEX('DS2025'!$G$21:$G$35,MATCH(T32,'DS2025'!$G$21:$G$35,1)+1)),
IF($U$4=Database!$A$14,
_xlfn.FORECAST.LINEAR(
T32,
INDEX('DS2025'!$K$21:$K$35,MATCH(T32,'DS2025'!$J$21:$J$35,1)):
INDEX('DS2025'!$K$21:$K$35,MATCH(T32,'DS2025'!$J$21:$J$35,1)+1),
INDEX('DS2025'!$J$21:$J$35,MATCH(T32,'DS2025'!$J$21:$J$35,1)):
INDEX('DS2025'!$J$21:$J$35,MATCH(T32,'DS2025'!$J$21:$J$35,1)+1)),
IF($U$4=Database!$A$15,
_xlfn.FORECAST.LINEAR(
T32,
INDEX('DS2025'!$N$21:$N$35,MATCH(T32,'DS2025'!$M$21:$M$35,1)):
INDEX('DS2025'!$N$21:$N$35,MATCH(T32,'DS2025'!$M$21:$M$35,1)+1),
INDEX('DS2025'!$M$21:$M$35,MATCH(T32,'DS2025'!$M$21:$M$35,1)):
INDEX('DS2025'!$M$21:$M$35,MATCH(T32,'DS2025'!$M$21:$M$35,1)+1)),
IF($U$4=Database!$A$16,
_xlfn.FORECAST.LINEAR(
T32,
INDEX('DS2025'!$Q$21:$Q$35,MATCH(T32,'DS2025'!$P$21:$P$35,1)):
INDEX('DS2025'!$Q$21:$Q$35,MATCH(T32,'DS2025'!$P$21:$P$35,1)+1),
INDEX('DS2025'!$P$21:$P$35,MATCH(T32,'DS2025'!$P$21:$P$35,1)):
INDEX('DS2025'!$P$21:$P$35,MATCH(T32,'DS2025'!$P$21:$P$35,1)+1)),
IF($U$4=Database!$A$17,
_xlfn.FORECAST.LINEAR(
T32,
INDEX('DS2025'!$T$21:$T$35,MATCH(T32,'DS2025'!$S$21:$S$35,1)):
INDEX('DS2025'!$T$21:$T$35,MATCH(T32,'DS2025'!$S$21:$S$35,1)+1),
INDEX('DS2025'!$S$21:$S$35,MATCH(T32,'DS2025'!$S$21:$S$35,1)):
INDEX('DS2025'!$S$21:$S$35,MATCH(T32,'DS2025'!$S$21:$S$35,1)+1)),
IF($U$4=Database!$A$18,
_xlfn.FORECAST.LINEAR(
T32,
INDEX('DS2025'!$W$21:$W$35,MATCH(T32,'DS2025'!$V$21:$V$35,1)):
INDEX('DS2025'!$W$21:$W$35,MATCH(T32,'DS2025'!$V$21:$V$35,1)+1),
INDEX('DS2025'!$V$21:$V$35,MATCH(T32,'DS2025'!$V$21:$V$35,1)):
INDEX('DS2025'!$V$21:$V$35,MATCH(T32,'DS2025'!$V$21:$V$35,1)+1)),
IF($U$4=Database!$A$19,
_xlfn.FORECAST.LINEAR(
T32,
INDEX('DS2025'!$Z$21:$Z$35,MATCH(T32,'DS2025'!$Y$21:$Y$35,1)):
INDEX('DS2025'!$Z$21:$Z$35,MATCH(T32,'DS2025'!$Y$21:$Y$35,1)+1),
INDEX('DS2025'!$Y$21:$Y$35,MATCH(T32,'DS2025'!$Y$21:$Y$35,1)):
INDEX('DS2025'!$Y$21:$Y$35,MATCH(T32,'DS2025'!$Y$21:$Y$35,1)+1)),
IF($U$4=Database!$A$20,
_xlfn.FORECAST.LINEAR(
T32,
INDEX('DS2025'!$AC$21:$AC$35,MATCH(T32,'DS2025'!$AB$21:$AB$35,1)):
INDEX('DS2025'!$AC$21:$AC$35,MATCH(T32,'DS2025'!$AB$21:$AB$35,1)+1),
INDEX('DS2025'!$AB$21:$AB$35,MATCH(T32,'DS2025'!$AB$21:$AB$35,1)):
INDEX('DS2025'!$AB$21:$AB$35,MATCH(T32,'DS2025'!$AB$21:$AB$35,1)+1))
)))))))))))))))))))</f>
        <v>-0.35975560887822433</v>
      </c>
      <c r="V32" s="98">
        <f t="shared" si="6"/>
        <v>106.29824439112177</v>
      </c>
      <c r="W32" s="317">
        <f>'Data 100 C'!I33</f>
        <v>107.473</v>
      </c>
      <c r="X32" s="98">
        <f>IF($X$4=Database!$A$2,
_xlfn.FORECAST.LINEAR(W32,
INDEX('DS2025'!$B$5:$B$15,MATCH(W32,'DS2025'!$A$5:$A$15,1)):
INDEX('DS2025'!$B$5:$B$15,MATCH(W32,'DS2025'!$A$5:$A$15,1)+1),
INDEX('DS2025'!$A$5:$A$15,MATCH(W32,'DS2025'!$A$5:$A$15,1)):
INDEX('DS2025'!$A$5:$A$15,MATCH(W32,'DS2025'!$A$5:$A$15,1)+1)),
IF($X$4=Database!$A$3,
_xlfn.FORECAST.LINEAR(W32,
INDEX('DS2025'!$E$5:$E$15,MATCH(W32,'DS2025'!$D$5:$D$15,1)):
INDEX('DS2025'!$E$5:$E$15,MATCH(W32,'DS2025'!$D$5:$D$15,1)+1),
INDEX('DS2025'!$D$5:$D$15,MATCH(W32,'DS2025'!$D$5:$D$15,1)):
INDEX('DS2025'!$D$5:$D$15,MATCH(W32,'DS2025'!$D$5:$D$15,1)+1)),
IF($X$4=Database!$A$4,
_xlfn.FORECAST.LINEAR(W32,
INDEX('DS2025'!$H$5:$H$15,MATCH(W32,'DS2025'!$G$5:$G$15,1)):
INDEX('DS2025'!$H$5:$H$15,MATCH(W32,'DS2025'!$G$5:$G$15,1)+1),
INDEX('DS2025'!$G$5:$G$15,MATCH(W32,'DS2025'!$G$5:$G$15,1)):
INDEX('DS2025'!$G$5:$G$15,MATCH(W32,'DS2025'!$G$5:$G$15,1)+1)),
IF($X$4=Database!$A$5,
_xlfn.FORECAST.LINEAR(W32,
INDEX('DS2025'!$K$5:$K$15,MATCH(W32,'DS2025'!$J$5:$J$15,1)):
INDEX('DS2025'!$K$5:$K$15,MATCH(W32,'DS2025'!$J$5:$J$15,1)+1),
INDEX('DS2025'!$J$5:$J$15,MATCH(W32,'DS2025'!$J$5:$J$15,1)):
INDEX('DS2025'!$J$5:$J$15,MATCH(W32,'DS2025'!$J$5:$J$15,1)+1)),
IF($X$4=Database!$A$6,
_xlfn.FORECAST.LINEAR(W32,
INDEX('DS2025'!$N$5:$N$15,MATCH(W32,'DS2025'!$M$5:$M$15,1)):
INDEX('DS2025'!$N$5:$N$15,MATCH(W32,'DS2025'!$M$5:$M$15,1)+1),
INDEX('DS2025'!$M$5:$M$15,MATCH(W32,'DS2025'!$M$5:$M$15,1)):
INDEX('DS2025'!$M$5:$M$15,MATCH(W32,'DS2025'!$M$5:$M$15,1)+1)),
IF($X$4=Database!$A$7,
_xlfn.FORECAST.LINEAR(W32,
INDEX('DS2025'!$Q$5:$Q$15,MATCH(W32,'DS2025'!$P$5:$P$15,1)):
INDEX('DS2025'!$Q$5:$Q$15,MATCH(W32,'DS2025'!$P$5:$P$15,1)+1),
INDEX('DS2025'!$P$5:$P$15,MATCH(W32,'DS2025'!$P$5:$P$15,1)):
INDEX('DS2025'!$P$5:$P$15,MATCH(W32,'DS2025'!$P$5:$P$15,1)+1)),
IF($X$4=Database!$A$8,
_xlfn.FORECAST.LINEAR(W32,
INDEX('DS2025'!$T$5:$T$15,MATCH(W32,'DS2025'!$S$5:$S$15,1)):
INDEX('DS2025'!$T$5:$T$15,MATCH(W32,'DS2025'!$S$5:$S$15,1)+1),
INDEX('DS2025'!$S$5:$S$15,MATCH(W32,'DS2025'!$S$5:$S$15,1)):
INDEX('DS2025'!$S$5:$S$15,MATCH(W32,'DS2025'!$S$5:$S$15,1)+1)),
IF($X$4=Database!$A$9,
_xlfn.FORECAST.LINEAR(W32,
INDEX('DS2025'!$W$5:$W$15,MATCH(W32,'DS2025'!$V$5:$V$15,1)):
INDEX('DS2025'!$W$5:$W$15,MATCH(W32,'DS2025'!$V$5:$V$15,1)+1),
INDEX('DS2025'!$V$5:$V$15,MATCH(W32,'DS2025'!$V$5:$V$15,1)):
INDEX('DS2025'!$V$5:$V$15,MATCH(W32,'DS2025'!$V$5:$V$15,1)+1)),
IF($X$4=Database!$A$10,
_xlfn.FORECAST.LINEAR(W32,
INDEX('DS2025'!$Z$5:$Z$15,MATCH(W32,'DS2025'!$Y$5:$Y$15,1)):
INDEX('DS2025'!$Z$5:$Z$15,MATCH(W32,'DS2025'!$Y$5:$Y$15,1)+1),
INDEX('DS2025'!$Y$5:$Y$15,MATCH(W32,'DS2025'!$Y$5:$Y$15,1)):
INDEX('DS2025'!$Y$5:$Y$15,MATCH(W32,'DS2025'!$Y$5:$Y$15,1)+1)),
IF($X$4=Database!$A$11,
_xlfn.FORECAST.LINEAR(
W32,
INDEX('DS2025'!$B$21:$B$35,MATCH(W32,'DS2025'!$A$21:$A$35,1)):
INDEX('DS2025'!$B$21:$B$35,MATCH(W32,'DS2025'!$A$21:$A$35,1)+1),
INDEX('DS2025'!$A$21:$A$35,MATCH(W32,'DS2025'!$A$21:$A$35,1)):
INDEX('DS2025'!$A$21:$A$35,MATCH(W32,'DS2025'!$A$21:$A$35,1)+1)),
IF($X$4=Database!$A$12,
_xlfn.FORECAST.LINEAR(
W32,
INDEX('DS2025'!$E$21:$E$35,MATCH(W32,'DS2025'!$D$21:$D$35,1)):
INDEX('DS2025'!$E$21:$E$35,MATCH(W32,'DS2025'!$D$21:$D$35,1)+1),
INDEX('DS2025'!$D$21:$D$35,MATCH(W32,'DS2025'!$D$21:$D$35,1)):
INDEX('DS2025'!$D$21:$D$35,MATCH(W32,'DS2025'!$D$21:$D$35,1)+1)),
IF($X$4=Database!$A$13,
_xlfn.FORECAST.LINEAR(
W32,
INDEX('DS2025'!$H$21:$H$35,MATCH(W32,'DS2025'!$G$21:$G$35,1)):
INDEX('DS2025'!$H$21:$H$35,MATCH(W32,'DS2025'!$G$21:$G$35,1)+1),
INDEX('DS2025'!$G$21:$G$35,MATCH(W32,'DS2025'!$G$21:$G$35,1)):
INDEX('DS2025'!$G$21:$G$35,MATCH(W32,'DS2025'!$G$21:$G$35,1)+1)),
IF($X$4=Database!$A$14,
_xlfn.FORECAST.LINEAR(
W32,
INDEX('DS2025'!$K$21:$K$35,MATCH(W32,'DS2025'!$J$21:$J$35,1)):
INDEX('DS2025'!$K$21:$K$35,MATCH(W32,'DS2025'!$J$21:$J$35,1)+1),
INDEX('DS2025'!$J$21:$J$35,MATCH(W32,'DS2025'!$J$21:$J$35,1)):
INDEX('DS2025'!$J$21:$J$35,MATCH(W32,'DS2025'!$J$21:$J$35,1)+1)),
IF($X$4=Database!$A$15,
_xlfn.FORECAST.LINEAR(
W32,
INDEX('DS2025'!$N$21:$N$35,MATCH(W32,'DS2025'!$M$21:$M$35,1)):
INDEX('DS2025'!$N$21:$N$35,MATCH(W32,'DS2025'!$M$21:$M$35,1)+1),
INDEX('DS2025'!$M$21:$M$35,MATCH(W32,'DS2025'!$M$21:$M$35,1)):
INDEX('DS2025'!$M$21:$M$35,MATCH(W32,'DS2025'!$M$21:$M$35,1)+1)),
IF($X$4=Database!$A$16,
_xlfn.FORECAST.LINEAR(
W32,
INDEX('DS2025'!$Q$21:$Q$35,MATCH(W32,'DS2025'!$P$21:$P$35,1)):
INDEX('DS2025'!$Q$21:$Q$35,MATCH(W32,'DS2025'!$P$21:$P$35,1)+1),
INDEX('DS2025'!$P$21:$P$35,MATCH(W32,'DS2025'!$P$21:$P$35,1)):
INDEX('DS2025'!$P$21:$P$35,MATCH(W32,'DS2025'!$P$21:$P$35,1)+1)),
IF($X$4=Database!$A$17,
_xlfn.FORECAST.LINEAR(
W32,
INDEX('DS2025'!$T$21:$T$35,MATCH(W32,'DS2025'!$S$21:$S$35,1)):
INDEX('DS2025'!$T$21:$T$35,MATCH(W32,'DS2025'!$S$21:$S$35,1)+1),
INDEX('DS2025'!$S$21:$S$35,MATCH(W32,'DS2025'!$S$21:$S$35,1)):
INDEX('DS2025'!$S$21:$S$35,MATCH(W32,'DS2025'!$S$21:$S$35,1)+1)),
IF($X$4=Database!$A$18,
_xlfn.FORECAST.LINEAR(
W32,
INDEX('DS2025'!$W$21:$W$35,MATCH(W32,'DS2025'!$V$21:$V$35,1)):
INDEX('DS2025'!$W$21:$W$35,MATCH(W32,'DS2025'!$V$21:$V$35,1)+1),
INDEX('DS2025'!$V$21:$V$35,MATCH(W32,'DS2025'!$V$21:$V$35,1)):
INDEX('DS2025'!$V$21:$V$35,MATCH(W32,'DS2025'!$V$21:$V$35,1)+1)),
IF($X$4=Database!$A$19,
_xlfn.FORECAST.LINEAR(
W32,
INDEX('DS2025'!$Z$21:$Z$35,MATCH(W32,'DS2025'!$Y$21:$Y$35,1)):
INDEX('DS2025'!$Z$21:$Z$35,MATCH(W32,'DS2025'!$Y$21:$Y$35,1)+1),
INDEX('DS2025'!$Y$21:$Y$35,MATCH(W32,'DS2025'!$Y$21:$Y$35,1)):
INDEX('DS2025'!$Y$21:$Y$35,MATCH(W32,'DS2025'!$Y$21:$Y$35,1)+1)),
IF($X$4=Database!$A$20,
_xlfn.FORECAST.LINEAR(
W32,
INDEX('DS2025'!$AC$21:$AC$35,MATCH(W32,'DS2025'!$AB$21:$AB$35,1)):
INDEX('DS2025'!$AC$21:$AC$35,MATCH(W32,'DS2025'!$AB$21:$AB$35,1)+1),
INDEX('DS2025'!$AB$21:$AB$35,MATCH(W32,'DS2025'!$AB$21:$AB$35,1)):
INDEX('DS2025'!$AB$21:$AB$35,MATCH(W32,'DS2025'!$AB$21:$AB$35,1)+1))
)))))))))))))))))))</f>
        <v>-0.35985338932213556</v>
      </c>
      <c r="Y32" s="98">
        <f t="shared" si="7"/>
        <v>107.11314661067786</v>
      </c>
      <c r="Z32" s="97">
        <f>'Data 100 C'!J33</f>
        <v>108.79300000000001</v>
      </c>
      <c r="AA32" s="98">
        <f>IF($AA$4=Database!$A$2,
_xlfn.FORECAST.LINEAR(Z32,
INDEX('DS2025'!$B$5:$B$15,MATCH(Z32,'DS2025'!$A$5:$A$15,1)):
INDEX('DS2025'!$B$5:$B$15,MATCH(Z32,'DS2025'!$A$5:$A$15,1)+1),
INDEX('DS2025'!$A$5:$A$15,MATCH(Z32,'DS2025'!$A$5:$A$15,1)):
INDEX('DS2025'!$A$5:$A$15,MATCH(Z32,'DS2025'!$A$5:$A$15,1)+1)),
IF($AA$4=Database!$A$3,
_xlfn.FORECAST.LINEAR(Z32,
INDEX('DS2025'!$E$5:$E$15,MATCH(Z32,'DS2025'!$D$5:$D$15,1)):
INDEX('DS2025'!$E$5:$E$15,MATCH(Z32,'DS2025'!$D$5:$D$15,1)+1),
INDEX('DS2025'!$D$5:$D$15,MATCH(Z32,'DS2025'!$D$5:$D$15,1)):
INDEX('DS2025'!$D$5:$D$15,MATCH(Z32,'DS2025'!$D$5:$D$15,1)+1)),
IF($AA$4=Database!$A$4,
_xlfn.FORECAST.LINEAR(Z32,
INDEX('DS2025'!$H$5:$H$15,MATCH(Z32,'DS2025'!$G$5:$G$15,1)):
INDEX('DS2025'!$H$5:$H$15,MATCH(Z32,'DS2025'!$G$5:$G$15,1)+1),
INDEX('DS2025'!$G$5:$G$15,MATCH(Z32,'DS2025'!$G$5:$G$15,1)):
INDEX('DS2025'!$G$5:$G$15,MATCH(Z32,'DS2025'!$G$5:$G$15,1)+1)),
IF($AA$4=Database!$A$5,
_xlfn.FORECAST.LINEAR(Z32,
INDEX('DS2025'!$K$5:$K$15,MATCH(Z32,'DS2025'!$J$5:$J$15,1)):
INDEX('DS2025'!$K$5:$K$15,MATCH(Z32,'DS2025'!$J$5:$J$15,1)+1),
INDEX('DS2025'!$J$5:$J$15,MATCH(Z32,'DS2025'!$J$5:$J$15,1)):
INDEX('DS2025'!$J$5:$J$15,MATCH(Z32,'DS2025'!$J$5:$J$15,1)+1)),
IF($AA$4=Database!$A$6,
_xlfn.FORECAST.LINEAR(Z32,
INDEX('DS2025'!$N$5:$N$15,MATCH(Z32,'DS2025'!$M$5:$M$15,1)):
INDEX('DS2025'!$N$5:$N$15,MATCH(Z32,'DS2025'!$M$5:$M$15,1)+1),
INDEX('DS2025'!$M$5:$M$15,MATCH(Z32,'DS2025'!$M$5:$M$15,1)):
INDEX('DS2025'!$M$5:$M$15,MATCH(Z32,'DS2025'!$M$5:$M$15,1)+1)),
IF($AA$4=Database!$A$7,
_xlfn.FORECAST.LINEAR(Z32,
INDEX('DS2025'!$Q$5:$Q$15,MATCH(Z32,'DS2025'!$P$5:$P$15,1)):
INDEX('DS2025'!$Q$5:$Q$15,MATCH(Z32,'DS2025'!$P$5:$P$15,1)+1),
INDEX('DS2025'!$P$5:$P$15,MATCH(Z32,'DS2025'!$P$5:$P$15,1)):
INDEX('DS2025'!$P$5:$P$15,MATCH(Z32,'DS2025'!$P$5:$P$15,1)+1)),
IF($AA$4=Database!$A$8,
_xlfn.FORECAST.LINEAR(Z32,
INDEX('DS2025'!$T$5:$T$15,MATCH(Z32,'DS2025'!$S$5:$S$15,1)):
INDEX('DS2025'!$T$5:$T$15,MATCH(Z32,'DS2025'!$S$5:$S$15,1)+1),
INDEX('DS2025'!$S$5:$S$15,MATCH(Z32,'DS2025'!$S$5:$S$15,1)):
INDEX('DS2025'!$S$5:$S$15,MATCH(Z32,'DS2025'!$S$5:$S$15,1)+1)),
IF($AA$4=Database!$A$9,
_xlfn.FORECAST.LINEAR(Z32,
INDEX('DS2025'!$W$5:$W$15,MATCH(Z32,'DS2025'!$V$5:$V$15,1)):
INDEX('DS2025'!$W$5:$W$15,MATCH(Z32,'DS2025'!$V$5:$V$15,1)+1),
INDEX('DS2025'!$V$5:$V$15,MATCH(Z32,'DS2025'!$V$5:$V$15,1)):
INDEX('DS2025'!$V$5:$V$15,MATCH(Z32,'DS2025'!$V$5:$V$15,1)+1)),
IF($AA$4=Database!$A$10,
_xlfn.FORECAST.LINEAR(Z32,
INDEX('DS2025'!$Z$5:$Z$15,MATCH(Z32,'DS2025'!$Y$5:$Y$15,1)):
INDEX('DS2025'!$Z$5:$Z$15,MATCH(Z32,'DS2025'!$Y$5:$Y$15,1)+1),
INDEX('DS2025'!$Y$5:$Y$15,MATCH(Z32,'DS2025'!$Y$5:$Y$15,1)):
INDEX('DS2025'!$Y$5:$Y$15,MATCH(Z32,'DS2025'!$Y$5:$Y$15,1)+1)),
IF($AA$4=Database!$A$11,
_xlfn.FORECAST.LINEAR(
Z32,
INDEX('DS2025'!$B$21:$B$35,MATCH(Z32,'DS2025'!$A$21:$A$35,1)):
INDEX('DS2025'!$B$21:$B$35,MATCH(Z32,'DS2025'!$A$21:$A$35,1)+1),
INDEX('DS2025'!$A$21:$A$35,MATCH(Z32,'DS2025'!$A$21:$A$35,1)):
INDEX('DS2025'!$A$21:$A$35,MATCH(Z32,'DS2025'!$A$21:$A$35,1)+1)),
IF($AA$4=Database!$A$12,
_xlfn.FORECAST.LINEAR(
Z32,
INDEX('DS2025'!$E$21:$E$35,MATCH(Z32,'DS2025'!$D$21:$D$35,1)):
INDEX('DS2025'!$E$21:$E$35,MATCH(Z32,'DS2025'!$D$21:$D$35,1)+1),
INDEX('DS2025'!$D$21:$D$35,MATCH(Z32,'DS2025'!$D$21:$D$35,1)):
INDEX('DS2025'!$D$21:$D$35,MATCH(Z32,'DS2025'!$D$21:$D$35,1)+1)),
IF($AA$4=Database!$A$13,
_xlfn.FORECAST.LINEAR(
Z32,
INDEX('DS2025'!$H$21:$H$35,MATCH(Z32,'DS2025'!$G$21:$G$35,1)):
INDEX('DS2025'!$H$21:$H$35,MATCH(Z32,'DS2025'!$G$21:$G$35,1)+1),
INDEX('DS2025'!$G$21:$G$35,MATCH(Z32,'DS2025'!$G$21:$G$35,1)):
INDEX('DS2025'!$G$21:$G$35,MATCH(Z32,'DS2025'!$G$21:$G$35,1)+1)),
IF($AA$4=Database!$A$14,
_xlfn.FORECAST.LINEAR(
Z32,
INDEX('DS2025'!$K$21:$K$35,MATCH(Z32,'DS2025'!$J$21:$J$35,1)):
INDEX('DS2025'!$K$21:$K$35,MATCH(Z32,'DS2025'!$J$21:$J$35,1)+1),
INDEX('DS2025'!$J$21:$J$35,MATCH(Z32,'DS2025'!$J$21:$J$35,1)):
INDEX('DS2025'!$J$21:$J$35,MATCH(Z32,'DS2025'!$J$21:$J$35,1)+1)),
IF($AA$4=Database!$A$15,
_xlfn.FORECAST.LINEAR(
Z32,
INDEX('DS2025'!$N$21:$N$35,MATCH(Z32,'DS2025'!$M$21:$M$35,1)):
INDEX('DS2025'!$N$21:$N$35,MATCH(Z32,'DS2025'!$M$21:$M$35,1)+1),
INDEX('DS2025'!$M$21:$M$35,MATCH(Z32,'DS2025'!$M$21:$M$35,1)):
INDEX('DS2025'!$M$21:$M$35,MATCH(Z32,'DS2025'!$M$21:$M$35,1)+1)),
IF($AA$4=Database!$A$16,
_xlfn.FORECAST.LINEAR(
Z32,
INDEX('DS2025'!$Q$21:$Q$35,MATCH(Z32,'DS2025'!$P$21:$P$35,1)):
INDEX('DS2025'!$Q$21:$Q$35,MATCH(Z32,'DS2025'!$P$21:$P$35,1)+1),
INDEX('DS2025'!$P$21:$P$35,MATCH(Z32,'DS2025'!$P$21:$P$35,1)):
INDEX('DS2025'!$P$21:$P$35,MATCH(Z32,'DS2025'!$P$21:$P$35,1)+1)),
IF($AA$4=Database!$A$17,
_xlfn.FORECAST.LINEAR(
Z32,
INDEX('DS2025'!$T$21:$T$35,MATCH(Z32,'DS2025'!$S$21:$S$35,1)):
INDEX('DS2025'!$T$21:$T$35,MATCH(Z32,'DS2025'!$S$21:$S$35,1)+1),
INDEX('DS2025'!$S$21:$S$35,MATCH(Z32,'DS2025'!$S$21:$S$35,1)):
INDEX('DS2025'!$S$21:$S$35,MATCH(Z32,'DS2025'!$S$21:$S$35,1)+1)),
IF($AA$4=Database!$A$18,
_xlfn.FORECAST.LINEAR(
Z32,
INDEX('DS2025'!$W$21:$W$35,MATCH(Z32,'DS2025'!$V$21:$V$35,1)):
INDEX('DS2025'!$W$21:$W$35,MATCH(Z32,'DS2025'!$V$21:$V$35,1)+1),
INDEX('DS2025'!$V$21:$V$35,MATCH(Z32,'DS2025'!$V$21:$V$35,1)):
INDEX('DS2025'!$V$21:$V$35,MATCH(Z32,'DS2025'!$V$21:$V$35,1)+1)),
IF($AA$4=Database!$A$19,
_xlfn.FORECAST.LINEAR(
Z32,
INDEX('DS2025'!$Z$21:$Z$35,MATCH(Z32,'DS2025'!$Y$21:$Y$35,1)):
INDEX('DS2025'!$Z$21:$Z$35,MATCH(Z32,'DS2025'!$Y$21:$Y$35,1)+1),
INDEX('DS2025'!$Y$21:$Y$35,MATCH(Z32,'DS2025'!$Y$21:$Y$35,1)):
INDEX('DS2025'!$Y$21:$Y$35,MATCH(Z32,'DS2025'!$Y$21:$Y$35,1)+1)),
IF($AA$4=Database!$A$20,
_xlfn.FORECAST.LINEAR(
Z32,
INDEX('DS2025'!$AC$21:$AC$35,MATCH(Z32,'DS2025'!$AB$21:$AB$35,1)):
INDEX('DS2025'!$AC$21:$AC$35,MATCH(Z32,'DS2025'!$AB$21:$AB$35,1)+1),
INDEX('DS2025'!$AB$21:$AB$35,MATCH(Z32,'DS2025'!$AB$21:$AB$35,1)):
INDEX('DS2025'!$AB$21:$AB$35,MATCH(Z32,'DS2025'!$AB$21:$AB$35,1)+1))
)))))))))))))))))))</f>
        <v>-0.36001175764847027</v>
      </c>
      <c r="AB32" s="97">
        <f t="shared" si="8"/>
        <v>108.43298824235154</v>
      </c>
      <c r="AC32" s="318">
        <f>'Data 100 C'!K33</f>
        <v>107</v>
      </c>
      <c r="AD32" s="42"/>
      <c r="AE32" s="42"/>
      <c r="AF32" s="42"/>
    </row>
    <row r="33" spans="1:61" ht="15" customHeight="1">
      <c r="A33" s="316">
        <v>27</v>
      </c>
      <c r="B33" s="316">
        <f>'Data 100 C'!B34</f>
        <v>108.64700000000001</v>
      </c>
      <c r="C33" s="98">
        <f>IF($C$4=Database!$A$2,
_xlfn.FORECAST.LINEAR(B33,
INDEX('DS2025'!$B$5:$B$15,MATCH(B33,'DS2025'!$A$5:$A$15,1)):
INDEX('DS2025'!$B$5:$B$15,MATCH(B33,'DS2025'!$A$5:$A$15,1)+1),
INDEX('DS2025'!$A$5:$A$15,MATCH(B33,'DS2025'!$A$5:$A$15,1)):
INDEX('DS2025'!$A$5:$A$15,MATCH(B33,'DS2025'!$A$5:$A$15,1)+1)),
IF($C$4=Database!$A$3,
_xlfn.FORECAST.LINEAR(B33,
INDEX('DS2025'!$E$5:$E$15,MATCH(B33,'DS2025'!$D$5:$D$15,1)):
INDEX('DS2025'!$E$5:$E$15,MATCH(B33,'DS2025'!$D$5:$D$15,1)+1),
INDEX('DS2025'!$D$5:$D$15,MATCH(B33,'DS2025'!$D$5:$D$15,1)):
INDEX('DS2025'!$D$5:$D$15,MATCH(B33,'DS2025'!$D$5:$D$15,1)+1)),
IF($C$4=Database!$A$4,
_xlfn.FORECAST.LINEAR(B33,
INDEX('DS2025'!$H$5:$H$15,MATCH(B33,'DS2025'!$G$5:$G$15,1)):
INDEX('DS2025'!$H$5:$H$15,MATCH(B33,'DS2025'!$G$5:$G$15,1)+1),
INDEX('DS2025'!$G$5:$G$15,MATCH(B33,'DS2025'!$G$5:$G$15,1)):
INDEX('DS2025'!$G$5:$G$15,MATCH(B33,'DS2025'!$G$5:$G$15,1)+1)),
IF($C$4=Database!$A$5,
_xlfn.FORECAST.LINEAR(B33,
INDEX('DS2025'!$K$5:$K$15,MATCH(B33,'DS2025'!$J$5:$J$15,1)):
INDEX('DS2025'!$K$5:$K$15,MATCH(B33,'DS2025'!$J$5:$J$15,1)+1),
INDEX('DS2025'!$J$5:$J$15,MATCH(B33,'DS2025'!$J$5:$J$15,1)):
INDEX('DS2025'!$J$5:$J$15,MATCH(B33,'DS2025'!$J$5:$J$15,1)+1)),
IF($C$4=Database!$A$6,
_xlfn.FORECAST.LINEAR(B33,
INDEX('DS2025'!$N$5:$N$15,MATCH(B33,'DS2025'!$M$5:$M$15,1)):
INDEX('DS2025'!$N$5:$N$15,MATCH(B33,'DS2025'!$M$5:$M$15,1)+1),
INDEX('DS2025'!$M$5:$M$15,MATCH(B33,'DS2025'!$M$5:$M$15,1)):
INDEX('DS2025'!$M$5:$M$15,MATCH(B33,'DS2025'!$M$5:$M$15,1)+1)),
IF($C$4=Database!$A$7,
_xlfn.FORECAST.LINEAR(B33,
INDEX('DS2025'!$Q$5:$Q$15,MATCH(B33,'DS2025'!$P$5:$P$15,1)):
INDEX('DS2025'!$Q$5:$Q$15,MATCH(B33,'DS2025'!$P$5:$P$15,1)+1),
INDEX('DS2025'!$P$5:$P$15,MATCH(B33,'DS2025'!$P$5:$P$15,1)):
INDEX('DS2025'!$P$5:$P$15,MATCH(B33,'DS2025'!$P$5:$P$15,1)+1)),
IF($C$4=Database!$A$8,
_xlfn.FORECAST.LINEAR(B33,
INDEX('DS2025'!$T$5:$T$15,MATCH(B33,'DS2025'!$S$5:$S$15,1)):
INDEX('DS2025'!$T$5:$T$15,MATCH(B33,'DS2025'!$S$5:$S$15,1)+1),
INDEX('DS2025'!$S$5:$S$15,MATCH(B33,'DS2025'!$S$5:$S$15,1)):
INDEX('DS2025'!$S$5:$S$15,MATCH(B33,'DS2025'!$S$5:$S$15,1)+1)),
IF($C$4=Database!$A$9,
_xlfn.FORECAST.LINEAR(B33,
INDEX('DS2025'!$W$5:$W$15,MATCH(B33,'DS2025'!$V$5:$V$15,1)):
INDEX('DS2025'!$W$5:$W$15,MATCH(B33,'DS2025'!$V$5:$V$15,1)+1),
INDEX('DS2025'!$V$5:$V$15,MATCH(B33,'DS2025'!$V$5:$V$15,1)):
INDEX('DS2025'!$V$5:$V$15,MATCH(B33,'DS2025'!$V$5:$V$15,1)+1)),
IF($C$4=Database!$A$10,
_xlfn.FORECAST.LINEAR(B33,
INDEX('DS2025'!$Z$5:$Z$15,MATCH(B33,'DS2025'!$Y$5:$Y$15,1)):
INDEX('DS2025'!$Z$5:$Z$15,MATCH(B33,'DS2025'!$Y$5:$Y$15,1)+1),
INDEX('DS2025'!$Y$5:$Y$15,MATCH(B33,'DS2025'!$Y$5:$Y$15,1)):
INDEX('DS2025'!$Y$5:$Y$15,MATCH(B33,'DS2025'!$Y$5:$Y$15,1)+1)),
IF($C$4=Database!$A$11,
_xlfn.FORECAST.LINEAR(
B33,
INDEX('DS2025'!$B$21:$B$35,MATCH(B33,'DS2025'!$A$21:$A$35,1)):
INDEX('DS2025'!$B$21:$B$35,MATCH(B33,'DS2025'!$A$21:$A$35,1)+1),
INDEX('DS2025'!$A$21:$A$35,MATCH(B33,'DS2025'!$A$21:$A$35,1)):
INDEX('DS2025'!$A$21:$A$35,MATCH(B33,'DS2025'!$A$21:$A$35,1)+1)),
IF($C$4=Database!$A$12,
_xlfn.FORECAST.LINEAR(
B33,
INDEX('DS2025'!$E$21:$E$35,MATCH(B33,'DS2025'!$D$21:$D$35,1)):
INDEX('DS2025'!$E$21:$E$35,MATCH(B33,'DS2025'!$D$21:$D$35,1)+1),
INDEX('DS2025'!$D$21:$D$35,MATCH(B33,'DS2025'!$D$21:$D$35,1)):
INDEX('DS2025'!$D$21:$D$35,MATCH(B33,'DS2025'!$D$21:$D$35,1)+1)),
IF($C$4=Database!$A$13,
_xlfn.FORECAST.LINEAR(
B33,
INDEX('DS2025'!$H$21:$H$35,MATCH(B33,'DS2025'!$G$21:$G$35,1)):
INDEX('DS2025'!$H$21:$H$35,MATCH(B33,'DS2025'!$G$21:$G$35,1)+1),
INDEX('DS2025'!$G$21:$G$35,MATCH(B33,'DS2025'!$G$21:$G$35,1)):
INDEX('DS2025'!$G$21:$G$35,MATCH(B33,'DS2025'!$G$21:$G$35,1)+1)),
IF($C$4=Database!$A$14,
_xlfn.FORECAST.LINEAR(
B33,
INDEX('DS2025'!$K$21:$K$35,MATCH(B33,'DS2025'!$J$21:$J$35,1)):
INDEX('DS2025'!$K$21:$K$35,MATCH(B33,'DS2025'!$J$21:$J$35,1)+1),
INDEX('DS2025'!$J$21:$J$35,MATCH(B33,'DS2025'!$J$21:$J$35,1)):
INDEX('DS2025'!$J$21:$J$35,MATCH(B33,'DS2025'!$J$21:$J$35,1)+1)),
IF($C$4=Database!$A$15,
_xlfn.FORECAST.LINEAR(
B33,
INDEX('DS2025'!$N$21:$N$35,MATCH(B33,'DS2025'!$M$21:$M$35,1)):
INDEX('DS2025'!$N$21:$N$35,MATCH(B33,'DS2025'!$M$21:$M$35,1)+1),
INDEX('DS2025'!$M$21:$M$35,MATCH(B33,'DS2025'!$M$21:$M$35,1)):
INDEX('DS2025'!$M$21:$M$35,MATCH(B33,'DS2025'!$M$21:$M$35,1)+1)),
IF($C$4=Database!$A$16,
_xlfn.FORECAST.LINEAR(
B33,
INDEX('DS2025'!$Q$21:$Q$35,MATCH(B33,'DS2025'!$P$21:$P$35,1)):
INDEX('DS2025'!$Q$21:$Q$35,MATCH(B33,'DS2025'!$P$21:$P$35,1)+1),
INDEX('DS2025'!$P$21:$P$35,MATCH(B33,'DS2025'!$P$21:$P$35,1)):
INDEX('DS2025'!$P$21:$P$35,MATCH(B33,'DS2025'!$P$21:$P$35,1)+1)),
IF($C$4=Database!$A$17,
_xlfn.FORECAST.LINEAR(
B33,
INDEX('DS2025'!$T$21:$T$35,MATCH(B33,'DS2025'!$S$21:$S$35,1)):
INDEX('DS2025'!$T$21:$T$35,MATCH(B33,'DS2025'!$S$21:$S$35,1)+1),
INDEX('DS2025'!$S$21:$S$35,MATCH(B33,'DS2025'!$S$21:$S$35,1)):
INDEX('DS2025'!$S$21:$S$35,MATCH(B33,'DS2025'!$S$21:$S$35,1)+1)),
IF($C$4=Database!$A$18,
_xlfn.FORECAST.LINEAR(
B33,
INDEX('DS2025'!$W$21:$W$35,MATCH(B33,'DS2025'!$V$21:$V$35,1)):
INDEX('DS2025'!$W$21:$W$35,MATCH(B33,'DS2025'!$V$21:$V$35,1)+1),
INDEX('DS2025'!$V$21:$V$35,MATCH(B33,'DS2025'!$V$21:$V$35,1)):
INDEX('DS2025'!$V$21:$V$35,MATCH(B33,'DS2025'!$V$21:$V$35,1)+1)),
IF($C$4=Database!$A$19,
_xlfn.FORECAST.LINEAR(
B33,
INDEX('DS2025'!$Z$21:$Z$35,MATCH(B33,'DS2025'!$Y$21:$Y$35,1)):
INDEX('DS2025'!$Z$21:$Z$35,MATCH(B33,'DS2025'!$Y$21:$Y$35,1)+1),
INDEX('DS2025'!$Y$21:$Y$35,MATCH(B33,'DS2025'!$Y$21:$Y$35,1)):
INDEX('DS2025'!$Y$21:$Y$35,MATCH(B33,'DS2025'!$Y$21:$Y$35,1)+1)),
IF($C$4=Database!$A$20,
_xlfn.FORECAST.LINEAR(
B33,
INDEX('DS2025'!$AC$21:$AC$35,MATCH(B33,'DS2025'!$AB$21:$AB$35,1)):
INDEX('DS2025'!$AC$21:$AC$35,MATCH(B33,'DS2025'!$AB$21:$AB$35,1)+1),
INDEX('DS2025'!$AB$21:$AB$35,MATCH(B33,'DS2025'!$AB$21:$AB$35,1)):
INDEX('DS2025'!$AB$21:$AB$35,MATCH(B33,'DS2025'!$AB$21:$AB$35,1)+1))
)))))))))))))))))))</f>
        <v>-0.35999424115176959</v>
      </c>
      <c r="D33" s="98">
        <f t="shared" si="0"/>
        <v>108.28700575884824</v>
      </c>
      <c r="E33" s="98">
        <f>'Data 100 C'!C34</f>
        <v>109.848</v>
      </c>
      <c r="F33" s="98">
        <f>IF($F$4=Database!$A$2,
_xlfn.FORECAST.LINEAR(E33,
INDEX('DS2025'!$B$5:$B$15,MATCH(E33,'DS2025'!$A$5:$A$15,1)):
INDEX('DS2025'!$B$5:$B$15,MATCH(E33,'DS2025'!$A$5:$A$15,1)+1),
INDEX('DS2025'!$A$5:$A$15,MATCH(E33,'DS2025'!$A$5:$A$15,1)):
INDEX('DS2025'!$A$5:$A$15,MATCH(E33,'DS2025'!$A$5:$A$15,1)+1)),
IF($F$4=Database!$A$3,
_xlfn.FORECAST.LINEAR(E33,
INDEX('DS2025'!$E$5:$E$15,MATCH(E33,'DS2025'!$D$5:$D$15,1)):
INDEX('DS2025'!$E$5:$E$15,MATCH(E33,'DS2025'!$D$5:$D$15,1)+1),
INDEX('DS2025'!$D$5:$D$15,MATCH(E33,'DS2025'!$D$5:$D$15,1)):
INDEX('DS2025'!$D$5:$D$15,MATCH(E33,'DS2025'!$D$5:$D$15,1)+1)),
IF($F$4=Database!$A$4,
_xlfn.FORECAST.LINEAR(E33,
INDEX('DS2025'!$H$5:$H$15,MATCH(E33,'DS2025'!$G$5:$G$15,1)):
INDEX('DS2025'!$H$5:$H$15,MATCH(E33,'DS2025'!$G$5:$G$15,1)+1),
INDEX('DS2025'!$G$5:$G$15,MATCH(E33,'DS2025'!$G$5:$G$15,1)):
INDEX('DS2025'!$G$5:$G$15,MATCH(E33,'DS2025'!$G$5:$G$15,1)+1)),
IF($F$4=Database!$A$5,
_xlfn.FORECAST.LINEAR(E33,
INDEX('DS2025'!$K$5:$K$15,MATCH(E33,'DS2025'!$J$5:$J$15,1)):
INDEX('DS2025'!$K$5:$K$15,MATCH(E33,'DS2025'!$J$5:$J$15,1)+1),
INDEX('DS2025'!$J$5:$J$15,MATCH(E33,'DS2025'!$J$5:$J$15,1)):
INDEX('DS2025'!$J$5:$J$15,MATCH(E33,'DS2025'!$J$5:$J$15,1)+1)),
IF($F$4=Database!$A$6,
_xlfn.FORECAST.LINEAR(E33,
INDEX('DS2025'!$N$5:$N$15,MATCH(E33,'DS2025'!$M$5:$M$15,1)):
INDEX('DS2025'!$N$5:$N$15,MATCH(E33,'DS2025'!$M$5:$M$15,1)+1),
INDEX('DS2025'!$M$5:$M$15,MATCH(E33,'DS2025'!$M$5:$M$15,1)):
INDEX('DS2025'!$M$5:$M$15,MATCH(E33,'DS2025'!$M$5:$M$15,1)+1)),
IF($F$4=Database!$A$7,
_xlfn.FORECAST.LINEAR(E33,
INDEX('DS2025'!$Q$5:$Q$15,MATCH(E33,'DS2025'!$P$5:$P$15,1)):
INDEX('DS2025'!$Q$5:$Q$15,MATCH(E33,'DS2025'!$P$5:$P$15,1)+1),
INDEX('DS2025'!$P$5:$P$15,MATCH(E33,'DS2025'!$P$5:$P$15,1)):
INDEX('DS2025'!$P$5:$P$15,MATCH(E33,'DS2025'!$P$5:$P$15,1)+1)),
IF($F$4=Database!$A$8,
_xlfn.FORECAST.LINEAR(E33,
INDEX('DS2025'!$T$5:$T$15,MATCH(E33,'DS2025'!$S$5:$S$15,1)):
INDEX('DS2025'!$T$5:$T$15,MATCH(E33,'DS2025'!$S$5:$S$15,1)+1),
INDEX('DS2025'!$S$5:$S$15,MATCH(E33,'DS2025'!$S$5:$S$15,1)):
INDEX('DS2025'!$S$5:$S$15,MATCH(E33,'DS2025'!$S$5:$S$15,1)+1)),
IF($F$4=Database!$A$9,
_xlfn.FORECAST.LINEAR(E33,
INDEX('DS2025'!$W$5:$W$15,MATCH(E33,'DS2025'!$V$5:$V$15,1)):
INDEX('DS2025'!$W$5:$W$15,MATCH(E33,'DS2025'!$V$5:$V$15,1)+1),
INDEX('DS2025'!$V$5:$V$15,MATCH(E33,'DS2025'!$V$5:$V$15,1)):
INDEX('DS2025'!$V$5:$V$15,MATCH(E33,'DS2025'!$V$5:$V$15,1)+1)),
IF($F$4=Database!$A$10,
_xlfn.FORECAST.LINEAR(E33,
INDEX('DS2025'!$Z$5:$Z$15,MATCH(E33,'DS2025'!$Y$5:$Y$15,1)):
INDEX('DS2025'!$Z$5:$Z$15,MATCH(E33,'DS2025'!$Y$5:$Y$15,1)+1),
INDEX('DS2025'!$Y$5:$Y$15,MATCH(E33,'DS2025'!$Y$5:$Y$15,1)):
INDEX('DS2025'!$Y$5:$Y$15,MATCH(E33,'DS2025'!$Y$5:$Y$15,1)+1)),
IF($F$4=Database!$A$11,
_xlfn.FORECAST.LINEAR(
E33,
INDEX('DS2025'!$B$21:$B$35,MATCH(E33,'DS2025'!$A$21:$A$35,1)):
INDEX('DS2025'!$B$21:$B$35,MATCH(E33,'DS2025'!$A$21:$A$35,1)+1),
INDEX('DS2025'!$A$21:$A$35,MATCH(E33,'DS2025'!$A$21:$A$35,1)):
INDEX('DS2025'!$A$21:$A$35,MATCH(E33,'DS2025'!$A$21:$A$35,1)+1)),
IF($F$4=Database!$A$12,
_xlfn.FORECAST.LINEAR(
E33,
INDEX('DS2025'!$E$21:$E$35,MATCH(E33,'DS2025'!$D$21:$D$35,1)):
INDEX('DS2025'!$E$21:$E$35,MATCH(E33,'DS2025'!$D$21:$D$35,1)+1),
INDEX('DS2025'!$D$21:$D$35,MATCH(E33,'DS2025'!$D$21:$D$35,1)):
INDEX('DS2025'!$D$21:$D$35,MATCH(E33,'DS2025'!$D$21:$D$35,1)+1)),
IF($F$4=Database!$A$13,
_xlfn.FORECAST.LINEAR(
E33,
INDEX('DS2025'!$H$21:$H$35,MATCH(E33,'DS2025'!$G$21:$G$35,1)):
INDEX('DS2025'!$H$21:$H$35,MATCH(E33,'DS2025'!$G$21:$G$35,1)+1),
INDEX('DS2025'!$G$21:$G$35,MATCH(E33,'DS2025'!$G$21:$G$35,1)):
INDEX('DS2025'!$G$21:$G$35,MATCH(E33,'DS2025'!$G$21:$G$35,1)+1)),
IF($F$4=Database!$A$14,
_xlfn.FORECAST.LINEAR(
E33,
INDEX('DS2025'!$K$21:$K$35,MATCH(E33,'DS2025'!$J$21:$J$35,1)):
INDEX('DS2025'!$K$21:$K$35,MATCH(E33,'DS2025'!$J$21:$J$35,1)+1),
INDEX('DS2025'!$J$21:$J$35,MATCH(E33,'DS2025'!$J$21:$J$35,1)):
INDEX('DS2025'!$J$21:$J$35,MATCH(E33,'DS2025'!$J$21:$J$35,1)+1)),
IF($F$4=Database!$A$15,
_xlfn.FORECAST.LINEAR(
E33,
INDEX('DS2025'!$N$21:$N$35,MATCH(E33,'DS2025'!$M$21:$M$35,1)):
INDEX('DS2025'!$N$21:$N$35,MATCH(E33,'DS2025'!$M$21:$M$35,1)+1),
INDEX('DS2025'!$M$21:$M$35,MATCH(E33,'DS2025'!$M$21:$M$35,1)):
INDEX('DS2025'!$M$21:$M$35,MATCH(E33,'DS2025'!$M$21:$M$35,1)+1)),
IF($F$4=Database!$A$16,
_xlfn.FORECAST.LINEAR(
E33,
INDEX('DS2025'!$Q$21:$Q$35,MATCH(E33,'DS2025'!$P$21:$P$35,1)):
INDEX('DS2025'!$Q$21:$Q$35,MATCH(E33,'DS2025'!$P$21:$P$35,1)+1),
INDEX('DS2025'!$P$21:$P$35,MATCH(E33,'DS2025'!$P$21:$P$35,1)):
INDEX('DS2025'!$P$21:$P$35,MATCH(E33,'DS2025'!$P$21:$P$35,1)+1)),
IF($F$4=Database!$A$17,
_xlfn.FORECAST.LINEAR(
E33,
INDEX('DS2025'!$T$21:$T$35,MATCH(E33,'DS2025'!$S$21:$S$35,1)):
INDEX('DS2025'!$T$21:$T$35,MATCH(E33,'DS2025'!$S$21:$S$35,1)+1),
INDEX('DS2025'!$S$21:$S$35,MATCH(E33,'DS2025'!$S$21:$S$35,1)):
INDEX('DS2025'!$S$21:$S$35,MATCH(E33,'DS2025'!$S$21:$S$35,1)+1)),
IF($F$4=Database!$A$18,
_xlfn.FORECAST.LINEAR(
E33,
INDEX('DS2025'!$W$21:$W$35,MATCH(E33,'DS2025'!$V$21:$V$35,1)):
INDEX('DS2025'!$W$21:$W$35,MATCH(E33,'DS2025'!$V$21:$V$35,1)+1),
INDEX('DS2025'!$V$21:$V$35,MATCH(E33,'DS2025'!$V$21:$V$35,1)):
INDEX('DS2025'!$V$21:$V$35,MATCH(E33,'DS2025'!$V$21:$V$35,1)+1)),
IF($F$4=Database!$A$19,
_xlfn.FORECAST.LINEAR(
E33,
INDEX('DS2025'!$Z$21:$Z$35,MATCH(E33,'DS2025'!$Y$21:$Y$35,1)):
INDEX('DS2025'!$Z$21:$Z$35,MATCH(E33,'DS2025'!$Y$21:$Y$35,1)+1),
INDEX('DS2025'!$Y$21:$Y$35,MATCH(E33,'DS2025'!$Y$21:$Y$35,1)):
INDEX('DS2025'!$Y$21:$Y$35,MATCH(E33,'DS2025'!$Y$21:$Y$35,1)+1)),
IF($F$4=Database!$A$20,
_xlfn.FORECAST.LINEAR(
E33,
INDEX('DS2025'!$AC$21:$AC$35,MATCH(E33,'DS2025'!$AB$21:$AB$35,1)):
INDEX('DS2025'!$AC$21:$AC$35,MATCH(E33,'DS2025'!$AB$21:$AB$35,1)+1),
INDEX('DS2025'!$AB$21:$AB$35,MATCH(E33,'DS2025'!$AB$21:$AB$35,1)):
INDEX('DS2025'!$AB$21:$AB$35,MATCH(E33,'DS2025'!$AB$21:$AB$35,1)+1))
)))))))))))))))))))</f>
        <v>-0.36013833233353326</v>
      </c>
      <c r="G33" s="98">
        <f t="shared" si="1"/>
        <v>109.48786166766646</v>
      </c>
      <c r="H33" s="98">
        <f>'Data 100 C'!D34</f>
        <v>108.41800000000001</v>
      </c>
      <c r="I33" s="98">
        <f>IF($I$4=Database!$A$2,
_xlfn.FORECAST.LINEAR(H33,
INDEX('DS2025'!$B$5:$B$15,MATCH(H33,'DS2025'!$A$5:$A$15,1)):
INDEX('DS2025'!$B$5:$B$15,MATCH(H33,'DS2025'!$A$5:$A$15,1)+1),
INDEX('DS2025'!$A$5:$A$15,MATCH(H33,'DS2025'!$A$5:$A$15,1)):
INDEX('DS2025'!$A$5:$A$15,MATCH(H33,'DS2025'!$A$5:$A$15,1)+1)),
IF($I$4=Database!$A$3,
_xlfn.FORECAST.LINEAR(H33,
INDEX('DS2025'!$E$5:$E$15,MATCH(H33,'DS2025'!$D$5:$D$15,1)):
INDEX('DS2025'!$E$5:$E$15,MATCH(H33,'DS2025'!$D$5:$D$15,1)+1),
INDEX('DS2025'!$D$5:$D$15,MATCH(H33,'DS2025'!$D$5:$D$15,1)):
INDEX('DS2025'!$D$5:$D$15,MATCH(H33,'DS2025'!$D$5:$D$15,1)+1)),
IF($I$4=Database!$A$4,
_xlfn.FORECAST.LINEAR(H33,
INDEX('DS2025'!$H$5:$H$15,MATCH(H33,'DS2025'!$G$5:$G$15,1)):
INDEX('DS2025'!$H$5:$H$15,MATCH(H33,'DS2025'!$G$5:$G$15,1)+1),
INDEX('DS2025'!$G$5:$G$15,MATCH(H33,'DS2025'!$G$5:$G$15,1)):
INDEX('DS2025'!$G$5:$G$15,MATCH(H33,'DS2025'!$G$5:$G$15,1)+1)),
IF($I$4=Database!$A$5,
_xlfn.FORECAST.LINEAR(H33,
INDEX('DS2025'!$K$5:$K$15,MATCH(H33,'DS2025'!$J$5:$J$15,1)):
INDEX('DS2025'!$K$5:$K$15,MATCH(H33,'DS2025'!$J$5:$J$15,1)+1),
INDEX('DS2025'!$J$5:$J$15,MATCH(H33,'DS2025'!$J$5:$J$15,1)):
INDEX('DS2025'!$J$5:$J$15,MATCH(H33,'DS2025'!$J$5:$J$15,1)+1)),
IF($I$4=Database!$A$6,
_xlfn.FORECAST.LINEAR(H33,
INDEX('DS2025'!$N$5:$N$15,MATCH(H33,'DS2025'!$M$5:$M$15,1)):
INDEX('DS2025'!$N$5:$N$15,MATCH(H33,'DS2025'!$M$5:$M$15,1)+1),
INDEX('DS2025'!$M$5:$M$15,MATCH(H33,'DS2025'!$M$5:$M$15,1)):
INDEX('DS2025'!$M$5:$M$15,MATCH(H33,'DS2025'!$M$5:$M$15,1)+1)),
IF($I$4=Database!$A$7,
_xlfn.FORECAST.LINEAR(H33,
INDEX('DS2025'!$Q$5:$Q$15,MATCH(H33,'DS2025'!$P$5:$P$15,1)):
INDEX('DS2025'!$Q$5:$Q$15,MATCH(H33,'DS2025'!$P$5:$P$15,1)+1),
INDEX('DS2025'!$P$5:$P$15,MATCH(H33,'DS2025'!$P$5:$P$15,1)):
INDEX('DS2025'!$P$5:$P$15,MATCH(H33,'DS2025'!$P$5:$P$15,1)+1)),
IF($I$4=Database!$A$8,
_xlfn.FORECAST.LINEAR(H33,
INDEX('DS2025'!$T$5:$T$15,MATCH(H33,'DS2025'!$S$5:$S$15,1)):
INDEX('DS2025'!$T$5:$T$15,MATCH(H33,'DS2025'!$S$5:$S$15,1)+1),
INDEX('DS2025'!$S$5:$S$15,MATCH(H33,'DS2025'!$S$5:$S$15,1)):
INDEX('DS2025'!$S$5:$S$15,MATCH(H33,'DS2025'!$S$5:$S$15,1)+1)),
IF($I$4=Database!$A$9,
_xlfn.FORECAST.LINEAR(H33,
INDEX('DS2025'!$W$5:$W$15,MATCH(H33,'DS2025'!$V$5:$V$15,1)):
INDEX('DS2025'!$W$5:$W$15,MATCH(H33,'DS2025'!$V$5:$V$15,1)+1),
INDEX('DS2025'!$V$5:$V$15,MATCH(H33,'DS2025'!$V$5:$V$15,1)):
INDEX('DS2025'!$V$5:$V$15,MATCH(H33,'DS2025'!$V$5:$V$15,1)+1)),
IF($I$4=Database!$A$10,
_xlfn.FORECAST.LINEAR(H33,
INDEX('DS2025'!$Z$5:$Z$15,MATCH(H33,'DS2025'!$Y$5:$Y$15,1)):
INDEX('DS2025'!$Z$5:$Z$15,MATCH(H33,'DS2025'!$Y$5:$Y$15,1)+1),
INDEX('DS2025'!$Y$5:$Y$15,MATCH(H33,'DS2025'!$Y$5:$Y$15,1)):
INDEX('DS2025'!$Y$5:$Y$15,MATCH(H33,'DS2025'!$Y$5:$Y$15,1)+1)),
IF($I$4=Database!$A$11,
_xlfn.FORECAST.LINEAR(
H33,
INDEX('DS2025'!$B$21:$B$35,MATCH(H33,'DS2025'!$A$21:$A$35,1)):
INDEX('DS2025'!$B$21:$B$35,MATCH(H33,'DS2025'!$A$21:$A$35,1)+1),
INDEX('DS2025'!$A$21:$A$35,MATCH(H33,'DS2025'!$A$21:$A$35,1)):
INDEX('DS2025'!$A$21:$A$35,MATCH(H33,'DS2025'!$A$21:$A$35,1)+1)),
IF($I$4=Database!$A$12,
_xlfn.FORECAST.LINEAR(
H33,
INDEX('DS2025'!$E$21:$E$35,MATCH(H33,'DS2025'!$D$21:$D$35,1)):
INDEX('DS2025'!$E$21:$E$35,MATCH(H33,'DS2025'!$D$21:$D$35,1)+1),
INDEX('DS2025'!$D$21:$D$35,MATCH(H33,'DS2025'!$D$21:$D$35,1)):
INDEX('DS2025'!$D$21:$D$35,MATCH(H33,'DS2025'!$D$21:$D$35,1)+1)),
IF($I$4=Database!$A$13,
_xlfn.FORECAST.LINEAR(
H33,
INDEX('DS2025'!$H$21:$H$35,MATCH(H33,'DS2025'!$G$21:$G$35,1)):
INDEX('DS2025'!$H$21:$H$35,MATCH(H33,'DS2025'!$G$21:$G$35,1)+1),
INDEX('DS2025'!$G$21:$G$35,MATCH(H33,'DS2025'!$G$21:$G$35,1)):
INDEX('DS2025'!$G$21:$G$35,MATCH(H33,'DS2025'!$G$21:$G$35,1)+1)),
IF($I$4=Database!$A$14,
_xlfn.FORECAST.LINEAR(
H33,
INDEX('DS2025'!$K$21:$K$35,MATCH(H33,'DS2025'!$J$21:$J$35,1)):
INDEX('DS2025'!$K$21:$K$35,MATCH(H33,'DS2025'!$J$21:$J$35,1)+1),
INDEX('DS2025'!$J$21:$J$35,MATCH(H33,'DS2025'!$J$21:$J$35,1)):
INDEX('DS2025'!$J$21:$J$35,MATCH(H33,'DS2025'!$J$21:$J$35,1)+1)),
IF($I$4=Database!$A$15,
_xlfn.FORECAST.LINEAR(
H33,
INDEX('DS2025'!$N$21:$N$35,MATCH(H33,'DS2025'!$M$21:$M$35,1)):
INDEX('DS2025'!$N$21:$N$35,MATCH(H33,'DS2025'!$M$21:$M$35,1)+1),
INDEX('DS2025'!$M$21:$M$35,MATCH(H33,'DS2025'!$M$21:$M$35,1)):
INDEX('DS2025'!$M$21:$M$35,MATCH(H33,'DS2025'!$M$21:$M$35,1)+1)),
IF($I$4=Database!$A$16,
_xlfn.FORECAST.LINEAR(
H33,
INDEX('DS2025'!$Q$21:$Q$35,MATCH(H33,'DS2025'!$P$21:$P$35,1)):
INDEX('DS2025'!$Q$21:$Q$35,MATCH(H33,'DS2025'!$P$21:$P$35,1)+1),
INDEX('DS2025'!$P$21:$P$35,MATCH(H33,'DS2025'!$P$21:$P$35,1)):
INDEX('DS2025'!$P$21:$P$35,MATCH(H33,'DS2025'!$P$21:$P$35,1)+1)),
IF($I$4=Database!$A$17,
_xlfn.FORECAST.LINEAR(
H33,
INDEX('DS2025'!$T$21:$T$35,MATCH(H33,'DS2025'!$S$21:$S$35,1)):
INDEX('DS2025'!$T$21:$T$35,MATCH(H33,'DS2025'!$S$21:$S$35,1)+1),
INDEX('DS2025'!$S$21:$S$35,MATCH(H33,'DS2025'!$S$21:$S$35,1)):
INDEX('DS2025'!$S$21:$S$35,MATCH(H33,'DS2025'!$S$21:$S$35,1)+1)),
IF($I$4=Database!$A$18,
_xlfn.FORECAST.LINEAR(
H33,
INDEX('DS2025'!$W$21:$W$35,MATCH(H33,'DS2025'!$V$21:$V$35,1)):
INDEX('DS2025'!$W$21:$W$35,MATCH(H33,'DS2025'!$V$21:$V$35,1)+1),
INDEX('DS2025'!$V$21:$V$35,MATCH(H33,'DS2025'!$V$21:$V$35,1)):
INDEX('DS2025'!$V$21:$V$35,MATCH(H33,'DS2025'!$V$21:$V$35,1)+1)),
IF($I$4=Database!$A$19,
_xlfn.FORECAST.LINEAR(
H33,
INDEX('DS2025'!$Z$21:$Z$35,MATCH(H33,'DS2025'!$Y$21:$Y$35,1)):
INDEX('DS2025'!$Z$21:$Z$35,MATCH(H33,'DS2025'!$Y$21:$Y$35,1)+1),
INDEX('DS2025'!$Y$21:$Y$35,MATCH(H33,'DS2025'!$Y$21:$Y$35,1)):
INDEX('DS2025'!$Y$21:$Y$35,MATCH(H33,'DS2025'!$Y$21:$Y$35,1)+1)),
IF($I$4=Database!$A$20,
_xlfn.FORECAST.LINEAR(
H33,
INDEX('DS2025'!$AC$21:$AC$35,MATCH(H33,'DS2025'!$AB$21:$AB$35,1)):
INDEX('DS2025'!$AC$21:$AC$35,MATCH(H33,'DS2025'!$AB$21:$AB$35,1)+1),
INDEX('DS2025'!$AB$21:$AB$35,MATCH(H33,'DS2025'!$AB$21:$AB$35,1)):
INDEX('DS2025'!$AB$21:$AB$35,MATCH(H33,'DS2025'!$AB$21:$AB$35,1)+1))
)))))))))))))))))))</f>
        <v>-0.231589924614096</v>
      </c>
      <c r="J33" s="98">
        <f t="shared" si="2"/>
        <v>108.18641007538591</v>
      </c>
      <c r="K33" s="98">
        <f>'Data 100 C'!E34</f>
        <v>108.80500000000001</v>
      </c>
      <c r="L33" s="98">
        <f>IF($L$4=Database!$A$2,
_xlfn.FORECAST.LINEAR(K33,
INDEX('DS2025'!$B$5:$B$15,MATCH(K33,'DS2025'!$A$5:$A$15,1)):
INDEX('DS2025'!$B$5:$B$15,MATCH(K33,'DS2025'!$A$5:$A$15,1)+1),
INDEX('DS2025'!$A$5:$A$15,MATCH(K33,'DS2025'!$A$5:$A$15,1)):
INDEX('DS2025'!$A$5:$A$15,MATCH(K33,'DS2025'!$A$5:$A$15,1)+1)),
IF($L$4=Database!$A$3,
_xlfn.FORECAST.LINEAR(K33,
INDEX('DS2025'!$E$5:$E$15,MATCH(K33,'DS2025'!$D$5:$D$15,1)):
INDEX('DS2025'!$E$5:$E$15,MATCH(K33,'DS2025'!$D$5:$D$15,1)+1),
INDEX('DS2025'!$D$5:$D$15,MATCH(K33,'DS2025'!$D$5:$D$15,1)):
INDEX('DS2025'!$D$5:$D$15,MATCH(K33,'DS2025'!$D$5:$D$15,1)+1)),
IF($L$4=Database!$A$4,
_xlfn.FORECAST.LINEAR(K33,
INDEX('DS2025'!$H$5:$H$15,MATCH(K33,'DS2025'!$G$5:$G$15,1)):
INDEX('DS2025'!$H$5:$H$15,MATCH(K33,'DS2025'!$G$5:$G$15,1)+1),
INDEX('DS2025'!$G$5:$G$15,MATCH(K33,'DS2025'!$G$5:$G$15,1)):
INDEX('DS2025'!$G$5:$G$15,MATCH(K33,'DS2025'!$G$5:$G$15,1)+1)),
IF($L$4=Database!$A$5,
_xlfn.FORECAST.LINEAR(K33,
INDEX('DS2025'!$K$5:$K$15,MATCH(K33,'DS2025'!$J$5:$J$15,1)):
INDEX('DS2025'!$K$5:$K$15,MATCH(K33,'DS2025'!$J$5:$J$15,1)+1),
INDEX('DS2025'!$J$5:$J$15,MATCH(K33,'DS2025'!$J$5:$J$15,1)):
INDEX('DS2025'!$J$5:$J$15,MATCH(K33,'DS2025'!$J$5:$J$15,1)+1)),
IF($L$4=Database!$A$6,
_xlfn.FORECAST.LINEAR(K33,
INDEX('DS2025'!$N$5:$N$15,MATCH(K33,'DS2025'!$M$5:$M$15,1)):
INDEX('DS2025'!$N$5:$N$15,MATCH(K33,'DS2025'!$M$5:$M$15,1)+1),
INDEX('DS2025'!$M$5:$M$15,MATCH(K33,'DS2025'!$M$5:$M$15,1)):
INDEX('DS2025'!$M$5:$M$15,MATCH(K33,'DS2025'!$M$5:$M$15,1)+1)),
IF($L$4=Database!$A$7,
_xlfn.FORECAST.LINEAR(K33,
INDEX('DS2025'!$Q$5:$Q$15,MATCH(K33,'DS2025'!$P$5:$P$15,1)):
INDEX('DS2025'!$Q$5:$Q$15,MATCH(K33,'DS2025'!$P$5:$P$15,1)+1),
INDEX('DS2025'!$P$5:$P$15,MATCH(K33,'DS2025'!$P$5:$P$15,1)):
INDEX('DS2025'!$P$5:$P$15,MATCH(K33,'DS2025'!$P$5:$P$15,1)+1)),
IF($L$4=Database!$A$8,
_xlfn.FORECAST.LINEAR(K33,
INDEX('DS2025'!$T$5:$T$15,MATCH(K33,'DS2025'!$S$5:$S$15,1)):
INDEX('DS2025'!$T$5:$T$15,MATCH(K33,'DS2025'!$S$5:$S$15,1)+1),
INDEX('DS2025'!$S$5:$S$15,MATCH(K33,'DS2025'!$S$5:$S$15,1)):
INDEX('DS2025'!$S$5:$S$15,MATCH(K33,'DS2025'!$S$5:$S$15,1)+1)),
IF($L$4=Database!$A$9,
_xlfn.FORECAST.LINEAR(K33,
INDEX('DS2025'!$W$5:$W$15,MATCH(K33,'DS2025'!$V$5:$V$15,1)):
INDEX('DS2025'!$W$5:$W$15,MATCH(K33,'DS2025'!$V$5:$V$15,1)+1),
INDEX('DS2025'!$V$5:$V$15,MATCH(K33,'DS2025'!$V$5:$V$15,1)):
INDEX('DS2025'!$V$5:$V$15,MATCH(K33,'DS2025'!$V$5:$V$15,1)+1)),
IF($L$4=Database!$A$10,
_xlfn.FORECAST.LINEAR(K33,
INDEX('DS2025'!$Z$5:$Z$15,MATCH(K33,'DS2025'!$Y$5:$Y$15,1)):
INDEX('DS2025'!$Z$5:$Z$15,MATCH(K33,'DS2025'!$Y$5:$Y$15,1)+1),
INDEX('DS2025'!$Y$5:$Y$15,MATCH(K33,'DS2025'!$Y$5:$Y$15,1)):
INDEX('DS2025'!$Y$5:$Y$15,MATCH(K33,'DS2025'!$Y$5:$Y$15,1)+1)),
IF($L$4=Database!$A$11,
_xlfn.FORECAST.LINEAR(
K33,
INDEX('DS2025'!$B$21:$B$35,MATCH(K33,'DS2025'!$A$21:$A$35,1)):
INDEX('DS2025'!$B$21:$B$35,MATCH(K33,'DS2025'!$A$21:$A$35,1)+1),
INDEX('DS2025'!$A$21:$A$35,MATCH(K33,'DS2025'!$A$21:$A$35,1)):
INDEX('DS2025'!$A$21:$A$35,MATCH(K33,'DS2025'!$A$21:$A$35,1)+1)),
IF($L$4=Database!$A$12,
_xlfn.FORECAST.LINEAR(
K33,
INDEX('DS2025'!$E$21:$E$35,MATCH(K33,'DS2025'!$D$21:$D$35,1)):
INDEX('DS2025'!$E$21:$E$35,MATCH(K33,'DS2025'!$D$21:$D$35,1)+1),
INDEX('DS2025'!$D$21:$D$35,MATCH(K33,'DS2025'!$D$21:$D$35,1)):
INDEX('DS2025'!$D$21:$D$35,MATCH(K33,'DS2025'!$D$21:$D$35,1)+1)),
IF($L$4=Database!$A$13,
_xlfn.FORECAST.LINEAR(
K33,
INDEX('DS2025'!$H$21:$H$35,MATCH(K33,'DS2025'!$G$21:$G$35,1)):
INDEX('DS2025'!$H$21:$H$35,MATCH(K33,'DS2025'!$G$21:$G$35,1)+1),
INDEX('DS2025'!$G$21:$G$35,MATCH(K33,'DS2025'!$G$21:$G$35,1)):
INDEX('DS2025'!$G$21:$G$35,MATCH(K33,'DS2025'!$G$21:$G$35,1)+1)),
IF($L$4=Database!$A$14,
_xlfn.FORECAST.LINEAR(
K33,
INDEX('DS2025'!$K$21:$K$35,MATCH(K33,'DS2025'!$J$21:$J$35,1)):
INDEX('DS2025'!$K$21:$K$35,MATCH(K33,'DS2025'!$J$21:$J$35,1)+1),
INDEX('DS2025'!$J$21:$J$35,MATCH(K33,'DS2025'!$J$21:$J$35,1)):
INDEX('DS2025'!$J$21:$J$35,MATCH(K33,'DS2025'!$J$21:$J$35,1)+1)),
IF($L$4=Database!$A$15,
_xlfn.FORECAST.LINEAR(
K33,
INDEX('DS2025'!$N$21:$N$35,MATCH(K33,'DS2025'!$M$21:$M$35,1)):
INDEX('DS2025'!$N$21:$N$35,MATCH(K33,'DS2025'!$M$21:$M$35,1)+1),
INDEX('DS2025'!$M$21:$M$35,MATCH(K33,'DS2025'!$M$21:$M$35,1)):
INDEX('DS2025'!$M$21:$M$35,MATCH(K33,'DS2025'!$M$21:$M$35,1)+1)),
IF($L$4=Database!$A$16,
_xlfn.FORECAST.LINEAR(
K33,
INDEX('DS2025'!$Q$21:$Q$35,MATCH(K33,'DS2025'!$P$21:$P$35,1)):
INDEX('DS2025'!$Q$21:$Q$35,MATCH(K33,'DS2025'!$P$21:$P$35,1)+1),
INDEX('DS2025'!$P$21:$P$35,MATCH(K33,'DS2025'!$P$21:$P$35,1)):
INDEX('DS2025'!$P$21:$P$35,MATCH(K33,'DS2025'!$P$21:$P$35,1)+1)),
IF($L$4=Database!$A$17,
_xlfn.FORECAST.LINEAR(
K33,
INDEX('DS2025'!$T$21:$T$35,MATCH(K33,'DS2025'!$S$21:$S$35,1)):
INDEX('DS2025'!$T$21:$T$35,MATCH(K33,'DS2025'!$S$21:$S$35,1)+1),
INDEX('DS2025'!$S$21:$S$35,MATCH(K33,'DS2025'!$S$21:$S$35,1)):
INDEX('DS2025'!$S$21:$S$35,MATCH(K33,'DS2025'!$S$21:$S$35,1)+1)),
IF($L$4=Database!$A$18,
_xlfn.FORECAST.LINEAR(
K33,
INDEX('DS2025'!$W$21:$W$35,MATCH(K33,'DS2025'!$V$21:$V$35,1)):
INDEX('DS2025'!$W$21:$W$35,MATCH(K33,'DS2025'!$V$21:$V$35,1)+1),
INDEX('DS2025'!$V$21:$V$35,MATCH(K33,'DS2025'!$V$21:$V$35,1)):
INDEX('DS2025'!$V$21:$V$35,MATCH(K33,'DS2025'!$V$21:$V$35,1)+1)),
IF($L$4=Database!$A$19,
_xlfn.FORECAST.LINEAR(
K33,
INDEX('DS2025'!$Z$21:$Z$35,MATCH(K33,'DS2025'!$Y$21:$Y$35,1)):
INDEX('DS2025'!$Z$21:$Z$35,MATCH(K33,'DS2025'!$Y$21:$Y$35,1)+1),
INDEX('DS2025'!$Y$21:$Y$35,MATCH(K33,'DS2025'!$Y$21:$Y$35,1)):
INDEX('DS2025'!$Y$21:$Y$35,MATCH(K33,'DS2025'!$Y$21:$Y$35,1)+1)),
IF($L$4=Database!$A$20,
_xlfn.FORECAST.LINEAR(
K33,
INDEX('DS2025'!$AC$21:$AC$35,MATCH(K33,'DS2025'!$AB$21:$AB$35,1)):
INDEX('DS2025'!$AC$21:$AC$35,MATCH(K33,'DS2025'!$AB$21:$AB$35,1)+1),
INDEX('DS2025'!$AB$21:$AB$35,MATCH(K33,'DS2025'!$AB$21:$AB$35,1)):
INDEX('DS2025'!$AB$21:$AB$35,MATCH(K33,'DS2025'!$AB$21:$AB$35,1)+1))
)))))))))))))))))))</f>
        <v>-0.36001319736052784</v>
      </c>
      <c r="M33" s="98">
        <f t="shared" si="3"/>
        <v>108.44498680263948</v>
      </c>
      <c r="N33" s="317">
        <f>'Data 100 C'!F34</f>
        <v>106.70699999999999</v>
      </c>
      <c r="O33" s="98">
        <f>IF($O$4=Database!$A$2,
_xlfn.FORECAST.LINEAR(N33,
INDEX('DS2025'!$B$5:$B$15,MATCH(N33,'DS2025'!$A$5:$A$15,1)):
INDEX('DS2025'!$B$5:$B$15,MATCH(N33,'DS2025'!$A$5:$A$15,1)+1),
INDEX('DS2025'!$A$5:$A$15,MATCH(N33,'DS2025'!$A$5:$A$15,1)):
INDEX('DS2025'!$A$5:$A$15,MATCH(N33,'DS2025'!$A$5:$A$15,1)+1)),
IF($O$4=Database!$A$3,
_xlfn.FORECAST.LINEAR(N33,
INDEX('DS2025'!$E$5:$E$15,MATCH(N33,'DS2025'!$D$5:$D$15,1)):
INDEX('DS2025'!$E$5:$E$15,MATCH(N33,'DS2025'!$D$5:$D$15,1)+1),
INDEX('DS2025'!$D$5:$D$15,MATCH(N33,'DS2025'!$D$5:$D$15,1)):
INDEX('DS2025'!$D$5:$D$15,MATCH(N33,'DS2025'!$D$5:$D$15,1)+1)),
IF($O$4=Database!$A$4,
_xlfn.FORECAST.LINEAR(N33,
INDEX('DS2025'!$H$5:$H$15,MATCH(N33,'DS2025'!$G$5:$G$15,1)):
INDEX('DS2025'!$H$5:$H$15,MATCH(N33,'DS2025'!$G$5:$G$15,1)+1),
INDEX('DS2025'!$G$5:$G$15,MATCH(N33,'DS2025'!$G$5:$G$15,1)):
INDEX('DS2025'!$G$5:$G$15,MATCH(N33,'DS2025'!$G$5:$G$15,1)+1)),
IF($O$4=Database!$A$5,
_xlfn.FORECAST.LINEAR(N33,
INDEX('DS2025'!$K$5:$K$15,MATCH(N33,'DS2025'!$J$5:$J$15,1)):
INDEX('DS2025'!$K$5:$K$15,MATCH(N33,'DS2025'!$J$5:$J$15,1)+1),
INDEX('DS2025'!$J$5:$J$15,MATCH(N33,'DS2025'!$J$5:$J$15,1)):
INDEX('DS2025'!$J$5:$J$15,MATCH(N33,'DS2025'!$J$5:$J$15,1)+1)),
IF($O$4=Database!$A$6,
_xlfn.FORECAST.LINEAR(N33,
INDEX('DS2025'!$N$5:$N$15,MATCH(N33,'DS2025'!$M$5:$M$15,1)):
INDEX('DS2025'!$N$5:$N$15,MATCH(N33,'DS2025'!$M$5:$M$15,1)+1),
INDEX('DS2025'!$M$5:$M$15,MATCH(N33,'DS2025'!$M$5:$M$15,1)):
INDEX('DS2025'!$M$5:$M$15,MATCH(N33,'DS2025'!$M$5:$M$15,1)+1)),
IF($O$4=Database!$A$7,
_xlfn.FORECAST.LINEAR(N33,
INDEX('DS2025'!$Q$5:$Q$15,MATCH(N33,'DS2025'!$P$5:$P$15,1)):
INDEX('DS2025'!$Q$5:$Q$15,MATCH(N33,'DS2025'!$P$5:$P$15,1)+1),
INDEX('DS2025'!$P$5:$P$15,MATCH(N33,'DS2025'!$P$5:$P$15,1)):
INDEX('DS2025'!$P$5:$P$15,MATCH(N33,'DS2025'!$P$5:$P$15,1)+1)),
IF($O$4=Database!$A$8,
_xlfn.FORECAST.LINEAR(N33,
INDEX('DS2025'!$T$5:$T$15,MATCH(N33,'DS2025'!$S$5:$S$15,1)):
INDEX('DS2025'!$T$5:$T$15,MATCH(N33,'DS2025'!$S$5:$S$15,1)+1),
INDEX('DS2025'!$S$5:$S$15,MATCH(N33,'DS2025'!$S$5:$S$15,1)):
INDEX('DS2025'!$S$5:$S$15,MATCH(N33,'DS2025'!$S$5:$S$15,1)+1)),
IF($O$4=Database!$A$9,
_xlfn.FORECAST.LINEAR(N33,
INDEX('DS2025'!$W$5:$W$15,MATCH(N33,'DS2025'!$V$5:$V$15,1)):
INDEX('DS2025'!$W$5:$W$15,MATCH(N33,'DS2025'!$V$5:$V$15,1)+1),
INDEX('DS2025'!$V$5:$V$15,MATCH(N33,'DS2025'!$V$5:$V$15,1)):
INDEX('DS2025'!$V$5:$V$15,MATCH(N33,'DS2025'!$V$5:$V$15,1)+1)),
IF($O$4=Database!$A$10,
_xlfn.FORECAST.LINEAR(N33,
INDEX('DS2025'!$Z$5:$Z$15,MATCH(N33,'DS2025'!$Y$5:$Y$15,1)):
INDEX('DS2025'!$Z$5:$Z$15,MATCH(N33,'DS2025'!$Y$5:$Y$15,1)+1),
INDEX('DS2025'!$Y$5:$Y$15,MATCH(N33,'DS2025'!$Y$5:$Y$15,1)):
INDEX('DS2025'!$Y$5:$Y$15,MATCH(N33,'DS2025'!$Y$5:$Y$15,1)+1)),
IF($O$4=Database!$A$11,
_xlfn.FORECAST.LINEAR(
N33,
INDEX('DS2025'!$B$21:$B$35,MATCH(N33,'DS2025'!$A$21:$A$35,1)):
INDEX('DS2025'!$B$21:$B$35,MATCH(N33,'DS2025'!$A$21:$A$35,1)+1),
INDEX('DS2025'!$A$21:$A$35,MATCH(N33,'DS2025'!$A$21:$A$35,1)):
INDEX('DS2025'!$A$21:$A$35,MATCH(N33,'DS2025'!$A$21:$A$35,1)+1)),
IF($O$4=Database!$A$12,
_xlfn.FORECAST.LINEAR(
N33,
INDEX('DS2025'!$E$21:$E$35,MATCH(N33,'DS2025'!$D$21:$D$35,1)):
INDEX('DS2025'!$E$21:$E$35,MATCH(N33,'DS2025'!$D$21:$D$35,1)+1),
INDEX('DS2025'!$D$21:$D$35,MATCH(N33,'DS2025'!$D$21:$D$35,1)):
INDEX('DS2025'!$D$21:$D$35,MATCH(N33,'DS2025'!$D$21:$D$35,1)+1)),
IF($O$4=Database!$A$13,
_xlfn.FORECAST.LINEAR(
N33,
INDEX('DS2025'!$H$21:$H$35,MATCH(N33,'DS2025'!$G$21:$G$35,1)):
INDEX('DS2025'!$H$21:$H$35,MATCH(N33,'DS2025'!$G$21:$G$35,1)+1),
INDEX('DS2025'!$G$21:$G$35,MATCH(N33,'DS2025'!$G$21:$G$35,1)):
INDEX('DS2025'!$G$21:$G$35,MATCH(N33,'DS2025'!$G$21:$G$35,1)+1)),
IF($O$4=Database!$A$14,
_xlfn.FORECAST.LINEAR(
N33,
INDEX('DS2025'!$K$21:$K$35,MATCH(N33,'DS2025'!$J$21:$J$35,1)):
INDEX('DS2025'!$K$21:$K$35,MATCH(N33,'DS2025'!$J$21:$J$35,1)+1),
INDEX('DS2025'!$J$21:$J$35,MATCH(N33,'DS2025'!$J$21:$J$35,1)):
INDEX('DS2025'!$J$21:$J$35,MATCH(N33,'DS2025'!$J$21:$J$35,1)+1)),
IF($O$4=Database!$A$15,
_xlfn.FORECAST.LINEAR(
N33,
INDEX('DS2025'!$N$21:$N$35,MATCH(N33,'DS2025'!$M$21:$M$35,1)):
INDEX('DS2025'!$N$21:$N$35,MATCH(N33,'DS2025'!$M$21:$M$35,1)+1),
INDEX('DS2025'!$M$21:$M$35,MATCH(N33,'DS2025'!$M$21:$M$35,1)):
INDEX('DS2025'!$M$21:$M$35,MATCH(N33,'DS2025'!$M$21:$M$35,1)+1)),
IF($O$4=Database!$A$16,
_xlfn.FORECAST.LINEAR(
N33,
INDEX('DS2025'!$Q$21:$Q$35,MATCH(N33,'DS2025'!$P$21:$P$35,1)):
INDEX('DS2025'!$Q$21:$Q$35,MATCH(N33,'DS2025'!$P$21:$P$35,1)+1),
INDEX('DS2025'!$P$21:$P$35,MATCH(N33,'DS2025'!$P$21:$P$35,1)):
INDEX('DS2025'!$P$21:$P$35,MATCH(N33,'DS2025'!$P$21:$P$35,1)+1)),
IF($O$4=Database!$A$17,
_xlfn.FORECAST.LINEAR(
N33,
INDEX('DS2025'!$T$21:$T$35,MATCH(N33,'DS2025'!$S$21:$S$35,1)):
INDEX('DS2025'!$T$21:$T$35,MATCH(N33,'DS2025'!$S$21:$S$35,1)+1),
INDEX('DS2025'!$S$21:$S$35,MATCH(N33,'DS2025'!$S$21:$S$35,1)):
INDEX('DS2025'!$S$21:$S$35,MATCH(N33,'DS2025'!$S$21:$S$35,1)+1)),
IF($O$4=Database!$A$18,
_xlfn.FORECAST.LINEAR(
N33,
INDEX('DS2025'!$W$21:$W$35,MATCH(N33,'DS2025'!$V$21:$V$35,1)):
INDEX('DS2025'!$W$21:$W$35,MATCH(N33,'DS2025'!$V$21:$V$35,1)+1),
INDEX('DS2025'!$V$21:$V$35,MATCH(N33,'DS2025'!$V$21:$V$35,1)):
INDEX('DS2025'!$V$21:$V$35,MATCH(N33,'DS2025'!$V$21:$V$35,1)+1)),
IF($O$4=Database!$A$19,
_xlfn.FORECAST.LINEAR(
N33,
INDEX('DS2025'!$Z$21:$Z$35,MATCH(N33,'DS2025'!$Y$21:$Y$35,1)):
INDEX('DS2025'!$Z$21:$Z$35,MATCH(N33,'DS2025'!$Y$21:$Y$35,1)+1),
INDEX('DS2025'!$Y$21:$Y$35,MATCH(N33,'DS2025'!$Y$21:$Y$35,1)):
INDEX('DS2025'!$Y$21:$Y$35,MATCH(N33,'DS2025'!$Y$21:$Y$35,1)+1)),
IF($O$4=Database!$A$20,
_xlfn.FORECAST.LINEAR(
N33,
INDEX('DS2025'!$AC$21:$AC$35,MATCH(N33,'DS2025'!$AB$21:$AB$35,1)):
INDEX('DS2025'!$AC$21:$AC$35,MATCH(N33,'DS2025'!$AB$21:$AB$35,1)+1),
INDEX('DS2025'!$AB$21:$AB$35,MATCH(N33,'DS2025'!$AB$21:$AB$35,1)):
INDEX('DS2025'!$AB$21:$AB$35,MATCH(N33,'DS2025'!$AB$21:$AB$35,1)+1))
)))))))))))))))))))</f>
        <v>-0.35976148770245947</v>
      </c>
      <c r="P33" s="96">
        <f t="shared" si="4"/>
        <v>106.34723851229754</v>
      </c>
      <c r="Q33" s="317">
        <f>'Data 100 C'!G34</f>
        <v>108.10299999999999</v>
      </c>
      <c r="R33" s="98">
        <f>IF($R$4=Database!$A$2,
_xlfn.FORECAST.LINEAR(Q33,
INDEX('DS2025'!$B$5:$B$15,MATCH(Q33,'DS2025'!$A$5:$A$15,1)):
INDEX('DS2025'!$B$5:$B$15,MATCH(Q33,'DS2025'!$A$5:$A$15,1)+1),
INDEX('DS2025'!$A$5:$A$15,MATCH(Q33,'DS2025'!$A$5:$A$15,1)):
INDEX('DS2025'!$A$5:$A$15,MATCH(Q33,'DS2025'!$A$5:$A$15,1)+1)),
IF($R$4=Database!$A$3,
_xlfn.FORECAST.LINEAR(Q33,
INDEX('DS2025'!$E$5:$E$15,MATCH(Q33,'DS2025'!$D$5:$D$15,1)):
INDEX('DS2025'!$E$5:$E$15,MATCH(Q33,'DS2025'!$D$5:$D$15,1)+1),
INDEX('DS2025'!$D$5:$D$15,MATCH(Q33,'DS2025'!$D$5:$D$15,1)):
INDEX('DS2025'!$D$5:$D$15,MATCH(Q33,'DS2025'!$D$5:$D$15,1)+1)),
IF($R$4=Database!$A$4,
_xlfn.FORECAST.LINEAR(Q33,
INDEX('DS2025'!$H$5:$H$15,MATCH(Q33,'DS2025'!$G$5:$G$15,1)):
INDEX('DS2025'!$H$5:$H$15,MATCH(Q33,'DS2025'!$G$5:$G$15,1)+1),
INDEX('DS2025'!$G$5:$G$15,MATCH(Q33,'DS2025'!$G$5:$G$15,1)):
INDEX('DS2025'!$G$5:$G$15,MATCH(Q33,'DS2025'!$G$5:$G$15,1)+1)),
IF($R$4=Database!$A$5,
_xlfn.FORECAST.LINEAR(Q33,
INDEX('DS2025'!$K$5:$K$15,MATCH(Q33,'DS2025'!$J$5:$J$15,1)):
INDEX('DS2025'!$K$5:$K$15,MATCH(Q33,'DS2025'!$J$5:$J$15,1)+1),
INDEX('DS2025'!$J$5:$J$15,MATCH(Q33,'DS2025'!$J$5:$J$15,1)):
INDEX('DS2025'!$J$5:$J$15,MATCH(Q33,'DS2025'!$J$5:$J$15,1)+1)),
IF($R$4=Database!$A$6,
_xlfn.FORECAST.LINEAR(Q33,
INDEX('DS2025'!$N$5:$N$15,MATCH(Q33,'DS2025'!$M$5:$M$15,1)):
INDEX('DS2025'!$N$5:$N$15,MATCH(Q33,'DS2025'!$M$5:$M$15,1)+1),
INDEX('DS2025'!$M$5:$M$15,MATCH(Q33,'DS2025'!$M$5:$M$15,1)):
INDEX('DS2025'!$M$5:$M$15,MATCH(Q33,'DS2025'!$M$5:$M$15,1)+1)),
IF($R$4=Database!$A$7,
_xlfn.FORECAST.LINEAR(Q33,
INDEX('DS2025'!$Q$5:$Q$15,MATCH(Q33,'DS2025'!$P$5:$P$15,1)):
INDEX('DS2025'!$Q$5:$Q$15,MATCH(Q33,'DS2025'!$P$5:$P$15,1)+1),
INDEX('DS2025'!$P$5:$P$15,MATCH(Q33,'DS2025'!$P$5:$P$15,1)):
INDEX('DS2025'!$P$5:$P$15,MATCH(Q33,'DS2025'!$P$5:$P$15,1)+1)),
IF($R$4=Database!$A$8,
_xlfn.FORECAST.LINEAR(Q33,
INDEX('DS2025'!$T$5:$T$15,MATCH(Q33,'DS2025'!$S$5:$S$15,1)):
INDEX('DS2025'!$T$5:$T$15,MATCH(Q33,'DS2025'!$S$5:$S$15,1)+1),
INDEX('DS2025'!$S$5:$S$15,MATCH(Q33,'DS2025'!$S$5:$S$15,1)):
INDEX('DS2025'!$S$5:$S$15,MATCH(Q33,'DS2025'!$S$5:$S$15,1)+1)),
IF($R$4=Database!$A$9,
_xlfn.FORECAST.LINEAR(Q33,
INDEX('DS2025'!$W$5:$W$15,MATCH(Q33,'DS2025'!$V$5:$V$15,1)):
INDEX('DS2025'!$W$5:$W$15,MATCH(Q33,'DS2025'!$V$5:$V$15,1)+1),
INDEX('DS2025'!$V$5:$V$15,MATCH(Q33,'DS2025'!$V$5:$V$15,1)):
INDEX('DS2025'!$V$5:$V$15,MATCH(Q33,'DS2025'!$V$5:$V$15,1)+1)),
IF($R$4=Database!$A$10,
_xlfn.FORECAST.LINEAR(Q33,
INDEX('DS2025'!$Z$5:$Z$15,MATCH(Q33,'DS2025'!$Y$5:$Y$15,1)):
INDEX('DS2025'!$Z$5:$Z$15,MATCH(Q33,'DS2025'!$Y$5:$Y$15,1)+1),
INDEX('DS2025'!$Y$5:$Y$15,MATCH(Q33,'DS2025'!$Y$5:$Y$15,1)):
INDEX('DS2025'!$Y$5:$Y$15,MATCH(Q33,'DS2025'!$Y$5:$Y$15,1)+1)),
IF($R$4=Database!$A$11,
_xlfn.FORECAST.LINEAR(
Q33,
INDEX('DS2025'!$B$21:$B$35,MATCH(Q33,'DS2025'!$A$21:$A$35,1)):
INDEX('DS2025'!$B$21:$B$35,MATCH(Q33,'DS2025'!$A$21:$A$35,1)+1),
INDEX('DS2025'!$A$21:$A$35,MATCH(Q33,'DS2025'!$A$21:$A$35,1)):
INDEX('DS2025'!$A$21:$A$35,MATCH(Q33,'DS2025'!$A$21:$A$35,1)+1)),
IF($R$4=Database!$A$12,
_xlfn.FORECAST.LINEAR(
Q33,
INDEX('DS2025'!$E$21:$E$35,MATCH(Q33,'DS2025'!$D$21:$D$35,1)):
INDEX('DS2025'!$E$21:$E$35,MATCH(Q33,'DS2025'!$D$21:$D$35,1)+1),
INDEX('DS2025'!$D$21:$D$35,MATCH(Q33,'DS2025'!$D$21:$D$35,1)):
INDEX('DS2025'!$D$21:$D$35,MATCH(Q33,'DS2025'!$D$21:$D$35,1)+1)),
IF($R$4=Database!$A$13,
_xlfn.FORECAST.LINEAR(
Q33,
INDEX('DS2025'!$H$21:$H$35,MATCH(Q33,'DS2025'!$G$21:$G$35,1)):
INDEX('DS2025'!$H$21:$H$35,MATCH(Q33,'DS2025'!$G$21:$G$35,1)+1),
INDEX('DS2025'!$G$21:$G$35,MATCH(Q33,'DS2025'!$G$21:$G$35,1)):
INDEX('DS2025'!$G$21:$G$35,MATCH(Q33,'DS2025'!$G$21:$G$35,1)+1)),
IF($R$4=Database!$A$14,
_xlfn.FORECAST.LINEAR(
Q33,
INDEX('DS2025'!$K$21:$K$35,MATCH(Q33,'DS2025'!$J$21:$J$35,1)):
INDEX('DS2025'!$K$21:$K$35,MATCH(Q33,'DS2025'!$J$21:$J$35,1)+1),
INDEX('DS2025'!$J$21:$J$35,MATCH(Q33,'DS2025'!$J$21:$J$35,1)):
INDEX('DS2025'!$J$21:$J$35,MATCH(Q33,'DS2025'!$J$21:$J$35,1)+1)),
IF($R$4=Database!$A$15,
_xlfn.FORECAST.LINEAR(
Q33,
INDEX('DS2025'!$N$21:$N$35,MATCH(Q33,'DS2025'!$M$21:$M$35,1)):
INDEX('DS2025'!$N$21:$N$35,MATCH(Q33,'DS2025'!$M$21:$M$35,1)+1),
INDEX('DS2025'!$M$21:$M$35,MATCH(Q33,'DS2025'!$M$21:$M$35,1)):
INDEX('DS2025'!$M$21:$M$35,MATCH(Q33,'DS2025'!$M$21:$M$35,1)+1)),
IF($R$4=Database!$A$16,
_xlfn.FORECAST.LINEAR(
Q33,
INDEX('DS2025'!$Q$21:$Q$35,MATCH(Q33,'DS2025'!$P$21:$P$35,1)):
INDEX('DS2025'!$Q$21:$Q$35,MATCH(Q33,'DS2025'!$P$21:$P$35,1)+1),
INDEX('DS2025'!$P$21:$P$35,MATCH(Q33,'DS2025'!$P$21:$P$35,1)):
INDEX('DS2025'!$P$21:$P$35,MATCH(Q33,'DS2025'!$P$21:$P$35,1)+1)),
IF($R$4=Database!$A$17,
_xlfn.FORECAST.LINEAR(
Q33,
INDEX('DS2025'!$T$21:$T$35,MATCH(Q33,'DS2025'!$S$21:$S$35,1)):
INDEX('DS2025'!$T$21:$T$35,MATCH(Q33,'DS2025'!$S$21:$S$35,1)+1),
INDEX('DS2025'!$S$21:$S$35,MATCH(Q33,'DS2025'!$S$21:$S$35,1)):
INDEX('DS2025'!$S$21:$S$35,MATCH(Q33,'DS2025'!$S$21:$S$35,1)+1)),
IF($R$4=Database!$A$18,
_xlfn.FORECAST.LINEAR(
Q33,
INDEX('DS2025'!$W$21:$W$35,MATCH(Q33,'DS2025'!$V$21:$V$35,1)):
INDEX('DS2025'!$W$21:$W$35,MATCH(Q33,'DS2025'!$V$21:$V$35,1)+1),
INDEX('DS2025'!$V$21:$V$35,MATCH(Q33,'DS2025'!$V$21:$V$35,1)):
INDEX('DS2025'!$V$21:$V$35,MATCH(Q33,'DS2025'!$V$21:$V$35,1)+1)),
IF($R$4=Database!$A$19,
_xlfn.FORECAST.LINEAR(
Q33,
INDEX('DS2025'!$Z$21:$Z$35,MATCH(Q33,'DS2025'!$Y$21:$Y$35,1)):
INDEX('DS2025'!$Z$21:$Z$35,MATCH(Q33,'DS2025'!$Y$21:$Y$35,1)+1),
INDEX('DS2025'!$Y$21:$Y$35,MATCH(Q33,'DS2025'!$Y$21:$Y$35,1)):
INDEX('DS2025'!$Y$21:$Y$35,MATCH(Q33,'DS2025'!$Y$21:$Y$35,1)+1)),
IF($R$4=Database!$A$20,
_xlfn.FORECAST.LINEAR(
Q33,
INDEX('DS2025'!$AC$21:$AC$35,MATCH(Q33,'DS2025'!$AB$21:$AB$35,1)):
INDEX('DS2025'!$AC$21:$AC$35,MATCH(Q33,'DS2025'!$AB$21:$AB$35,1)+1),
INDEX('DS2025'!$AB$21:$AB$35,MATCH(Q33,'DS2025'!$AB$21:$AB$35,1)):
INDEX('DS2025'!$AB$21:$AB$35,MATCH(Q33,'DS2025'!$AB$21:$AB$35,1)+1))
)))))))))))))))))))</f>
        <v>-1.7700383509108325E-2</v>
      </c>
      <c r="S33" s="98">
        <f t="shared" si="5"/>
        <v>108.08529961649089</v>
      </c>
      <c r="T33" s="317">
        <f>'Data 100 C'!H34</f>
        <v>105.97199999999999</v>
      </c>
      <c r="U33" s="98">
        <f>IF($U$4=Database!$A$2,
_xlfn.FORECAST.LINEAR(T33,
INDEX('DS2025'!$B$5:$B$15,MATCH(T33,'DS2025'!$A$5:$A$15,1)):
INDEX('DS2025'!$B$5:$B$15,MATCH(T33,'DS2025'!$A$5:$A$15,1)+1),
INDEX('DS2025'!$A$5:$A$15,MATCH(T33,'DS2025'!$A$5:$A$15,1)):
INDEX('DS2025'!$A$5:$A$15,MATCH(T33,'DS2025'!$A$5:$A$15,1)+1)),
IF($U$4=Database!$A$3,
_xlfn.FORECAST.LINEAR(T33,
INDEX('DS2025'!$E$5:$E$15,MATCH(T33,'DS2025'!$D$5:$D$15,1)):
INDEX('DS2025'!$E$5:$E$15,MATCH(T33,'DS2025'!$D$5:$D$15,1)+1),
INDEX('DS2025'!$D$5:$D$15,MATCH(T33,'DS2025'!$D$5:$D$15,1)):
INDEX('DS2025'!$D$5:$D$15,MATCH(T33,'DS2025'!$D$5:$D$15,1)+1)),
IF($U$4=Database!$A$4,
_xlfn.FORECAST.LINEAR(T33,
INDEX('DS2025'!$H$5:$H$15,MATCH(T33,'DS2025'!$G$5:$G$15,1)):
INDEX('DS2025'!$H$5:$H$15,MATCH(T33,'DS2025'!$G$5:$G$15,1)+1),
INDEX('DS2025'!$G$5:$G$15,MATCH(T33,'DS2025'!$G$5:$G$15,1)):
INDEX('DS2025'!$G$5:$G$15,MATCH(T33,'DS2025'!$G$5:$G$15,1)+1)),
IF($U$4=Database!$A$5,
_xlfn.FORECAST.LINEAR(T33,
INDEX('DS2025'!$K$5:$K$15,MATCH(T33,'DS2025'!$J$5:$J$15,1)):
INDEX('DS2025'!$K$5:$K$15,MATCH(T33,'DS2025'!$J$5:$J$15,1)+1),
INDEX('DS2025'!$J$5:$J$15,MATCH(T33,'DS2025'!$J$5:$J$15,1)):
INDEX('DS2025'!$J$5:$J$15,MATCH(T33,'DS2025'!$J$5:$J$15,1)+1)),
IF($U$4=Database!$A$6,
_xlfn.FORECAST.LINEAR(T33,
INDEX('DS2025'!$N$5:$N$15,MATCH(T33,'DS2025'!$M$5:$M$15,1)):
INDEX('DS2025'!$N$5:$N$15,MATCH(T33,'DS2025'!$M$5:$M$15,1)+1),
INDEX('DS2025'!$M$5:$M$15,MATCH(T33,'DS2025'!$M$5:$M$15,1)):
INDEX('DS2025'!$M$5:$M$15,MATCH(T33,'DS2025'!$M$5:$M$15,1)+1)),
IF($U$4=Database!$A$7,
_xlfn.FORECAST.LINEAR(T33,
INDEX('DS2025'!$Q$5:$Q$15,MATCH(T33,'DS2025'!$P$5:$P$15,1)):
INDEX('DS2025'!$Q$5:$Q$15,MATCH(T33,'DS2025'!$P$5:$P$15,1)+1),
INDEX('DS2025'!$P$5:$P$15,MATCH(T33,'DS2025'!$P$5:$P$15,1)):
INDEX('DS2025'!$P$5:$P$15,MATCH(T33,'DS2025'!$P$5:$P$15,1)+1)),
IF($U$4=Database!$A$8,
_xlfn.FORECAST.LINEAR(T33,
INDEX('DS2025'!$T$5:$T$15,MATCH(T33,'DS2025'!$S$5:$S$15,1)):
INDEX('DS2025'!$T$5:$T$15,MATCH(T33,'DS2025'!$S$5:$S$15,1)+1),
INDEX('DS2025'!$S$5:$S$15,MATCH(T33,'DS2025'!$S$5:$S$15,1)):
INDEX('DS2025'!$S$5:$S$15,MATCH(T33,'DS2025'!$S$5:$S$15,1)+1)),
IF($U$4=Database!$A$9,
_xlfn.FORECAST.LINEAR(T33,
INDEX('DS2025'!$W$5:$W$15,MATCH(T33,'DS2025'!$V$5:$V$15,1)):
INDEX('DS2025'!$W$5:$W$15,MATCH(T33,'DS2025'!$V$5:$V$15,1)+1),
INDEX('DS2025'!$V$5:$V$15,MATCH(T33,'DS2025'!$V$5:$V$15,1)):
INDEX('DS2025'!$V$5:$V$15,MATCH(T33,'DS2025'!$V$5:$V$15,1)+1)),
IF($U$4=Database!$A$10,
_xlfn.FORECAST.LINEAR(T33,
INDEX('DS2025'!$Z$5:$Z$15,MATCH(T33,'DS2025'!$Y$5:$Y$15,1)):
INDEX('DS2025'!$Z$5:$Z$15,MATCH(T33,'DS2025'!$Y$5:$Y$15,1)+1),
INDEX('DS2025'!$Y$5:$Y$15,MATCH(T33,'DS2025'!$Y$5:$Y$15,1)):
INDEX('DS2025'!$Y$5:$Y$15,MATCH(T33,'DS2025'!$Y$5:$Y$15,1)+1)),
IF($U$4=Database!$A$11,
_xlfn.FORECAST.LINEAR(
T33,
INDEX('DS2025'!$B$21:$B$35,MATCH(T33,'DS2025'!$A$21:$A$35,1)):
INDEX('DS2025'!$B$21:$B$35,MATCH(T33,'DS2025'!$A$21:$A$35,1)+1),
INDEX('DS2025'!$A$21:$A$35,MATCH(T33,'DS2025'!$A$21:$A$35,1)):
INDEX('DS2025'!$A$21:$A$35,MATCH(T33,'DS2025'!$A$21:$A$35,1)+1)),
IF($U$4=Database!$A$12,
_xlfn.FORECAST.LINEAR(
T33,
INDEX('DS2025'!$E$21:$E$35,MATCH(T33,'DS2025'!$D$21:$D$35,1)):
INDEX('DS2025'!$E$21:$E$35,MATCH(T33,'DS2025'!$D$21:$D$35,1)+1),
INDEX('DS2025'!$D$21:$D$35,MATCH(T33,'DS2025'!$D$21:$D$35,1)):
INDEX('DS2025'!$D$21:$D$35,MATCH(T33,'DS2025'!$D$21:$D$35,1)+1)),
IF($U$4=Database!$A$13,
_xlfn.FORECAST.LINEAR(
T33,
INDEX('DS2025'!$H$21:$H$35,MATCH(T33,'DS2025'!$G$21:$G$35,1)):
INDEX('DS2025'!$H$21:$H$35,MATCH(T33,'DS2025'!$G$21:$G$35,1)+1),
INDEX('DS2025'!$G$21:$G$35,MATCH(T33,'DS2025'!$G$21:$G$35,1)):
INDEX('DS2025'!$G$21:$G$35,MATCH(T33,'DS2025'!$G$21:$G$35,1)+1)),
IF($U$4=Database!$A$14,
_xlfn.FORECAST.LINEAR(
T33,
INDEX('DS2025'!$K$21:$K$35,MATCH(T33,'DS2025'!$J$21:$J$35,1)):
INDEX('DS2025'!$K$21:$K$35,MATCH(T33,'DS2025'!$J$21:$J$35,1)+1),
INDEX('DS2025'!$J$21:$J$35,MATCH(T33,'DS2025'!$J$21:$J$35,1)):
INDEX('DS2025'!$J$21:$J$35,MATCH(T33,'DS2025'!$J$21:$J$35,1)+1)),
IF($U$4=Database!$A$15,
_xlfn.FORECAST.LINEAR(
T33,
INDEX('DS2025'!$N$21:$N$35,MATCH(T33,'DS2025'!$M$21:$M$35,1)):
INDEX('DS2025'!$N$21:$N$35,MATCH(T33,'DS2025'!$M$21:$M$35,1)+1),
INDEX('DS2025'!$M$21:$M$35,MATCH(T33,'DS2025'!$M$21:$M$35,1)):
INDEX('DS2025'!$M$21:$M$35,MATCH(T33,'DS2025'!$M$21:$M$35,1)+1)),
IF($U$4=Database!$A$16,
_xlfn.FORECAST.LINEAR(
T33,
INDEX('DS2025'!$Q$21:$Q$35,MATCH(T33,'DS2025'!$P$21:$P$35,1)):
INDEX('DS2025'!$Q$21:$Q$35,MATCH(T33,'DS2025'!$P$21:$P$35,1)+1),
INDEX('DS2025'!$P$21:$P$35,MATCH(T33,'DS2025'!$P$21:$P$35,1)):
INDEX('DS2025'!$P$21:$P$35,MATCH(T33,'DS2025'!$P$21:$P$35,1)+1)),
IF($U$4=Database!$A$17,
_xlfn.FORECAST.LINEAR(
T33,
INDEX('DS2025'!$T$21:$T$35,MATCH(T33,'DS2025'!$S$21:$S$35,1)):
INDEX('DS2025'!$T$21:$T$35,MATCH(T33,'DS2025'!$S$21:$S$35,1)+1),
INDEX('DS2025'!$S$21:$S$35,MATCH(T33,'DS2025'!$S$21:$S$35,1)):
INDEX('DS2025'!$S$21:$S$35,MATCH(T33,'DS2025'!$S$21:$S$35,1)+1)),
IF($U$4=Database!$A$18,
_xlfn.FORECAST.LINEAR(
T33,
INDEX('DS2025'!$W$21:$W$35,MATCH(T33,'DS2025'!$V$21:$V$35,1)):
INDEX('DS2025'!$W$21:$W$35,MATCH(T33,'DS2025'!$V$21:$V$35,1)+1),
INDEX('DS2025'!$V$21:$V$35,MATCH(T33,'DS2025'!$V$21:$V$35,1)):
INDEX('DS2025'!$V$21:$V$35,MATCH(T33,'DS2025'!$V$21:$V$35,1)+1)),
IF($U$4=Database!$A$19,
_xlfn.FORECAST.LINEAR(
T33,
INDEX('DS2025'!$Z$21:$Z$35,MATCH(T33,'DS2025'!$Y$21:$Y$35,1)):
INDEX('DS2025'!$Z$21:$Z$35,MATCH(T33,'DS2025'!$Y$21:$Y$35,1)+1),
INDEX('DS2025'!$Y$21:$Y$35,MATCH(T33,'DS2025'!$Y$21:$Y$35,1)):
INDEX('DS2025'!$Y$21:$Y$35,MATCH(T33,'DS2025'!$Y$21:$Y$35,1)+1)),
IF($U$4=Database!$A$20,
_xlfn.FORECAST.LINEAR(
T33,
INDEX('DS2025'!$AC$21:$AC$35,MATCH(T33,'DS2025'!$AB$21:$AB$35,1)):
INDEX('DS2025'!$AC$21:$AC$35,MATCH(T33,'DS2025'!$AB$21:$AB$35,1)+1),
INDEX('DS2025'!$AB$21:$AB$35,MATCH(T33,'DS2025'!$AB$21:$AB$35,1)):
INDEX('DS2025'!$AB$21:$AB$35,MATCH(T33,'DS2025'!$AB$21:$AB$35,1)+1))
)))))))))))))))))))</f>
        <v>-0.35967330533893216</v>
      </c>
      <c r="V33" s="98">
        <f t="shared" si="6"/>
        <v>105.61232669466106</v>
      </c>
      <c r="W33" s="317">
        <f>'Data 100 C'!I34</f>
        <v>106.81100000000001</v>
      </c>
      <c r="X33" s="98">
        <f>IF($X$4=Database!$A$2,
_xlfn.FORECAST.LINEAR(W33,
INDEX('DS2025'!$B$5:$B$15,MATCH(W33,'DS2025'!$A$5:$A$15,1)):
INDEX('DS2025'!$B$5:$B$15,MATCH(W33,'DS2025'!$A$5:$A$15,1)+1),
INDEX('DS2025'!$A$5:$A$15,MATCH(W33,'DS2025'!$A$5:$A$15,1)):
INDEX('DS2025'!$A$5:$A$15,MATCH(W33,'DS2025'!$A$5:$A$15,1)+1)),
IF($X$4=Database!$A$3,
_xlfn.FORECAST.LINEAR(W33,
INDEX('DS2025'!$E$5:$E$15,MATCH(W33,'DS2025'!$D$5:$D$15,1)):
INDEX('DS2025'!$E$5:$E$15,MATCH(W33,'DS2025'!$D$5:$D$15,1)+1),
INDEX('DS2025'!$D$5:$D$15,MATCH(W33,'DS2025'!$D$5:$D$15,1)):
INDEX('DS2025'!$D$5:$D$15,MATCH(W33,'DS2025'!$D$5:$D$15,1)+1)),
IF($X$4=Database!$A$4,
_xlfn.FORECAST.LINEAR(W33,
INDEX('DS2025'!$H$5:$H$15,MATCH(W33,'DS2025'!$G$5:$G$15,1)):
INDEX('DS2025'!$H$5:$H$15,MATCH(W33,'DS2025'!$G$5:$G$15,1)+1),
INDEX('DS2025'!$G$5:$G$15,MATCH(W33,'DS2025'!$G$5:$G$15,1)):
INDEX('DS2025'!$G$5:$G$15,MATCH(W33,'DS2025'!$G$5:$G$15,1)+1)),
IF($X$4=Database!$A$5,
_xlfn.FORECAST.LINEAR(W33,
INDEX('DS2025'!$K$5:$K$15,MATCH(W33,'DS2025'!$J$5:$J$15,1)):
INDEX('DS2025'!$K$5:$K$15,MATCH(W33,'DS2025'!$J$5:$J$15,1)+1),
INDEX('DS2025'!$J$5:$J$15,MATCH(W33,'DS2025'!$J$5:$J$15,1)):
INDEX('DS2025'!$J$5:$J$15,MATCH(W33,'DS2025'!$J$5:$J$15,1)+1)),
IF($X$4=Database!$A$6,
_xlfn.FORECAST.LINEAR(W33,
INDEX('DS2025'!$N$5:$N$15,MATCH(W33,'DS2025'!$M$5:$M$15,1)):
INDEX('DS2025'!$N$5:$N$15,MATCH(W33,'DS2025'!$M$5:$M$15,1)+1),
INDEX('DS2025'!$M$5:$M$15,MATCH(W33,'DS2025'!$M$5:$M$15,1)):
INDEX('DS2025'!$M$5:$M$15,MATCH(W33,'DS2025'!$M$5:$M$15,1)+1)),
IF($X$4=Database!$A$7,
_xlfn.FORECAST.LINEAR(W33,
INDEX('DS2025'!$Q$5:$Q$15,MATCH(W33,'DS2025'!$P$5:$P$15,1)):
INDEX('DS2025'!$Q$5:$Q$15,MATCH(W33,'DS2025'!$P$5:$P$15,1)+1),
INDEX('DS2025'!$P$5:$P$15,MATCH(W33,'DS2025'!$P$5:$P$15,1)):
INDEX('DS2025'!$P$5:$P$15,MATCH(W33,'DS2025'!$P$5:$P$15,1)+1)),
IF($X$4=Database!$A$8,
_xlfn.FORECAST.LINEAR(W33,
INDEX('DS2025'!$T$5:$T$15,MATCH(W33,'DS2025'!$S$5:$S$15,1)):
INDEX('DS2025'!$T$5:$T$15,MATCH(W33,'DS2025'!$S$5:$S$15,1)+1),
INDEX('DS2025'!$S$5:$S$15,MATCH(W33,'DS2025'!$S$5:$S$15,1)):
INDEX('DS2025'!$S$5:$S$15,MATCH(W33,'DS2025'!$S$5:$S$15,1)+1)),
IF($X$4=Database!$A$9,
_xlfn.FORECAST.LINEAR(W33,
INDEX('DS2025'!$W$5:$W$15,MATCH(W33,'DS2025'!$V$5:$V$15,1)):
INDEX('DS2025'!$W$5:$W$15,MATCH(W33,'DS2025'!$V$5:$V$15,1)+1),
INDEX('DS2025'!$V$5:$V$15,MATCH(W33,'DS2025'!$V$5:$V$15,1)):
INDEX('DS2025'!$V$5:$V$15,MATCH(W33,'DS2025'!$V$5:$V$15,1)+1)),
IF($X$4=Database!$A$10,
_xlfn.FORECAST.LINEAR(W33,
INDEX('DS2025'!$Z$5:$Z$15,MATCH(W33,'DS2025'!$Y$5:$Y$15,1)):
INDEX('DS2025'!$Z$5:$Z$15,MATCH(W33,'DS2025'!$Y$5:$Y$15,1)+1),
INDEX('DS2025'!$Y$5:$Y$15,MATCH(W33,'DS2025'!$Y$5:$Y$15,1)):
INDEX('DS2025'!$Y$5:$Y$15,MATCH(W33,'DS2025'!$Y$5:$Y$15,1)+1)),
IF($X$4=Database!$A$11,
_xlfn.FORECAST.LINEAR(
W33,
INDEX('DS2025'!$B$21:$B$35,MATCH(W33,'DS2025'!$A$21:$A$35,1)):
INDEX('DS2025'!$B$21:$B$35,MATCH(W33,'DS2025'!$A$21:$A$35,1)+1),
INDEX('DS2025'!$A$21:$A$35,MATCH(W33,'DS2025'!$A$21:$A$35,1)):
INDEX('DS2025'!$A$21:$A$35,MATCH(W33,'DS2025'!$A$21:$A$35,1)+1)),
IF($X$4=Database!$A$12,
_xlfn.FORECAST.LINEAR(
W33,
INDEX('DS2025'!$E$21:$E$35,MATCH(W33,'DS2025'!$D$21:$D$35,1)):
INDEX('DS2025'!$E$21:$E$35,MATCH(W33,'DS2025'!$D$21:$D$35,1)+1),
INDEX('DS2025'!$D$21:$D$35,MATCH(W33,'DS2025'!$D$21:$D$35,1)):
INDEX('DS2025'!$D$21:$D$35,MATCH(W33,'DS2025'!$D$21:$D$35,1)+1)),
IF($X$4=Database!$A$13,
_xlfn.FORECAST.LINEAR(
W33,
INDEX('DS2025'!$H$21:$H$35,MATCH(W33,'DS2025'!$G$21:$G$35,1)):
INDEX('DS2025'!$H$21:$H$35,MATCH(W33,'DS2025'!$G$21:$G$35,1)+1),
INDEX('DS2025'!$G$21:$G$35,MATCH(W33,'DS2025'!$G$21:$G$35,1)):
INDEX('DS2025'!$G$21:$G$35,MATCH(W33,'DS2025'!$G$21:$G$35,1)+1)),
IF($X$4=Database!$A$14,
_xlfn.FORECAST.LINEAR(
W33,
INDEX('DS2025'!$K$21:$K$35,MATCH(W33,'DS2025'!$J$21:$J$35,1)):
INDEX('DS2025'!$K$21:$K$35,MATCH(W33,'DS2025'!$J$21:$J$35,1)+1),
INDEX('DS2025'!$J$21:$J$35,MATCH(W33,'DS2025'!$J$21:$J$35,1)):
INDEX('DS2025'!$J$21:$J$35,MATCH(W33,'DS2025'!$J$21:$J$35,1)+1)),
IF($X$4=Database!$A$15,
_xlfn.FORECAST.LINEAR(
W33,
INDEX('DS2025'!$N$21:$N$35,MATCH(W33,'DS2025'!$M$21:$M$35,1)):
INDEX('DS2025'!$N$21:$N$35,MATCH(W33,'DS2025'!$M$21:$M$35,1)+1),
INDEX('DS2025'!$M$21:$M$35,MATCH(W33,'DS2025'!$M$21:$M$35,1)):
INDEX('DS2025'!$M$21:$M$35,MATCH(W33,'DS2025'!$M$21:$M$35,1)+1)),
IF($X$4=Database!$A$16,
_xlfn.FORECAST.LINEAR(
W33,
INDEX('DS2025'!$Q$21:$Q$35,MATCH(W33,'DS2025'!$P$21:$P$35,1)):
INDEX('DS2025'!$Q$21:$Q$35,MATCH(W33,'DS2025'!$P$21:$P$35,1)+1),
INDEX('DS2025'!$P$21:$P$35,MATCH(W33,'DS2025'!$P$21:$P$35,1)):
INDEX('DS2025'!$P$21:$P$35,MATCH(W33,'DS2025'!$P$21:$P$35,1)+1)),
IF($X$4=Database!$A$17,
_xlfn.FORECAST.LINEAR(
W33,
INDEX('DS2025'!$T$21:$T$35,MATCH(W33,'DS2025'!$S$21:$S$35,1)):
INDEX('DS2025'!$T$21:$T$35,MATCH(W33,'DS2025'!$S$21:$S$35,1)+1),
INDEX('DS2025'!$S$21:$S$35,MATCH(W33,'DS2025'!$S$21:$S$35,1)):
INDEX('DS2025'!$S$21:$S$35,MATCH(W33,'DS2025'!$S$21:$S$35,1)+1)),
IF($X$4=Database!$A$18,
_xlfn.FORECAST.LINEAR(
W33,
INDEX('DS2025'!$W$21:$W$35,MATCH(W33,'DS2025'!$V$21:$V$35,1)):
INDEX('DS2025'!$W$21:$W$35,MATCH(W33,'DS2025'!$V$21:$V$35,1)+1),
INDEX('DS2025'!$V$21:$V$35,MATCH(W33,'DS2025'!$V$21:$V$35,1)):
INDEX('DS2025'!$V$21:$V$35,MATCH(W33,'DS2025'!$V$21:$V$35,1)+1)),
IF($X$4=Database!$A$19,
_xlfn.FORECAST.LINEAR(
W33,
INDEX('DS2025'!$Z$21:$Z$35,MATCH(W33,'DS2025'!$Y$21:$Y$35,1)):
INDEX('DS2025'!$Z$21:$Z$35,MATCH(W33,'DS2025'!$Y$21:$Y$35,1)+1),
INDEX('DS2025'!$Y$21:$Y$35,MATCH(W33,'DS2025'!$Y$21:$Y$35,1)):
INDEX('DS2025'!$Y$21:$Y$35,MATCH(W33,'DS2025'!$Y$21:$Y$35,1)+1)),
IF($X$4=Database!$A$20,
_xlfn.FORECAST.LINEAR(
W33,
INDEX('DS2025'!$AC$21:$AC$35,MATCH(W33,'DS2025'!$AB$21:$AB$35,1)):
INDEX('DS2025'!$AC$21:$AC$35,MATCH(W33,'DS2025'!$AB$21:$AB$35,1)+1),
INDEX('DS2025'!$AB$21:$AB$35,MATCH(W33,'DS2025'!$AB$21:$AB$35,1)):
INDEX('DS2025'!$AB$21:$AB$35,MATCH(W33,'DS2025'!$AB$21:$AB$35,1)+1))
)))))))))))))))))))</f>
        <v>-0.35977396520695859</v>
      </c>
      <c r="Y33" s="98">
        <f t="shared" si="7"/>
        <v>106.45122603479305</v>
      </c>
      <c r="Z33" s="97">
        <f>'Data 100 C'!J34</f>
        <v>108.735</v>
      </c>
      <c r="AA33" s="98">
        <f>IF($AA$4=Database!$A$2,
_xlfn.FORECAST.LINEAR(Z33,
INDEX('DS2025'!$B$5:$B$15,MATCH(Z33,'DS2025'!$A$5:$A$15,1)):
INDEX('DS2025'!$B$5:$B$15,MATCH(Z33,'DS2025'!$A$5:$A$15,1)+1),
INDEX('DS2025'!$A$5:$A$15,MATCH(Z33,'DS2025'!$A$5:$A$15,1)):
INDEX('DS2025'!$A$5:$A$15,MATCH(Z33,'DS2025'!$A$5:$A$15,1)+1)),
IF($AA$4=Database!$A$3,
_xlfn.FORECAST.LINEAR(Z33,
INDEX('DS2025'!$E$5:$E$15,MATCH(Z33,'DS2025'!$D$5:$D$15,1)):
INDEX('DS2025'!$E$5:$E$15,MATCH(Z33,'DS2025'!$D$5:$D$15,1)+1),
INDEX('DS2025'!$D$5:$D$15,MATCH(Z33,'DS2025'!$D$5:$D$15,1)):
INDEX('DS2025'!$D$5:$D$15,MATCH(Z33,'DS2025'!$D$5:$D$15,1)+1)),
IF($AA$4=Database!$A$4,
_xlfn.FORECAST.LINEAR(Z33,
INDEX('DS2025'!$H$5:$H$15,MATCH(Z33,'DS2025'!$G$5:$G$15,1)):
INDEX('DS2025'!$H$5:$H$15,MATCH(Z33,'DS2025'!$G$5:$G$15,1)+1),
INDEX('DS2025'!$G$5:$G$15,MATCH(Z33,'DS2025'!$G$5:$G$15,1)):
INDEX('DS2025'!$G$5:$G$15,MATCH(Z33,'DS2025'!$G$5:$G$15,1)+1)),
IF($AA$4=Database!$A$5,
_xlfn.FORECAST.LINEAR(Z33,
INDEX('DS2025'!$K$5:$K$15,MATCH(Z33,'DS2025'!$J$5:$J$15,1)):
INDEX('DS2025'!$K$5:$K$15,MATCH(Z33,'DS2025'!$J$5:$J$15,1)+1),
INDEX('DS2025'!$J$5:$J$15,MATCH(Z33,'DS2025'!$J$5:$J$15,1)):
INDEX('DS2025'!$J$5:$J$15,MATCH(Z33,'DS2025'!$J$5:$J$15,1)+1)),
IF($AA$4=Database!$A$6,
_xlfn.FORECAST.LINEAR(Z33,
INDEX('DS2025'!$N$5:$N$15,MATCH(Z33,'DS2025'!$M$5:$M$15,1)):
INDEX('DS2025'!$N$5:$N$15,MATCH(Z33,'DS2025'!$M$5:$M$15,1)+1),
INDEX('DS2025'!$M$5:$M$15,MATCH(Z33,'DS2025'!$M$5:$M$15,1)):
INDEX('DS2025'!$M$5:$M$15,MATCH(Z33,'DS2025'!$M$5:$M$15,1)+1)),
IF($AA$4=Database!$A$7,
_xlfn.FORECAST.LINEAR(Z33,
INDEX('DS2025'!$Q$5:$Q$15,MATCH(Z33,'DS2025'!$P$5:$P$15,1)):
INDEX('DS2025'!$Q$5:$Q$15,MATCH(Z33,'DS2025'!$P$5:$P$15,1)+1),
INDEX('DS2025'!$P$5:$P$15,MATCH(Z33,'DS2025'!$P$5:$P$15,1)):
INDEX('DS2025'!$P$5:$P$15,MATCH(Z33,'DS2025'!$P$5:$P$15,1)+1)),
IF($AA$4=Database!$A$8,
_xlfn.FORECAST.LINEAR(Z33,
INDEX('DS2025'!$T$5:$T$15,MATCH(Z33,'DS2025'!$S$5:$S$15,1)):
INDEX('DS2025'!$T$5:$T$15,MATCH(Z33,'DS2025'!$S$5:$S$15,1)+1),
INDEX('DS2025'!$S$5:$S$15,MATCH(Z33,'DS2025'!$S$5:$S$15,1)):
INDEX('DS2025'!$S$5:$S$15,MATCH(Z33,'DS2025'!$S$5:$S$15,1)+1)),
IF($AA$4=Database!$A$9,
_xlfn.FORECAST.LINEAR(Z33,
INDEX('DS2025'!$W$5:$W$15,MATCH(Z33,'DS2025'!$V$5:$V$15,1)):
INDEX('DS2025'!$W$5:$W$15,MATCH(Z33,'DS2025'!$V$5:$V$15,1)+1),
INDEX('DS2025'!$V$5:$V$15,MATCH(Z33,'DS2025'!$V$5:$V$15,1)):
INDEX('DS2025'!$V$5:$V$15,MATCH(Z33,'DS2025'!$V$5:$V$15,1)+1)),
IF($AA$4=Database!$A$10,
_xlfn.FORECAST.LINEAR(Z33,
INDEX('DS2025'!$Z$5:$Z$15,MATCH(Z33,'DS2025'!$Y$5:$Y$15,1)):
INDEX('DS2025'!$Z$5:$Z$15,MATCH(Z33,'DS2025'!$Y$5:$Y$15,1)+1),
INDEX('DS2025'!$Y$5:$Y$15,MATCH(Z33,'DS2025'!$Y$5:$Y$15,1)):
INDEX('DS2025'!$Y$5:$Y$15,MATCH(Z33,'DS2025'!$Y$5:$Y$15,1)+1)),
IF($AA$4=Database!$A$11,
_xlfn.FORECAST.LINEAR(
Z33,
INDEX('DS2025'!$B$21:$B$35,MATCH(Z33,'DS2025'!$A$21:$A$35,1)):
INDEX('DS2025'!$B$21:$B$35,MATCH(Z33,'DS2025'!$A$21:$A$35,1)+1),
INDEX('DS2025'!$A$21:$A$35,MATCH(Z33,'DS2025'!$A$21:$A$35,1)):
INDEX('DS2025'!$A$21:$A$35,MATCH(Z33,'DS2025'!$A$21:$A$35,1)+1)),
IF($AA$4=Database!$A$12,
_xlfn.FORECAST.LINEAR(
Z33,
INDEX('DS2025'!$E$21:$E$35,MATCH(Z33,'DS2025'!$D$21:$D$35,1)):
INDEX('DS2025'!$E$21:$E$35,MATCH(Z33,'DS2025'!$D$21:$D$35,1)+1),
INDEX('DS2025'!$D$21:$D$35,MATCH(Z33,'DS2025'!$D$21:$D$35,1)):
INDEX('DS2025'!$D$21:$D$35,MATCH(Z33,'DS2025'!$D$21:$D$35,1)+1)),
IF($AA$4=Database!$A$13,
_xlfn.FORECAST.LINEAR(
Z33,
INDEX('DS2025'!$H$21:$H$35,MATCH(Z33,'DS2025'!$G$21:$G$35,1)):
INDEX('DS2025'!$H$21:$H$35,MATCH(Z33,'DS2025'!$G$21:$G$35,1)+1),
INDEX('DS2025'!$G$21:$G$35,MATCH(Z33,'DS2025'!$G$21:$G$35,1)):
INDEX('DS2025'!$G$21:$G$35,MATCH(Z33,'DS2025'!$G$21:$G$35,1)+1)),
IF($AA$4=Database!$A$14,
_xlfn.FORECAST.LINEAR(
Z33,
INDEX('DS2025'!$K$21:$K$35,MATCH(Z33,'DS2025'!$J$21:$J$35,1)):
INDEX('DS2025'!$K$21:$K$35,MATCH(Z33,'DS2025'!$J$21:$J$35,1)+1),
INDEX('DS2025'!$J$21:$J$35,MATCH(Z33,'DS2025'!$J$21:$J$35,1)):
INDEX('DS2025'!$J$21:$J$35,MATCH(Z33,'DS2025'!$J$21:$J$35,1)+1)),
IF($AA$4=Database!$A$15,
_xlfn.FORECAST.LINEAR(
Z33,
INDEX('DS2025'!$N$21:$N$35,MATCH(Z33,'DS2025'!$M$21:$M$35,1)):
INDEX('DS2025'!$N$21:$N$35,MATCH(Z33,'DS2025'!$M$21:$M$35,1)+1),
INDEX('DS2025'!$M$21:$M$35,MATCH(Z33,'DS2025'!$M$21:$M$35,1)):
INDEX('DS2025'!$M$21:$M$35,MATCH(Z33,'DS2025'!$M$21:$M$35,1)+1)),
IF($AA$4=Database!$A$16,
_xlfn.FORECAST.LINEAR(
Z33,
INDEX('DS2025'!$Q$21:$Q$35,MATCH(Z33,'DS2025'!$P$21:$P$35,1)):
INDEX('DS2025'!$Q$21:$Q$35,MATCH(Z33,'DS2025'!$P$21:$P$35,1)+1),
INDEX('DS2025'!$P$21:$P$35,MATCH(Z33,'DS2025'!$P$21:$P$35,1)):
INDEX('DS2025'!$P$21:$P$35,MATCH(Z33,'DS2025'!$P$21:$P$35,1)+1)),
IF($AA$4=Database!$A$17,
_xlfn.FORECAST.LINEAR(
Z33,
INDEX('DS2025'!$T$21:$T$35,MATCH(Z33,'DS2025'!$S$21:$S$35,1)):
INDEX('DS2025'!$T$21:$T$35,MATCH(Z33,'DS2025'!$S$21:$S$35,1)+1),
INDEX('DS2025'!$S$21:$S$35,MATCH(Z33,'DS2025'!$S$21:$S$35,1)):
INDEX('DS2025'!$S$21:$S$35,MATCH(Z33,'DS2025'!$S$21:$S$35,1)+1)),
IF($AA$4=Database!$A$18,
_xlfn.FORECAST.LINEAR(
Z33,
INDEX('DS2025'!$W$21:$W$35,MATCH(Z33,'DS2025'!$V$21:$V$35,1)):
INDEX('DS2025'!$W$21:$W$35,MATCH(Z33,'DS2025'!$V$21:$V$35,1)+1),
INDEX('DS2025'!$V$21:$V$35,MATCH(Z33,'DS2025'!$V$21:$V$35,1)):
INDEX('DS2025'!$V$21:$V$35,MATCH(Z33,'DS2025'!$V$21:$V$35,1)+1)),
IF($AA$4=Database!$A$19,
_xlfn.FORECAST.LINEAR(
Z33,
INDEX('DS2025'!$Z$21:$Z$35,MATCH(Z33,'DS2025'!$Y$21:$Y$35,1)):
INDEX('DS2025'!$Z$21:$Z$35,MATCH(Z33,'DS2025'!$Y$21:$Y$35,1)+1),
INDEX('DS2025'!$Y$21:$Y$35,MATCH(Z33,'DS2025'!$Y$21:$Y$35,1)):
INDEX('DS2025'!$Y$21:$Y$35,MATCH(Z33,'DS2025'!$Y$21:$Y$35,1)+1)),
IF($AA$4=Database!$A$20,
_xlfn.FORECAST.LINEAR(
Z33,
INDEX('DS2025'!$AC$21:$AC$35,MATCH(Z33,'DS2025'!$AB$21:$AB$35,1)):
INDEX('DS2025'!$AC$21:$AC$35,MATCH(Z33,'DS2025'!$AB$21:$AB$35,1)+1),
INDEX('DS2025'!$AB$21:$AB$35,MATCH(Z33,'DS2025'!$AB$21:$AB$35,1)):
INDEX('DS2025'!$AB$21:$AB$35,MATCH(Z33,'DS2025'!$AB$21:$AB$35,1)+1))
)))))))))))))))))))</f>
        <v>-0.36000479904019195</v>
      </c>
      <c r="AB33" s="97">
        <f t="shared" si="8"/>
        <v>108.3749952009598</v>
      </c>
      <c r="AC33" s="318">
        <f>'Data 100 C'!K34</f>
        <v>107</v>
      </c>
      <c r="AD33" s="42"/>
      <c r="AE33" s="42"/>
      <c r="AF33" s="42"/>
    </row>
    <row r="34" spans="1:61" ht="15" customHeight="1">
      <c r="A34" s="316">
        <v>28</v>
      </c>
      <c r="B34" s="316">
        <f>'Data 100 C'!B35</f>
        <v>108.922</v>
      </c>
      <c r="C34" s="98">
        <f>IF($C$4=Database!$A$2,
_xlfn.FORECAST.LINEAR(B34,
INDEX('DS2025'!$B$5:$B$15,MATCH(B34,'DS2025'!$A$5:$A$15,1)):
INDEX('DS2025'!$B$5:$B$15,MATCH(B34,'DS2025'!$A$5:$A$15,1)+1),
INDEX('DS2025'!$A$5:$A$15,MATCH(B34,'DS2025'!$A$5:$A$15,1)):
INDEX('DS2025'!$A$5:$A$15,MATCH(B34,'DS2025'!$A$5:$A$15,1)+1)),
IF($C$4=Database!$A$3,
_xlfn.FORECAST.LINEAR(B34,
INDEX('DS2025'!$E$5:$E$15,MATCH(B34,'DS2025'!$D$5:$D$15,1)):
INDEX('DS2025'!$E$5:$E$15,MATCH(B34,'DS2025'!$D$5:$D$15,1)+1),
INDEX('DS2025'!$D$5:$D$15,MATCH(B34,'DS2025'!$D$5:$D$15,1)):
INDEX('DS2025'!$D$5:$D$15,MATCH(B34,'DS2025'!$D$5:$D$15,1)+1)),
IF($C$4=Database!$A$4,
_xlfn.FORECAST.LINEAR(B34,
INDEX('DS2025'!$H$5:$H$15,MATCH(B34,'DS2025'!$G$5:$G$15,1)):
INDEX('DS2025'!$H$5:$H$15,MATCH(B34,'DS2025'!$G$5:$G$15,1)+1),
INDEX('DS2025'!$G$5:$G$15,MATCH(B34,'DS2025'!$G$5:$G$15,1)):
INDEX('DS2025'!$G$5:$G$15,MATCH(B34,'DS2025'!$G$5:$G$15,1)+1)),
IF($C$4=Database!$A$5,
_xlfn.FORECAST.LINEAR(B34,
INDEX('DS2025'!$K$5:$K$15,MATCH(B34,'DS2025'!$J$5:$J$15,1)):
INDEX('DS2025'!$K$5:$K$15,MATCH(B34,'DS2025'!$J$5:$J$15,1)+1),
INDEX('DS2025'!$J$5:$J$15,MATCH(B34,'DS2025'!$J$5:$J$15,1)):
INDEX('DS2025'!$J$5:$J$15,MATCH(B34,'DS2025'!$J$5:$J$15,1)+1)),
IF($C$4=Database!$A$6,
_xlfn.FORECAST.LINEAR(B34,
INDEX('DS2025'!$N$5:$N$15,MATCH(B34,'DS2025'!$M$5:$M$15,1)):
INDEX('DS2025'!$N$5:$N$15,MATCH(B34,'DS2025'!$M$5:$M$15,1)+1),
INDEX('DS2025'!$M$5:$M$15,MATCH(B34,'DS2025'!$M$5:$M$15,1)):
INDEX('DS2025'!$M$5:$M$15,MATCH(B34,'DS2025'!$M$5:$M$15,1)+1)),
IF($C$4=Database!$A$7,
_xlfn.FORECAST.LINEAR(B34,
INDEX('DS2025'!$Q$5:$Q$15,MATCH(B34,'DS2025'!$P$5:$P$15,1)):
INDEX('DS2025'!$Q$5:$Q$15,MATCH(B34,'DS2025'!$P$5:$P$15,1)+1),
INDEX('DS2025'!$P$5:$P$15,MATCH(B34,'DS2025'!$P$5:$P$15,1)):
INDEX('DS2025'!$P$5:$P$15,MATCH(B34,'DS2025'!$P$5:$P$15,1)+1)),
IF($C$4=Database!$A$8,
_xlfn.FORECAST.LINEAR(B34,
INDEX('DS2025'!$T$5:$T$15,MATCH(B34,'DS2025'!$S$5:$S$15,1)):
INDEX('DS2025'!$T$5:$T$15,MATCH(B34,'DS2025'!$S$5:$S$15,1)+1),
INDEX('DS2025'!$S$5:$S$15,MATCH(B34,'DS2025'!$S$5:$S$15,1)):
INDEX('DS2025'!$S$5:$S$15,MATCH(B34,'DS2025'!$S$5:$S$15,1)+1)),
IF($C$4=Database!$A$9,
_xlfn.FORECAST.LINEAR(B34,
INDEX('DS2025'!$W$5:$W$15,MATCH(B34,'DS2025'!$V$5:$V$15,1)):
INDEX('DS2025'!$W$5:$W$15,MATCH(B34,'DS2025'!$V$5:$V$15,1)+1),
INDEX('DS2025'!$V$5:$V$15,MATCH(B34,'DS2025'!$V$5:$V$15,1)):
INDEX('DS2025'!$V$5:$V$15,MATCH(B34,'DS2025'!$V$5:$V$15,1)+1)),
IF($C$4=Database!$A$10,
_xlfn.FORECAST.LINEAR(B34,
INDEX('DS2025'!$Z$5:$Z$15,MATCH(B34,'DS2025'!$Y$5:$Y$15,1)):
INDEX('DS2025'!$Z$5:$Z$15,MATCH(B34,'DS2025'!$Y$5:$Y$15,1)+1),
INDEX('DS2025'!$Y$5:$Y$15,MATCH(B34,'DS2025'!$Y$5:$Y$15,1)):
INDEX('DS2025'!$Y$5:$Y$15,MATCH(B34,'DS2025'!$Y$5:$Y$15,1)+1)),
IF($C$4=Database!$A$11,
_xlfn.FORECAST.LINEAR(
B34,
INDEX('DS2025'!$B$21:$B$35,MATCH(B34,'DS2025'!$A$21:$A$35,1)):
INDEX('DS2025'!$B$21:$B$35,MATCH(B34,'DS2025'!$A$21:$A$35,1)+1),
INDEX('DS2025'!$A$21:$A$35,MATCH(B34,'DS2025'!$A$21:$A$35,1)):
INDEX('DS2025'!$A$21:$A$35,MATCH(B34,'DS2025'!$A$21:$A$35,1)+1)),
IF($C$4=Database!$A$12,
_xlfn.FORECAST.LINEAR(
B34,
INDEX('DS2025'!$E$21:$E$35,MATCH(B34,'DS2025'!$D$21:$D$35,1)):
INDEX('DS2025'!$E$21:$E$35,MATCH(B34,'DS2025'!$D$21:$D$35,1)+1),
INDEX('DS2025'!$D$21:$D$35,MATCH(B34,'DS2025'!$D$21:$D$35,1)):
INDEX('DS2025'!$D$21:$D$35,MATCH(B34,'DS2025'!$D$21:$D$35,1)+1)),
IF($C$4=Database!$A$13,
_xlfn.FORECAST.LINEAR(
B34,
INDEX('DS2025'!$H$21:$H$35,MATCH(B34,'DS2025'!$G$21:$G$35,1)):
INDEX('DS2025'!$H$21:$H$35,MATCH(B34,'DS2025'!$G$21:$G$35,1)+1),
INDEX('DS2025'!$G$21:$G$35,MATCH(B34,'DS2025'!$G$21:$G$35,1)):
INDEX('DS2025'!$G$21:$G$35,MATCH(B34,'DS2025'!$G$21:$G$35,1)+1)),
IF($C$4=Database!$A$14,
_xlfn.FORECAST.LINEAR(
B34,
INDEX('DS2025'!$K$21:$K$35,MATCH(B34,'DS2025'!$J$21:$J$35,1)):
INDEX('DS2025'!$K$21:$K$35,MATCH(B34,'DS2025'!$J$21:$J$35,1)+1),
INDEX('DS2025'!$J$21:$J$35,MATCH(B34,'DS2025'!$J$21:$J$35,1)):
INDEX('DS2025'!$J$21:$J$35,MATCH(B34,'DS2025'!$J$21:$J$35,1)+1)),
IF($C$4=Database!$A$15,
_xlfn.FORECAST.LINEAR(
B34,
INDEX('DS2025'!$N$21:$N$35,MATCH(B34,'DS2025'!$M$21:$M$35,1)):
INDEX('DS2025'!$N$21:$N$35,MATCH(B34,'DS2025'!$M$21:$M$35,1)+1),
INDEX('DS2025'!$M$21:$M$35,MATCH(B34,'DS2025'!$M$21:$M$35,1)):
INDEX('DS2025'!$M$21:$M$35,MATCH(B34,'DS2025'!$M$21:$M$35,1)+1)),
IF($C$4=Database!$A$16,
_xlfn.FORECAST.LINEAR(
B34,
INDEX('DS2025'!$Q$21:$Q$35,MATCH(B34,'DS2025'!$P$21:$P$35,1)):
INDEX('DS2025'!$Q$21:$Q$35,MATCH(B34,'DS2025'!$P$21:$P$35,1)+1),
INDEX('DS2025'!$P$21:$P$35,MATCH(B34,'DS2025'!$P$21:$P$35,1)):
INDEX('DS2025'!$P$21:$P$35,MATCH(B34,'DS2025'!$P$21:$P$35,1)+1)),
IF($C$4=Database!$A$17,
_xlfn.FORECAST.LINEAR(
B34,
INDEX('DS2025'!$T$21:$T$35,MATCH(B34,'DS2025'!$S$21:$S$35,1)):
INDEX('DS2025'!$T$21:$T$35,MATCH(B34,'DS2025'!$S$21:$S$35,1)+1),
INDEX('DS2025'!$S$21:$S$35,MATCH(B34,'DS2025'!$S$21:$S$35,1)):
INDEX('DS2025'!$S$21:$S$35,MATCH(B34,'DS2025'!$S$21:$S$35,1)+1)),
IF($C$4=Database!$A$18,
_xlfn.FORECAST.LINEAR(
B34,
INDEX('DS2025'!$W$21:$W$35,MATCH(B34,'DS2025'!$V$21:$V$35,1)):
INDEX('DS2025'!$W$21:$W$35,MATCH(B34,'DS2025'!$V$21:$V$35,1)+1),
INDEX('DS2025'!$V$21:$V$35,MATCH(B34,'DS2025'!$V$21:$V$35,1)):
INDEX('DS2025'!$V$21:$V$35,MATCH(B34,'DS2025'!$V$21:$V$35,1)+1)),
IF($C$4=Database!$A$19,
_xlfn.FORECAST.LINEAR(
B34,
INDEX('DS2025'!$Z$21:$Z$35,MATCH(B34,'DS2025'!$Y$21:$Y$35,1)):
INDEX('DS2025'!$Z$21:$Z$35,MATCH(B34,'DS2025'!$Y$21:$Y$35,1)+1),
INDEX('DS2025'!$Y$21:$Y$35,MATCH(B34,'DS2025'!$Y$21:$Y$35,1)):
INDEX('DS2025'!$Y$21:$Y$35,MATCH(B34,'DS2025'!$Y$21:$Y$35,1)+1)),
IF($C$4=Database!$A$20,
_xlfn.FORECAST.LINEAR(
B34,
INDEX('DS2025'!$AC$21:$AC$35,MATCH(B34,'DS2025'!$AB$21:$AB$35,1)):
INDEX('DS2025'!$AC$21:$AC$35,MATCH(B34,'DS2025'!$AB$21:$AB$35,1)+1),
INDEX('DS2025'!$AB$21:$AB$35,MATCH(B34,'DS2025'!$AB$21:$AB$35,1)):
INDEX('DS2025'!$AB$21:$AB$35,MATCH(B34,'DS2025'!$AB$21:$AB$35,1)+1))
)))))))))))))))))))</f>
        <v>-0.36002723455308933</v>
      </c>
      <c r="D34" s="98">
        <f t="shared" si="0"/>
        <v>108.56197276544691</v>
      </c>
      <c r="E34" s="98">
        <f>'Data 100 C'!C35</f>
        <v>109.938</v>
      </c>
      <c r="F34" s="98">
        <f>IF($F$4=Database!$A$2,
_xlfn.FORECAST.LINEAR(E34,
INDEX('DS2025'!$B$5:$B$15,MATCH(E34,'DS2025'!$A$5:$A$15,1)):
INDEX('DS2025'!$B$5:$B$15,MATCH(E34,'DS2025'!$A$5:$A$15,1)+1),
INDEX('DS2025'!$A$5:$A$15,MATCH(E34,'DS2025'!$A$5:$A$15,1)):
INDEX('DS2025'!$A$5:$A$15,MATCH(E34,'DS2025'!$A$5:$A$15,1)+1)),
IF($F$4=Database!$A$3,
_xlfn.FORECAST.LINEAR(E34,
INDEX('DS2025'!$E$5:$E$15,MATCH(E34,'DS2025'!$D$5:$D$15,1)):
INDEX('DS2025'!$E$5:$E$15,MATCH(E34,'DS2025'!$D$5:$D$15,1)+1),
INDEX('DS2025'!$D$5:$D$15,MATCH(E34,'DS2025'!$D$5:$D$15,1)):
INDEX('DS2025'!$D$5:$D$15,MATCH(E34,'DS2025'!$D$5:$D$15,1)+1)),
IF($F$4=Database!$A$4,
_xlfn.FORECAST.LINEAR(E34,
INDEX('DS2025'!$H$5:$H$15,MATCH(E34,'DS2025'!$G$5:$G$15,1)):
INDEX('DS2025'!$H$5:$H$15,MATCH(E34,'DS2025'!$G$5:$G$15,1)+1),
INDEX('DS2025'!$G$5:$G$15,MATCH(E34,'DS2025'!$G$5:$G$15,1)):
INDEX('DS2025'!$G$5:$G$15,MATCH(E34,'DS2025'!$G$5:$G$15,1)+1)),
IF($F$4=Database!$A$5,
_xlfn.FORECAST.LINEAR(E34,
INDEX('DS2025'!$K$5:$K$15,MATCH(E34,'DS2025'!$J$5:$J$15,1)):
INDEX('DS2025'!$K$5:$K$15,MATCH(E34,'DS2025'!$J$5:$J$15,1)+1),
INDEX('DS2025'!$J$5:$J$15,MATCH(E34,'DS2025'!$J$5:$J$15,1)):
INDEX('DS2025'!$J$5:$J$15,MATCH(E34,'DS2025'!$J$5:$J$15,1)+1)),
IF($F$4=Database!$A$6,
_xlfn.FORECAST.LINEAR(E34,
INDEX('DS2025'!$N$5:$N$15,MATCH(E34,'DS2025'!$M$5:$M$15,1)):
INDEX('DS2025'!$N$5:$N$15,MATCH(E34,'DS2025'!$M$5:$M$15,1)+1),
INDEX('DS2025'!$M$5:$M$15,MATCH(E34,'DS2025'!$M$5:$M$15,1)):
INDEX('DS2025'!$M$5:$M$15,MATCH(E34,'DS2025'!$M$5:$M$15,1)+1)),
IF($F$4=Database!$A$7,
_xlfn.FORECAST.LINEAR(E34,
INDEX('DS2025'!$Q$5:$Q$15,MATCH(E34,'DS2025'!$P$5:$P$15,1)):
INDEX('DS2025'!$Q$5:$Q$15,MATCH(E34,'DS2025'!$P$5:$P$15,1)+1),
INDEX('DS2025'!$P$5:$P$15,MATCH(E34,'DS2025'!$P$5:$P$15,1)):
INDEX('DS2025'!$P$5:$P$15,MATCH(E34,'DS2025'!$P$5:$P$15,1)+1)),
IF($F$4=Database!$A$8,
_xlfn.FORECAST.LINEAR(E34,
INDEX('DS2025'!$T$5:$T$15,MATCH(E34,'DS2025'!$S$5:$S$15,1)):
INDEX('DS2025'!$T$5:$T$15,MATCH(E34,'DS2025'!$S$5:$S$15,1)+1),
INDEX('DS2025'!$S$5:$S$15,MATCH(E34,'DS2025'!$S$5:$S$15,1)):
INDEX('DS2025'!$S$5:$S$15,MATCH(E34,'DS2025'!$S$5:$S$15,1)+1)),
IF($F$4=Database!$A$9,
_xlfn.FORECAST.LINEAR(E34,
INDEX('DS2025'!$W$5:$W$15,MATCH(E34,'DS2025'!$V$5:$V$15,1)):
INDEX('DS2025'!$W$5:$W$15,MATCH(E34,'DS2025'!$V$5:$V$15,1)+1),
INDEX('DS2025'!$V$5:$V$15,MATCH(E34,'DS2025'!$V$5:$V$15,1)):
INDEX('DS2025'!$V$5:$V$15,MATCH(E34,'DS2025'!$V$5:$V$15,1)+1)),
IF($F$4=Database!$A$10,
_xlfn.FORECAST.LINEAR(E34,
INDEX('DS2025'!$Z$5:$Z$15,MATCH(E34,'DS2025'!$Y$5:$Y$15,1)):
INDEX('DS2025'!$Z$5:$Z$15,MATCH(E34,'DS2025'!$Y$5:$Y$15,1)+1),
INDEX('DS2025'!$Y$5:$Y$15,MATCH(E34,'DS2025'!$Y$5:$Y$15,1)):
INDEX('DS2025'!$Y$5:$Y$15,MATCH(E34,'DS2025'!$Y$5:$Y$15,1)+1)),
IF($F$4=Database!$A$11,
_xlfn.FORECAST.LINEAR(
E34,
INDEX('DS2025'!$B$21:$B$35,MATCH(E34,'DS2025'!$A$21:$A$35,1)):
INDEX('DS2025'!$B$21:$B$35,MATCH(E34,'DS2025'!$A$21:$A$35,1)+1),
INDEX('DS2025'!$A$21:$A$35,MATCH(E34,'DS2025'!$A$21:$A$35,1)):
INDEX('DS2025'!$A$21:$A$35,MATCH(E34,'DS2025'!$A$21:$A$35,1)+1)),
IF($F$4=Database!$A$12,
_xlfn.FORECAST.LINEAR(
E34,
INDEX('DS2025'!$E$21:$E$35,MATCH(E34,'DS2025'!$D$21:$D$35,1)):
INDEX('DS2025'!$E$21:$E$35,MATCH(E34,'DS2025'!$D$21:$D$35,1)+1),
INDEX('DS2025'!$D$21:$D$35,MATCH(E34,'DS2025'!$D$21:$D$35,1)):
INDEX('DS2025'!$D$21:$D$35,MATCH(E34,'DS2025'!$D$21:$D$35,1)+1)),
IF($F$4=Database!$A$13,
_xlfn.FORECAST.LINEAR(
E34,
INDEX('DS2025'!$H$21:$H$35,MATCH(E34,'DS2025'!$G$21:$G$35,1)):
INDEX('DS2025'!$H$21:$H$35,MATCH(E34,'DS2025'!$G$21:$G$35,1)+1),
INDEX('DS2025'!$G$21:$G$35,MATCH(E34,'DS2025'!$G$21:$G$35,1)):
INDEX('DS2025'!$G$21:$G$35,MATCH(E34,'DS2025'!$G$21:$G$35,1)+1)),
IF($F$4=Database!$A$14,
_xlfn.FORECAST.LINEAR(
E34,
INDEX('DS2025'!$K$21:$K$35,MATCH(E34,'DS2025'!$J$21:$J$35,1)):
INDEX('DS2025'!$K$21:$K$35,MATCH(E34,'DS2025'!$J$21:$J$35,1)+1),
INDEX('DS2025'!$J$21:$J$35,MATCH(E34,'DS2025'!$J$21:$J$35,1)):
INDEX('DS2025'!$J$21:$J$35,MATCH(E34,'DS2025'!$J$21:$J$35,1)+1)),
IF($F$4=Database!$A$15,
_xlfn.FORECAST.LINEAR(
E34,
INDEX('DS2025'!$N$21:$N$35,MATCH(E34,'DS2025'!$M$21:$M$35,1)):
INDEX('DS2025'!$N$21:$N$35,MATCH(E34,'DS2025'!$M$21:$M$35,1)+1),
INDEX('DS2025'!$M$21:$M$35,MATCH(E34,'DS2025'!$M$21:$M$35,1)):
INDEX('DS2025'!$M$21:$M$35,MATCH(E34,'DS2025'!$M$21:$M$35,1)+1)),
IF($F$4=Database!$A$16,
_xlfn.FORECAST.LINEAR(
E34,
INDEX('DS2025'!$Q$21:$Q$35,MATCH(E34,'DS2025'!$P$21:$P$35,1)):
INDEX('DS2025'!$Q$21:$Q$35,MATCH(E34,'DS2025'!$P$21:$P$35,1)+1),
INDEX('DS2025'!$P$21:$P$35,MATCH(E34,'DS2025'!$P$21:$P$35,1)):
INDEX('DS2025'!$P$21:$P$35,MATCH(E34,'DS2025'!$P$21:$P$35,1)+1)),
IF($F$4=Database!$A$17,
_xlfn.FORECAST.LINEAR(
E34,
INDEX('DS2025'!$T$21:$T$35,MATCH(E34,'DS2025'!$S$21:$S$35,1)):
INDEX('DS2025'!$T$21:$T$35,MATCH(E34,'DS2025'!$S$21:$S$35,1)+1),
INDEX('DS2025'!$S$21:$S$35,MATCH(E34,'DS2025'!$S$21:$S$35,1)):
INDEX('DS2025'!$S$21:$S$35,MATCH(E34,'DS2025'!$S$21:$S$35,1)+1)),
IF($F$4=Database!$A$18,
_xlfn.FORECAST.LINEAR(
E34,
INDEX('DS2025'!$W$21:$W$35,MATCH(E34,'DS2025'!$V$21:$V$35,1)):
INDEX('DS2025'!$W$21:$W$35,MATCH(E34,'DS2025'!$V$21:$V$35,1)+1),
INDEX('DS2025'!$V$21:$V$35,MATCH(E34,'DS2025'!$V$21:$V$35,1)):
INDEX('DS2025'!$V$21:$V$35,MATCH(E34,'DS2025'!$V$21:$V$35,1)+1)),
IF($F$4=Database!$A$19,
_xlfn.FORECAST.LINEAR(
E34,
INDEX('DS2025'!$Z$21:$Z$35,MATCH(E34,'DS2025'!$Y$21:$Y$35,1)):
INDEX('DS2025'!$Z$21:$Z$35,MATCH(E34,'DS2025'!$Y$21:$Y$35,1)+1),
INDEX('DS2025'!$Y$21:$Y$35,MATCH(E34,'DS2025'!$Y$21:$Y$35,1)):
INDEX('DS2025'!$Y$21:$Y$35,MATCH(E34,'DS2025'!$Y$21:$Y$35,1)+1)),
IF($F$4=Database!$A$20,
_xlfn.FORECAST.LINEAR(
E34,
INDEX('DS2025'!$AC$21:$AC$35,MATCH(E34,'DS2025'!$AB$21:$AB$35,1)):
INDEX('DS2025'!$AC$21:$AC$35,MATCH(E34,'DS2025'!$AB$21:$AB$35,1)+1),
INDEX('DS2025'!$AB$21:$AB$35,MATCH(E34,'DS2025'!$AB$21:$AB$35,1)):
INDEX('DS2025'!$AB$21:$AB$35,MATCH(E34,'DS2025'!$AB$21:$AB$35,1)+1))
)))))))))))))))))))</f>
        <v>-0.36014913017396516</v>
      </c>
      <c r="G34" s="98">
        <f t="shared" si="1"/>
        <v>109.57785086982604</v>
      </c>
      <c r="H34" s="98">
        <f>'Data 100 C'!D35</f>
        <v>108.70399999999999</v>
      </c>
      <c r="I34" s="98">
        <f>IF($I$4=Database!$A$2,
_xlfn.FORECAST.LINEAR(H34,
INDEX('DS2025'!$B$5:$B$15,MATCH(H34,'DS2025'!$A$5:$A$15,1)):
INDEX('DS2025'!$B$5:$B$15,MATCH(H34,'DS2025'!$A$5:$A$15,1)+1),
INDEX('DS2025'!$A$5:$A$15,MATCH(H34,'DS2025'!$A$5:$A$15,1)):
INDEX('DS2025'!$A$5:$A$15,MATCH(H34,'DS2025'!$A$5:$A$15,1)+1)),
IF($I$4=Database!$A$3,
_xlfn.FORECAST.LINEAR(H34,
INDEX('DS2025'!$E$5:$E$15,MATCH(H34,'DS2025'!$D$5:$D$15,1)):
INDEX('DS2025'!$E$5:$E$15,MATCH(H34,'DS2025'!$D$5:$D$15,1)+1),
INDEX('DS2025'!$D$5:$D$15,MATCH(H34,'DS2025'!$D$5:$D$15,1)):
INDEX('DS2025'!$D$5:$D$15,MATCH(H34,'DS2025'!$D$5:$D$15,1)+1)),
IF($I$4=Database!$A$4,
_xlfn.FORECAST.LINEAR(H34,
INDEX('DS2025'!$H$5:$H$15,MATCH(H34,'DS2025'!$G$5:$G$15,1)):
INDEX('DS2025'!$H$5:$H$15,MATCH(H34,'DS2025'!$G$5:$G$15,1)+1),
INDEX('DS2025'!$G$5:$G$15,MATCH(H34,'DS2025'!$G$5:$G$15,1)):
INDEX('DS2025'!$G$5:$G$15,MATCH(H34,'DS2025'!$G$5:$G$15,1)+1)),
IF($I$4=Database!$A$5,
_xlfn.FORECAST.LINEAR(H34,
INDEX('DS2025'!$K$5:$K$15,MATCH(H34,'DS2025'!$J$5:$J$15,1)):
INDEX('DS2025'!$K$5:$K$15,MATCH(H34,'DS2025'!$J$5:$J$15,1)+1),
INDEX('DS2025'!$J$5:$J$15,MATCH(H34,'DS2025'!$J$5:$J$15,1)):
INDEX('DS2025'!$J$5:$J$15,MATCH(H34,'DS2025'!$J$5:$J$15,1)+1)),
IF($I$4=Database!$A$6,
_xlfn.FORECAST.LINEAR(H34,
INDEX('DS2025'!$N$5:$N$15,MATCH(H34,'DS2025'!$M$5:$M$15,1)):
INDEX('DS2025'!$N$5:$N$15,MATCH(H34,'DS2025'!$M$5:$M$15,1)+1),
INDEX('DS2025'!$M$5:$M$15,MATCH(H34,'DS2025'!$M$5:$M$15,1)):
INDEX('DS2025'!$M$5:$M$15,MATCH(H34,'DS2025'!$M$5:$M$15,1)+1)),
IF($I$4=Database!$A$7,
_xlfn.FORECAST.LINEAR(H34,
INDEX('DS2025'!$Q$5:$Q$15,MATCH(H34,'DS2025'!$P$5:$P$15,1)):
INDEX('DS2025'!$Q$5:$Q$15,MATCH(H34,'DS2025'!$P$5:$P$15,1)+1),
INDEX('DS2025'!$P$5:$P$15,MATCH(H34,'DS2025'!$P$5:$P$15,1)):
INDEX('DS2025'!$P$5:$P$15,MATCH(H34,'DS2025'!$P$5:$P$15,1)+1)),
IF($I$4=Database!$A$8,
_xlfn.FORECAST.LINEAR(H34,
INDEX('DS2025'!$T$5:$T$15,MATCH(H34,'DS2025'!$S$5:$S$15,1)):
INDEX('DS2025'!$T$5:$T$15,MATCH(H34,'DS2025'!$S$5:$S$15,1)+1),
INDEX('DS2025'!$S$5:$S$15,MATCH(H34,'DS2025'!$S$5:$S$15,1)):
INDEX('DS2025'!$S$5:$S$15,MATCH(H34,'DS2025'!$S$5:$S$15,1)+1)),
IF($I$4=Database!$A$9,
_xlfn.FORECAST.LINEAR(H34,
INDEX('DS2025'!$W$5:$W$15,MATCH(H34,'DS2025'!$V$5:$V$15,1)):
INDEX('DS2025'!$W$5:$W$15,MATCH(H34,'DS2025'!$V$5:$V$15,1)+1),
INDEX('DS2025'!$V$5:$V$15,MATCH(H34,'DS2025'!$V$5:$V$15,1)):
INDEX('DS2025'!$V$5:$V$15,MATCH(H34,'DS2025'!$V$5:$V$15,1)+1)),
IF($I$4=Database!$A$10,
_xlfn.FORECAST.LINEAR(H34,
INDEX('DS2025'!$Z$5:$Z$15,MATCH(H34,'DS2025'!$Y$5:$Y$15,1)):
INDEX('DS2025'!$Z$5:$Z$15,MATCH(H34,'DS2025'!$Y$5:$Y$15,1)+1),
INDEX('DS2025'!$Y$5:$Y$15,MATCH(H34,'DS2025'!$Y$5:$Y$15,1)):
INDEX('DS2025'!$Y$5:$Y$15,MATCH(H34,'DS2025'!$Y$5:$Y$15,1)+1)),
IF($I$4=Database!$A$11,
_xlfn.FORECAST.LINEAR(
H34,
INDEX('DS2025'!$B$21:$B$35,MATCH(H34,'DS2025'!$A$21:$A$35,1)):
INDEX('DS2025'!$B$21:$B$35,MATCH(H34,'DS2025'!$A$21:$A$35,1)+1),
INDEX('DS2025'!$A$21:$A$35,MATCH(H34,'DS2025'!$A$21:$A$35,1)):
INDEX('DS2025'!$A$21:$A$35,MATCH(H34,'DS2025'!$A$21:$A$35,1)+1)),
IF($I$4=Database!$A$12,
_xlfn.FORECAST.LINEAR(
H34,
INDEX('DS2025'!$E$21:$E$35,MATCH(H34,'DS2025'!$D$21:$D$35,1)):
INDEX('DS2025'!$E$21:$E$35,MATCH(H34,'DS2025'!$D$21:$D$35,1)+1),
INDEX('DS2025'!$D$21:$D$35,MATCH(H34,'DS2025'!$D$21:$D$35,1)):
INDEX('DS2025'!$D$21:$D$35,MATCH(H34,'DS2025'!$D$21:$D$35,1)+1)),
IF($I$4=Database!$A$13,
_xlfn.FORECAST.LINEAR(
H34,
INDEX('DS2025'!$H$21:$H$35,MATCH(H34,'DS2025'!$G$21:$G$35,1)):
INDEX('DS2025'!$H$21:$H$35,MATCH(H34,'DS2025'!$G$21:$G$35,1)+1),
INDEX('DS2025'!$G$21:$G$35,MATCH(H34,'DS2025'!$G$21:$G$35,1)):
INDEX('DS2025'!$G$21:$G$35,MATCH(H34,'DS2025'!$G$21:$G$35,1)+1)),
IF($I$4=Database!$A$14,
_xlfn.FORECAST.LINEAR(
H34,
INDEX('DS2025'!$K$21:$K$35,MATCH(H34,'DS2025'!$J$21:$J$35,1)):
INDEX('DS2025'!$K$21:$K$35,MATCH(H34,'DS2025'!$J$21:$J$35,1)+1),
INDEX('DS2025'!$J$21:$J$35,MATCH(H34,'DS2025'!$J$21:$J$35,1)):
INDEX('DS2025'!$J$21:$J$35,MATCH(H34,'DS2025'!$J$21:$J$35,1)+1)),
IF($I$4=Database!$A$15,
_xlfn.FORECAST.LINEAR(
H34,
INDEX('DS2025'!$N$21:$N$35,MATCH(H34,'DS2025'!$M$21:$M$35,1)):
INDEX('DS2025'!$N$21:$N$35,MATCH(H34,'DS2025'!$M$21:$M$35,1)+1),
INDEX('DS2025'!$M$21:$M$35,MATCH(H34,'DS2025'!$M$21:$M$35,1)):
INDEX('DS2025'!$M$21:$M$35,MATCH(H34,'DS2025'!$M$21:$M$35,1)+1)),
IF($I$4=Database!$A$16,
_xlfn.FORECAST.LINEAR(
H34,
INDEX('DS2025'!$Q$21:$Q$35,MATCH(H34,'DS2025'!$P$21:$P$35,1)):
INDEX('DS2025'!$Q$21:$Q$35,MATCH(H34,'DS2025'!$P$21:$P$35,1)+1),
INDEX('DS2025'!$P$21:$P$35,MATCH(H34,'DS2025'!$P$21:$P$35,1)):
INDEX('DS2025'!$P$21:$P$35,MATCH(H34,'DS2025'!$P$21:$P$35,1)+1)),
IF($I$4=Database!$A$17,
_xlfn.FORECAST.LINEAR(
H34,
INDEX('DS2025'!$T$21:$T$35,MATCH(H34,'DS2025'!$S$21:$S$35,1)):
INDEX('DS2025'!$T$21:$T$35,MATCH(H34,'DS2025'!$S$21:$S$35,1)+1),
INDEX('DS2025'!$S$21:$S$35,MATCH(H34,'DS2025'!$S$21:$S$35,1)):
INDEX('DS2025'!$S$21:$S$35,MATCH(H34,'DS2025'!$S$21:$S$35,1)+1)),
IF($I$4=Database!$A$18,
_xlfn.FORECAST.LINEAR(
H34,
INDEX('DS2025'!$W$21:$W$35,MATCH(H34,'DS2025'!$V$21:$V$35,1)):
INDEX('DS2025'!$W$21:$W$35,MATCH(H34,'DS2025'!$V$21:$V$35,1)+1),
INDEX('DS2025'!$V$21:$V$35,MATCH(H34,'DS2025'!$V$21:$V$35,1)):
INDEX('DS2025'!$V$21:$V$35,MATCH(H34,'DS2025'!$V$21:$V$35,1)+1)),
IF($I$4=Database!$A$19,
_xlfn.FORECAST.LINEAR(
H34,
INDEX('DS2025'!$Z$21:$Z$35,MATCH(H34,'DS2025'!$Y$21:$Y$35,1)):
INDEX('DS2025'!$Z$21:$Z$35,MATCH(H34,'DS2025'!$Y$21:$Y$35,1)+1),
INDEX('DS2025'!$Y$21:$Y$35,MATCH(H34,'DS2025'!$Y$21:$Y$35,1)):
INDEX('DS2025'!$Y$21:$Y$35,MATCH(H34,'DS2025'!$Y$21:$Y$35,1)+1)),
IF($I$4=Database!$A$20,
_xlfn.FORECAST.LINEAR(
H34,
INDEX('DS2025'!$AC$21:$AC$35,MATCH(H34,'DS2025'!$AB$21:$AB$35,1)):
INDEX('DS2025'!$AC$21:$AC$35,MATCH(H34,'DS2025'!$AB$21:$AB$35,1)+1),
INDEX('DS2025'!$AB$21:$AB$35,MATCH(H34,'DS2025'!$AB$21:$AB$35,1)):
INDEX('DS2025'!$AB$21:$AB$35,MATCH(H34,'DS2025'!$AB$21:$AB$35,1)+1))
)))))))))))))))))))</f>
        <v>-0.23237704918032787</v>
      </c>
      <c r="J34" s="98">
        <f t="shared" si="2"/>
        <v>108.47162295081966</v>
      </c>
      <c r="K34" s="98">
        <f>'Data 100 C'!E35</f>
        <v>109.13</v>
      </c>
      <c r="L34" s="98">
        <f>IF($L$4=Database!$A$2,
_xlfn.FORECAST.LINEAR(K34,
INDEX('DS2025'!$B$5:$B$15,MATCH(K34,'DS2025'!$A$5:$A$15,1)):
INDEX('DS2025'!$B$5:$B$15,MATCH(K34,'DS2025'!$A$5:$A$15,1)+1),
INDEX('DS2025'!$A$5:$A$15,MATCH(K34,'DS2025'!$A$5:$A$15,1)):
INDEX('DS2025'!$A$5:$A$15,MATCH(K34,'DS2025'!$A$5:$A$15,1)+1)),
IF($L$4=Database!$A$3,
_xlfn.FORECAST.LINEAR(K34,
INDEX('DS2025'!$E$5:$E$15,MATCH(K34,'DS2025'!$D$5:$D$15,1)):
INDEX('DS2025'!$E$5:$E$15,MATCH(K34,'DS2025'!$D$5:$D$15,1)+1),
INDEX('DS2025'!$D$5:$D$15,MATCH(K34,'DS2025'!$D$5:$D$15,1)):
INDEX('DS2025'!$D$5:$D$15,MATCH(K34,'DS2025'!$D$5:$D$15,1)+1)),
IF($L$4=Database!$A$4,
_xlfn.FORECAST.LINEAR(K34,
INDEX('DS2025'!$H$5:$H$15,MATCH(K34,'DS2025'!$G$5:$G$15,1)):
INDEX('DS2025'!$H$5:$H$15,MATCH(K34,'DS2025'!$G$5:$G$15,1)+1),
INDEX('DS2025'!$G$5:$G$15,MATCH(K34,'DS2025'!$G$5:$G$15,1)):
INDEX('DS2025'!$G$5:$G$15,MATCH(K34,'DS2025'!$G$5:$G$15,1)+1)),
IF($L$4=Database!$A$5,
_xlfn.FORECAST.LINEAR(K34,
INDEX('DS2025'!$K$5:$K$15,MATCH(K34,'DS2025'!$J$5:$J$15,1)):
INDEX('DS2025'!$K$5:$K$15,MATCH(K34,'DS2025'!$J$5:$J$15,1)+1),
INDEX('DS2025'!$J$5:$J$15,MATCH(K34,'DS2025'!$J$5:$J$15,1)):
INDEX('DS2025'!$J$5:$J$15,MATCH(K34,'DS2025'!$J$5:$J$15,1)+1)),
IF($L$4=Database!$A$6,
_xlfn.FORECAST.LINEAR(K34,
INDEX('DS2025'!$N$5:$N$15,MATCH(K34,'DS2025'!$M$5:$M$15,1)):
INDEX('DS2025'!$N$5:$N$15,MATCH(K34,'DS2025'!$M$5:$M$15,1)+1),
INDEX('DS2025'!$M$5:$M$15,MATCH(K34,'DS2025'!$M$5:$M$15,1)):
INDEX('DS2025'!$M$5:$M$15,MATCH(K34,'DS2025'!$M$5:$M$15,1)+1)),
IF($L$4=Database!$A$7,
_xlfn.FORECAST.LINEAR(K34,
INDEX('DS2025'!$Q$5:$Q$15,MATCH(K34,'DS2025'!$P$5:$P$15,1)):
INDEX('DS2025'!$Q$5:$Q$15,MATCH(K34,'DS2025'!$P$5:$P$15,1)+1),
INDEX('DS2025'!$P$5:$P$15,MATCH(K34,'DS2025'!$P$5:$P$15,1)):
INDEX('DS2025'!$P$5:$P$15,MATCH(K34,'DS2025'!$P$5:$P$15,1)+1)),
IF($L$4=Database!$A$8,
_xlfn.FORECAST.LINEAR(K34,
INDEX('DS2025'!$T$5:$T$15,MATCH(K34,'DS2025'!$S$5:$S$15,1)):
INDEX('DS2025'!$T$5:$T$15,MATCH(K34,'DS2025'!$S$5:$S$15,1)+1),
INDEX('DS2025'!$S$5:$S$15,MATCH(K34,'DS2025'!$S$5:$S$15,1)):
INDEX('DS2025'!$S$5:$S$15,MATCH(K34,'DS2025'!$S$5:$S$15,1)+1)),
IF($L$4=Database!$A$9,
_xlfn.FORECAST.LINEAR(K34,
INDEX('DS2025'!$W$5:$W$15,MATCH(K34,'DS2025'!$V$5:$V$15,1)):
INDEX('DS2025'!$W$5:$W$15,MATCH(K34,'DS2025'!$V$5:$V$15,1)+1),
INDEX('DS2025'!$V$5:$V$15,MATCH(K34,'DS2025'!$V$5:$V$15,1)):
INDEX('DS2025'!$V$5:$V$15,MATCH(K34,'DS2025'!$V$5:$V$15,1)+1)),
IF($L$4=Database!$A$10,
_xlfn.FORECAST.LINEAR(K34,
INDEX('DS2025'!$Z$5:$Z$15,MATCH(K34,'DS2025'!$Y$5:$Y$15,1)):
INDEX('DS2025'!$Z$5:$Z$15,MATCH(K34,'DS2025'!$Y$5:$Y$15,1)+1),
INDEX('DS2025'!$Y$5:$Y$15,MATCH(K34,'DS2025'!$Y$5:$Y$15,1)):
INDEX('DS2025'!$Y$5:$Y$15,MATCH(K34,'DS2025'!$Y$5:$Y$15,1)+1)),
IF($L$4=Database!$A$11,
_xlfn.FORECAST.LINEAR(
K34,
INDEX('DS2025'!$B$21:$B$35,MATCH(K34,'DS2025'!$A$21:$A$35,1)):
INDEX('DS2025'!$B$21:$B$35,MATCH(K34,'DS2025'!$A$21:$A$35,1)+1),
INDEX('DS2025'!$A$21:$A$35,MATCH(K34,'DS2025'!$A$21:$A$35,1)):
INDEX('DS2025'!$A$21:$A$35,MATCH(K34,'DS2025'!$A$21:$A$35,1)+1)),
IF($L$4=Database!$A$12,
_xlfn.FORECAST.LINEAR(
K34,
INDEX('DS2025'!$E$21:$E$35,MATCH(K34,'DS2025'!$D$21:$D$35,1)):
INDEX('DS2025'!$E$21:$E$35,MATCH(K34,'DS2025'!$D$21:$D$35,1)+1),
INDEX('DS2025'!$D$21:$D$35,MATCH(K34,'DS2025'!$D$21:$D$35,1)):
INDEX('DS2025'!$D$21:$D$35,MATCH(K34,'DS2025'!$D$21:$D$35,1)+1)),
IF($L$4=Database!$A$13,
_xlfn.FORECAST.LINEAR(
K34,
INDEX('DS2025'!$H$21:$H$35,MATCH(K34,'DS2025'!$G$21:$G$35,1)):
INDEX('DS2025'!$H$21:$H$35,MATCH(K34,'DS2025'!$G$21:$G$35,1)+1),
INDEX('DS2025'!$G$21:$G$35,MATCH(K34,'DS2025'!$G$21:$G$35,1)):
INDEX('DS2025'!$G$21:$G$35,MATCH(K34,'DS2025'!$G$21:$G$35,1)+1)),
IF($L$4=Database!$A$14,
_xlfn.FORECAST.LINEAR(
K34,
INDEX('DS2025'!$K$21:$K$35,MATCH(K34,'DS2025'!$J$21:$J$35,1)):
INDEX('DS2025'!$K$21:$K$35,MATCH(K34,'DS2025'!$J$21:$J$35,1)+1),
INDEX('DS2025'!$J$21:$J$35,MATCH(K34,'DS2025'!$J$21:$J$35,1)):
INDEX('DS2025'!$J$21:$J$35,MATCH(K34,'DS2025'!$J$21:$J$35,1)+1)),
IF($L$4=Database!$A$15,
_xlfn.FORECAST.LINEAR(
K34,
INDEX('DS2025'!$N$21:$N$35,MATCH(K34,'DS2025'!$M$21:$M$35,1)):
INDEX('DS2025'!$N$21:$N$35,MATCH(K34,'DS2025'!$M$21:$M$35,1)+1),
INDEX('DS2025'!$M$21:$M$35,MATCH(K34,'DS2025'!$M$21:$M$35,1)):
INDEX('DS2025'!$M$21:$M$35,MATCH(K34,'DS2025'!$M$21:$M$35,1)+1)),
IF($L$4=Database!$A$16,
_xlfn.FORECAST.LINEAR(
K34,
INDEX('DS2025'!$Q$21:$Q$35,MATCH(K34,'DS2025'!$P$21:$P$35,1)):
INDEX('DS2025'!$Q$21:$Q$35,MATCH(K34,'DS2025'!$P$21:$P$35,1)+1),
INDEX('DS2025'!$P$21:$P$35,MATCH(K34,'DS2025'!$P$21:$P$35,1)):
INDEX('DS2025'!$P$21:$P$35,MATCH(K34,'DS2025'!$P$21:$P$35,1)+1)),
IF($L$4=Database!$A$17,
_xlfn.FORECAST.LINEAR(
K34,
INDEX('DS2025'!$T$21:$T$35,MATCH(K34,'DS2025'!$S$21:$S$35,1)):
INDEX('DS2025'!$T$21:$T$35,MATCH(K34,'DS2025'!$S$21:$S$35,1)+1),
INDEX('DS2025'!$S$21:$S$35,MATCH(K34,'DS2025'!$S$21:$S$35,1)):
INDEX('DS2025'!$S$21:$S$35,MATCH(K34,'DS2025'!$S$21:$S$35,1)+1)),
IF($L$4=Database!$A$18,
_xlfn.FORECAST.LINEAR(
K34,
INDEX('DS2025'!$W$21:$W$35,MATCH(K34,'DS2025'!$V$21:$V$35,1)):
INDEX('DS2025'!$W$21:$W$35,MATCH(K34,'DS2025'!$V$21:$V$35,1)+1),
INDEX('DS2025'!$V$21:$V$35,MATCH(K34,'DS2025'!$V$21:$V$35,1)):
INDEX('DS2025'!$V$21:$V$35,MATCH(K34,'DS2025'!$V$21:$V$35,1)+1)),
IF($L$4=Database!$A$19,
_xlfn.FORECAST.LINEAR(
K34,
INDEX('DS2025'!$Z$21:$Z$35,MATCH(K34,'DS2025'!$Y$21:$Y$35,1)):
INDEX('DS2025'!$Z$21:$Z$35,MATCH(K34,'DS2025'!$Y$21:$Y$35,1)+1),
INDEX('DS2025'!$Y$21:$Y$35,MATCH(K34,'DS2025'!$Y$21:$Y$35,1)):
INDEX('DS2025'!$Y$21:$Y$35,MATCH(K34,'DS2025'!$Y$21:$Y$35,1)+1)),
IF($L$4=Database!$A$20,
_xlfn.FORECAST.LINEAR(
K34,
INDEX('DS2025'!$AC$21:$AC$35,MATCH(K34,'DS2025'!$AB$21:$AB$35,1)):
INDEX('DS2025'!$AC$21:$AC$35,MATCH(K34,'DS2025'!$AB$21:$AB$35,1)+1),
INDEX('DS2025'!$AB$21:$AB$35,MATCH(K34,'DS2025'!$AB$21:$AB$35,1)):
INDEX('DS2025'!$AB$21:$AB$35,MATCH(K34,'DS2025'!$AB$21:$AB$35,1)+1))
)))))))))))))))))))</f>
        <v>-0.36005218956208757</v>
      </c>
      <c r="M34" s="98">
        <f t="shared" si="3"/>
        <v>108.76994781043791</v>
      </c>
      <c r="N34" s="317">
        <f>'Data 100 C'!F35</f>
        <v>107.482</v>
      </c>
      <c r="O34" s="98">
        <f>IF($O$4=Database!$A$2,
_xlfn.FORECAST.LINEAR(N34,
INDEX('DS2025'!$B$5:$B$15,MATCH(N34,'DS2025'!$A$5:$A$15,1)):
INDEX('DS2025'!$B$5:$B$15,MATCH(N34,'DS2025'!$A$5:$A$15,1)+1),
INDEX('DS2025'!$A$5:$A$15,MATCH(N34,'DS2025'!$A$5:$A$15,1)):
INDEX('DS2025'!$A$5:$A$15,MATCH(N34,'DS2025'!$A$5:$A$15,1)+1)),
IF($O$4=Database!$A$3,
_xlfn.FORECAST.LINEAR(N34,
INDEX('DS2025'!$E$5:$E$15,MATCH(N34,'DS2025'!$D$5:$D$15,1)):
INDEX('DS2025'!$E$5:$E$15,MATCH(N34,'DS2025'!$D$5:$D$15,1)+1),
INDEX('DS2025'!$D$5:$D$15,MATCH(N34,'DS2025'!$D$5:$D$15,1)):
INDEX('DS2025'!$D$5:$D$15,MATCH(N34,'DS2025'!$D$5:$D$15,1)+1)),
IF($O$4=Database!$A$4,
_xlfn.FORECAST.LINEAR(N34,
INDEX('DS2025'!$H$5:$H$15,MATCH(N34,'DS2025'!$G$5:$G$15,1)):
INDEX('DS2025'!$H$5:$H$15,MATCH(N34,'DS2025'!$G$5:$G$15,1)+1),
INDEX('DS2025'!$G$5:$G$15,MATCH(N34,'DS2025'!$G$5:$G$15,1)):
INDEX('DS2025'!$G$5:$G$15,MATCH(N34,'DS2025'!$G$5:$G$15,1)+1)),
IF($O$4=Database!$A$5,
_xlfn.FORECAST.LINEAR(N34,
INDEX('DS2025'!$K$5:$K$15,MATCH(N34,'DS2025'!$J$5:$J$15,1)):
INDEX('DS2025'!$K$5:$K$15,MATCH(N34,'DS2025'!$J$5:$J$15,1)+1),
INDEX('DS2025'!$J$5:$J$15,MATCH(N34,'DS2025'!$J$5:$J$15,1)):
INDEX('DS2025'!$J$5:$J$15,MATCH(N34,'DS2025'!$J$5:$J$15,1)+1)),
IF($O$4=Database!$A$6,
_xlfn.FORECAST.LINEAR(N34,
INDEX('DS2025'!$N$5:$N$15,MATCH(N34,'DS2025'!$M$5:$M$15,1)):
INDEX('DS2025'!$N$5:$N$15,MATCH(N34,'DS2025'!$M$5:$M$15,1)+1),
INDEX('DS2025'!$M$5:$M$15,MATCH(N34,'DS2025'!$M$5:$M$15,1)):
INDEX('DS2025'!$M$5:$M$15,MATCH(N34,'DS2025'!$M$5:$M$15,1)+1)),
IF($O$4=Database!$A$7,
_xlfn.FORECAST.LINEAR(N34,
INDEX('DS2025'!$Q$5:$Q$15,MATCH(N34,'DS2025'!$P$5:$P$15,1)):
INDEX('DS2025'!$Q$5:$Q$15,MATCH(N34,'DS2025'!$P$5:$P$15,1)+1),
INDEX('DS2025'!$P$5:$P$15,MATCH(N34,'DS2025'!$P$5:$P$15,1)):
INDEX('DS2025'!$P$5:$P$15,MATCH(N34,'DS2025'!$P$5:$P$15,1)+1)),
IF($O$4=Database!$A$8,
_xlfn.FORECAST.LINEAR(N34,
INDEX('DS2025'!$T$5:$T$15,MATCH(N34,'DS2025'!$S$5:$S$15,1)):
INDEX('DS2025'!$T$5:$T$15,MATCH(N34,'DS2025'!$S$5:$S$15,1)+1),
INDEX('DS2025'!$S$5:$S$15,MATCH(N34,'DS2025'!$S$5:$S$15,1)):
INDEX('DS2025'!$S$5:$S$15,MATCH(N34,'DS2025'!$S$5:$S$15,1)+1)),
IF($O$4=Database!$A$9,
_xlfn.FORECAST.LINEAR(N34,
INDEX('DS2025'!$W$5:$W$15,MATCH(N34,'DS2025'!$V$5:$V$15,1)):
INDEX('DS2025'!$W$5:$W$15,MATCH(N34,'DS2025'!$V$5:$V$15,1)+1),
INDEX('DS2025'!$V$5:$V$15,MATCH(N34,'DS2025'!$V$5:$V$15,1)):
INDEX('DS2025'!$V$5:$V$15,MATCH(N34,'DS2025'!$V$5:$V$15,1)+1)),
IF($O$4=Database!$A$10,
_xlfn.FORECAST.LINEAR(N34,
INDEX('DS2025'!$Z$5:$Z$15,MATCH(N34,'DS2025'!$Y$5:$Y$15,1)):
INDEX('DS2025'!$Z$5:$Z$15,MATCH(N34,'DS2025'!$Y$5:$Y$15,1)+1),
INDEX('DS2025'!$Y$5:$Y$15,MATCH(N34,'DS2025'!$Y$5:$Y$15,1)):
INDEX('DS2025'!$Y$5:$Y$15,MATCH(N34,'DS2025'!$Y$5:$Y$15,1)+1)),
IF($O$4=Database!$A$11,
_xlfn.FORECAST.LINEAR(
N34,
INDEX('DS2025'!$B$21:$B$35,MATCH(N34,'DS2025'!$A$21:$A$35,1)):
INDEX('DS2025'!$B$21:$B$35,MATCH(N34,'DS2025'!$A$21:$A$35,1)+1),
INDEX('DS2025'!$A$21:$A$35,MATCH(N34,'DS2025'!$A$21:$A$35,1)):
INDEX('DS2025'!$A$21:$A$35,MATCH(N34,'DS2025'!$A$21:$A$35,1)+1)),
IF($O$4=Database!$A$12,
_xlfn.FORECAST.LINEAR(
N34,
INDEX('DS2025'!$E$21:$E$35,MATCH(N34,'DS2025'!$D$21:$D$35,1)):
INDEX('DS2025'!$E$21:$E$35,MATCH(N34,'DS2025'!$D$21:$D$35,1)+1),
INDEX('DS2025'!$D$21:$D$35,MATCH(N34,'DS2025'!$D$21:$D$35,1)):
INDEX('DS2025'!$D$21:$D$35,MATCH(N34,'DS2025'!$D$21:$D$35,1)+1)),
IF($O$4=Database!$A$13,
_xlfn.FORECAST.LINEAR(
N34,
INDEX('DS2025'!$H$21:$H$35,MATCH(N34,'DS2025'!$G$21:$G$35,1)):
INDEX('DS2025'!$H$21:$H$35,MATCH(N34,'DS2025'!$G$21:$G$35,1)+1),
INDEX('DS2025'!$G$21:$G$35,MATCH(N34,'DS2025'!$G$21:$G$35,1)):
INDEX('DS2025'!$G$21:$G$35,MATCH(N34,'DS2025'!$G$21:$G$35,1)+1)),
IF($O$4=Database!$A$14,
_xlfn.FORECAST.LINEAR(
N34,
INDEX('DS2025'!$K$21:$K$35,MATCH(N34,'DS2025'!$J$21:$J$35,1)):
INDEX('DS2025'!$K$21:$K$35,MATCH(N34,'DS2025'!$J$21:$J$35,1)+1),
INDEX('DS2025'!$J$21:$J$35,MATCH(N34,'DS2025'!$J$21:$J$35,1)):
INDEX('DS2025'!$J$21:$J$35,MATCH(N34,'DS2025'!$J$21:$J$35,1)+1)),
IF($O$4=Database!$A$15,
_xlfn.FORECAST.LINEAR(
N34,
INDEX('DS2025'!$N$21:$N$35,MATCH(N34,'DS2025'!$M$21:$M$35,1)):
INDEX('DS2025'!$N$21:$N$35,MATCH(N34,'DS2025'!$M$21:$M$35,1)+1),
INDEX('DS2025'!$M$21:$M$35,MATCH(N34,'DS2025'!$M$21:$M$35,1)):
INDEX('DS2025'!$M$21:$M$35,MATCH(N34,'DS2025'!$M$21:$M$35,1)+1)),
IF($O$4=Database!$A$16,
_xlfn.FORECAST.LINEAR(
N34,
INDEX('DS2025'!$Q$21:$Q$35,MATCH(N34,'DS2025'!$P$21:$P$35,1)):
INDEX('DS2025'!$Q$21:$Q$35,MATCH(N34,'DS2025'!$P$21:$P$35,1)+1),
INDEX('DS2025'!$P$21:$P$35,MATCH(N34,'DS2025'!$P$21:$P$35,1)):
INDEX('DS2025'!$P$21:$P$35,MATCH(N34,'DS2025'!$P$21:$P$35,1)+1)),
IF($O$4=Database!$A$17,
_xlfn.FORECAST.LINEAR(
N34,
INDEX('DS2025'!$T$21:$T$35,MATCH(N34,'DS2025'!$S$21:$S$35,1)):
INDEX('DS2025'!$T$21:$T$35,MATCH(N34,'DS2025'!$S$21:$S$35,1)+1),
INDEX('DS2025'!$S$21:$S$35,MATCH(N34,'DS2025'!$S$21:$S$35,1)):
INDEX('DS2025'!$S$21:$S$35,MATCH(N34,'DS2025'!$S$21:$S$35,1)+1)),
IF($O$4=Database!$A$18,
_xlfn.FORECAST.LINEAR(
N34,
INDEX('DS2025'!$W$21:$W$35,MATCH(N34,'DS2025'!$V$21:$V$35,1)):
INDEX('DS2025'!$W$21:$W$35,MATCH(N34,'DS2025'!$V$21:$V$35,1)+1),
INDEX('DS2025'!$V$21:$V$35,MATCH(N34,'DS2025'!$V$21:$V$35,1)):
INDEX('DS2025'!$V$21:$V$35,MATCH(N34,'DS2025'!$V$21:$V$35,1)+1)),
IF($O$4=Database!$A$19,
_xlfn.FORECAST.LINEAR(
N34,
INDEX('DS2025'!$Z$21:$Z$35,MATCH(N34,'DS2025'!$Y$21:$Y$35,1)):
INDEX('DS2025'!$Z$21:$Z$35,MATCH(N34,'DS2025'!$Y$21:$Y$35,1)+1),
INDEX('DS2025'!$Y$21:$Y$35,MATCH(N34,'DS2025'!$Y$21:$Y$35,1)):
INDEX('DS2025'!$Y$21:$Y$35,MATCH(N34,'DS2025'!$Y$21:$Y$35,1)+1)),
IF($O$4=Database!$A$20,
_xlfn.FORECAST.LINEAR(
N34,
INDEX('DS2025'!$AC$21:$AC$35,MATCH(N34,'DS2025'!$AB$21:$AB$35,1)):
INDEX('DS2025'!$AC$21:$AC$35,MATCH(N34,'DS2025'!$AB$21:$AB$35,1)+1),
INDEX('DS2025'!$AB$21:$AB$35,MATCH(N34,'DS2025'!$AB$21:$AB$35,1)):
INDEX('DS2025'!$AB$21:$AB$35,MATCH(N34,'DS2025'!$AB$21:$AB$35,1)+1))
)))))))))))))))))))</f>
        <v>-0.35985446910617874</v>
      </c>
      <c r="P34" s="96">
        <f t="shared" si="4"/>
        <v>107.12214553089382</v>
      </c>
      <c r="Q34" s="317">
        <f>'Data 100 C'!G35</f>
        <v>108.95699999999999</v>
      </c>
      <c r="R34" s="98">
        <f>IF($R$4=Database!$A$2,
_xlfn.FORECAST.LINEAR(Q34,
INDEX('DS2025'!$B$5:$B$15,MATCH(Q34,'DS2025'!$A$5:$A$15,1)):
INDEX('DS2025'!$B$5:$B$15,MATCH(Q34,'DS2025'!$A$5:$A$15,1)+1),
INDEX('DS2025'!$A$5:$A$15,MATCH(Q34,'DS2025'!$A$5:$A$15,1)):
INDEX('DS2025'!$A$5:$A$15,MATCH(Q34,'DS2025'!$A$5:$A$15,1)+1)),
IF($R$4=Database!$A$3,
_xlfn.FORECAST.LINEAR(Q34,
INDEX('DS2025'!$E$5:$E$15,MATCH(Q34,'DS2025'!$D$5:$D$15,1)):
INDEX('DS2025'!$E$5:$E$15,MATCH(Q34,'DS2025'!$D$5:$D$15,1)+1),
INDEX('DS2025'!$D$5:$D$15,MATCH(Q34,'DS2025'!$D$5:$D$15,1)):
INDEX('DS2025'!$D$5:$D$15,MATCH(Q34,'DS2025'!$D$5:$D$15,1)+1)),
IF($R$4=Database!$A$4,
_xlfn.FORECAST.LINEAR(Q34,
INDEX('DS2025'!$H$5:$H$15,MATCH(Q34,'DS2025'!$G$5:$G$15,1)):
INDEX('DS2025'!$H$5:$H$15,MATCH(Q34,'DS2025'!$G$5:$G$15,1)+1),
INDEX('DS2025'!$G$5:$G$15,MATCH(Q34,'DS2025'!$G$5:$G$15,1)):
INDEX('DS2025'!$G$5:$G$15,MATCH(Q34,'DS2025'!$G$5:$G$15,1)+1)),
IF($R$4=Database!$A$5,
_xlfn.FORECAST.LINEAR(Q34,
INDEX('DS2025'!$K$5:$K$15,MATCH(Q34,'DS2025'!$J$5:$J$15,1)):
INDEX('DS2025'!$K$5:$K$15,MATCH(Q34,'DS2025'!$J$5:$J$15,1)+1),
INDEX('DS2025'!$J$5:$J$15,MATCH(Q34,'DS2025'!$J$5:$J$15,1)):
INDEX('DS2025'!$J$5:$J$15,MATCH(Q34,'DS2025'!$J$5:$J$15,1)+1)),
IF($R$4=Database!$A$6,
_xlfn.FORECAST.LINEAR(Q34,
INDEX('DS2025'!$N$5:$N$15,MATCH(Q34,'DS2025'!$M$5:$M$15,1)):
INDEX('DS2025'!$N$5:$N$15,MATCH(Q34,'DS2025'!$M$5:$M$15,1)+1),
INDEX('DS2025'!$M$5:$M$15,MATCH(Q34,'DS2025'!$M$5:$M$15,1)):
INDEX('DS2025'!$M$5:$M$15,MATCH(Q34,'DS2025'!$M$5:$M$15,1)+1)),
IF($R$4=Database!$A$7,
_xlfn.FORECAST.LINEAR(Q34,
INDEX('DS2025'!$Q$5:$Q$15,MATCH(Q34,'DS2025'!$P$5:$P$15,1)):
INDEX('DS2025'!$Q$5:$Q$15,MATCH(Q34,'DS2025'!$P$5:$P$15,1)+1),
INDEX('DS2025'!$P$5:$P$15,MATCH(Q34,'DS2025'!$P$5:$P$15,1)):
INDEX('DS2025'!$P$5:$P$15,MATCH(Q34,'DS2025'!$P$5:$P$15,1)+1)),
IF($R$4=Database!$A$8,
_xlfn.FORECAST.LINEAR(Q34,
INDEX('DS2025'!$T$5:$T$15,MATCH(Q34,'DS2025'!$S$5:$S$15,1)):
INDEX('DS2025'!$T$5:$T$15,MATCH(Q34,'DS2025'!$S$5:$S$15,1)+1),
INDEX('DS2025'!$S$5:$S$15,MATCH(Q34,'DS2025'!$S$5:$S$15,1)):
INDEX('DS2025'!$S$5:$S$15,MATCH(Q34,'DS2025'!$S$5:$S$15,1)+1)),
IF($R$4=Database!$A$9,
_xlfn.FORECAST.LINEAR(Q34,
INDEX('DS2025'!$W$5:$W$15,MATCH(Q34,'DS2025'!$V$5:$V$15,1)):
INDEX('DS2025'!$W$5:$W$15,MATCH(Q34,'DS2025'!$V$5:$V$15,1)+1),
INDEX('DS2025'!$V$5:$V$15,MATCH(Q34,'DS2025'!$V$5:$V$15,1)):
INDEX('DS2025'!$V$5:$V$15,MATCH(Q34,'DS2025'!$V$5:$V$15,1)+1)),
IF($R$4=Database!$A$10,
_xlfn.FORECAST.LINEAR(Q34,
INDEX('DS2025'!$Z$5:$Z$15,MATCH(Q34,'DS2025'!$Y$5:$Y$15,1)):
INDEX('DS2025'!$Z$5:$Z$15,MATCH(Q34,'DS2025'!$Y$5:$Y$15,1)+1),
INDEX('DS2025'!$Y$5:$Y$15,MATCH(Q34,'DS2025'!$Y$5:$Y$15,1)):
INDEX('DS2025'!$Y$5:$Y$15,MATCH(Q34,'DS2025'!$Y$5:$Y$15,1)+1)),
IF($R$4=Database!$A$11,
_xlfn.FORECAST.LINEAR(
Q34,
INDEX('DS2025'!$B$21:$B$35,MATCH(Q34,'DS2025'!$A$21:$A$35,1)):
INDEX('DS2025'!$B$21:$B$35,MATCH(Q34,'DS2025'!$A$21:$A$35,1)+1),
INDEX('DS2025'!$A$21:$A$35,MATCH(Q34,'DS2025'!$A$21:$A$35,1)):
INDEX('DS2025'!$A$21:$A$35,MATCH(Q34,'DS2025'!$A$21:$A$35,1)+1)),
IF($R$4=Database!$A$12,
_xlfn.FORECAST.LINEAR(
Q34,
INDEX('DS2025'!$E$21:$E$35,MATCH(Q34,'DS2025'!$D$21:$D$35,1)):
INDEX('DS2025'!$E$21:$E$35,MATCH(Q34,'DS2025'!$D$21:$D$35,1)+1),
INDEX('DS2025'!$D$21:$D$35,MATCH(Q34,'DS2025'!$D$21:$D$35,1)):
INDEX('DS2025'!$D$21:$D$35,MATCH(Q34,'DS2025'!$D$21:$D$35,1)+1)),
IF($R$4=Database!$A$13,
_xlfn.FORECAST.LINEAR(
Q34,
INDEX('DS2025'!$H$21:$H$35,MATCH(Q34,'DS2025'!$G$21:$G$35,1)):
INDEX('DS2025'!$H$21:$H$35,MATCH(Q34,'DS2025'!$G$21:$G$35,1)+1),
INDEX('DS2025'!$G$21:$G$35,MATCH(Q34,'DS2025'!$G$21:$G$35,1)):
INDEX('DS2025'!$G$21:$G$35,MATCH(Q34,'DS2025'!$G$21:$G$35,1)+1)),
IF($R$4=Database!$A$14,
_xlfn.FORECAST.LINEAR(
Q34,
INDEX('DS2025'!$K$21:$K$35,MATCH(Q34,'DS2025'!$J$21:$J$35,1)):
INDEX('DS2025'!$K$21:$K$35,MATCH(Q34,'DS2025'!$J$21:$J$35,1)+1),
INDEX('DS2025'!$J$21:$J$35,MATCH(Q34,'DS2025'!$J$21:$J$35,1)):
INDEX('DS2025'!$J$21:$J$35,MATCH(Q34,'DS2025'!$J$21:$J$35,1)+1)),
IF($R$4=Database!$A$15,
_xlfn.FORECAST.LINEAR(
Q34,
INDEX('DS2025'!$N$21:$N$35,MATCH(Q34,'DS2025'!$M$21:$M$35,1)):
INDEX('DS2025'!$N$21:$N$35,MATCH(Q34,'DS2025'!$M$21:$M$35,1)+1),
INDEX('DS2025'!$M$21:$M$35,MATCH(Q34,'DS2025'!$M$21:$M$35,1)):
INDEX('DS2025'!$M$21:$M$35,MATCH(Q34,'DS2025'!$M$21:$M$35,1)+1)),
IF($R$4=Database!$A$16,
_xlfn.FORECAST.LINEAR(
Q34,
INDEX('DS2025'!$Q$21:$Q$35,MATCH(Q34,'DS2025'!$P$21:$P$35,1)):
INDEX('DS2025'!$Q$21:$Q$35,MATCH(Q34,'DS2025'!$P$21:$P$35,1)+1),
INDEX('DS2025'!$P$21:$P$35,MATCH(Q34,'DS2025'!$P$21:$P$35,1)):
INDEX('DS2025'!$P$21:$P$35,MATCH(Q34,'DS2025'!$P$21:$P$35,1)+1)),
IF($R$4=Database!$A$17,
_xlfn.FORECAST.LINEAR(
Q34,
INDEX('DS2025'!$T$21:$T$35,MATCH(Q34,'DS2025'!$S$21:$S$35,1)):
INDEX('DS2025'!$T$21:$T$35,MATCH(Q34,'DS2025'!$S$21:$S$35,1)+1),
INDEX('DS2025'!$S$21:$S$35,MATCH(Q34,'DS2025'!$S$21:$S$35,1)):
INDEX('DS2025'!$S$21:$S$35,MATCH(Q34,'DS2025'!$S$21:$S$35,1)+1)),
IF($R$4=Database!$A$18,
_xlfn.FORECAST.LINEAR(
Q34,
INDEX('DS2025'!$W$21:$W$35,MATCH(Q34,'DS2025'!$V$21:$V$35,1)):
INDEX('DS2025'!$W$21:$W$35,MATCH(Q34,'DS2025'!$V$21:$V$35,1)+1),
INDEX('DS2025'!$V$21:$V$35,MATCH(Q34,'DS2025'!$V$21:$V$35,1)):
INDEX('DS2025'!$V$21:$V$35,MATCH(Q34,'DS2025'!$V$21:$V$35,1)+1)),
IF($R$4=Database!$A$19,
_xlfn.FORECAST.LINEAR(
Q34,
INDEX('DS2025'!$Z$21:$Z$35,MATCH(Q34,'DS2025'!$Y$21:$Y$35,1)):
INDEX('DS2025'!$Z$21:$Z$35,MATCH(Q34,'DS2025'!$Y$21:$Y$35,1)+1),
INDEX('DS2025'!$Y$21:$Y$35,MATCH(Q34,'DS2025'!$Y$21:$Y$35,1)):
INDEX('DS2025'!$Y$21:$Y$35,MATCH(Q34,'DS2025'!$Y$21:$Y$35,1)+1)),
IF($R$4=Database!$A$20,
_xlfn.FORECAST.LINEAR(
Q34,
INDEX('DS2025'!$AC$21:$AC$35,MATCH(Q34,'DS2025'!$AB$21:$AB$35,1)):
INDEX('DS2025'!$AC$21:$AC$35,MATCH(Q34,'DS2025'!$AB$21:$AB$35,1)+1),
INDEX('DS2025'!$AB$21:$AB$35,MATCH(Q34,'DS2025'!$AB$21:$AB$35,1)):
INDEX('DS2025'!$AB$21:$AB$35,MATCH(Q34,'DS2025'!$AB$21:$AB$35,1)+1))
)))))))))))))))))))</f>
        <v>-1.8723873441994221E-2</v>
      </c>
      <c r="S34" s="98">
        <f t="shared" si="5"/>
        <v>108.93827612655799</v>
      </c>
      <c r="T34" s="317">
        <f>'Data 100 C'!H35</f>
        <v>106.815</v>
      </c>
      <c r="U34" s="98">
        <f>IF($U$4=Database!$A$2,
_xlfn.FORECAST.LINEAR(T34,
INDEX('DS2025'!$B$5:$B$15,MATCH(T34,'DS2025'!$A$5:$A$15,1)):
INDEX('DS2025'!$B$5:$B$15,MATCH(T34,'DS2025'!$A$5:$A$15,1)+1),
INDEX('DS2025'!$A$5:$A$15,MATCH(T34,'DS2025'!$A$5:$A$15,1)):
INDEX('DS2025'!$A$5:$A$15,MATCH(T34,'DS2025'!$A$5:$A$15,1)+1)),
IF($U$4=Database!$A$3,
_xlfn.FORECAST.LINEAR(T34,
INDEX('DS2025'!$E$5:$E$15,MATCH(T34,'DS2025'!$D$5:$D$15,1)):
INDEX('DS2025'!$E$5:$E$15,MATCH(T34,'DS2025'!$D$5:$D$15,1)+1),
INDEX('DS2025'!$D$5:$D$15,MATCH(T34,'DS2025'!$D$5:$D$15,1)):
INDEX('DS2025'!$D$5:$D$15,MATCH(T34,'DS2025'!$D$5:$D$15,1)+1)),
IF($U$4=Database!$A$4,
_xlfn.FORECAST.LINEAR(T34,
INDEX('DS2025'!$H$5:$H$15,MATCH(T34,'DS2025'!$G$5:$G$15,1)):
INDEX('DS2025'!$H$5:$H$15,MATCH(T34,'DS2025'!$G$5:$G$15,1)+1),
INDEX('DS2025'!$G$5:$G$15,MATCH(T34,'DS2025'!$G$5:$G$15,1)):
INDEX('DS2025'!$G$5:$G$15,MATCH(T34,'DS2025'!$G$5:$G$15,1)+1)),
IF($U$4=Database!$A$5,
_xlfn.FORECAST.LINEAR(T34,
INDEX('DS2025'!$K$5:$K$15,MATCH(T34,'DS2025'!$J$5:$J$15,1)):
INDEX('DS2025'!$K$5:$K$15,MATCH(T34,'DS2025'!$J$5:$J$15,1)+1),
INDEX('DS2025'!$J$5:$J$15,MATCH(T34,'DS2025'!$J$5:$J$15,1)):
INDEX('DS2025'!$J$5:$J$15,MATCH(T34,'DS2025'!$J$5:$J$15,1)+1)),
IF($U$4=Database!$A$6,
_xlfn.FORECAST.LINEAR(T34,
INDEX('DS2025'!$N$5:$N$15,MATCH(T34,'DS2025'!$M$5:$M$15,1)):
INDEX('DS2025'!$N$5:$N$15,MATCH(T34,'DS2025'!$M$5:$M$15,1)+1),
INDEX('DS2025'!$M$5:$M$15,MATCH(T34,'DS2025'!$M$5:$M$15,1)):
INDEX('DS2025'!$M$5:$M$15,MATCH(T34,'DS2025'!$M$5:$M$15,1)+1)),
IF($U$4=Database!$A$7,
_xlfn.FORECAST.LINEAR(T34,
INDEX('DS2025'!$Q$5:$Q$15,MATCH(T34,'DS2025'!$P$5:$P$15,1)):
INDEX('DS2025'!$Q$5:$Q$15,MATCH(T34,'DS2025'!$P$5:$P$15,1)+1),
INDEX('DS2025'!$P$5:$P$15,MATCH(T34,'DS2025'!$P$5:$P$15,1)):
INDEX('DS2025'!$P$5:$P$15,MATCH(T34,'DS2025'!$P$5:$P$15,1)+1)),
IF($U$4=Database!$A$8,
_xlfn.FORECAST.LINEAR(T34,
INDEX('DS2025'!$T$5:$T$15,MATCH(T34,'DS2025'!$S$5:$S$15,1)):
INDEX('DS2025'!$T$5:$T$15,MATCH(T34,'DS2025'!$S$5:$S$15,1)+1),
INDEX('DS2025'!$S$5:$S$15,MATCH(T34,'DS2025'!$S$5:$S$15,1)):
INDEX('DS2025'!$S$5:$S$15,MATCH(T34,'DS2025'!$S$5:$S$15,1)+1)),
IF($U$4=Database!$A$9,
_xlfn.FORECAST.LINEAR(T34,
INDEX('DS2025'!$W$5:$W$15,MATCH(T34,'DS2025'!$V$5:$V$15,1)):
INDEX('DS2025'!$W$5:$W$15,MATCH(T34,'DS2025'!$V$5:$V$15,1)+1),
INDEX('DS2025'!$V$5:$V$15,MATCH(T34,'DS2025'!$V$5:$V$15,1)):
INDEX('DS2025'!$V$5:$V$15,MATCH(T34,'DS2025'!$V$5:$V$15,1)+1)),
IF($U$4=Database!$A$10,
_xlfn.FORECAST.LINEAR(T34,
INDEX('DS2025'!$Z$5:$Z$15,MATCH(T34,'DS2025'!$Y$5:$Y$15,1)):
INDEX('DS2025'!$Z$5:$Z$15,MATCH(T34,'DS2025'!$Y$5:$Y$15,1)+1),
INDEX('DS2025'!$Y$5:$Y$15,MATCH(T34,'DS2025'!$Y$5:$Y$15,1)):
INDEX('DS2025'!$Y$5:$Y$15,MATCH(T34,'DS2025'!$Y$5:$Y$15,1)+1)),
IF($U$4=Database!$A$11,
_xlfn.FORECAST.LINEAR(
T34,
INDEX('DS2025'!$B$21:$B$35,MATCH(T34,'DS2025'!$A$21:$A$35,1)):
INDEX('DS2025'!$B$21:$B$35,MATCH(T34,'DS2025'!$A$21:$A$35,1)+1),
INDEX('DS2025'!$A$21:$A$35,MATCH(T34,'DS2025'!$A$21:$A$35,1)):
INDEX('DS2025'!$A$21:$A$35,MATCH(T34,'DS2025'!$A$21:$A$35,1)+1)),
IF($U$4=Database!$A$12,
_xlfn.FORECAST.LINEAR(
T34,
INDEX('DS2025'!$E$21:$E$35,MATCH(T34,'DS2025'!$D$21:$D$35,1)):
INDEX('DS2025'!$E$21:$E$35,MATCH(T34,'DS2025'!$D$21:$D$35,1)+1),
INDEX('DS2025'!$D$21:$D$35,MATCH(T34,'DS2025'!$D$21:$D$35,1)):
INDEX('DS2025'!$D$21:$D$35,MATCH(T34,'DS2025'!$D$21:$D$35,1)+1)),
IF($U$4=Database!$A$13,
_xlfn.FORECAST.LINEAR(
T34,
INDEX('DS2025'!$H$21:$H$35,MATCH(T34,'DS2025'!$G$21:$G$35,1)):
INDEX('DS2025'!$H$21:$H$35,MATCH(T34,'DS2025'!$G$21:$G$35,1)+1),
INDEX('DS2025'!$G$21:$G$35,MATCH(T34,'DS2025'!$G$21:$G$35,1)):
INDEX('DS2025'!$G$21:$G$35,MATCH(T34,'DS2025'!$G$21:$G$35,1)+1)),
IF($U$4=Database!$A$14,
_xlfn.FORECAST.LINEAR(
T34,
INDEX('DS2025'!$K$21:$K$35,MATCH(T34,'DS2025'!$J$21:$J$35,1)):
INDEX('DS2025'!$K$21:$K$35,MATCH(T34,'DS2025'!$J$21:$J$35,1)+1),
INDEX('DS2025'!$J$21:$J$35,MATCH(T34,'DS2025'!$J$21:$J$35,1)):
INDEX('DS2025'!$J$21:$J$35,MATCH(T34,'DS2025'!$J$21:$J$35,1)+1)),
IF($U$4=Database!$A$15,
_xlfn.FORECAST.LINEAR(
T34,
INDEX('DS2025'!$N$21:$N$35,MATCH(T34,'DS2025'!$M$21:$M$35,1)):
INDEX('DS2025'!$N$21:$N$35,MATCH(T34,'DS2025'!$M$21:$M$35,1)+1),
INDEX('DS2025'!$M$21:$M$35,MATCH(T34,'DS2025'!$M$21:$M$35,1)):
INDEX('DS2025'!$M$21:$M$35,MATCH(T34,'DS2025'!$M$21:$M$35,1)+1)),
IF($U$4=Database!$A$16,
_xlfn.FORECAST.LINEAR(
T34,
INDEX('DS2025'!$Q$21:$Q$35,MATCH(T34,'DS2025'!$P$21:$P$35,1)):
INDEX('DS2025'!$Q$21:$Q$35,MATCH(T34,'DS2025'!$P$21:$P$35,1)+1),
INDEX('DS2025'!$P$21:$P$35,MATCH(T34,'DS2025'!$P$21:$P$35,1)):
INDEX('DS2025'!$P$21:$P$35,MATCH(T34,'DS2025'!$P$21:$P$35,1)+1)),
IF($U$4=Database!$A$17,
_xlfn.FORECAST.LINEAR(
T34,
INDEX('DS2025'!$T$21:$T$35,MATCH(T34,'DS2025'!$S$21:$S$35,1)):
INDEX('DS2025'!$T$21:$T$35,MATCH(T34,'DS2025'!$S$21:$S$35,1)+1),
INDEX('DS2025'!$S$21:$S$35,MATCH(T34,'DS2025'!$S$21:$S$35,1)):
INDEX('DS2025'!$S$21:$S$35,MATCH(T34,'DS2025'!$S$21:$S$35,1)+1)),
IF($U$4=Database!$A$18,
_xlfn.FORECAST.LINEAR(
T34,
INDEX('DS2025'!$W$21:$W$35,MATCH(T34,'DS2025'!$V$21:$V$35,1)):
INDEX('DS2025'!$W$21:$W$35,MATCH(T34,'DS2025'!$V$21:$V$35,1)+1),
INDEX('DS2025'!$V$21:$V$35,MATCH(T34,'DS2025'!$V$21:$V$35,1)):
INDEX('DS2025'!$V$21:$V$35,MATCH(T34,'DS2025'!$V$21:$V$35,1)+1)),
IF($U$4=Database!$A$19,
_xlfn.FORECAST.LINEAR(
T34,
INDEX('DS2025'!$Z$21:$Z$35,MATCH(T34,'DS2025'!$Y$21:$Y$35,1)):
INDEX('DS2025'!$Z$21:$Z$35,MATCH(T34,'DS2025'!$Y$21:$Y$35,1)+1),
INDEX('DS2025'!$Y$21:$Y$35,MATCH(T34,'DS2025'!$Y$21:$Y$35,1)):
INDEX('DS2025'!$Y$21:$Y$35,MATCH(T34,'DS2025'!$Y$21:$Y$35,1)+1)),
IF($U$4=Database!$A$20,
_xlfn.FORECAST.LINEAR(
T34,
INDEX('DS2025'!$AC$21:$AC$35,MATCH(T34,'DS2025'!$AB$21:$AB$35,1)):
INDEX('DS2025'!$AC$21:$AC$35,MATCH(T34,'DS2025'!$AB$21:$AB$35,1)+1),
INDEX('DS2025'!$AB$21:$AB$35,MATCH(T34,'DS2025'!$AB$21:$AB$35,1)):
INDEX('DS2025'!$AB$21:$AB$35,MATCH(T34,'DS2025'!$AB$21:$AB$35,1)+1))
)))))))))))))))))))</f>
        <v>-0.35977444511097778</v>
      </c>
      <c r="V34" s="98">
        <f t="shared" si="6"/>
        <v>106.45522555488903</v>
      </c>
      <c r="W34" s="317">
        <f>'Data 100 C'!I35</f>
        <v>107.559</v>
      </c>
      <c r="X34" s="98">
        <f>IF($X$4=Database!$A$2,
_xlfn.FORECAST.LINEAR(W34,
INDEX('DS2025'!$B$5:$B$15,MATCH(W34,'DS2025'!$A$5:$A$15,1)):
INDEX('DS2025'!$B$5:$B$15,MATCH(W34,'DS2025'!$A$5:$A$15,1)+1),
INDEX('DS2025'!$A$5:$A$15,MATCH(W34,'DS2025'!$A$5:$A$15,1)):
INDEX('DS2025'!$A$5:$A$15,MATCH(W34,'DS2025'!$A$5:$A$15,1)+1)),
IF($X$4=Database!$A$3,
_xlfn.FORECAST.LINEAR(W34,
INDEX('DS2025'!$E$5:$E$15,MATCH(W34,'DS2025'!$D$5:$D$15,1)):
INDEX('DS2025'!$E$5:$E$15,MATCH(W34,'DS2025'!$D$5:$D$15,1)+1),
INDEX('DS2025'!$D$5:$D$15,MATCH(W34,'DS2025'!$D$5:$D$15,1)):
INDEX('DS2025'!$D$5:$D$15,MATCH(W34,'DS2025'!$D$5:$D$15,1)+1)),
IF($X$4=Database!$A$4,
_xlfn.FORECAST.LINEAR(W34,
INDEX('DS2025'!$H$5:$H$15,MATCH(W34,'DS2025'!$G$5:$G$15,1)):
INDEX('DS2025'!$H$5:$H$15,MATCH(W34,'DS2025'!$G$5:$G$15,1)+1),
INDEX('DS2025'!$G$5:$G$15,MATCH(W34,'DS2025'!$G$5:$G$15,1)):
INDEX('DS2025'!$G$5:$G$15,MATCH(W34,'DS2025'!$G$5:$G$15,1)+1)),
IF($X$4=Database!$A$5,
_xlfn.FORECAST.LINEAR(W34,
INDEX('DS2025'!$K$5:$K$15,MATCH(W34,'DS2025'!$J$5:$J$15,1)):
INDEX('DS2025'!$K$5:$K$15,MATCH(W34,'DS2025'!$J$5:$J$15,1)+1),
INDEX('DS2025'!$J$5:$J$15,MATCH(W34,'DS2025'!$J$5:$J$15,1)):
INDEX('DS2025'!$J$5:$J$15,MATCH(W34,'DS2025'!$J$5:$J$15,1)+1)),
IF($X$4=Database!$A$6,
_xlfn.FORECAST.LINEAR(W34,
INDEX('DS2025'!$N$5:$N$15,MATCH(W34,'DS2025'!$M$5:$M$15,1)):
INDEX('DS2025'!$N$5:$N$15,MATCH(W34,'DS2025'!$M$5:$M$15,1)+1),
INDEX('DS2025'!$M$5:$M$15,MATCH(W34,'DS2025'!$M$5:$M$15,1)):
INDEX('DS2025'!$M$5:$M$15,MATCH(W34,'DS2025'!$M$5:$M$15,1)+1)),
IF($X$4=Database!$A$7,
_xlfn.FORECAST.LINEAR(W34,
INDEX('DS2025'!$Q$5:$Q$15,MATCH(W34,'DS2025'!$P$5:$P$15,1)):
INDEX('DS2025'!$Q$5:$Q$15,MATCH(W34,'DS2025'!$P$5:$P$15,1)+1),
INDEX('DS2025'!$P$5:$P$15,MATCH(W34,'DS2025'!$P$5:$P$15,1)):
INDEX('DS2025'!$P$5:$P$15,MATCH(W34,'DS2025'!$P$5:$P$15,1)+1)),
IF($X$4=Database!$A$8,
_xlfn.FORECAST.LINEAR(W34,
INDEX('DS2025'!$T$5:$T$15,MATCH(W34,'DS2025'!$S$5:$S$15,1)):
INDEX('DS2025'!$T$5:$T$15,MATCH(W34,'DS2025'!$S$5:$S$15,1)+1),
INDEX('DS2025'!$S$5:$S$15,MATCH(W34,'DS2025'!$S$5:$S$15,1)):
INDEX('DS2025'!$S$5:$S$15,MATCH(W34,'DS2025'!$S$5:$S$15,1)+1)),
IF($X$4=Database!$A$9,
_xlfn.FORECAST.LINEAR(W34,
INDEX('DS2025'!$W$5:$W$15,MATCH(W34,'DS2025'!$V$5:$V$15,1)):
INDEX('DS2025'!$W$5:$W$15,MATCH(W34,'DS2025'!$V$5:$V$15,1)+1),
INDEX('DS2025'!$V$5:$V$15,MATCH(W34,'DS2025'!$V$5:$V$15,1)):
INDEX('DS2025'!$V$5:$V$15,MATCH(W34,'DS2025'!$V$5:$V$15,1)+1)),
IF($X$4=Database!$A$10,
_xlfn.FORECAST.LINEAR(W34,
INDEX('DS2025'!$Z$5:$Z$15,MATCH(W34,'DS2025'!$Y$5:$Y$15,1)):
INDEX('DS2025'!$Z$5:$Z$15,MATCH(W34,'DS2025'!$Y$5:$Y$15,1)+1),
INDEX('DS2025'!$Y$5:$Y$15,MATCH(W34,'DS2025'!$Y$5:$Y$15,1)):
INDEX('DS2025'!$Y$5:$Y$15,MATCH(W34,'DS2025'!$Y$5:$Y$15,1)+1)),
IF($X$4=Database!$A$11,
_xlfn.FORECAST.LINEAR(
W34,
INDEX('DS2025'!$B$21:$B$35,MATCH(W34,'DS2025'!$A$21:$A$35,1)):
INDEX('DS2025'!$B$21:$B$35,MATCH(W34,'DS2025'!$A$21:$A$35,1)+1),
INDEX('DS2025'!$A$21:$A$35,MATCH(W34,'DS2025'!$A$21:$A$35,1)):
INDEX('DS2025'!$A$21:$A$35,MATCH(W34,'DS2025'!$A$21:$A$35,1)+1)),
IF($X$4=Database!$A$12,
_xlfn.FORECAST.LINEAR(
W34,
INDEX('DS2025'!$E$21:$E$35,MATCH(W34,'DS2025'!$D$21:$D$35,1)):
INDEX('DS2025'!$E$21:$E$35,MATCH(W34,'DS2025'!$D$21:$D$35,1)+1),
INDEX('DS2025'!$D$21:$D$35,MATCH(W34,'DS2025'!$D$21:$D$35,1)):
INDEX('DS2025'!$D$21:$D$35,MATCH(W34,'DS2025'!$D$21:$D$35,1)+1)),
IF($X$4=Database!$A$13,
_xlfn.FORECAST.LINEAR(
W34,
INDEX('DS2025'!$H$21:$H$35,MATCH(W34,'DS2025'!$G$21:$G$35,1)):
INDEX('DS2025'!$H$21:$H$35,MATCH(W34,'DS2025'!$G$21:$G$35,1)+1),
INDEX('DS2025'!$G$21:$G$35,MATCH(W34,'DS2025'!$G$21:$G$35,1)):
INDEX('DS2025'!$G$21:$G$35,MATCH(W34,'DS2025'!$G$21:$G$35,1)+1)),
IF($X$4=Database!$A$14,
_xlfn.FORECAST.LINEAR(
W34,
INDEX('DS2025'!$K$21:$K$35,MATCH(W34,'DS2025'!$J$21:$J$35,1)):
INDEX('DS2025'!$K$21:$K$35,MATCH(W34,'DS2025'!$J$21:$J$35,1)+1),
INDEX('DS2025'!$J$21:$J$35,MATCH(W34,'DS2025'!$J$21:$J$35,1)):
INDEX('DS2025'!$J$21:$J$35,MATCH(W34,'DS2025'!$J$21:$J$35,1)+1)),
IF($X$4=Database!$A$15,
_xlfn.FORECAST.LINEAR(
W34,
INDEX('DS2025'!$N$21:$N$35,MATCH(W34,'DS2025'!$M$21:$M$35,1)):
INDEX('DS2025'!$N$21:$N$35,MATCH(W34,'DS2025'!$M$21:$M$35,1)+1),
INDEX('DS2025'!$M$21:$M$35,MATCH(W34,'DS2025'!$M$21:$M$35,1)):
INDEX('DS2025'!$M$21:$M$35,MATCH(W34,'DS2025'!$M$21:$M$35,1)+1)),
IF($X$4=Database!$A$16,
_xlfn.FORECAST.LINEAR(
W34,
INDEX('DS2025'!$Q$21:$Q$35,MATCH(W34,'DS2025'!$P$21:$P$35,1)):
INDEX('DS2025'!$Q$21:$Q$35,MATCH(W34,'DS2025'!$P$21:$P$35,1)+1),
INDEX('DS2025'!$P$21:$P$35,MATCH(W34,'DS2025'!$P$21:$P$35,1)):
INDEX('DS2025'!$P$21:$P$35,MATCH(W34,'DS2025'!$P$21:$P$35,1)+1)),
IF($X$4=Database!$A$17,
_xlfn.FORECAST.LINEAR(
W34,
INDEX('DS2025'!$T$21:$T$35,MATCH(W34,'DS2025'!$S$21:$S$35,1)):
INDEX('DS2025'!$T$21:$T$35,MATCH(W34,'DS2025'!$S$21:$S$35,1)+1),
INDEX('DS2025'!$S$21:$S$35,MATCH(W34,'DS2025'!$S$21:$S$35,1)):
INDEX('DS2025'!$S$21:$S$35,MATCH(W34,'DS2025'!$S$21:$S$35,1)+1)),
IF($X$4=Database!$A$18,
_xlfn.FORECAST.LINEAR(
W34,
INDEX('DS2025'!$W$21:$W$35,MATCH(W34,'DS2025'!$V$21:$V$35,1)):
INDEX('DS2025'!$W$21:$W$35,MATCH(W34,'DS2025'!$V$21:$V$35,1)+1),
INDEX('DS2025'!$V$21:$V$35,MATCH(W34,'DS2025'!$V$21:$V$35,1)):
INDEX('DS2025'!$V$21:$V$35,MATCH(W34,'DS2025'!$V$21:$V$35,1)+1)),
IF($X$4=Database!$A$19,
_xlfn.FORECAST.LINEAR(
W34,
INDEX('DS2025'!$Z$21:$Z$35,MATCH(W34,'DS2025'!$Y$21:$Y$35,1)):
INDEX('DS2025'!$Z$21:$Z$35,MATCH(W34,'DS2025'!$Y$21:$Y$35,1)+1),
INDEX('DS2025'!$Y$21:$Y$35,MATCH(W34,'DS2025'!$Y$21:$Y$35,1)):
INDEX('DS2025'!$Y$21:$Y$35,MATCH(W34,'DS2025'!$Y$21:$Y$35,1)+1)),
IF($X$4=Database!$A$20,
_xlfn.FORECAST.LINEAR(
W34,
INDEX('DS2025'!$AC$21:$AC$35,MATCH(W34,'DS2025'!$AB$21:$AB$35,1)):
INDEX('DS2025'!$AC$21:$AC$35,MATCH(W34,'DS2025'!$AB$21:$AB$35,1)+1),
INDEX('DS2025'!$AB$21:$AB$35,MATCH(W34,'DS2025'!$AB$21:$AB$35,1)):
INDEX('DS2025'!$AB$21:$AB$35,MATCH(W34,'DS2025'!$AB$21:$AB$35,1)+1))
)))))))))))))))))))</f>
        <v>-0.35986370725854827</v>
      </c>
      <c r="Y34" s="98">
        <f t="shared" si="7"/>
        <v>107.19913629274144</v>
      </c>
      <c r="Z34" s="97">
        <f>'Data 100 C'!J35</f>
        <v>108.943</v>
      </c>
      <c r="AA34" s="98">
        <f>IF($AA$4=Database!$A$2,
_xlfn.FORECAST.LINEAR(Z34,
INDEX('DS2025'!$B$5:$B$15,MATCH(Z34,'DS2025'!$A$5:$A$15,1)):
INDEX('DS2025'!$B$5:$B$15,MATCH(Z34,'DS2025'!$A$5:$A$15,1)+1),
INDEX('DS2025'!$A$5:$A$15,MATCH(Z34,'DS2025'!$A$5:$A$15,1)):
INDEX('DS2025'!$A$5:$A$15,MATCH(Z34,'DS2025'!$A$5:$A$15,1)+1)),
IF($AA$4=Database!$A$3,
_xlfn.FORECAST.LINEAR(Z34,
INDEX('DS2025'!$E$5:$E$15,MATCH(Z34,'DS2025'!$D$5:$D$15,1)):
INDEX('DS2025'!$E$5:$E$15,MATCH(Z34,'DS2025'!$D$5:$D$15,1)+1),
INDEX('DS2025'!$D$5:$D$15,MATCH(Z34,'DS2025'!$D$5:$D$15,1)):
INDEX('DS2025'!$D$5:$D$15,MATCH(Z34,'DS2025'!$D$5:$D$15,1)+1)),
IF($AA$4=Database!$A$4,
_xlfn.FORECAST.LINEAR(Z34,
INDEX('DS2025'!$H$5:$H$15,MATCH(Z34,'DS2025'!$G$5:$G$15,1)):
INDEX('DS2025'!$H$5:$H$15,MATCH(Z34,'DS2025'!$G$5:$G$15,1)+1),
INDEX('DS2025'!$G$5:$G$15,MATCH(Z34,'DS2025'!$G$5:$G$15,1)):
INDEX('DS2025'!$G$5:$G$15,MATCH(Z34,'DS2025'!$G$5:$G$15,1)+1)),
IF($AA$4=Database!$A$5,
_xlfn.FORECAST.LINEAR(Z34,
INDEX('DS2025'!$K$5:$K$15,MATCH(Z34,'DS2025'!$J$5:$J$15,1)):
INDEX('DS2025'!$K$5:$K$15,MATCH(Z34,'DS2025'!$J$5:$J$15,1)+1),
INDEX('DS2025'!$J$5:$J$15,MATCH(Z34,'DS2025'!$J$5:$J$15,1)):
INDEX('DS2025'!$J$5:$J$15,MATCH(Z34,'DS2025'!$J$5:$J$15,1)+1)),
IF($AA$4=Database!$A$6,
_xlfn.FORECAST.LINEAR(Z34,
INDEX('DS2025'!$N$5:$N$15,MATCH(Z34,'DS2025'!$M$5:$M$15,1)):
INDEX('DS2025'!$N$5:$N$15,MATCH(Z34,'DS2025'!$M$5:$M$15,1)+1),
INDEX('DS2025'!$M$5:$M$15,MATCH(Z34,'DS2025'!$M$5:$M$15,1)):
INDEX('DS2025'!$M$5:$M$15,MATCH(Z34,'DS2025'!$M$5:$M$15,1)+1)),
IF($AA$4=Database!$A$7,
_xlfn.FORECAST.LINEAR(Z34,
INDEX('DS2025'!$Q$5:$Q$15,MATCH(Z34,'DS2025'!$P$5:$P$15,1)):
INDEX('DS2025'!$Q$5:$Q$15,MATCH(Z34,'DS2025'!$P$5:$P$15,1)+1),
INDEX('DS2025'!$P$5:$P$15,MATCH(Z34,'DS2025'!$P$5:$P$15,1)):
INDEX('DS2025'!$P$5:$P$15,MATCH(Z34,'DS2025'!$P$5:$P$15,1)+1)),
IF($AA$4=Database!$A$8,
_xlfn.FORECAST.LINEAR(Z34,
INDEX('DS2025'!$T$5:$T$15,MATCH(Z34,'DS2025'!$S$5:$S$15,1)):
INDEX('DS2025'!$T$5:$T$15,MATCH(Z34,'DS2025'!$S$5:$S$15,1)+1),
INDEX('DS2025'!$S$5:$S$15,MATCH(Z34,'DS2025'!$S$5:$S$15,1)):
INDEX('DS2025'!$S$5:$S$15,MATCH(Z34,'DS2025'!$S$5:$S$15,1)+1)),
IF($AA$4=Database!$A$9,
_xlfn.FORECAST.LINEAR(Z34,
INDEX('DS2025'!$W$5:$W$15,MATCH(Z34,'DS2025'!$V$5:$V$15,1)):
INDEX('DS2025'!$W$5:$W$15,MATCH(Z34,'DS2025'!$V$5:$V$15,1)+1),
INDEX('DS2025'!$V$5:$V$15,MATCH(Z34,'DS2025'!$V$5:$V$15,1)):
INDEX('DS2025'!$V$5:$V$15,MATCH(Z34,'DS2025'!$V$5:$V$15,1)+1)),
IF($AA$4=Database!$A$10,
_xlfn.FORECAST.LINEAR(Z34,
INDEX('DS2025'!$Z$5:$Z$15,MATCH(Z34,'DS2025'!$Y$5:$Y$15,1)):
INDEX('DS2025'!$Z$5:$Z$15,MATCH(Z34,'DS2025'!$Y$5:$Y$15,1)+1),
INDEX('DS2025'!$Y$5:$Y$15,MATCH(Z34,'DS2025'!$Y$5:$Y$15,1)):
INDEX('DS2025'!$Y$5:$Y$15,MATCH(Z34,'DS2025'!$Y$5:$Y$15,1)+1)),
IF($AA$4=Database!$A$11,
_xlfn.FORECAST.LINEAR(
Z34,
INDEX('DS2025'!$B$21:$B$35,MATCH(Z34,'DS2025'!$A$21:$A$35,1)):
INDEX('DS2025'!$B$21:$B$35,MATCH(Z34,'DS2025'!$A$21:$A$35,1)+1),
INDEX('DS2025'!$A$21:$A$35,MATCH(Z34,'DS2025'!$A$21:$A$35,1)):
INDEX('DS2025'!$A$21:$A$35,MATCH(Z34,'DS2025'!$A$21:$A$35,1)+1)),
IF($AA$4=Database!$A$12,
_xlfn.FORECAST.LINEAR(
Z34,
INDEX('DS2025'!$E$21:$E$35,MATCH(Z34,'DS2025'!$D$21:$D$35,1)):
INDEX('DS2025'!$E$21:$E$35,MATCH(Z34,'DS2025'!$D$21:$D$35,1)+1),
INDEX('DS2025'!$D$21:$D$35,MATCH(Z34,'DS2025'!$D$21:$D$35,1)):
INDEX('DS2025'!$D$21:$D$35,MATCH(Z34,'DS2025'!$D$21:$D$35,1)+1)),
IF($AA$4=Database!$A$13,
_xlfn.FORECAST.LINEAR(
Z34,
INDEX('DS2025'!$H$21:$H$35,MATCH(Z34,'DS2025'!$G$21:$G$35,1)):
INDEX('DS2025'!$H$21:$H$35,MATCH(Z34,'DS2025'!$G$21:$G$35,1)+1),
INDEX('DS2025'!$G$21:$G$35,MATCH(Z34,'DS2025'!$G$21:$G$35,1)):
INDEX('DS2025'!$G$21:$G$35,MATCH(Z34,'DS2025'!$G$21:$G$35,1)+1)),
IF($AA$4=Database!$A$14,
_xlfn.FORECAST.LINEAR(
Z34,
INDEX('DS2025'!$K$21:$K$35,MATCH(Z34,'DS2025'!$J$21:$J$35,1)):
INDEX('DS2025'!$K$21:$K$35,MATCH(Z34,'DS2025'!$J$21:$J$35,1)+1),
INDEX('DS2025'!$J$21:$J$35,MATCH(Z34,'DS2025'!$J$21:$J$35,1)):
INDEX('DS2025'!$J$21:$J$35,MATCH(Z34,'DS2025'!$J$21:$J$35,1)+1)),
IF($AA$4=Database!$A$15,
_xlfn.FORECAST.LINEAR(
Z34,
INDEX('DS2025'!$N$21:$N$35,MATCH(Z34,'DS2025'!$M$21:$M$35,1)):
INDEX('DS2025'!$N$21:$N$35,MATCH(Z34,'DS2025'!$M$21:$M$35,1)+1),
INDEX('DS2025'!$M$21:$M$35,MATCH(Z34,'DS2025'!$M$21:$M$35,1)):
INDEX('DS2025'!$M$21:$M$35,MATCH(Z34,'DS2025'!$M$21:$M$35,1)+1)),
IF($AA$4=Database!$A$16,
_xlfn.FORECAST.LINEAR(
Z34,
INDEX('DS2025'!$Q$21:$Q$35,MATCH(Z34,'DS2025'!$P$21:$P$35,1)):
INDEX('DS2025'!$Q$21:$Q$35,MATCH(Z34,'DS2025'!$P$21:$P$35,1)+1),
INDEX('DS2025'!$P$21:$P$35,MATCH(Z34,'DS2025'!$P$21:$P$35,1)):
INDEX('DS2025'!$P$21:$P$35,MATCH(Z34,'DS2025'!$P$21:$P$35,1)+1)),
IF($AA$4=Database!$A$17,
_xlfn.FORECAST.LINEAR(
Z34,
INDEX('DS2025'!$T$21:$T$35,MATCH(Z34,'DS2025'!$S$21:$S$35,1)):
INDEX('DS2025'!$T$21:$T$35,MATCH(Z34,'DS2025'!$S$21:$S$35,1)+1),
INDEX('DS2025'!$S$21:$S$35,MATCH(Z34,'DS2025'!$S$21:$S$35,1)):
INDEX('DS2025'!$S$21:$S$35,MATCH(Z34,'DS2025'!$S$21:$S$35,1)+1)),
IF($AA$4=Database!$A$18,
_xlfn.FORECAST.LINEAR(
Z34,
INDEX('DS2025'!$W$21:$W$35,MATCH(Z34,'DS2025'!$V$21:$V$35,1)):
INDEX('DS2025'!$W$21:$W$35,MATCH(Z34,'DS2025'!$V$21:$V$35,1)+1),
INDEX('DS2025'!$V$21:$V$35,MATCH(Z34,'DS2025'!$V$21:$V$35,1)):
INDEX('DS2025'!$V$21:$V$35,MATCH(Z34,'DS2025'!$V$21:$V$35,1)+1)),
IF($AA$4=Database!$A$19,
_xlfn.FORECAST.LINEAR(
Z34,
INDEX('DS2025'!$Z$21:$Z$35,MATCH(Z34,'DS2025'!$Y$21:$Y$35,1)):
INDEX('DS2025'!$Z$21:$Z$35,MATCH(Z34,'DS2025'!$Y$21:$Y$35,1)+1),
INDEX('DS2025'!$Y$21:$Y$35,MATCH(Z34,'DS2025'!$Y$21:$Y$35,1)):
INDEX('DS2025'!$Y$21:$Y$35,MATCH(Z34,'DS2025'!$Y$21:$Y$35,1)+1)),
IF($AA$4=Database!$A$20,
_xlfn.FORECAST.LINEAR(
Z34,
INDEX('DS2025'!$AC$21:$AC$35,MATCH(Z34,'DS2025'!$AB$21:$AB$35,1)):
INDEX('DS2025'!$AC$21:$AC$35,MATCH(Z34,'DS2025'!$AB$21:$AB$35,1)+1),
INDEX('DS2025'!$AB$21:$AB$35,MATCH(Z34,'DS2025'!$AB$21:$AB$35,1)):
INDEX('DS2025'!$AB$21:$AB$35,MATCH(Z34,'DS2025'!$AB$21:$AB$35,1)+1))
)))))))))))))))))))</f>
        <v>-0.36002975404919013</v>
      </c>
      <c r="AB34" s="97">
        <f t="shared" si="8"/>
        <v>108.5829702459508</v>
      </c>
      <c r="AC34" s="318">
        <f>'Data 100 C'!K35</f>
        <v>107.5</v>
      </c>
      <c r="AD34" s="42"/>
      <c r="AE34" s="42"/>
      <c r="AF34" s="42"/>
    </row>
    <row r="35" spans="1:61" ht="15" customHeight="1">
      <c r="A35" s="316">
        <v>29</v>
      </c>
      <c r="B35" s="316">
        <f>'Data 100 C'!B36</f>
        <v>108.735</v>
      </c>
      <c r="C35" s="98">
        <f>IF($C$4=Database!$A$2,
_xlfn.FORECAST.LINEAR(B35,
INDEX('DS2025'!$B$5:$B$15,MATCH(B35,'DS2025'!$A$5:$A$15,1)):
INDEX('DS2025'!$B$5:$B$15,MATCH(B35,'DS2025'!$A$5:$A$15,1)+1),
INDEX('DS2025'!$A$5:$A$15,MATCH(B35,'DS2025'!$A$5:$A$15,1)):
INDEX('DS2025'!$A$5:$A$15,MATCH(B35,'DS2025'!$A$5:$A$15,1)+1)),
IF($C$4=Database!$A$3,
_xlfn.FORECAST.LINEAR(B35,
INDEX('DS2025'!$E$5:$E$15,MATCH(B35,'DS2025'!$D$5:$D$15,1)):
INDEX('DS2025'!$E$5:$E$15,MATCH(B35,'DS2025'!$D$5:$D$15,1)+1),
INDEX('DS2025'!$D$5:$D$15,MATCH(B35,'DS2025'!$D$5:$D$15,1)):
INDEX('DS2025'!$D$5:$D$15,MATCH(B35,'DS2025'!$D$5:$D$15,1)+1)),
IF($C$4=Database!$A$4,
_xlfn.FORECAST.LINEAR(B35,
INDEX('DS2025'!$H$5:$H$15,MATCH(B35,'DS2025'!$G$5:$G$15,1)):
INDEX('DS2025'!$H$5:$H$15,MATCH(B35,'DS2025'!$G$5:$G$15,1)+1),
INDEX('DS2025'!$G$5:$G$15,MATCH(B35,'DS2025'!$G$5:$G$15,1)):
INDEX('DS2025'!$G$5:$G$15,MATCH(B35,'DS2025'!$G$5:$G$15,1)+1)),
IF($C$4=Database!$A$5,
_xlfn.FORECAST.LINEAR(B35,
INDEX('DS2025'!$K$5:$K$15,MATCH(B35,'DS2025'!$J$5:$J$15,1)):
INDEX('DS2025'!$K$5:$K$15,MATCH(B35,'DS2025'!$J$5:$J$15,1)+1),
INDEX('DS2025'!$J$5:$J$15,MATCH(B35,'DS2025'!$J$5:$J$15,1)):
INDEX('DS2025'!$J$5:$J$15,MATCH(B35,'DS2025'!$J$5:$J$15,1)+1)),
IF($C$4=Database!$A$6,
_xlfn.FORECAST.LINEAR(B35,
INDEX('DS2025'!$N$5:$N$15,MATCH(B35,'DS2025'!$M$5:$M$15,1)):
INDEX('DS2025'!$N$5:$N$15,MATCH(B35,'DS2025'!$M$5:$M$15,1)+1),
INDEX('DS2025'!$M$5:$M$15,MATCH(B35,'DS2025'!$M$5:$M$15,1)):
INDEX('DS2025'!$M$5:$M$15,MATCH(B35,'DS2025'!$M$5:$M$15,1)+1)),
IF($C$4=Database!$A$7,
_xlfn.FORECAST.LINEAR(B35,
INDEX('DS2025'!$Q$5:$Q$15,MATCH(B35,'DS2025'!$P$5:$P$15,1)):
INDEX('DS2025'!$Q$5:$Q$15,MATCH(B35,'DS2025'!$P$5:$P$15,1)+1),
INDEX('DS2025'!$P$5:$P$15,MATCH(B35,'DS2025'!$P$5:$P$15,1)):
INDEX('DS2025'!$P$5:$P$15,MATCH(B35,'DS2025'!$P$5:$P$15,1)+1)),
IF($C$4=Database!$A$8,
_xlfn.FORECAST.LINEAR(B35,
INDEX('DS2025'!$T$5:$T$15,MATCH(B35,'DS2025'!$S$5:$S$15,1)):
INDEX('DS2025'!$T$5:$T$15,MATCH(B35,'DS2025'!$S$5:$S$15,1)+1),
INDEX('DS2025'!$S$5:$S$15,MATCH(B35,'DS2025'!$S$5:$S$15,1)):
INDEX('DS2025'!$S$5:$S$15,MATCH(B35,'DS2025'!$S$5:$S$15,1)+1)),
IF($C$4=Database!$A$9,
_xlfn.FORECAST.LINEAR(B35,
INDEX('DS2025'!$W$5:$W$15,MATCH(B35,'DS2025'!$V$5:$V$15,1)):
INDEX('DS2025'!$W$5:$W$15,MATCH(B35,'DS2025'!$V$5:$V$15,1)+1),
INDEX('DS2025'!$V$5:$V$15,MATCH(B35,'DS2025'!$V$5:$V$15,1)):
INDEX('DS2025'!$V$5:$V$15,MATCH(B35,'DS2025'!$V$5:$V$15,1)+1)),
IF($C$4=Database!$A$10,
_xlfn.FORECAST.LINEAR(B35,
INDEX('DS2025'!$Z$5:$Z$15,MATCH(B35,'DS2025'!$Y$5:$Y$15,1)):
INDEX('DS2025'!$Z$5:$Z$15,MATCH(B35,'DS2025'!$Y$5:$Y$15,1)+1),
INDEX('DS2025'!$Y$5:$Y$15,MATCH(B35,'DS2025'!$Y$5:$Y$15,1)):
INDEX('DS2025'!$Y$5:$Y$15,MATCH(B35,'DS2025'!$Y$5:$Y$15,1)+1)),
IF($C$4=Database!$A$11,
_xlfn.FORECAST.LINEAR(
B35,
INDEX('DS2025'!$B$21:$B$35,MATCH(B35,'DS2025'!$A$21:$A$35,1)):
INDEX('DS2025'!$B$21:$B$35,MATCH(B35,'DS2025'!$A$21:$A$35,1)+1),
INDEX('DS2025'!$A$21:$A$35,MATCH(B35,'DS2025'!$A$21:$A$35,1)):
INDEX('DS2025'!$A$21:$A$35,MATCH(B35,'DS2025'!$A$21:$A$35,1)+1)),
IF($C$4=Database!$A$12,
_xlfn.FORECAST.LINEAR(
B35,
INDEX('DS2025'!$E$21:$E$35,MATCH(B35,'DS2025'!$D$21:$D$35,1)):
INDEX('DS2025'!$E$21:$E$35,MATCH(B35,'DS2025'!$D$21:$D$35,1)+1),
INDEX('DS2025'!$D$21:$D$35,MATCH(B35,'DS2025'!$D$21:$D$35,1)):
INDEX('DS2025'!$D$21:$D$35,MATCH(B35,'DS2025'!$D$21:$D$35,1)+1)),
IF($C$4=Database!$A$13,
_xlfn.FORECAST.LINEAR(
B35,
INDEX('DS2025'!$H$21:$H$35,MATCH(B35,'DS2025'!$G$21:$G$35,1)):
INDEX('DS2025'!$H$21:$H$35,MATCH(B35,'DS2025'!$G$21:$G$35,1)+1),
INDEX('DS2025'!$G$21:$G$35,MATCH(B35,'DS2025'!$G$21:$G$35,1)):
INDEX('DS2025'!$G$21:$G$35,MATCH(B35,'DS2025'!$G$21:$G$35,1)+1)),
IF($C$4=Database!$A$14,
_xlfn.FORECAST.LINEAR(
B35,
INDEX('DS2025'!$K$21:$K$35,MATCH(B35,'DS2025'!$J$21:$J$35,1)):
INDEX('DS2025'!$K$21:$K$35,MATCH(B35,'DS2025'!$J$21:$J$35,1)+1),
INDEX('DS2025'!$J$21:$J$35,MATCH(B35,'DS2025'!$J$21:$J$35,1)):
INDEX('DS2025'!$J$21:$J$35,MATCH(B35,'DS2025'!$J$21:$J$35,1)+1)),
IF($C$4=Database!$A$15,
_xlfn.FORECAST.LINEAR(
B35,
INDEX('DS2025'!$N$21:$N$35,MATCH(B35,'DS2025'!$M$21:$M$35,1)):
INDEX('DS2025'!$N$21:$N$35,MATCH(B35,'DS2025'!$M$21:$M$35,1)+1),
INDEX('DS2025'!$M$21:$M$35,MATCH(B35,'DS2025'!$M$21:$M$35,1)):
INDEX('DS2025'!$M$21:$M$35,MATCH(B35,'DS2025'!$M$21:$M$35,1)+1)),
IF($C$4=Database!$A$16,
_xlfn.FORECAST.LINEAR(
B35,
INDEX('DS2025'!$Q$21:$Q$35,MATCH(B35,'DS2025'!$P$21:$P$35,1)):
INDEX('DS2025'!$Q$21:$Q$35,MATCH(B35,'DS2025'!$P$21:$P$35,1)+1),
INDEX('DS2025'!$P$21:$P$35,MATCH(B35,'DS2025'!$P$21:$P$35,1)):
INDEX('DS2025'!$P$21:$P$35,MATCH(B35,'DS2025'!$P$21:$P$35,1)+1)),
IF($C$4=Database!$A$17,
_xlfn.FORECAST.LINEAR(
B35,
INDEX('DS2025'!$T$21:$T$35,MATCH(B35,'DS2025'!$S$21:$S$35,1)):
INDEX('DS2025'!$T$21:$T$35,MATCH(B35,'DS2025'!$S$21:$S$35,1)+1),
INDEX('DS2025'!$S$21:$S$35,MATCH(B35,'DS2025'!$S$21:$S$35,1)):
INDEX('DS2025'!$S$21:$S$35,MATCH(B35,'DS2025'!$S$21:$S$35,1)+1)),
IF($C$4=Database!$A$18,
_xlfn.FORECAST.LINEAR(
B35,
INDEX('DS2025'!$W$21:$W$35,MATCH(B35,'DS2025'!$V$21:$V$35,1)):
INDEX('DS2025'!$W$21:$W$35,MATCH(B35,'DS2025'!$V$21:$V$35,1)+1),
INDEX('DS2025'!$V$21:$V$35,MATCH(B35,'DS2025'!$V$21:$V$35,1)):
INDEX('DS2025'!$V$21:$V$35,MATCH(B35,'DS2025'!$V$21:$V$35,1)+1)),
IF($C$4=Database!$A$19,
_xlfn.FORECAST.LINEAR(
B35,
INDEX('DS2025'!$Z$21:$Z$35,MATCH(B35,'DS2025'!$Y$21:$Y$35,1)):
INDEX('DS2025'!$Z$21:$Z$35,MATCH(B35,'DS2025'!$Y$21:$Y$35,1)+1),
INDEX('DS2025'!$Y$21:$Y$35,MATCH(B35,'DS2025'!$Y$21:$Y$35,1)):
INDEX('DS2025'!$Y$21:$Y$35,MATCH(B35,'DS2025'!$Y$21:$Y$35,1)+1)),
IF($C$4=Database!$A$20,
_xlfn.FORECAST.LINEAR(
B35,
INDEX('DS2025'!$AC$21:$AC$35,MATCH(B35,'DS2025'!$AB$21:$AB$35,1)):
INDEX('DS2025'!$AC$21:$AC$35,MATCH(B35,'DS2025'!$AB$21:$AB$35,1)+1),
INDEX('DS2025'!$AB$21:$AB$35,MATCH(B35,'DS2025'!$AB$21:$AB$35,1)):
INDEX('DS2025'!$AB$21:$AB$35,MATCH(B35,'DS2025'!$AB$21:$AB$35,1)+1))
)))))))))))))))))))</f>
        <v>-0.36000479904019195</v>
      </c>
      <c r="D35" s="98">
        <f t="shared" si="0"/>
        <v>108.3749952009598</v>
      </c>
      <c r="E35" s="98">
        <f>'Data 100 C'!C36</f>
        <v>109.949</v>
      </c>
      <c r="F35" s="98">
        <f>IF($F$4=Database!$A$2,
_xlfn.FORECAST.LINEAR(E35,
INDEX('DS2025'!$B$5:$B$15,MATCH(E35,'DS2025'!$A$5:$A$15,1)):
INDEX('DS2025'!$B$5:$B$15,MATCH(E35,'DS2025'!$A$5:$A$15,1)+1),
INDEX('DS2025'!$A$5:$A$15,MATCH(E35,'DS2025'!$A$5:$A$15,1)):
INDEX('DS2025'!$A$5:$A$15,MATCH(E35,'DS2025'!$A$5:$A$15,1)+1)),
IF($F$4=Database!$A$3,
_xlfn.FORECAST.LINEAR(E35,
INDEX('DS2025'!$E$5:$E$15,MATCH(E35,'DS2025'!$D$5:$D$15,1)):
INDEX('DS2025'!$E$5:$E$15,MATCH(E35,'DS2025'!$D$5:$D$15,1)+1),
INDEX('DS2025'!$D$5:$D$15,MATCH(E35,'DS2025'!$D$5:$D$15,1)):
INDEX('DS2025'!$D$5:$D$15,MATCH(E35,'DS2025'!$D$5:$D$15,1)+1)),
IF($F$4=Database!$A$4,
_xlfn.FORECAST.LINEAR(E35,
INDEX('DS2025'!$H$5:$H$15,MATCH(E35,'DS2025'!$G$5:$G$15,1)):
INDEX('DS2025'!$H$5:$H$15,MATCH(E35,'DS2025'!$G$5:$G$15,1)+1),
INDEX('DS2025'!$G$5:$G$15,MATCH(E35,'DS2025'!$G$5:$G$15,1)):
INDEX('DS2025'!$G$5:$G$15,MATCH(E35,'DS2025'!$G$5:$G$15,1)+1)),
IF($F$4=Database!$A$5,
_xlfn.FORECAST.LINEAR(E35,
INDEX('DS2025'!$K$5:$K$15,MATCH(E35,'DS2025'!$J$5:$J$15,1)):
INDEX('DS2025'!$K$5:$K$15,MATCH(E35,'DS2025'!$J$5:$J$15,1)+1),
INDEX('DS2025'!$J$5:$J$15,MATCH(E35,'DS2025'!$J$5:$J$15,1)):
INDEX('DS2025'!$J$5:$J$15,MATCH(E35,'DS2025'!$J$5:$J$15,1)+1)),
IF($F$4=Database!$A$6,
_xlfn.FORECAST.LINEAR(E35,
INDEX('DS2025'!$N$5:$N$15,MATCH(E35,'DS2025'!$M$5:$M$15,1)):
INDEX('DS2025'!$N$5:$N$15,MATCH(E35,'DS2025'!$M$5:$M$15,1)+1),
INDEX('DS2025'!$M$5:$M$15,MATCH(E35,'DS2025'!$M$5:$M$15,1)):
INDEX('DS2025'!$M$5:$M$15,MATCH(E35,'DS2025'!$M$5:$M$15,1)+1)),
IF($F$4=Database!$A$7,
_xlfn.FORECAST.LINEAR(E35,
INDEX('DS2025'!$Q$5:$Q$15,MATCH(E35,'DS2025'!$P$5:$P$15,1)):
INDEX('DS2025'!$Q$5:$Q$15,MATCH(E35,'DS2025'!$P$5:$P$15,1)+1),
INDEX('DS2025'!$P$5:$P$15,MATCH(E35,'DS2025'!$P$5:$P$15,1)):
INDEX('DS2025'!$P$5:$P$15,MATCH(E35,'DS2025'!$P$5:$P$15,1)+1)),
IF($F$4=Database!$A$8,
_xlfn.FORECAST.LINEAR(E35,
INDEX('DS2025'!$T$5:$T$15,MATCH(E35,'DS2025'!$S$5:$S$15,1)):
INDEX('DS2025'!$T$5:$T$15,MATCH(E35,'DS2025'!$S$5:$S$15,1)+1),
INDEX('DS2025'!$S$5:$S$15,MATCH(E35,'DS2025'!$S$5:$S$15,1)):
INDEX('DS2025'!$S$5:$S$15,MATCH(E35,'DS2025'!$S$5:$S$15,1)+1)),
IF($F$4=Database!$A$9,
_xlfn.FORECAST.LINEAR(E35,
INDEX('DS2025'!$W$5:$W$15,MATCH(E35,'DS2025'!$V$5:$V$15,1)):
INDEX('DS2025'!$W$5:$W$15,MATCH(E35,'DS2025'!$V$5:$V$15,1)+1),
INDEX('DS2025'!$V$5:$V$15,MATCH(E35,'DS2025'!$V$5:$V$15,1)):
INDEX('DS2025'!$V$5:$V$15,MATCH(E35,'DS2025'!$V$5:$V$15,1)+1)),
IF($F$4=Database!$A$10,
_xlfn.FORECAST.LINEAR(E35,
INDEX('DS2025'!$Z$5:$Z$15,MATCH(E35,'DS2025'!$Y$5:$Y$15,1)):
INDEX('DS2025'!$Z$5:$Z$15,MATCH(E35,'DS2025'!$Y$5:$Y$15,1)+1),
INDEX('DS2025'!$Y$5:$Y$15,MATCH(E35,'DS2025'!$Y$5:$Y$15,1)):
INDEX('DS2025'!$Y$5:$Y$15,MATCH(E35,'DS2025'!$Y$5:$Y$15,1)+1)),
IF($F$4=Database!$A$11,
_xlfn.FORECAST.LINEAR(
E35,
INDEX('DS2025'!$B$21:$B$35,MATCH(E35,'DS2025'!$A$21:$A$35,1)):
INDEX('DS2025'!$B$21:$B$35,MATCH(E35,'DS2025'!$A$21:$A$35,1)+1),
INDEX('DS2025'!$A$21:$A$35,MATCH(E35,'DS2025'!$A$21:$A$35,1)):
INDEX('DS2025'!$A$21:$A$35,MATCH(E35,'DS2025'!$A$21:$A$35,1)+1)),
IF($F$4=Database!$A$12,
_xlfn.FORECAST.LINEAR(
E35,
INDEX('DS2025'!$E$21:$E$35,MATCH(E35,'DS2025'!$D$21:$D$35,1)):
INDEX('DS2025'!$E$21:$E$35,MATCH(E35,'DS2025'!$D$21:$D$35,1)+1),
INDEX('DS2025'!$D$21:$D$35,MATCH(E35,'DS2025'!$D$21:$D$35,1)):
INDEX('DS2025'!$D$21:$D$35,MATCH(E35,'DS2025'!$D$21:$D$35,1)+1)),
IF($F$4=Database!$A$13,
_xlfn.FORECAST.LINEAR(
E35,
INDEX('DS2025'!$H$21:$H$35,MATCH(E35,'DS2025'!$G$21:$G$35,1)):
INDEX('DS2025'!$H$21:$H$35,MATCH(E35,'DS2025'!$G$21:$G$35,1)+1),
INDEX('DS2025'!$G$21:$G$35,MATCH(E35,'DS2025'!$G$21:$G$35,1)):
INDEX('DS2025'!$G$21:$G$35,MATCH(E35,'DS2025'!$G$21:$G$35,1)+1)),
IF($F$4=Database!$A$14,
_xlfn.FORECAST.LINEAR(
E35,
INDEX('DS2025'!$K$21:$K$35,MATCH(E35,'DS2025'!$J$21:$J$35,1)):
INDEX('DS2025'!$K$21:$K$35,MATCH(E35,'DS2025'!$J$21:$J$35,1)+1),
INDEX('DS2025'!$J$21:$J$35,MATCH(E35,'DS2025'!$J$21:$J$35,1)):
INDEX('DS2025'!$J$21:$J$35,MATCH(E35,'DS2025'!$J$21:$J$35,1)+1)),
IF($F$4=Database!$A$15,
_xlfn.FORECAST.LINEAR(
E35,
INDEX('DS2025'!$N$21:$N$35,MATCH(E35,'DS2025'!$M$21:$M$35,1)):
INDEX('DS2025'!$N$21:$N$35,MATCH(E35,'DS2025'!$M$21:$M$35,1)+1),
INDEX('DS2025'!$M$21:$M$35,MATCH(E35,'DS2025'!$M$21:$M$35,1)):
INDEX('DS2025'!$M$21:$M$35,MATCH(E35,'DS2025'!$M$21:$M$35,1)+1)),
IF($F$4=Database!$A$16,
_xlfn.FORECAST.LINEAR(
E35,
INDEX('DS2025'!$Q$21:$Q$35,MATCH(E35,'DS2025'!$P$21:$P$35,1)):
INDEX('DS2025'!$Q$21:$Q$35,MATCH(E35,'DS2025'!$P$21:$P$35,1)+1),
INDEX('DS2025'!$P$21:$P$35,MATCH(E35,'DS2025'!$P$21:$P$35,1)):
INDEX('DS2025'!$P$21:$P$35,MATCH(E35,'DS2025'!$P$21:$P$35,1)+1)),
IF($F$4=Database!$A$17,
_xlfn.FORECAST.LINEAR(
E35,
INDEX('DS2025'!$T$21:$T$35,MATCH(E35,'DS2025'!$S$21:$S$35,1)):
INDEX('DS2025'!$T$21:$T$35,MATCH(E35,'DS2025'!$S$21:$S$35,1)+1),
INDEX('DS2025'!$S$21:$S$35,MATCH(E35,'DS2025'!$S$21:$S$35,1)):
INDEX('DS2025'!$S$21:$S$35,MATCH(E35,'DS2025'!$S$21:$S$35,1)+1)),
IF($F$4=Database!$A$18,
_xlfn.FORECAST.LINEAR(
E35,
INDEX('DS2025'!$W$21:$W$35,MATCH(E35,'DS2025'!$V$21:$V$35,1)):
INDEX('DS2025'!$W$21:$W$35,MATCH(E35,'DS2025'!$V$21:$V$35,1)+1),
INDEX('DS2025'!$V$21:$V$35,MATCH(E35,'DS2025'!$V$21:$V$35,1)):
INDEX('DS2025'!$V$21:$V$35,MATCH(E35,'DS2025'!$V$21:$V$35,1)+1)),
IF($F$4=Database!$A$19,
_xlfn.FORECAST.LINEAR(
E35,
INDEX('DS2025'!$Z$21:$Z$35,MATCH(E35,'DS2025'!$Y$21:$Y$35,1)):
INDEX('DS2025'!$Z$21:$Z$35,MATCH(E35,'DS2025'!$Y$21:$Y$35,1)+1),
INDEX('DS2025'!$Y$21:$Y$35,MATCH(E35,'DS2025'!$Y$21:$Y$35,1)):
INDEX('DS2025'!$Y$21:$Y$35,MATCH(E35,'DS2025'!$Y$21:$Y$35,1)+1)),
IF($F$4=Database!$A$20,
_xlfn.FORECAST.LINEAR(
E35,
INDEX('DS2025'!$AC$21:$AC$35,MATCH(E35,'DS2025'!$AB$21:$AB$35,1)):
INDEX('DS2025'!$AC$21:$AC$35,MATCH(E35,'DS2025'!$AB$21:$AB$35,1)+1),
INDEX('DS2025'!$AB$21:$AB$35,MATCH(E35,'DS2025'!$AB$21:$AB$35,1)):
INDEX('DS2025'!$AB$21:$AB$35,MATCH(E35,'DS2025'!$AB$21:$AB$35,1)+1))
)))))))))))))))))))</f>
        <v>-0.36015044991001799</v>
      </c>
      <c r="G35" s="98">
        <f t="shared" si="1"/>
        <v>109.58884955008998</v>
      </c>
      <c r="H35" s="98">
        <f>'Data 100 C'!D36</f>
        <v>108.473</v>
      </c>
      <c r="I35" s="98">
        <f>IF($I$4=Database!$A$2,
_xlfn.FORECAST.LINEAR(H35,
INDEX('DS2025'!$B$5:$B$15,MATCH(H35,'DS2025'!$A$5:$A$15,1)):
INDEX('DS2025'!$B$5:$B$15,MATCH(H35,'DS2025'!$A$5:$A$15,1)+1),
INDEX('DS2025'!$A$5:$A$15,MATCH(H35,'DS2025'!$A$5:$A$15,1)):
INDEX('DS2025'!$A$5:$A$15,MATCH(H35,'DS2025'!$A$5:$A$15,1)+1)),
IF($I$4=Database!$A$3,
_xlfn.FORECAST.LINEAR(H35,
INDEX('DS2025'!$E$5:$E$15,MATCH(H35,'DS2025'!$D$5:$D$15,1)):
INDEX('DS2025'!$E$5:$E$15,MATCH(H35,'DS2025'!$D$5:$D$15,1)+1),
INDEX('DS2025'!$D$5:$D$15,MATCH(H35,'DS2025'!$D$5:$D$15,1)):
INDEX('DS2025'!$D$5:$D$15,MATCH(H35,'DS2025'!$D$5:$D$15,1)+1)),
IF($I$4=Database!$A$4,
_xlfn.FORECAST.LINEAR(H35,
INDEX('DS2025'!$H$5:$H$15,MATCH(H35,'DS2025'!$G$5:$G$15,1)):
INDEX('DS2025'!$H$5:$H$15,MATCH(H35,'DS2025'!$G$5:$G$15,1)+1),
INDEX('DS2025'!$G$5:$G$15,MATCH(H35,'DS2025'!$G$5:$G$15,1)):
INDEX('DS2025'!$G$5:$G$15,MATCH(H35,'DS2025'!$G$5:$G$15,1)+1)),
IF($I$4=Database!$A$5,
_xlfn.FORECAST.LINEAR(H35,
INDEX('DS2025'!$K$5:$K$15,MATCH(H35,'DS2025'!$J$5:$J$15,1)):
INDEX('DS2025'!$K$5:$K$15,MATCH(H35,'DS2025'!$J$5:$J$15,1)+1),
INDEX('DS2025'!$J$5:$J$15,MATCH(H35,'DS2025'!$J$5:$J$15,1)):
INDEX('DS2025'!$J$5:$J$15,MATCH(H35,'DS2025'!$J$5:$J$15,1)+1)),
IF($I$4=Database!$A$6,
_xlfn.FORECAST.LINEAR(H35,
INDEX('DS2025'!$N$5:$N$15,MATCH(H35,'DS2025'!$M$5:$M$15,1)):
INDEX('DS2025'!$N$5:$N$15,MATCH(H35,'DS2025'!$M$5:$M$15,1)+1),
INDEX('DS2025'!$M$5:$M$15,MATCH(H35,'DS2025'!$M$5:$M$15,1)):
INDEX('DS2025'!$M$5:$M$15,MATCH(H35,'DS2025'!$M$5:$M$15,1)+1)),
IF($I$4=Database!$A$7,
_xlfn.FORECAST.LINEAR(H35,
INDEX('DS2025'!$Q$5:$Q$15,MATCH(H35,'DS2025'!$P$5:$P$15,1)):
INDEX('DS2025'!$Q$5:$Q$15,MATCH(H35,'DS2025'!$P$5:$P$15,1)+1),
INDEX('DS2025'!$P$5:$P$15,MATCH(H35,'DS2025'!$P$5:$P$15,1)):
INDEX('DS2025'!$P$5:$P$15,MATCH(H35,'DS2025'!$P$5:$P$15,1)+1)),
IF($I$4=Database!$A$8,
_xlfn.FORECAST.LINEAR(H35,
INDEX('DS2025'!$T$5:$T$15,MATCH(H35,'DS2025'!$S$5:$S$15,1)):
INDEX('DS2025'!$T$5:$T$15,MATCH(H35,'DS2025'!$S$5:$S$15,1)+1),
INDEX('DS2025'!$S$5:$S$15,MATCH(H35,'DS2025'!$S$5:$S$15,1)):
INDEX('DS2025'!$S$5:$S$15,MATCH(H35,'DS2025'!$S$5:$S$15,1)+1)),
IF($I$4=Database!$A$9,
_xlfn.FORECAST.LINEAR(H35,
INDEX('DS2025'!$W$5:$W$15,MATCH(H35,'DS2025'!$V$5:$V$15,1)):
INDEX('DS2025'!$W$5:$W$15,MATCH(H35,'DS2025'!$V$5:$V$15,1)+1),
INDEX('DS2025'!$V$5:$V$15,MATCH(H35,'DS2025'!$V$5:$V$15,1)):
INDEX('DS2025'!$V$5:$V$15,MATCH(H35,'DS2025'!$V$5:$V$15,1)+1)),
IF($I$4=Database!$A$10,
_xlfn.FORECAST.LINEAR(H35,
INDEX('DS2025'!$Z$5:$Z$15,MATCH(H35,'DS2025'!$Y$5:$Y$15,1)):
INDEX('DS2025'!$Z$5:$Z$15,MATCH(H35,'DS2025'!$Y$5:$Y$15,1)+1),
INDEX('DS2025'!$Y$5:$Y$15,MATCH(H35,'DS2025'!$Y$5:$Y$15,1)):
INDEX('DS2025'!$Y$5:$Y$15,MATCH(H35,'DS2025'!$Y$5:$Y$15,1)+1)),
IF($I$4=Database!$A$11,
_xlfn.FORECAST.LINEAR(
H35,
INDEX('DS2025'!$B$21:$B$35,MATCH(H35,'DS2025'!$A$21:$A$35,1)):
INDEX('DS2025'!$B$21:$B$35,MATCH(H35,'DS2025'!$A$21:$A$35,1)+1),
INDEX('DS2025'!$A$21:$A$35,MATCH(H35,'DS2025'!$A$21:$A$35,1)):
INDEX('DS2025'!$A$21:$A$35,MATCH(H35,'DS2025'!$A$21:$A$35,1)+1)),
IF($I$4=Database!$A$12,
_xlfn.FORECAST.LINEAR(
H35,
INDEX('DS2025'!$E$21:$E$35,MATCH(H35,'DS2025'!$D$21:$D$35,1)):
INDEX('DS2025'!$E$21:$E$35,MATCH(H35,'DS2025'!$D$21:$D$35,1)+1),
INDEX('DS2025'!$D$21:$D$35,MATCH(H35,'DS2025'!$D$21:$D$35,1)):
INDEX('DS2025'!$D$21:$D$35,MATCH(H35,'DS2025'!$D$21:$D$35,1)+1)),
IF($I$4=Database!$A$13,
_xlfn.FORECAST.LINEAR(
H35,
INDEX('DS2025'!$H$21:$H$35,MATCH(H35,'DS2025'!$G$21:$G$35,1)):
INDEX('DS2025'!$H$21:$H$35,MATCH(H35,'DS2025'!$G$21:$G$35,1)+1),
INDEX('DS2025'!$G$21:$G$35,MATCH(H35,'DS2025'!$G$21:$G$35,1)):
INDEX('DS2025'!$G$21:$G$35,MATCH(H35,'DS2025'!$G$21:$G$35,1)+1)),
IF($I$4=Database!$A$14,
_xlfn.FORECAST.LINEAR(
H35,
INDEX('DS2025'!$K$21:$K$35,MATCH(H35,'DS2025'!$J$21:$J$35,1)):
INDEX('DS2025'!$K$21:$K$35,MATCH(H35,'DS2025'!$J$21:$J$35,1)+1),
INDEX('DS2025'!$J$21:$J$35,MATCH(H35,'DS2025'!$J$21:$J$35,1)):
INDEX('DS2025'!$J$21:$J$35,MATCH(H35,'DS2025'!$J$21:$J$35,1)+1)),
IF($I$4=Database!$A$15,
_xlfn.FORECAST.LINEAR(
H35,
INDEX('DS2025'!$N$21:$N$35,MATCH(H35,'DS2025'!$M$21:$M$35,1)):
INDEX('DS2025'!$N$21:$N$35,MATCH(H35,'DS2025'!$M$21:$M$35,1)+1),
INDEX('DS2025'!$M$21:$M$35,MATCH(H35,'DS2025'!$M$21:$M$35,1)):
INDEX('DS2025'!$M$21:$M$35,MATCH(H35,'DS2025'!$M$21:$M$35,1)+1)),
IF($I$4=Database!$A$16,
_xlfn.FORECAST.LINEAR(
H35,
INDEX('DS2025'!$Q$21:$Q$35,MATCH(H35,'DS2025'!$P$21:$P$35,1)):
INDEX('DS2025'!$Q$21:$Q$35,MATCH(H35,'DS2025'!$P$21:$P$35,1)+1),
INDEX('DS2025'!$P$21:$P$35,MATCH(H35,'DS2025'!$P$21:$P$35,1)):
INDEX('DS2025'!$P$21:$P$35,MATCH(H35,'DS2025'!$P$21:$P$35,1)+1)),
IF($I$4=Database!$A$17,
_xlfn.FORECAST.LINEAR(
H35,
INDEX('DS2025'!$T$21:$T$35,MATCH(H35,'DS2025'!$S$21:$S$35,1)):
INDEX('DS2025'!$T$21:$T$35,MATCH(H35,'DS2025'!$S$21:$S$35,1)+1),
INDEX('DS2025'!$S$21:$S$35,MATCH(H35,'DS2025'!$S$21:$S$35,1)):
INDEX('DS2025'!$S$21:$S$35,MATCH(H35,'DS2025'!$S$21:$S$35,1)+1)),
IF($I$4=Database!$A$18,
_xlfn.FORECAST.LINEAR(
H35,
INDEX('DS2025'!$W$21:$W$35,MATCH(H35,'DS2025'!$V$21:$V$35,1)):
INDEX('DS2025'!$W$21:$W$35,MATCH(H35,'DS2025'!$V$21:$V$35,1)+1),
INDEX('DS2025'!$V$21:$V$35,MATCH(H35,'DS2025'!$V$21:$V$35,1)):
INDEX('DS2025'!$V$21:$V$35,MATCH(H35,'DS2025'!$V$21:$V$35,1)+1)),
IF($I$4=Database!$A$19,
_xlfn.FORECAST.LINEAR(
H35,
INDEX('DS2025'!$Z$21:$Z$35,MATCH(H35,'DS2025'!$Y$21:$Y$35,1)):
INDEX('DS2025'!$Z$21:$Z$35,MATCH(H35,'DS2025'!$Y$21:$Y$35,1)+1),
INDEX('DS2025'!$Y$21:$Y$35,MATCH(H35,'DS2025'!$Y$21:$Y$35,1)):
INDEX('DS2025'!$Y$21:$Y$35,MATCH(H35,'DS2025'!$Y$21:$Y$35,1)+1)),
IF($I$4=Database!$A$20,
_xlfn.FORECAST.LINEAR(
H35,
INDEX('DS2025'!$AC$21:$AC$35,MATCH(H35,'DS2025'!$AB$21:$AB$35,1)):
INDEX('DS2025'!$AC$21:$AC$35,MATCH(H35,'DS2025'!$AB$21:$AB$35,1)+1),
INDEX('DS2025'!$AB$21:$AB$35,MATCH(H35,'DS2025'!$AB$21:$AB$35,1)):
INDEX('DS2025'!$AB$21:$AB$35,MATCH(H35,'DS2025'!$AB$21:$AB$35,1)+1))
)))))))))))))))))))</f>
        <v>-0.23174129472298671</v>
      </c>
      <c r="J35" s="98">
        <f t="shared" si="2"/>
        <v>108.24125870527702</v>
      </c>
      <c r="K35" s="98">
        <f>'Data 100 C'!E36</f>
        <v>108.861</v>
      </c>
      <c r="L35" s="98">
        <f>IF($L$4=Database!$A$2,
_xlfn.FORECAST.LINEAR(K35,
INDEX('DS2025'!$B$5:$B$15,MATCH(K35,'DS2025'!$A$5:$A$15,1)):
INDEX('DS2025'!$B$5:$B$15,MATCH(K35,'DS2025'!$A$5:$A$15,1)+1),
INDEX('DS2025'!$A$5:$A$15,MATCH(K35,'DS2025'!$A$5:$A$15,1)):
INDEX('DS2025'!$A$5:$A$15,MATCH(K35,'DS2025'!$A$5:$A$15,1)+1)),
IF($L$4=Database!$A$3,
_xlfn.FORECAST.LINEAR(K35,
INDEX('DS2025'!$E$5:$E$15,MATCH(K35,'DS2025'!$D$5:$D$15,1)):
INDEX('DS2025'!$E$5:$E$15,MATCH(K35,'DS2025'!$D$5:$D$15,1)+1),
INDEX('DS2025'!$D$5:$D$15,MATCH(K35,'DS2025'!$D$5:$D$15,1)):
INDEX('DS2025'!$D$5:$D$15,MATCH(K35,'DS2025'!$D$5:$D$15,1)+1)),
IF($L$4=Database!$A$4,
_xlfn.FORECAST.LINEAR(K35,
INDEX('DS2025'!$H$5:$H$15,MATCH(K35,'DS2025'!$G$5:$G$15,1)):
INDEX('DS2025'!$H$5:$H$15,MATCH(K35,'DS2025'!$G$5:$G$15,1)+1),
INDEX('DS2025'!$G$5:$G$15,MATCH(K35,'DS2025'!$G$5:$G$15,1)):
INDEX('DS2025'!$G$5:$G$15,MATCH(K35,'DS2025'!$G$5:$G$15,1)+1)),
IF($L$4=Database!$A$5,
_xlfn.FORECAST.LINEAR(K35,
INDEX('DS2025'!$K$5:$K$15,MATCH(K35,'DS2025'!$J$5:$J$15,1)):
INDEX('DS2025'!$K$5:$K$15,MATCH(K35,'DS2025'!$J$5:$J$15,1)+1),
INDEX('DS2025'!$J$5:$J$15,MATCH(K35,'DS2025'!$J$5:$J$15,1)):
INDEX('DS2025'!$J$5:$J$15,MATCH(K35,'DS2025'!$J$5:$J$15,1)+1)),
IF($L$4=Database!$A$6,
_xlfn.FORECAST.LINEAR(K35,
INDEX('DS2025'!$N$5:$N$15,MATCH(K35,'DS2025'!$M$5:$M$15,1)):
INDEX('DS2025'!$N$5:$N$15,MATCH(K35,'DS2025'!$M$5:$M$15,1)+1),
INDEX('DS2025'!$M$5:$M$15,MATCH(K35,'DS2025'!$M$5:$M$15,1)):
INDEX('DS2025'!$M$5:$M$15,MATCH(K35,'DS2025'!$M$5:$M$15,1)+1)),
IF($L$4=Database!$A$7,
_xlfn.FORECAST.LINEAR(K35,
INDEX('DS2025'!$Q$5:$Q$15,MATCH(K35,'DS2025'!$P$5:$P$15,1)):
INDEX('DS2025'!$Q$5:$Q$15,MATCH(K35,'DS2025'!$P$5:$P$15,1)+1),
INDEX('DS2025'!$P$5:$P$15,MATCH(K35,'DS2025'!$P$5:$P$15,1)):
INDEX('DS2025'!$P$5:$P$15,MATCH(K35,'DS2025'!$P$5:$P$15,1)+1)),
IF($L$4=Database!$A$8,
_xlfn.FORECAST.LINEAR(K35,
INDEX('DS2025'!$T$5:$T$15,MATCH(K35,'DS2025'!$S$5:$S$15,1)):
INDEX('DS2025'!$T$5:$T$15,MATCH(K35,'DS2025'!$S$5:$S$15,1)+1),
INDEX('DS2025'!$S$5:$S$15,MATCH(K35,'DS2025'!$S$5:$S$15,1)):
INDEX('DS2025'!$S$5:$S$15,MATCH(K35,'DS2025'!$S$5:$S$15,1)+1)),
IF($L$4=Database!$A$9,
_xlfn.FORECAST.LINEAR(K35,
INDEX('DS2025'!$W$5:$W$15,MATCH(K35,'DS2025'!$V$5:$V$15,1)):
INDEX('DS2025'!$W$5:$W$15,MATCH(K35,'DS2025'!$V$5:$V$15,1)+1),
INDEX('DS2025'!$V$5:$V$15,MATCH(K35,'DS2025'!$V$5:$V$15,1)):
INDEX('DS2025'!$V$5:$V$15,MATCH(K35,'DS2025'!$V$5:$V$15,1)+1)),
IF($L$4=Database!$A$10,
_xlfn.FORECAST.LINEAR(K35,
INDEX('DS2025'!$Z$5:$Z$15,MATCH(K35,'DS2025'!$Y$5:$Y$15,1)):
INDEX('DS2025'!$Z$5:$Z$15,MATCH(K35,'DS2025'!$Y$5:$Y$15,1)+1),
INDEX('DS2025'!$Y$5:$Y$15,MATCH(K35,'DS2025'!$Y$5:$Y$15,1)):
INDEX('DS2025'!$Y$5:$Y$15,MATCH(K35,'DS2025'!$Y$5:$Y$15,1)+1)),
IF($L$4=Database!$A$11,
_xlfn.FORECAST.LINEAR(
K35,
INDEX('DS2025'!$B$21:$B$35,MATCH(K35,'DS2025'!$A$21:$A$35,1)):
INDEX('DS2025'!$B$21:$B$35,MATCH(K35,'DS2025'!$A$21:$A$35,1)+1),
INDEX('DS2025'!$A$21:$A$35,MATCH(K35,'DS2025'!$A$21:$A$35,1)):
INDEX('DS2025'!$A$21:$A$35,MATCH(K35,'DS2025'!$A$21:$A$35,1)+1)),
IF($L$4=Database!$A$12,
_xlfn.FORECAST.LINEAR(
K35,
INDEX('DS2025'!$E$21:$E$35,MATCH(K35,'DS2025'!$D$21:$D$35,1)):
INDEX('DS2025'!$E$21:$E$35,MATCH(K35,'DS2025'!$D$21:$D$35,1)+1),
INDEX('DS2025'!$D$21:$D$35,MATCH(K35,'DS2025'!$D$21:$D$35,1)):
INDEX('DS2025'!$D$21:$D$35,MATCH(K35,'DS2025'!$D$21:$D$35,1)+1)),
IF($L$4=Database!$A$13,
_xlfn.FORECAST.LINEAR(
K35,
INDEX('DS2025'!$H$21:$H$35,MATCH(K35,'DS2025'!$G$21:$G$35,1)):
INDEX('DS2025'!$H$21:$H$35,MATCH(K35,'DS2025'!$G$21:$G$35,1)+1),
INDEX('DS2025'!$G$21:$G$35,MATCH(K35,'DS2025'!$G$21:$G$35,1)):
INDEX('DS2025'!$G$21:$G$35,MATCH(K35,'DS2025'!$G$21:$G$35,1)+1)),
IF($L$4=Database!$A$14,
_xlfn.FORECAST.LINEAR(
K35,
INDEX('DS2025'!$K$21:$K$35,MATCH(K35,'DS2025'!$J$21:$J$35,1)):
INDEX('DS2025'!$K$21:$K$35,MATCH(K35,'DS2025'!$J$21:$J$35,1)+1),
INDEX('DS2025'!$J$21:$J$35,MATCH(K35,'DS2025'!$J$21:$J$35,1)):
INDEX('DS2025'!$J$21:$J$35,MATCH(K35,'DS2025'!$J$21:$J$35,1)+1)),
IF($L$4=Database!$A$15,
_xlfn.FORECAST.LINEAR(
K35,
INDEX('DS2025'!$N$21:$N$35,MATCH(K35,'DS2025'!$M$21:$M$35,1)):
INDEX('DS2025'!$N$21:$N$35,MATCH(K35,'DS2025'!$M$21:$M$35,1)+1),
INDEX('DS2025'!$M$21:$M$35,MATCH(K35,'DS2025'!$M$21:$M$35,1)):
INDEX('DS2025'!$M$21:$M$35,MATCH(K35,'DS2025'!$M$21:$M$35,1)+1)),
IF($L$4=Database!$A$16,
_xlfn.FORECAST.LINEAR(
K35,
INDEX('DS2025'!$Q$21:$Q$35,MATCH(K35,'DS2025'!$P$21:$P$35,1)):
INDEX('DS2025'!$Q$21:$Q$35,MATCH(K35,'DS2025'!$P$21:$P$35,1)+1),
INDEX('DS2025'!$P$21:$P$35,MATCH(K35,'DS2025'!$P$21:$P$35,1)):
INDEX('DS2025'!$P$21:$P$35,MATCH(K35,'DS2025'!$P$21:$P$35,1)+1)),
IF($L$4=Database!$A$17,
_xlfn.FORECAST.LINEAR(
K35,
INDEX('DS2025'!$T$21:$T$35,MATCH(K35,'DS2025'!$S$21:$S$35,1)):
INDEX('DS2025'!$T$21:$T$35,MATCH(K35,'DS2025'!$S$21:$S$35,1)+1),
INDEX('DS2025'!$S$21:$S$35,MATCH(K35,'DS2025'!$S$21:$S$35,1)):
INDEX('DS2025'!$S$21:$S$35,MATCH(K35,'DS2025'!$S$21:$S$35,1)+1)),
IF($L$4=Database!$A$18,
_xlfn.FORECAST.LINEAR(
K35,
INDEX('DS2025'!$W$21:$W$35,MATCH(K35,'DS2025'!$V$21:$V$35,1)):
INDEX('DS2025'!$W$21:$W$35,MATCH(K35,'DS2025'!$V$21:$V$35,1)+1),
INDEX('DS2025'!$V$21:$V$35,MATCH(K35,'DS2025'!$V$21:$V$35,1)):
INDEX('DS2025'!$V$21:$V$35,MATCH(K35,'DS2025'!$V$21:$V$35,1)+1)),
IF($L$4=Database!$A$19,
_xlfn.FORECAST.LINEAR(
K35,
INDEX('DS2025'!$Z$21:$Z$35,MATCH(K35,'DS2025'!$Y$21:$Y$35,1)):
INDEX('DS2025'!$Z$21:$Z$35,MATCH(K35,'DS2025'!$Y$21:$Y$35,1)+1),
INDEX('DS2025'!$Y$21:$Y$35,MATCH(K35,'DS2025'!$Y$21:$Y$35,1)):
INDEX('DS2025'!$Y$21:$Y$35,MATCH(K35,'DS2025'!$Y$21:$Y$35,1)+1)),
IF($L$4=Database!$A$20,
_xlfn.FORECAST.LINEAR(
K35,
INDEX('DS2025'!$AC$21:$AC$35,MATCH(K35,'DS2025'!$AB$21:$AB$35,1)):
INDEX('DS2025'!$AC$21:$AC$35,MATCH(K35,'DS2025'!$AB$21:$AB$35,1)+1),
INDEX('DS2025'!$AB$21:$AB$35,MATCH(K35,'DS2025'!$AB$21:$AB$35,1)):
INDEX('DS2025'!$AB$21:$AB$35,MATCH(K35,'DS2025'!$AB$21:$AB$35,1)+1))
)))))))))))))))))))</f>
        <v>-0.36001991601679662</v>
      </c>
      <c r="M35" s="98">
        <f t="shared" si="3"/>
        <v>108.50098008398321</v>
      </c>
      <c r="N35" s="317">
        <f>'Data 100 C'!F36</f>
        <v>106.651</v>
      </c>
      <c r="O35" s="98">
        <f>IF($O$4=Database!$A$2,
_xlfn.FORECAST.LINEAR(N35,
INDEX('DS2025'!$B$5:$B$15,MATCH(N35,'DS2025'!$A$5:$A$15,1)):
INDEX('DS2025'!$B$5:$B$15,MATCH(N35,'DS2025'!$A$5:$A$15,1)+1),
INDEX('DS2025'!$A$5:$A$15,MATCH(N35,'DS2025'!$A$5:$A$15,1)):
INDEX('DS2025'!$A$5:$A$15,MATCH(N35,'DS2025'!$A$5:$A$15,1)+1)),
IF($O$4=Database!$A$3,
_xlfn.FORECAST.LINEAR(N35,
INDEX('DS2025'!$E$5:$E$15,MATCH(N35,'DS2025'!$D$5:$D$15,1)):
INDEX('DS2025'!$E$5:$E$15,MATCH(N35,'DS2025'!$D$5:$D$15,1)+1),
INDEX('DS2025'!$D$5:$D$15,MATCH(N35,'DS2025'!$D$5:$D$15,1)):
INDEX('DS2025'!$D$5:$D$15,MATCH(N35,'DS2025'!$D$5:$D$15,1)+1)),
IF($O$4=Database!$A$4,
_xlfn.FORECAST.LINEAR(N35,
INDEX('DS2025'!$H$5:$H$15,MATCH(N35,'DS2025'!$G$5:$G$15,1)):
INDEX('DS2025'!$H$5:$H$15,MATCH(N35,'DS2025'!$G$5:$G$15,1)+1),
INDEX('DS2025'!$G$5:$G$15,MATCH(N35,'DS2025'!$G$5:$G$15,1)):
INDEX('DS2025'!$G$5:$G$15,MATCH(N35,'DS2025'!$G$5:$G$15,1)+1)),
IF($O$4=Database!$A$5,
_xlfn.FORECAST.LINEAR(N35,
INDEX('DS2025'!$K$5:$K$15,MATCH(N35,'DS2025'!$J$5:$J$15,1)):
INDEX('DS2025'!$K$5:$K$15,MATCH(N35,'DS2025'!$J$5:$J$15,1)+1),
INDEX('DS2025'!$J$5:$J$15,MATCH(N35,'DS2025'!$J$5:$J$15,1)):
INDEX('DS2025'!$J$5:$J$15,MATCH(N35,'DS2025'!$J$5:$J$15,1)+1)),
IF($O$4=Database!$A$6,
_xlfn.FORECAST.LINEAR(N35,
INDEX('DS2025'!$N$5:$N$15,MATCH(N35,'DS2025'!$M$5:$M$15,1)):
INDEX('DS2025'!$N$5:$N$15,MATCH(N35,'DS2025'!$M$5:$M$15,1)+1),
INDEX('DS2025'!$M$5:$M$15,MATCH(N35,'DS2025'!$M$5:$M$15,1)):
INDEX('DS2025'!$M$5:$M$15,MATCH(N35,'DS2025'!$M$5:$M$15,1)+1)),
IF($O$4=Database!$A$7,
_xlfn.FORECAST.LINEAR(N35,
INDEX('DS2025'!$Q$5:$Q$15,MATCH(N35,'DS2025'!$P$5:$P$15,1)):
INDEX('DS2025'!$Q$5:$Q$15,MATCH(N35,'DS2025'!$P$5:$P$15,1)+1),
INDEX('DS2025'!$P$5:$P$15,MATCH(N35,'DS2025'!$P$5:$P$15,1)):
INDEX('DS2025'!$P$5:$P$15,MATCH(N35,'DS2025'!$P$5:$P$15,1)+1)),
IF($O$4=Database!$A$8,
_xlfn.FORECAST.LINEAR(N35,
INDEX('DS2025'!$T$5:$T$15,MATCH(N35,'DS2025'!$S$5:$S$15,1)):
INDEX('DS2025'!$T$5:$T$15,MATCH(N35,'DS2025'!$S$5:$S$15,1)+1),
INDEX('DS2025'!$S$5:$S$15,MATCH(N35,'DS2025'!$S$5:$S$15,1)):
INDEX('DS2025'!$S$5:$S$15,MATCH(N35,'DS2025'!$S$5:$S$15,1)+1)),
IF($O$4=Database!$A$9,
_xlfn.FORECAST.LINEAR(N35,
INDEX('DS2025'!$W$5:$W$15,MATCH(N35,'DS2025'!$V$5:$V$15,1)):
INDEX('DS2025'!$W$5:$W$15,MATCH(N35,'DS2025'!$V$5:$V$15,1)+1),
INDEX('DS2025'!$V$5:$V$15,MATCH(N35,'DS2025'!$V$5:$V$15,1)):
INDEX('DS2025'!$V$5:$V$15,MATCH(N35,'DS2025'!$V$5:$V$15,1)+1)),
IF($O$4=Database!$A$10,
_xlfn.FORECAST.LINEAR(N35,
INDEX('DS2025'!$Z$5:$Z$15,MATCH(N35,'DS2025'!$Y$5:$Y$15,1)):
INDEX('DS2025'!$Z$5:$Z$15,MATCH(N35,'DS2025'!$Y$5:$Y$15,1)+1),
INDEX('DS2025'!$Y$5:$Y$15,MATCH(N35,'DS2025'!$Y$5:$Y$15,1)):
INDEX('DS2025'!$Y$5:$Y$15,MATCH(N35,'DS2025'!$Y$5:$Y$15,1)+1)),
IF($O$4=Database!$A$11,
_xlfn.FORECAST.LINEAR(
N35,
INDEX('DS2025'!$B$21:$B$35,MATCH(N35,'DS2025'!$A$21:$A$35,1)):
INDEX('DS2025'!$B$21:$B$35,MATCH(N35,'DS2025'!$A$21:$A$35,1)+1),
INDEX('DS2025'!$A$21:$A$35,MATCH(N35,'DS2025'!$A$21:$A$35,1)):
INDEX('DS2025'!$A$21:$A$35,MATCH(N35,'DS2025'!$A$21:$A$35,1)+1)),
IF($O$4=Database!$A$12,
_xlfn.FORECAST.LINEAR(
N35,
INDEX('DS2025'!$E$21:$E$35,MATCH(N35,'DS2025'!$D$21:$D$35,1)):
INDEX('DS2025'!$E$21:$E$35,MATCH(N35,'DS2025'!$D$21:$D$35,1)+1),
INDEX('DS2025'!$D$21:$D$35,MATCH(N35,'DS2025'!$D$21:$D$35,1)):
INDEX('DS2025'!$D$21:$D$35,MATCH(N35,'DS2025'!$D$21:$D$35,1)+1)),
IF($O$4=Database!$A$13,
_xlfn.FORECAST.LINEAR(
N35,
INDEX('DS2025'!$H$21:$H$35,MATCH(N35,'DS2025'!$G$21:$G$35,1)):
INDEX('DS2025'!$H$21:$H$35,MATCH(N35,'DS2025'!$G$21:$G$35,1)+1),
INDEX('DS2025'!$G$21:$G$35,MATCH(N35,'DS2025'!$G$21:$G$35,1)):
INDEX('DS2025'!$G$21:$G$35,MATCH(N35,'DS2025'!$G$21:$G$35,1)+1)),
IF($O$4=Database!$A$14,
_xlfn.FORECAST.LINEAR(
N35,
INDEX('DS2025'!$K$21:$K$35,MATCH(N35,'DS2025'!$J$21:$J$35,1)):
INDEX('DS2025'!$K$21:$K$35,MATCH(N35,'DS2025'!$J$21:$J$35,1)+1),
INDEX('DS2025'!$J$21:$J$35,MATCH(N35,'DS2025'!$J$21:$J$35,1)):
INDEX('DS2025'!$J$21:$J$35,MATCH(N35,'DS2025'!$J$21:$J$35,1)+1)),
IF($O$4=Database!$A$15,
_xlfn.FORECAST.LINEAR(
N35,
INDEX('DS2025'!$N$21:$N$35,MATCH(N35,'DS2025'!$M$21:$M$35,1)):
INDEX('DS2025'!$N$21:$N$35,MATCH(N35,'DS2025'!$M$21:$M$35,1)+1),
INDEX('DS2025'!$M$21:$M$35,MATCH(N35,'DS2025'!$M$21:$M$35,1)):
INDEX('DS2025'!$M$21:$M$35,MATCH(N35,'DS2025'!$M$21:$M$35,1)+1)),
IF($O$4=Database!$A$16,
_xlfn.FORECAST.LINEAR(
N35,
INDEX('DS2025'!$Q$21:$Q$35,MATCH(N35,'DS2025'!$P$21:$P$35,1)):
INDEX('DS2025'!$Q$21:$Q$35,MATCH(N35,'DS2025'!$P$21:$P$35,1)+1),
INDEX('DS2025'!$P$21:$P$35,MATCH(N35,'DS2025'!$P$21:$P$35,1)):
INDEX('DS2025'!$P$21:$P$35,MATCH(N35,'DS2025'!$P$21:$P$35,1)+1)),
IF($O$4=Database!$A$17,
_xlfn.FORECAST.LINEAR(
N35,
INDEX('DS2025'!$T$21:$T$35,MATCH(N35,'DS2025'!$S$21:$S$35,1)):
INDEX('DS2025'!$T$21:$T$35,MATCH(N35,'DS2025'!$S$21:$S$35,1)+1),
INDEX('DS2025'!$S$21:$S$35,MATCH(N35,'DS2025'!$S$21:$S$35,1)):
INDEX('DS2025'!$S$21:$S$35,MATCH(N35,'DS2025'!$S$21:$S$35,1)+1)),
IF($O$4=Database!$A$18,
_xlfn.FORECAST.LINEAR(
N35,
INDEX('DS2025'!$W$21:$W$35,MATCH(N35,'DS2025'!$V$21:$V$35,1)):
INDEX('DS2025'!$W$21:$W$35,MATCH(N35,'DS2025'!$V$21:$V$35,1)+1),
INDEX('DS2025'!$V$21:$V$35,MATCH(N35,'DS2025'!$V$21:$V$35,1)):
INDEX('DS2025'!$V$21:$V$35,MATCH(N35,'DS2025'!$V$21:$V$35,1)+1)),
IF($O$4=Database!$A$19,
_xlfn.FORECAST.LINEAR(
N35,
INDEX('DS2025'!$Z$21:$Z$35,MATCH(N35,'DS2025'!$Y$21:$Y$35,1)):
INDEX('DS2025'!$Z$21:$Z$35,MATCH(N35,'DS2025'!$Y$21:$Y$35,1)+1),
INDEX('DS2025'!$Y$21:$Y$35,MATCH(N35,'DS2025'!$Y$21:$Y$35,1)):
INDEX('DS2025'!$Y$21:$Y$35,MATCH(N35,'DS2025'!$Y$21:$Y$35,1)+1)),
IF($O$4=Database!$A$20,
_xlfn.FORECAST.LINEAR(
N35,
INDEX('DS2025'!$AC$21:$AC$35,MATCH(N35,'DS2025'!$AB$21:$AB$35,1)):
INDEX('DS2025'!$AC$21:$AC$35,MATCH(N35,'DS2025'!$AB$21:$AB$35,1)+1),
INDEX('DS2025'!$AB$21:$AB$35,MATCH(N35,'DS2025'!$AB$21:$AB$35,1)):
INDEX('DS2025'!$AB$21:$AB$35,MATCH(N35,'DS2025'!$AB$21:$AB$35,1)+1))
)))))))))))))))))))</f>
        <v>-0.35975476904619075</v>
      </c>
      <c r="P35" s="96">
        <f t="shared" si="4"/>
        <v>106.29124523095381</v>
      </c>
      <c r="Q35" s="317">
        <f>'Data 100 C'!G36</f>
        <v>107.985</v>
      </c>
      <c r="R35" s="98">
        <f>IF($R$4=Database!$A$2,
_xlfn.FORECAST.LINEAR(Q35,
INDEX('DS2025'!$B$5:$B$15,MATCH(Q35,'DS2025'!$A$5:$A$15,1)):
INDEX('DS2025'!$B$5:$B$15,MATCH(Q35,'DS2025'!$A$5:$A$15,1)+1),
INDEX('DS2025'!$A$5:$A$15,MATCH(Q35,'DS2025'!$A$5:$A$15,1)):
INDEX('DS2025'!$A$5:$A$15,MATCH(Q35,'DS2025'!$A$5:$A$15,1)+1)),
IF($R$4=Database!$A$3,
_xlfn.FORECAST.LINEAR(Q35,
INDEX('DS2025'!$E$5:$E$15,MATCH(Q35,'DS2025'!$D$5:$D$15,1)):
INDEX('DS2025'!$E$5:$E$15,MATCH(Q35,'DS2025'!$D$5:$D$15,1)+1),
INDEX('DS2025'!$D$5:$D$15,MATCH(Q35,'DS2025'!$D$5:$D$15,1)):
INDEX('DS2025'!$D$5:$D$15,MATCH(Q35,'DS2025'!$D$5:$D$15,1)+1)),
IF($R$4=Database!$A$4,
_xlfn.FORECAST.LINEAR(Q35,
INDEX('DS2025'!$H$5:$H$15,MATCH(Q35,'DS2025'!$G$5:$G$15,1)):
INDEX('DS2025'!$H$5:$H$15,MATCH(Q35,'DS2025'!$G$5:$G$15,1)+1),
INDEX('DS2025'!$G$5:$G$15,MATCH(Q35,'DS2025'!$G$5:$G$15,1)):
INDEX('DS2025'!$G$5:$G$15,MATCH(Q35,'DS2025'!$G$5:$G$15,1)+1)),
IF($R$4=Database!$A$5,
_xlfn.FORECAST.LINEAR(Q35,
INDEX('DS2025'!$K$5:$K$15,MATCH(Q35,'DS2025'!$J$5:$J$15,1)):
INDEX('DS2025'!$K$5:$K$15,MATCH(Q35,'DS2025'!$J$5:$J$15,1)+1),
INDEX('DS2025'!$J$5:$J$15,MATCH(Q35,'DS2025'!$J$5:$J$15,1)):
INDEX('DS2025'!$J$5:$J$15,MATCH(Q35,'DS2025'!$J$5:$J$15,1)+1)),
IF($R$4=Database!$A$6,
_xlfn.FORECAST.LINEAR(Q35,
INDEX('DS2025'!$N$5:$N$15,MATCH(Q35,'DS2025'!$M$5:$M$15,1)):
INDEX('DS2025'!$N$5:$N$15,MATCH(Q35,'DS2025'!$M$5:$M$15,1)+1),
INDEX('DS2025'!$M$5:$M$15,MATCH(Q35,'DS2025'!$M$5:$M$15,1)):
INDEX('DS2025'!$M$5:$M$15,MATCH(Q35,'DS2025'!$M$5:$M$15,1)+1)),
IF($R$4=Database!$A$7,
_xlfn.FORECAST.LINEAR(Q35,
INDEX('DS2025'!$Q$5:$Q$15,MATCH(Q35,'DS2025'!$P$5:$P$15,1)):
INDEX('DS2025'!$Q$5:$Q$15,MATCH(Q35,'DS2025'!$P$5:$P$15,1)+1),
INDEX('DS2025'!$P$5:$P$15,MATCH(Q35,'DS2025'!$P$5:$P$15,1)):
INDEX('DS2025'!$P$5:$P$15,MATCH(Q35,'DS2025'!$P$5:$P$15,1)+1)),
IF($R$4=Database!$A$8,
_xlfn.FORECAST.LINEAR(Q35,
INDEX('DS2025'!$T$5:$T$15,MATCH(Q35,'DS2025'!$S$5:$S$15,1)):
INDEX('DS2025'!$T$5:$T$15,MATCH(Q35,'DS2025'!$S$5:$S$15,1)+1),
INDEX('DS2025'!$S$5:$S$15,MATCH(Q35,'DS2025'!$S$5:$S$15,1)):
INDEX('DS2025'!$S$5:$S$15,MATCH(Q35,'DS2025'!$S$5:$S$15,1)+1)),
IF($R$4=Database!$A$9,
_xlfn.FORECAST.LINEAR(Q35,
INDEX('DS2025'!$W$5:$W$15,MATCH(Q35,'DS2025'!$V$5:$V$15,1)):
INDEX('DS2025'!$W$5:$W$15,MATCH(Q35,'DS2025'!$V$5:$V$15,1)+1),
INDEX('DS2025'!$V$5:$V$15,MATCH(Q35,'DS2025'!$V$5:$V$15,1)):
INDEX('DS2025'!$V$5:$V$15,MATCH(Q35,'DS2025'!$V$5:$V$15,1)+1)),
IF($R$4=Database!$A$10,
_xlfn.FORECAST.LINEAR(Q35,
INDEX('DS2025'!$Z$5:$Z$15,MATCH(Q35,'DS2025'!$Y$5:$Y$15,1)):
INDEX('DS2025'!$Z$5:$Z$15,MATCH(Q35,'DS2025'!$Y$5:$Y$15,1)+1),
INDEX('DS2025'!$Y$5:$Y$15,MATCH(Q35,'DS2025'!$Y$5:$Y$15,1)):
INDEX('DS2025'!$Y$5:$Y$15,MATCH(Q35,'DS2025'!$Y$5:$Y$15,1)+1)),
IF($R$4=Database!$A$11,
_xlfn.FORECAST.LINEAR(
Q35,
INDEX('DS2025'!$B$21:$B$35,MATCH(Q35,'DS2025'!$A$21:$A$35,1)):
INDEX('DS2025'!$B$21:$B$35,MATCH(Q35,'DS2025'!$A$21:$A$35,1)+1),
INDEX('DS2025'!$A$21:$A$35,MATCH(Q35,'DS2025'!$A$21:$A$35,1)):
INDEX('DS2025'!$A$21:$A$35,MATCH(Q35,'DS2025'!$A$21:$A$35,1)+1)),
IF($R$4=Database!$A$12,
_xlfn.FORECAST.LINEAR(
Q35,
INDEX('DS2025'!$E$21:$E$35,MATCH(Q35,'DS2025'!$D$21:$D$35,1)):
INDEX('DS2025'!$E$21:$E$35,MATCH(Q35,'DS2025'!$D$21:$D$35,1)+1),
INDEX('DS2025'!$D$21:$D$35,MATCH(Q35,'DS2025'!$D$21:$D$35,1)):
INDEX('DS2025'!$D$21:$D$35,MATCH(Q35,'DS2025'!$D$21:$D$35,1)+1)),
IF($R$4=Database!$A$13,
_xlfn.FORECAST.LINEAR(
Q35,
INDEX('DS2025'!$H$21:$H$35,MATCH(Q35,'DS2025'!$G$21:$G$35,1)):
INDEX('DS2025'!$H$21:$H$35,MATCH(Q35,'DS2025'!$G$21:$G$35,1)+1),
INDEX('DS2025'!$G$21:$G$35,MATCH(Q35,'DS2025'!$G$21:$G$35,1)):
INDEX('DS2025'!$G$21:$G$35,MATCH(Q35,'DS2025'!$G$21:$G$35,1)+1)),
IF($R$4=Database!$A$14,
_xlfn.FORECAST.LINEAR(
Q35,
INDEX('DS2025'!$K$21:$K$35,MATCH(Q35,'DS2025'!$J$21:$J$35,1)):
INDEX('DS2025'!$K$21:$K$35,MATCH(Q35,'DS2025'!$J$21:$J$35,1)+1),
INDEX('DS2025'!$J$21:$J$35,MATCH(Q35,'DS2025'!$J$21:$J$35,1)):
INDEX('DS2025'!$J$21:$J$35,MATCH(Q35,'DS2025'!$J$21:$J$35,1)+1)),
IF($R$4=Database!$A$15,
_xlfn.FORECAST.LINEAR(
Q35,
INDEX('DS2025'!$N$21:$N$35,MATCH(Q35,'DS2025'!$M$21:$M$35,1)):
INDEX('DS2025'!$N$21:$N$35,MATCH(Q35,'DS2025'!$M$21:$M$35,1)+1),
INDEX('DS2025'!$M$21:$M$35,MATCH(Q35,'DS2025'!$M$21:$M$35,1)):
INDEX('DS2025'!$M$21:$M$35,MATCH(Q35,'DS2025'!$M$21:$M$35,1)+1)),
IF($R$4=Database!$A$16,
_xlfn.FORECAST.LINEAR(
Q35,
INDEX('DS2025'!$Q$21:$Q$35,MATCH(Q35,'DS2025'!$P$21:$P$35,1)):
INDEX('DS2025'!$Q$21:$Q$35,MATCH(Q35,'DS2025'!$P$21:$P$35,1)+1),
INDEX('DS2025'!$P$21:$P$35,MATCH(Q35,'DS2025'!$P$21:$P$35,1)):
INDEX('DS2025'!$P$21:$P$35,MATCH(Q35,'DS2025'!$P$21:$P$35,1)+1)),
IF($R$4=Database!$A$17,
_xlfn.FORECAST.LINEAR(
Q35,
INDEX('DS2025'!$T$21:$T$35,MATCH(Q35,'DS2025'!$S$21:$S$35,1)):
INDEX('DS2025'!$T$21:$T$35,MATCH(Q35,'DS2025'!$S$21:$S$35,1)+1),
INDEX('DS2025'!$S$21:$S$35,MATCH(Q35,'DS2025'!$S$21:$S$35,1)):
INDEX('DS2025'!$S$21:$S$35,MATCH(Q35,'DS2025'!$S$21:$S$35,1)+1)),
IF($R$4=Database!$A$18,
_xlfn.FORECAST.LINEAR(
Q35,
INDEX('DS2025'!$W$21:$W$35,MATCH(Q35,'DS2025'!$V$21:$V$35,1)):
INDEX('DS2025'!$W$21:$W$35,MATCH(Q35,'DS2025'!$V$21:$V$35,1)+1),
INDEX('DS2025'!$V$21:$V$35,MATCH(Q35,'DS2025'!$V$21:$V$35,1)):
INDEX('DS2025'!$V$21:$V$35,MATCH(Q35,'DS2025'!$V$21:$V$35,1)+1)),
IF($R$4=Database!$A$19,
_xlfn.FORECAST.LINEAR(
Q35,
INDEX('DS2025'!$Z$21:$Z$35,MATCH(Q35,'DS2025'!$Y$21:$Y$35,1)):
INDEX('DS2025'!$Z$21:$Z$35,MATCH(Q35,'DS2025'!$Y$21:$Y$35,1)+1),
INDEX('DS2025'!$Y$21:$Y$35,MATCH(Q35,'DS2025'!$Y$21:$Y$35,1)):
INDEX('DS2025'!$Y$21:$Y$35,MATCH(Q35,'DS2025'!$Y$21:$Y$35,1)+1)),
IF($R$4=Database!$A$20,
_xlfn.FORECAST.LINEAR(
Q35,
INDEX('DS2025'!$AC$21:$AC$35,MATCH(Q35,'DS2025'!$AB$21:$AB$35,1)):
INDEX('DS2025'!$AC$21:$AC$35,MATCH(Q35,'DS2025'!$AB$21:$AB$35,1)+1),
INDEX('DS2025'!$AB$21:$AB$35,MATCH(Q35,'DS2025'!$AB$21:$AB$35,1)):
INDEX('DS2025'!$AB$21:$AB$35,MATCH(Q35,'DS2025'!$AB$21:$AB$35,1)+1))
)))))))))))))))))))</f>
        <v>-1.7558964525407478E-2</v>
      </c>
      <c r="S35" s="98">
        <f t="shared" si="5"/>
        <v>107.96744103547459</v>
      </c>
      <c r="T35" s="317">
        <f>'Data 100 C'!H36</f>
        <v>106.003</v>
      </c>
      <c r="U35" s="98">
        <f>IF($U$4=Database!$A$2,
_xlfn.FORECAST.LINEAR(T35,
INDEX('DS2025'!$B$5:$B$15,MATCH(T35,'DS2025'!$A$5:$A$15,1)):
INDEX('DS2025'!$B$5:$B$15,MATCH(T35,'DS2025'!$A$5:$A$15,1)+1),
INDEX('DS2025'!$A$5:$A$15,MATCH(T35,'DS2025'!$A$5:$A$15,1)):
INDEX('DS2025'!$A$5:$A$15,MATCH(T35,'DS2025'!$A$5:$A$15,1)+1)),
IF($U$4=Database!$A$3,
_xlfn.FORECAST.LINEAR(T35,
INDEX('DS2025'!$E$5:$E$15,MATCH(T35,'DS2025'!$D$5:$D$15,1)):
INDEX('DS2025'!$E$5:$E$15,MATCH(T35,'DS2025'!$D$5:$D$15,1)+1),
INDEX('DS2025'!$D$5:$D$15,MATCH(T35,'DS2025'!$D$5:$D$15,1)):
INDEX('DS2025'!$D$5:$D$15,MATCH(T35,'DS2025'!$D$5:$D$15,1)+1)),
IF($U$4=Database!$A$4,
_xlfn.FORECAST.LINEAR(T35,
INDEX('DS2025'!$H$5:$H$15,MATCH(T35,'DS2025'!$G$5:$G$15,1)):
INDEX('DS2025'!$H$5:$H$15,MATCH(T35,'DS2025'!$G$5:$G$15,1)+1),
INDEX('DS2025'!$G$5:$G$15,MATCH(T35,'DS2025'!$G$5:$G$15,1)):
INDEX('DS2025'!$G$5:$G$15,MATCH(T35,'DS2025'!$G$5:$G$15,1)+1)),
IF($U$4=Database!$A$5,
_xlfn.FORECAST.LINEAR(T35,
INDEX('DS2025'!$K$5:$K$15,MATCH(T35,'DS2025'!$J$5:$J$15,1)):
INDEX('DS2025'!$K$5:$K$15,MATCH(T35,'DS2025'!$J$5:$J$15,1)+1),
INDEX('DS2025'!$J$5:$J$15,MATCH(T35,'DS2025'!$J$5:$J$15,1)):
INDEX('DS2025'!$J$5:$J$15,MATCH(T35,'DS2025'!$J$5:$J$15,1)+1)),
IF($U$4=Database!$A$6,
_xlfn.FORECAST.LINEAR(T35,
INDEX('DS2025'!$N$5:$N$15,MATCH(T35,'DS2025'!$M$5:$M$15,1)):
INDEX('DS2025'!$N$5:$N$15,MATCH(T35,'DS2025'!$M$5:$M$15,1)+1),
INDEX('DS2025'!$M$5:$M$15,MATCH(T35,'DS2025'!$M$5:$M$15,1)):
INDEX('DS2025'!$M$5:$M$15,MATCH(T35,'DS2025'!$M$5:$M$15,1)+1)),
IF($U$4=Database!$A$7,
_xlfn.FORECAST.LINEAR(T35,
INDEX('DS2025'!$Q$5:$Q$15,MATCH(T35,'DS2025'!$P$5:$P$15,1)):
INDEX('DS2025'!$Q$5:$Q$15,MATCH(T35,'DS2025'!$P$5:$P$15,1)+1),
INDEX('DS2025'!$P$5:$P$15,MATCH(T35,'DS2025'!$P$5:$P$15,1)):
INDEX('DS2025'!$P$5:$P$15,MATCH(T35,'DS2025'!$P$5:$P$15,1)+1)),
IF($U$4=Database!$A$8,
_xlfn.FORECAST.LINEAR(T35,
INDEX('DS2025'!$T$5:$T$15,MATCH(T35,'DS2025'!$S$5:$S$15,1)):
INDEX('DS2025'!$T$5:$T$15,MATCH(T35,'DS2025'!$S$5:$S$15,1)+1),
INDEX('DS2025'!$S$5:$S$15,MATCH(T35,'DS2025'!$S$5:$S$15,1)):
INDEX('DS2025'!$S$5:$S$15,MATCH(T35,'DS2025'!$S$5:$S$15,1)+1)),
IF($U$4=Database!$A$9,
_xlfn.FORECAST.LINEAR(T35,
INDEX('DS2025'!$W$5:$W$15,MATCH(T35,'DS2025'!$V$5:$V$15,1)):
INDEX('DS2025'!$W$5:$W$15,MATCH(T35,'DS2025'!$V$5:$V$15,1)+1),
INDEX('DS2025'!$V$5:$V$15,MATCH(T35,'DS2025'!$V$5:$V$15,1)):
INDEX('DS2025'!$V$5:$V$15,MATCH(T35,'DS2025'!$V$5:$V$15,1)+1)),
IF($U$4=Database!$A$10,
_xlfn.FORECAST.LINEAR(T35,
INDEX('DS2025'!$Z$5:$Z$15,MATCH(T35,'DS2025'!$Y$5:$Y$15,1)):
INDEX('DS2025'!$Z$5:$Z$15,MATCH(T35,'DS2025'!$Y$5:$Y$15,1)+1),
INDEX('DS2025'!$Y$5:$Y$15,MATCH(T35,'DS2025'!$Y$5:$Y$15,1)):
INDEX('DS2025'!$Y$5:$Y$15,MATCH(T35,'DS2025'!$Y$5:$Y$15,1)+1)),
IF($U$4=Database!$A$11,
_xlfn.FORECAST.LINEAR(
T35,
INDEX('DS2025'!$B$21:$B$35,MATCH(T35,'DS2025'!$A$21:$A$35,1)):
INDEX('DS2025'!$B$21:$B$35,MATCH(T35,'DS2025'!$A$21:$A$35,1)+1),
INDEX('DS2025'!$A$21:$A$35,MATCH(T35,'DS2025'!$A$21:$A$35,1)):
INDEX('DS2025'!$A$21:$A$35,MATCH(T35,'DS2025'!$A$21:$A$35,1)+1)),
IF($U$4=Database!$A$12,
_xlfn.FORECAST.LINEAR(
T35,
INDEX('DS2025'!$E$21:$E$35,MATCH(T35,'DS2025'!$D$21:$D$35,1)):
INDEX('DS2025'!$E$21:$E$35,MATCH(T35,'DS2025'!$D$21:$D$35,1)+1),
INDEX('DS2025'!$D$21:$D$35,MATCH(T35,'DS2025'!$D$21:$D$35,1)):
INDEX('DS2025'!$D$21:$D$35,MATCH(T35,'DS2025'!$D$21:$D$35,1)+1)),
IF($U$4=Database!$A$13,
_xlfn.FORECAST.LINEAR(
T35,
INDEX('DS2025'!$H$21:$H$35,MATCH(T35,'DS2025'!$G$21:$G$35,1)):
INDEX('DS2025'!$H$21:$H$35,MATCH(T35,'DS2025'!$G$21:$G$35,1)+1),
INDEX('DS2025'!$G$21:$G$35,MATCH(T35,'DS2025'!$G$21:$G$35,1)):
INDEX('DS2025'!$G$21:$G$35,MATCH(T35,'DS2025'!$G$21:$G$35,1)+1)),
IF($U$4=Database!$A$14,
_xlfn.FORECAST.LINEAR(
T35,
INDEX('DS2025'!$K$21:$K$35,MATCH(T35,'DS2025'!$J$21:$J$35,1)):
INDEX('DS2025'!$K$21:$K$35,MATCH(T35,'DS2025'!$J$21:$J$35,1)+1),
INDEX('DS2025'!$J$21:$J$35,MATCH(T35,'DS2025'!$J$21:$J$35,1)):
INDEX('DS2025'!$J$21:$J$35,MATCH(T35,'DS2025'!$J$21:$J$35,1)+1)),
IF($U$4=Database!$A$15,
_xlfn.FORECAST.LINEAR(
T35,
INDEX('DS2025'!$N$21:$N$35,MATCH(T35,'DS2025'!$M$21:$M$35,1)):
INDEX('DS2025'!$N$21:$N$35,MATCH(T35,'DS2025'!$M$21:$M$35,1)+1),
INDEX('DS2025'!$M$21:$M$35,MATCH(T35,'DS2025'!$M$21:$M$35,1)):
INDEX('DS2025'!$M$21:$M$35,MATCH(T35,'DS2025'!$M$21:$M$35,1)+1)),
IF($U$4=Database!$A$16,
_xlfn.FORECAST.LINEAR(
T35,
INDEX('DS2025'!$Q$21:$Q$35,MATCH(T35,'DS2025'!$P$21:$P$35,1)):
INDEX('DS2025'!$Q$21:$Q$35,MATCH(T35,'DS2025'!$P$21:$P$35,1)+1),
INDEX('DS2025'!$P$21:$P$35,MATCH(T35,'DS2025'!$P$21:$P$35,1)):
INDEX('DS2025'!$P$21:$P$35,MATCH(T35,'DS2025'!$P$21:$P$35,1)+1)),
IF($U$4=Database!$A$17,
_xlfn.FORECAST.LINEAR(
T35,
INDEX('DS2025'!$T$21:$T$35,MATCH(T35,'DS2025'!$S$21:$S$35,1)):
INDEX('DS2025'!$T$21:$T$35,MATCH(T35,'DS2025'!$S$21:$S$35,1)+1),
INDEX('DS2025'!$S$21:$S$35,MATCH(T35,'DS2025'!$S$21:$S$35,1)):
INDEX('DS2025'!$S$21:$S$35,MATCH(T35,'DS2025'!$S$21:$S$35,1)+1)),
IF($U$4=Database!$A$18,
_xlfn.FORECAST.LINEAR(
T35,
INDEX('DS2025'!$W$21:$W$35,MATCH(T35,'DS2025'!$V$21:$V$35,1)):
INDEX('DS2025'!$W$21:$W$35,MATCH(T35,'DS2025'!$V$21:$V$35,1)+1),
INDEX('DS2025'!$V$21:$V$35,MATCH(T35,'DS2025'!$V$21:$V$35,1)):
INDEX('DS2025'!$V$21:$V$35,MATCH(T35,'DS2025'!$V$21:$V$35,1)+1)),
IF($U$4=Database!$A$19,
_xlfn.FORECAST.LINEAR(
T35,
INDEX('DS2025'!$Z$21:$Z$35,MATCH(T35,'DS2025'!$Y$21:$Y$35,1)):
INDEX('DS2025'!$Z$21:$Z$35,MATCH(T35,'DS2025'!$Y$21:$Y$35,1)+1),
INDEX('DS2025'!$Y$21:$Y$35,MATCH(T35,'DS2025'!$Y$21:$Y$35,1)):
INDEX('DS2025'!$Y$21:$Y$35,MATCH(T35,'DS2025'!$Y$21:$Y$35,1)+1)),
IF($U$4=Database!$A$20,
_xlfn.FORECAST.LINEAR(
T35,
INDEX('DS2025'!$AC$21:$AC$35,MATCH(T35,'DS2025'!$AB$21:$AB$35,1)):
INDEX('DS2025'!$AC$21:$AC$35,MATCH(T35,'DS2025'!$AB$21:$AB$35,1)+1),
INDEX('DS2025'!$AB$21:$AB$35,MATCH(T35,'DS2025'!$AB$21:$AB$35,1)):
INDEX('DS2025'!$AB$21:$AB$35,MATCH(T35,'DS2025'!$AB$21:$AB$35,1)+1))
)))))))))))))))))))</f>
        <v>-0.35967702459508094</v>
      </c>
      <c r="V35" s="98">
        <f t="shared" si="6"/>
        <v>105.64332297540491</v>
      </c>
      <c r="W35" s="317">
        <f>'Data 100 C'!I36</f>
        <v>106.884</v>
      </c>
      <c r="X35" s="98">
        <f>IF($X$4=Database!$A$2,
_xlfn.FORECAST.LINEAR(W35,
INDEX('DS2025'!$B$5:$B$15,MATCH(W35,'DS2025'!$A$5:$A$15,1)):
INDEX('DS2025'!$B$5:$B$15,MATCH(W35,'DS2025'!$A$5:$A$15,1)+1),
INDEX('DS2025'!$A$5:$A$15,MATCH(W35,'DS2025'!$A$5:$A$15,1)):
INDEX('DS2025'!$A$5:$A$15,MATCH(W35,'DS2025'!$A$5:$A$15,1)+1)),
IF($X$4=Database!$A$3,
_xlfn.FORECAST.LINEAR(W35,
INDEX('DS2025'!$E$5:$E$15,MATCH(W35,'DS2025'!$D$5:$D$15,1)):
INDEX('DS2025'!$E$5:$E$15,MATCH(W35,'DS2025'!$D$5:$D$15,1)+1),
INDEX('DS2025'!$D$5:$D$15,MATCH(W35,'DS2025'!$D$5:$D$15,1)):
INDEX('DS2025'!$D$5:$D$15,MATCH(W35,'DS2025'!$D$5:$D$15,1)+1)),
IF($X$4=Database!$A$4,
_xlfn.FORECAST.LINEAR(W35,
INDEX('DS2025'!$H$5:$H$15,MATCH(W35,'DS2025'!$G$5:$G$15,1)):
INDEX('DS2025'!$H$5:$H$15,MATCH(W35,'DS2025'!$G$5:$G$15,1)+1),
INDEX('DS2025'!$G$5:$G$15,MATCH(W35,'DS2025'!$G$5:$G$15,1)):
INDEX('DS2025'!$G$5:$G$15,MATCH(W35,'DS2025'!$G$5:$G$15,1)+1)),
IF($X$4=Database!$A$5,
_xlfn.FORECAST.LINEAR(W35,
INDEX('DS2025'!$K$5:$K$15,MATCH(W35,'DS2025'!$J$5:$J$15,1)):
INDEX('DS2025'!$K$5:$K$15,MATCH(W35,'DS2025'!$J$5:$J$15,1)+1),
INDEX('DS2025'!$J$5:$J$15,MATCH(W35,'DS2025'!$J$5:$J$15,1)):
INDEX('DS2025'!$J$5:$J$15,MATCH(W35,'DS2025'!$J$5:$J$15,1)+1)),
IF($X$4=Database!$A$6,
_xlfn.FORECAST.LINEAR(W35,
INDEX('DS2025'!$N$5:$N$15,MATCH(W35,'DS2025'!$M$5:$M$15,1)):
INDEX('DS2025'!$N$5:$N$15,MATCH(W35,'DS2025'!$M$5:$M$15,1)+1),
INDEX('DS2025'!$M$5:$M$15,MATCH(W35,'DS2025'!$M$5:$M$15,1)):
INDEX('DS2025'!$M$5:$M$15,MATCH(W35,'DS2025'!$M$5:$M$15,1)+1)),
IF($X$4=Database!$A$7,
_xlfn.FORECAST.LINEAR(W35,
INDEX('DS2025'!$Q$5:$Q$15,MATCH(W35,'DS2025'!$P$5:$P$15,1)):
INDEX('DS2025'!$Q$5:$Q$15,MATCH(W35,'DS2025'!$P$5:$P$15,1)+1),
INDEX('DS2025'!$P$5:$P$15,MATCH(W35,'DS2025'!$P$5:$P$15,1)):
INDEX('DS2025'!$P$5:$P$15,MATCH(W35,'DS2025'!$P$5:$P$15,1)+1)),
IF($X$4=Database!$A$8,
_xlfn.FORECAST.LINEAR(W35,
INDEX('DS2025'!$T$5:$T$15,MATCH(W35,'DS2025'!$S$5:$S$15,1)):
INDEX('DS2025'!$T$5:$T$15,MATCH(W35,'DS2025'!$S$5:$S$15,1)+1),
INDEX('DS2025'!$S$5:$S$15,MATCH(W35,'DS2025'!$S$5:$S$15,1)):
INDEX('DS2025'!$S$5:$S$15,MATCH(W35,'DS2025'!$S$5:$S$15,1)+1)),
IF($X$4=Database!$A$9,
_xlfn.FORECAST.LINEAR(W35,
INDEX('DS2025'!$W$5:$W$15,MATCH(W35,'DS2025'!$V$5:$V$15,1)):
INDEX('DS2025'!$W$5:$W$15,MATCH(W35,'DS2025'!$V$5:$V$15,1)+1),
INDEX('DS2025'!$V$5:$V$15,MATCH(W35,'DS2025'!$V$5:$V$15,1)):
INDEX('DS2025'!$V$5:$V$15,MATCH(W35,'DS2025'!$V$5:$V$15,1)+1)),
IF($X$4=Database!$A$10,
_xlfn.FORECAST.LINEAR(W35,
INDEX('DS2025'!$Z$5:$Z$15,MATCH(W35,'DS2025'!$Y$5:$Y$15,1)):
INDEX('DS2025'!$Z$5:$Z$15,MATCH(W35,'DS2025'!$Y$5:$Y$15,1)+1),
INDEX('DS2025'!$Y$5:$Y$15,MATCH(W35,'DS2025'!$Y$5:$Y$15,1)):
INDEX('DS2025'!$Y$5:$Y$15,MATCH(W35,'DS2025'!$Y$5:$Y$15,1)+1)),
IF($X$4=Database!$A$11,
_xlfn.FORECAST.LINEAR(
W35,
INDEX('DS2025'!$B$21:$B$35,MATCH(W35,'DS2025'!$A$21:$A$35,1)):
INDEX('DS2025'!$B$21:$B$35,MATCH(W35,'DS2025'!$A$21:$A$35,1)+1),
INDEX('DS2025'!$A$21:$A$35,MATCH(W35,'DS2025'!$A$21:$A$35,1)):
INDEX('DS2025'!$A$21:$A$35,MATCH(W35,'DS2025'!$A$21:$A$35,1)+1)),
IF($X$4=Database!$A$12,
_xlfn.FORECAST.LINEAR(
W35,
INDEX('DS2025'!$E$21:$E$35,MATCH(W35,'DS2025'!$D$21:$D$35,1)):
INDEX('DS2025'!$E$21:$E$35,MATCH(W35,'DS2025'!$D$21:$D$35,1)+1),
INDEX('DS2025'!$D$21:$D$35,MATCH(W35,'DS2025'!$D$21:$D$35,1)):
INDEX('DS2025'!$D$21:$D$35,MATCH(W35,'DS2025'!$D$21:$D$35,1)+1)),
IF($X$4=Database!$A$13,
_xlfn.FORECAST.LINEAR(
W35,
INDEX('DS2025'!$H$21:$H$35,MATCH(W35,'DS2025'!$G$21:$G$35,1)):
INDEX('DS2025'!$H$21:$H$35,MATCH(W35,'DS2025'!$G$21:$G$35,1)+1),
INDEX('DS2025'!$G$21:$G$35,MATCH(W35,'DS2025'!$G$21:$G$35,1)):
INDEX('DS2025'!$G$21:$G$35,MATCH(W35,'DS2025'!$G$21:$G$35,1)+1)),
IF($X$4=Database!$A$14,
_xlfn.FORECAST.LINEAR(
W35,
INDEX('DS2025'!$K$21:$K$35,MATCH(W35,'DS2025'!$J$21:$J$35,1)):
INDEX('DS2025'!$K$21:$K$35,MATCH(W35,'DS2025'!$J$21:$J$35,1)+1),
INDEX('DS2025'!$J$21:$J$35,MATCH(W35,'DS2025'!$J$21:$J$35,1)):
INDEX('DS2025'!$J$21:$J$35,MATCH(W35,'DS2025'!$J$21:$J$35,1)+1)),
IF($X$4=Database!$A$15,
_xlfn.FORECAST.LINEAR(
W35,
INDEX('DS2025'!$N$21:$N$35,MATCH(W35,'DS2025'!$M$21:$M$35,1)):
INDEX('DS2025'!$N$21:$N$35,MATCH(W35,'DS2025'!$M$21:$M$35,1)+1),
INDEX('DS2025'!$M$21:$M$35,MATCH(W35,'DS2025'!$M$21:$M$35,1)):
INDEX('DS2025'!$M$21:$M$35,MATCH(W35,'DS2025'!$M$21:$M$35,1)+1)),
IF($X$4=Database!$A$16,
_xlfn.FORECAST.LINEAR(
W35,
INDEX('DS2025'!$Q$21:$Q$35,MATCH(W35,'DS2025'!$P$21:$P$35,1)):
INDEX('DS2025'!$Q$21:$Q$35,MATCH(W35,'DS2025'!$P$21:$P$35,1)+1),
INDEX('DS2025'!$P$21:$P$35,MATCH(W35,'DS2025'!$P$21:$P$35,1)):
INDEX('DS2025'!$P$21:$P$35,MATCH(W35,'DS2025'!$P$21:$P$35,1)+1)),
IF($X$4=Database!$A$17,
_xlfn.FORECAST.LINEAR(
W35,
INDEX('DS2025'!$T$21:$T$35,MATCH(W35,'DS2025'!$S$21:$S$35,1)):
INDEX('DS2025'!$T$21:$T$35,MATCH(W35,'DS2025'!$S$21:$S$35,1)+1),
INDEX('DS2025'!$S$21:$S$35,MATCH(W35,'DS2025'!$S$21:$S$35,1)):
INDEX('DS2025'!$S$21:$S$35,MATCH(W35,'DS2025'!$S$21:$S$35,1)+1)),
IF($X$4=Database!$A$18,
_xlfn.FORECAST.LINEAR(
W35,
INDEX('DS2025'!$W$21:$W$35,MATCH(W35,'DS2025'!$V$21:$V$35,1)):
INDEX('DS2025'!$W$21:$W$35,MATCH(W35,'DS2025'!$V$21:$V$35,1)+1),
INDEX('DS2025'!$V$21:$V$35,MATCH(W35,'DS2025'!$V$21:$V$35,1)):
INDEX('DS2025'!$V$21:$V$35,MATCH(W35,'DS2025'!$V$21:$V$35,1)+1)),
IF($X$4=Database!$A$19,
_xlfn.FORECAST.LINEAR(
W35,
INDEX('DS2025'!$Z$21:$Z$35,MATCH(W35,'DS2025'!$Y$21:$Y$35,1)):
INDEX('DS2025'!$Z$21:$Z$35,MATCH(W35,'DS2025'!$Y$21:$Y$35,1)+1),
INDEX('DS2025'!$Y$21:$Y$35,MATCH(W35,'DS2025'!$Y$21:$Y$35,1)):
INDEX('DS2025'!$Y$21:$Y$35,MATCH(W35,'DS2025'!$Y$21:$Y$35,1)+1)),
IF($X$4=Database!$A$20,
_xlfn.FORECAST.LINEAR(
W35,
INDEX('DS2025'!$AC$21:$AC$35,MATCH(W35,'DS2025'!$AB$21:$AB$35,1)):
INDEX('DS2025'!$AC$21:$AC$35,MATCH(W35,'DS2025'!$AB$21:$AB$35,1)+1),
INDEX('DS2025'!$AB$21:$AB$35,MATCH(W35,'DS2025'!$AB$21:$AB$35,1)):
INDEX('DS2025'!$AB$21:$AB$35,MATCH(W35,'DS2025'!$AB$21:$AB$35,1)+1))
)))))))))))))))))))</f>
        <v>-0.35978272345530893</v>
      </c>
      <c r="Y35" s="98">
        <f t="shared" si="7"/>
        <v>106.52421727654469</v>
      </c>
      <c r="Z35" s="97">
        <f>'Data 100 C'!J36</f>
        <v>108.79300000000001</v>
      </c>
      <c r="AA35" s="98">
        <f>IF($AA$4=Database!$A$2,
_xlfn.FORECAST.LINEAR(Z35,
INDEX('DS2025'!$B$5:$B$15,MATCH(Z35,'DS2025'!$A$5:$A$15,1)):
INDEX('DS2025'!$B$5:$B$15,MATCH(Z35,'DS2025'!$A$5:$A$15,1)+1),
INDEX('DS2025'!$A$5:$A$15,MATCH(Z35,'DS2025'!$A$5:$A$15,1)):
INDEX('DS2025'!$A$5:$A$15,MATCH(Z35,'DS2025'!$A$5:$A$15,1)+1)),
IF($AA$4=Database!$A$3,
_xlfn.FORECAST.LINEAR(Z35,
INDEX('DS2025'!$E$5:$E$15,MATCH(Z35,'DS2025'!$D$5:$D$15,1)):
INDEX('DS2025'!$E$5:$E$15,MATCH(Z35,'DS2025'!$D$5:$D$15,1)+1),
INDEX('DS2025'!$D$5:$D$15,MATCH(Z35,'DS2025'!$D$5:$D$15,1)):
INDEX('DS2025'!$D$5:$D$15,MATCH(Z35,'DS2025'!$D$5:$D$15,1)+1)),
IF($AA$4=Database!$A$4,
_xlfn.FORECAST.LINEAR(Z35,
INDEX('DS2025'!$H$5:$H$15,MATCH(Z35,'DS2025'!$G$5:$G$15,1)):
INDEX('DS2025'!$H$5:$H$15,MATCH(Z35,'DS2025'!$G$5:$G$15,1)+1),
INDEX('DS2025'!$G$5:$G$15,MATCH(Z35,'DS2025'!$G$5:$G$15,1)):
INDEX('DS2025'!$G$5:$G$15,MATCH(Z35,'DS2025'!$G$5:$G$15,1)+1)),
IF($AA$4=Database!$A$5,
_xlfn.FORECAST.LINEAR(Z35,
INDEX('DS2025'!$K$5:$K$15,MATCH(Z35,'DS2025'!$J$5:$J$15,1)):
INDEX('DS2025'!$K$5:$K$15,MATCH(Z35,'DS2025'!$J$5:$J$15,1)+1),
INDEX('DS2025'!$J$5:$J$15,MATCH(Z35,'DS2025'!$J$5:$J$15,1)):
INDEX('DS2025'!$J$5:$J$15,MATCH(Z35,'DS2025'!$J$5:$J$15,1)+1)),
IF($AA$4=Database!$A$6,
_xlfn.FORECAST.LINEAR(Z35,
INDEX('DS2025'!$N$5:$N$15,MATCH(Z35,'DS2025'!$M$5:$M$15,1)):
INDEX('DS2025'!$N$5:$N$15,MATCH(Z35,'DS2025'!$M$5:$M$15,1)+1),
INDEX('DS2025'!$M$5:$M$15,MATCH(Z35,'DS2025'!$M$5:$M$15,1)):
INDEX('DS2025'!$M$5:$M$15,MATCH(Z35,'DS2025'!$M$5:$M$15,1)+1)),
IF($AA$4=Database!$A$7,
_xlfn.FORECAST.LINEAR(Z35,
INDEX('DS2025'!$Q$5:$Q$15,MATCH(Z35,'DS2025'!$P$5:$P$15,1)):
INDEX('DS2025'!$Q$5:$Q$15,MATCH(Z35,'DS2025'!$P$5:$P$15,1)+1),
INDEX('DS2025'!$P$5:$P$15,MATCH(Z35,'DS2025'!$P$5:$P$15,1)):
INDEX('DS2025'!$P$5:$P$15,MATCH(Z35,'DS2025'!$P$5:$P$15,1)+1)),
IF($AA$4=Database!$A$8,
_xlfn.FORECAST.LINEAR(Z35,
INDEX('DS2025'!$T$5:$T$15,MATCH(Z35,'DS2025'!$S$5:$S$15,1)):
INDEX('DS2025'!$T$5:$T$15,MATCH(Z35,'DS2025'!$S$5:$S$15,1)+1),
INDEX('DS2025'!$S$5:$S$15,MATCH(Z35,'DS2025'!$S$5:$S$15,1)):
INDEX('DS2025'!$S$5:$S$15,MATCH(Z35,'DS2025'!$S$5:$S$15,1)+1)),
IF($AA$4=Database!$A$9,
_xlfn.FORECAST.LINEAR(Z35,
INDEX('DS2025'!$W$5:$W$15,MATCH(Z35,'DS2025'!$V$5:$V$15,1)):
INDEX('DS2025'!$W$5:$W$15,MATCH(Z35,'DS2025'!$V$5:$V$15,1)+1),
INDEX('DS2025'!$V$5:$V$15,MATCH(Z35,'DS2025'!$V$5:$V$15,1)):
INDEX('DS2025'!$V$5:$V$15,MATCH(Z35,'DS2025'!$V$5:$V$15,1)+1)),
IF($AA$4=Database!$A$10,
_xlfn.FORECAST.LINEAR(Z35,
INDEX('DS2025'!$Z$5:$Z$15,MATCH(Z35,'DS2025'!$Y$5:$Y$15,1)):
INDEX('DS2025'!$Z$5:$Z$15,MATCH(Z35,'DS2025'!$Y$5:$Y$15,1)+1),
INDEX('DS2025'!$Y$5:$Y$15,MATCH(Z35,'DS2025'!$Y$5:$Y$15,1)):
INDEX('DS2025'!$Y$5:$Y$15,MATCH(Z35,'DS2025'!$Y$5:$Y$15,1)+1)),
IF($AA$4=Database!$A$11,
_xlfn.FORECAST.LINEAR(
Z35,
INDEX('DS2025'!$B$21:$B$35,MATCH(Z35,'DS2025'!$A$21:$A$35,1)):
INDEX('DS2025'!$B$21:$B$35,MATCH(Z35,'DS2025'!$A$21:$A$35,1)+1),
INDEX('DS2025'!$A$21:$A$35,MATCH(Z35,'DS2025'!$A$21:$A$35,1)):
INDEX('DS2025'!$A$21:$A$35,MATCH(Z35,'DS2025'!$A$21:$A$35,1)+1)),
IF($AA$4=Database!$A$12,
_xlfn.FORECAST.LINEAR(
Z35,
INDEX('DS2025'!$E$21:$E$35,MATCH(Z35,'DS2025'!$D$21:$D$35,1)):
INDEX('DS2025'!$E$21:$E$35,MATCH(Z35,'DS2025'!$D$21:$D$35,1)+1),
INDEX('DS2025'!$D$21:$D$35,MATCH(Z35,'DS2025'!$D$21:$D$35,1)):
INDEX('DS2025'!$D$21:$D$35,MATCH(Z35,'DS2025'!$D$21:$D$35,1)+1)),
IF($AA$4=Database!$A$13,
_xlfn.FORECAST.LINEAR(
Z35,
INDEX('DS2025'!$H$21:$H$35,MATCH(Z35,'DS2025'!$G$21:$G$35,1)):
INDEX('DS2025'!$H$21:$H$35,MATCH(Z35,'DS2025'!$G$21:$G$35,1)+1),
INDEX('DS2025'!$G$21:$G$35,MATCH(Z35,'DS2025'!$G$21:$G$35,1)):
INDEX('DS2025'!$G$21:$G$35,MATCH(Z35,'DS2025'!$G$21:$G$35,1)+1)),
IF($AA$4=Database!$A$14,
_xlfn.FORECAST.LINEAR(
Z35,
INDEX('DS2025'!$K$21:$K$35,MATCH(Z35,'DS2025'!$J$21:$J$35,1)):
INDEX('DS2025'!$K$21:$K$35,MATCH(Z35,'DS2025'!$J$21:$J$35,1)+1),
INDEX('DS2025'!$J$21:$J$35,MATCH(Z35,'DS2025'!$J$21:$J$35,1)):
INDEX('DS2025'!$J$21:$J$35,MATCH(Z35,'DS2025'!$J$21:$J$35,1)+1)),
IF($AA$4=Database!$A$15,
_xlfn.FORECAST.LINEAR(
Z35,
INDEX('DS2025'!$N$21:$N$35,MATCH(Z35,'DS2025'!$M$21:$M$35,1)):
INDEX('DS2025'!$N$21:$N$35,MATCH(Z35,'DS2025'!$M$21:$M$35,1)+1),
INDEX('DS2025'!$M$21:$M$35,MATCH(Z35,'DS2025'!$M$21:$M$35,1)):
INDEX('DS2025'!$M$21:$M$35,MATCH(Z35,'DS2025'!$M$21:$M$35,1)+1)),
IF($AA$4=Database!$A$16,
_xlfn.FORECAST.LINEAR(
Z35,
INDEX('DS2025'!$Q$21:$Q$35,MATCH(Z35,'DS2025'!$P$21:$P$35,1)):
INDEX('DS2025'!$Q$21:$Q$35,MATCH(Z35,'DS2025'!$P$21:$P$35,1)+1),
INDEX('DS2025'!$P$21:$P$35,MATCH(Z35,'DS2025'!$P$21:$P$35,1)):
INDEX('DS2025'!$P$21:$P$35,MATCH(Z35,'DS2025'!$P$21:$P$35,1)+1)),
IF($AA$4=Database!$A$17,
_xlfn.FORECAST.LINEAR(
Z35,
INDEX('DS2025'!$T$21:$T$35,MATCH(Z35,'DS2025'!$S$21:$S$35,1)):
INDEX('DS2025'!$T$21:$T$35,MATCH(Z35,'DS2025'!$S$21:$S$35,1)+1),
INDEX('DS2025'!$S$21:$S$35,MATCH(Z35,'DS2025'!$S$21:$S$35,1)):
INDEX('DS2025'!$S$21:$S$35,MATCH(Z35,'DS2025'!$S$21:$S$35,1)+1)),
IF($AA$4=Database!$A$18,
_xlfn.FORECAST.LINEAR(
Z35,
INDEX('DS2025'!$W$21:$W$35,MATCH(Z35,'DS2025'!$V$21:$V$35,1)):
INDEX('DS2025'!$W$21:$W$35,MATCH(Z35,'DS2025'!$V$21:$V$35,1)+1),
INDEX('DS2025'!$V$21:$V$35,MATCH(Z35,'DS2025'!$V$21:$V$35,1)):
INDEX('DS2025'!$V$21:$V$35,MATCH(Z35,'DS2025'!$V$21:$V$35,1)+1)),
IF($AA$4=Database!$A$19,
_xlfn.FORECAST.LINEAR(
Z35,
INDEX('DS2025'!$Z$21:$Z$35,MATCH(Z35,'DS2025'!$Y$21:$Y$35,1)):
INDEX('DS2025'!$Z$21:$Z$35,MATCH(Z35,'DS2025'!$Y$21:$Y$35,1)+1),
INDEX('DS2025'!$Y$21:$Y$35,MATCH(Z35,'DS2025'!$Y$21:$Y$35,1)):
INDEX('DS2025'!$Y$21:$Y$35,MATCH(Z35,'DS2025'!$Y$21:$Y$35,1)+1)),
IF($AA$4=Database!$A$20,
_xlfn.FORECAST.LINEAR(
Z35,
INDEX('DS2025'!$AC$21:$AC$35,MATCH(Z35,'DS2025'!$AB$21:$AB$35,1)):
INDEX('DS2025'!$AC$21:$AC$35,MATCH(Z35,'DS2025'!$AB$21:$AB$35,1)+1),
INDEX('DS2025'!$AB$21:$AB$35,MATCH(Z35,'DS2025'!$AB$21:$AB$35,1)):
INDEX('DS2025'!$AB$21:$AB$35,MATCH(Z35,'DS2025'!$AB$21:$AB$35,1)+1))
)))))))))))))))))))</f>
        <v>-0.36001175764847027</v>
      </c>
      <c r="AB35" s="97">
        <f t="shared" si="8"/>
        <v>108.43298824235154</v>
      </c>
      <c r="AC35" s="318">
        <f>'Data 100 C'!K36</f>
        <v>107.5</v>
      </c>
      <c r="AD35" s="42"/>
      <c r="AE35" s="42"/>
      <c r="AF35" s="42"/>
    </row>
    <row r="36" spans="1:61" ht="15" customHeight="1">
      <c r="A36" s="316">
        <v>30</v>
      </c>
      <c r="B36" s="316">
        <f>'Data 100 C'!B37</f>
        <v>109.04300000000001</v>
      </c>
      <c r="C36" s="98">
        <f>IF($C$4=Database!$A$2,
_xlfn.FORECAST.LINEAR(B36,
INDEX('DS2025'!$B$5:$B$15,MATCH(B36,'DS2025'!$A$5:$A$15,1)):
INDEX('DS2025'!$B$5:$B$15,MATCH(B36,'DS2025'!$A$5:$A$15,1)+1),
INDEX('DS2025'!$A$5:$A$15,MATCH(B36,'DS2025'!$A$5:$A$15,1)):
INDEX('DS2025'!$A$5:$A$15,MATCH(B36,'DS2025'!$A$5:$A$15,1)+1)),
IF($C$4=Database!$A$3,
_xlfn.FORECAST.LINEAR(B36,
INDEX('DS2025'!$E$5:$E$15,MATCH(B36,'DS2025'!$D$5:$D$15,1)):
INDEX('DS2025'!$E$5:$E$15,MATCH(B36,'DS2025'!$D$5:$D$15,1)+1),
INDEX('DS2025'!$D$5:$D$15,MATCH(B36,'DS2025'!$D$5:$D$15,1)):
INDEX('DS2025'!$D$5:$D$15,MATCH(B36,'DS2025'!$D$5:$D$15,1)+1)),
IF($C$4=Database!$A$4,
_xlfn.FORECAST.LINEAR(B36,
INDEX('DS2025'!$H$5:$H$15,MATCH(B36,'DS2025'!$G$5:$G$15,1)):
INDEX('DS2025'!$H$5:$H$15,MATCH(B36,'DS2025'!$G$5:$G$15,1)+1),
INDEX('DS2025'!$G$5:$G$15,MATCH(B36,'DS2025'!$G$5:$G$15,1)):
INDEX('DS2025'!$G$5:$G$15,MATCH(B36,'DS2025'!$G$5:$G$15,1)+1)),
IF($C$4=Database!$A$5,
_xlfn.FORECAST.LINEAR(B36,
INDEX('DS2025'!$K$5:$K$15,MATCH(B36,'DS2025'!$J$5:$J$15,1)):
INDEX('DS2025'!$K$5:$K$15,MATCH(B36,'DS2025'!$J$5:$J$15,1)+1),
INDEX('DS2025'!$J$5:$J$15,MATCH(B36,'DS2025'!$J$5:$J$15,1)):
INDEX('DS2025'!$J$5:$J$15,MATCH(B36,'DS2025'!$J$5:$J$15,1)+1)),
IF($C$4=Database!$A$6,
_xlfn.FORECAST.LINEAR(B36,
INDEX('DS2025'!$N$5:$N$15,MATCH(B36,'DS2025'!$M$5:$M$15,1)):
INDEX('DS2025'!$N$5:$N$15,MATCH(B36,'DS2025'!$M$5:$M$15,1)+1),
INDEX('DS2025'!$M$5:$M$15,MATCH(B36,'DS2025'!$M$5:$M$15,1)):
INDEX('DS2025'!$M$5:$M$15,MATCH(B36,'DS2025'!$M$5:$M$15,1)+1)),
IF($C$4=Database!$A$7,
_xlfn.FORECAST.LINEAR(B36,
INDEX('DS2025'!$Q$5:$Q$15,MATCH(B36,'DS2025'!$P$5:$P$15,1)):
INDEX('DS2025'!$Q$5:$Q$15,MATCH(B36,'DS2025'!$P$5:$P$15,1)+1),
INDEX('DS2025'!$P$5:$P$15,MATCH(B36,'DS2025'!$P$5:$P$15,1)):
INDEX('DS2025'!$P$5:$P$15,MATCH(B36,'DS2025'!$P$5:$P$15,1)+1)),
IF($C$4=Database!$A$8,
_xlfn.FORECAST.LINEAR(B36,
INDEX('DS2025'!$T$5:$T$15,MATCH(B36,'DS2025'!$S$5:$S$15,1)):
INDEX('DS2025'!$T$5:$T$15,MATCH(B36,'DS2025'!$S$5:$S$15,1)+1),
INDEX('DS2025'!$S$5:$S$15,MATCH(B36,'DS2025'!$S$5:$S$15,1)):
INDEX('DS2025'!$S$5:$S$15,MATCH(B36,'DS2025'!$S$5:$S$15,1)+1)),
IF($C$4=Database!$A$9,
_xlfn.FORECAST.LINEAR(B36,
INDEX('DS2025'!$W$5:$W$15,MATCH(B36,'DS2025'!$V$5:$V$15,1)):
INDEX('DS2025'!$W$5:$W$15,MATCH(B36,'DS2025'!$V$5:$V$15,1)+1),
INDEX('DS2025'!$V$5:$V$15,MATCH(B36,'DS2025'!$V$5:$V$15,1)):
INDEX('DS2025'!$V$5:$V$15,MATCH(B36,'DS2025'!$V$5:$V$15,1)+1)),
IF($C$4=Database!$A$10,
_xlfn.FORECAST.LINEAR(B36,
INDEX('DS2025'!$Z$5:$Z$15,MATCH(B36,'DS2025'!$Y$5:$Y$15,1)):
INDEX('DS2025'!$Z$5:$Z$15,MATCH(B36,'DS2025'!$Y$5:$Y$15,1)+1),
INDEX('DS2025'!$Y$5:$Y$15,MATCH(B36,'DS2025'!$Y$5:$Y$15,1)):
INDEX('DS2025'!$Y$5:$Y$15,MATCH(B36,'DS2025'!$Y$5:$Y$15,1)+1)),
IF($C$4=Database!$A$11,
_xlfn.FORECAST.LINEAR(
B36,
INDEX('DS2025'!$B$21:$B$35,MATCH(B36,'DS2025'!$A$21:$A$35,1)):
INDEX('DS2025'!$B$21:$B$35,MATCH(B36,'DS2025'!$A$21:$A$35,1)+1),
INDEX('DS2025'!$A$21:$A$35,MATCH(B36,'DS2025'!$A$21:$A$35,1)):
INDEX('DS2025'!$A$21:$A$35,MATCH(B36,'DS2025'!$A$21:$A$35,1)+1)),
IF($C$4=Database!$A$12,
_xlfn.FORECAST.LINEAR(
B36,
INDEX('DS2025'!$E$21:$E$35,MATCH(B36,'DS2025'!$D$21:$D$35,1)):
INDEX('DS2025'!$E$21:$E$35,MATCH(B36,'DS2025'!$D$21:$D$35,1)+1),
INDEX('DS2025'!$D$21:$D$35,MATCH(B36,'DS2025'!$D$21:$D$35,1)):
INDEX('DS2025'!$D$21:$D$35,MATCH(B36,'DS2025'!$D$21:$D$35,1)+1)),
IF($C$4=Database!$A$13,
_xlfn.FORECAST.LINEAR(
B36,
INDEX('DS2025'!$H$21:$H$35,MATCH(B36,'DS2025'!$G$21:$G$35,1)):
INDEX('DS2025'!$H$21:$H$35,MATCH(B36,'DS2025'!$G$21:$G$35,1)+1),
INDEX('DS2025'!$G$21:$G$35,MATCH(B36,'DS2025'!$G$21:$G$35,1)):
INDEX('DS2025'!$G$21:$G$35,MATCH(B36,'DS2025'!$G$21:$G$35,1)+1)),
IF($C$4=Database!$A$14,
_xlfn.FORECAST.LINEAR(
B36,
INDEX('DS2025'!$K$21:$K$35,MATCH(B36,'DS2025'!$J$21:$J$35,1)):
INDEX('DS2025'!$K$21:$K$35,MATCH(B36,'DS2025'!$J$21:$J$35,1)+1),
INDEX('DS2025'!$J$21:$J$35,MATCH(B36,'DS2025'!$J$21:$J$35,1)):
INDEX('DS2025'!$J$21:$J$35,MATCH(B36,'DS2025'!$J$21:$J$35,1)+1)),
IF($C$4=Database!$A$15,
_xlfn.FORECAST.LINEAR(
B36,
INDEX('DS2025'!$N$21:$N$35,MATCH(B36,'DS2025'!$M$21:$M$35,1)):
INDEX('DS2025'!$N$21:$N$35,MATCH(B36,'DS2025'!$M$21:$M$35,1)+1),
INDEX('DS2025'!$M$21:$M$35,MATCH(B36,'DS2025'!$M$21:$M$35,1)):
INDEX('DS2025'!$M$21:$M$35,MATCH(B36,'DS2025'!$M$21:$M$35,1)+1)),
IF($C$4=Database!$A$16,
_xlfn.FORECAST.LINEAR(
B36,
INDEX('DS2025'!$Q$21:$Q$35,MATCH(B36,'DS2025'!$P$21:$P$35,1)):
INDEX('DS2025'!$Q$21:$Q$35,MATCH(B36,'DS2025'!$P$21:$P$35,1)+1),
INDEX('DS2025'!$P$21:$P$35,MATCH(B36,'DS2025'!$P$21:$P$35,1)):
INDEX('DS2025'!$P$21:$P$35,MATCH(B36,'DS2025'!$P$21:$P$35,1)+1)),
IF($C$4=Database!$A$17,
_xlfn.FORECAST.LINEAR(
B36,
INDEX('DS2025'!$T$21:$T$35,MATCH(B36,'DS2025'!$S$21:$S$35,1)):
INDEX('DS2025'!$T$21:$T$35,MATCH(B36,'DS2025'!$S$21:$S$35,1)+1),
INDEX('DS2025'!$S$21:$S$35,MATCH(B36,'DS2025'!$S$21:$S$35,1)):
INDEX('DS2025'!$S$21:$S$35,MATCH(B36,'DS2025'!$S$21:$S$35,1)+1)),
IF($C$4=Database!$A$18,
_xlfn.FORECAST.LINEAR(
B36,
INDEX('DS2025'!$W$21:$W$35,MATCH(B36,'DS2025'!$V$21:$V$35,1)):
INDEX('DS2025'!$W$21:$W$35,MATCH(B36,'DS2025'!$V$21:$V$35,1)+1),
INDEX('DS2025'!$V$21:$V$35,MATCH(B36,'DS2025'!$V$21:$V$35,1)):
INDEX('DS2025'!$V$21:$V$35,MATCH(B36,'DS2025'!$V$21:$V$35,1)+1)),
IF($C$4=Database!$A$19,
_xlfn.FORECAST.LINEAR(
B36,
INDEX('DS2025'!$Z$21:$Z$35,MATCH(B36,'DS2025'!$Y$21:$Y$35,1)):
INDEX('DS2025'!$Z$21:$Z$35,MATCH(B36,'DS2025'!$Y$21:$Y$35,1)+1),
INDEX('DS2025'!$Y$21:$Y$35,MATCH(B36,'DS2025'!$Y$21:$Y$35,1)):
INDEX('DS2025'!$Y$21:$Y$35,MATCH(B36,'DS2025'!$Y$21:$Y$35,1)+1)),
IF($C$4=Database!$A$20,
_xlfn.FORECAST.LINEAR(
B36,
INDEX('DS2025'!$AC$21:$AC$35,MATCH(B36,'DS2025'!$AB$21:$AB$35,1)):
INDEX('DS2025'!$AC$21:$AC$35,MATCH(B36,'DS2025'!$AB$21:$AB$35,1)+1),
INDEX('DS2025'!$AB$21:$AB$35,MATCH(B36,'DS2025'!$AB$21:$AB$35,1)):
INDEX('DS2025'!$AB$21:$AB$35,MATCH(B36,'DS2025'!$AB$21:$AB$35,1)+1))
)))))))))))))))))))</f>
        <v>-0.36004175164967006</v>
      </c>
      <c r="D36" s="98">
        <f t="shared" si="0"/>
        <v>108.68295824835033</v>
      </c>
      <c r="E36" s="98">
        <f>'Data 100 C'!C37</f>
        <v>110.023</v>
      </c>
      <c r="F36" s="98">
        <f>IF($F$4=Database!$A$2,
_xlfn.FORECAST.LINEAR(E36,
INDEX('DS2025'!$B$5:$B$15,MATCH(E36,'DS2025'!$A$5:$A$15,1)):
INDEX('DS2025'!$B$5:$B$15,MATCH(E36,'DS2025'!$A$5:$A$15,1)+1),
INDEX('DS2025'!$A$5:$A$15,MATCH(E36,'DS2025'!$A$5:$A$15,1)):
INDEX('DS2025'!$A$5:$A$15,MATCH(E36,'DS2025'!$A$5:$A$15,1)+1)),
IF($F$4=Database!$A$3,
_xlfn.FORECAST.LINEAR(E36,
INDEX('DS2025'!$E$5:$E$15,MATCH(E36,'DS2025'!$D$5:$D$15,1)):
INDEX('DS2025'!$E$5:$E$15,MATCH(E36,'DS2025'!$D$5:$D$15,1)+1),
INDEX('DS2025'!$D$5:$D$15,MATCH(E36,'DS2025'!$D$5:$D$15,1)):
INDEX('DS2025'!$D$5:$D$15,MATCH(E36,'DS2025'!$D$5:$D$15,1)+1)),
IF($F$4=Database!$A$4,
_xlfn.FORECAST.LINEAR(E36,
INDEX('DS2025'!$H$5:$H$15,MATCH(E36,'DS2025'!$G$5:$G$15,1)):
INDEX('DS2025'!$H$5:$H$15,MATCH(E36,'DS2025'!$G$5:$G$15,1)+1),
INDEX('DS2025'!$G$5:$G$15,MATCH(E36,'DS2025'!$G$5:$G$15,1)):
INDEX('DS2025'!$G$5:$G$15,MATCH(E36,'DS2025'!$G$5:$G$15,1)+1)),
IF($F$4=Database!$A$5,
_xlfn.FORECAST.LINEAR(E36,
INDEX('DS2025'!$K$5:$K$15,MATCH(E36,'DS2025'!$J$5:$J$15,1)):
INDEX('DS2025'!$K$5:$K$15,MATCH(E36,'DS2025'!$J$5:$J$15,1)+1),
INDEX('DS2025'!$J$5:$J$15,MATCH(E36,'DS2025'!$J$5:$J$15,1)):
INDEX('DS2025'!$J$5:$J$15,MATCH(E36,'DS2025'!$J$5:$J$15,1)+1)),
IF($F$4=Database!$A$6,
_xlfn.FORECAST.LINEAR(E36,
INDEX('DS2025'!$N$5:$N$15,MATCH(E36,'DS2025'!$M$5:$M$15,1)):
INDEX('DS2025'!$N$5:$N$15,MATCH(E36,'DS2025'!$M$5:$M$15,1)+1),
INDEX('DS2025'!$M$5:$M$15,MATCH(E36,'DS2025'!$M$5:$M$15,1)):
INDEX('DS2025'!$M$5:$M$15,MATCH(E36,'DS2025'!$M$5:$M$15,1)+1)),
IF($F$4=Database!$A$7,
_xlfn.FORECAST.LINEAR(E36,
INDEX('DS2025'!$Q$5:$Q$15,MATCH(E36,'DS2025'!$P$5:$P$15,1)):
INDEX('DS2025'!$Q$5:$Q$15,MATCH(E36,'DS2025'!$P$5:$P$15,1)+1),
INDEX('DS2025'!$P$5:$P$15,MATCH(E36,'DS2025'!$P$5:$P$15,1)):
INDEX('DS2025'!$P$5:$P$15,MATCH(E36,'DS2025'!$P$5:$P$15,1)+1)),
IF($F$4=Database!$A$8,
_xlfn.FORECAST.LINEAR(E36,
INDEX('DS2025'!$T$5:$T$15,MATCH(E36,'DS2025'!$S$5:$S$15,1)):
INDEX('DS2025'!$T$5:$T$15,MATCH(E36,'DS2025'!$S$5:$S$15,1)+1),
INDEX('DS2025'!$S$5:$S$15,MATCH(E36,'DS2025'!$S$5:$S$15,1)):
INDEX('DS2025'!$S$5:$S$15,MATCH(E36,'DS2025'!$S$5:$S$15,1)+1)),
IF($F$4=Database!$A$9,
_xlfn.FORECAST.LINEAR(E36,
INDEX('DS2025'!$W$5:$W$15,MATCH(E36,'DS2025'!$V$5:$V$15,1)):
INDEX('DS2025'!$W$5:$W$15,MATCH(E36,'DS2025'!$V$5:$V$15,1)+1),
INDEX('DS2025'!$V$5:$V$15,MATCH(E36,'DS2025'!$V$5:$V$15,1)):
INDEX('DS2025'!$V$5:$V$15,MATCH(E36,'DS2025'!$V$5:$V$15,1)+1)),
IF($F$4=Database!$A$10,
_xlfn.FORECAST.LINEAR(E36,
INDEX('DS2025'!$Z$5:$Z$15,MATCH(E36,'DS2025'!$Y$5:$Y$15,1)):
INDEX('DS2025'!$Z$5:$Z$15,MATCH(E36,'DS2025'!$Y$5:$Y$15,1)+1),
INDEX('DS2025'!$Y$5:$Y$15,MATCH(E36,'DS2025'!$Y$5:$Y$15,1)):
INDEX('DS2025'!$Y$5:$Y$15,MATCH(E36,'DS2025'!$Y$5:$Y$15,1)+1)),
IF($F$4=Database!$A$11,
_xlfn.FORECAST.LINEAR(
E36,
INDEX('DS2025'!$B$21:$B$35,MATCH(E36,'DS2025'!$A$21:$A$35,1)):
INDEX('DS2025'!$B$21:$B$35,MATCH(E36,'DS2025'!$A$21:$A$35,1)+1),
INDEX('DS2025'!$A$21:$A$35,MATCH(E36,'DS2025'!$A$21:$A$35,1)):
INDEX('DS2025'!$A$21:$A$35,MATCH(E36,'DS2025'!$A$21:$A$35,1)+1)),
IF($F$4=Database!$A$12,
_xlfn.FORECAST.LINEAR(
E36,
INDEX('DS2025'!$E$21:$E$35,MATCH(E36,'DS2025'!$D$21:$D$35,1)):
INDEX('DS2025'!$E$21:$E$35,MATCH(E36,'DS2025'!$D$21:$D$35,1)+1),
INDEX('DS2025'!$D$21:$D$35,MATCH(E36,'DS2025'!$D$21:$D$35,1)):
INDEX('DS2025'!$D$21:$D$35,MATCH(E36,'DS2025'!$D$21:$D$35,1)+1)),
IF($F$4=Database!$A$13,
_xlfn.FORECAST.LINEAR(
E36,
INDEX('DS2025'!$H$21:$H$35,MATCH(E36,'DS2025'!$G$21:$G$35,1)):
INDEX('DS2025'!$H$21:$H$35,MATCH(E36,'DS2025'!$G$21:$G$35,1)+1),
INDEX('DS2025'!$G$21:$G$35,MATCH(E36,'DS2025'!$G$21:$G$35,1)):
INDEX('DS2025'!$G$21:$G$35,MATCH(E36,'DS2025'!$G$21:$G$35,1)+1)),
IF($F$4=Database!$A$14,
_xlfn.FORECAST.LINEAR(
E36,
INDEX('DS2025'!$K$21:$K$35,MATCH(E36,'DS2025'!$J$21:$J$35,1)):
INDEX('DS2025'!$K$21:$K$35,MATCH(E36,'DS2025'!$J$21:$J$35,1)+1),
INDEX('DS2025'!$J$21:$J$35,MATCH(E36,'DS2025'!$J$21:$J$35,1)):
INDEX('DS2025'!$J$21:$J$35,MATCH(E36,'DS2025'!$J$21:$J$35,1)+1)),
IF($F$4=Database!$A$15,
_xlfn.FORECAST.LINEAR(
E36,
INDEX('DS2025'!$N$21:$N$35,MATCH(E36,'DS2025'!$M$21:$M$35,1)):
INDEX('DS2025'!$N$21:$N$35,MATCH(E36,'DS2025'!$M$21:$M$35,1)+1),
INDEX('DS2025'!$M$21:$M$35,MATCH(E36,'DS2025'!$M$21:$M$35,1)):
INDEX('DS2025'!$M$21:$M$35,MATCH(E36,'DS2025'!$M$21:$M$35,1)+1)),
IF($F$4=Database!$A$16,
_xlfn.FORECAST.LINEAR(
E36,
INDEX('DS2025'!$Q$21:$Q$35,MATCH(E36,'DS2025'!$P$21:$P$35,1)):
INDEX('DS2025'!$Q$21:$Q$35,MATCH(E36,'DS2025'!$P$21:$P$35,1)+1),
INDEX('DS2025'!$P$21:$P$35,MATCH(E36,'DS2025'!$P$21:$P$35,1)):
INDEX('DS2025'!$P$21:$P$35,MATCH(E36,'DS2025'!$P$21:$P$35,1)+1)),
IF($F$4=Database!$A$17,
_xlfn.FORECAST.LINEAR(
E36,
INDEX('DS2025'!$T$21:$T$35,MATCH(E36,'DS2025'!$S$21:$S$35,1)):
INDEX('DS2025'!$T$21:$T$35,MATCH(E36,'DS2025'!$S$21:$S$35,1)+1),
INDEX('DS2025'!$S$21:$S$35,MATCH(E36,'DS2025'!$S$21:$S$35,1)):
INDEX('DS2025'!$S$21:$S$35,MATCH(E36,'DS2025'!$S$21:$S$35,1)+1)),
IF($F$4=Database!$A$18,
_xlfn.FORECAST.LINEAR(
E36,
INDEX('DS2025'!$W$21:$W$35,MATCH(E36,'DS2025'!$V$21:$V$35,1)):
INDEX('DS2025'!$W$21:$W$35,MATCH(E36,'DS2025'!$V$21:$V$35,1)+1),
INDEX('DS2025'!$V$21:$V$35,MATCH(E36,'DS2025'!$V$21:$V$35,1)):
INDEX('DS2025'!$V$21:$V$35,MATCH(E36,'DS2025'!$V$21:$V$35,1)+1)),
IF($F$4=Database!$A$19,
_xlfn.FORECAST.LINEAR(
E36,
INDEX('DS2025'!$Z$21:$Z$35,MATCH(E36,'DS2025'!$Y$21:$Y$35,1)):
INDEX('DS2025'!$Z$21:$Z$35,MATCH(E36,'DS2025'!$Y$21:$Y$35,1)+1),
INDEX('DS2025'!$Y$21:$Y$35,MATCH(E36,'DS2025'!$Y$21:$Y$35,1)):
INDEX('DS2025'!$Y$21:$Y$35,MATCH(E36,'DS2025'!$Y$21:$Y$35,1)+1)),
IF($F$4=Database!$A$20,
_xlfn.FORECAST.LINEAR(
E36,
INDEX('DS2025'!$AC$21:$AC$35,MATCH(E36,'DS2025'!$AB$21:$AB$35,1)):
INDEX('DS2025'!$AC$21:$AC$35,MATCH(E36,'DS2025'!$AB$21:$AB$35,1)+1),
INDEX('DS2025'!$AB$21:$AB$35,MATCH(E36,'DS2025'!$AB$21:$AB$35,1)):
INDEX('DS2025'!$AB$21:$AB$35,MATCH(E36,'DS2025'!$AB$21:$AB$35,1)+1))
)))))))))))))))))))</f>
        <v>-0.36015932813437307</v>
      </c>
      <c r="G36" s="98">
        <f t="shared" si="1"/>
        <v>109.66284067186562</v>
      </c>
      <c r="H36" s="98">
        <f>'Data 100 C'!D37</f>
        <v>108.782</v>
      </c>
      <c r="I36" s="98">
        <f>IF($I$4=Database!$A$2,
_xlfn.FORECAST.LINEAR(H36,
INDEX('DS2025'!$B$5:$B$15,MATCH(H36,'DS2025'!$A$5:$A$15,1)):
INDEX('DS2025'!$B$5:$B$15,MATCH(H36,'DS2025'!$A$5:$A$15,1)+1),
INDEX('DS2025'!$A$5:$A$15,MATCH(H36,'DS2025'!$A$5:$A$15,1)):
INDEX('DS2025'!$A$5:$A$15,MATCH(H36,'DS2025'!$A$5:$A$15,1)+1)),
IF($I$4=Database!$A$3,
_xlfn.FORECAST.LINEAR(H36,
INDEX('DS2025'!$E$5:$E$15,MATCH(H36,'DS2025'!$D$5:$D$15,1)):
INDEX('DS2025'!$E$5:$E$15,MATCH(H36,'DS2025'!$D$5:$D$15,1)+1),
INDEX('DS2025'!$D$5:$D$15,MATCH(H36,'DS2025'!$D$5:$D$15,1)):
INDEX('DS2025'!$D$5:$D$15,MATCH(H36,'DS2025'!$D$5:$D$15,1)+1)),
IF($I$4=Database!$A$4,
_xlfn.FORECAST.LINEAR(H36,
INDEX('DS2025'!$H$5:$H$15,MATCH(H36,'DS2025'!$G$5:$G$15,1)):
INDEX('DS2025'!$H$5:$H$15,MATCH(H36,'DS2025'!$G$5:$G$15,1)+1),
INDEX('DS2025'!$G$5:$G$15,MATCH(H36,'DS2025'!$G$5:$G$15,1)):
INDEX('DS2025'!$G$5:$G$15,MATCH(H36,'DS2025'!$G$5:$G$15,1)+1)),
IF($I$4=Database!$A$5,
_xlfn.FORECAST.LINEAR(H36,
INDEX('DS2025'!$K$5:$K$15,MATCH(H36,'DS2025'!$J$5:$J$15,1)):
INDEX('DS2025'!$K$5:$K$15,MATCH(H36,'DS2025'!$J$5:$J$15,1)+1),
INDEX('DS2025'!$J$5:$J$15,MATCH(H36,'DS2025'!$J$5:$J$15,1)):
INDEX('DS2025'!$J$5:$J$15,MATCH(H36,'DS2025'!$J$5:$J$15,1)+1)),
IF($I$4=Database!$A$6,
_xlfn.FORECAST.LINEAR(H36,
INDEX('DS2025'!$N$5:$N$15,MATCH(H36,'DS2025'!$M$5:$M$15,1)):
INDEX('DS2025'!$N$5:$N$15,MATCH(H36,'DS2025'!$M$5:$M$15,1)+1),
INDEX('DS2025'!$M$5:$M$15,MATCH(H36,'DS2025'!$M$5:$M$15,1)):
INDEX('DS2025'!$M$5:$M$15,MATCH(H36,'DS2025'!$M$5:$M$15,1)+1)),
IF($I$4=Database!$A$7,
_xlfn.FORECAST.LINEAR(H36,
INDEX('DS2025'!$Q$5:$Q$15,MATCH(H36,'DS2025'!$P$5:$P$15,1)):
INDEX('DS2025'!$Q$5:$Q$15,MATCH(H36,'DS2025'!$P$5:$P$15,1)+1),
INDEX('DS2025'!$P$5:$P$15,MATCH(H36,'DS2025'!$P$5:$P$15,1)):
INDEX('DS2025'!$P$5:$P$15,MATCH(H36,'DS2025'!$P$5:$P$15,1)+1)),
IF($I$4=Database!$A$8,
_xlfn.FORECAST.LINEAR(H36,
INDEX('DS2025'!$T$5:$T$15,MATCH(H36,'DS2025'!$S$5:$S$15,1)):
INDEX('DS2025'!$T$5:$T$15,MATCH(H36,'DS2025'!$S$5:$S$15,1)+1),
INDEX('DS2025'!$S$5:$S$15,MATCH(H36,'DS2025'!$S$5:$S$15,1)):
INDEX('DS2025'!$S$5:$S$15,MATCH(H36,'DS2025'!$S$5:$S$15,1)+1)),
IF($I$4=Database!$A$9,
_xlfn.FORECAST.LINEAR(H36,
INDEX('DS2025'!$W$5:$W$15,MATCH(H36,'DS2025'!$V$5:$V$15,1)):
INDEX('DS2025'!$W$5:$W$15,MATCH(H36,'DS2025'!$V$5:$V$15,1)+1),
INDEX('DS2025'!$V$5:$V$15,MATCH(H36,'DS2025'!$V$5:$V$15,1)):
INDEX('DS2025'!$V$5:$V$15,MATCH(H36,'DS2025'!$V$5:$V$15,1)+1)),
IF($I$4=Database!$A$10,
_xlfn.FORECAST.LINEAR(H36,
INDEX('DS2025'!$Z$5:$Z$15,MATCH(H36,'DS2025'!$Y$5:$Y$15,1)):
INDEX('DS2025'!$Z$5:$Z$15,MATCH(H36,'DS2025'!$Y$5:$Y$15,1)+1),
INDEX('DS2025'!$Y$5:$Y$15,MATCH(H36,'DS2025'!$Y$5:$Y$15,1)):
INDEX('DS2025'!$Y$5:$Y$15,MATCH(H36,'DS2025'!$Y$5:$Y$15,1)+1)),
IF($I$4=Database!$A$11,
_xlfn.FORECAST.LINEAR(
H36,
INDEX('DS2025'!$B$21:$B$35,MATCH(H36,'DS2025'!$A$21:$A$35,1)):
INDEX('DS2025'!$B$21:$B$35,MATCH(H36,'DS2025'!$A$21:$A$35,1)+1),
INDEX('DS2025'!$A$21:$A$35,MATCH(H36,'DS2025'!$A$21:$A$35,1)):
INDEX('DS2025'!$A$21:$A$35,MATCH(H36,'DS2025'!$A$21:$A$35,1)+1)),
IF($I$4=Database!$A$12,
_xlfn.FORECAST.LINEAR(
H36,
INDEX('DS2025'!$E$21:$E$35,MATCH(H36,'DS2025'!$D$21:$D$35,1)):
INDEX('DS2025'!$E$21:$E$35,MATCH(H36,'DS2025'!$D$21:$D$35,1)+1),
INDEX('DS2025'!$D$21:$D$35,MATCH(H36,'DS2025'!$D$21:$D$35,1)):
INDEX('DS2025'!$D$21:$D$35,MATCH(H36,'DS2025'!$D$21:$D$35,1)+1)),
IF($I$4=Database!$A$13,
_xlfn.FORECAST.LINEAR(
H36,
INDEX('DS2025'!$H$21:$H$35,MATCH(H36,'DS2025'!$G$21:$G$35,1)):
INDEX('DS2025'!$H$21:$H$35,MATCH(H36,'DS2025'!$G$21:$G$35,1)+1),
INDEX('DS2025'!$G$21:$G$35,MATCH(H36,'DS2025'!$G$21:$G$35,1)):
INDEX('DS2025'!$G$21:$G$35,MATCH(H36,'DS2025'!$G$21:$G$35,1)+1)),
IF($I$4=Database!$A$14,
_xlfn.FORECAST.LINEAR(
H36,
INDEX('DS2025'!$K$21:$K$35,MATCH(H36,'DS2025'!$J$21:$J$35,1)):
INDEX('DS2025'!$K$21:$K$35,MATCH(H36,'DS2025'!$J$21:$J$35,1)+1),
INDEX('DS2025'!$J$21:$J$35,MATCH(H36,'DS2025'!$J$21:$J$35,1)):
INDEX('DS2025'!$J$21:$J$35,MATCH(H36,'DS2025'!$J$21:$J$35,1)+1)),
IF($I$4=Database!$A$15,
_xlfn.FORECAST.LINEAR(
H36,
INDEX('DS2025'!$N$21:$N$35,MATCH(H36,'DS2025'!$M$21:$M$35,1)):
INDEX('DS2025'!$N$21:$N$35,MATCH(H36,'DS2025'!$M$21:$M$35,1)+1),
INDEX('DS2025'!$M$21:$M$35,MATCH(H36,'DS2025'!$M$21:$M$35,1)):
INDEX('DS2025'!$M$21:$M$35,MATCH(H36,'DS2025'!$M$21:$M$35,1)+1)),
IF($I$4=Database!$A$16,
_xlfn.FORECAST.LINEAR(
H36,
INDEX('DS2025'!$Q$21:$Q$35,MATCH(H36,'DS2025'!$P$21:$P$35,1)):
INDEX('DS2025'!$Q$21:$Q$35,MATCH(H36,'DS2025'!$P$21:$P$35,1)+1),
INDEX('DS2025'!$P$21:$P$35,MATCH(H36,'DS2025'!$P$21:$P$35,1)):
INDEX('DS2025'!$P$21:$P$35,MATCH(H36,'DS2025'!$P$21:$P$35,1)+1)),
IF($I$4=Database!$A$17,
_xlfn.FORECAST.LINEAR(
H36,
INDEX('DS2025'!$T$21:$T$35,MATCH(H36,'DS2025'!$S$21:$S$35,1)):
INDEX('DS2025'!$T$21:$T$35,MATCH(H36,'DS2025'!$S$21:$S$35,1)+1),
INDEX('DS2025'!$S$21:$S$35,MATCH(H36,'DS2025'!$S$21:$S$35,1)):
INDEX('DS2025'!$S$21:$S$35,MATCH(H36,'DS2025'!$S$21:$S$35,1)+1)),
IF($I$4=Database!$A$18,
_xlfn.FORECAST.LINEAR(
H36,
INDEX('DS2025'!$W$21:$W$35,MATCH(H36,'DS2025'!$V$21:$V$35,1)):
INDEX('DS2025'!$W$21:$W$35,MATCH(H36,'DS2025'!$V$21:$V$35,1)+1),
INDEX('DS2025'!$V$21:$V$35,MATCH(H36,'DS2025'!$V$21:$V$35,1)):
INDEX('DS2025'!$V$21:$V$35,MATCH(H36,'DS2025'!$V$21:$V$35,1)+1)),
IF($I$4=Database!$A$19,
_xlfn.FORECAST.LINEAR(
H36,
INDEX('DS2025'!$Z$21:$Z$35,MATCH(H36,'DS2025'!$Y$21:$Y$35,1)):
INDEX('DS2025'!$Z$21:$Z$35,MATCH(H36,'DS2025'!$Y$21:$Y$35,1)+1),
INDEX('DS2025'!$Y$21:$Y$35,MATCH(H36,'DS2025'!$Y$21:$Y$35,1)):
INDEX('DS2025'!$Y$21:$Y$35,MATCH(H36,'DS2025'!$Y$21:$Y$35,1)+1)),
IF($I$4=Database!$A$20,
_xlfn.FORECAST.LINEAR(
H36,
INDEX('DS2025'!$AC$21:$AC$35,MATCH(H36,'DS2025'!$AB$21:$AB$35,1)):
INDEX('DS2025'!$AC$21:$AC$35,MATCH(H36,'DS2025'!$AB$21:$AB$35,1)+1),
INDEX('DS2025'!$AB$21:$AB$35,MATCH(H36,'DS2025'!$AB$21:$AB$35,1)):
INDEX('DS2025'!$AB$21:$AB$35,MATCH(H36,'DS2025'!$AB$21:$AB$35,1)+1))
)))))))))))))))))))</f>
        <v>-0.23259171951657293</v>
      </c>
      <c r="J36" s="98">
        <f t="shared" si="2"/>
        <v>108.54940828048342</v>
      </c>
      <c r="K36" s="98">
        <f>'Data 100 C'!E37</f>
        <v>109.227</v>
      </c>
      <c r="L36" s="98">
        <f>IF($L$4=Database!$A$2,
_xlfn.FORECAST.LINEAR(K36,
INDEX('DS2025'!$B$5:$B$15,MATCH(K36,'DS2025'!$A$5:$A$15,1)):
INDEX('DS2025'!$B$5:$B$15,MATCH(K36,'DS2025'!$A$5:$A$15,1)+1),
INDEX('DS2025'!$A$5:$A$15,MATCH(K36,'DS2025'!$A$5:$A$15,1)):
INDEX('DS2025'!$A$5:$A$15,MATCH(K36,'DS2025'!$A$5:$A$15,1)+1)),
IF($L$4=Database!$A$3,
_xlfn.FORECAST.LINEAR(K36,
INDEX('DS2025'!$E$5:$E$15,MATCH(K36,'DS2025'!$D$5:$D$15,1)):
INDEX('DS2025'!$E$5:$E$15,MATCH(K36,'DS2025'!$D$5:$D$15,1)+1),
INDEX('DS2025'!$D$5:$D$15,MATCH(K36,'DS2025'!$D$5:$D$15,1)):
INDEX('DS2025'!$D$5:$D$15,MATCH(K36,'DS2025'!$D$5:$D$15,1)+1)),
IF($L$4=Database!$A$4,
_xlfn.FORECAST.LINEAR(K36,
INDEX('DS2025'!$H$5:$H$15,MATCH(K36,'DS2025'!$G$5:$G$15,1)):
INDEX('DS2025'!$H$5:$H$15,MATCH(K36,'DS2025'!$G$5:$G$15,1)+1),
INDEX('DS2025'!$G$5:$G$15,MATCH(K36,'DS2025'!$G$5:$G$15,1)):
INDEX('DS2025'!$G$5:$G$15,MATCH(K36,'DS2025'!$G$5:$G$15,1)+1)),
IF($L$4=Database!$A$5,
_xlfn.FORECAST.LINEAR(K36,
INDEX('DS2025'!$K$5:$K$15,MATCH(K36,'DS2025'!$J$5:$J$15,1)):
INDEX('DS2025'!$K$5:$K$15,MATCH(K36,'DS2025'!$J$5:$J$15,1)+1),
INDEX('DS2025'!$J$5:$J$15,MATCH(K36,'DS2025'!$J$5:$J$15,1)):
INDEX('DS2025'!$J$5:$J$15,MATCH(K36,'DS2025'!$J$5:$J$15,1)+1)),
IF($L$4=Database!$A$6,
_xlfn.FORECAST.LINEAR(K36,
INDEX('DS2025'!$N$5:$N$15,MATCH(K36,'DS2025'!$M$5:$M$15,1)):
INDEX('DS2025'!$N$5:$N$15,MATCH(K36,'DS2025'!$M$5:$M$15,1)+1),
INDEX('DS2025'!$M$5:$M$15,MATCH(K36,'DS2025'!$M$5:$M$15,1)):
INDEX('DS2025'!$M$5:$M$15,MATCH(K36,'DS2025'!$M$5:$M$15,1)+1)),
IF($L$4=Database!$A$7,
_xlfn.FORECAST.LINEAR(K36,
INDEX('DS2025'!$Q$5:$Q$15,MATCH(K36,'DS2025'!$P$5:$P$15,1)):
INDEX('DS2025'!$Q$5:$Q$15,MATCH(K36,'DS2025'!$P$5:$P$15,1)+1),
INDEX('DS2025'!$P$5:$P$15,MATCH(K36,'DS2025'!$P$5:$P$15,1)):
INDEX('DS2025'!$P$5:$P$15,MATCH(K36,'DS2025'!$P$5:$P$15,1)+1)),
IF($L$4=Database!$A$8,
_xlfn.FORECAST.LINEAR(K36,
INDEX('DS2025'!$T$5:$T$15,MATCH(K36,'DS2025'!$S$5:$S$15,1)):
INDEX('DS2025'!$T$5:$T$15,MATCH(K36,'DS2025'!$S$5:$S$15,1)+1),
INDEX('DS2025'!$S$5:$S$15,MATCH(K36,'DS2025'!$S$5:$S$15,1)):
INDEX('DS2025'!$S$5:$S$15,MATCH(K36,'DS2025'!$S$5:$S$15,1)+1)),
IF($L$4=Database!$A$9,
_xlfn.FORECAST.LINEAR(K36,
INDEX('DS2025'!$W$5:$W$15,MATCH(K36,'DS2025'!$V$5:$V$15,1)):
INDEX('DS2025'!$W$5:$W$15,MATCH(K36,'DS2025'!$V$5:$V$15,1)+1),
INDEX('DS2025'!$V$5:$V$15,MATCH(K36,'DS2025'!$V$5:$V$15,1)):
INDEX('DS2025'!$V$5:$V$15,MATCH(K36,'DS2025'!$V$5:$V$15,1)+1)),
IF($L$4=Database!$A$10,
_xlfn.FORECAST.LINEAR(K36,
INDEX('DS2025'!$Z$5:$Z$15,MATCH(K36,'DS2025'!$Y$5:$Y$15,1)):
INDEX('DS2025'!$Z$5:$Z$15,MATCH(K36,'DS2025'!$Y$5:$Y$15,1)+1),
INDEX('DS2025'!$Y$5:$Y$15,MATCH(K36,'DS2025'!$Y$5:$Y$15,1)):
INDEX('DS2025'!$Y$5:$Y$15,MATCH(K36,'DS2025'!$Y$5:$Y$15,1)+1)),
IF($L$4=Database!$A$11,
_xlfn.FORECAST.LINEAR(
K36,
INDEX('DS2025'!$B$21:$B$35,MATCH(K36,'DS2025'!$A$21:$A$35,1)):
INDEX('DS2025'!$B$21:$B$35,MATCH(K36,'DS2025'!$A$21:$A$35,1)+1),
INDEX('DS2025'!$A$21:$A$35,MATCH(K36,'DS2025'!$A$21:$A$35,1)):
INDEX('DS2025'!$A$21:$A$35,MATCH(K36,'DS2025'!$A$21:$A$35,1)+1)),
IF($L$4=Database!$A$12,
_xlfn.FORECAST.LINEAR(
K36,
INDEX('DS2025'!$E$21:$E$35,MATCH(K36,'DS2025'!$D$21:$D$35,1)):
INDEX('DS2025'!$E$21:$E$35,MATCH(K36,'DS2025'!$D$21:$D$35,1)+1),
INDEX('DS2025'!$D$21:$D$35,MATCH(K36,'DS2025'!$D$21:$D$35,1)):
INDEX('DS2025'!$D$21:$D$35,MATCH(K36,'DS2025'!$D$21:$D$35,1)+1)),
IF($L$4=Database!$A$13,
_xlfn.FORECAST.LINEAR(
K36,
INDEX('DS2025'!$H$21:$H$35,MATCH(K36,'DS2025'!$G$21:$G$35,1)):
INDEX('DS2025'!$H$21:$H$35,MATCH(K36,'DS2025'!$G$21:$G$35,1)+1),
INDEX('DS2025'!$G$21:$G$35,MATCH(K36,'DS2025'!$G$21:$G$35,1)):
INDEX('DS2025'!$G$21:$G$35,MATCH(K36,'DS2025'!$G$21:$G$35,1)+1)),
IF($L$4=Database!$A$14,
_xlfn.FORECAST.LINEAR(
K36,
INDEX('DS2025'!$K$21:$K$35,MATCH(K36,'DS2025'!$J$21:$J$35,1)):
INDEX('DS2025'!$K$21:$K$35,MATCH(K36,'DS2025'!$J$21:$J$35,1)+1),
INDEX('DS2025'!$J$21:$J$35,MATCH(K36,'DS2025'!$J$21:$J$35,1)):
INDEX('DS2025'!$J$21:$J$35,MATCH(K36,'DS2025'!$J$21:$J$35,1)+1)),
IF($L$4=Database!$A$15,
_xlfn.FORECAST.LINEAR(
K36,
INDEX('DS2025'!$N$21:$N$35,MATCH(K36,'DS2025'!$M$21:$M$35,1)):
INDEX('DS2025'!$N$21:$N$35,MATCH(K36,'DS2025'!$M$21:$M$35,1)+1),
INDEX('DS2025'!$M$21:$M$35,MATCH(K36,'DS2025'!$M$21:$M$35,1)):
INDEX('DS2025'!$M$21:$M$35,MATCH(K36,'DS2025'!$M$21:$M$35,1)+1)),
IF($L$4=Database!$A$16,
_xlfn.FORECAST.LINEAR(
K36,
INDEX('DS2025'!$Q$21:$Q$35,MATCH(K36,'DS2025'!$P$21:$P$35,1)):
INDEX('DS2025'!$Q$21:$Q$35,MATCH(K36,'DS2025'!$P$21:$P$35,1)+1),
INDEX('DS2025'!$P$21:$P$35,MATCH(K36,'DS2025'!$P$21:$P$35,1)):
INDEX('DS2025'!$P$21:$P$35,MATCH(K36,'DS2025'!$P$21:$P$35,1)+1)),
IF($L$4=Database!$A$17,
_xlfn.FORECAST.LINEAR(
K36,
INDEX('DS2025'!$T$21:$T$35,MATCH(K36,'DS2025'!$S$21:$S$35,1)):
INDEX('DS2025'!$T$21:$T$35,MATCH(K36,'DS2025'!$S$21:$S$35,1)+1),
INDEX('DS2025'!$S$21:$S$35,MATCH(K36,'DS2025'!$S$21:$S$35,1)):
INDEX('DS2025'!$S$21:$S$35,MATCH(K36,'DS2025'!$S$21:$S$35,1)+1)),
IF($L$4=Database!$A$18,
_xlfn.FORECAST.LINEAR(
K36,
INDEX('DS2025'!$W$21:$W$35,MATCH(K36,'DS2025'!$V$21:$V$35,1)):
INDEX('DS2025'!$W$21:$W$35,MATCH(K36,'DS2025'!$V$21:$V$35,1)+1),
INDEX('DS2025'!$V$21:$V$35,MATCH(K36,'DS2025'!$V$21:$V$35,1)):
INDEX('DS2025'!$V$21:$V$35,MATCH(K36,'DS2025'!$V$21:$V$35,1)+1)),
IF($L$4=Database!$A$19,
_xlfn.FORECAST.LINEAR(
K36,
INDEX('DS2025'!$Z$21:$Z$35,MATCH(K36,'DS2025'!$Y$21:$Y$35,1)):
INDEX('DS2025'!$Z$21:$Z$35,MATCH(K36,'DS2025'!$Y$21:$Y$35,1)+1),
INDEX('DS2025'!$Y$21:$Y$35,MATCH(K36,'DS2025'!$Y$21:$Y$35,1)):
INDEX('DS2025'!$Y$21:$Y$35,MATCH(K36,'DS2025'!$Y$21:$Y$35,1)+1)),
IF($L$4=Database!$A$20,
_xlfn.FORECAST.LINEAR(
K36,
INDEX('DS2025'!$AC$21:$AC$35,MATCH(K36,'DS2025'!$AB$21:$AB$35,1)):
INDEX('DS2025'!$AC$21:$AC$35,MATCH(K36,'DS2025'!$AB$21:$AB$35,1)+1),
INDEX('DS2025'!$AB$21:$AB$35,MATCH(K36,'DS2025'!$AB$21:$AB$35,1)):
INDEX('DS2025'!$AB$21:$AB$35,MATCH(K36,'DS2025'!$AB$21:$AB$35,1)+1))
)))))))))))))))))))</f>
        <v>-0.36006382723455305</v>
      </c>
      <c r="M36" s="98">
        <f t="shared" si="3"/>
        <v>108.86693617276545</v>
      </c>
      <c r="N36" s="317">
        <f>'Data 100 C'!F37</f>
        <v>107.57299999999999</v>
      </c>
      <c r="O36" s="98">
        <f>IF($O$4=Database!$A$2,
_xlfn.FORECAST.LINEAR(N36,
INDEX('DS2025'!$B$5:$B$15,MATCH(N36,'DS2025'!$A$5:$A$15,1)):
INDEX('DS2025'!$B$5:$B$15,MATCH(N36,'DS2025'!$A$5:$A$15,1)+1),
INDEX('DS2025'!$A$5:$A$15,MATCH(N36,'DS2025'!$A$5:$A$15,1)):
INDEX('DS2025'!$A$5:$A$15,MATCH(N36,'DS2025'!$A$5:$A$15,1)+1)),
IF($O$4=Database!$A$3,
_xlfn.FORECAST.LINEAR(N36,
INDEX('DS2025'!$E$5:$E$15,MATCH(N36,'DS2025'!$D$5:$D$15,1)):
INDEX('DS2025'!$E$5:$E$15,MATCH(N36,'DS2025'!$D$5:$D$15,1)+1),
INDEX('DS2025'!$D$5:$D$15,MATCH(N36,'DS2025'!$D$5:$D$15,1)):
INDEX('DS2025'!$D$5:$D$15,MATCH(N36,'DS2025'!$D$5:$D$15,1)+1)),
IF($O$4=Database!$A$4,
_xlfn.FORECAST.LINEAR(N36,
INDEX('DS2025'!$H$5:$H$15,MATCH(N36,'DS2025'!$G$5:$G$15,1)):
INDEX('DS2025'!$H$5:$H$15,MATCH(N36,'DS2025'!$G$5:$G$15,1)+1),
INDEX('DS2025'!$G$5:$G$15,MATCH(N36,'DS2025'!$G$5:$G$15,1)):
INDEX('DS2025'!$G$5:$G$15,MATCH(N36,'DS2025'!$G$5:$G$15,1)+1)),
IF($O$4=Database!$A$5,
_xlfn.FORECAST.LINEAR(N36,
INDEX('DS2025'!$K$5:$K$15,MATCH(N36,'DS2025'!$J$5:$J$15,1)):
INDEX('DS2025'!$K$5:$K$15,MATCH(N36,'DS2025'!$J$5:$J$15,1)+1),
INDEX('DS2025'!$J$5:$J$15,MATCH(N36,'DS2025'!$J$5:$J$15,1)):
INDEX('DS2025'!$J$5:$J$15,MATCH(N36,'DS2025'!$J$5:$J$15,1)+1)),
IF($O$4=Database!$A$6,
_xlfn.FORECAST.LINEAR(N36,
INDEX('DS2025'!$N$5:$N$15,MATCH(N36,'DS2025'!$M$5:$M$15,1)):
INDEX('DS2025'!$N$5:$N$15,MATCH(N36,'DS2025'!$M$5:$M$15,1)+1),
INDEX('DS2025'!$M$5:$M$15,MATCH(N36,'DS2025'!$M$5:$M$15,1)):
INDEX('DS2025'!$M$5:$M$15,MATCH(N36,'DS2025'!$M$5:$M$15,1)+1)),
IF($O$4=Database!$A$7,
_xlfn.FORECAST.LINEAR(N36,
INDEX('DS2025'!$Q$5:$Q$15,MATCH(N36,'DS2025'!$P$5:$P$15,1)):
INDEX('DS2025'!$Q$5:$Q$15,MATCH(N36,'DS2025'!$P$5:$P$15,1)+1),
INDEX('DS2025'!$P$5:$P$15,MATCH(N36,'DS2025'!$P$5:$P$15,1)):
INDEX('DS2025'!$P$5:$P$15,MATCH(N36,'DS2025'!$P$5:$P$15,1)+1)),
IF($O$4=Database!$A$8,
_xlfn.FORECAST.LINEAR(N36,
INDEX('DS2025'!$T$5:$T$15,MATCH(N36,'DS2025'!$S$5:$S$15,1)):
INDEX('DS2025'!$T$5:$T$15,MATCH(N36,'DS2025'!$S$5:$S$15,1)+1),
INDEX('DS2025'!$S$5:$S$15,MATCH(N36,'DS2025'!$S$5:$S$15,1)):
INDEX('DS2025'!$S$5:$S$15,MATCH(N36,'DS2025'!$S$5:$S$15,1)+1)),
IF($O$4=Database!$A$9,
_xlfn.FORECAST.LINEAR(N36,
INDEX('DS2025'!$W$5:$W$15,MATCH(N36,'DS2025'!$V$5:$V$15,1)):
INDEX('DS2025'!$W$5:$W$15,MATCH(N36,'DS2025'!$V$5:$V$15,1)+1),
INDEX('DS2025'!$V$5:$V$15,MATCH(N36,'DS2025'!$V$5:$V$15,1)):
INDEX('DS2025'!$V$5:$V$15,MATCH(N36,'DS2025'!$V$5:$V$15,1)+1)),
IF($O$4=Database!$A$10,
_xlfn.FORECAST.LINEAR(N36,
INDEX('DS2025'!$Z$5:$Z$15,MATCH(N36,'DS2025'!$Y$5:$Y$15,1)):
INDEX('DS2025'!$Z$5:$Z$15,MATCH(N36,'DS2025'!$Y$5:$Y$15,1)+1),
INDEX('DS2025'!$Y$5:$Y$15,MATCH(N36,'DS2025'!$Y$5:$Y$15,1)):
INDEX('DS2025'!$Y$5:$Y$15,MATCH(N36,'DS2025'!$Y$5:$Y$15,1)+1)),
IF($O$4=Database!$A$11,
_xlfn.FORECAST.LINEAR(
N36,
INDEX('DS2025'!$B$21:$B$35,MATCH(N36,'DS2025'!$A$21:$A$35,1)):
INDEX('DS2025'!$B$21:$B$35,MATCH(N36,'DS2025'!$A$21:$A$35,1)+1),
INDEX('DS2025'!$A$21:$A$35,MATCH(N36,'DS2025'!$A$21:$A$35,1)):
INDEX('DS2025'!$A$21:$A$35,MATCH(N36,'DS2025'!$A$21:$A$35,1)+1)),
IF($O$4=Database!$A$12,
_xlfn.FORECAST.LINEAR(
N36,
INDEX('DS2025'!$E$21:$E$35,MATCH(N36,'DS2025'!$D$21:$D$35,1)):
INDEX('DS2025'!$E$21:$E$35,MATCH(N36,'DS2025'!$D$21:$D$35,1)+1),
INDEX('DS2025'!$D$21:$D$35,MATCH(N36,'DS2025'!$D$21:$D$35,1)):
INDEX('DS2025'!$D$21:$D$35,MATCH(N36,'DS2025'!$D$21:$D$35,1)+1)),
IF($O$4=Database!$A$13,
_xlfn.FORECAST.LINEAR(
N36,
INDEX('DS2025'!$H$21:$H$35,MATCH(N36,'DS2025'!$G$21:$G$35,1)):
INDEX('DS2025'!$H$21:$H$35,MATCH(N36,'DS2025'!$G$21:$G$35,1)+1),
INDEX('DS2025'!$G$21:$G$35,MATCH(N36,'DS2025'!$G$21:$G$35,1)):
INDEX('DS2025'!$G$21:$G$35,MATCH(N36,'DS2025'!$G$21:$G$35,1)+1)),
IF($O$4=Database!$A$14,
_xlfn.FORECAST.LINEAR(
N36,
INDEX('DS2025'!$K$21:$K$35,MATCH(N36,'DS2025'!$J$21:$J$35,1)):
INDEX('DS2025'!$K$21:$K$35,MATCH(N36,'DS2025'!$J$21:$J$35,1)+1),
INDEX('DS2025'!$J$21:$J$35,MATCH(N36,'DS2025'!$J$21:$J$35,1)):
INDEX('DS2025'!$J$21:$J$35,MATCH(N36,'DS2025'!$J$21:$J$35,1)+1)),
IF($O$4=Database!$A$15,
_xlfn.FORECAST.LINEAR(
N36,
INDEX('DS2025'!$N$21:$N$35,MATCH(N36,'DS2025'!$M$21:$M$35,1)):
INDEX('DS2025'!$N$21:$N$35,MATCH(N36,'DS2025'!$M$21:$M$35,1)+1),
INDEX('DS2025'!$M$21:$M$35,MATCH(N36,'DS2025'!$M$21:$M$35,1)):
INDEX('DS2025'!$M$21:$M$35,MATCH(N36,'DS2025'!$M$21:$M$35,1)+1)),
IF($O$4=Database!$A$16,
_xlfn.FORECAST.LINEAR(
N36,
INDEX('DS2025'!$Q$21:$Q$35,MATCH(N36,'DS2025'!$P$21:$P$35,1)):
INDEX('DS2025'!$Q$21:$Q$35,MATCH(N36,'DS2025'!$P$21:$P$35,1)+1),
INDEX('DS2025'!$P$21:$P$35,MATCH(N36,'DS2025'!$P$21:$P$35,1)):
INDEX('DS2025'!$P$21:$P$35,MATCH(N36,'DS2025'!$P$21:$P$35,1)+1)),
IF($O$4=Database!$A$17,
_xlfn.FORECAST.LINEAR(
N36,
INDEX('DS2025'!$T$21:$T$35,MATCH(N36,'DS2025'!$S$21:$S$35,1)):
INDEX('DS2025'!$T$21:$T$35,MATCH(N36,'DS2025'!$S$21:$S$35,1)+1),
INDEX('DS2025'!$S$21:$S$35,MATCH(N36,'DS2025'!$S$21:$S$35,1)):
INDEX('DS2025'!$S$21:$S$35,MATCH(N36,'DS2025'!$S$21:$S$35,1)+1)),
IF($O$4=Database!$A$18,
_xlfn.FORECAST.LINEAR(
N36,
INDEX('DS2025'!$W$21:$W$35,MATCH(N36,'DS2025'!$V$21:$V$35,1)):
INDEX('DS2025'!$W$21:$W$35,MATCH(N36,'DS2025'!$V$21:$V$35,1)+1),
INDEX('DS2025'!$V$21:$V$35,MATCH(N36,'DS2025'!$V$21:$V$35,1)):
INDEX('DS2025'!$V$21:$V$35,MATCH(N36,'DS2025'!$V$21:$V$35,1)+1)),
IF($O$4=Database!$A$19,
_xlfn.FORECAST.LINEAR(
N36,
INDEX('DS2025'!$Z$21:$Z$35,MATCH(N36,'DS2025'!$Y$21:$Y$35,1)):
INDEX('DS2025'!$Z$21:$Z$35,MATCH(N36,'DS2025'!$Y$21:$Y$35,1)+1),
INDEX('DS2025'!$Y$21:$Y$35,MATCH(N36,'DS2025'!$Y$21:$Y$35,1)):
INDEX('DS2025'!$Y$21:$Y$35,MATCH(N36,'DS2025'!$Y$21:$Y$35,1)+1)),
IF($O$4=Database!$A$20,
_xlfn.FORECAST.LINEAR(
N36,
INDEX('DS2025'!$AC$21:$AC$35,MATCH(N36,'DS2025'!$AB$21:$AB$35,1)):
INDEX('DS2025'!$AC$21:$AC$35,MATCH(N36,'DS2025'!$AB$21:$AB$35,1)+1),
INDEX('DS2025'!$AB$21:$AB$35,MATCH(N36,'DS2025'!$AB$21:$AB$35,1)):
INDEX('DS2025'!$AB$21:$AB$35,MATCH(N36,'DS2025'!$AB$21:$AB$35,1)+1))
)))))))))))))))))))</f>
        <v>-0.35986538692261544</v>
      </c>
      <c r="P36" s="96">
        <f t="shared" si="4"/>
        <v>107.21313461307737</v>
      </c>
      <c r="Q36" s="317">
        <f>'Data 100 C'!G37</f>
        <v>108.985</v>
      </c>
      <c r="R36" s="98">
        <f>IF($R$4=Database!$A$2,
_xlfn.FORECAST.LINEAR(Q36,
INDEX('DS2025'!$B$5:$B$15,MATCH(Q36,'DS2025'!$A$5:$A$15,1)):
INDEX('DS2025'!$B$5:$B$15,MATCH(Q36,'DS2025'!$A$5:$A$15,1)+1),
INDEX('DS2025'!$A$5:$A$15,MATCH(Q36,'DS2025'!$A$5:$A$15,1)):
INDEX('DS2025'!$A$5:$A$15,MATCH(Q36,'DS2025'!$A$5:$A$15,1)+1)),
IF($R$4=Database!$A$3,
_xlfn.FORECAST.LINEAR(Q36,
INDEX('DS2025'!$E$5:$E$15,MATCH(Q36,'DS2025'!$D$5:$D$15,1)):
INDEX('DS2025'!$E$5:$E$15,MATCH(Q36,'DS2025'!$D$5:$D$15,1)+1),
INDEX('DS2025'!$D$5:$D$15,MATCH(Q36,'DS2025'!$D$5:$D$15,1)):
INDEX('DS2025'!$D$5:$D$15,MATCH(Q36,'DS2025'!$D$5:$D$15,1)+1)),
IF($R$4=Database!$A$4,
_xlfn.FORECAST.LINEAR(Q36,
INDEX('DS2025'!$H$5:$H$15,MATCH(Q36,'DS2025'!$G$5:$G$15,1)):
INDEX('DS2025'!$H$5:$H$15,MATCH(Q36,'DS2025'!$G$5:$G$15,1)+1),
INDEX('DS2025'!$G$5:$G$15,MATCH(Q36,'DS2025'!$G$5:$G$15,1)):
INDEX('DS2025'!$G$5:$G$15,MATCH(Q36,'DS2025'!$G$5:$G$15,1)+1)),
IF($R$4=Database!$A$5,
_xlfn.FORECAST.LINEAR(Q36,
INDEX('DS2025'!$K$5:$K$15,MATCH(Q36,'DS2025'!$J$5:$J$15,1)):
INDEX('DS2025'!$K$5:$K$15,MATCH(Q36,'DS2025'!$J$5:$J$15,1)+1),
INDEX('DS2025'!$J$5:$J$15,MATCH(Q36,'DS2025'!$J$5:$J$15,1)):
INDEX('DS2025'!$J$5:$J$15,MATCH(Q36,'DS2025'!$J$5:$J$15,1)+1)),
IF($R$4=Database!$A$6,
_xlfn.FORECAST.LINEAR(Q36,
INDEX('DS2025'!$N$5:$N$15,MATCH(Q36,'DS2025'!$M$5:$M$15,1)):
INDEX('DS2025'!$N$5:$N$15,MATCH(Q36,'DS2025'!$M$5:$M$15,1)+1),
INDEX('DS2025'!$M$5:$M$15,MATCH(Q36,'DS2025'!$M$5:$M$15,1)):
INDEX('DS2025'!$M$5:$M$15,MATCH(Q36,'DS2025'!$M$5:$M$15,1)+1)),
IF($R$4=Database!$A$7,
_xlfn.FORECAST.LINEAR(Q36,
INDEX('DS2025'!$Q$5:$Q$15,MATCH(Q36,'DS2025'!$P$5:$P$15,1)):
INDEX('DS2025'!$Q$5:$Q$15,MATCH(Q36,'DS2025'!$P$5:$P$15,1)+1),
INDEX('DS2025'!$P$5:$P$15,MATCH(Q36,'DS2025'!$P$5:$P$15,1)):
INDEX('DS2025'!$P$5:$P$15,MATCH(Q36,'DS2025'!$P$5:$P$15,1)+1)),
IF($R$4=Database!$A$8,
_xlfn.FORECAST.LINEAR(Q36,
INDEX('DS2025'!$T$5:$T$15,MATCH(Q36,'DS2025'!$S$5:$S$15,1)):
INDEX('DS2025'!$T$5:$T$15,MATCH(Q36,'DS2025'!$S$5:$S$15,1)+1),
INDEX('DS2025'!$S$5:$S$15,MATCH(Q36,'DS2025'!$S$5:$S$15,1)):
INDEX('DS2025'!$S$5:$S$15,MATCH(Q36,'DS2025'!$S$5:$S$15,1)+1)),
IF($R$4=Database!$A$9,
_xlfn.FORECAST.LINEAR(Q36,
INDEX('DS2025'!$W$5:$W$15,MATCH(Q36,'DS2025'!$V$5:$V$15,1)):
INDEX('DS2025'!$W$5:$W$15,MATCH(Q36,'DS2025'!$V$5:$V$15,1)+1),
INDEX('DS2025'!$V$5:$V$15,MATCH(Q36,'DS2025'!$V$5:$V$15,1)):
INDEX('DS2025'!$V$5:$V$15,MATCH(Q36,'DS2025'!$V$5:$V$15,1)+1)),
IF($R$4=Database!$A$10,
_xlfn.FORECAST.LINEAR(Q36,
INDEX('DS2025'!$Z$5:$Z$15,MATCH(Q36,'DS2025'!$Y$5:$Y$15,1)):
INDEX('DS2025'!$Z$5:$Z$15,MATCH(Q36,'DS2025'!$Y$5:$Y$15,1)+1),
INDEX('DS2025'!$Y$5:$Y$15,MATCH(Q36,'DS2025'!$Y$5:$Y$15,1)):
INDEX('DS2025'!$Y$5:$Y$15,MATCH(Q36,'DS2025'!$Y$5:$Y$15,1)+1)),
IF($R$4=Database!$A$11,
_xlfn.FORECAST.LINEAR(
Q36,
INDEX('DS2025'!$B$21:$B$35,MATCH(Q36,'DS2025'!$A$21:$A$35,1)):
INDEX('DS2025'!$B$21:$B$35,MATCH(Q36,'DS2025'!$A$21:$A$35,1)+1),
INDEX('DS2025'!$A$21:$A$35,MATCH(Q36,'DS2025'!$A$21:$A$35,1)):
INDEX('DS2025'!$A$21:$A$35,MATCH(Q36,'DS2025'!$A$21:$A$35,1)+1)),
IF($R$4=Database!$A$12,
_xlfn.FORECAST.LINEAR(
Q36,
INDEX('DS2025'!$E$21:$E$35,MATCH(Q36,'DS2025'!$D$21:$D$35,1)):
INDEX('DS2025'!$E$21:$E$35,MATCH(Q36,'DS2025'!$D$21:$D$35,1)+1),
INDEX('DS2025'!$D$21:$D$35,MATCH(Q36,'DS2025'!$D$21:$D$35,1)):
INDEX('DS2025'!$D$21:$D$35,MATCH(Q36,'DS2025'!$D$21:$D$35,1)+1)),
IF($R$4=Database!$A$13,
_xlfn.FORECAST.LINEAR(
Q36,
INDEX('DS2025'!$H$21:$H$35,MATCH(Q36,'DS2025'!$G$21:$G$35,1)):
INDEX('DS2025'!$H$21:$H$35,MATCH(Q36,'DS2025'!$G$21:$G$35,1)+1),
INDEX('DS2025'!$G$21:$G$35,MATCH(Q36,'DS2025'!$G$21:$G$35,1)):
INDEX('DS2025'!$G$21:$G$35,MATCH(Q36,'DS2025'!$G$21:$G$35,1)+1)),
IF($R$4=Database!$A$14,
_xlfn.FORECAST.LINEAR(
Q36,
INDEX('DS2025'!$K$21:$K$35,MATCH(Q36,'DS2025'!$J$21:$J$35,1)):
INDEX('DS2025'!$K$21:$K$35,MATCH(Q36,'DS2025'!$J$21:$J$35,1)+1),
INDEX('DS2025'!$J$21:$J$35,MATCH(Q36,'DS2025'!$J$21:$J$35,1)):
INDEX('DS2025'!$J$21:$J$35,MATCH(Q36,'DS2025'!$J$21:$J$35,1)+1)),
IF($R$4=Database!$A$15,
_xlfn.FORECAST.LINEAR(
Q36,
INDEX('DS2025'!$N$21:$N$35,MATCH(Q36,'DS2025'!$M$21:$M$35,1)):
INDEX('DS2025'!$N$21:$N$35,MATCH(Q36,'DS2025'!$M$21:$M$35,1)+1),
INDEX('DS2025'!$M$21:$M$35,MATCH(Q36,'DS2025'!$M$21:$M$35,1)):
INDEX('DS2025'!$M$21:$M$35,MATCH(Q36,'DS2025'!$M$21:$M$35,1)+1)),
IF($R$4=Database!$A$16,
_xlfn.FORECAST.LINEAR(
Q36,
INDEX('DS2025'!$Q$21:$Q$35,MATCH(Q36,'DS2025'!$P$21:$P$35,1)):
INDEX('DS2025'!$Q$21:$Q$35,MATCH(Q36,'DS2025'!$P$21:$P$35,1)+1),
INDEX('DS2025'!$P$21:$P$35,MATCH(Q36,'DS2025'!$P$21:$P$35,1)):
INDEX('DS2025'!$P$21:$P$35,MATCH(Q36,'DS2025'!$P$21:$P$35,1)+1)),
IF($R$4=Database!$A$17,
_xlfn.FORECAST.LINEAR(
Q36,
INDEX('DS2025'!$T$21:$T$35,MATCH(Q36,'DS2025'!$S$21:$S$35,1)):
INDEX('DS2025'!$T$21:$T$35,MATCH(Q36,'DS2025'!$S$21:$S$35,1)+1),
INDEX('DS2025'!$S$21:$S$35,MATCH(Q36,'DS2025'!$S$21:$S$35,1)):
INDEX('DS2025'!$S$21:$S$35,MATCH(Q36,'DS2025'!$S$21:$S$35,1)+1)),
IF($R$4=Database!$A$18,
_xlfn.FORECAST.LINEAR(
Q36,
INDEX('DS2025'!$W$21:$W$35,MATCH(Q36,'DS2025'!$V$21:$V$35,1)):
INDEX('DS2025'!$W$21:$W$35,MATCH(Q36,'DS2025'!$V$21:$V$35,1)+1),
INDEX('DS2025'!$V$21:$V$35,MATCH(Q36,'DS2025'!$V$21:$V$35,1)):
INDEX('DS2025'!$V$21:$V$35,MATCH(Q36,'DS2025'!$V$21:$V$35,1)+1)),
IF($R$4=Database!$A$19,
_xlfn.FORECAST.LINEAR(
Q36,
INDEX('DS2025'!$Z$21:$Z$35,MATCH(Q36,'DS2025'!$Y$21:$Y$35,1)):
INDEX('DS2025'!$Z$21:$Z$35,MATCH(Q36,'DS2025'!$Y$21:$Y$35,1)+1),
INDEX('DS2025'!$Y$21:$Y$35,MATCH(Q36,'DS2025'!$Y$21:$Y$35,1)):
INDEX('DS2025'!$Y$21:$Y$35,MATCH(Q36,'DS2025'!$Y$21:$Y$35,1)+1)),
IF($R$4=Database!$A$20,
_xlfn.FORECAST.LINEAR(
Q36,
INDEX('DS2025'!$AC$21:$AC$35,MATCH(Q36,'DS2025'!$AB$21:$AB$35,1)):
INDEX('DS2025'!$AC$21:$AC$35,MATCH(Q36,'DS2025'!$AB$21:$AB$35,1)+1),
INDEX('DS2025'!$AB$21:$AB$35,MATCH(Q36,'DS2025'!$AB$21:$AB$35,1)):
INDEX('DS2025'!$AB$21:$AB$35,MATCH(Q36,'DS2025'!$AB$21:$AB$35,1)+1))
)))))))))))))))))))</f>
        <v>-1.8757430488974103E-2</v>
      </c>
      <c r="S36" s="98">
        <f t="shared" si="5"/>
        <v>108.96624256951102</v>
      </c>
      <c r="T36" s="317">
        <f>'Data 100 C'!H37</f>
        <v>106.934</v>
      </c>
      <c r="U36" s="98">
        <f>IF($U$4=Database!$A$2,
_xlfn.FORECAST.LINEAR(T36,
INDEX('DS2025'!$B$5:$B$15,MATCH(T36,'DS2025'!$A$5:$A$15,1)):
INDEX('DS2025'!$B$5:$B$15,MATCH(T36,'DS2025'!$A$5:$A$15,1)+1),
INDEX('DS2025'!$A$5:$A$15,MATCH(T36,'DS2025'!$A$5:$A$15,1)):
INDEX('DS2025'!$A$5:$A$15,MATCH(T36,'DS2025'!$A$5:$A$15,1)+1)),
IF($U$4=Database!$A$3,
_xlfn.FORECAST.LINEAR(T36,
INDEX('DS2025'!$E$5:$E$15,MATCH(T36,'DS2025'!$D$5:$D$15,1)):
INDEX('DS2025'!$E$5:$E$15,MATCH(T36,'DS2025'!$D$5:$D$15,1)+1),
INDEX('DS2025'!$D$5:$D$15,MATCH(T36,'DS2025'!$D$5:$D$15,1)):
INDEX('DS2025'!$D$5:$D$15,MATCH(T36,'DS2025'!$D$5:$D$15,1)+1)),
IF($U$4=Database!$A$4,
_xlfn.FORECAST.LINEAR(T36,
INDEX('DS2025'!$H$5:$H$15,MATCH(T36,'DS2025'!$G$5:$G$15,1)):
INDEX('DS2025'!$H$5:$H$15,MATCH(T36,'DS2025'!$G$5:$G$15,1)+1),
INDEX('DS2025'!$G$5:$G$15,MATCH(T36,'DS2025'!$G$5:$G$15,1)):
INDEX('DS2025'!$G$5:$G$15,MATCH(T36,'DS2025'!$G$5:$G$15,1)+1)),
IF($U$4=Database!$A$5,
_xlfn.FORECAST.LINEAR(T36,
INDEX('DS2025'!$K$5:$K$15,MATCH(T36,'DS2025'!$J$5:$J$15,1)):
INDEX('DS2025'!$K$5:$K$15,MATCH(T36,'DS2025'!$J$5:$J$15,1)+1),
INDEX('DS2025'!$J$5:$J$15,MATCH(T36,'DS2025'!$J$5:$J$15,1)):
INDEX('DS2025'!$J$5:$J$15,MATCH(T36,'DS2025'!$J$5:$J$15,1)+1)),
IF($U$4=Database!$A$6,
_xlfn.FORECAST.LINEAR(T36,
INDEX('DS2025'!$N$5:$N$15,MATCH(T36,'DS2025'!$M$5:$M$15,1)):
INDEX('DS2025'!$N$5:$N$15,MATCH(T36,'DS2025'!$M$5:$M$15,1)+1),
INDEX('DS2025'!$M$5:$M$15,MATCH(T36,'DS2025'!$M$5:$M$15,1)):
INDEX('DS2025'!$M$5:$M$15,MATCH(T36,'DS2025'!$M$5:$M$15,1)+1)),
IF($U$4=Database!$A$7,
_xlfn.FORECAST.LINEAR(T36,
INDEX('DS2025'!$Q$5:$Q$15,MATCH(T36,'DS2025'!$P$5:$P$15,1)):
INDEX('DS2025'!$Q$5:$Q$15,MATCH(T36,'DS2025'!$P$5:$P$15,1)+1),
INDEX('DS2025'!$P$5:$P$15,MATCH(T36,'DS2025'!$P$5:$P$15,1)):
INDEX('DS2025'!$P$5:$P$15,MATCH(T36,'DS2025'!$P$5:$P$15,1)+1)),
IF($U$4=Database!$A$8,
_xlfn.FORECAST.LINEAR(T36,
INDEX('DS2025'!$T$5:$T$15,MATCH(T36,'DS2025'!$S$5:$S$15,1)):
INDEX('DS2025'!$T$5:$T$15,MATCH(T36,'DS2025'!$S$5:$S$15,1)+1),
INDEX('DS2025'!$S$5:$S$15,MATCH(T36,'DS2025'!$S$5:$S$15,1)):
INDEX('DS2025'!$S$5:$S$15,MATCH(T36,'DS2025'!$S$5:$S$15,1)+1)),
IF($U$4=Database!$A$9,
_xlfn.FORECAST.LINEAR(T36,
INDEX('DS2025'!$W$5:$W$15,MATCH(T36,'DS2025'!$V$5:$V$15,1)):
INDEX('DS2025'!$W$5:$W$15,MATCH(T36,'DS2025'!$V$5:$V$15,1)+1),
INDEX('DS2025'!$V$5:$V$15,MATCH(T36,'DS2025'!$V$5:$V$15,1)):
INDEX('DS2025'!$V$5:$V$15,MATCH(T36,'DS2025'!$V$5:$V$15,1)+1)),
IF($U$4=Database!$A$10,
_xlfn.FORECAST.LINEAR(T36,
INDEX('DS2025'!$Z$5:$Z$15,MATCH(T36,'DS2025'!$Y$5:$Y$15,1)):
INDEX('DS2025'!$Z$5:$Z$15,MATCH(T36,'DS2025'!$Y$5:$Y$15,1)+1),
INDEX('DS2025'!$Y$5:$Y$15,MATCH(T36,'DS2025'!$Y$5:$Y$15,1)):
INDEX('DS2025'!$Y$5:$Y$15,MATCH(T36,'DS2025'!$Y$5:$Y$15,1)+1)),
IF($U$4=Database!$A$11,
_xlfn.FORECAST.LINEAR(
T36,
INDEX('DS2025'!$B$21:$B$35,MATCH(T36,'DS2025'!$A$21:$A$35,1)):
INDEX('DS2025'!$B$21:$B$35,MATCH(T36,'DS2025'!$A$21:$A$35,1)+1),
INDEX('DS2025'!$A$21:$A$35,MATCH(T36,'DS2025'!$A$21:$A$35,1)):
INDEX('DS2025'!$A$21:$A$35,MATCH(T36,'DS2025'!$A$21:$A$35,1)+1)),
IF($U$4=Database!$A$12,
_xlfn.FORECAST.LINEAR(
T36,
INDEX('DS2025'!$E$21:$E$35,MATCH(T36,'DS2025'!$D$21:$D$35,1)):
INDEX('DS2025'!$E$21:$E$35,MATCH(T36,'DS2025'!$D$21:$D$35,1)+1),
INDEX('DS2025'!$D$21:$D$35,MATCH(T36,'DS2025'!$D$21:$D$35,1)):
INDEX('DS2025'!$D$21:$D$35,MATCH(T36,'DS2025'!$D$21:$D$35,1)+1)),
IF($U$4=Database!$A$13,
_xlfn.FORECAST.LINEAR(
T36,
INDEX('DS2025'!$H$21:$H$35,MATCH(T36,'DS2025'!$G$21:$G$35,1)):
INDEX('DS2025'!$H$21:$H$35,MATCH(T36,'DS2025'!$G$21:$G$35,1)+1),
INDEX('DS2025'!$G$21:$G$35,MATCH(T36,'DS2025'!$G$21:$G$35,1)):
INDEX('DS2025'!$G$21:$G$35,MATCH(T36,'DS2025'!$G$21:$G$35,1)+1)),
IF($U$4=Database!$A$14,
_xlfn.FORECAST.LINEAR(
T36,
INDEX('DS2025'!$K$21:$K$35,MATCH(T36,'DS2025'!$J$21:$J$35,1)):
INDEX('DS2025'!$K$21:$K$35,MATCH(T36,'DS2025'!$J$21:$J$35,1)+1),
INDEX('DS2025'!$J$21:$J$35,MATCH(T36,'DS2025'!$J$21:$J$35,1)):
INDEX('DS2025'!$J$21:$J$35,MATCH(T36,'DS2025'!$J$21:$J$35,1)+1)),
IF($U$4=Database!$A$15,
_xlfn.FORECAST.LINEAR(
T36,
INDEX('DS2025'!$N$21:$N$35,MATCH(T36,'DS2025'!$M$21:$M$35,1)):
INDEX('DS2025'!$N$21:$N$35,MATCH(T36,'DS2025'!$M$21:$M$35,1)+1),
INDEX('DS2025'!$M$21:$M$35,MATCH(T36,'DS2025'!$M$21:$M$35,1)):
INDEX('DS2025'!$M$21:$M$35,MATCH(T36,'DS2025'!$M$21:$M$35,1)+1)),
IF($U$4=Database!$A$16,
_xlfn.FORECAST.LINEAR(
T36,
INDEX('DS2025'!$Q$21:$Q$35,MATCH(T36,'DS2025'!$P$21:$P$35,1)):
INDEX('DS2025'!$Q$21:$Q$35,MATCH(T36,'DS2025'!$P$21:$P$35,1)+1),
INDEX('DS2025'!$P$21:$P$35,MATCH(T36,'DS2025'!$P$21:$P$35,1)):
INDEX('DS2025'!$P$21:$P$35,MATCH(T36,'DS2025'!$P$21:$P$35,1)+1)),
IF($U$4=Database!$A$17,
_xlfn.FORECAST.LINEAR(
T36,
INDEX('DS2025'!$T$21:$T$35,MATCH(T36,'DS2025'!$S$21:$S$35,1)):
INDEX('DS2025'!$T$21:$T$35,MATCH(T36,'DS2025'!$S$21:$S$35,1)+1),
INDEX('DS2025'!$S$21:$S$35,MATCH(T36,'DS2025'!$S$21:$S$35,1)):
INDEX('DS2025'!$S$21:$S$35,MATCH(T36,'DS2025'!$S$21:$S$35,1)+1)),
IF($U$4=Database!$A$18,
_xlfn.FORECAST.LINEAR(
T36,
INDEX('DS2025'!$W$21:$W$35,MATCH(T36,'DS2025'!$V$21:$V$35,1)):
INDEX('DS2025'!$W$21:$W$35,MATCH(T36,'DS2025'!$V$21:$V$35,1)+1),
INDEX('DS2025'!$V$21:$V$35,MATCH(T36,'DS2025'!$V$21:$V$35,1)):
INDEX('DS2025'!$V$21:$V$35,MATCH(T36,'DS2025'!$V$21:$V$35,1)+1)),
IF($U$4=Database!$A$19,
_xlfn.FORECAST.LINEAR(
T36,
INDEX('DS2025'!$Z$21:$Z$35,MATCH(T36,'DS2025'!$Y$21:$Y$35,1)):
INDEX('DS2025'!$Z$21:$Z$35,MATCH(T36,'DS2025'!$Y$21:$Y$35,1)+1),
INDEX('DS2025'!$Y$21:$Y$35,MATCH(T36,'DS2025'!$Y$21:$Y$35,1)):
INDEX('DS2025'!$Y$21:$Y$35,MATCH(T36,'DS2025'!$Y$21:$Y$35,1)+1)),
IF($U$4=Database!$A$20,
_xlfn.FORECAST.LINEAR(
T36,
INDEX('DS2025'!$AC$21:$AC$35,MATCH(T36,'DS2025'!$AB$21:$AB$35,1)):
INDEX('DS2025'!$AC$21:$AC$35,MATCH(T36,'DS2025'!$AB$21:$AB$35,1)+1),
INDEX('DS2025'!$AB$21:$AB$35,MATCH(T36,'DS2025'!$AB$21:$AB$35,1)):
INDEX('DS2025'!$AB$21:$AB$35,MATCH(T36,'DS2025'!$AB$21:$AB$35,1)+1))
)))))))))))))))))))</f>
        <v>-0.35978872225554887</v>
      </c>
      <c r="V36" s="98">
        <f t="shared" si="6"/>
        <v>106.57421127774445</v>
      </c>
      <c r="W36" s="317">
        <f>'Data 100 C'!I37</f>
        <v>107.67400000000001</v>
      </c>
      <c r="X36" s="98">
        <f>IF($X$4=Database!$A$2,
_xlfn.FORECAST.LINEAR(W36,
INDEX('DS2025'!$B$5:$B$15,MATCH(W36,'DS2025'!$A$5:$A$15,1)):
INDEX('DS2025'!$B$5:$B$15,MATCH(W36,'DS2025'!$A$5:$A$15,1)+1),
INDEX('DS2025'!$A$5:$A$15,MATCH(W36,'DS2025'!$A$5:$A$15,1)):
INDEX('DS2025'!$A$5:$A$15,MATCH(W36,'DS2025'!$A$5:$A$15,1)+1)),
IF($X$4=Database!$A$3,
_xlfn.FORECAST.LINEAR(W36,
INDEX('DS2025'!$E$5:$E$15,MATCH(W36,'DS2025'!$D$5:$D$15,1)):
INDEX('DS2025'!$E$5:$E$15,MATCH(W36,'DS2025'!$D$5:$D$15,1)+1),
INDEX('DS2025'!$D$5:$D$15,MATCH(W36,'DS2025'!$D$5:$D$15,1)):
INDEX('DS2025'!$D$5:$D$15,MATCH(W36,'DS2025'!$D$5:$D$15,1)+1)),
IF($X$4=Database!$A$4,
_xlfn.FORECAST.LINEAR(W36,
INDEX('DS2025'!$H$5:$H$15,MATCH(W36,'DS2025'!$G$5:$G$15,1)):
INDEX('DS2025'!$H$5:$H$15,MATCH(W36,'DS2025'!$G$5:$G$15,1)+1),
INDEX('DS2025'!$G$5:$G$15,MATCH(W36,'DS2025'!$G$5:$G$15,1)):
INDEX('DS2025'!$G$5:$G$15,MATCH(W36,'DS2025'!$G$5:$G$15,1)+1)),
IF($X$4=Database!$A$5,
_xlfn.FORECAST.LINEAR(W36,
INDEX('DS2025'!$K$5:$K$15,MATCH(W36,'DS2025'!$J$5:$J$15,1)):
INDEX('DS2025'!$K$5:$K$15,MATCH(W36,'DS2025'!$J$5:$J$15,1)+1),
INDEX('DS2025'!$J$5:$J$15,MATCH(W36,'DS2025'!$J$5:$J$15,1)):
INDEX('DS2025'!$J$5:$J$15,MATCH(W36,'DS2025'!$J$5:$J$15,1)+1)),
IF($X$4=Database!$A$6,
_xlfn.FORECAST.LINEAR(W36,
INDEX('DS2025'!$N$5:$N$15,MATCH(W36,'DS2025'!$M$5:$M$15,1)):
INDEX('DS2025'!$N$5:$N$15,MATCH(W36,'DS2025'!$M$5:$M$15,1)+1),
INDEX('DS2025'!$M$5:$M$15,MATCH(W36,'DS2025'!$M$5:$M$15,1)):
INDEX('DS2025'!$M$5:$M$15,MATCH(W36,'DS2025'!$M$5:$M$15,1)+1)),
IF($X$4=Database!$A$7,
_xlfn.FORECAST.LINEAR(W36,
INDEX('DS2025'!$Q$5:$Q$15,MATCH(W36,'DS2025'!$P$5:$P$15,1)):
INDEX('DS2025'!$Q$5:$Q$15,MATCH(W36,'DS2025'!$P$5:$P$15,1)+1),
INDEX('DS2025'!$P$5:$P$15,MATCH(W36,'DS2025'!$P$5:$P$15,1)):
INDEX('DS2025'!$P$5:$P$15,MATCH(W36,'DS2025'!$P$5:$P$15,1)+1)),
IF($X$4=Database!$A$8,
_xlfn.FORECAST.LINEAR(W36,
INDEX('DS2025'!$T$5:$T$15,MATCH(W36,'DS2025'!$S$5:$S$15,1)):
INDEX('DS2025'!$T$5:$T$15,MATCH(W36,'DS2025'!$S$5:$S$15,1)+1),
INDEX('DS2025'!$S$5:$S$15,MATCH(W36,'DS2025'!$S$5:$S$15,1)):
INDEX('DS2025'!$S$5:$S$15,MATCH(W36,'DS2025'!$S$5:$S$15,1)+1)),
IF($X$4=Database!$A$9,
_xlfn.FORECAST.LINEAR(W36,
INDEX('DS2025'!$W$5:$W$15,MATCH(W36,'DS2025'!$V$5:$V$15,1)):
INDEX('DS2025'!$W$5:$W$15,MATCH(W36,'DS2025'!$V$5:$V$15,1)+1),
INDEX('DS2025'!$V$5:$V$15,MATCH(W36,'DS2025'!$V$5:$V$15,1)):
INDEX('DS2025'!$V$5:$V$15,MATCH(W36,'DS2025'!$V$5:$V$15,1)+1)),
IF($X$4=Database!$A$10,
_xlfn.FORECAST.LINEAR(W36,
INDEX('DS2025'!$Z$5:$Z$15,MATCH(W36,'DS2025'!$Y$5:$Y$15,1)):
INDEX('DS2025'!$Z$5:$Z$15,MATCH(W36,'DS2025'!$Y$5:$Y$15,1)+1),
INDEX('DS2025'!$Y$5:$Y$15,MATCH(W36,'DS2025'!$Y$5:$Y$15,1)):
INDEX('DS2025'!$Y$5:$Y$15,MATCH(W36,'DS2025'!$Y$5:$Y$15,1)+1)),
IF($X$4=Database!$A$11,
_xlfn.FORECAST.LINEAR(
W36,
INDEX('DS2025'!$B$21:$B$35,MATCH(W36,'DS2025'!$A$21:$A$35,1)):
INDEX('DS2025'!$B$21:$B$35,MATCH(W36,'DS2025'!$A$21:$A$35,1)+1),
INDEX('DS2025'!$A$21:$A$35,MATCH(W36,'DS2025'!$A$21:$A$35,1)):
INDEX('DS2025'!$A$21:$A$35,MATCH(W36,'DS2025'!$A$21:$A$35,1)+1)),
IF($X$4=Database!$A$12,
_xlfn.FORECAST.LINEAR(
W36,
INDEX('DS2025'!$E$21:$E$35,MATCH(W36,'DS2025'!$D$21:$D$35,1)):
INDEX('DS2025'!$E$21:$E$35,MATCH(W36,'DS2025'!$D$21:$D$35,1)+1),
INDEX('DS2025'!$D$21:$D$35,MATCH(W36,'DS2025'!$D$21:$D$35,1)):
INDEX('DS2025'!$D$21:$D$35,MATCH(W36,'DS2025'!$D$21:$D$35,1)+1)),
IF($X$4=Database!$A$13,
_xlfn.FORECAST.LINEAR(
W36,
INDEX('DS2025'!$H$21:$H$35,MATCH(W36,'DS2025'!$G$21:$G$35,1)):
INDEX('DS2025'!$H$21:$H$35,MATCH(W36,'DS2025'!$G$21:$G$35,1)+1),
INDEX('DS2025'!$G$21:$G$35,MATCH(W36,'DS2025'!$G$21:$G$35,1)):
INDEX('DS2025'!$G$21:$G$35,MATCH(W36,'DS2025'!$G$21:$G$35,1)+1)),
IF($X$4=Database!$A$14,
_xlfn.FORECAST.LINEAR(
W36,
INDEX('DS2025'!$K$21:$K$35,MATCH(W36,'DS2025'!$J$21:$J$35,1)):
INDEX('DS2025'!$K$21:$K$35,MATCH(W36,'DS2025'!$J$21:$J$35,1)+1),
INDEX('DS2025'!$J$21:$J$35,MATCH(W36,'DS2025'!$J$21:$J$35,1)):
INDEX('DS2025'!$J$21:$J$35,MATCH(W36,'DS2025'!$J$21:$J$35,1)+1)),
IF($X$4=Database!$A$15,
_xlfn.FORECAST.LINEAR(
W36,
INDEX('DS2025'!$N$21:$N$35,MATCH(W36,'DS2025'!$M$21:$M$35,1)):
INDEX('DS2025'!$N$21:$N$35,MATCH(W36,'DS2025'!$M$21:$M$35,1)+1),
INDEX('DS2025'!$M$21:$M$35,MATCH(W36,'DS2025'!$M$21:$M$35,1)):
INDEX('DS2025'!$M$21:$M$35,MATCH(W36,'DS2025'!$M$21:$M$35,1)+1)),
IF($X$4=Database!$A$16,
_xlfn.FORECAST.LINEAR(
W36,
INDEX('DS2025'!$Q$21:$Q$35,MATCH(W36,'DS2025'!$P$21:$P$35,1)):
INDEX('DS2025'!$Q$21:$Q$35,MATCH(W36,'DS2025'!$P$21:$P$35,1)+1),
INDEX('DS2025'!$P$21:$P$35,MATCH(W36,'DS2025'!$P$21:$P$35,1)):
INDEX('DS2025'!$P$21:$P$35,MATCH(W36,'DS2025'!$P$21:$P$35,1)+1)),
IF($X$4=Database!$A$17,
_xlfn.FORECAST.LINEAR(
W36,
INDEX('DS2025'!$T$21:$T$35,MATCH(W36,'DS2025'!$S$21:$S$35,1)):
INDEX('DS2025'!$T$21:$T$35,MATCH(W36,'DS2025'!$S$21:$S$35,1)+1),
INDEX('DS2025'!$S$21:$S$35,MATCH(W36,'DS2025'!$S$21:$S$35,1)):
INDEX('DS2025'!$S$21:$S$35,MATCH(W36,'DS2025'!$S$21:$S$35,1)+1)),
IF($X$4=Database!$A$18,
_xlfn.FORECAST.LINEAR(
W36,
INDEX('DS2025'!$W$21:$W$35,MATCH(W36,'DS2025'!$V$21:$V$35,1)):
INDEX('DS2025'!$W$21:$W$35,MATCH(W36,'DS2025'!$V$21:$V$35,1)+1),
INDEX('DS2025'!$V$21:$V$35,MATCH(W36,'DS2025'!$V$21:$V$35,1)):
INDEX('DS2025'!$V$21:$V$35,MATCH(W36,'DS2025'!$V$21:$V$35,1)+1)),
IF($X$4=Database!$A$19,
_xlfn.FORECAST.LINEAR(
W36,
INDEX('DS2025'!$Z$21:$Z$35,MATCH(W36,'DS2025'!$Y$21:$Y$35,1)):
INDEX('DS2025'!$Z$21:$Z$35,MATCH(W36,'DS2025'!$Y$21:$Y$35,1)+1),
INDEX('DS2025'!$Y$21:$Y$35,MATCH(W36,'DS2025'!$Y$21:$Y$35,1)):
INDEX('DS2025'!$Y$21:$Y$35,MATCH(W36,'DS2025'!$Y$21:$Y$35,1)+1)),
IF($X$4=Database!$A$20,
_xlfn.FORECAST.LINEAR(
W36,
INDEX('DS2025'!$AC$21:$AC$35,MATCH(W36,'DS2025'!$AB$21:$AB$35,1)):
INDEX('DS2025'!$AC$21:$AC$35,MATCH(W36,'DS2025'!$AB$21:$AB$35,1)+1),
INDEX('DS2025'!$AB$21:$AB$35,MATCH(W36,'DS2025'!$AB$21:$AB$35,1)):
INDEX('DS2025'!$AB$21:$AB$35,MATCH(W36,'DS2025'!$AB$21:$AB$35,1)+1))
)))))))))))))))))))</f>
        <v>-0.35987750449910016</v>
      </c>
      <c r="Y36" s="98">
        <f t="shared" si="7"/>
        <v>107.31412249550091</v>
      </c>
      <c r="Z36" s="97">
        <f>'Data 100 C'!J37</f>
        <v>109.001</v>
      </c>
      <c r="AA36" s="98">
        <f>IF($AA$4=Database!$A$2,
_xlfn.FORECAST.LINEAR(Z36,
INDEX('DS2025'!$B$5:$B$15,MATCH(Z36,'DS2025'!$A$5:$A$15,1)):
INDEX('DS2025'!$B$5:$B$15,MATCH(Z36,'DS2025'!$A$5:$A$15,1)+1),
INDEX('DS2025'!$A$5:$A$15,MATCH(Z36,'DS2025'!$A$5:$A$15,1)):
INDEX('DS2025'!$A$5:$A$15,MATCH(Z36,'DS2025'!$A$5:$A$15,1)+1)),
IF($AA$4=Database!$A$3,
_xlfn.FORECAST.LINEAR(Z36,
INDEX('DS2025'!$E$5:$E$15,MATCH(Z36,'DS2025'!$D$5:$D$15,1)):
INDEX('DS2025'!$E$5:$E$15,MATCH(Z36,'DS2025'!$D$5:$D$15,1)+1),
INDEX('DS2025'!$D$5:$D$15,MATCH(Z36,'DS2025'!$D$5:$D$15,1)):
INDEX('DS2025'!$D$5:$D$15,MATCH(Z36,'DS2025'!$D$5:$D$15,1)+1)),
IF($AA$4=Database!$A$4,
_xlfn.FORECAST.LINEAR(Z36,
INDEX('DS2025'!$H$5:$H$15,MATCH(Z36,'DS2025'!$G$5:$G$15,1)):
INDEX('DS2025'!$H$5:$H$15,MATCH(Z36,'DS2025'!$G$5:$G$15,1)+1),
INDEX('DS2025'!$G$5:$G$15,MATCH(Z36,'DS2025'!$G$5:$G$15,1)):
INDEX('DS2025'!$G$5:$G$15,MATCH(Z36,'DS2025'!$G$5:$G$15,1)+1)),
IF($AA$4=Database!$A$5,
_xlfn.FORECAST.LINEAR(Z36,
INDEX('DS2025'!$K$5:$K$15,MATCH(Z36,'DS2025'!$J$5:$J$15,1)):
INDEX('DS2025'!$K$5:$K$15,MATCH(Z36,'DS2025'!$J$5:$J$15,1)+1),
INDEX('DS2025'!$J$5:$J$15,MATCH(Z36,'DS2025'!$J$5:$J$15,1)):
INDEX('DS2025'!$J$5:$J$15,MATCH(Z36,'DS2025'!$J$5:$J$15,1)+1)),
IF($AA$4=Database!$A$6,
_xlfn.FORECAST.LINEAR(Z36,
INDEX('DS2025'!$N$5:$N$15,MATCH(Z36,'DS2025'!$M$5:$M$15,1)):
INDEX('DS2025'!$N$5:$N$15,MATCH(Z36,'DS2025'!$M$5:$M$15,1)+1),
INDEX('DS2025'!$M$5:$M$15,MATCH(Z36,'DS2025'!$M$5:$M$15,1)):
INDEX('DS2025'!$M$5:$M$15,MATCH(Z36,'DS2025'!$M$5:$M$15,1)+1)),
IF($AA$4=Database!$A$7,
_xlfn.FORECAST.LINEAR(Z36,
INDEX('DS2025'!$Q$5:$Q$15,MATCH(Z36,'DS2025'!$P$5:$P$15,1)):
INDEX('DS2025'!$Q$5:$Q$15,MATCH(Z36,'DS2025'!$P$5:$P$15,1)+1),
INDEX('DS2025'!$P$5:$P$15,MATCH(Z36,'DS2025'!$P$5:$P$15,1)):
INDEX('DS2025'!$P$5:$P$15,MATCH(Z36,'DS2025'!$P$5:$P$15,1)+1)),
IF($AA$4=Database!$A$8,
_xlfn.FORECAST.LINEAR(Z36,
INDEX('DS2025'!$T$5:$T$15,MATCH(Z36,'DS2025'!$S$5:$S$15,1)):
INDEX('DS2025'!$T$5:$T$15,MATCH(Z36,'DS2025'!$S$5:$S$15,1)+1),
INDEX('DS2025'!$S$5:$S$15,MATCH(Z36,'DS2025'!$S$5:$S$15,1)):
INDEX('DS2025'!$S$5:$S$15,MATCH(Z36,'DS2025'!$S$5:$S$15,1)+1)),
IF($AA$4=Database!$A$9,
_xlfn.FORECAST.LINEAR(Z36,
INDEX('DS2025'!$W$5:$W$15,MATCH(Z36,'DS2025'!$V$5:$V$15,1)):
INDEX('DS2025'!$W$5:$W$15,MATCH(Z36,'DS2025'!$V$5:$V$15,1)+1),
INDEX('DS2025'!$V$5:$V$15,MATCH(Z36,'DS2025'!$V$5:$V$15,1)):
INDEX('DS2025'!$V$5:$V$15,MATCH(Z36,'DS2025'!$V$5:$V$15,1)+1)),
IF($AA$4=Database!$A$10,
_xlfn.FORECAST.LINEAR(Z36,
INDEX('DS2025'!$Z$5:$Z$15,MATCH(Z36,'DS2025'!$Y$5:$Y$15,1)):
INDEX('DS2025'!$Z$5:$Z$15,MATCH(Z36,'DS2025'!$Y$5:$Y$15,1)+1),
INDEX('DS2025'!$Y$5:$Y$15,MATCH(Z36,'DS2025'!$Y$5:$Y$15,1)):
INDEX('DS2025'!$Y$5:$Y$15,MATCH(Z36,'DS2025'!$Y$5:$Y$15,1)+1)),
IF($AA$4=Database!$A$11,
_xlfn.FORECAST.LINEAR(
Z36,
INDEX('DS2025'!$B$21:$B$35,MATCH(Z36,'DS2025'!$A$21:$A$35,1)):
INDEX('DS2025'!$B$21:$B$35,MATCH(Z36,'DS2025'!$A$21:$A$35,1)+1),
INDEX('DS2025'!$A$21:$A$35,MATCH(Z36,'DS2025'!$A$21:$A$35,1)):
INDEX('DS2025'!$A$21:$A$35,MATCH(Z36,'DS2025'!$A$21:$A$35,1)+1)),
IF($AA$4=Database!$A$12,
_xlfn.FORECAST.LINEAR(
Z36,
INDEX('DS2025'!$E$21:$E$35,MATCH(Z36,'DS2025'!$D$21:$D$35,1)):
INDEX('DS2025'!$E$21:$E$35,MATCH(Z36,'DS2025'!$D$21:$D$35,1)+1),
INDEX('DS2025'!$D$21:$D$35,MATCH(Z36,'DS2025'!$D$21:$D$35,1)):
INDEX('DS2025'!$D$21:$D$35,MATCH(Z36,'DS2025'!$D$21:$D$35,1)+1)),
IF($AA$4=Database!$A$13,
_xlfn.FORECAST.LINEAR(
Z36,
INDEX('DS2025'!$H$21:$H$35,MATCH(Z36,'DS2025'!$G$21:$G$35,1)):
INDEX('DS2025'!$H$21:$H$35,MATCH(Z36,'DS2025'!$G$21:$G$35,1)+1),
INDEX('DS2025'!$G$21:$G$35,MATCH(Z36,'DS2025'!$G$21:$G$35,1)):
INDEX('DS2025'!$G$21:$G$35,MATCH(Z36,'DS2025'!$G$21:$G$35,1)+1)),
IF($AA$4=Database!$A$14,
_xlfn.FORECAST.LINEAR(
Z36,
INDEX('DS2025'!$K$21:$K$35,MATCH(Z36,'DS2025'!$J$21:$J$35,1)):
INDEX('DS2025'!$K$21:$K$35,MATCH(Z36,'DS2025'!$J$21:$J$35,1)+1),
INDEX('DS2025'!$J$21:$J$35,MATCH(Z36,'DS2025'!$J$21:$J$35,1)):
INDEX('DS2025'!$J$21:$J$35,MATCH(Z36,'DS2025'!$J$21:$J$35,1)+1)),
IF($AA$4=Database!$A$15,
_xlfn.FORECAST.LINEAR(
Z36,
INDEX('DS2025'!$N$21:$N$35,MATCH(Z36,'DS2025'!$M$21:$M$35,1)):
INDEX('DS2025'!$N$21:$N$35,MATCH(Z36,'DS2025'!$M$21:$M$35,1)+1),
INDEX('DS2025'!$M$21:$M$35,MATCH(Z36,'DS2025'!$M$21:$M$35,1)):
INDEX('DS2025'!$M$21:$M$35,MATCH(Z36,'DS2025'!$M$21:$M$35,1)+1)),
IF($AA$4=Database!$A$16,
_xlfn.FORECAST.LINEAR(
Z36,
INDEX('DS2025'!$Q$21:$Q$35,MATCH(Z36,'DS2025'!$P$21:$P$35,1)):
INDEX('DS2025'!$Q$21:$Q$35,MATCH(Z36,'DS2025'!$P$21:$P$35,1)+1),
INDEX('DS2025'!$P$21:$P$35,MATCH(Z36,'DS2025'!$P$21:$P$35,1)):
INDEX('DS2025'!$P$21:$P$35,MATCH(Z36,'DS2025'!$P$21:$P$35,1)+1)),
IF($AA$4=Database!$A$17,
_xlfn.FORECAST.LINEAR(
Z36,
INDEX('DS2025'!$T$21:$T$35,MATCH(Z36,'DS2025'!$S$21:$S$35,1)):
INDEX('DS2025'!$T$21:$T$35,MATCH(Z36,'DS2025'!$S$21:$S$35,1)+1),
INDEX('DS2025'!$S$21:$S$35,MATCH(Z36,'DS2025'!$S$21:$S$35,1)):
INDEX('DS2025'!$S$21:$S$35,MATCH(Z36,'DS2025'!$S$21:$S$35,1)+1)),
IF($AA$4=Database!$A$18,
_xlfn.FORECAST.LINEAR(
Z36,
INDEX('DS2025'!$W$21:$W$35,MATCH(Z36,'DS2025'!$V$21:$V$35,1)):
INDEX('DS2025'!$W$21:$W$35,MATCH(Z36,'DS2025'!$V$21:$V$35,1)+1),
INDEX('DS2025'!$V$21:$V$35,MATCH(Z36,'DS2025'!$V$21:$V$35,1)):
INDEX('DS2025'!$V$21:$V$35,MATCH(Z36,'DS2025'!$V$21:$V$35,1)+1)),
IF($AA$4=Database!$A$19,
_xlfn.FORECAST.LINEAR(
Z36,
INDEX('DS2025'!$Z$21:$Z$35,MATCH(Z36,'DS2025'!$Y$21:$Y$35,1)):
INDEX('DS2025'!$Z$21:$Z$35,MATCH(Z36,'DS2025'!$Y$21:$Y$35,1)+1),
INDEX('DS2025'!$Y$21:$Y$35,MATCH(Z36,'DS2025'!$Y$21:$Y$35,1)):
INDEX('DS2025'!$Y$21:$Y$35,MATCH(Z36,'DS2025'!$Y$21:$Y$35,1)+1)),
IF($AA$4=Database!$A$20,
_xlfn.FORECAST.LINEAR(
Z36,
INDEX('DS2025'!$AC$21:$AC$35,MATCH(Z36,'DS2025'!$AB$21:$AB$35,1)):
INDEX('DS2025'!$AC$21:$AC$35,MATCH(Z36,'DS2025'!$AB$21:$AB$35,1)+1),
INDEX('DS2025'!$AB$21:$AB$35,MATCH(Z36,'DS2025'!$AB$21:$AB$35,1)):
INDEX('DS2025'!$AB$21:$AB$35,MATCH(Z36,'DS2025'!$AB$21:$AB$35,1)+1))
)))))))))))))))))))</f>
        <v>-0.36003671265746845</v>
      </c>
      <c r="AB36" s="97">
        <f t="shared" si="8"/>
        <v>108.64096328734253</v>
      </c>
      <c r="AC36" s="318">
        <f>'Data 100 C'!K37</f>
        <v>107.5</v>
      </c>
      <c r="AD36" s="42"/>
      <c r="AE36" s="42"/>
      <c r="AF36" s="42"/>
    </row>
    <row r="37" spans="1:61" ht="15" customHeight="1">
      <c r="A37" s="31"/>
      <c r="B37" s="47">
        <f>AVERAGE(B7:B36)</f>
        <v>107.98616666666666</v>
      </c>
      <c r="C37" s="98">
        <f>IF($C$4=Database!$A$2,
_xlfn.FORECAST.LINEAR(B37,
INDEX('DS2025'!$B$5:$B$15,MATCH(B37,'DS2025'!$A$5:$A$15,1)):
INDEX('DS2025'!$B$5:$B$15,MATCH(B37,'DS2025'!$A$5:$A$15,1)+1),
INDEX('DS2025'!$A$5:$A$15,MATCH(B37,'DS2025'!$A$5:$A$15,1)):
INDEX('DS2025'!$A$5:$A$15,MATCH(B37,'DS2025'!$A$5:$A$15,1)+1)),
IF($C$4=Database!$A$3,
_xlfn.FORECAST.LINEAR(B37,
INDEX('DS2025'!$E$5:$E$15,MATCH(B37,'DS2025'!$D$5:$D$15,1)):
INDEX('DS2025'!$E$5:$E$15,MATCH(B37,'DS2025'!$D$5:$D$15,1)+1),
INDEX('DS2025'!$D$5:$D$15,MATCH(B37,'DS2025'!$D$5:$D$15,1)):
INDEX('DS2025'!$D$5:$D$15,MATCH(B37,'DS2025'!$D$5:$D$15,1)+1)),
IF($C$4=Database!$A$4,
_xlfn.FORECAST.LINEAR(B37,
INDEX('DS2025'!$H$5:$H$15,MATCH(B37,'DS2025'!$G$5:$G$15,1)):
INDEX('DS2025'!$H$5:$H$15,MATCH(B37,'DS2025'!$G$5:$G$15,1)+1),
INDEX('DS2025'!$G$5:$G$15,MATCH(B37,'DS2025'!$G$5:$G$15,1)):
INDEX('DS2025'!$G$5:$G$15,MATCH(B37,'DS2025'!$G$5:$G$15,1)+1)),
IF($C$4=Database!$A$5,
_xlfn.FORECAST.LINEAR(B37,
INDEX('DS2025'!$K$5:$K$15,MATCH(B37,'DS2025'!$J$5:$J$15,1)):
INDEX('DS2025'!$K$5:$K$15,MATCH(B37,'DS2025'!$J$5:$J$15,1)+1),
INDEX('DS2025'!$J$5:$J$15,MATCH(B37,'DS2025'!$J$5:$J$15,1)):
INDEX('DS2025'!$J$5:$J$15,MATCH(B37,'DS2025'!$J$5:$J$15,1)+1)),
IF($C$4=Database!$A$6,
_xlfn.FORECAST.LINEAR(B37,
INDEX('DS2025'!$N$5:$N$15,MATCH(B37,'DS2025'!$M$5:$M$15,1)):
INDEX('DS2025'!$N$5:$N$15,MATCH(B37,'DS2025'!$M$5:$M$15,1)+1),
INDEX('DS2025'!$M$5:$M$15,MATCH(B37,'DS2025'!$M$5:$M$15,1)):
INDEX('DS2025'!$M$5:$M$15,MATCH(B37,'DS2025'!$M$5:$M$15,1)+1)),
IF($C$4=Database!$A$7,
_xlfn.FORECAST.LINEAR(B37,
INDEX('DS2025'!$Q$5:$Q$15,MATCH(B37,'DS2025'!$P$5:$P$15,1)):
INDEX('DS2025'!$Q$5:$Q$15,MATCH(B37,'DS2025'!$P$5:$P$15,1)+1),
INDEX('DS2025'!$P$5:$P$15,MATCH(B37,'DS2025'!$P$5:$P$15,1)):
INDEX('DS2025'!$P$5:$P$15,MATCH(B37,'DS2025'!$P$5:$P$15,1)+1)),
IF($C$4=Database!$A$8,
_xlfn.FORECAST.LINEAR(B37,
INDEX('DS2025'!$T$5:$T$15,MATCH(B37,'DS2025'!$S$5:$S$15,1)):
INDEX('DS2025'!$T$5:$T$15,MATCH(B37,'DS2025'!$S$5:$S$15,1)+1),
INDEX('DS2025'!$S$5:$S$15,MATCH(B37,'DS2025'!$S$5:$S$15,1)):
INDEX('DS2025'!$S$5:$S$15,MATCH(B37,'DS2025'!$S$5:$S$15,1)+1)),
IF($C$4=Database!$A$9,
_xlfn.FORECAST.LINEAR(B37,
INDEX('DS2025'!$W$5:$W$15,MATCH(B37,'DS2025'!$V$5:$V$15,1)):
INDEX('DS2025'!$W$5:$W$15,MATCH(B37,'DS2025'!$V$5:$V$15,1)+1),
INDEX('DS2025'!$V$5:$V$15,MATCH(B37,'DS2025'!$V$5:$V$15,1)):
INDEX('DS2025'!$V$5:$V$15,MATCH(B37,'DS2025'!$V$5:$V$15,1)+1)),
IF($C$4=Database!$A$10,
_xlfn.FORECAST.LINEAR(B37,
INDEX('DS2025'!$Z$5:$Z$15,MATCH(B37,'DS2025'!$Y$5:$Y$15,1)):
INDEX('DS2025'!$Z$5:$Z$15,MATCH(B37,'DS2025'!$Y$5:$Y$15,1)+1),
INDEX('DS2025'!$Y$5:$Y$15,MATCH(B37,'DS2025'!$Y$5:$Y$15,1)):
INDEX('DS2025'!$Y$5:$Y$15,MATCH(B37,'DS2025'!$Y$5:$Y$15,1)+1)),
IF($C$4=Database!$A$11,
_xlfn.FORECAST.LINEAR(
B37,
INDEX('DS2025'!$B$21:$B$35,MATCH(B37,'DS2025'!$A$21:$A$35,1)):
INDEX('DS2025'!$B$21:$B$35,MATCH(B37,'DS2025'!$A$21:$A$35,1)+1),
INDEX('DS2025'!$A$21:$A$35,MATCH(B37,'DS2025'!$A$21:$A$35,1)):
INDEX('DS2025'!$A$21:$A$35,MATCH(B37,'DS2025'!$A$21:$A$35,1)+1)),
IF($C$4=Database!$A$12,
_xlfn.FORECAST.LINEAR(
B37,
INDEX('DS2025'!$E$21:$E$35,MATCH(B37,'DS2025'!$D$21:$D$35,1)):
INDEX('DS2025'!$E$21:$E$35,MATCH(B37,'DS2025'!$D$21:$D$35,1)+1),
INDEX('DS2025'!$D$21:$D$35,MATCH(B37,'DS2025'!$D$21:$D$35,1)):
INDEX('DS2025'!$D$21:$D$35,MATCH(B37,'DS2025'!$D$21:$D$35,1)+1)),
IF($C$4=Database!$A$13,
_xlfn.FORECAST.LINEAR(
B37,
INDEX('DS2025'!$H$21:$H$35,MATCH(B37,'DS2025'!$G$21:$G$35,1)):
INDEX('DS2025'!$H$21:$H$35,MATCH(B37,'DS2025'!$G$21:$G$35,1)+1),
INDEX('DS2025'!$G$21:$G$35,MATCH(B37,'DS2025'!$G$21:$G$35,1)):
INDEX('DS2025'!$G$21:$G$35,MATCH(B37,'DS2025'!$G$21:$G$35,1)+1)),
IF($C$4=Database!$A$14,
_xlfn.FORECAST.LINEAR(
B37,
INDEX('DS2025'!$K$21:$K$35,MATCH(B37,'DS2025'!$J$21:$J$35,1)):
INDEX('DS2025'!$K$21:$K$35,MATCH(B37,'DS2025'!$J$21:$J$35,1)+1),
INDEX('DS2025'!$J$21:$J$35,MATCH(B37,'DS2025'!$J$21:$J$35,1)):
INDEX('DS2025'!$J$21:$J$35,MATCH(B37,'DS2025'!$J$21:$J$35,1)+1)),
IF($C$4=Database!$A$15,
_xlfn.FORECAST.LINEAR(
B37,
INDEX('DS2025'!$N$21:$N$35,MATCH(B37,'DS2025'!$M$21:$M$35,1)):
INDEX('DS2025'!$N$21:$N$35,MATCH(B37,'DS2025'!$M$21:$M$35,1)+1),
INDEX('DS2025'!$M$21:$M$35,MATCH(B37,'DS2025'!$M$21:$M$35,1)):
INDEX('DS2025'!$M$21:$M$35,MATCH(B37,'DS2025'!$M$21:$M$35,1)+1)),
IF($C$4=Database!$A$16,
_xlfn.FORECAST.LINEAR(
B37,
INDEX('DS2025'!$Q$21:$Q$35,MATCH(B37,'DS2025'!$P$21:$P$35,1)):
INDEX('DS2025'!$Q$21:$Q$35,MATCH(B37,'DS2025'!$P$21:$P$35,1)+1),
INDEX('DS2025'!$P$21:$P$35,MATCH(B37,'DS2025'!$P$21:$P$35,1)):
INDEX('DS2025'!$P$21:$P$35,MATCH(B37,'DS2025'!$P$21:$P$35,1)+1)),
IF($C$4=Database!$A$17,
_xlfn.FORECAST.LINEAR(
B37,
INDEX('DS2025'!$T$21:$T$35,MATCH(B37,'DS2025'!$S$21:$S$35,1)):
INDEX('DS2025'!$T$21:$T$35,MATCH(B37,'DS2025'!$S$21:$S$35,1)+1),
INDEX('DS2025'!$S$21:$S$35,MATCH(B37,'DS2025'!$S$21:$S$35,1)):
INDEX('DS2025'!$S$21:$S$35,MATCH(B37,'DS2025'!$S$21:$S$35,1)+1)),
IF($C$4=Database!$A$18,
_xlfn.FORECAST.LINEAR(
B37,
INDEX('DS2025'!$W$21:$W$35,MATCH(B37,'DS2025'!$V$21:$V$35,1)):
INDEX('DS2025'!$W$21:$W$35,MATCH(B37,'DS2025'!$V$21:$V$35,1)+1),
INDEX('DS2025'!$V$21:$V$35,MATCH(B37,'DS2025'!$V$21:$V$35,1)):
INDEX('DS2025'!$V$21:$V$35,MATCH(B37,'DS2025'!$V$21:$V$35,1)+1)),
IF($C$4=Database!$A$19,
_xlfn.FORECAST.LINEAR(
B37,
INDEX('DS2025'!$Z$21:$Z$35,MATCH(B37,'DS2025'!$Y$21:$Y$35,1)):
INDEX('DS2025'!$Z$21:$Z$35,MATCH(B37,'DS2025'!$Y$21:$Y$35,1)+1),
INDEX('DS2025'!$Y$21:$Y$35,MATCH(B37,'DS2025'!$Y$21:$Y$35,1)):
INDEX('DS2025'!$Y$21:$Y$35,MATCH(B37,'DS2025'!$Y$21:$Y$35,1)+1)),
IF($C$4=Database!$A$20,
_xlfn.FORECAST.LINEAR(
B37,
INDEX('DS2025'!$AC$21:$AC$35,MATCH(B37,'DS2025'!$AB$21:$AB$35,1)):
INDEX('DS2025'!$AC$21:$AC$35,MATCH(B37,'DS2025'!$AB$21:$AB$35,1)+1),
INDEX('DS2025'!$AB$21:$AB$35,MATCH(B37,'DS2025'!$AB$21:$AB$35,1)):
INDEX('DS2025'!$AB$21:$AB$35,MATCH(B37,'DS2025'!$AB$21:$AB$35,1)+1))
)))))))))))))))))))</f>
        <v>-0.35991495700859827</v>
      </c>
      <c r="D37" s="79">
        <f>B37+C37</f>
        <v>107.62625170965806</v>
      </c>
      <c r="E37" s="80">
        <f>AVERAGE(E7:E36)</f>
        <v>109.09993333333333</v>
      </c>
      <c r="F37" s="98">
        <f>IF($F$4=Database!$A$2,
_xlfn.FORECAST.LINEAR(E37,
INDEX('DS2025'!$B$5:$B$15,MATCH(E37,'DS2025'!$A$5:$A$15,1)):
INDEX('DS2025'!$B$5:$B$15,MATCH(E37,'DS2025'!$A$5:$A$15,1)+1),
INDEX('DS2025'!$A$5:$A$15,MATCH(E37,'DS2025'!$A$5:$A$15,1)):
INDEX('DS2025'!$A$5:$A$15,MATCH(E37,'DS2025'!$A$5:$A$15,1)+1)),
IF($F$4=Database!$A$3,
_xlfn.FORECAST.LINEAR(E37,
INDEX('DS2025'!$E$5:$E$15,MATCH(E37,'DS2025'!$D$5:$D$15,1)):
INDEX('DS2025'!$E$5:$E$15,MATCH(E37,'DS2025'!$D$5:$D$15,1)+1),
INDEX('DS2025'!$D$5:$D$15,MATCH(E37,'DS2025'!$D$5:$D$15,1)):
INDEX('DS2025'!$D$5:$D$15,MATCH(E37,'DS2025'!$D$5:$D$15,1)+1)),
IF($F$4=Database!$A$4,
_xlfn.FORECAST.LINEAR(E37,
INDEX('DS2025'!$H$5:$H$15,MATCH(E37,'DS2025'!$G$5:$G$15,1)):
INDEX('DS2025'!$H$5:$H$15,MATCH(E37,'DS2025'!$G$5:$G$15,1)+1),
INDEX('DS2025'!$G$5:$G$15,MATCH(E37,'DS2025'!$G$5:$G$15,1)):
INDEX('DS2025'!$G$5:$G$15,MATCH(E37,'DS2025'!$G$5:$G$15,1)+1)),
IF($F$4=Database!$A$5,
_xlfn.FORECAST.LINEAR(E37,
INDEX('DS2025'!$K$5:$K$15,MATCH(E37,'DS2025'!$J$5:$J$15,1)):
INDEX('DS2025'!$K$5:$K$15,MATCH(E37,'DS2025'!$J$5:$J$15,1)+1),
INDEX('DS2025'!$J$5:$J$15,MATCH(E37,'DS2025'!$J$5:$J$15,1)):
INDEX('DS2025'!$J$5:$J$15,MATCH(E37,'DS2025'!$J$5:$J$15,1)+1)),
IF($F$4=Database!$A$6,
_xlfn.FORECAST.LINEAR(E37,
INDEX('DS2025'!$N$5:$N$15,MATCH(E37,'DS2025'!$M$5:$M$15,1)):
INDEX('DS2025'!$N$5:$N$15,MATCH(E37,'DS2025'!$M$5:$M$15,1)+1),
INDEX('DS2025'!$M$5:$M$15,MATCH(E37,'DS2025'!$M$5:$M$15,1)):
INDEX('DS2025'!$M$5:$M$15,MATCH(E37,'DS2025'!$M$5:$M$15,1)+1)),
IF($F$4=Database!$A$7,
_xlfn.FORECAST.LINEAR(E37,
INDEX('DS2025'!$Q$5:$Q$15,MATCH(E37,'DS2025'!$P$5:$P$15,1)):
INDEX('DS2025'!$Q$5:$Q$15,MATCH(E37,'DS2025'!$P$5:$P$15,1)+1),
INDEX('DS2025'!$P$5:$P$15,MATCH(E37,'DS2025'!$P$5:$P$15,1)):
INDEX('DS2025'!$P$5:$P$15,MATCH(E37,'DS2025'!$P$5:$P$15,1)+1)),
IF($F$4=Database!$A$8,
_xlfn.FORECAST.LINEAR(E37,
INDEX('DS2025'!$T$5:$T$15,MATCH(E37,'DS2025'!$S$5:$S$15,1)):
INDEX('DS2025'!$T$5:$T$15,MATCH(E37,'DS2025'!$S$5:$S$15,1)+1),
INDEX('DS2025'!$S$5:$S$15,MATCH(E37,'DS2025'!$S$5:$S$15,1)):
INDEX('DS2025'!$S$5:$S$15,MATCH(E37,'DS2025'!$S$5:$S$15,1)+1)),
IF($F$4=Database!$A$9,
_xlfn.FORECAST.LINEAR(E37,
INDEX('DS2025'!$W$5:$W$15,MATCH(E37,'DS2025'!$V$5:$V$15,1)):
INDEX('DS2025'!$W$5:$W$15,MATCH(E37,'DS2025'!$V$5:$V$15,1)+1),
INDEX('DS2025'!$V$5:$V$15,MATCH(E37,'DS2025'!$V$5:$V$15,1)):
INDEX('DS2025'!$V$5:$V$15,MATCH(E37,'DS2025'!$V$5:$V$15,1)+1)),
IF($F$4=Database!$A$10,
_xlfn.FORECAST.LINEAR(E37,
INDEX('DS2025'!$Z$5:$Z$15,MATCH(E37,'DS2025'!$Y$5:$Y$15,1)):
INDEX('DS2025'!$Z$5:$Z$15,MATCH(E37,'DS2025'!$Y$5:$Y$15,1)+1),
INDEX('DS2025'!$Y$5:$Y$15,MATCH(E37,'DS2025'!$Y$5:$Y$15,1)):
INDEX('DS2025'!$Y$5:$Y$15,MATCH(E37,'DS2025'!$Y$5:$Y$15,1)+1)),
IF($F$4=Database!$A$11,
_xlfn.FORECAST.LINEAR(
E37,
INDEX('DS2025'!$B$21:$B$35,MATCH(E37,'DS2025'!$A$21:$A$35,1)):
INDEX('DS2025'!$B$21:$B$35,MATCH(E37,'DS2025'!$A$21:$A$35,1)+1),
INDEX('DS2025'!$A$21:$A$35,MATCH(E37,'DS2025'!$A$21:$A$35,1)):
INDEX('DS2025'!$A$21:$A$35,MATCH(E37,'DS2025'!$A$21:$A$35,1)+1)),
IF($F$4=Database!$A$12,
_xlfn.FORECAST.LINEAR(
E37,
INDEX('DS2025'!$E$21:$E$35,MATCH(E37,'DS2025'!$D$21:$D$35,1)):
INDEX('DS2025'!$E$21:$E$35,MATCH(E37,'DS2025'!$D$21:$D$35,1)+1),
INDEX('DS2025'!$D$21:$D$35,MATCH(E37,'DS2025'!$D$21:$D$35,1)):
INDEX('DS2025'!$D$21:$D$35,MATCH(E37,'DS2025'!$D$21:$D$35,1)+1)),
IF($F$4=Database!$A$13,
_xlfn.FORECAST.LINEAR(
E37,
INDEX('DS2025'!$H$21:$H$35,MATCH(E37,'DS2025'!$G$21:$G$35,1)):
INDEX('DS2025'!$H$21:$H$35,MATCH(E37,'DS2025'!$G$21:$G$35,1)+1),
INDEX('DS2025'!$G$21:$G$35,MATCH(E37,'DS2025'!$G$21:$G$35,1)):
INDEX('DS2025'!$G$21:$G$35,MATCH(E37,'DS2025'!$G$21:$G$35,1)+1)),
IF($F$4=Database!$A$14,
_xlfn.FORECAST.LINEAR(
E37,
INDEX('DS2025'!$K$21:$K$35,MATCH(E37,'DS2025'!$J$21:$J$35,1)):
INDEX('DS2025'!$K$21:$K$35,MATCH(E37,'DS2025'!$J$21:$J$35,1)+1),
INDEX('DS2025'!$J$21:$J$35,MATCH(E37,'DS2025'!$J$21:$J$35,1)):
INDEX('DS2025'!$J$21:$J$35,MATCH(E37,'DS2025'!$J$21:$J$35,1)+1)),
IF($F$4=Database!$A$15,
_xlfn.FORECAST.LINEAR(
E37,
INDEX('DS2025'!$N$21:$N$35,MATCH(E37,'DS2025'!$M$21:$M$35,1)):
INDEX('DS2025'!$N$21:$N$35,MATCH(E37,'DS2025'!$M$21:$M$35,1)+1),
INDEX('DS2025'!$M$21:$M$35,MATCH(E37,'DS2025'!$M$21:$M$35,1)):
INDEX('DS2025'!$M$21:$M$35,MATCH(E37,'DS2025'!$M$21:$M$35,1)+1)),
IF($F$4=Database!$A$16,
_xlfn.FORECAST.LINEAR(
E37,
INDEX('DS2025'!$Q$21:$Q$35,MATCH(E37,'DS2025'!$P$21:$P$35,1)):
INDEX('DS2025'!$Q$21:$Q$35,MATCH(E37,'DS2025'!$P$21:$P$35,1)+1),
INDEX('DS2025'!$P$21:$P$35,MATCH(E37,'DS2025'!$P$21:$P$35,1)):
INDEX('DS2025'!$P$21:$P$35,MATCH(E37,'DS2025'!$P$21:$P$35,1)+1)),
IF($F$4=Database!$A$17,
_xlfn.FORECAST.LINEAR(
E37,
INDEX('DS2025'!$T$21:$T$35,MATCH(E37,'DS2025'!$S$21:$S$35,1)):
INDEX('DS2025'!$T$21:$T$35,MATCH(E37,'DS2025'!$S$21:$S$35,1)+1),
INDEX('DS2025'!$S$21:$S$35,MATCH(E37,'DS2025'!$S$21:$S$35,1)):
INDEX('DS2025'!$S$21:$S$35,MATCH(E37,'DS2025'!$S$21:$S$35,1)+1)),
IF($F$4=Database!$A$18,
_xlfn.FORECAST.LINEAR(
E37,
INDEX('DS2025'!$W$21:$W$35,MATCH(E37,'DS2025'!$V$21:$V$35,1)):
INDEX('DS2025'!$W$21:$W$35,MATCH(E37,'DS2025'!$V$21:$V$35,1)+1),
INDEX('DS2025'!$V$21:$V$35,MATCH(E37,'DS2025'!$V$21:$V$35,1)):
INDEX('DS2025'!$V$21:$V$35,MATCH(E37,'DS2025'!$V$21:$V$35,1)+1)),
IF($F$4=Database!$A$19,
_xlfn.FORECAST.LINEAR(
E37,
INDEX('DS2025'!$Z$21:$Z$35,MATCH(E37,'DS2025'!$Y$21:$Y$35,1)):
INDEX('DS2025'!$Z$21:$Z$35,MATCH(E37,'DS2025'!$Y$21:$Y$35,1)+1),
INDEX('DS2025'!$Y$21:$Y$35,MATCH(E37,'DS2025'!$Y$21:$Y$35,1)):
INDEX('DS2025'!$Y$21:$Y$35,MATCH(E37,'DS2025'!$Y$21:$Y$35,1)+1)),
IF($F$4=Database!$A$20,
_xlfn.FORECAST.LINEAR(
E37,
INDEX('DS2025'!$AC$21:$AC$35,MATCH(E37,'DS2025'!$AB$21:$AB$35,1)):
INDEX('DS2025'!$AC$21:$AC$35,MATCH(E37,'DS2025'!$AB$21:$AB$35,1)+1),
INDEX('DS2025'!$AB$21:$AB$35,MATCH(E37,'DS2025'!$AB$21:$AB$35,1)):
INDEX('DS2025'!$AB$21:$AB$35,MATCH(E37,'DS2025'!$AB$21:$AB$35,1)+1))
)))))))))))))))))))</f>
        <v>-0.36004858228354325</v>
      </c>
      <c r="G37" s="79">
        <f>E37+F37</f>
        <v>108.73988475104979</v>
      </c>
      <c r="H37" s="80">
        <f>AVERAGE(H7:H36)</f>
        <v>107.76783333333334</v>
      </c>
      <c r="I37" s="98">
        <f>IF($I$4=Database!$A$2,
_xlfn.FORECAST.LINEAR(H37,
INDEX('DS2025'!$B$5:$B$15,MATCH(H37,'DS2025'!$A$5:$A$15,1)):
INDEX('DS2025'!$B$5:$B$15,MATCH(H37,'DS2025'!$A$5:$A$15,1)+1),
INDEX('DS2025'!$A$5:$A$15,MATCH(H37,'DS2025'!$A$5:$A$15,1)):
INDEX('DS2025'!$A$5:$A$15,MATCH(H37,'DS2025'!$A$5:$A$15,1)+1)),
IF($I$4=Database!$A$3,
_xlfn.FORECAST.LINEAR(H37,
INDEX('DS2025'!$E$5:$E$15,MATCH(H37,'DS2025'!$D$5:$D$15,1)):
INDEX('DS2025'!$E$5:$E$15,MATCH(H37,'DS2025'!$D$5:$D$15,1)+1),
INDEX('DS2025'!$D$5:$D$15,MATCH(H37,'DS2025'!$D$5:$D$15,1)):
INDEX('DS2025'!$D$5:$D$15,MATCH(H37,'DS2025'!$D$5:$D$15,1)+1)),
IF($I$4=Database!$A$4,
_xlfn.FORECAST.LINEAR(H37,
INDEX('DS2025'!$H$5:$H$15,MATCH(H37,'DS2025'!$G$5:$G$15,1)):
INDEX('DS2025'!$H$5:$H$15,MATCH(H37,'DS2025'!$G$5:$G$15,1)+1),
INDEX('DS2025'!$G$5:$G$15,MATCH(H37,'DS2025'!$G$5:$G$15,1)):
INDEX('DS2025'!$G$5:$G$15,MATCH(H37,'DS2025'!$G$5:$G$15,1)+1)),
IF($I$4=Database!$A$5,
_xlfn.FORECAST.LINEAR(H37,
INDEX('DS2025'!$K$5:$K$15,MATCH(H37,'DS2025'!$J$5:$J$15,1)):
INDEX('DS2025'!$K$5:$K$15,MATCH(H37,'DS2025'!$J$5:$J$15,1)+1),
INDEX('DS2025'!$J$5:$J$15,MATCH(H37,'DS2025'!$J$5:$J$15,1)):
INDEX('DS2025'!$J$5:$J$15,MATCH(H37,'DS2025'!$J$5:$J$15,1)+1)),
IF($I$4=Database!$A$6,
_xlfn.FORECAST.LINEAR(H37,
INDEX('DS2025'!$N$5:$N$15,MATCH(H37,'DS2025'!$M$5:$M$15,1)):
INDEX('DS2025'!$N$5:$N$15,MATCH(H37,'DS2025'!$M$5:$M$15,1)+1),
INDEX('DS2025'!$M$5:$M$15,MATCH(H37,'DS2025'!$M$5:$M$15,1)):
INDEX('DS2025'!$M$5:$M$15,MATCH(H37,'DS2025'!$M$5:$M$15,1)+1)),
IF($I$4=Database!$A$7,
_xlfn.FORECAST.LINEAR(H37,
INDEX('DS2025'!$Q$5:$Q$15,MATCH(H37,'DS2025'!$P$5:$P$15,1)):
INDEX('DS2025'!$Q$5:$Q$15,MATCH(H37,'DS2025'!$P$5:$P$15,1)+1),
INDEX('DS2025'!$P$5:$P$15,MATCH(H37,'DS2025'!$P$5:$P$15,1)):
INDEX('DS2025'!$P$5:$P$15,MATCH(H37,'DS2025'!$P$5:$P$15,1)+1)),
IF($I$4=Database!$A$8,
_xlfn.FORECAST.LINEAR(H37,
INDEX('DS2025'!$T$5:$T$15,MATCH(H37,'DS2025'!$S$5:$S$15,1)):
INDEX('DS2025'!$T$5:$T$15,MATCH(H37,'DS2025'!$S$5:$S$15,1)+1),
INDEX('DS2025'!$S$5:$S$15,MATCH(H37,'DS2025'!$S$5:$S$15,1)):
INDEX('DS2025'!$S$5:$S$15,MATCH(H37,'DS2025'!$S$5:$S$15,1)+1)),
IF($I$4=Database!$A$9,
_xlfn.FORECAST.LINEAR(H37,
INDEX('DS2025'!$W$5:$W$15,MATCH(H37,'DS2025'!$V$5:$V$15,1)):
INDEX('DS2025'!$W$5:$W$15,MATCH(H37,'DS2025'!$V$5:$V$15,1)+1),
INDEX('DS2025'!$V$5:$V$15,MATCH(H37,'DS2025'!$V$5:$V$15,1)):
INDEX('DS2025'!$V$5:$V$15,MATCH(H37,'DS2025'!$V$5:$V$15,1)+1)),
IF($I$4=Database!$A$10,
_xlfn.FORECAST.LINEAR(H37,
INDEX('DS2025'!$Z$5:$Z$15,MATCH(H37,'DS2025'!$Y$5:$Y$15,1)):
INDEX('DS2025'!$Z$5:$Z$15,MATCH(H37,'DS2025'!$Y$5:$Y$15,1)+1),
INDEX('DS2025'!$Y$5:$Y$15,MATCH(H37,'DS2025'!$Y$5:$Y$15,1)):
INDEX('DS2025'!$Y$5:$Y$15,MATCH(H37,'DS2025'!$Y$5:$Y$15,1)+1)),
IF($I$4=Database!$A$11,
_xlfn.FORECAST.LINEAR(
H37,
INDEX('DS2025'!$B$21:$B$35,MATCH(H37,'DS2025'!$A$21:$A$35,1)):
INDEX('DS2025'!$B$21:$B$35,MATCH(H37,'DS2025'!$A$21:$A$35,1)+1),
INDEX('DS2025'!$A$21:$A$35,MATCH(H37,'DS2025'!$A$21:$A$35,1)):
INDEX('DS2025'!$A$21:$A$35,MATCH(H37,'DS2025'!$A$21:$A$35,1)+1)),
IF($I$4=Database!$A$12,
_xlfn.FORECAST.LINEAR(
H37,
INDEX('DS2025'!$E$21:$E$35,MATCH(H37,'DS2025'!$D$21:$D$35,1)):
INDEX('DS2025'!$E$21:$E$35,MATCH(H37,'DS2025'!$D$21:$D$35,1)+1),
INDEX('DS2025'!$D$21:$D$35,MATCH(H37,'DS2025'!$D$21:$D$35,1)):
INDEX('DS2025'!$D$21:$D$35,MATCH(H37,'DS2025'!$D$21:$D$35,1)+1)),
IF($I$4=Database!$A$13,
_xlfn.FORECAST.LINEAR(
H37,
INDEX('DS2025'!$H$21:$H$35,MATCH(H37,'DS2025'!$G$21:$G$35,1)):
INDEX('DS2025'!$H$21:$H$35,MATCH(H37,'DS2025'!$G$21:$G$35,1)+1),
INDEX('DS2025'!$G$21:$G$35,MATCH(H37,'DS2025'!$G$21:$G$35,1)):
INDEX('DS2025'!$G$21:$G$35,MATCH(H37,'DS2025'!$G$21:$G$35,1)+1)),
IF($I$4=Database!$A$14,
_xlfn.FORECAST.LINEAR(
H37,
INDEX('DS2025'!$K$21:$K$35,MATCH(H37,'DS2025'!$J$21:$J$35,1)):
INDEX('DS2025'!$K$21:$K$35,MATCH(H37,'DS2025'!$J$21:$J$35,1)+1),
INDEX('DS2025'!$J$21:$J$35,MATCH(H37,'DS2025'!$J$21:$J$35,1)):
INDEX('DS2025'!$J$21:$J$35,MATCH(H37,'DS2025'!$J$21:$J$35,1)+1)),
IF($I$4=Database!$A$15,
_xlfn.FORECAST.LINEAR(
H37,
INDEX('DS2025'!$N$21:$N$35,MATCH(H37,'DS2025'!$M$21:$M$35,1)):
INDEX('DS2025'!$N$21:$N$35,MATCH(H37,'DS2025'!$M$21:$M$35,1)+1),
INDEX('DS2025'!$M$21:$M$35,MATCH(H37,'DS2025'!$M$21:$M$35,1)):
INDEX('DS2025'!$M$21:$M$35,MATCH(H37,'DS2025'!$M$21:$M$35,1)+1)),
IF($I$4=Database!$A$16,
_xlfn.FORECAST.LINEAR(
H37,
INDEX('DS2025'!$Q$21:$Q$35,MATCH(H37,'DS2025'!$P$21:$P$35,1)):
INDEX('DS2025'!$Q$21:$Q$35,MATCH(H37,'DS2025'!$P$21:$P$35,1)+1),
INDEX('DS2025'!$P$21:$P$35,MATCH(H37,'DS2025'!$P$21:$P$35,1)):
INDEX('DS2025'!$P$21:$P$35,MATCH(H37,'DS2025'!$P$21:$P$35,1)+1)),
IF($I$4=Database!$A$17,
_xlfn.FORECAST.LINEAR(
H37,
INDEX('DS2025'!$T$21:$T$35,MATCH(H37,'DS2025'!$S$21:$S$35,1)):
INDEX('DS2025'!$T$21:$T$35,MATCH(H37,'DS2025'!$S$21:$S$35,1)+1),
INDEX('DS2025'!$S$21:$S$35,MATCH(H37,'DS2025'!$S$21:$S$35,1)):
INDEX('DS2025'!$S$21:$S$35,MATCH(H37,'DS2025'!$S$21:$S$35,1)+1)),
IF($I$4=Database!$A$18,
_xlfn.FORECAST.LINEAR(
H37,
INDEX('DS2025'!$W$21:$W$35,MATCH(H37,'DS2025'!$V$21:$V$35,1)):
INDEX('DS2025'!$W$21:$W$35,MATCH(H37,'DS2025'!$V$21:$V$35,1)+1),
INDEX('DS2025'!$V$21:$V$35,MATCH(H37,'DS2025'!$V$21:$V$35,1)):
INDEX('DS2025'!$V$21:$V$35,MATCH(H37,'DS2025'!$V$21:$V$35,1)+1)),
IF($I$4=Database!$A$19,
_xlfn.FORECAST.LINEAR(
H37,
INDEX('DS2025'!$Z$21:$Z$35,MATCH(H37,'DS2025'!$Y$21:$Y$35,1)):
INDEX('DS2025'!$Z$21:$Z$35,MATCH(H37,'DS2025'!$Y$21:$Y$35,1)+1),
INDEX('DS2025'!$Y$21:$Y$35,MATCH(H37,'DS2025'!$Y$21:$Y$35,1)):
INDEX('DS2025'!$Y$21:$Y$35,MATCH(H37,'DS2025'!$Y$21:$Y$35,1)+1)),
IF($I$4=Database!$A$20,
_xlfn.FORECAST.LINEAR(
H37,
INDEX('DS2025'!$AC$21:$AC$35,MATCH(H37,'DS2025'!$AB$21:$AB$35,1)):
INDEX('DS2025'!$AC$21:$AC$35,MATCH(H37,'DS2025'!$AB$21:$AB$35,1)+1),
INDEX('DS2025'!$AB$21:$AB$35,MATCH(H37,'DS2025'!$AB$21:$AB$35,1)):
INDEX('DS2025'!$AB$21:$AB$35,MATCH(H37,'DS2025'!$AB$21:$AB$35,1)+1))
)))))))))))))))))))</f>
        <v>-0.22980054644808745</v>
      </c>
      <c r="J37" s="79">
        <f t="shared" si="2"/>
        <v>107.53803278688525</v>
      </c>
      <c r="K37" s="80">
        <f>AVERAGE(K7:K36)</f>
        <v>108.15060000000001</v>
      </c>
      <c r="L37" s="98">
        <f>IF($L$4=Database!$A$2,
_xlfn.FORECAST.LINEAR(K37,
INDEX('DS2025'!$B$5:$B$15,MATCH(K37,'DS2025'!$A$5:$A$15,1)):
INDEX('DS2025'!$B$5:$B$15,MATCH(K37,'DS2025'!$A$5:$A$15,1)+1),
INDEX('DS2025'!$A$5:$A$15,MATCH(K37,'DS2025'!$A$5:$A$15,1)):
INDEX('DS2025'!$A$5:$A$15,MATCH(K37,'DS2025'!$A$5:$A$15,1)+1)),
IF($L$4=Database!$A$3,
_xlfn.FORECAST.LINEAR(K37,
INDEX('DS2025'!$E$5:$E$15,MATCH(K37,'DS2025'!$D$5:$D$15,1)):
INDEX('DS2025'!$E$5:$E$15,MATCH(K37,'DS2025'!$D$5:$D$15,1)+1),
INDEX('DS2025'!$D$5:$D$15,MATCH(K37,'DS2025'!$D$5:$D$15,1)):
INDEX('DS2025'!$D$5:$D$15,MATCH(K37,'DS2025'!$D$5:$D$15,1)+1)),
IF($L$4=Database!$A$4,
_xlfn.FORECAST.LINEAR(K37,
INDEX('DS2025'!$H$5:$H$15,MATCH(K37,'DS2025'!$G$5:$G$15,1)):
INDEX('DS2025'!$H$5:$H$15,MATCH(K37,'DS2025'!$G$5:$G$15,1)+1),
INDEX('DS2025'!$G$5:$G$15,MATCH(K37,'DS2025'!$G$5:$G$15,1)):
INDEX('DS2025'!$G$5:$G$15,MATCH(K37,'DS2025'!$G$5:$G$15,1)+1)),
IF($L$4=Database!$A$5,
_xlfn.FORECAST.LINEAR(K37,
INDEX('DS2025'!$K$5:$K$15,MATCH(K37,'DS2025'!$J$5:$J$15,1)):
INDEX('DS2025'!$K$5:$K$15,MATCH(K37,'DS2025'!$J$5:$J$15,1)+1),
INDEX('DS2025'!$J$5:$J$15,MATCH(K37,'DS2025'!$J$5:$J$15,1)):
INDEX('DS2025'!$J$5:$J$15,MATCH(K37,'DS2025'!$J$5:$J$15,1)+1)),
IF($L$4=Database!$A$6,
_xlfn.FORECAST.LINEAR(K37,
INDEX('DS2025'!$N$5:$N$15,MATCH(K37,'DS2025'!$M$5:$M$15,1)):
INDEX('DS2025'!$N$5:$N$15,MATCH(K37,'DS2025'!$M$5:$M$15,1)+1),
INDEX('DS2025'!$M$5:$M$15,MATCH(K37,'DS2025'!$M$5:$M$15,1)):
INDEX('DS2025'!$M$5:$M$15,MATCH(K37,'DS2025'!$M$5:$M$15,1)+1)),
IF($L$4=Database!$A$7,
_xlfn.FORECAST.LINEAR(K37,
INDEX('DS2025'!$Q$5:$Q$15,MATCH(K37,'DS2025'!$P$5:$P$15,1)):
INDEX('DS2025'!$Q$5:$Q$15,MATCH(K37,'DS2025'!$P$5:$P$15,1)+1),
INDEX('DS2025'!$P$5:$P$15,MATCH(K37,'DS2025'!$P$5:$P$15,1)):
INDEX('DS2025'!$P$5:$P$15,MATCH(K37,'DS2025'!$P$5:$P$15,1)+1)),
IF($L$4=Database!$A$8,
_xlfn.FORECAST.LINEAR(K37,
INDEX('DS2025'!$T$5:$T$15,MATCH(K37,'DS2025'!$S$5:$S$15,1)):
INDEX('DS2025'!$T$5:$T$15,MATCH(K37,'DS2025'!$S$5:$S$15,1)+1),
INDEX('DS2025'!$S$5:$S$15,MATCH(K37,'DS2025'!$S$5:$S$15,1)):
INDEX('DS2025'!$S$5:$S$15,MATCH(K37,'DS2025'!$S$5:$S$15,1)+1)),
IF($L$4=Database!$A$9,
_xlfn.FORECAST.LINEAR(K37,
INDEX('DS2025'!$W$5:$W$15,MATCH(K37,'DS2025'!$V$5:$V$15,1)):
INDEX('DS2025'!$W$5:$W$15,MATCH(K37,'DS2025'!$V$5:$V$15,1)+1),
INDEX('DS2025'!$V$5:$V$15,MATCH(K37,'DS2025'!$V$5:$V$15,1)):
INDEX('DS2025'!$V$5:$V$15,MATCH(K37,'DS2025'!$V$5:$V$15,1)+1)),
IF($L$4=Database!$A$10,
_xlfn.FORECAST.LINEAR(K37,
INDEX('DS2025'!$Z$5:$Z$15,MATCH(K37,'DS2025'!$Y$5:$Y$15,1)):
INDEX('DS2025'!$Z$5:$Z$15,MATCH(K37,'DS2025'!$Y$5:$Y$15,1)+1),
INDEX('DS2025'!$Y$5:$Y$15,MATCH(K37,'DS2025'!$Y$5:$Y$15,1)):
INDEX('DS2025'!$Y$5:$Y$15,MATCH(K37,'DS2025'!$Y$5:$Y$15,1)+1)),
IF($L$4=Database!$A$11,
_xlfn.FORECAST.LINEAR(
K37,
INDEX('DS2025'!$B$21:$B$35,MATCH(K37,'DS2025'!$A$21:$A$35,1)):
INDEX('DS2025'!$B$21:$B$35,MATCH(K37,'DS2025'!$A$21:$A$35,1)+1),
INDEX('DS2025'!$A$21:$A$35,MATCH(K37,'DS2025'!$A$21:$A$35,1)):
INDEX('DS2025'!$A$21:$A$35,MATCH(K37,'DS2025'!$A$21:$A$35,1)+1)),
IF($L$4=Database!$A$12,
_xlfn.FORECAST.LINEAR(
K37,
INDEX('DS2025'!$E$21:$E$35,MATCH(K37,'DS2025'!$D$21:$D$35,1)):
INDEX('DS2025'!$E$21:$E$35,MATCH(K37,'DS2025'!$D$21:$D$35,1)+1),
INDEX('DS2025'!$D$21:$D$35,MATCH(K37,'DS2025'!$D$21:$D$35,1)):
INDEX('DS2025'!$D$21:$D$35,MATCH(K37,'DS2025'!$D$21:$D$35,1)+1)),
IF($L$4=Database!$A$13,
_xlfn.FORECAST.LINEAR(
K37,
INDEX('DS2025'!$H$21:$H$35,MATCH(K37,'DS2025'!$G$21:$G$35,1)):
INDEX('DS2025'!$H$21:$H$35,MATCH(K37,'DS2025'!$G$21:$G$35,1)+1),
INDEX('DS2025'!$G$21:$G$35,MATCH(K37,'DS2025'!$G$21:$G$35,1)):
INDEX('DS2025'!$G$21:$G$35,MATCH(K37,'DS2025'!$G$21:$G$35,1)+1)),
IF($L$4=Database!$A$14,
_xlfn.FORECAST.LINEAR(
K37,
INDEX('DS2025'!$K$21:$K$35,MATCH(K37,'DS2025'!$J$21:$J$35,1)):
INDEX('DS2025'!$K$21:$K$35,MATCH(K37,'DS2025'!$J$21:$J$35,1)+1),
INDEX('DS2025'!$J$21:$J$35,MATCH(K37,'DS2025'!$J$21:$J$35,1)):
INDEX('DS2025'!$J$21:$J$35,MATCH(K37,'DS2025'!$J$21:$J$35,1)+1)),
IF($L$4=Database!$A$15,
_xlfn.FORECAST.LINEAR(
K37,
INDEX('DS2025'!$N$21:$N$35,MATCH(K37,'DS2025'!$M$21:$M$35,1)):
INDEX('DS2025'!$N$21:$N$35,MATCH(K37,'DS2025'!$M$21:$M$35,1)+1),
INDEX('DS2025'!$M$21:$M$35,MATCH(K37,'DS2025'!$M$21:$M$35,1)):
INDEX('DS2025'!$M$21:$M$35,MATCH(K37,'DS2025'!$M$21:$M$35,1)+1)),
IF($L$4=Database!$A$16,
_xlfn.FORECAST.LINEAR(
K37,
INDEX('DS2025'!$Q$21:$Q$35,MATCH(K37,'DS2025'!$P$21:$P$35,1)):
INDEX('DS2025'!$Q$21:$Q$35,MATCH(K37,'DS2025'!$P$21:$P$35,1)+1),
INDEX('DS2025'!$P$21:$P$35,MATCH(K37,'DS2025'!$P$21:$P$35,1)):
INDEX('DS2025'!$P$21:$P$35,MATCH(K37,'DS2025'!$P$21:$P$35,1)+1)),
IF($L$4=Database!$A$17,
_xlfn.FORECAST.LINEAR(
K37,
INDEX('DS2025'!$T$21:$T$35,MATCH(K37,'DS2025'!$S$21:$S$35,1)):
INDEX('DS2025'!$T$21:$T$35,MATCH(K37,'DS2025'!$S$21:$S$35,1)+1),
INDEX('DS2025'!$S$21:$S$35,MATCH(K37,'DS2025'!$S$21:$S$35,1)):
INDEX('DS2025'!$S$21:$S$35,MATCH(K37,'DS2025'!$S$21:$S$35,1)+1)),
IF($L$4=Database!$A$18,
_xlfn.FORECAST.LINEAR(
K37,
INDEX('DS2025'!$W$21:$W$35,MATCH(K37,'DS2025'!$V$21:$V$35,1)):
INDEX('DS2025'!$W$21:$W$35,MATCH(K37,'DS2025'!$V$21:$V$35,1)+1),
INDEX('DS2025'!$V$21:$V$35,MATCH(K37,'DS2025'!$V$21:$V$35,1)):
INDEX('DS2025'!$V$21:$V$35,MATCH(K37,'DS2025'!$V$21:$V$35,1)+1)),
IF($L$4=Database!$A$19,
_xlfn.FORECAST.LINEAR(
K37,
INDEX('DS2025'!$Z$21:$Z$35,MATCH(K37,'DS2025'!$Y$21:$Y$35,1)):
INDEX('DS2025'!$Z$21:$Z$35,MATCH(K37,'DS2025'!$Y$21:$Y$35,1)+1),
INDEX('DS2025'!$Y$21:$Y$35,MATCH(K37,'DS2025'!$Y$21:$Y$35,1)):
INDEX('DS2025'!$Y$21:$Y$35,MATCH(K37,'DS2025'!$Y$21:$Y$35,1)+1)),
IF($L$4=Database!$A$20,
_xlfn.FORECAST.LINEAR(
K37,
INDEX('DS2025'!$AC$21:$AC$35,MATCH(K37,'DS2025'!$AB$21:$AB$35,1)):
INDEX('DS2025'!$AC$21:$AC$35,MATCH(K37,'DS2025'!$AB$21:$AB$35,1)+1),
INDEX('DS2025'!$AB$21:$AB$35,MATCH(K37,'DS2025'!$AB$21:$AB$35,1)):
INDEX('DS2025'!$AB$21:$AB$35,MATCH(K37,'DS2025'!$AB$21:$AB$35,1)+1))
)))))))))))))))))))</f>
        <v>-0.35993468506298737</v>
      </c>
      <c r="M37" s="79">
        <f t="shared" si="3"/>
        <v>107.79066531493703</v>
      </c>
      <c r="N37" s="80">
        <f>AVERAGE(N7:N36)</f>
        <v>106.48359999999998</v>
      </c>
      <c r="O37" s="98">
        <f>IF($O$4=Database!$A$2,
_xlfn.FORECAST.LINEAR(N37,
INDEX('DS2025'!$B$5:$B$15,MATCH(N37,'DS2025'!$A$5:$A$15,1)):
INDEX('DS2025'!$B$5:$B$15,MATCH(N37,'DS2025'!$A$5:$A$15,1)+1),
INDEX('DS2025'!$A$5:$A$15,MATCH(N37,'DS2025'!$A$5:$A$15,1)):
INDEX('DS2025'!$A$5:$A$15,MATCH(N37,'DS2025'!$A$5:$A$15,1)+1)),
IF($O$4=Database!$A$3,
_xlfn.FORECAST.LINEAR(N37,
INDEX('DS2025'!$E$5:$E$15,MATCH(N37,'DS2025'!$D$5:$D$15,1)):
INDEX('DS2025'!$E$5:$E$15,MATCH(N37,'DS2025'!$D$5:$D$15,1)+1),
INDEX('DS2025'!$D$5:$D$15,MATCH(N37,'DS2025'!$D$5:$D$15,1)):
INDEX('DS2025'!$D$5:$D$15,MATCH(N37,'DS2025'!$D$5:$D$15,1)+1)),
IF($O$4=Database!$A$4,
_xlfn.FORECAST.LINEAR(N37,
INDEX('DS2025'!$H$5:$H$15,MATCH(N37,'DS2025'!$G$5:$G$15,1)):
INDEX('DS2025'!$H$5:$H$15,MATCH(N37,'DS2025'!$G$5:$G$15,1)+1),
INDEX('DS2025'!$G$5:$G$15,MATCH(N37,'DS2025'!$G$5:$G$15,1)):
INDEX('DS2025'!$G$5:$G$15,MATCH(N37,'DS2025'!$G$5:$G$15,1)+1)),
IF($O$4=Database!$A$5,
_xlfn.FORECAST.LINEAR(N37,
INDEX('DS2025'!$K$5:$K$15,MATCH(N37,'DS2025'!$J$5:$J$15,1)):
INDEX('DS2025'!$K$5:$K$15,MATCH(N37,'DS2025'!$J$5:$J$15,1)+1),
INDEX('DS2025'!$J$5:$J$15,MATCH(N37,'DS2025'!$J$5:$J$15,1)):
INDEX('DS2025'!$J$5:$J$15,MATCH(N37,'DS2025'!$J$5:$J$15,1)+1)),
IF($O$4=Database!$A$6,
_xlfn.FORECAST.LINEAR(N37,
INDEX('DS2025'!$N$5:$N$15,MATCH(N37,'DS2025'!$M$5:$M$15,1)):
INDEX('DS2025'!$N$5:$N$15,MATCH(N37,'DS2025'!$M$5:$M$15,1)+1),
INDEX('DS2025'!$M$5:$M$15,MATCH(N37,'DS2025'!$M$5:$M$15,1)):
INDEX('DS2025'!$M$5:$M$15,MATCH(N37,'DS2025'!$M$5:$M$15,1)+1)),
IF($O$4=Database!$A$7,
_xlfn.FORECAST.LINEAR(N37,
INDEX('DS2025'!$Q$5:$Q$15,MATCH(N37,'DS2025'!$P$5:$P$15,1)):
INDEX('DS2025'!$Q$5:$Q$15,MATCH(N37,'DS2025'!$P$5:$P$15,1)+1),
INDEX('DS2025'!$P$5:$P$15,MATCH(N37,'DS2025'!$P$5:$P$15,1)):
INDEX('DS2025'!$P$5:$P$15,MATCH(N37,'DS2025'!$P$5:$P$15,1)+1)),
IF($O$4=Database!$A$8,
_xlfn.FORECAST.LINEAR(N37,
INDEX('DS2025'!$T$5:$T$15,MATCH(N37,'DS2025'!$S$5:$S$15,1)):
INDEX('DS2025'!$T$5:$T$15,MATCH(N37,'DS2025'!$S$5:$S$15,1)+1),
INDEX('DS2025'!$S$5:$S$15,MATCH(N37,'DS2025'!$S$5:$S$15,1)):
INDEX('DS2025'!$S$5:$S$15,MATCH(N37,'DS2025'!$S$5:$S$15,1)+1)),
IF($O$4=Database!$A$9,
_xlfn.FORECAST.LINEAR(N37,
INDEX('DS2025'!$W$5:$W$15,MATCH(N37,'DS2025'!$V$5:$V$15,1)):
INDEX('DS2025'!$W$5:$W$15,MATCH(N37,'DS2025'!$V$5:$V$15,1)+1),
INDEX('DS2025'!$V$5:$V$15,MATCH(N37,'DS2025'!$V$5:$V$15,1)):
INDEX('DS2025'!$V$5:$V$15,MATCH(N37,'DS2025'!$V$5:$V$15,1)+1)),
IF($O$4=Database!$A$10,
_xlfn.FORECAST.LINEAR(N37,
INDEX('DS2025'!$Z$5:$Z$15,MATCH(N37,'DS2025'!$Y$5:$Y$15,1)):
INDEX('DS2025'!$Z$5:$Z$15,MATCH(N37,'DS2025'!$Y$5:$Y$15,1)+1),
INDEX('DS2025'!$Y$5:$Y$15,MATCH(N37,'DS2025'!$Y$5:$Y$15,1)):
INDEX('DS2025'!$Y$5:$Y$15,MATCH(N37,'DS2025'!$Y$5:$Y$15,1)+1)),
IF($O$4=Database!$A$11,
_xlfn.FORECAST.LINEAR(
N37,
INDEX('DS2025'!$B$21:$B$35,MATCH(N37,'DS2025'!$A$21:$A$35,1)):
INDEX('DS2025'!$B$21:$B$35,MATCH(N37,'DS2025'!$A$21:$A$35,1)+1),
INDEX('DS2025'!$A$21:$A$35,MATCH(N37,'DS2025'!$A$21:$A$35,1)):
INDEX('DS2025'!$A$21:$A$35,MATCH(N37,'DS2025'!$A$21:$A$35,1)+1)),
IF($O$4=Database!$A$12,
_xlfn.FORECAST.LINEAR(
N37,
INDEX('DS2025'!$E$21:$E$35,MATCH(N37,'DS2025'!$D$21:$D$35,1)):
INDEX('DS2025'!$E$21:$E$35,MATCH(N37,'DS2025'!$D$21:$D$35,1)+1),
INDEX('DS2025'!$D$21:$D$35,MATCH(N37,'DS2025'!$D$21:$D$35,1)):
INDEX('DS2025'!$D$21:$D$35,MATCH(N37,'DS2025'!$D$21:$D$35,1)+1)),
IF($O$4=Database!$A$13,
_xlfn.FORECAST.LINEAR(
N37,
INDEX('DS2025'!$H$21:$H$35,MATCH(N37,'DS2025'!$G$21:$G$35,1)):
INDEX('DS2025'!$H$21:$H$35,MATCH(N37,'DS2025'!$G$21:$G$35,1)+1),
INDEX('DS2025'!$G$21:$G$35,MATCH(N37,'DS2025'!$G$21:$G$35,1)):
INDEX('DS2025'!$G$21:$G$35,MATCH(N37,'DS2025'!$G$21:$G$35,1)+1)),
IF($O$4=Database!$A$14,
_xlfn.FORECAST.LINEAR(
N37,
INDEX('DS2025'!$K$21:$K$35,MATCH(N37,'DS2025'!$J$21:$J$35,1)):
INDEX('DS2025'!$K$21:$K$35,MATCH(N37,'DS2025'!$J$21:$J$35,1)+1),
INDEX('DS2025'!$J$21:$J$35,MATCH(N37,'DS2025'!$J$21:$J$35,1)):
INDEX('DS2025'!$J$21:$J$35,MATCH(N37,'DS2025'!$J$21:$J$35,1)+1)),
IF($O$4=Database!$A$15,
_xlfn.FORECAST.LINEAR(
N37,
INDEX('DS2025'!$N$21:$N$35,MATCH(N37,'DS2025'!$M$21:$M$35,1)):
INDEX('DS2025'!$N$21:$N$35,MATCH(N37,'DS2025'!$M$21:$M$35,1)+1),
INDEX('DS2025'!$M$21:$M$35,MATCH(N37,'DS2025'!$M$21:$M$35,1)):
INDEX('DS2025'!$M$21:$M$35,MATCH(N37,'DS2025'!$M$21:$M$35,1)+1)),
IF($O$4=Database!$A$16,
_xlfn.FORECAST.LINEAR(
N37,
INDEX('DS2025'!$Q$21:$Q$35,MATCH(N37,'DS2025'!$P$21:$P$35,1)):
INDEX('DS2025'!$Q$21:$Q$35,MATCH(N37,'DS2025'!$P$21:$P$35,1)+1),
INDEX('DS2025'!$P$21:$P$35,MATCH(N37,'DS2025'!$P$21:$P$35,1)):
INDEX('DS2025'!$P$21:$P$35,MATCH(N37,'DS2025'!$P$21:$P$35,1)+1)),
IF($O$4=Database!$A$17,
_xlfn.FORECAST.LINEAR(
N37,
INDEX('DS2025'!$T$21:$T$35,MATCH(N37,'DS2025'!$S$21:$S$35,1)):
INDEX('DS2025'!$T$21:$T$35,MATCH(N37,'DS2025'!$S$21:$S$35,1)+1),
INDEX('DS2025'!$S$21:$S$35,MATCH(N37,'DS2025'!$S$21:$S$35,1)):
INDEX('DS2025'!$S$21:$S$35,MATCH(N37,'DS2025'!$S$21:$S$35,1)+1)),
IF($O$4=Database!$A$18,
_xlfn.FORECAST.LINEAR(
N37,
INDEX('DS2025'!$W$21:$W$35,MATCH(N37,'DS2025'!$V$21:$V$35,1)):
INDEX('DS2025'!$W$21:$W$35,MATCH(N37,'DS2025'!$V$21:$V$35,1)+1),
INDEX('DS2025'!$V$21:$V$35,MATCH(N37,'DS2025'!$V$21:$V$35,1)):
INDEX('DS2025'!$V$21:$V$35,MATCH(N37,'DS2025'!$V$21:$V$35,1)+1)),
IF($O$4=Database!$A$19,
_xlfn.FORECAST.LINEAR(
N37,
INDEX('DS2025'!$Z$21:$Z$35,MATCH(N37,'DS2025'!$Y$21:$Y$35,1)):
INDEX('DS2025'!$Z$21:$Z$35,MATCH(N37,'DS2025'!$Y$21:$Y$35,1)+1),
INDEX('DS2025'!$Y$21:$Y$35,MATCH(N37,'DS2025'!$Y$21:$Y$35,1)):
INDEX('DS2025'!$Y$21:$Y$35,MATCH(N37,'DS2025'!$Y$21:$Y$35,1)+1)),
IF($O$4=Database!$A$20,
_xlfn.FORECAST.LINEAR(
N37,
INDEX('DS2025'!$AC$21:$AC$35,MATCH(N37,'DS2025'!$AB$21:$AB$35,1)):
INDEX('DS2025'!$AC$21:$AC$35,MATCH(N37,'DS2025'!$AB$21:$AB$35,1)+1),
INDEX('DS2025'!$AB$21:$AB$35,MATCH(N37,'DS2025'!$AB$21:$AB$35,1)):
INDEX('DS2025'!$AB$21:$AB$35,MATCH(N37,'DS2025'!$AB$21:$AB$35,1)+1))
)))))))))))))))))))</f>
        <v>-0.35973468506298739</v>
      </c>
      <c r="P37" s="79">
        <f t="shared" si="4"/>
        <v>106.12386531493699</v>
      </c>
      <c r="Q37" s="80">
        <f>AVERAGE(Q7:Q36)</f>
        <v>107.84356666666667</v>
      </c>
      <c r="R37" s="98">
        <f>IF($R$4=Database!$A$2,
_xlfn.FORECAST.LINEAR(Q37,
INDEX('DS2025'!$B$5:$B$15,MATCH(Q37,'DS2025'!$A$5:$A$15,1)):
INDEX('DS2025'!$B$5:$B$15,MATCH(Q37,'DS2025'!$A$5:$A$15,1)+1),
INDEX('DS2025'!$A$5:$A$15,MATCH(Q37,'DS2025'!$A$5:$A$15,1)):
INDEX('DS2025'!$A$5:$A$15,MATCH(Q37,'DS2025'!$A$5:$A$15,1)+1)),
IF($R$4=Database!$A$3,
_xlfn.FORECAST.LINEAR(Q37,
INDEX('DS2025'!$E$5:$E$15,MATCH(Q37,'DS2025'!$D$5:$D$15,1)):
INDEX('DS2025'!$E$5:$E$15,MATCH(Q37,'DS2025'!$D$5:$D$15,1)+1),
INDEX('DS2025'!$D$5:$D$15,MATCH(Q37,'DS2025'!$D$5:$D$15,1)):
INDEX('DS2025'!$D$5:$D$15,MATCH(Q37,'DS2025'!$D$5:$D$15,1)+1)),
IF($R$4=Database!$A$4,
_xlfn.FORECAST.LINEAR(Q37,
INDEX('DS2025'!$H$5:$H$15,MATCH(Q37,'DS2025'!$G$5:$G$15,1)):
INDEX('DS2025'!$H$5:$H$15,MATCH(Q37,'DS2025'!$G$5:$G$15,1)+1),
INDEX('DS2025'!$G$5:$G$15,MATCH(Q37,'DS2025'!$G$5:$G$15,1)):
INDEX('DS2025'!$G$5:$G$15,MATCH(Q37,'DS2025'!$G$5:$G$15,1)+1)),
IF($R$4=Database!$A$5,
_xlfn.FORECAST.LINEAR(Q37,
INDEX('DS2025'!$K$5:$K$15,MATCH(Q37,'DS2025'!$J$5:$J$15,1)):
INDEX('DS2025'!$K$5:$K$15,MATCH(Q37,'DS2025'!$J$5:$J$15,1)+1),
INDEX('DS2025'!$J$5:$J$15,MATCH(Q37,'DS2025'!$J$5:$J$15,1)):
INDEX('DS2025'!$J$5:$J$15,MATCH(Q37,'DS2025'!$J$5:$J$15,1)+1)),
IF($R$4=Database!$A$6,
_xlfn.FORECAST.LINEAR(Q37,
INDEX('DS2025'!$N$5:$N$15,MATCH(Q37,'DS2025'!$M$5:$M$15,1)):
INDEX('DS2025'!$N$5:$N$15,MATCH(Q37,'DS2025'!$M$5:$M$15,1)+1),
INDEX('DS2025'!$M$5:$M$15,MATCH(Q37,'DS2025'!$M$5:$M$15,1)):
INDEX('DS2025'!$M$5:$M$15,MATCH(Q37,'DS2025'!$M$5:$M$15,1)+1)),
IF($R$4=Database!$A$7,
_xlfn.FORECAST.LINEAR(Q37,
INDEX('DS2025'!$Q$5:$Q$15,MATCH(Q37,'DS2025'!$P$5:$P$15,1)):
INDEX('DS2025'!$Q$5:$Q$15,MATCH(Q37,'DS2025'!$P$5:$P$15,1)+1),
INDEX('DS2025'!$P$5:$P$15,MATCH(Q37,'DS2025'!$P$5:$P$15,1)):
INDEX('DS2025'!$P$5:$P$15,MATCH(Q37,'DS2025'!$P$5:$P$15,1)+1)),
IF($R$4=Database!$A$8,
_xlfn.FORECAST.LINEAR(Q37,
INDEX('DS2025'!$T$5:$T$15,MATCH(Q37,'DS2025'!$S$5:$S$15,1)):
INDEX('DS2025'!$T$5:$T$15,MATCH(Q37,'DS2025'!$S$5:$S$15,1)+1),
INDEX('DS2025'!$S$5:$S$15,MATCH(Q37,'DS2025'!$S$5:$S$15,1)):
INDEX('DS2025'!$S$5:$S$15,MATCH(Q37,'DS2025'!$S$5:$S$15,1)+1)),
IF($R$4=Database!$A$9,
_xlfn.FORECAST.LINEAR(Q37,
INDEX('DS2025'!$W$5:$W$15,MATCH(Q37,'DS2025'!$V$5:$V$15,1)):
INDEX('DS2025'!$W$5:$W$15,MATCH(Q37,'DS2025'!$V$5:$V$15,1)+1),
INDEX('DS2025'!$V$5:$V$15,MATCH(Q37,'DS2025'!$V$5:$V$15,1)):
INDEX('DS2025'!$V$5:$V$15,MATCH(Q37,'DS2025'!$V$5:$V$15,1)+1)),
IF($R$4=Database!$A$10,
_xlfn.FORECAST.LINEAR(Q37,
INDEX('DS2025'!$Z$5:$Z$15,MATCH(Q37,'DS2025'!$Y$5:$Y$15,1)):
INDEX('DS2025'!$Z$5:$Z$15,MATCH(Q37,'DS2025'!$Y$5:$Y$15,1)+1),
INDEX('DS2025'!$Y$5:$Y$15,MATCH(Q37,'DS2025'!$Y$5:$Y$15,1)):
INDEX('DS2025'!$Y$5:$Y$15,MATCH(Q37,'DS2025'!$Y$5:$Y$15,1)+1)),
IF($R$4=Database!$A$11,
_xlfn.FORECAST.LINEAR(
Q37,
INDEX('DS2025'!$B$21:$B$35,MATCH(Q37,'DS2025'!$A$21:$A$35,1)):
INDEX('DS2025'!$B$21:$B$35,MATCH(Q37,'DS2025'!$A$21:$A$35,1)+1),
INDEX('DS2025'!$A$21:$A$35,MATCH(Q37,'DS2025'!$A$21:$A$35,1)):
INDEX('DS2025'!$A$21:$A$35,MATCH(Q37,'DS2025'!$A$21:$A$35,1)+1)),
IF($R$4=Database!$A$12,
_xlfn.FORECAST.LINEAR(
Q37,
INDEX('DS2025'!$E$21:$E$35,MATCH(Q37,'DS2025'!$D$21:$D$35,1)):
INDEX('DS2025'!$E$21:$E$35,MATCH(Q37,'DS2025'!$D$21:$D$35,1)+1),
INDEX('DS2025'!$D$21:$D$35,MATCH(Q37,'DS2025'!$D$21:$D$35,1)):
INDEX('DS2025'!$D$21:$D$35,MATCH(Q37,'DS2025'!$D$21:$D$35,1)+1)),
IF($R$4=Database!$A$13,
_xlfn.FORECAST.LINEAR(
Q37,
INDEX('DS2025'!$H$21:$H$35,MATCH(Q37,'DS2025'!$G$21:$G$35,1)):
INDEX('DS2025'!$H$21:$H$35,MATCH(Q37,'DS2025'!$G$21:$G$35,1)+1),
INDEX('DS2025'!$G$21:$G$35,MATCH(Q37,'DS2025'!$G$21:$G$35,1)):
INDEX('DS2025'!$G$21:$G$35,MATCH(Q37,'DS2025'!$G$21:$G$35,1)+1)),
IF($R$4=Database!$A$14,
_xlfn.FORECAST.LINEAR(
Q37,
INDEX('DS2025'!$K$21:$K$35,MATCH(Q37,'DS2025'!$J$21:$J$35,1)):
INDEX('DS2025'!$K$21:$K$35,MATCH(Q37,'DS2025'!$J$21:$J$35,1)+1),
INDEX('DS2025'!$J$21:$J$35,MATCH(Q37,'DS2025'!$J$21:$J$35,1)):
INDEX('DS2025'!$J$21:$J$35,MATCH(Q37,'DS2025'!$J$21:$J$35,1)+1)),
IF($R$4=Database!$A$15,
_xlfn.FORECAST.LINEAR(
Q37,
INDEX('DS2025'!$N$21:$N$35,MATCH(Q37,'DS2025'!$M$21:$M$35,1)):
INDEX('DS2025'!$N$21:$N$35,MATCH(Q37,'DS2025'!$M$21:$M$35,1)+1),
INDEX('DS2025'!$M$21:$M$35,MATCH(Q37,'DS2025'!$M$21:$M$35,1)):
INDEX('DS2025'!$M$21:$M$35,MATCH(Q37,'DS2025'!$M$21:$M$35,1)+1)),
IF($R$4=Database!$A$16,
_xlfn.FORECAST.LINEAR(
Q37,
INDEX('DS2025'!$Q$21:$Q$35,MATCH(Q37,'DS2025'!$P$21:$P$35,1)):
INDEX('DS2025'!$Q$21:$Q$35,MATCH(Q37,'DS2025'!$P$21:$P$35,1)+1),
INDEX('DS2025'!$P$21:$P$35,MATCH(Q37,'DS2025'!$P$21:$P$35,1)):
INDEX('DS2025'!$P$21:$P$35,MATCH(Q37,'DS2025'!$P$21:$P$35,1)+1)),
IF($R$4=Database!$A$17,
_xlfn.FORECAST.LINEAR(
Q37,
INDEX('DS2025'!$T$21:$T$35,MATCH(Q37,'DS2025'!$S$21:$S$35,1)):
INDEX('DS2025'!$T$21:$T$35,MATCH(Q37,'DS2025'!$S$21:$S$35,1)+1),
INDEX('DS2025'!$S$21:$S$35,MATCH(Q37,'DS2025'!$S$21:$S$35,1)):
INDEX('DS2025'!$S$21:$S$35,MATCH(Q37,'DS2025'!$S$21:$S$35,1)+1)),
IF($R$4=Database!$A$18,
_xlfn.FORECAST.LINEAR(
Q37,
INDEX('DS2025'!$W$21:$W$35,MATCH(Q37,'DS2025'!$V$21:$V$35,1)):
INDEX('DS2025'!$W$21:$W$35,MATCH(Q37,'DS2025'!$V$21:$V$35,1)+1),
INDEX('DS2025'!$V$21:$V$35,MATCH(Q37,'DS2025'!$V$21:$V$35,1)):
INDEX('DS2025'!$V$21:$V$35,MATCH(Q37,'DS2025'!$V$21:$V$35,1)+1)),
IF($R$4=Database!$A$19,
_xlfn.FORECAST.LINEAR(
Q37,
INDEX('DS2025'!$Z$21:$Z$35,MATCH(Q37,'DS2025'!$Y$21:$Y$35,1)):
INDEX('DS2025'!$Z$21:$Z$35,MATCH(Q37,'DS2025'!$Y$21:$Y$35,1)+1),
INDEX('DS2025'!$Y$21:$Y$35,MATCH(Q37,'DS2025'!$Y$21:$Y$35,1)):
INDEX('DS2025'!$Y$21:$Y$35,MATCH(Q37,'DS2025'!$Y$21:$Y$35,1)+1)),
IF($R$4=Database!$A$20,
_xlfn.FORECAST.LINEAR(
Q37,
INDEX('DS2025'!$AC$21:$AC$35,MATCH(Q37,'DS2025'!$AB$21:$AB$35,1)):
INDEX('DS2025'!$AC$21:$AC$35,MATCH(Q37,'DS2025'!$AB$21:$AB$35,1)+1),
INDEX('DS2025'!$AB$21:$AB$35,MATCH(Q37,'DS2025'!$AB$21:$AB$35,1)):
INDEX('DS2025'!$AB$21:$AB$35,MATCH(Q37,'DS2025'!$AB$21:$AB$35,1)+1))
)))))))))))))))))))</f>
        <v>-1.7389461489293712E-2</v>
      </c>
      <c r="S37" s="79">
        <f t="shared" si="5"/>
        <v>107.82617720517739</v>
      </c>
      <c r="T37" s="80">
        <f>AVERAGE(T7:T36)</f>
        <v>105.80270000000003</v>
      </c>
      <c r="U37" s="98">
        <f>IF($U$4=Database!$A$2,
_xlfn.FORECAST.LINEAR(T37,
INDEX('DS2025'!$B$5:$B$15,MATCH(T37,'DS2025'!$A$5:$A$15,1)):
INDEX('DS2025'!$B$5:$B$15,MATCH(T37,'DS2025'!$A$5:$A$15,1)+1),
INDEX('DS2025'!$A$5:$A$15,MATCH(T37,'DS2025'!$A$5:$A$15,1)):
INDEX('DS2025'!$A$5:$A$15,MATCH(T37,'DS2025'!$A$5:$A$15,1)+1)),
IF($U$4=Database!$A$3,
_xlfn.FORECAST.LINEAR(T37,
INDEX('DS2025'!$E$5:$E$15,MATCH(T37,'DS2025'!$D$5:$D$15,1)):
INDEX('DS2025'!$E$5:$E$15,MATCH(T37,'DS2025'!$D$5:$D$15,1)+1),
INDEX('DS2025'!$D$5:$D$15,MATCH(T37,'DS2025'!$D$5:$D$15,1)):
INDEX('DS2025'!$D$5:$D$15,MATCH(T37,'DS2025'!$D$5:$D$15,1)+1)),
IF($U$4=Database!$A$4,
_xlfn.FORECAST.LINEAR(T37,
INDEX('DS2025'!$H$5:$H$15,MATCH(T37,'DS2025'!$G$5:$G$15,1)):
INDEX('DS2025'!$H$5:$H$15,MATCH(T37,'DS2025'!$G$5:$G$15,1)+1),
INDEX('DS2025'!$G$5:$G$15,MATCH(T37,'DS2025'!$G$5:$G$15,1)):
INDEX('DS2025'!$G$5:$G$15,MATCH(T37,'DS2025'!$G$5:$G$15,1)+1)),
IF($U$4=Database!$A$5,
_xlfn.FORECAST.LINEAR(T37,
INDEX('DS2025'!$K$5:$K$15,MATCH(T37,'DS2025'!$J$5:$J$15,1)):
INDEX('DS2025'!$K$5:$K$15,MATCH(T37,'DS2025'!$J$5:$J$15,1)+1),
INDEX('DS2025'!$J$5:$J$15,MATCH(T37,'DS2025'!$J$5:$J$15,1)):
INDEX('DS2025'!$J$5:$J$15,MATCH(T37,'DS2025'!$J$5:$J$15,1)+1)),
IF($U$4=Database!$A$6,
_xlfn.FORECAST.LINEAR(T37,
INDEX('DS2025'!$N$5:$N$15,MATCH(T37,'DS2025'!$M$5:$M$15,1)):
INDEX('DS2025'!$N$5:$N$15,MATCH(T37,'DS2025'!$M$5:$M$15,1)+1),
INDEX('DS2025'!$M$5:$M$15,MATCH(T37,'DS2025'!$M$5:$M$15,1)):
INDEX('DS2025'!$M$5:$M$15,MATCH(T37,'DS2025'!$M$5:$M$15,1)+1)),
IF($U$4=Database!$A$7,
_xlfn.FORECAST.LINEAR(T37,
INDEX('DS2025'!$Q$5:$Q$15,MATCH(T37,'DS2025'!$P$5:$P$15,1)):
INDEX('DS2025'!$Q$5:$Q$15,MATCH(T37,'DS2025'!$P$5:$P$15,1)+1),
INDEX('DS2025'!$P$5:$P$15,MATCH(T37,'DS2025'!$P$5:$P$15,1)):
INDEX('DS2025'!$P$5:$P$15,MATCH(T37,'DS2025'!$P$5:$P$15,1)+1)),
IF($U$4=Database!$A$8,
_xlfn.FORECAST.LINEAR(T37,
INDEX('DS2025'!$T$5:$T$15,MATCH(T37,'DS2025'!$S$5:$S$15,1)):
INDEX('DS2025'!$T$5:$T$15,MATCH(T37,'DS2025'!$S$5:$S$15,1)+1),
INDEX('DS2025'!$S$5:$S$15,MATCH(T37,'DS2025'!$S$5:$S$15,1)):
INDEX('DS2025'!$S$5:$S$15,MATCH(T37,'DS2025'!$S$5:$S$15,1)+1)),
IF($U$4=Database!$A$9,
_xlfn.FORECAST.LINEAR(T37,
INDEX('DS2025'!$W$5:$W$15,MATCH(T37,'DS2025'!$V$5:$V$15,1)):
INDEX('DS2025'!$W$5:$W$15,MATCH(T37,'DS2025'!$V$5:$V$15,1)+1),
INDEX('DS2025'!$V$5:$V$15,MATCH(T37,'DS2025'!$V$5:$V$15,1)):
INDEX('DS2025'!$V$5:$V$15,MATCH(T37,'DS2025'!$V$5:$V$15,1)+1)),
IF($U$4=Database!$A$10,
_xlfn.FORECAST.LINEAR(T37,
INDEX('DS2025'!$Z$5:$Z$15,MATCH(T37,'DS2025'!$Y$5:$Y$15,1)):
INDEX('DS2025'!$Z$5:$Z$15,MATCH(T37,'DS2025'!$Y$5:$Y$15,1)+1),
INDEX('DS2025'!$Y$5:$Y$15,MATCH(T37,'DS2025'!$Y$5:$Y$15,1)):
INDEX('DS2025'!$Y$5:$Y$15,MATCH(T37,'DS2025'!$Y$5:$Y$15,1)+1)),
IF($U$4=Database!$A$11,
_xlfn.FORECAST.LINEAR(
T37,
INDEX('DS2025'!$B$21:$B$35,MATCH(T37,'DS2025'!$A$21:$A$35,1)):
INDEX('DS2025'!$B$21:$B$35,MATCH(T37,'DS2025'!$A$21:$A$35,1)+1),
INDEX('DS2025'!$A$21:$A$35,MATCH(T37,'DS2025'!$A$21:$A$35,1)):
INDEX('DS2025'!$A$21:$A$35,MATCH(T37,'DS2025'!$A$21:$A$35,1)+1)),
IF($U$4=Database!$A$12,
_xlfn.FORECAST.LINEAR(
T37,
INDEX('DS2025'!$E$21:$E$35,MATCH(T37,'DS2025'!$D$21:$D$35,1)):
INDEX('DS2025'!$E$21:$E$35,MATCH(T37,'DS2025'!$D$21:$D$35,1)+1),
INDEX('DS2025'!$D$21:$D$35,MATCH(T37,'DS2025'!$D$21:$D$35,1)):
INDEX('DS2025'!$D$21:$D$35,MATCH(T37,'DS2025'!$D$21:$D$35,1)+1)),
IF($U$4=Database!$A$13,
_xlfn.FORECAST.LINEAR(
T37,
INDEX('DS2025'!$H$21:$H$35,MATCH(T37,'DS2025'!$G$21:$G$35,1)):
INDEX('DS2025'!$H$21:$H$35,MATCH(T37,'DS2025'!$G$21:$G$35,1)+1),
INDEX('DS2025'!$G$21:$G$35,MATCH(T37,'DS2025'!$G$21:$G$35,1)):
INDEX('DS2025'!$G$21:$G$35,MATCH(T37,'DS2025'!$G$21:$G$35,1)+1)),
IF($U$4=Database!$A$14,
_xlfn.FORECAST.LINEAR(
T37,
INDEX('DS2025'!$K$21:$K$35,MATCH(T37,'DS2025'!$J$21:$J$35,1)):
INDEX('DS2025'!$K$21:$K$35,MATCH(T37,'DS2025'!$J$21:$J$35,1)+1),
INDEX('DS2025'!$J$21:$J$35,MATCH(T37,'DS2025'!$J$21:$J$35,1)):
INDEX('DS2025'!$J$21:$J$35,MATCH(T37,'DS2025'!$J$21:$J$35,1)+1)),
IF($U$4=Database!$A$15,
_xlfn.FORECAST.LINEAR(
T37,
INDEX('DS2025'!$N$21:$N$35,MATCH(T37,'DS2025'!$M$21:$M$35,1)):
INDEX('DS2025'!$N$21:$N$35,MATCH(T37,'DS2025'!$M$21:$M$35,1)+1),
INDEX('DS2025'!$M$21:$M$35,MATCH(T37,'DS2025'!$M$21:$M$35,1)):
INDEX('DS2025'!$M$21:$M$35,MATCH(T37,'DS2025'!$M$21:$M$35,1)+1)),
IF($U$4=Database!$A$16,
_xlfn.FORECAST.LINEAR(
T37,
INDEX('DS2025'!$Q$21:$Q$35,MATCH(T37,'DS2025'!$P$21:$P$35,1)):
INDEX('DS2025'!$Q$21:$Q$35,MATCH(T37,'DS2025'!$P$21:$P$35,1)+1),
INDEX('DS2025'!$P$21:$P$35,MATCH(T37,'DS2025'!$P$21:$P$35,1)):
INDEX('DS2025'!$P$21:$P$35,MATCH(T37,'DS2025'!$P$21:$P$35,1)+1)),
IF($U$4=Database!$A$17,
_xlfn.FORECAST.LINEAR(
T37,
INDEX('DS2025'!$T$21:$T$35,MATCH(T37,'DS2025'!$S$21:$S$35,1)):
INDEX('DS2025'!$T$21:$T$35,MATCH(T37,'DS2025'!$S$21:$S$35,1)+1),
INDEX('DS2025'!$S$21:$S$35,MATCH(T37,'DS2025'!$S$21:$S$35,1)):
INDEX('DS2025'!$S$21:$S$35,MATCH(T37,'DS2025'!$S$21:$S$35,1)+1)),
IF($U$4=Database!$A$18,
_xlfn.FORECAST.LINEAR(
T37,
INDEX('DS2025'!$W$21:$W$35,MATCH(T37,'DS2025'!$V$21:$V$35,1)):
INDEX('DS2025'!$W$21:$W$35,MATCH(T37,'DS2025'!$V$21:$V$35,1)+1),
INDEX('DS2025'!$V$21:$V$35,MATCH(T37,'DS2025'!$V$21:$V$35,1)):
INDEX('DS2025'!$V$21:$V$35,MATCH(T37,'DS2025'!$V$21:$V$35,1)+1)),
IF($U$4=Database!$A$19,
_xlfn.FORECAST.LINEAR(
T37,
INDEX('DS2025'!$Z$21:$Z$35,MATCH(T37,'DS2025'!$Y$21:$Y$35,1)):
INDEX('DS2025'!$Z$21:$Z$35,MATCH(T37,'DS2025'!$Y$21:$Y$35,1)+1),
INDEX('DS2025'!$Y$21:$Y$35,MATCH(T37,'DS2025'!$Y$21:$Y$35,1)):
INDEX('DS2025'!$Y$21:$Y$35,MATCH(T37,'DS2025'!$Y$21:$Y$35,1)+1)),
IF($U$4=Database!$A$20,
_xlfn.FORECAST.LINEAR(
T37,
INDEX('DS2025'!$AC$21:$AC$35,MATCH(T37,'DS2025'!$AB$21:$AB$35,1)):
INDEX('DS2025'!$AC$21:$AC$35,MATCH(T37,'DS2025'!$AB$21:$AB$35,1)+1),
INDEX('DS2025'!$AB$21:$AB$35,MATCH(T37,'DS2025'!$AB$21:$AB$35,1)):
INDEX('DS2025'!$AB$21:$AB$35,MATCH(T37,'DS2025'!$AB$21:$AB$35,1)+1))
)))))))))))))))))))</f>
        <v>-0.35965299340131973</v>
      </c>
      <c r="V37" s="79">
        <f t="shared" si="6"/>
        <v>105.4430470065987</v>
      </c>
      <c r="W37" s="80">
        <f>AVERAGE(W7:W36)</f>
        <v>106.47486666666666</v>
      </c>
      <c r="X37" s="98">
        <f>IF($X$4=Database!$A$2,
_xlfn.FORECAST.LINEAR(W37,
INDEX('DS2025'!$B$5:$B$15,MATCH(W37,'DS2025'!$A$5:$A$15,1)):
INDEX('DS2025'!$B$5:$B$15,MATCH(W37,'DS2025'!$A$5:$A$15,1)+1),
INDEX('DS2025'!$A$5:$A$15,MATCH(W37,'DS2025'!$A$5:$A$15,1)):
INDEX('DS2025'!$A$5:$A$15,MATCH(W37,'DS2025'!$A$5:$A$15,1)+1)),
IF($X$4=Database!$A$3,
_xlfn.FORECAST.LINEAR(W37,
INDEX('DS2025'!$E$5:$E$15,MATCH(W37,'DS2025'!$D$5:$D$15,1)):
INDEX('DS2025'!$E$5:$E$15,MATCH(W37,'DS2025'!$D$5:$D$15,1)+1),
INDEX('DS2025'!$D$5:$D$15,MATCH(W37,'DS2025'!$D$5:$D$15,1)):
INDEX('DS2025'!$D$5:$D$15,MATCH(W37,'DS2025'!$D$5:$D$15,1)+1)),
IF($X$4=Database!$A$4,
_xlfn.FORECAST.LINEAR(W37,
INDEX('DS2025'!$H$5:$H$15,MATCH(W37,'DS2025'!$G$5:$G$15,1)):
INDEX('DS2025'!$H$5:$H$15,MATCH(W37,'DS2025'!$G$5:$G$15,1)+1),
INDEX('DS2025'!$G$5:$G$15,MATCH(W37,'DS2025'!$G$5:$G$15,1)):
INDEX('DS2025'!$G$5:$G$15,MATCH(W37,'DS2025'!$G$5:$G$15,1)+1)),
IF($X$4=Database!$A$5,
_xlfn.FORECAST.LINEAR(W37,
INDEX('DS2025'!$K$5:$K$15,MATCH(W37,'DS2025'!$J$5:$J$15,1)):
INDEX('DS2025'!$K$5:$K$15,MATCH(W37,'DS2025'!$J$5:$J$15,1)+1),
INDEX('DS2025'!$J$5:$J$15,MATCH(W37,'DS2025'!$J$5:$J$15,1)):
INDEX('DS2025'!$J$5:$J$15,MATCH(W37,'DS2025'!$J$5:$J$15,1)+1)),
IF($X$4=Database!$A$6,
_xlfn.FORECAST.LINEAR(W37,
INDEX('DS2025'!$N$5:$N$15,MATCH(W37,'DS2025'!$M$5:$M$15,1)):
INDEX('DS2025'!$N$5:$N$15,MATCH(W37,'DS2025'!$M$5:$M$15,1)+1),
INDEX('DS2025'!$M$5:$M$15,MATCH(W37,'DS2025'!$M$5:$M$15,1)):
INDEX('DS2025'!$M$5:$M$15,MATCH(W37,'DS2025'!$M$5:$M$15,1)+1)),
IF($X$4=Database!$A$7,
_xlfn.FORECAST.LINEAR(W37,
INDEX('DS2025'!$Q$5:$Q$15,MATCH(W37,'DS2025'!$P$5:$P$15,1)):
INDEX('DS2025'!$Q$5:$Q$15,MATCH(W37,'DS2025'!$P$5:$P$15,1)+1),
INDEX('DS2025'!$P$5:$P$15,MATCH(W37,'DS2025'!$P$5:$P$15,1)):
INDEX('DS2025'!$P$5:$P$15,MATCH(W37,'DS2025'!$P$5:$P$15,1)+1)),
IF($X$4=Database!$A$8,
_xlfn.FORECAST.LINEAR(W37,
INDEX('DS2025'!$T$5:$T$15,MATCH(W37,'DS2025'!$S$5:$S$15,1)):
INDEX('DS2025'!$T$5:$T$15,MATCH(W37,'DS2025'!$S$5:$S$15,1)+1),
INDEX('DS2025'!$S$5:$S$15,MATCH(W37,'DS2025'!$S$5:$S$15,1)):
INDEX('DS2025'!$S$5:$S$15,MATCH(W37,'DS2025'!$S$5:$S$15,1)+1)),
IF($X$4=Database!$A$9,
_xlfn.FORECAST.LINEAR(W37,
INDEX('DS2025'!$W$5:$W$15,MATCH(W37,'DS2025'!$V$5:$V$15,1)):
INDEX('DS2025'!$W$5:$W$15,MATCH(W37,'DS2025'!$V$5:$V$15,1)+1),
INDEX('DS2025'!$V$5:$V$15,MATCH(W37,'DS2025'!$V$5:$V$15,1)):
INDEX('DS2025'!$V$5:$V$15,MATCH(W37,'DS2025'!$V$5:$V$15,1)+1)),
IF($X$4=Database!$A$10,
_xlfn.FORECAST.LINEAR(W37,
INDEX('DS2025'!$Z$5:$Z$15,MATCH(W37,'DS2025'!$Y$5:$Y$15,1)):
INDEX('DS2025'!$Z$5:$Z$15,MATCH(W37,'DS2025'!$Y$5:$Y$15,1)+1),
INDEX('DS2025'!$Y$5:$Y$15,MATCH(W37,'DS2025'!$Y$5:$Y$15,1)):
INDEX('DS2025'!$Y$5:$Y$15,MATCH(W37,'DS2025'!$Y$5:$Y$15,1)+1)),
IF($X$4=Database!$A$11,
_xlfn.FORECAST.LINEAR(
W37,
INDEX('DS2025'!$B$21:$B$35,MATCH(W37,'DS2025'!$A$21:$A$35,1)):
INDEX('DS2025'!$B$21:$B$35,MATCH(W37,'DS2025'!$A$21:$A$35,1)+1),
INDEX('DS2025'!$A$21:$A$35,MATCH(W37,'DS2025'!$A$21:$A$35,1)):
INDEX('DS2025'!$A$21:$A$35,MATCH(W37,'DS2025'!$A$21:$A$35,1)+1)),
IF($X$4=Database!$A$12,
_xlfn.FORECAST.LINEAR(
W37,
INDEX('DS2025'!$E$21:$E$35,MATCH(W37,'DS2025'!$D$21:$D$35,1)):
INDEX('DS2025'!$E$21:$E$35,MATCH(W37,'DS2025'!$D$21:$D$35,1)+1),
INDEX('DS2025'!$D$21:$D$35,MATCH(W37,'DS2025'!$D$21:$D$35,1)):
INDEX('DS2025'!$D$21:$D$35,MATCH(W37,'DS2025'!$D$21:$D$35,1)+1)),
IF($X$4=Database!$A$13,
_xlfn.FORECAST.LINEAR(
W37,
INDEX('DS2025'!$H$21:$H$35,MATCH(W37,'DS2025'!$G$21:$G$35,1)):
INDEX('DS2025'!$H$21:$H$35,MATCH(W37,'DS2025'!$G$21:$G$35,1)+1),
INDEX('DS2025'!$G$21:$G$35,MATCH(W37,'DS2025'!$G$21:$G$35,1)):
INDEX('DS2025'!$G$21:$G$35,MATCH(W37,'DS2025'!$G$21:$G$35,1)+1)),
IF($X$4=Database!$A$14,
_xlfn.FORECAST.LINEAR(
W37,
INDEX('DS2025'!$K$21:$K$35,MATCH(W37,'DS2025'!$J$21:$J$35,1)):
INDEX('DS2025'!$K$21:$K$35,MATCH(W37,'DS2025'!$J$21:$J$35,1)+1),
INDEX('DS2025'!$J$21:$J$35,MATCH(W37,'DS2025'!$J$21:$J$35,1)):
INDEX('DS2025'!$J$21:$J$35,MATCH(W37,'DS2025'!$J$21:$J$35,1)+1)),
IF($X$4=Database!$A$15,
_xlfn.FORECAST.LINEAR(
W37,
INDEX('DS2025'!$N$21:$N$35,MATCH(W37,'DS2025'!$M$21:$M$35,1)):
INDEX('DS2025'!$N$21:$N$35,MATCH(W37,'DS2025'!$M$21:$M$35,1)+1),
INDEX('DS2025'!$M$21:$M$35,MATCH(W37,'DS2025'!$M$21:$M$35,1)):
INDEX('DS2025'!$M$21:$M$35,MATCH(W37,'DS2025'!$M$21:$M$35,1)+1)),
IF($X$4=Database!$A$16,
_xlfn.FORECAST.LINEAR(
W37,
INDEX('DS2025'!$Q$21:$Q$35,MATCH(W37,'DS2025'!$P$21:$P$35,1)):
INDEX('DS2025'!$Q$21:$Q$35,MATCH(W37,'DS2025'!$P$21:$P$35,1)+1),
INDEX('DS2025'!$P$21:$P$35,MATCH(W37,'DS2025'!$P$21:$P$35,1)):
INDEX('DS2025'!$P$21:$P$35,MATCH(W37,'DS2025'!$P$21:$P$35,1)+1)),
IF($X$4=Database!$A$17,
_xlfn.FORECAST.LINEAR(
W37,
INDEX('DS2025'!$T$21:$T$35,MATCH(W37,'DS2025'!$S$21:$S$35,1)):
INDEX('DS2025'!$T$21:$T$35,MATCH(W37,'DS2025'!$S$21:$S$35,1)+1),
INDEX('DS2025'!$S$21:$S$35,MATCH(W37,'DS2025'!$S$21:$S$35,1)):
INDEX('DS2025'!$S$21:$S$35,MATCH(W37,'DS2025'!$S$21:$S$35,1)+1)),
IF($X$4=Database!$A$18,
_xlfn.FORECAST.LINEAR(
W37,
INDEX('DS2025'!$W$21:$W$35,MATCH(W37,'DS2025'!$V$21:$V$35,1)):
INDEX('DS2025'!$W$21:$W$35,MATCH(W37,'DS2025'!$V$21:$V$35,1)+1),
INDEX('DS2025'!$V$21:$V$35,MATCH(W37,'DS2025'!$V$21:$V$35,1)):
INDEX('DS2025'!$V$21:$V$35,MATCH(W37,'DS2025'!$V$21:$V$35,1)+1)),
IF($X$4=Database!$A$19,
_xlfn.FORECAST.LINEAR(
W37,
INDEX('DS2025'!$Z$21:$Z$35,MATCH(W37,'DS2025'!$Y$21:$Y$35,1)):
INDEX('DS2025'!$Z$21:$Z$35,MATCH(W37,'DS2025'!$Y$21:$Y$35,1)+1),
INDEX('DS2025'!$Y$21:$Y$35,MATCH(W37,'DS2025'!$Y$21:$Y$35,1)):
INDEX('DS2025'!$Y$21:$Y$35,MATCH(W37,'DS2025'!$Y$21:$Y$35,1)+1)),
IF($X$4=Database!$A$20,
_xlfn.FORECAST.LINEAR(
W37,
INDEX('DS2025'!$AC$21:$AC$35,MATCH(W37,'DS2025'!$AB$21:$AB$35,1)):
INDEX('DS2025'!$AC$21:$AC$35,MATCH(W37,'DS2025'!$AB$21:$AB$35,1)+1),
INDEX('DS2025'!$AB$21:$AB$35,MATCH(W37,'DS2025'!$AB$21:$AB$35,1)):
INDEX('DS2025'!$AB$21:$AB$35,MATCH(W37,'DS2025'!$AB$21:$AB$35,1)+1))
)))))))))))))))))))</f>
        <v>-0.35973363727254548</v>
      </c>
      <c r="Y37" s="79">
        <f t="shared" si="7"/>
        <v>106.11513302939412</v>
      </c>
      <c r="Z37" s="47">
        <f>AVERAGE(Z7:Z36)</f>
        <v>108.00453333333336</v>
      </c>
      <c r="AA37" s="98">
        <f>IF($AA$4=Database!$A$2,
_xlfn.FORECAST.LINEAR(Z37,
INDEX('DS2025'!$B$5:$B$15,MATCH(Z37,'DS2025'!$A$5:$A$15,1)):
INDEX('DS2025'!$B$5:$B$15,MATCH(Z37,'DS2025'!$A$5:$A$15,1)+1),
INDEX('DS2025'!$A$5:$A$15,MATCH(Z37,'DS2025'!$A$5:$A$15,1)):
INDEX('DS2025'!$A$5:$A$15,MATCH(Z37,'DS2025'!$A$5:$A$15,1)+1)),
IF($AA$4=Database!$A$3,
_xlfn.FORECAST.LINEAR(Z37,
INDEX('DS2025'!$E$5:$E$15,MATCH(Z37,'DS2025'!$D$5:$D$15,1)):
INDEX('DS2025'!$E$5:$E$15,MATCH(Z37,'DS2025'!$D$5:$D$15,1)+1),
INDEX('DS2025'!$D$5:$D$15,MATCH(Z37,'DS2025'!$D$5:$D$15,1)):
INDEX('DS2025'!$D$5:$D$15,MATCH(Z37,'DS2025'!$D$5:$D$15,1)+1)),
IF($AA$4=Database!$A$4,
_xlfn.FORECAST.LINEAR(Z37,
INDEX('DS2025'!$H$5:$H$15,MATCH(Z37,'DS2025'!$G$5:$G$15,1)):
INDEX('DS2025'!$H$5:$H$15,MATCH(Z37,'DS2025'!$G$5:$G$15,1)+1),
INDEX('DS2025'!$G$5:$G$15,MATCH(Z37,'DS2025'!$G$5:$G$15,1)):
INDEX('DS2025'!$G$5:$G$15,MATCH(Z37,'DS2025'!$G$5:$G$15,1)+1)),
IF($AA$4=Database!$A$5,
_xlfn.FORECAST.LINEAR(Z37,
INDEX('DS2025'!$K$5:$K$15,MATCH(Z37,'DS2025'!$J$5:$J$15,1)):
INDEX('DS2025'!$K$5:$K$15,MATCH(Z37,'DS2025'!$J$5:$J$15,1)+1),
INDEX('DS2025'!$J$5:$J$15,MATCH(Z37,'DS2025'!$J$5:$J$15,1)):
INDEX('DS2025'!$J$5:$J$15,MATCH(Z37,'DS2025'!$J$5:$J$15,1)+1)),
IF($AA$4=Database!$A$6,
_xlfn.FORECAST.LINEAR(Z37,
INDEX('DS2025'!$N$5:$N$15,MATCH(Z37,'DS2025'!$M$5:$M$15,1)):
INDEX('DS2025'!$N$5:$N$15,MATCH(Z37,'DS2025'!$M$5:$M$15,1)+1),
INDEX('DS2025'!$M$5:$M$15,MATCH(Z37,'DS2025'!$M$5:$M$15,1)):
INDEX('DS2025'!$M$5:$M$15,MATCH(Z37,'DS2025'!$M$5:$M$15,1)+1)),
IF($AA$4=Database!$A$7,
_xlfn.FORECAST.LINEAR(Z37,
INDEX('DS2025'!$Q$5:$Q$15,MATCH(Z37,'DS2025'!$P$5:$P$15,1)):
INDEX('DS2025'!$Q$5:$Q$15,MATCH(Z37,'DS2025'!$P$5:$P$15,1)+1),
INDEX('DS2025'!$P$5:$P$15,MATCH(Z37,'DS2025'!$P$5:$P$15,1)):
INDEX('DS2025'!$P$5:$P$15,MATCH(Z37,'DS2025'!$P$5:$P$15,1)+1)),
IF($AA$4=Database!$A$8,
_xlfn.FORECAST.LINEAR(Z37,
INDEX('DS2025'!$T$5:$T$15,MATCH(Z37,'DS2025'!$S$5:$S$15,1)):
INDEX('DS2025'!$T$5:$T$15,MATCH(Z37,'DS2025'!$S$5:$S$15,1)+1),
INDEX('DS2025'!$S$5:$S$15,MATCH(Z37,'DS2025'!$S$5:$S$15,1)):
INDEX('DS2025'!$S$5:$S$15,MATCH(Z37,'DS2025'!$S$5:$S$15,1)+1)),
IF($AA$4=Database!$A$9,
_xlfn.FORECAST.LINEAR(Z37,
INDEX('DS2025'!$W$5:$W$15,MATCH(Z37,'DS2025'!$V$5:$V$15,1)):
INDEX('DS2025'!$W$5:$W$15,MATCH(Z37,'DS2025'!$V$5:$V$15,1)+1),
INDEX('DS2025'!$V$5:$V$15,MATCH(Z37,'DS2025'!$V$5:$V$15,1)):
INDEX('DS2025'!$V$5:$V$15,MATCH(Z37,'DS2025'!$V$5:$V$15,1)+1)),
IF($AA$4=Database!$A$10,
_xlfn.FORECAST.LINEAR(Z37,
INDEX('DS2025'!$Z$5:$Z$15,MATCH(Z37,'DS2025'!$Y$5:$Y$15,1)):
INDEX('DS2025'!$Z$5:$Z$15,MATCH(Z37,'DS2025'!$Y$5:$Y$15,1)+1),
INDEX('DS2025'!$Y$5:$Y$15,MATCH(Z37,'DS2025'!$Y$5:$Y$15,1)):
INDEX('DS2025'!$Y$5:$Y$15,MATCH(Z37,'DS2025'!$Y$5:$Y$15,1)+1)),
IF($AA$4=Database!$A$11,
_xlfn.FORECAST.LINEAR(
Z37,
INDEX('DS2025'!$B$21:$B$35,MATCH(Z37,'DS2025'!$A$21:$A$35,1)):
INDEX('DS2025'!$B$21:$B$35,MATCH(Z37,'DS2025'!$A$21:$A$35,1)+1),
INDEX('DS2025'!$A$21:$A$35,MATCH(Z37,'DS2025'!$A$21:$A$35,1)):
INDEX('DS2025'!$A$21:$A$35,MATCH(Z37,'DS2025'!$A$21:$A$35,1)+1)),
IF($AA$4=Database!$A$12,
_xlfn.FORECAST.LINEAR(
Z37,
INDEX('DS2025'!$E$21:$E$35,MATCH(Z37,'DS2025'!$D$21:$D$35,1)):
INDEX('DS2025'!$E$21:$E$35,MATCH(Z37,'DS2025'!$D$21:$D$35,1)+1),
INDEX('DS2025'!$D$21:$D$35,MATCH(Z37,'DS2025'!$D$21:$D$35,1)):
INDEX('DS2025'!$D$21:$D$35,MATCH(Z37,'DS2025'!$D$21:$D$35,1)+1)),
IF($AA$4=Database!$A$13,
_xlfn.FORECAST.LINEAR(
Z37,
INDEX('DS2025'!$H$21:$H$35,MATCH(Z37,'DS2025'!$G$21:$G$35,1)):
INDEX('DS2025'!$H$21:$H$35,MATCH(Z37,'DS2025'!$G$21:$G$35,1)+1),
INDEX('DS2025'!$G$21:$G$35,MATCH(Z37,'DS2025'!$G$21:$G$35,1)):
INDEX('DS2025'!$G$21:$G$35,MATCH(Z37,'DS2025'!$G$21:$G$35,1)+1)),
IF($AA$4=Database!$A$14,
_xlfn.FORECAST.LINEAR(
Z37,
INDEX('DS2025'!$K$21:$K$35,MATCH(Z37,'DS2025'!$J$21:$J$35,1)):
INDEX('DS2025'!$K$21:$K$35,MATCH(Z37,'DS2025'!$J$21:$J$35,1)+1),
INDEX('DS2025'!$J$21:$J$35,MATCH(Z37,'DS2025'!$J$21:$J$35,1)):
INDEX('DS2025'!$J$21:$J$35,MATCH(Z37,'DS2025'!$J$21:$J$35,1)+1)),
IF($AA$4=Database!$A$15,
_xlfn.FORECAST.LINEAR(
Z37,
INDEX('DS2025'!$N$21:$N$35,MATCH(Z37,'DS2025'!$M$21:$M$35,1)):
INDEX('DS2025'!$N$21:$N$35,MATCH(Z37,'DS2025'!$M$21:$M$35,1)+1),
INDEX('DS2025'!$M$21:$M$35,MATCH(Z37,'DS2025'!$M$21:$M$35,1)):
INDEX('DS2025'!$M$21:$M$35,MATCH(Z37,'DS2025'!$M$21:$M$35,1)+1)),
IF($AA$4=Database!$A$16,
_xlfn.FORECAST.LINEAR(
Z37,
INDEX('DS2025'!$Q$21:$Q$35,MATCH(Z37,'DS2025'!$P$21:$P$35,1)):
INDEX('DS2025'!$Q$21:$Q$35,MATCH(Z37,'DS2025'!$P$21:$P$35,1)+1),
INDEX('DS2025'!$P$21:$P$35,MATCH(Z37,'DS2025'!$P$21:$P$35,1)):
INDEX('DS2025'!$P$21:$P$35,MATCH(Z37,'DS2025'!$P$21:$P$35,1)+1)),
IF($AA$4=Database!$A$17,
_xlfn.FORECAST.LINEAR(
Z37,
INDEX('DS2025'!$T$21:$T$35,MATCH(Z37,'DS2025'!$S$21:$S$35,1)):
INDEX('DS2025'!$T$21:$T$35,MATCH(Z37,'DS2025'!$S$21:$S$35,1)+1),
INDEX('DS2025'!$S$21:$S$35,MATCH(Z37,'DS2025'!$S$21:$S$35,1)):
INDEX('DS2025'!$S$21:$S$35,MATCH(Z37,'DS2025'!$S$21:$S$35,1)+1)),
IF($AA$4=Database!$A$18,
_xlfn.FORECAST.LINEAR(
Z37,
INDEX('DS2025'!$W$21:$W$35,MATCH(Z37,'DS2025'!$V$21:$V$35,1)):
INDEX('DS2025'!$W$21:$W$35,MATCH(Z37,'DS2025'!$V$21:$V$35,1)+1),
INDEX('DS2025'!$V$21:$V$35,MATCH(Z37,'DS2025'!$V$21:$V$35,1)):
INDEX('DS2025'!$V$21:$V$35,MATCH(Z37,'DS2025'!$V$21:$V$35,1)+1)),
IF($AA$4=Database!$A$19,
_xlfn.FORECAST.LINEAR(
Z37,
INDEX('DS2025'!$Z$21:$Z$35,MATCH(Z37,'DS2025'!$Y$21:$Y$35,1)):
INDEX('DS2025'!$Z$21:$Z$35,MATCH(Z37,'DS2025'!$Y$21:$Y$35,1)+1),
INDEX('DS2025'!$Y$21:$Y$35,MATCH(Z37,'DS2025'!$Y$21:$Y$35,1)):
INDEX('DS2025'!$Y$21:$Y$35,MATCH(Z37,'DS2025'!$Y$21:$Y$35,1)+1)),
IF($AA$4=Database!$A$20,
_xlfn.FORECAST.LINEAR(
Z37,
INDEX('DS2025'!$AC$21:$AC$35,MATCH(Z37,'DS2025'!$AB$21:$AB$35,1)):
INDEX('DS2025'!$AC$21:$AC$35,MATCH(Z37,'DS2025'!$AB$21:$AB$35,1)+1),
INDEX('DS2025'!$AB$21:$AB$35,MATCH(Z37,'DS2025'!$AB$21:$AB$35,1)):
INDEX('DS2025'!$AB$21:$AB$35,MATCH(Z37,'DS2025'!$AB$21:$AB$35,1)+1))
)))))))))))))))))))</f>
        <v>-0.35991716056788642</v>
      </c>
      <c r="AB37" s="47">
        <f>AVERAGE(AB7:AB36)</f>
        <v>107.64461617276547</v>
      </c>
      <c r="AC37" s="273">
        <f>AVERAGE(AC7:AC36)</f>
        <v>106.48333333333333</v>
      </c>
      <c r="AD37" s="94"/>
      <c r="AE37" s="46"/>
      <c r="AF37" s="94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</row>
    <row r="38" spans="1:61" ht="14.25" customHeight="1">
      <c r="A38" s="31" t="s">
        <v>102</v>
      </c>
      <c r="B38" s="42">
        <f>STDEV(B7:B36)</f>
        <v>0.66125137811385437</v>
      </c>
      <c r="C38" s="42"/>
      <c r="D38" s="42"/>
      <c r="E38" s="42">
        <f>STDEV(E7:E36)</f>
        <v>0.63391079179488874</v>
      </c>
      <c r="F38" s="42"/>
      <c r="G38" s="42"/>
      <c r="H38" s="42">
        <f>STDEV(H7:H36)</f>
        <v>0.63035660861371801</v>
      </c>
      <c r="I38" s="42"/>
      <c r="J38" s="42"/>
      <c r="K38" s="42">
        <f>STDEV(K7:K36)</f>
        <v>0.66475100861019765</v>
      </c>
      <c r="L38" s="42"/>
      <c r="M38" s="42"/>
      <c r="N38" s="42">
        <f>STDEV(N7:N36)</f>
        <v>0.57444537569308662</v>
      </c>
      <c r="O38" s="42"/>
      <c r="P38" s="42"/>
      <c r="Q38" s="42">
        <f>STDEV(Q7:Q36)</f>
        <v>0.58834828316130117</v>
      </c>
      <c r="R38" s="42"/>
      <c r="S38" s="42"/>
      <c r="T38" s="42">
        <f>STDEV(T7:T36)</f>
        <v>0.5530537886168464</v>
      </c>
      <c r="U38" s="42"/>
      <c r="V38" s="42"/>
      <c r="W38" s="42">
        <f>STDEV(W7:W36)</f>
        <v>0.64340574066947631</v>
      </c>
      <c r="X38" s="42"/>
      <c r="Y38" s="42"/>
      <c r="Z38" s="42">
        <f>STDEV(Z7:Z36)</f>
        <v>0.66831237448146663</v>
      </c>
      <c r="AA38" s="42"/>
      <c r="AB38" s="46"/>
      <c r="AC38" s="47">
        <f>STDEV(AC7:AC36)</f>
        <v>0.71297498787358093</v>
      </c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</row>
    <row r="39" spans="1:61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3"/>
      <c r="AF39" s="33"/>
      <c r="AG39" s="33"/>
      <c r="AH39" s="33"/>
      <c r="AI39" s="33"/>
      <c r="AJ39" s="33"/>
      <c r="AK39" s="33"/>
      <c r="AL39" s="44"/>
      <c r="AM39" s="33"/>
      <c r="AN39" s="33"/>
      <c r="AO39" s="33"/>
      <c r="AP39" s="33"/>
      <c r="AQ39" s="33"/>
      <c r="AR39" s="33"/>
      <c r="AS39" s="33"/>
    </row>
    <row r="40" spans="1:61" ht="14.25" customHeight="1">
      <c r="A40" s="31"/>
      <c r="B40" s="31" t="s">
        <v>103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3"/>
      <c r="AF40" s="33"/>
      <c r="AG40" s="33"/>
      <c r="AH40" s="33"/>
      <c r="AI40" s="33"/>
      <c r="AJ40" s="33"/>
      <c r="AK40" s="33"/>
      <c r="AL40" s="44"/>
      <c r="AM40" s="33"/>
      <c r="AN40" s="33"/>
      <c r="AO40" s="33"/>
      <c r="AP40" s="33"/>
      <c r="AQ40" s="33"/>
      <c r="AR40" s="33"/>
      <c r="AS40" s="33"/>
    </row>
    <row r="41" spans="1:61" ht="1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42">
        <f>MAX(B38:Z38)</f>
        <v>0.66831237448146663</v>
      </c>
      <c r="Q41" s="31"/>
      <c r="R41" s="31"/>
      <c r="S41" s="31"/>
      <c r="T41" s="31"/>
      <c r="U41" s="31"/>
      <c r="V41" s="31"/>
      <c r="W41" s="31"/>
      <c r="X41" s="31"/>
      <c r="Y41" s="31"/>
      <c r="Z41" s="45"/>
      <c r="AA41" s="31"/>
      <c r="AB41" s="31"/>
      <c r="AC41" s="31"/>
      <c r="AD41" s="31"/>
      <c r="AE41" s="33"/>
      <c r="AF41" s="33"/>
      <c r="AG41" s="33"/>
      <c r="AH41" s="33"/>
      <c r="AI41" s="33"/>
      <c r="AJ41" s="33"/>
      <c r="AK41" s="33"/>
      <c r="AL41" s="44"/>
      <c r="AM41" s="33"/>
      <c r="AN41" s="33"/>
      <c r="AO41" s="33"/>
      <c r="AP41" s="33"/>
      <c r="AQ41" s="33"/>
      <c r="AR41" s="33"/>
      <c r="AS41" s="33"/>
    </row>
    <row r="42" spans="1:61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 spans="1:61" ht="14.25" customHeight="1">
      <c r="A43" s="31"/>
      <c r="B43" s="43"/>
      <c r="C43" s="95" t="s">
        <v>89</v>
      </c>
      <c r="D43" s="95" t="s">
        <v>90</v>
      </c>
      <c r="E43" s="95" t="s">
        <v>91</v>
      </c>
      <c r="F43" s="95" t="s">
        <v>92</v>
      </c>
      <c r="G43" s="95" t="s">
        <v>93</v>
      </c>
      <c r="H43" s="95" t="s">
        <v>94</v>
      </c>
      <c r="I43" s="95" t="s">
        <v>95</v>
      </c>
      <c r="J43" s="95" t="s">
        <v>96</v>
      </c>
      <c r="K43" s="95" t="s">
        <v>97</v>
      </c>
      <c r="L43" s="95" t="s">
        <v>182</v>
      </c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 spans="1:61" ht="14.25" customHeight="1">
      <c r="A44" s="31"/>
      <c r="B44" s="39">
        <v>1</v>
      </c>
      <c r="C44" s="96">
        <f t="shared" ref="C44:C73" si="9">D7</f>
        <v>106.5032197960408</v>
      </c>
      <c r="D44" s="97">
        <f t="shared" ref="D44:D73" si="10">G7</f>
        <v>107.68407810437913</v>
      </c>
      <c r="E44" s="96">
        <f t="shared" ref="E44:E73" si="11">J7</f>
        <v>106.4232759363408</v>
      </c>
      <c r="F44" s="98">
        <f t="shared" ref="F44:F73" si="12">M7</f>
        <v>106.60820719856029</v>
      </c>
      <c r="G44" s="98">
        <f t="shared" ref="G44:G73" si="13">P7</f>
        <v>105.70031613677264</v>
      </c>
      <c r="H44" s="98">
        <f t="shared" ref="H44:H73" si="14">S7</f>
        <v>107.44307023010546</v>
      </c>
      <c r="I44" s="98">
        <f>V7</f>
        <v>104.79442483503298</v>
      </c>
      <c r="J44" s="98">
        <f>Y7</f>
        <v>105.41834997000601</v>
      </c>
      <c r="K44" s="98">
        <f>AB7</f>
        <v>106.42722891421717</v>
      </c>
      <c r="L44" s="97"/>
      <c r="M44" s="81">
        <f>MAX(ABS(C44-K44),ABS(D44-K44),ABS(E44-K44),ABS(F44-K44),ABS(G44-K44),ABS(H44-K44),ABS(I44-K44),ABS(J44-K44))</f>
        <v>1.6328040791841829</v>
      </c>
      <c r="U44" s="42"/>
      <c r="V44" s="31"/>
      <c r="W44" s="31"/>
      <c r="X44" s="31"/>
      <c r="Y44" s="31"/>
      <c r="Z44" s="31"/>
      <c r="AA44" s="31"/>
      <c r="AB44" s="31"/>
      <c r="AC44" s="31"/>
      <c r="AD44" s="31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 spans="1:61" ht="14.25" customHeight="1">
      <c r="A45" s="31"/>
      <c r="B45" s="39">
        <v>2</v>
      </c>
      <c r="C45" s="96">
        <f t="shared" si="9"/>
        <v>106.38923347330534</v>
      </c>
      <c r="D45" s="97">
        <f t="shared" si="10"/>
        <v>107.55409370125975</v>
      </c>
      <c r="E45" s="96">
        <f t="shared" si="11"/>
        <v>106.36743005863347</v>
      </c>
      <c r="F45" s="98">
        <f t="shared" si="12"/>
        <v>106.59620863827234</v>
      </c>
      <c r="G45" s="98">
        <f t="shared" si="13"/>
        <v>104.83741967606478</v>
      </c>
      <c r="H45" s="98">
        <f t="shared" si="14"/>
        <v>106.51318600191755</v>
      </c>
      <c r="I45" s="98">
        <f t="shared" ref="I45:I73" si="15">V8</f>
        <v>104.30948302339532</v>
      </c>
      <c r="J45" s="98">
        <f t="shared" ref="J45:J73" si="16">Y8</f>
        <v>104.63644379124175</v>
      </c>
      <c r="K45" s="98">
        <f t="shared" ref="K45:K73" si="17">AB8</f>
        <v>106.44822639472106</v>
      </c>
      <c r="L45" s="97"/>
      <c r="M45" s="81">
        <f t="shared" ref="M45:M73" si="18">MAX(ABS(C45-K45),ABS(D45-K45),ABS(E45-K45),ABS(F45-K45),ABS(G45-K45),ABS(H45-K45),ABS(I45-K45),ABS(J45-K45))</f>
        <v>2.1387433713257451</v>
      </c>
      <c r="U45" s="42"/>
      <c r="V45" s="31"/>
      <c r="W45" s="31"/>
      <c r="X45" s="31"/>
      <c r="Y45" s="31"/>
      <c r="Z45" s="31"/>
      <c r="AA45" s="31"/>
      <c r="AB45" s="31"/>
      <c r="AC45" s="31"/>
      <c r="AD45" s="31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spans="1:61" ht="14.25" customHeight="1">
      <c r="A46" s="31"/>
      <c r="B46" s="39">
        <v>3</v>
      </c>
      <c r="C46" s="96">
        <f t="shared" si="9"/>
        <v>106.666200239952</v>
      </c>
      <c r="D46" s="97">
        <f t="shared" si="10"/>
        <v>107.85705734853029</v>
      </c>
      <c r="E46" s="96">
        <f t="shared" si="11"/>
        <v>106.57685210003589</v>
      </c>
      <c r="F46" s="98">
        <f t="shared" si="12"/>
        <v>106.77518716256749</v>
      </c>
      <c r="G46" s="98">
        <f t="shared" si="13"/>
        <v>105.76130881823634</v>
      </c>
      <c r="H46" s="98">
        <f t="shared" si="14"/>
        <v>107.46903906999042</v>
      </c>
      <c r="I46" s="98">
        <f t="shared" si="15"/>
        <v>104.87341535692862</v>
      </c>
      <c r="J46" s="98">
        <f t="shared" si="16"/>
        <v>105.61732609478105</v>
      </c>
      <c r="K46" s="98">
        <f t="shared" si="17"/>
        <v>106.63820359928015</v>
      </c>
      <c r="L46" s="97"/>
      <c r="M46" s="81">
        <f t="shared" si="18"/>
        <v>1.7647882423515284</v>
      </c>
      <c r="U46" s="42"/>
      <c r="V46" s="31"/>
      <c r="W46" s="31"/>
      <c r="X46" s="31"/>
      <c r="Y46" s="31"/>
      <c r="Z46" s="31"/>
      <c r="AA46" s="31"/>
      <c r="AB46" s="31"/>
      <c r="AC46" s="31"/>
      <c r="AD46" s="31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 spans="1:61" ht="14.25" customHeight="1">
      <c r="A47" s="31"/>
      <c r="B47" s="39">
        <v>4</v>
      </c>
      <c r="C47" s="96">
        <f t="shared" si="9"/>
        <v>106.6052075584883</v>
      </c>
      <c r="D47" s="97">
        <f t="shared" si="10"/>
        <v>107.80206394721057</v>
      </c>
      <c r="E47" s="96">
        <f t="shared" si="11"/>
        <v>106.59579980854373</v>
      </c>
      <c r="F47" s="98">
        <f t="shared" si="12"/>
        <v>106.79518476304739</v>
      </c>
      <c r="G47" s="98">
        <f t="shared" si="13"/>
        <v>104.96440443911217</v>
      </c>
      <c r="H47" s="98">
        <f t="shared" si="14"/>
        <v>106.64802420901246</v>
      </c>
      <c r="I47" s="98">
        <f t="shared" si="15"/>
        <v>104.45046610677865</v>
      </c>
      <c r="J47" s="98">
        <f t="shared" si="16"/>
        <v>104.83342015596881</v>
      </c>
      <c r="K47" s="98">
        <f t="shared" si="17"/>
        <v>106.63820359928015</v>
      </c>
      <c r="L47" s="97"/>
      <c r="M47" s="81">
        <f t="shared" si="18"/>
        <v>2.1877374925014976</v>
      </c>
      <c r="U47" s="42"/>
      <c r="V47" s="31"/>
      <c r="W47" s="31"/>
      <c r="X47" s="31"/>
      <c r="Y47" s="31"/>
      <c r="Z47" s="31"/>
      <c r="AA47" s="31"/>
      <c r="AB47" s="31"/>
      <c r="AC47" s="31"/>
      <c r="AD47" s="31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 spans="1:61" ht="14.25" customHeight="1">
      <c r="A48" s="31"/>
      <c r="B48" s="39">
        <v>5</v>
      </c>
      <c r="C48" s="96">
        <f t="shared" si="9"/>
        <v>106.89317300539892</v>
      </c>
      <c r="D48" s="97">
        <f t="shared" si="10"/>
        <v>107.99304103179364</v>
      </c>
      <c r="E48" s="96">
        <f t="shared" si="11"/>
        <v>106.8311502931674</v>
      </c>
      <c r="F48" s="98">
        <f t="shared" si="12"/>
        <v>107.03615584883023</v>
      </c>
      <c r="G48" s="98">
        <f t="shared" si="13"/>
        <v>105.89729250149971</v>
      </c>
      <c r="H48" s="98">
        <f t="shared" si="14"/>
        <v>107.52497195589645</v>
      </c>
      <c r="I48" s="98">
        <f t="shared" si="15"/>
        <v>105.1253851229754</v>
      </c>
      <c r="J48" s="98">
        <f t="shared" si="16"/>
        <v>105.82530113977205</v>
      </c>
      <c r="K48" s="98">
        <f t="shared" si="17"/>
        <v>106.84417888422315</v>
      </c>
      <c r="L48" s="97"/>
      <c r="M48" s="81">
        <f t="shared" si="18"/>
        <v>1.7187937612477526</v>
      </c>
      <c r="U48" s="42"/>
      <c r="V48" s="31"/>
      <c r="W48" s="31"/>
      <c r="X48" s="31"/>
      <c r="Y48" s="31"/>
      <c r="Z48" s="31"/>
      <c r="AA48" s="31"/>
      <c r="AB48" s="31"/>
      <c r="AC48" s="31"/>
      <c r="AD48" s="31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 spans="1:45" ht="14.25" customHeight="1">
      <c r="A49" s="31"/>
      <c r="B49" s="39">
        <v>6</v>
      </c>
      <c r="C49" s="96">
        <f t="shared" si="9"/>
        <v>106.8341800839832</v>
      </c>
      <c r="D49" s="97">
        <f t="shared" si="10"/>
        <v>107.96704415116976</v>
      </c>
      <c r="E49" s="96">
        <f t="shared" si="11"/>
        <v>106.82516680627019</v>
      </c>
      <c r="F49" s="98">
        <f t="shared" si="12"/>
        <v>107.04515476904619</v>
      </c>
      <c r="G49" s="98">
        <f t="shared" si="13"/>
        <v>105.15438164367126</v>
      </c>
      <c r="H49" s="98">
        <f t="shared" si="14"/>
        <v>106.87175575263663</v>
      </c>
      <c r="I49" s="98">
        <f t="shared" si="15"/>
        <v>104.69843635272946</v>
      </c>
      <c r="J49" s="98">
        <f t="shared" si="16"/>
        <v>105.17837876424714</v>
      </c>
      <c r="K49" s="98">
        <f t="shared" si="17"/>
        <v>106.89917228554289</v>
      </c>
      <c r="L49" s="97"/>
      <c r="M49" s="81">
        <f t="shared" si="18"/>
        <v>2.2007359328134299</v>
      </c>
      <c r="U49" s="42"/>
      <c r="V49" s="31"/>
      <c r="W49" s="31"/>
      <c r="X49" s="31"/>
      <c r="Y49" s="31"/>
      <c r="Z49" s="31"/>
      <c r="AA49" s="31"/>
      <c r="AB49" s="31"/>
      <c r="AC49" s="31"/>
      <c r="AD49" s="31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 spans="1:45" ht="14.25" customHeight="1">
      <c r="A50" s="31"/>
      <c r="B50" s="39">
        <v>7</v>
      </c>
      <c r="C50" s="96">
        <f t="shared" si="9"/>
        <v>107.05815320935814</v>
      </c>
      <c r="D50" s="97">
        <f t="shared" si="10"/>
        <v>108.16002099580083</v>
      </c>
      <c r="E50" s="96">
        <f t="shared" si="11"/>
        <v>106.9827319612301</v>
      </c>
      <c r="F50" s="98">
        <f t="shared" si="12"/>
        <v>107.21213473305339</v>
      </c>
      <c r="G50" s="98">
        <f t="shared" si="13"/>
        <v>106.01727810437912</v>
      </c>
      <c r="H50" s="98">
        <f t="shared" si="14"/>
        <v>107.65481615532119</v>
      </c>
      <c r="I50" s="98">
        <f t="shared" si="15"/>
        <v>105.17837876424714</v>
      </c>
      <c r="J50" s="98">
        <f t="shared" si="16"/>
        <v>105.7933049790042</v>
      </c>
      <c r="K50" s="98">
        <f t="shared" si="17"/>
        <v>107.03415608878225</v>
      </c>
      <c r="L50" s="97"/>
      <c r="M50" s="81">
        <f t="shared" si="18"/>
        <v>1.8557773245351115</v>
      </c>
      <c r="U50" s="42"/>
      <c r="V50" s="31"/>
      <c r="W50" s="31"/>
      <c r="X50" s="31"/>
      <c r="Y50" s="31"/>
      <c r="Z50" s="31"/>
      <c r="AA50" s="31"/>
      <c r="AB50" s="31"/>
      <c r="AC50" s="31"/>
      <c r="AD50" s="31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 spans="1:45" ht="14.25" customHeight="1">
      <c r="A51" s="31"/>
      <c r="B51" s="39">
        <v>8</v>
      </c>
      <c r="C51" s="96">
        <f t="shared" si="9"/>
        <v>107.01415848830233</v>
      </c>
      <c r="D51" s="97">
        <f t="shared" si="10"/>
        <v>108.1910172765447</v>
      </c>
      <c r="E51" s="96">
        <f t="shared" si="11"/>
        <v>107.01364664353237</v>
      </c>
      <c r="F51" s="98">
        <f t="shared" si="12"/>
        <v>107.20513557288542</v>
      </c>
      <c r="G51" s="98">
        <f t="shared" si="13"/>
        <v>105.29536472705459</v>
      </c>
      <c r="H51" s="98">
        <f t="shared" si="14"/>
        <v>107.03655800575264</v>
      </c>
      <c r="I51" s="98">
        <f t="shared" si="15"/>
        <v>104.88141439712058</v>
      </c>
      <c r="J51" s="98">
        <f t="shared" si="16"/>
        <v>105.38535392921416</v>
      </c>
      <c r="K51" s="98">
        <f t="shared" si="17"/>
        <v>107.11114685062988</v>
      </c>
      <c r="L51" s="97"/>
      <c r="M51" s="81">
        <f t="shared" si="18"/>
        <v>2.2297324535092997</v>
      </c>
      <c r="U51" s="42"/>
      <c r="V51" s="31"/>
      <c r="W51" s="31"/>
      <c r="X51" s="31"/>
      <c r="Y51" s="31"/>
      <c r="Z51" s="31"/>
      <c r="AA51" s="31"/>
      <c r="AB51" s="31"/>
      <c r="AC51" s="31"/>
      <c r="AD51" s="31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 spans="1:45" ht="14.25" customHeight="1">
      <c r="A52" s="31"/>
      <c r="B52" s="39">
        <v>9</v>
      </c>
      <c r="C52" s="96">
        <f t="shared" si="9"/>
        <v>107.25312981403719</v>
      </c>
      <c r="D52" s="97">
        <f t="shared" si="10"/>
        <v>108.31900191961608</v>
      </c>
      <c r="E52" s="96">
        <f t="shared" si="11"/>
        <v>107.1293273902118</v>
      </c>
      <c r="F52" s="98">
        <f t="shared" si="12"/>
        <v>107.39211313737252</v>
      </c>
      <c r="G52" s="98">
        <f t="shared" si="13"/>
        <v>106.10926706658668</v>
      </c>
      <c r="H52" s="98">
        <f t="shared" si="14"/>
        <v>107.72772866730585</v>
      </c>
      <c r="I52" s="98">
        <f t="shared" si="15"/>
        <v>105.24837036592682</v>
      </c>
      <c r="J52" s="98">
        <f t="shared" si="16"/>
        <v>105.9372877024595</v>
      </c>
      <c r="K52" s="98">
        <f t="shared" si="17"/>
        <v>107.19313701259748</v>
      </c>
      <c r="L52" s="97"/>
      <c r="M52" s="81">
        <f t="shared" si="18"/>
        <v>1.9447666466706579</v>
      </c>
      <c r="U52" s="42"/>
      <c r="V52" s="31"/>
      <c r="W52" s="31"/>
      <c r="X52" s="31"/>
      <c r="Y52" s="31"/>
      <c r="Z52" s="31"/>
      <c r="AA52" s="31"/>
      <c r="AB52" s="31"/>
      <c r="AC52" s="31"/>
      <c r="AD52" s="31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spans="1:45" ht="14.25" customHeight="1">
      <c r="A53" s="31"/>
      <c r="B53" s="39">
        <v>10</v>
      </c>
      <c r="C53" s="96">
        <f t="shared" si="9"/>
        <v>107.24913029394121</v>
      </c>
      <c r="D53" s="97">
        <f t="shared" si="10"/>
        <v>108.37899472105579</v>
      </c>
      <c r="E53" s="96">
        <f t="shared" si="11"/>
        <v>107.25298611942084</v>
      </c>
      <c r="F53" s="98">
        <f t="shared" si="12"/>
        <v>107.46210473905219</v>
      </c>
      <c r="G53" s="98">
        <f t="shared" si="13"/>
        <v>105.61932585482903</v>
      </c>
      <c r="H53" s="98">
        <f t="shared" si="14"/>
        <v>107.39013374880153</v>
      </c>
      <c r="I53" s="98">
        <f t="shared" si="15"/>
        <v>105.09938824235154</v>
      </c>
      <c r="J53" s="98">
        <f t="shared" si="16"/>
        <v>105.59732849430114</v>
      </c>
      <c r="K53" s="98">
        <f t="shared" si="17"/>
        <v>107.31812201559688</v>
      </c>
      <c r="L53" s="97"/>
      <c r="M53" s="81">
        <f t="shared" si="18"/>
        <v>2.2187337732453472</v>
      </c>
      <c r="U53" s="42"/>
      <c r="V53" s="31"/>
      <c r="W53" s="31"/>
      <c r="X53" s="31"/>
      <c r="Y53" s="31"/>
      <c r="Z53" s="31"/>
      <c r="AA53" s="31"/>
      <c r="AB53" s="31"/>
      <c r="AC53" s="31"/>
      <c r="AD53" s="31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spans="1:45" ht="14.25" customHeight="1">
      <c r="A54" s="31"/>
      <c r="B54" s="39">
        <v>11</v>
      </c>
      <c r="C54" s="96">
        <f t="shared" si="9"/>
        <v>107.36811601679663</v>
      </c>
      <c r="D54" s="97">
        <f t="shared" si="10"/>
        <v>108.52897672465507</v>
      </c>
      <c r="E54" s="96">
        <f t="shared" si="11"/>
        <v>107.32777970563599</v>
      </c>
      <c r="F54" s="98">
        <f t="shared" si="12"/>
        <v>107.501100059988</v>
      </c>
      <c r="G54" s="98">
        <f t="shared" si="13"/>
        <v>106.23625182963407</v>
      </c>
      <c r="H54" s="98">
        <f t="shared" si="14"/>
        <v>107.81562320230105</v>
      </c>
      <c r="I54" s="98">
        <f t="shared" si="15"/>
        <v>105.27336736652668</v>
      </c>
      <c r="J54" s="98">
        <f t="shared" si="16"/>
        <v>106.0642724655069</v>
      </c>
      <c r="K54" s="98">
        <f t="shared" si="17"/>
        <v>107.38011457708458</v>
      </c>
      <c r="L54" s="97"/>
      <c r="M54" s="81">
        <f t="shared" si="18"/>
        <v>2.1067472105578986</v>
      </c>
      <c r="U54" s="42"/>
      <c r="V54" s="31"/>
      <c r="W54" s="31"/>
      <c r="X54" s="31"/>
      <c r="Y54" s="31"/>
      <c r="Z54" s="31"/>
      <c r="AA54" s="31"/>
      <c r="AB54" s="31"/>
      <c r="AC54" s="31"/>
      <c r="AD54" s="31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spans="1:45" ht="14.25" customHeight="1">
      <c r="A55" s="31"/>
      <c r="B55" s="39">
        <v>12</v>
      </c>
      <c r="C55" s="96">
        <f t="shared" si="9"/>
        <v>107.44110725854829</v>
      </c>
      <c r="D55" s="97">
        <f t="shared" si="10"/>
        <v>108.5039797240552</v>
      </c>
      <c r="E55" s="96">
        <f t="shared" si="11"/>
        <v>107.35769714012206</v>
      </c>
      <c r="F55" s="98">
        <f t="shared" si="12"/>
        <v>107.65108206358728</v>
      </c>
      <c r="G55" s="98">
        <f t="shared" si="13"/>
        <v>105.78230629874025</v>
      </c>
      <c r="H55" s="98">
        <f t="shared" si="14"/>
        <v>107.45805225311601</v>
      </c>
      <c r="I55" s="98">
        <f t="shared" si="15"/>
        <v>105.29436484703059</v>
      </c>
      <c r="J55" s="98">
        <f t="shared" si="16"/>
        <v>105.8552975404919</v>
      </c>
      <c r="K55" s="98">
        <f t="shared" si="17"/>
        <v>107.48710173965206</v>
      </c>
      <c r="L55" s="97"/>
      <c r="M55" s="81">
        <f t="shared" si="18"/>
        <v>2.1927368926214683</v>
      </c>
      <c r="U55" s="42"/>
      <c r="V55" s="31"/>
      <c r="W55" s="31"/>
      <c r="X55" s="31"/>
      <c r="Y55" s="31"/>
      <c r="Z55" s="31"/>
      <c r="AA55" s="31"/>
      <c r="AB55" s="31"/>
      <c r="AC55" s="31"/>
      <c r="AD55" s="31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 spans="1:45" ht="14.25" customHeight="1">
      <c r="A56" s="31"/>
      <c r="B56" s="39">
        <v>13</v>
      </c>
      <c r="C56" s="96">
        <f t="shared" si="9"/>
        <v>107.53509598080383</v>
      </c>
      <c r="D56" s="97">
        <f t="shared" si="10"/>
        <v>108.63496400719856</v>
      </c>
      <c r="E56" s="96">
        <f t="shared" si="11"/>
        <v>107.42650723944</v>
      </c>
      <c r="F56" s="98">
        <f t="shared" si="12"/>
        <v>107.63008458308337</v>
      </c>
      <c r="G56" s="98">
        <f t="shared" si="13"/>
        <v>106.25724931013798</v>
      </c>
      <c r="H56" s="98">
        <f t="shared" si="14"/>
        <v>107.92249496644295</v>
      </c>
      <c r="I56" s="98">
        <f t="shared" si="15"/>
        <v>105.30336376724655</v>
      </c>
      <c r="J56" s="98">
        <f t="shared" si="16"/>
        <v>106.00827918416316</v>
      </c>
      <c r="K56" s="98">
        <f t="shared" si="17"/>
        <v>107.5230974205159</v>
      </c>
      <c r="L56" s="97"/>
      <c r="M56" s="81">
        <f t="shared" si="18"/>
        <v>2.2197336532693441</v>
      </c>
      <c r="U56" s="42"/>
      <c r="V56" s="31"/>
      <c r="W56" s="31"/>
      <c r="X56" s="31"/>
      <c r="Y56" s="31"/>
      <c r="Z56" s="31"/>
      <c r="AA56" s="31"/>
      <c r="AB56" s="31"/>
      <c r="AC56" s="31"/>
      <c r="AD56" s="31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 spans="1:45" ht="14.25" customHeight="1">
      <c r="A57" s="31"/>
      <c r="B57" s="39">
        <v>14</v>
      </c>
      <c r="C57" s="96">
        <f t="shared" si="9"/>
        <v>107.64308302339532</v>
      </c>
      <c r="D57" s="97">
        <f t="shared" si="10"/>
        <v>108.72495320935812</v>
      </c>
      <c r="E57" s="96">
        <f t="shared" si="11"/>
        <v>107.54318523393562</v>
      </c>
      <c r="F57" s="98">
        <f t="shared" si="12"/>
        <v>107.84205914817036</v>
      </c>
      <c r="G57" s="98">
        <f t="shared" si="13"/>
        <v>105.97428326334733</v>
      </c>
      <c r="H57" s="98">
        <f t="shared" si="14"/>
        <v>107.71074904122722</v>
      </c>
      <c r="I57" s="98">
        <f t="shared" si="15"/>
        <v>105.47634301139772</v>
      </c>
      <c r="J57" s="98">
        <f t="shared" si="16"/>
        <v>106.11426646670667</v>
      </c>
      <c r="K57" s="98">
        <f t="shared" si="17"/>
        <v>107.65908110377924</v>
      </c>
      <c r="L57" s="97"/>
      <c r="M57" s="81">
        <f t="shared" si="18"/>
        <v>2.1827380923815269</v>
      </c>
      <c r="U57" s="42"/>
      <c r="V57" s="31"/>
      <c r="W57" s="31"/>
      <c r="X57" s="31"/>
      <c r="Y57" s="31"/>
      <c r="Z57" s="31"/>
      <c r="AA57" s="31"/>
      <c r="AB57" s="31"/>
      <c r="AC57" s="31"/>
      <c r="AD57" s="31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 spans="1:45" ht="14.25" customHeight="1">
      <c r="A58" s="31"/>
      <c r="B58" s="39">
        <v>15</v>
      </c>
      <c r="C58" s="96">
        <f t="shared" si="9"/>
        <v>107.67707894421116</v>
      </c>
      <c r="D58" s="97">
        <f t="shared" si="10"/>
        <v>108.76394853029393</v>
      </c>
      <c r="E58" s="96">
        <f t="shared" si="11"/>
        <v>107.54119073830321</v>
      </c>
      <c r="F58" s="98">
        <f t="shared" si="12"/>
        <v>107.81006298740252</v>
      </c>
      <c r="G58" s="98">
        <f t="shared" si="13"/>
        <v>106.27724691061788</v>
      </c>
      <c r="H58" s="98">
        <f t="shared" si="14"/>
        <v>107.9814242569511</v>
      </c>
      <c r="I58" s="98">
        <f t="shared" si="15"/>
        <v>105.35535752849431</v>
      </c>
      <c r="J58" s="98">
        <f t="shared" si="16"/>
        <v>106.11226670665866</v>
      </c>
      <c r="K58" s="98">
        <f t="shared" si="17"/>
        <v>107.65508158368327</v>
      </c>
      <c r="L58" s="97"/>
      <c r="M58" s="81">
        <f t="shared" si="18"/>
        <v>2.2997240551889604</v>
      </c>
      <c r="U58" s="42"/>
      <c r="V58" s="31"/>
      <c r="W58" s="31"/>
      <c r="X58" s="31"/>
      <c r="Y58" s="31"/>
      <c r="Z58" s="31"/>
      <c r="AA58" s="31"/>
      <c r="AB58" s="31"/>
      <c r="AC58" s="31"/>
      <c r="AD58" s="31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 spans="1:45" ht="14.25" customHeight="1">
      <c r="A59" s="31"/>
      <c r="B59" s="39">
        <v>16</v>
      </c>
      <c r="C59" s="96">
        <f t="shared" si="9"/>
        <v>107.75706934613078</v>
      </c>
      <c r="D59" s="97">
        <f t="shared" si="10"/>
        <v>108.83993941211757</v>
      </c>
      <c r="E59" s="96">
        <f t="shared" si="11"/>
        <v>107.68778616728491</v>
      </c>
      <c r="F59" s="98">
        <f t="shared" si="12"/>
        <v>107.96904391121775</v>
      </c>
      <c r="G59" s="98">
        <f t="shared" si="13"/>
        <v>106.1282647870426</v>
      </c>
      <c r="H59" s="98">
        <f t="shared" si="14"/>
        <v>107.83260282837966</v>
      </c>
      <c r="I59" s="98">
        <f t="shared" si="15"/>
        <v>105.64032333533294</v>
      </c>
      <c r="J59" s="98">
        <f t="shared" si="16"/>
        <v>106.22625302939412</v>
      </c>
      <c r="K59" s="98">
        <f t="shared" si="17"/>
        <v>107.82006178764247</v>
      </c>
      <c r="L59" s="97"/>
      <c r="M59" s="81">
        <f t="shared" si="18"/>
        <v>2.179738452309536</v>
      </c>
      <c r="U59" s="42"/>
      <c r="V59" s="31"/>
      <c r="W59" s="31"/>
      <c r="X59" s="31"/>
      <c r="Y59" s="31"/>
      <c r="Z59" s="31"/>
      <c r="AA59" s="31"/>
      <c r="AB59" s="31"/>
      <c r="AC59" s="31"/>
      <c r="AD59" s="31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 spans="1:45" ht="14.25" customHeight="1">
      <c r="A60" s="31"/>
      <c r="B60" s="39">
        <v>17</v>
      </c>
      <c r="C60" s="96">
        <f t="shared" si="9"/>
        <v>107.77906670665867</v>
      </c>
      <c r="D60" s="97">
        <f t="shared" si="10"/>
        <v>108.87393533293341</v>
      </c>
      <c r="E60" s="96">
        <f t="shared" si="11"/>
        <v>107.70773112360895</v>
      </c>
      <c r="F60" s="98">
        <f t="shared" si="12"/>
        <v>107.92904871025794</v>
      </c>
      <c r="G60" s="98">
        <f t="shared" si="13"/>
        <v>106.24325098980204</v>
      </c>
      <c r="H60" s="98">
        <f t="shared" si="14"/>
        <v>107.97043744007671</v>
      </c>
      <c r="I60" s="98">
        <f t="shared" si="15"/>
        <v>105.47034373125375</v>
      </c>
      <c r="J60" s="98">
        <f t="shared" si="16"/>
        <v>106.2302525494901</v>
      </c>
      <c r="K60" s="98">
        <f t="shared" si="17"/>
        <v>107.80406370725855</v>
      </c>
      <c r="L60" s="97"/>
      <c r="M60" s="81">
        <f t="shared" si="18"/>
        <v>2.3337199760048009</v>
      </c>
      <c r="U60" s="42"/>
      <c r="V60" s="31"/>
      <c r="W60" s="31"/>
      <c r="X60" s="31"/>
      <c r="Y60" s="31"/>
      <c r="Z60" s="31"/>
      <c r="AA60" s="31"/>
      <c r="AB60" s="31"/>
      <c r="AC60" s="31"/>
      <c r="AD60" s="31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 spans="1:45" ht="14.25" customHeight="1">
      <c r="A61" s="31"/>
      <c r="B61" s="39">
        <v>18</v>
      </c>
      <c r="C61" s="96">
        <f t="shared" si="9"/>
        <v>107.90405170965806</v>
      </c>
      <c r="D61" s="97">
        <f t="shared" si="10"/>
        <v>109.04791445710858</v>
      </c>
      <c r="E61" s="96">
        <f t="shared" si="11"/>
        <v>107.836376091899</v>
      </c>
      <c r="F61" s="98">
        <f t="shared" si="12"/>
        <v>108.10802723455309</v>
      </c>
      <c r="G61" s="98">
        <f t="shared" si="13"/>
        <v>106.36523635272945</v>
      </c>
      <c r="H61" s="98">
        <f t="shared" si="14"/>
        <v>108.10627444870565</v>
      </c>
      <c r="I61" s="98">
        <f t="shared" si="15"/>
        <v>105.78230629874025</v>
      </c>
      <c r="J61" s="98">
        <f t="shared" si="16"/>
        <v>106.40323179364128</v>
      </c>
      <c r="K61" s="98">
        <f t="shared" si="17"/>
        <v>107.95304583083383</v>
      </c>
      <c r="L61" s="97"/>
      <c r="M61" s="81">
        <f t="shared" si="18"/>
        <v>2.1707395320935774</v>
      </c>
      <c r="U61" s="42"/>
      <c r="V61" s="31"/>
      <c r="W61" s="31"/>
      <c r="X61" s="31"/>
      <c r="Y61" s="31"/>
      <c r="Z61" s="31"/>
      <c r="AA61" s="31"/>
      <c r="AB61" s="31"/>
      <c r="AC61" s="31"/>
      <c r="AD61" s="31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 spans="1:45" ht="14.25" customHeight="1">
      <c r="A62" s="31"/>
      <c r="B62" s="39">
        <v>19</v>
      </c>
      <c r="C62" s="96">
        <f t="shared" si="9"/>
        <v>107.90005218956209</v>
      </c>
      <c r="D62" s="97">
        <f t="shared" si="10"/>
        <v>109.02991661667666</v>
      </c>
      <c r="E62" s="96">
        <f t="shared" si="11"/>
        <v>107.76158250568386</v>
      </c>
      <c r="F62" s="98">
        <f t="shared" si="12"/>
        <v>108.01003899220156</v>
      </c>
      <c r="G62" s="98">
        <f t="shared" si="13"/>
        <v>106.34423887222555</v>
      </c>
      <c r="H62" s="98">
        <f t="shared" si="14"/>
        <v>108.12625047938639</v>
      </c>
      <c r="I62" s="98">
        <f t="shared" si="15"/>
        <v>105.46634421115776</v>
      </c>
      <c r="J62" s="98">
        <f t="shared" si="16"/>
        <v>106.27324739052189</v>
      </c>
      <c r="K62" s="98">
        <f t="shared" si="17"/>
        <v>107.88905350929814</v>
      </c>
      <c r="L62" s="97"/>
      <c r="M62" s="81">
        <f t="shared" si="18"/>
        <v>2.4227092981403757</v>
      </c>
      <c r="U62" s="42"/>
      <c r="V62" s="31"/>
      <c r="W62" s="31"/>
      <c r="X62" s="31"/>
      <c r="Y62" s="31"/>
      <c r="Z62" s="31"/>
      <c r="AA62" s="31"/>
      <c r="AB62" s="31"/>
      <c r="AC62" s="31"/>
      <c r="AD62" s="31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 spans="1:45" ht="14.25" customHeight="1">
      <c r="A63" s="31"/>
      <c r="B63" s="39">
        <v>20</v>
      </c>
      <c r="C63" s="96">
        <f t="shared" si="9"/>
        <v>108.08502999400119</v>
      </c>
      <c r="D63" s="97">
        <f t="shared" si="10"/>
        <v>109.12890473905219</v>
      </c>
      <c r="E63" s="96">
        <f t="shared" si="11"/>
        <v>107.96901005145388</v>
      </c>
      <c r="F63" s="98">
        <f t="shared" si="12"/>
        <v>108.27500719856029</v>
      </c>
      <c r="G63" s="98">
        <f t="shared" si="13"/>
        <v>106.45522555488903</v>
      </c>
      <c r="H63" s="98">
        <f t="shared" si="14"/>
        <v>108.21514381591564</v>
      </c>
      <c r="I63" s="98">
        <f t="shared" si="15"/>
        <v>105.95128602279544</v>
      </c>
      <c r="J63" s="98">
        <f t="shared" si="16"/>
        <v>106.57521115776845</v>
      </c>
      <c r="K63" s="98">
        <f t="shared" si="17"/>
        <v>108.11302663467306</v>
      </c>
      <c r="L63" s="97"/>
      <c r="M63" s="81">
        <f t="shared" si="18"/>
        <v>2.1617406118776188</v>
      </c>
      <c r="U63" s="42"/>
      <c r="V63" s="31"/>
      <c r="W63" s="31"/>
      <c r="X63" s="31"/>
      <c r="Y63" s="31"/>
      <c r="Z63" s="31"/>
      <c r="AA63" s="31"/>
      <c r="AB63" s="31"/>
      <c r="AC63" s="31"/>
      <c r="AD63" s="31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 spans="1:45" ht="14.25" customHeight="1">
      <c r="A64" s="31"/>
      <c r="B64" s="39">
        <v>21</v>
      </c>
      <c r="C64" s="96">
        <f t="shared" si="9"/>
        <v>108.0000401919616</v>
      </c>
      <c r="D64" s="97">
        <f t="shared" si="10"/>
        <v>109.15490161967607</v>
      </c>
      <c r="E64" s="96">
        <f t="shared" si="11"/>
        <v>107.89920270431973</v>
      </c>
      <c r="F64" s="98">
        <f t="shared" si="12"/>
        <v>108.12802483503299</v>
      </c>
      <c r="G64" s="98">
        <f t="shared" si="13"/>
        <v>106.31324259148171</v>
      </c>
      <c r="H64" s="98">
        <f t="shared" si="14"/>
        <v>107.95545541706615</v>
      </c>
      <c r="I64" s="98">
        <f t="shared" si="15"/>
        <v>105.56133281343732</v>
      </c>
      <c r="J64" s="98">
        <f t="shared" si="16"/>
        <v>106.33823959208158</v>
      </c>
      <c r="K64" s="98">
        <f t="shared" si="17"/>
        <v>108.04803443311337</v>
      </c>
      <c r="L64" s="97"/>
      <c r="M64" s="81">
        <f t="shared" si="18"/>
        <v>2.4867016196760545</v>
      </c>
      <c r="U64" s="42"/>
      <c r="V64" s="31"/>
      <c r="W64" s="31"/>
      <c r="X64" s="31"/>
      <c r="Y64" s="31"/>
      <c r="Z64" s="31"/>
      <c r="AA64" s="31"/>
      <c r="AB64" s="31"/>
      <c r="AC64" s="31"/>
      <c r="AD64" s="31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 spans="1:45" ht="14.25" customHeight="1">
      <c r="A65" s="31"/>
      <c r="B65" s="39">
        <v>22</v>
      </c>
      <c r="C65" s="96">
        <f t="shared" si="9"/>
        <v>108.21901391721656</v>
      </c>
      <c r="D65" s="97">
        <f t="shared" si="10"/>
        <v>109.2728874625075</v>
      </c>
      <c r="E65" s="96">
        <f t="shared" si="11"/>
        <v>108.09466327629532</v>
      </c>
      <c r="F65" s="98">
        <f t="shared" si="12"/>
        <v>108.38599388122375</v>
      </c>
      <c r="G65" s="98">
        <f t="shared" si="13"/>
        <v>106.72419328134373</v>
      </c>
      <c r="H65" s="98">
        <f t="shared" si="14"/>
        <v>108.41989813039309</v>
      </c>
      <c r="I65" s="98">
        <f t="shared" si="15"/>
        <v>106.06227270545891</v>
      </c>
      <c r="J65" s="98">
        <f t="shared" si="16"/>
        <v>106.77618704259147</v>
      </c>
      <c r="K65" s="98">
        <f t="shared" si="17"/>
        <v>108.23101247750449</v>
      </c>
      <c r="L65" s="97"/>
      <c r="M65" s="81">
        <f t="shared" si="18"/>
        <v>2.1687397720455834</v>
      </c>
      <c r="U65" s="42"/>
      <c r="V65" s="31"/>
      <c r="W65" s="31"/>
      <c r="X65" s="31"/>
      <c r="Y65" s="31"/>
      <c r="Z65" s="31"/>
      <c r="AA65" s="31"/>
      <c r="AB65" s="31"/>
      <c r="AC65" s="31"/>
      <c r="AD65" s="31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 spans="1:45" ht="14.25" customHeight="1">
      <c r="A66" s="31"/>
      <c r="B66" s="39">
        <v>23</v>
      </c>
      <c r="C66" s="96">
        <f t="shared" si="9"/>
        <v>108.07903071385722</v>
      </c>
      <c r="D66" s="97">
        <f t="shared" si="10"/>
        <v>109.2118947810438</v>
      </c>
      <c r="E66" s="96">
        <f t="shared" si="11"/>
        <v>107.98097702524829</v>
      </c>
      <c r="F66" s="98">
        <f t="shared" si="12"/>
        <v>108.23801163767247</v>
      </c>
      <c r="G66" s="98">
        <f t="shared" si="13"/>
        <v>106.21325458908218</v>
      </c>
      <c r="H66" s="98">
        <f t="shared" si="14"/>
        <v>107.86156807286673</v>
      </c>
      <c r="I66" s="98">
        <f t="shared" si="15"/>
        <v>105.60932705458907</v>
      </c>
      <c r="J66" s="98">
        <f t="shared" si="16"/>
        <v>106.36823599280143</v>
      </c>
      <c r="K66" s="98">
        <f t="shared" si="17"/>
        <v>108.11202675464907</v>
      </c>
      <c r="L66" s="97"/>
      <c r="M66" s="81">
        <f t="shared" si="18"/>
        <v>2.502699700059992</v>
      </c>
      <c r="U66" s="42"/>
      <c r="V66" s="31"/>
      <c r="W66" s="31"/>
      <c r="X66" s="31"/>
      <c r="Y66" s="31"/>
      <c r="Z66" s="31"/>
      <c r="AA66" s="31"/>
      <c r="AB66" s="31"/>
      <c r="AC66" s="31"/>
      <c r="AD66" s="31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 spans="1:45" ht="14.25" customHeight="1">
      <c r="A67" s="31"/>
      <c r="B67" s="39">
        <v>24</v>
      </c>
      <c r="C67" s="96">
        <f t="shared" si="9"/>
        <v>108.35899712057588</v>
      </c>
      <c r="D67" s="97">
        <f t="shared" si="10"/>
        <v>109.37087570485902</v>
      </c>
      <c r="E67" s="96">
        <f t="shared" si="11"/>
        <v>108.21034402297474</v>
      </c>
      <c r="F67" s="98">
        <f t="shared" si="12"/>
        <v>108.56497240551889</v>
      </c>
      <c r="G67" s="98">
        <f t="shared" si="13"/>
        <v>106.8161822435513</v>
      </c>
      <c r="H67" s="98">
        <f t="shared" si="14"/>
        <v>108.51678187919462</v>
      </c>
      <c r="I67" s="98">
        <f t="shared" si="15"/>
        <v>106.22825278944211</v>
      </c>
      <c r="J67" s="98">
        <f t="shared" si="16"/>
        <v>106.88717372525495</v>
      </c>
      <c r="K67" s="98">
        <f t="shared" si="17"/>
        <v>108.39199316136772</v>
      </c>
      <c r="L67" s="97"/>
      <c r="M67" s="81">
        <f t="shared" si="18"/>
        <v>2.1637403719256127</v>
      </c>
      <c r="U67" s="42"/>
      <c r="V67" s="31"/>
      <c r="W67" s="31"/>
      <c r="X67" s="31"/>
      <c r="Y67" s="31"/>
      <c r="Z67" s="31"/>
      <c r="AA67" s="31"/>
      <c r="AB67" s="31"/>
      <c r="AC67" s="31"/>
      <c r="AD67" s="31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 spans="1:45" ht="14.25" customHeight="1">
      <c r="A68" s="31"/>
      <c r="B68" s="39">
        <v>25</v>
      </c>
      <c r="C68" s="96">
        <f t="shared" si="9"/>
        <v>108.19501679664067</v>
      </c>
      <c r="D68" s="97">
        <f t="shared" si="10"/>
        <v>109.40887114577085</v>
      </c>
      <c r="E68" s="96">
        <f t="shared" si="11"/>
        <v>108.07172657652268</v>
      </c>
      <c r="F68" s="98">
        <f t="shared" si="12"/>
        <v>108.32400131973606</v>
      </c>
      <c r="G68" s="98">
        <f t="shared" si="13"/>
        <v>106.28324619076184</v>
      </c>
      <c r="H68" s="98">
        <f t="shared" si="14"/>
        <v>107.9564542186002</v>
      </c>
      <c r="I68" s="98">
        <f t="shared" si="15"/>
        <v>105.57433125374925</v>
      </c>
      <c r="J68" s="98">
        <f t="shared" si="16"/>
        <v>106.3972325134973</v>
      </c>
      <c r="K68" s="98">
        <f t="shared" si="17"/>
        <v>108.25500959808038</v>
      </c>
      <c r="L68" s="97"/>
      <c r="M68" s="81">
        <f t="shared" si="18"/>
        <v>2.6806783443311275</v>
      </c>
      <c r="U68" s="42"/>
      <c r="V68" s="31"/>
      <c r="W68" s="31"/>
      <c r="X68" s="31"/>
      <c r="Y68" s="31"/>
      <c r="Z68" s="31"/>
      <c r="AA68" s="31"/>
      <c r="AB68" s="31"/>
      <c r="AC68" s="31"/>
      <c r="AD68" s="31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 spans="1:45" ht="14.25" customHeight="1">
      <c r="A69" s="31"/>
      <c r="B69" s="39">
        <v>26</v>
      </c>
      <c r="C69" s="96">
        <f t="shared" si="9"/>
        <v>108.47298344331134</v>
      </c>
      <c r="D69" s="97">
        <f t="shared" si="10"/>
        <v>109.47586310737853</v>
      </c>
      <c r="E69" s="96">
        <f t="shared" si="11"/>
        <v>108.27815687447649</v>
      </c>
      <c r="F69" s="98">
        <f t="shared" si="12"/>
        <v>108.64296304739052</v>
      </c>
      <c r="G69" s="98">
        <f t="shared" si="13"/>
        <v>106.97216352729454</v>
      </c>
      <c r="H69" s="98">
        <f t="shared" si="14"/>
        <v>108.69956255992331</v>
      </c>
      <c r="I69" s="98">
        <f t="shared" si="15"/>
        <v>106.29824439112177</v>
      </c>
      <c r="J69" s="98">
        <f t="shared" si="16"/>
        <v>107.11314661067786</v>
      </c>
      <c r="K69" s="98">
        <f t="shared" si="17"/>
        <v>108.43298824235154</v>
      </c>
      <c r="L69" s="97"/>
      <c r="M69" s="81">
        <f t="shared" si="18"/>
        <v>2.1347438512297714</v>
      </c>
      <c r="U69" s="42"/>
      <c r="V69" s="31"/>
      <c r="W69" s="31"/>
      <c r="X69" s="31"/>
      <c r="Y69" s="31"/>
      <c r="Z69" s="31"/>
      <c r="AA69" s="31"/>
      <c r="AB69" s="31"/>
      <c r="AC69" s="31"/>
      <c r="AD69" s="31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 spans="1:45" ht="14.25" customHeight="1">
      <c r="A70" s="31"/>
      <c r="B70" s="39">
        <v>27</v>
      </c>
      <c r="C70" s="96">
        <f t="shared" si="9"/>
        <v>108.28700575884824</v>
      </c>
      <c r="D70" s="97">
        <f t="shared" si="10"/>
        <v>109.48786166766646</v>
      </c>
      <c r="E70" s="96">
        <f t="shared" si="11"/>
        <v>108.18641007538591</v>
      </c>
      <c r="F70" s="98">
        <f t="shared" si="12"/>
        <v>108.44498680263948</v>
      </c>
      <c r="G70" s="98">
        <f t="shared" si="13"/>
        <v>106.34723851229754</v>
      </c>
      <c r="H70" s="98">
        <f t="shared" si="14"/>
        <v>108.08529961649089</v>
      </c>
      <c r="I70" s="98">
        <f t="shared" si="15"/>
        <v>105.61232669466106</v>
      </c>
      <c r="J70" s="98">
        <f t="shared" si="16"/>
        <v>106.45122603479305</v>
      </c>
      <c r="K70" s="98">
        <f t="shared" si="17"/>
        <v>108.3749952009598</v>
      </c>
      <c r="L70" s="97"/>
      <c r="M70" s="81">
        <f t="shared" si="18"/>
        <v>2.7626685062987377</v>
      </c>
      <c r="U70" s="42"/>
      <c r="V70" s="31"/>
      <c r="W70" s="31"/>
      <c r="X70" s="31"/>
      <c r="Y70" s="31"/>
      <c r="Z70" s="31"/>
      <c r="AA70" s="31"/>
      <c r="AB70" s="31"/>
      <c r="AC70" s="31"/>
      <c r="AD70" s="31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 spans="1:45" ht="14.25" customHeight="1">
      <c r="A71" s="31"/>
      <c r="B71" s="39">
        <v>28</v>
      </c>
      <c r="C71" s="96">
        <f t="shared" si="9"/>
        <v>108.56197276544691</v>
      </c>
      <c r="D71" s="97">
        <f t="shared" si="10"/>
        <v>109.57785086982604</v>
      </c>
      <c r="E71" s="96">
        <f t="shared" si="11"/>
        <v>108.47162295081966</v>
      </c>
      <c r="F71" s="98">
        <f t="shared" si="12"/>
        <v>108.76994781043791</v>
      </c>
      <c r="G71" s="98">
        <f t="shared" si="13"/>
        <v>107.12214553089382</v>
      </c>
      <c r="H71" s="98">
        <f t="shared" si="14"/>
        <v>108.93827612655799</v>
      </c>
      <c r="I71" s="98">
        <f t="shared" si="15"/>
        <v>106.45522555488903</v>
      </c>
      <c r="J71" s="98">
        <f t="shared" si="16"/>
        <v>107.19913629274144</v>
      </c>
      <c r="K71" s="98">
        <f t="shared" si="17"/>
        <v>108.5829702459508</v>
      </c>
      <c r="L71" s="97"/>
      <c r="M71" s="81">
        <f t="shared" si="18"/>
        <v>2.1277446910617783</v>
      </c>
      <c r="U71" s="42"/>
      <c r="V71" s="31"/>
      <c r="W71" s="31"/>
      <c r="X71" s="31"/>
      <c r="Y71" s="31"/>
      <c r="Z71" s="31"/>
      <c r="AA71" s="31"/>
      <c r="AB71" s="31"/>
      <c r="AC71" s="31"/>
      <c r="AD71" s="31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 spans="1:45" ht="14.25" customHeight="1">
      <c r="A72" s="31"/>
      <c r="B72" s="39">
        <v>29</v>
      </c>
      <c r="C72" s="96">
        <f t="shared" si="9"/>
        <v>108.3749952009598</v>
      </c>
      <c r="D72" s="97">
        <f t="shared" si="10"/>
        <v>109.58884955008998</v>
      </c>
      <c r="E72" s="96">
        <f t="shared" si="11"/>
        <v>108.24125870527702</v>
      </c>
      <c r="F72" s="98">
        <f t="shared" si="12"/>
        <v>108.50098008398321</v>
      </c>
      <c r="G72" s="98">
        <f t="shared" si="13"/>
        <v>106.29124523095381</v>
      </c>
      <c r="H72" s="98">
        <f t="shared" si="14"/>
        <v>107.96744103547459</v>
      </c>
      <c r="I72" s="98">
        <f t="shared" si="15"/>
        <v>105.64332297540491</v>
      </c>
      <c r="J72" s="98">
        <f t="shared" si="16"/>
        <v>106.52421727654469</v>
      </c>
      <c r="K72" s="98">
        <f t="shared" si="17"/>
        <v>108.43298824235154</v>
      </c>
      <c r="L72" s="97"/>
      <c r="M72" s="81">
        <f t="shared" si="18"/>
        <v>2.7896652669466278</v>
      </c>
      <c r="U72" s="42"/>
      <c r="V72" s="31"/>
      <c r="W72" s="31"/>
      <c r="X72" s="31"/>
      <c r="Y72" s="31"/>
      <c r="Z72" s="31"/>
      <c r="AA72" s="31"/>
      <c r="AB72" s="31"/>
      <c r="AC72" s="31"/>
      <c r="AD72" s="31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 spans="1:45" ht="14.25" customHeight="1">
      <c r="A73" s="31"/>
      <c r="B73" s="39">
        <v>30</v>
      </c>
      <c r="C73" s="96">
        <f t="shared" si="9"/>
        <v>108.68295824835033</v>
      </c>
      <c r="D73" s="97">
        <f t="shared" si="10"/>
        <v>109.66284067186562</v>
      </c>
      <c r="E73" s="96">
        <f t="shared" si="11"/>
        <v>108.54940828048342</v>
      </c>
      <c r="F73" s="98">
        <f t="shared" si="12"/>
        <v>108.86693617276545</v>
      </c>
      <c r="G73" s="98">
        <f t="shared" si="13"/>
        <v>107.21313461307737</v>
      </c>
      <c r="H73" s="98">
        <f t="shared" si="14"/>
        <v>108.96624256951102</v>
      </c>
      <c r="I73" s="98">
        <f t="shared" si="15"/>
        <v>106.57421127774445</v>
      </c>
      <c r="J73" s="98">
        <f t="shared" si="16"/>
        <v>107.31412249550091</v>
      </c>
      <c r="K73" s="98">
        <f t="shared" si="17"/>
        <v>108.64096328734253</v>
      </c>
      <c r="L73" s="97"/>
      <c r="M73" s="81">
        <f t="shared" si="18"/>
        <v>2.0667520095980763</v>
      </c>
      <c r="U73" s="42"/>
      <c r="V73" s="31"/>
      <c r="W73" s="31"/>
      <c r="X73" s="31"/>
      <c r="Y73" s="31"/>
      <c r="Z73" s="31"/>
      <c r="AA73" s="31"/>
      <c r="AB73" s="31"/>
      <c r="AC73" s="31"/>
      <c r="AD73" s="31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 spans="1:45" ht="14.25" customHeight="1">
      <c r="A74" s="31"/>
      <c r="B74" s="31" t="s">
        <v>104</v>
      </c>
      <c r="C74" s="42">
        <f t="shared" ref="C74:J74" si="19">AVERAGE(C44:C73)</f>
        <v>107.62625170965808</v>
      </c>
      <c r="D74" s="42">
        <f t="shared" si="19"/>
        <v>108.73988475104976</v>
      </c>
      <c r="E74" s="42">
        <f t="shared" si="19"/>
        <v>107.53803278688524</v>
      </c>
      <c r="F74" s="42">
        <f t="shared" si="19"/>
        <v>107.790665314937</v>
      </c>
      <c r="G74" s="42">
        <f t="shared" si="19"/>
        <v>106.12386531493699</v>
      </c>
      <c r="H74" s="42">
        <f t="shared" si="19"/>
        <v>107.82617720517739</v>
      </c>
      <c r="I74" s="42">
        <f t="shared" si="19"/>
        <v>105.44304700659866</v>
      </c>
      <c r="J74" s="42">
        <f t="shared" si="19"/>
        <v>106.11513302939412</v>
      </c>
      <c r="K74" s="42">
        <f>AVERAGE(K44:K73)</f>
        <v>107.64461617276547</v>
      </c>
      <c r="L74" s="42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 spans="1:45" ht="14.25" customHeight="1">
      <c r="A75" s="31"/>
      <c r="B75" s="31"/>
      <c r="C75" s="42">
        <f>MAX(C44:C73)-MIN(C44:C73)</f>
        <v>2.2937247750449927</v>
      </c>
      <c r="D75" s="42">
        <f t="shared" ref="D75:J75" si="20">MAX(D44:D73)-MIN(D44:D73)</f>
        <v>2.1087469706058783</v>
      </c>
      <c r="E75" s="42">
        <f t="shared" si="20"/>
        <v>2.1819782218499455</v>
      </c>
      <c r="F75" s="42">
        <f t="shared" si="20"/>
        <v>2.2707275344931048</v>
      </c>
      <c r="G75" s="42">
        <f t="shared" si="20"/>
        <v>2.3757149370125887</v>
      </c>
      <c r="H75" s="42">
        <f t="shared" si="20"/>
        <v>2.4530565675934781</v>
      </c>
      <c r="I75" s="42">
        <f t="shared" si="20"/>
        <v>2.2647282543491372</v>
      </c>
      <c r="J75" s="42">
        <f t="shared" si="20"/>
        <v>2.677678704259165</v>
      </c>
      <c r="K75" s="42">
        <f>MAX(K44:K73)-MIN(K44:K73)</f>
        <v>2.2137343731253623</v>
      </c>
      <c r="L75" s="42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 spans="1:45" ht="14.25" customHeight="1">
      <c r="A76" s="31"/>
      <c r="B76" s="41" t="s">
        <v>105</v>
      </c>
      <c r="C76" s="40" t="s">
        <v>106</v>
      </c>
      <c r="D76" s="40"/>
      <c r="E76" s="101">
        <f>MAX(M44:M73)</f>
        <v>2.7896652669466278</v>
      </c>
      <c r="F76" s="31"/>
      <c r="G76" s="31"/>
      <c r="H76" s="31"/>
      <c r="I76" s="31"/>
      <c r="J76" s="31"/>
      <c r="K76" s="31">
        <f>0.44/D74</f>
        <v>4.0463533781311305E-3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 spans="1:45" ht="14.25" customHeight="1">
      <c r="A77" s="31"/>
      <c r="B77" s="39" t="s">
        <v>107</v>
      </c>
      <c r="C77" s="38" t="s">
        <v>108</v>
      </c>
      <c r="D77" s="38"/>
      <c r="E77" s="37">
        <f>MAX(C75:K75)/2</f>
        <v>1.3388393521295825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 spans="1:45" ht="14.25" customHeight="1">
      <c r="A78" s="31"/>
      <c r="B78" s="36" t="s">
        <v>109</v>
      </c>
      <c r="C78" s="35" t="s">
        <v>110</v>
      </c>
      <c r="D78" s="35"/>
      <c r="E78" s="34">
        <f>MAX(C44:K73)-MIN(C44:K73)</f>
        <v>5.3533576484703076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 spans="1:45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</row>
    <row r="80" spans="1:45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</row>
    <row r="81" spans="1:45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</row>
    <row r="83" spans="1:45" ht="14.25" customHeight="1">
      <c r="A83" s="31"/>
      <c r="B83" s="31"/>
      <c r="C83" s="31"/>
      <c r="D83" s="31"/>
      <c r="E83" s="31"/>
      <c r="F83" s="31"/>
      <c r="G83" s="31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</row>
    <row r="84" spans="1:45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</row>
    <row r="85" spans="1:4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</row>
    <row r="86" spans="1:45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</row>
    <row r="87" spans="1:45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45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45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45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45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45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45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4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1:45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</row>
    <row r="124" spans="1:45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</row>
    <row r="125" spans="1:4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</row>
    <row r="126" spans="1:45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5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5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5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5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5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</row>
    <row r="132" spans="1:45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</row>
    <row r="133" spans="1:45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</row>
    <row r="134" spans="1:45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</row>
    <row r="135" spans="1:4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</row>
    <row r="136" spans="1:45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5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5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5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5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</row>
    <row r="141" spans="1:45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</row>
    <row r="142" spans="1:45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</row>
    <row r="143" spans="1:45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</row>
    <row r="144" spans="1:45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</row>
    <row r="145" spans="1: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</row>
    <row r="146" spans="1:45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</row>
    <row r="147" spans="1:45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</row>
    <row r="148" spans="1:45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</row>
    <row r="149" spans="1:45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</row>
    <row r="150" spans="1:45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</row>
    <row r="151" spans="1:45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</row>
    <row r="152" spans="1:45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</row>
    <row r="153" spans="1:45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</row>
    <row r="154" spans="1:45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</row>
    <row r="155" spans="1:4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</row>
    <row r="156" spans="1:45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</row>
    <row r="157" spans="1:45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</row>
    <row r="158" spans="1:45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</row>
    <row r="159" spans="1:45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</row>
    <row r="160" spans="1:45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5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5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5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5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5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5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5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</row>
    <row r="169" spans="1:45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</row>
    <row r="170" spans="1:45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</row>
    <row r="171" spans="1:45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</row>
    <row r="172" spans="1:45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</row>
    <row r="173" spans="1:45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</row>
    <row r="174" spans="1:45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</row>
    <row r="175" spans="1:4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</row>
    <row r="176" spans="1:45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</row>
    <row r="177" spans="1:45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</row>
    <row r="178" spans="1:45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</row>
    <row r="179" spans="1:45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</row>
    <row r="180" spans="1:45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</row>
    <row r="181" spans="1:45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</row>
    <row r="182" spans="1:45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</row>
    <row r="183" spans="1:45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</row>
    <row r="184" spans="1:45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</row>
    <row r="185" spans="1:4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</row>
    <row r="186" spans="1:45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</row>
    <row r="187" spans="1:45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</row>
    <row r="188" spans="1:45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</row>
    <row r="189" spans="1:45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</row>
    <row r="190" spans="1:45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</row>
    <row r="191" spans="1:45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</row>
    <row r="193" spans="1:45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</row>
    <row r="194" spans="1:45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</row>
    <row r="195" spans="1:4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</row>
    <row r="196" spans="1:45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</row>
    <row r="197" spans="1:45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</row>
    <row r="198" spans="1:45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</row>
    <row r="199" spans="1:45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</row>
    <row r="200" spans="1:45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</row>
    <row r="201" spans="1:45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</row>
    <row r="202" spans="1:45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</row>
    <row r="203" spans="1:45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</row>
    <row r="204" spans="1:45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5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5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5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5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5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</row>
    <row r="211" spans="1:45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</row>
    <row r="213" spans="1:45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</row>
    <row r="214" spans="1:45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</row>
    <row r="215" spans="1:4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</row>
    <row r="216" spans="1:45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</row>
    <row r="217" spans="1:45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</row>
    <row r="218" spans="1:45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</row>
    <row r="219" spans="1:45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</row>
    <row r="220" spans="1:45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</row>
    <row r="221" spans="1:45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</row>
    <row r="222" spans="1:45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</row>
    <row r="223" spans="1:45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</row>
    <row r="224" spans="1:45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</row>
    <row r="225" spans="1:45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</row>
    <row r="226" spans="1:45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</row>
    <row r="227" spans="1:45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</row>
    <row r="228" spans="1:45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</row>
    <row r="229" spans="1:45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</row>
    <row r="230" spans="1:45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</row>
    <row r="231" spans="1:45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</row>
    <row r="232" spans="1:45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</row>
    <row r="233" spans="1:45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</row>
    <row r="234" spans="1:45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</row>
    <row r="236" spans="1:45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</row>
    <row r="237" spans="1:45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</row>
    <row r="238" spans="1:45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</row>
    <row r="239" spans="1:45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</row>
    <row r="240" spans="1:45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</row>
    <row r="241" spans="1:45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</row>
    <row r="242" spans="1:45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</row>
    <row r="243" spans="1:45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</row>
    <row r="244" spans="1:45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</row>
    <row r="245" spans="1:45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</row>
    <row r="246" spans="1:45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</row>
    <row r="247" spans="1:45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</row>
    <row r="248" spans="1:45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</row>
    <row r="249" spans="1:45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</row>
    <row r="250" spans="1:45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</row>
    <row r="251" spans="1:45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</row>
    <row r="252" spans="1:45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</row>
    <row r="253" spans="1:45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</row>
    <row r="254" spans="1:45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</row>
    <row r="255" spans="1:45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</row>
    <row r="256" spans="1:45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</row>
    <row r="257" spans="1:45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</row>
    <row r="258" spans="1:45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</row>
    <row r="259" spans="1:45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</row>
    <row r="260" spans="1:45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</row>
    <row r="261" spans="1:45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</row>
    <row r="262" spans="1:45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</row>
    <row r="263" spans="1:45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</row>
    <row r="264" spans="1:45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</row>
    <row r="265" spans="1:45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</row>
    <row r="266" spans="1:45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</row>
    <row r="267" spans="1:45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</row>
    <row r="268" spans="1:45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</row>
    <row r="269" spans="1:45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</row>
    <row r="270" spans="1:45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</row>
    <row r="271" spans="1:45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</row>
    <row r="272" spans="1:45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</row>
    <row r="273" spans="1:45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</row>
    <row r="274" spans="1:45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</row>
    <row r="275" spans="1:45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</row>
    <row r="276" spans="1:45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</row>
    <row r="277" spans="1:45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</row>
    <row r="278" spans="1:45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</row>
    <row r="279" spans="1:45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</row>
    <row r="280" spans="1:45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</row>
    <row r="281" spans="1:45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</row>
    <row r="282" spans="1:45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</row>
    <row r="283" spans="1:45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</row>
    <row r="284" spans="1:45" ht="15.75" customHeight="1"/>
    <row r="285" spans="1:45" ht="15.75" customHeight="1"/>
    <row r="286" spans="1:45" ht="15.75" customHeight="1"/>
    <row r="287" spans="1:45" ht="15.75" customHeight="1"/>
    <row r="288" spans="1:45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Q5:S5"/>
    <mergeCell ref="B5:D5"/>
    <mergeCell ref="E5:G5"/>
    <mergeCell ref="H5:J5"/>
    <mergeCell ref="K5:M5"/>
    <mergeCell ref="N5:P5"/>
    <mergeCell ref="BB5:BD5"/>
    <mergeCell ref="T5:V5"/>
    <mergeCell ref="W5:Y5"/>
    <mergeCell ref="Z5:AB5"/>
    <mergeCell ref="AD5:AF5"/>
    <mergeCell ref="AG5:AI5"/>
    <mergeCell ref="AJ5:AL5"/>
    <mergeCell ref="AM5:AO5"/>
    <mergeCell ref="AP5:AR5"/>
    <mergeCell ref="AS5:AU5"/>
    <mergeCell ref="AV5:AX5"/>
    <mergeCell ref="AY5:BA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EFAF93-5D59-4B5C-9DD7-0CF46D09A572}">
          <x14:formula1>
            <xm:f>Database!$A$2:$A$20</xm:f>
          </x14:formula1>
          <xm:sqref>C4 F4 I4 L4 O4 R4 U4 X4 AA4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7108-219E-4EA9-BD84-E8ED013C6261}">
  <dimension ref="A1:BM1000"/>
  <sheetViews>
    <sheetView topLeftCell="Y1" zoomScaleNormal="100" workbookViewId="0">
      <selection activeCell="AL7" sqref="AL7"/>
    </sheetView>
  </sheetViews>
  <sheetFormatPr defaultColWidth="12.59765625" defaultRowHeight="13.8"/>
  <cols>
    <col min="1" max="28" width="10.59765625" style="30" customWidth="1"/>
    <col min="29" max="29" width="13.5" style="30" customWidth="1"/>
    <col min="30" max="46" width="10.59765625" style="30" customWidth="1"/>
    <col min="47" max="53" width="9" style="30" customWidth="1"/>
    <col min="54" max="16384" width="12.59765625" style="30"/>
  </cols>
  <sheetData>
    <row r="1" spans="1:65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</row>
    <row r="2" spans="1:65" ht="14.25" customHeight="1">
      <c r="A2" s="31" t="s">
        <v>87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65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 t="s">
        <v>608</v>
      </c>
      <c r="T3" s="31" t="str">
        <f>'Evaluasi 100 C'!C4</f>
        <v>ch111</v>
      </c>
      <c r="U3" s="31" t="str">
        <f>'Evaluasi 100 C'!F4</f>
        <v>ch111</v>
      </c>
      <c r="V3" s="31" t="str">
        <f>'Evaluasi 100 C'!I4</f>
        <v>ch112</v>
      </c>
      <c r="W3" s="31" t="str">
        <f>'Evaluasi 100 C'!L4</f>
        <v>ch111</v>
      </c>
      <c r="X3" s="31" t="str">
        <f>'Evaluasi 100 C'!O4</f>
        <v>ch111</v>
      </c>
      <c r="Y3" s="31" t="str">
        <f>'Evaluasi 100 C'!R4</f>
        <v>ch116</v>
      </c>
      <c r="Z3" s="31" t="str">
        <f>'Evaluasi 100 C'!U4</f>
        <v>ch111</v>
      </c>
      <c r="AA3" s="31" t="str">
        <f>'Evaluasi 100 C'!X4</f>
        <v>ch111</v>
      </c>
      <c r="AB3" s="31" t="str">
        <f>'Evaluasi 100 C'!AA4</f>
        <v>ch111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65" ht="14.25" customHeight="1">
      <c r="B4" s="31"/>
      <c r="C4" s="49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49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65" ht="14.25" customHeight="1">
      <c r="A5" s="31"/>
      <c r="B5" s="463" t="s">
        <v>89</v>
      </c>
      <c r="C5" s="466"/>
      <c r="D5" s="460" t="s">
        <v>90</v>
      </c>
      <c r="E5" s="462"/>
      <c r="F5" s="463" t="s">
        <v>91</v>
      </c>
      <c r="G5" s="466"/>
      <c r="H5" s="460" t="s">
        <v>92</v>
      </c>
      <c r="I5" s="462"/>
      <c r="J5" s="460" t="s">
        <v>93</v>
      </c>
      <c r="K5" s="462"/>
      <c r="L5" s="460" t="s">
        <v>94</v>
      </c>
      <c r="M5" s="462"/>
      <c r="N5" s="460" t="s">
        <v>95</v>
      </c>
      <c r="O5" s="462"/>
      <c r="P5" s="460" t="s">
        <v>96</v>
      </c>
      <c r="Q5" s="462"/>
      <c r="R5" s="460" t="s">
        <v>97</v>
      </c>
      <c r="S5" s="462"/>
      <c r="T5" s="33" t="s">
        <v>89</v>
      </c>
      <c r="U5" s="33" t="s">
        <v>90</v>
      </c>
      <c r="V5" s="33" t="s">
        <v>91</v>
      </c>
      <c r="W5" s="33" t="s">
        <v>92</v>
      </c>
      <c r="X5" s="33" t="s">
        <v>93</v>
      </c>
      <c r="Y5" s="33" t="s">
        <v>94</v>
      </c>
      <c r="Z5" s="33" t="s">
        <v>95</v>
      </c>
      <c r="AA5" s="33" t="s">
        <v>96</v>
      </c>
      <c r="AB5" s="33" t="s">
        <v>97</v>
      </c>
      <c r="AC5" s="33" t="s">
        <v>89</v>
      </c>
      <c r="AD5" s="33" t="s">
        <v>90</v>
      </c>
      <c r="AE5" s="33" t="s">
        <v>91</v>
      </c>
      <c r="AF5" s="33" t="s">
        <v>92</v>
      </c>
      <c r="AG5" s="33" t="s">
        <v>93</v>
      </c>
      <c r="AH5" s="33" t="s">
        <v>94</v>
      </c>
      <c r="AI5" s="33" t="s">
        <v>95</v>
      </c>
      <c r="AJ5" s="33" t="s">
        <v>96</v>
      </c>
      <c r="AK5" s="33" t="s">
        <v>97</v>
      </c>
      <c r="AL5" s="31" t="s">
        <v>183</v>
      </c>
      <c r="AM5" s="31"/>
      <c r="AN5" s="31"/>
      <c r="AO5" s="31"/>
      <c r="AP5" s="31"/>
      <c r="AQ5" s="31"/>
      <c r="AR5" s="31"/>
      <c r="AS5" s="31"/>
      <c r="AT5" s="31"/>
      <c r="BD5" s="33" t="s">
        <v>99</v>
      </c>
      <c r="BE5" s="33" t="s">
        <v>173</v>
      </c>
      <c r="BF5" s="33" t="s">
        <v>174</v>
      </c>
      <c r="BG5" s="33" t="s">
        <v>175</v>
      </c>
      <c r="BH5" s="33" t="s">
        <v>176</v>
      </c>
      <c r="BI5" s="33" t="s">
        <v>177</v>
      </c>
      <c r="BJ5" s="33" t="s">
        <v>178</v>
      </c>
      <c r="BK5" s="33" t="s">
        <v>179</v>
      </c>
      <c r="BL5" s="33" t="s">
        <v>180</v>
      </c>
      <c r="BM5" s="30" t="s">
        <v>111</v>
      </c>
    </row>
    <row r="6" spans="1:65" ht="14.25" customHeight="1">
      <c r="A6" s="31"/>
      <c r="B6" s="48" t="s">
        <v>100</v>
      </c>
      <c r="C6" s="48" t="s">
        <v>66</v>
      </c>
      <c r="D6" s="48" t="s">
        <v>100</v>
      </c>
      <c r="E6" s="48" t="s">
        <v>66</v>
      </c>
      <c r="F6" s="48" t="s">
        <v>100</v>
      </c>
      <c r="G6" s="48" t="s">
        <v>66</v>
      </c>
      <c r="H6" s="48" t="s">
        <v>100</v>
      </c>
      <c r="I6" s="48" t="s">
        <v>66</v>
      </c>
      <c r="J6" s="48" t="s">
        <v>100</v>
      </c>
      <c r="K6" s="48" t="s">
        <v>66</v>
      </c>
      <c r="L6" s="48" t="s">
        <v>100</v>
      </c>
      <c r="M6" s="48" t="s">
        <v>66</v>
      </c>
      <c r="N6" s="48" t="s">
        <v>100</v>
      </c>
      <c r="O6" s="48" t="s">
        <v>66</v>
      </c>
      <c r="P6" s="48" t="s">
        <v>100</v>
      </c>
      <c r="Q6" s="48" t="s">
        <v>66</v>
      </c>
      <c r="R6" s="48" t="s">
        <v>100</v>
      </c>
      <c r="S6" s="48" t="s">
        <v>66</v>
      </c>
      <c r="T6" s="91"/>
      <c r="U6" s="91"/>
      <c r="V6" s="91"/>
      <c r="W6" s="91"/>
      <c r="X6" s="91"/>
      <c r="Y6" s="91"/>
      <c r="Z6" s="91"/>
      <c r="AA6" s="91"/>
      <c r="AB6" s="91"/>
      <c r="AC6" s="33" t="s">
        <v>155</v>
      </c>
      <c r="AD6" s="33"/>
      <c r="AE6" s="33"/>
      <c r="AF6" s="33"/>
      <c r="AG6" s="33"/>
      <c r="AH6" s="33"/>
      <c r="AI6" s="33"/>
      <c r="AL6" s="91"/>
      <c r="AM6" s="91"/>
      <c r="AN6" s="91"/>
      <c r="AO6" s="91"/>
      <c r="AP6" s="91"/>
      <c r="AQ6" s="91"/>
      <c r="AR6" s="91"/>
      <c r="AS6" s="91"/>
      <c r="AT6" s="91"/>
      <c r="BM6" s="81" t="e">
        <f>MAX(AC7:BL36)</f>
        <v>#REF!</v>
      </c>
    </row>
    <row r="7" spans="1:65" ht="14.25" customHeight="1">
      <c r="A7" s="31">
        <v>1</v>
      </c>
      <c r="B7" s="42">
        <f>'Evaluasi 100 C'!B7</f>
        <v>106.863</v>
      </c>
      <c r="C7" s="42">
        <f>'Evaluasi 100 C'!C7</f>
        <v>-0.35978020395920812</v>
      </c>
      <c r="D7" s="42">
        <f>'Evaluasi 100 C'!E7</f>
        <v>108.044</v>
      </c>
      <c r="E7" s="42">
        <f>'Evaluasi 100 C'!F7</f>
        <v>-0.35992189562087579</v>
      </c>
      <c r="F7" s="42">
        <f>'Evaluasi 100 C'!H7</f>
        <v>106.65</v>
      </c>
      <c r="G7" s="42">
        <f>'Evaluasi 100 C'!I7</f>
        <v>-0.22672406365920783</v>
      </c>
      <c r="H7" s="42">
        <f>'Evaluasi 100 C'!K7</f>
        <v>106.968</v>
      </c>
      <c r="I7" s="42">
        <f>'Evaluasi 100 C'!L7</f>
        <v>-0.35979280143971204</v>
      </c>
      <c r="J7" s="42">
        <f>'Evaluasi 100 C'!N7</f>
        <v>106.06</v>
      </c>
      <c r="K7" s="42">
        <f>'Evaluasi 100 C'!O7</f>
        <v>-0.35968386322735452</v>
      </c>
      <c r="L7" s="42">
        <f>'Evaluasi 100 C'!Q7</f>
        <v>107.46</v>
      </c>
      <c r="M7" s="42">
        <f>'Evaluasi 100 C'!R7</f>
        <v>-1.6929769894534985E-2</v>
      </c>
      <c r="N7" s="42">
        <f>'Evaluasi 100 C'!T7</f>
        <v>105.154</v>
      </c>
      <c r="O7" s="42">
        <f>'Evaluasi 100 C'!U7</f>
        <v>-0.35957516496700659</v>
      </c>
      <c r="P7" s="42">
        <f>'Evaluasi 100 C'!W7</f>
        <v>105.77800000000001</v>
      </c>
      <c r="Q7" s="42">
        <f>'Evaluasi 100 C'!X7</f>
        <v>-0.35965002999400114</v>
      </c>
      <c r="R7" s="42">
        <f>'Evaluasi 100 C'!Z7</f>
        <v>106.78700000000001</v>
      </c>
      <c r="S7" s="50">
        <f>'Evaluasi 100 C'!AA7</f>
        <v>-0.35977108578284339</v>
      </c>
      <c r="T7" s="50">
        <f>IF($T$3=Database!$A$11,
_xlfn.FORECAST.LINEAR(
B7,
INDEX('DS2024'!$B$20:$B$35,MATCH(B7,'DS2024'!$A$20:$A$35,1)):
INDEX('DS2024'!$B$20:$B$35,MATCH(B7,'DS2024'!$A$20:$A$35,1)+1),
INDEX('DS2024'!$A$20:$A$35,MATCH(B7,'DS2024'!$A$20:$A$35,1)):
INDEX('DS2024'!$A$20:$A$35,MATCH(B7,'DS2024'!$A$20:$A$35,1)+1)),
IF($T$3=Database!$A$12,
_xlfn.FORECAST.LINEAR(
B7,
INDEX('DS2024'!$E$20:$E$35,MATCH(B7,'DS2024'!$D$20:$D$35,1)):
INDEX('DS2024'!$E$20:$E$35,MATCH(B7,'DS2024'!$D$20:$D$35,1)+1),
INDEX('DS2024'!$D$20:$D$35,MATCH(B7,'DS2024'!$D$20:$D$35,1)):
INDEX('DS2024'!$D$20:$D$35,MATCH(B7,'DS2024'!$D$20:$D$35,1)+1)),
IF($T$3=Database!$A$13,
_xlfn.FORECAST.LINEAR(
B7,
INDEX('DS2024'!$H$20:$H$35,MATCH(B7,'DS2024'!$G$20:$G$35,1)):
INDEX('DS2024'!$H$20:$H$35,MATCH(B7,'DS2024'!$G$20:$G$35,1)+1),
INDEX('DS2024'!$G$20:$G$35,MATCH(B7,'DS2024'!$G$20:$G$35,1)):
INDEX('DS2024'!$G$20:$G$35,MATCH(B7,'DS2024'!$G$20:$G$35,1)+1)),
IF($T$3=Database!$A$14,
_xlfn.FORECAST.LINEAR(
B7,
INDEX('DS2024'!$K$20:$K$35,MATCH(B7,'DS2024'!$J$20:$J$35,1)):
INDEX('DS2024'!$K$20:$K$35,MATCH(B7,'DS2024'!$J$20:$J$35,1)+1),
INDEX('DS2024'!$J$20:$J$35,MATCH(B7,'DS2024'!$J$20:$J$35,1)):
INDEX('DS2024'!$J$20:$J$35,MATCH(B7,'DS2024'!$J$20:$J$35,1)+1)),
IF($T$3=Database!$A$15,
_xlfn.FORECAST.LINEAR(
B7,
INDEX('DS2024'!$N$20:$N$35,MATCH(B7,'DS2024'!$M$20:$M$35,1)):
INDEX('DS2024'!$N$20:$N$35,MATCH(B7,'DS2024'!$M$20:$M$35,1)+1),
INDEX('DS2024'!$M$20:$M$35,MATCH(B7,'DS2024'!$M$20:$M$35,1)):
INDEX('DS2024'!$M$20:$M$35,MATCH(B7,'DS2024'!$M$20:$M$35,1)+1)),
IF($T$3=Database!$A$16,
_xlfn.FORECAST.LINEAR(
B7,
INDEX('DS2024'!$Q$20:$Q$35,MATCH(B7,'DS2024'!$P$20:$P$35,1)):
INDEX('DS2024'!$Q$20:$Q$35,MATCH(B7,'DS2024'!$P$20:$P$35,1)+1),
INDEX('DS2024'!$P$20:$P$35,MATCH(B7,'DS2024'!$P$20:$P$35,1)):
INDEX('DS2024'!$P$20:$P$35,MATCH(B7,'DS2024'!$P$20:$P$35,1)+1)),
IF($T$3=Database!$A$17,
_xlfn.FORECAST.LINEAR(
B7,
INDEX('DS2024'!$T$20:$T$35,MATCH(B7,'DS2024'!$S$20:$S$35,1)):
INDEX('DS2024'!$T$20:$T$35,MATCH(B7,'DS2024'!$S$20:$S$35,1)+1),
INDEX('DS2024'!$S$20:$S$35,MATCH(B7,'DS2024'!$S$20:$S$35,1)):
INDEX('DS2024'!$S$20:$S$35,MATCH(B7,'DS2024'!$S$20:$S$35,1)+1)),
IF($T$3=Database!$A$18,
_xlfn.FORECAST.LINEAR(
B7,
INDEX('DS2024'!$W$20:$W$35,MATCH(B7,'DS2024'!$V$20:$V$35,1)):
INDEX('DS2024'!$W$20:$W$35,MATCH(B7,'DS2024'!$V$20:$V$35,1)+1),
INDEX('DS2024'!$V$20:$V$35,MATCH(B7,'DS2024'!$V$20:$V$35,1)):
INDEX('DS2024'!$V$20:$V$35,MATCH(B7,'DS2024'!$V$20:$V$35,1)+1)),
IF($T$3=Database!$A$19,
_xlfn.FORECAST.LINEAR(
B7,
INDEX('DS2024'!$Z$20:$Z$35,MATCH(B7,'DS2024'!$Y$20:$Y$35,1)):
INDEX('DS2024'!$Z$20:$Z$35,MATCH(B7,'DS2024'!$Y$20:$Y$35,1)+1),
INDEX('DS2024'!$Y$20:$Y$35,MATCH(B7,'DS2024'!$Y$20:$Y$35,1)):
INDEX('DS2024'!$Y$20:$Y$35,MATCH(B7,'DS2024'!$Y$20:$Y$35,1)+1)),
IF($T$3=Database!$A$20,
_xlfn.FORECAST.LINEAR(
B7,
INDEX('DS2024'!$AC$20:$AC$35,MATCH(B7,'DS2024'!$AB$20:$AB$35,1)):
INDEX('DS2024'!$AC$20:$AC$35,MATCH(B7,'DS2024'!$AB$20:$AB$35,1)+1),
INDEX('DS2024'!$AB$20:$AB$35,MATCH(B7,'DS2024'!$AB$20:$AB$35,1)):
INDEX('DS2024'!$AB$20:$AB$35,MATCH(B7,'DS2024'!$AB$20:$AB$35,1)+1)),
IF($T$3=Database!$A$2,
_xlfn.FORECAST.LINEAR(
B7,
INDEX('DS2024'!$B$5:$B$15,MATCH(B7,'DS2024'!$A$5:$A$15,1)):
INDEX('DS2024'!$B$5:$B$15,MATCH(B7,'DS2024'!$A$5:$A$15,1)+1),
INDEX('DS2024'!$A$5:$A$15,MATCH(B7,'DS2024'!$A$5:$A$15,1)):
INDEX('DS2024'!$A$5:$A$15,MATCH(B7,'DS2024'!$A$5:$A$15,1)+1)),
IF($T$3=Database!$A$3,
_xlfn.FORECAST.LINEAR(
B7,
INDEX('DS2024'!$E$5:$E$15,MATCH(B7,'DS2024'!$D$5:$D$15,1)):
INDEX('DS2024'!$E$5:$E$15,MATCH(B7,'DS2024'!$D$5:$D$15,1)+1),
INDEX('DS2024'!$D$5:$D$15,MATCH(B7,'DS2024'!$D$5:$D$15,1)):
INDEX('DS2024'!$D$5:$D$15,MATCH(B7,'DS2024'!$D$5:$D$15,1)+1)),
IF($T$3=Database!$A$4,
_xlfn.FORECAST.LINEAR(
B7,
INDEX('DS2024'!$H$5:$H$15,MATCH(B7,'DS2024'!$G$5:$G$15,1)):
INDEX('DS2024'!$H$5:$H$15,MATCH(B7,'DS2024'!$G$5:$G$15,1)+1),
INDEX('DS2024'!$G$5:$G$15,MATCH(B7,'DS2024'!$G$5:$G$15,1)):
INDEX('DS2024'!$G$5:$G$15,MATCH(B7,'DS2024'!$G$5:$G$15,1)+1)),
IF($T$3=Database!$A$5,
_xlfn.FORECAST.LINEAR(
B7,
INDEX('DS2024'!$K$5:$K$15,MATCH(B7,'DS2024'!$J$5:$J$15,1)):
INDEX('DS2024'!$K$5:$K$15,MATCH(B7,'DS2024'!$J$5:$J$15,1)+1),
INDEX('DS2024'!$J$5:$J$15,MATCH(B7,'DS2024'!$J$5:$J$15,1)):
INDEX('DS2024'!$J$5:$J$15,MATCH(B7,'DS2024'!$J$5:$J$15,1)+1)),
IF($T$3=Database!$A$6,
_xlfn.FORECAST.LINEAR(
B7,
INDEX('DS2024'!$N$5:$N$15,MATCH(B7,'DS2024'!$M$5:$M$15,1)):
INDEX('DS2024'!$N$5:$N$15,MATCH(B7,'DS2024'!$M$5:$M$15,1)+1),
INDEX('DS2024'!$M$5:$M$15,MATCH(B7,'DS2024'!$M$5:$M$15,1)):
INDEX('DS2024'!$M$5:$M$15,MATCH(B7,'DS2024'!$M$5:$M$15,1)+1)),
IF($T$3=Database!$A$7,
_xlfn.FORECAST.LINEAR(
B7,
INDEX('DS2024'!$Q$5:$Q$15,MATCH(B7,'DS2024'!$P$5:$P$15,1)):
INDEX('DS2024'!$Q$5:$Q$15,MATCH(B7,'DS2024'!$P$5:$P$15,1)+1),
INDEX('DS2024'!$P$5:$P$15,MATCH(B7,'DS2024'!$P$5:$P$15,1)):
INDEX('DS2024'!$P$5:$P$15,MATCH(B7,'DS2024'!$P$5:$P$15,1)+1)),
IF($T$3=Database!$A$8,
_xlfn.FORECAST.LINEAR(
B7,
INDEX('DS2024'!$T$5:$T$15,MATCH(B7,'DS2024'!$S$5:$S$15,1)):
INDEX('DS2024'!$T$5:$T$15,MATCH(B7,'DS2024'!$S$5:$S$15,1)+1),
INDEX('DS2024'!$S$5:$S$15,MATCH(B7,'DS2024'!$S$5:$S$15,1)):
INDEX('DS2024'!$S$5:$S$15,MATCH(B7,'DS2024'!$S$5:$S$15,1)+1)),
IF($T$3=Database!$A$9,
_xlfn.FORECAST.LINEAR(
B7,
INDEX('DS2024'!$W$5:$W$15,MATCH(B7,'DS2024'!$V$5:$V$15,1)):
INDEX('DS2024'!$W$5:$W$15,MATCH(B7,'DS2024'!$V$5:$V$15,1)+1),
INDEX('DS2024'!$V$5:$V$15,MATCH(B7,'DS2024'!$V$5:$V$15,1)):
INDEX('DS2024'!$V$5:$V$15,MATCH(B7,'DS2024'!$V$5:$V$15,1)+1)),
IF($T$3=Database!$A$10,
_xlfn.FORECAST.LINEAR(
B7,
INDEX('DS2024'!$Z$5:$Z$15,MATCH(B7,'DS2024'!$Y$5:$Y$15,1)):
INDEX('DS2024'!$Z$5:$Z$15,MATCH(B7,'DS2024'!$Y$5:$Y$15,1)+1),
INDEX('DS2024'!$Y$5:$Y$15,MATCH(B7,'DS2024'!$Y$5:$Y$15,1)):
INDEX('DS2024'!$Y$5:$Y$15,MATCH(B7,'DS2024'!$Y$5:$Y$15,1)+1))
)))))))))))))))))))</f>
        <v>0.10395731244254366</v>
      </c>
      <c r="U7" s="50">
        <f>IF($U$3=Database!$A$11,
_xlfn.FORECAST.LINEAR(
D7,
INDEX('DS2024'!$B$20:$B$35,MATCH(D7,'DS2024'!$A$20:$A$35,1)):
INDEX('DS2024'!$B$20:$B$35,MATCH(D7,'DS2024'!$A$20:$A$35,1)+1),
INDEX('DS2024'!$A$20:$A$35,MATCH(D7,'DS2024'!$A$20:$A$35,1)):
INDEX('DS2024'!$A$20:$A$35,MATCH(D7,'DS2024'!$A$20:$A$35,1)+1)),
IF($U$3=Database!$A$12,
_xlfn.FORECAST.LINEAR(
D7,
INDEX('DS2024'!$E$20:$E$35,MATCH(D7,'DS2024'!$D$20:$D$35,1)):
INDEX('DS2024'!$E$20:$E$35,MATCH(D7,'DS2024'!$D$20:$D$35,1)+1),
INDEX('DS2024'!$D$20:$D$35,MATCH(D7,'DS2024'!$D$20:$D$35,1)):
INDEX('DS2024'!$D$20:$D$35,MATCH(D7,'DS2024'!$D$20:$D$35,1)+1)),
IF($U$3=Database!$A$13,
_xlfn.FORECAST.LINEAR(
D7,
INDEX('DS2024'!$H$20:$H$35,MATCH(D7,'DS2024'!$G$20:$G$35,1)):
INDEX('DS2024'!$H$20:$H$35,MATCH(D7,'DS2024'!$G$20:$G$35,1)+1),
INDEX('DS2024'!$G$20:$G$35,MATCH(D7,'DS2024'!$G$20:$G$35,1)):
INDEX('DS2024'!$G$20:$G$35,MATCH(D7,'DS2024'!$G$20:$G$35,1)+1)),
IF($U$3=Database!$A$14,
_xlfn.FORECAST.LINEAR(
D7,
INDEX('DS2024'!$K$20:$K$35,MATCH(D7,'DS2024'!$J$20:$J$35,1)):
INDEX('DS2024'!$K$20:$K$35,MATCH(D7,'DS2024'!$J$20:$J$35,1)+1),
INDEX('DS2024'!$J$20:$J$35,MATCH(D7,'DS2024'!$J$20:$J$35,1)):
INDEX('DS2024'!$J$20:$J$35,MATCH(D7,'DS2024'!$J$20:$J$35,1)+1)),
IF($U$3=Database!$A$15,
_xlfn.FORECAST.LINEAR(
D7,
INDEX('DS2024'!$N$20:$N$35,MATCH(D7,'DS2024'!$M$20:$M$35,1)):
INDEX('DS2024'!$N$20:$N$35,MATCH(D7,'DS2024'!$M$20:$M$35,1)+1),
INDEX('DS2024'!$M$20:$M$35,MATCH(D7,'DS2024'!$M$20:$M$35,1)):
INDEX('DS2024'!$M$20:$M$35,MATCH(D7,'DS2024'!$M$20:$M$35,1)+1)),
IF($U$3=Database!$A$16,
_xlfn.FORECAST.LINEAR(
D7,
INDEX('DS2024'!$Q$20:$Q$35,MATCH(D7,'DS2024'!$P$20:$P$35,1)):
INDEX('DS2024'!$Q$20:$Q$35,MATCH(D7,'DS2024'!$P$20:$P$35,1)+1),
INDEX('DS2024'!$P$20:$P$35,MATCH(D7,'DS2024'!$P$20:$P$35,1)):
INDEX('DS2024'!$P$20:$P$35,MATCH(D7,'DS2024'!$P$20:$P$35,1)+1)),
IF($U$3=Database!$A$17,
_xlfn.FORECAST.LINEAR(
D7,
INDEX('DS2024'!$T$20:$T$35,MATCH(D7,'DS2024'!$S$20:$S$35,1)):
INDEX('DS2024'!$T$20:$T$35,MATCH(D7,'DS2024'!$S$20:$S$35,1)+1),
INDEX('DS2024'!$S$20:$S$35,MATCH(D7,'DS2024'!$S$20:$S$35,1)):
INDEX('DS2024'!$S$20:$S$35,MATCH(D7,'DS2024'!$S$20:$S$35,1)+1)),
IF($U$3=Database!$A$18,
_xlfn.FORECAST.LINEAR(
D7,
INDEX('DS2024'!$W$20:$W$35,MATCH(D7,'DS2024'!$V$20:$V$35,1)):
INDEX('DS2024'!$W$20:$W$35,MATCH(D7,'DS2024'!$V$20:$V$35,1)+1),
INDEX('DS2024'!$V$20:$V$35,MATCH(D7,'DS2024'!$V$20:$V$35,1)):
INDEX('DS2024'!$V$20:$V$35,MATCH(D7,'DS2024'!$V$20:$V$35,1)+1)),
IF($U$3=Database!$A$19,
_xlfn.FORECAST.LINEAR(
D7,
INDEX('DS2024'!$Z$20:$Z$35,MATCH(D7,'DS2024'!$Y$20:$Y$35,1)):
INDEX('DS2024'!$Z$20:$Z$35,MATCH(D7,'DS2024'!$Y$20:$Y$35,1)+1),
INDEX('DS2024'!$Y$20:$Y$35,MATCH(D7,'DS2024'!$Y$20:$Y$35,1)):
INDEX('DS2024'!$Y$20:$Y$35,MATCH(D7,'DS2024'!$Y$20:$Y$35,1)+1)),
IF($U$3=Database!$A$20,
_xlfn.FORECAST.LINEAR(
D7,
INDEX('DS2024'!$AC$20:$AC$35,MATCH(D7,'DS2024'!$AB$20:$AB$35,1)):
INDEX('DS2024'!$AC$20:$AC$35,MATCH(D7,'DS2024'!$AB$20:$AB$35,1)+1),
INDEX('DS2024'!$AB$20:$AB$35,MATCH(D7,'DS2024'!$AB$20:$AB$35,1)):
INDEX('DS2024'!$AB$20:$AB$35,MATCH(D7,'DS2024'!$AB$20:$AB$35,1)+1)),
IF($U$3=Database!$A$2,
_xlfn.FORECAST.LINEAR(
D7,
INDEX('DS2024'!$B$5:$B$15,MATCH(D7,'DS2024'!$A$5:$A$15,1)):
INDEX('DS2024'!$B$5:$B$15,MATCH(D7,'DS2024'!$A$5:$A$15,1)+1),
INDEX('DS2024'!$A$5:$A$15,MATCH(D7,'DS2024'!$A$5:$A$15,1)):
INDEX('DS2024'!$A$5:$A$15,MATCH(D7,'DS2024'!$A$5:$A$15,1)+1)),
IF($U$3=Database!$A$3,
_xlfn.FORECAST.LINEAR(
D7,
INDEX('DS2024'!$E$5:$E$15,MATCH(D7,'DS2024'!$D$5:$D$15,1)):
INDEX('DS2024'!$E$5:$E$15,MATCH(D7,'DS2024'!$D$5:$D$15,1)+1),
INDEX('DS2024'!$D$5:$D$15,MATCH(D7,'DS2024'!$D$5:$D$15,1)):
INDEX('DS2024'!$D$5:$D$15,MATCH(D7,'DS2024'!$D$5:$D$15,1)+1)),
IF($U$3=Database!$A$4,
_xlfn.FORECAST.LINEAR(
D7,
INDEX('DS2024'!$H$5:$H$15,MATCH(D7,'DS2024'!$G$5:$G$15,1)):
INDEX('DS2024'!$H$5:$H$15,MATCH(D7,'DS2024'!$G$5:$G$15,1)+1),
INDEX('DS2024'!$G$5:$G$15,MATCH(D7,'DS2024'!$G$5:$G$15,1)):
INDEX('DS2024'!$G$5:$G$15,MATCH(D7,'DS2024'!$G$5:$G$15,1)+1)),
IF($U$3=Database!$A$5,
_xlfn.FORECAST.LINEAR(
D7,
INDEX('DS2024'!$K$5:$K$15,MATCH(D7,'DS2024'!$J$5:$J$15,1)):
INDEX('DS2024'!$K$5:$K$15,MATCH(D7,'DS2024'!$J$5:$J$15,1)+1),
INDEX('DS2024'!$J$5:$J$15,MATCH(D7,'DS2024'!$J$5:$J$15,1)):
INDEX('DS2024'!$J$5:$J$15,MATCH(D7,'DS2024'!$J$5:$J$15,1)+1)),
IF($U$3=Database!$A$6,
_xlfn.FORECAST.LINEAR(
D7,
INDEX('DS2024'!$N$5:$N$15,MATCH(D7,'DS2024'!$M$5:$M$15,1)):
INDEX('DS2024'!$N$5:$N$15,MATCH(D7,'DS2024'!$M$5:$M$15,1)+1),
INDEX('DS2024'!$M$5:$M$15,MATCH(D7,'DS2024'!$M$5:$M$15,1)):
INDEX('DS2024'!$M$5:$M$15,MATCH(D7,'DS2024'!$M$5:$M$15,1)+1)),
IF($U$3=Database!$A$7,
_xlfn.FORECAST.LINEAR(
D7,
INDEX('DS2024'!$Q$5:$Q$15,MATCH(D7,'DS2024'!$P$5:$P$15,1)):
INDEX('DS2024'!$Q$5:$Q$15,MATCH(D7,'DS2024'!$P$5:$P$15,1)+1),
INDEX('DS2024'!$P$5:$P$15,MATCH(D7,'DS2024'!$P$5:$P$15,1)):
INDEX('DS2024'!$P$5:$P$15,MATCH(D7,'DS2024'!$P$5:$P$15,1)+1)),
IF($U$3=Database!$A$8,
_xlfn.FORECAST.LINEAR(
D7,
INDEX('DS2024'!$T$5:$T$15,MATCH(D7,'DS2024'!$S$5:$S$15,1)):
INDEX('DS2024'!$T$5:$T$15,MATCH(D7,'DS2024'!$S$5:$S$15,1)+1),
INDEX('DS2024'!$S$5:$S$15,MATCH(D7,'DS2024'!$S$5:$S$15,1)):
INDEX('DS2024'!$S$5:$S$15,MATCH(D7,'DS2024'!$S$5:$S$15,1)+1)),
IF($U$3=Database!$A$9,
_xlfn.FORECAST.LINEAR(
D7,
INDEX('DS2024'!$W$5:$W$15,MATCH(D7,'DS2024'!$V$5:$V$15,1)):
INDEX('DS2024'!$W$5:$W$15,MATCH(D7,'DS2024'!$V$5:$V$15,1)+1),
INDEX('DS2024'!$V$5:$V$15,MATCH(D7,'DS2024'!$V$5:$V$15,1)):
INDEX('DS2024'!$V$5:$V$15,MATCH(D7,'DS2024'!$V$5:$V$15,1)+1)),
IF($U$3=Database!$A$10,
_xlfn.FORECAST.LINEAR(
D7,
INDEX('DS2024'!$Z$5:$Z$15,MATCH(D7,'DS2024'!$Y$5:$Y$15,1)):
INDEX('DS2024'!$Z$5:$Z$15,MATCH(D7,'DS2024'!$Y$5:$Y$15,1)+1),
INDEX('DS2024'!$Y$5:$Y$15,MATCH(D7,'DS2024'!$Y$5:$Y$15,1)):
INDEX('DS2024'!$Y$5:$Y$15,MATCH(D7,'DS2024'!$Y$5:$Y$15,1)+1))
)))))))))))))))))))</f>
        <v>0.10461817019065511</v>
      </c>
      <c r="V7" s="50">
        <f>IF($V$3=Database!$A$11,
_xlfn.FORECAST.LINEAR(
F7,
INDEX('DS2024'!$B$20:$B$35,MATCH(F7,'DS2024'!$A$20:$A$35,1)):
INDEX('DS2024'!$B$20:$B$35,MATCH(F7,'DS2024'!$A$20:$A$35,1)+1),
INDEX('DS2024'!$A$20:$A$35,MATCH(F7,'DS2024'!$A$20:$A$35,1)):
INDEX('DS2024'!$A$20:$A$35,MATCH(F7,'DS2024'!$A$20:$A$35,1)+1)),
IF($V$3=Database!$A$12,
_xlfn.FORECAST.LINEAR(
F7,
INDEX('DS2024'!$E$20:$E$35,MATCH(F7,'DS2024'!$D$20:$D$35,1)):
INDEX('DS2024'!$E$20:$E$35,MATCH(F7,'DS2024'!$D$20:$D$35,1)+1),
INDEX('DS2024'!$D$20:$D$35,MATCH(F7,'DS2024'!$D$20:$D$35,1)):
INDEX('DS2024'!$D$20:$D$35,MATCH(F7,'DS2024'!$D$20:$D$35,1)+1)),
IF($V$3=Database!$A$13,
_xlfn.FORECAST.LINEAR(
F7,
INDEX('DS2024'!$H$20:$H$35,MATCH(F7,'DS2024'!$G$20:$G$35,1)):
INDEX('DS2024'!$H$20:$H$35,MATCH(F7,'DS2024'!$G$20:$G$35,1)+1),
INDEX('DS2024'!$G$20:$G$35,MATCH(F7,'DS2024'!$G$20:$G$35,1)):
INDEX('DS2024'!$G$20:$G$35,MATCH(F7,'DS2024'!$G$20:$G$35,1)+1)),
IF($V$3=Database!$A$14,
_xlfn.FORECAST.LINEAR(
F7,
INDEX('DS2024'!$K$20:$K$35,MATCH(F7,'DS2024'!$J$20:$J$35,1)):
INDEX('DS2024'!$K$20:$K$35,MATCH(F7,'DS2024'!$J$20:$J$35,1)+1),
INDEX('DS2024'!$J$20:$J$35,MATCH(F7,'DS2024'!$J$20:$J$35,1)):
INDEX('DS2024'!$J$20:$J$35,MATCH(F7,'DS2024'!$J$20:$J$35,1)+1)),
IF($V$3=Database!$A$15,
_xlfn.FORECAST.LINEAR(
F7,
INDEX('DS2024'!$N$20:$N$35,MATCH(F7,'DS2024'!$M$20:$M$35,1)):
INDEX('DS2024'!$N$20:$N$35,MATCH(F7,'DS2024'!$M$20:$M$35,1)+1),
INDEX('DS2024'!$M$20:$M$35,MATCH(F7,'DS2024'!$M$20:$M$35,1)):
INDEX('DS2024'!$M$20:$M$35,MATCH(F7,'DS2024'!$M$20:$M$35,1)+1)),
IF($V$3=Database!$A$16,
_xlfn.FORECAST.LINEAR(
F7,
INDEX('DS2024'!$Q$20:$Q$35,MATCH(F7,'DS2024'!$P$20:$P$35,1)):
INDEX('DS2024'!$Q$20:$Q$35,MATCH(F7,'DS2024'!$P$20:$P$35,1)+1),
INDEX('DS2024'!$P$20:$P$35,MATCH(F7,'DS2024'!$P$20:$P$35,1)):
INDEX('DS2024'!$P$20:$P$35,MATCH(F7,'DS2024'!$P$20:$P$35,1)+1)),
IF($V$3=Database!$A$17,
_xlfn.FORECAST.LINEAR(
F7,
INDEX('DS2024'!$T$20:$T$35,MATCH(F7,'DS2024'!$S$20:$S$35,1)):
INDEX('DS2024'!$T$20:$T$35,MATCH(F7,'DS2024'!$S$20:$S$35,1)+1),
INDEX('DS2024'!$S$20:$S$35,MATCH(F7,'DS2024'!$S$20:$S$35,1)):
INDEX('DS2024'!$S$20:$S$35,MATCH(F7,'DS2024'!$S$20:$S$35,1)+1)),
IF($V$3=Database!$A$18,
_xlfn.FORECAST.LINEAR(
F7,
INDEX('DS2024'!$W$20:$W$35,MATCH(F7,'DS2024'!$V$20:$V$35,1)):
INDEX('DS2024'!$W$20:$W$35,MATCH(F7,'DS2024'!$V$20:$V$35,1)+1),
INDEX('DS2024'!$V$20:$V$35,MATCH(F7,'DS2024'!$V$20:$V$35,1)):
INDEX('DS2024'!$V$20:$V$35,MATCH(F7,'DS2024'!$V$20:$V$35,1)+1)),
IF($V$3=Database!$A$19,
_xlfn.FORECAST.LINEAR(
F7,
INDEX('DS2024'!$Z$20:$Z$35,MATCH(F7,'DS2024'!$Y$20:$Y$35,1)):
INDEX('DS2024'!$Z$20:$Z$35,MATCH(F7,'DS2024'!$Y$20:$Y$35,1)+1),
INDEX('DS2024'!$Y$20:$Y$35,MATCH(F7,'DS2024'!$Y$20:$Y$35,1)):
INDEX('DS2024'!$Y$20:$Y$35,MATCH(F7,'DS2024'!$Y$20:$Y$35,1)+1)),
IF($V$3=Database!$A$20,
_xlfn.FORECAST.LINEAR(
F7,
INDEX('DS2024'!$AC$20:$AC$35,MATCH(F7,'DS2024'!$AB$20:$AB$35,1)):
INDEX('DS2024'!$AC$20:$AC$35,MATCH(F7,'DS2024'!$AB$20:$AB$35,1)+1),
INDEX('DS2024'!$AB$20:$AB$35,MATCH(F7,'DS2024'!$AB$20:$AB$35,1)):
INDEX('DS2024'!$AB$20:$AB$35,MATCH(F7,'DS2024'!$AB$20:$AB$35,1)+1)),
IF($V$3=Database!$A$2,
_xlfn.FORECAST.LINEAR(
F7,
INDEX('DS2024'!$B$5:$B$15,MATCH(F7,'DS2024'!$A$5:$A$15,1)):
INDEX('DS2024'!$B$5:$B$15,MATCH(F7,'DS2024'!$A$5:$A$15,1)+1),
INDEX('DS2024'!$A$5:$A$15,MATCH(F7,'DS2024'!$A$5:$A$15,1)):
INDEX('DS2024'!$A$5:$A$15,MATCH(F7,'DS2024'!$A$5:$A$15,1)+1)),
IF($V$3=Database!$A$3,
_xlfn.FORECAST.LINEAR(
F7,
INDEX('DS2024'!$E$5:$E$15,MATCH(F7,'DS2024'!$D$5:$D$15,1)):
INDEX('DS2024'!$E$5:$E$15,MATCH(F7,'DS2024'!$D$5:$D$15,1)+1),
INDEX('DS2024'!$D$5:$D$15,MATCH(F7,'DS2024'!$D$5:$D$15,1)):
INDEX('DS2024'!$D$5:$D$15,MATCH(F7,'DS2024'!$D$5:$D$15,1)+1)),
IF($V$3=Database!$A$4,
_xlfn.FORECAST.LINEAR(
F7,
INDEX('DS2024'!$H$5:$H$15,MATCH(F7,'DS2024'!$G$5:$G$15,1)):
INDEX('DS2024'!$H$5:$H$15,MATCH(F7,'DS2024'!$G$5:$G$15,1)+1),
INDEX('DS2024'!$G$5:$G$15,MATCH(F7,'DS2024'!$G$5:$G$15,1)):
INDEX('DS2024'!$G$5:$G$15,MATCH(F7,'DS2024'!$G$5:$G$15,1)+1)),
IF($V$3=Database!$A$5,
_xlfn.FORECAST.LINEAR(
F7,
INDEX('DS2024'!$K$5:$K$15,MATCH(F7,'DS2024'!$J$5:$J$15,1)):
INDEX('DS2024'!$K$5:$K$15,MATCH(F7,'DS2024'!$J$5:$J$15,1)+1),
INDEX('DS2024'!$J$5:$J$15,MATCH(F7,'DS2024'!$J$5:$J$15,1)):
INDEX('DS2024'!$J$5:$J$15,MATCH(F7,'DS2024'!$J$5:$J$15,1)+1)),
IF($V$3=Database!$A$6,
_xlfn.FORECAST.LINEAR(
F7,
INDEX('DS2024'!$N$5:$N$15,MATCH(F7,'DS2024'!$M$5:$M$15,1)):
INDEX('DS2024'!$N$5:$N$15,MATCH(F7,'DS2024'!$M$5:$M$15,1)+1),
INDEX('DS2024'!$M$5:$M$15,MATCH(F7,'DS2024'!$M$5:$M$15,1)):
INDEX('DS2024'!$M$5:$M$15,MATCH(F7,'DS2024'!$M$5:$M$15,1)+1)),
IF($V$3=Database!$A$7,
_xlfn.FORECAST.LINEAR(
F7,
INDEX('DS2024'!$Q$5:$Q$15,MATCH(F7,'DS2024'!$P$5:$P$15,1)):
INDEX('DS2024'!$Q$5:$Q$15,MATCH(F7,'DS2024'!$P$5:$P$15,1)+1),
INDEX('DS2024'!$P$5:$P$15,MATCH(F7,'DS2024'!$P$5:$P$15,1)):
INDEX('DS2024'!$P$5:$P$15,MATCH(F7,'DS2024'!$P$5:$P$15,1)+1)),
IF($V$3=Database!$A$8,
_xlfn.FORECAST.LINEAR(
F7,
INDEX('DS2024'!$T$5:$T$15,MATCH(F7,'DS2024'!$S$5:$S$15,1)):
INDEX('DS2024'!$T$5:$T$15,MATCH(F7,'DS2024'!$S$5:$S$15,1)+1),
INDEX('DS2024'!$S$5:$S$15,MATCH(F7,'DS2024'!$S$5:$S$15,1)):
INDEX('DS2024'!$S$5:$S$15,MATCH(F7,'DS2024'!$S$5:$S$15,1)+1)),
IF($V$3=Database!$A$9,
_xlfn.FORECAST.LINEAR(
F7,
INDEX('DS2024'!$W$5:$W$15,MATCH(F7,'DS2024'!$V$5:$V$15,1)):
INDEX('DS2024'!$W$5:$W$15,MATCH(F7,'DS2024'!$V$5:$V$15,1)+1),
INDEX('DS2024'!$V$5:$V$15,MATCH(F7,'DS2024'!$V$5:$V$15,1)):
INDEX('DS2024'!$V$5:$V$15,MATCH(F7,'DS2024'!$V$5:$V$15,1)+1)),
IF($V$3=Database!$A$10,
_xlfn.FORECAST.LINEAR(
F7,
INDEX('DS2024'!$Z$5:$Z$15,MATCH(F7,'DS2024'!$Y$5:$Y$15,1)):
INDEX('DS2024'!$Z$5:$Z$15,MATCH(F7,'DS2024'!$Y$5:$Y$15,1)+1),
INDEX('DS2024'!$Y$5:$Y$15,MATCH(F7,'DS2024'!$Y$5:$Y$15,1)):
INDEX('DS2024'!$Y$5:$Y$15,MATCH(F7,'DS2024'!$Y$5:$Y$15,1)+1))
)))))))))))))))))))</f>
        <v>0.10375711658403966</v>
      </c>
      <c r="W7" s="50">
        <f>IF($W$3=Database!$A$11,
_xlfn.FORECAST.LINEAR(
H7,
INDEX('DS2024'!$B$20:$B$35,MATCH(H7,'DS2024'!$A$20:$A$35,1)):
INDEX('DS2024'!$B$20:$B$35,MATCH(H7,'DS2024'!$A$20:$A$35,1)+1),
INDEX('DS2024'!$A$20:$A$35,MATCH(H7,'DS2024'!$A$20:$A$35,1)):
INDEX('DS2024'!$A$20:$A$35,MATCH(H7,'DS2024'!$A$20:$A$35,1)+1)),
IF($W$3=Database!$A$12,
_xlfn.FORECAST.LINEAR(
H7,
INDEX('DS2024'!$E$20:$E$35,MATCH(H7,'DS2024'!$D$20:$D$35,1)):
INDEX('DS2024'!$E$20:$E$35,MATCH(H7,'DS2024'!$D$20:$D$35,1)+1),
INDEX('DS2024'!$D$20:$D$35,MATCH(H7,'DS2024'!$D$20:$D$35,1)):
INDEX('DS2024'!$D$20:$D$35,MATCH(H7,'DS2024'!$D$20:$D$35,1)+1)),
IF($W$3=Database!$A$13,
_xlfn.FORECAST.LINEAR(
H7,
INDEX('DS2024'!$H$20:$H$35,MATCH(H7,'DS2024'!$G$20:$G$35,1)):
INDEX('DS2024'!$H$20:$H$35,MATCH(H7,'DS2024'!$G$20:$G$35,1)+1),
INDEX('DS2024'!$G$20:$G$35,MATCH(H7,'DS2024'!$G$20:$G$35,1)):
INDEX('DS2024'!$G$20:$G$35,MATCH(H7,'DS2024'!$G$20:$G$35,1)+1)),
IF($W$3=Database!$A$14,
_xlfn.FORECAST.LINEAR(
H7,
INDEX('DS2024'!$K$20:$K$35,MATCH(H7,'DS2024'!$J$20:$J$35,1)):
INDEX('DS2024'!$K$20:$K$35,MATCH(H7,'DS2024'!$J$20:$J$35,1)+1),
INDEX('DS2024'!$J$20:$J$35,MATCH(H7,'DS2024'!$J$20:$J$35,1)):
INDEX('DS2024'!$J$20:$J$35,MATCH(H7,'DS2024'!$J$20:$J$35,1)+1)),
IF($W$3=Database!$A$15,
_xlfn.FORECAST.LINEAR(
H7,
INDEX('DS2024'!$N$20:$N$35,MATCH(H7,'DS2024'!$M$20:$M$35,1)):
INDEX('DS2024'!$N$20:$N$35,MATCH(H7,'DS2024'!$M$20:$M$35,1)+1),
INDEX('DS2024'!$M$20:$M$35,MATCH(H7,'DS2024'!$M$20:$M$35,1)):
INDEX('DS2024'!$M$20:$M$35,MATCH(H7,'DS2024'!$M$20:$M$35,1)+1)),
IF($W$3=Database!$A$16,
_xlfn.FORECAST.LINEAR(
H7,
INDEX('DS2024'!$Q$20:$Q$35,MATCH(H7,'DS2024'!$P$20:$P$35,1)):
INDEX('DS2024'!$Q$20:$Q$35,MATCH(H7,'DS2024'!$P$20:$P$35,1)+1),
INDEX('DS2024'!$P$20:$P$35,MATCH(H7,'DS2024'!$P$20:$P$35,1)):
INDEX('DS2024'!$P$20:$P$35,MATCH(H7,'DS2024'!$P$20:$P$35,1)+1)),
IF($W$3=Database!$A$17,
_xlfn.FORECAST.LINEAR(
H7,
INDEX('DS2024'!$T$20:$T$35,MATCH(H7,'DS2024'!$S$20:$S$35,1)):
INDEX('DS2024'!$T$20:$T$35,MATCH(H7,'DS2024'!$S$20:$S$35,1)+1),
INDEX('DS2024'!$S$20:$S$35,MATCH(H7,'DS2024'!$S$20:$S$35,1)):
INDEX('DS2024'!$S$20:$S$35,MATCH(H7,'DS2024'!$S$20:$S$35,1)+1)),
IF($W$3=Database!$A$18,
_xlfn.FORECAST.LINEAR(
H7,
INDEX('DS2024'!$W$20:$W$35,MATCH(H7,'DS2024'!$V$20:$V$35,1)):
INDEX('DS2024'!$W$20:$W$35,MATCH(H7,'DS2024'!$V$20:$V$35,1)+1),
INDEX('DS2024'!$V$20:$V$35,MATCH(H7,'DS2024'!$V$20:$V$35,1)):
INDEX('DS2024'!$V$20:$V$35,MATCH(H7,'DS2024'!$V$20:$V$35,1)+1)),
IF($W$3=Database!$A$19,
_xlfn.FORECAST.LINEAR(
H7,
INDEX('DS2024'!$Z$20:$Z$35,MATCH(H7,'DS2024'!$Y$20:$Y$35,1)):
INDEX('DS2024'!$Z$20:$Z$35,MATCH(H7,'DS2024'!$Y$20:$Y$35,1)+1),
INDEX('DS2024'!$Y$20:$Y$35,MATCH(H7,'DS2024'!$Y$20:$Y$35,1)):
INDEX('DS2024'!$Y$20:$Y$35,MATCH(H7,'DS2024'!$Y$20:$Y$35,1)+1)),
IF($W$3=Database!$A$20,
_xlfn.FORECAST.LINEAR(
H7,
INDEX('DS2024'!$AC$20:$AC$35,MATCH(H7,'DS2024'!$AB$20:$AB$35,1)):
INDEX('DS2024'!$AC$20:$AC$35,MATCH(H7,'DS2024'!$AB$20:$AB$35,1)+1),
INDEX('DS2024'!$AB$20:$AB$35,MATCH(H7,'DS2024'!$AB$20:$AB$35,1)):
INDEX('DS2024'!$AB$20:$AB$35,MATCH(H7,'DS2024'!$AB$20:$AB$35,1)+1)),
IF($W$3=Database!$A$2,
_xlfn.FORECAST.LINEAR(
H7,
INDEX('DS2024'!$B$5:$B$15,MATCH(H7,'DS2024'!$A$5:$A$15,1)):
INDEX('DS2024'!$B$5:$B$15,MATCH(H7,'DS2024'!$A$5:$A$15,1)+1),
INDEX('DS2024'!$A$5:$A$15,MATCH(H7,'DS2024'!$A$5:$A$15,1)):
INDEX('DS2024'!$A$5:$A$15,MATCH(H7,'DS2024'!$A$5:$A$15,1)+1)),
IF($W$3=Database!$A$3,
_xlfn.FORECAST.LINEAR(
H7,
INDEX('DS2024'!$E$5:$E$15,MATCH(H7,'DS2024'!$D$5:$D$15,1)):
INDEX('DS2024'!$E$5:$E$15,MATCH(H7,'DS2024'!$D$5:$D$15,1)+1),
INDEX('DS2024'!$D$5:$D$15,MATCH(H7,'DS2024'!$D$5:$D$15,1)):
INDEX('DS2024'!$D$5:$D$15,MATCH(H7,'DS2024'!$D$5:$D$15,1)+1)),
IF($W$3=Database!$A$4,
_xlfn.FORECAST.LINEAR(
H7,
INDEX('DS2024'!$H$5:$H$15,MATCH(H7,'DS2024'!$G$5:$G$15,1)):
INDEX('DS2024'!$H$5:$H$15,MATCH(H7,'DS2024'!$G$5:$G$15,1)+1),
INDEX('DS2024'!$G$5:$G$15,MATCH(H7,'DS2024'!$G$5:$G$15,1)):
INDEX('DS2024'!$G$5:$G$15,MATCH(H7,'DS2024'!$G$5:$G$15,1)+1)),
IF($W$3=Database!$A$5,
_xlfn.FORECAST.LINEAR(
H7,
INDEX('DS2024'!$K$5:$K$15,MATCH(H7,'DS2024'!$J$5:$J$15,1)):
INDEX('DS2024'!$K$5:$K$15,MATCH(H7,'DS2024'!$J$5:$J$15,1)+1),
INDEX('DS2024'!$J$5:$J$15,MATCH(H7,'DS2024'!$J$5:$J$15,1)):
INDEX('DS2024'!$J$5:$J$15,MATCH(H7,'DS2024'!$J$5:$J$15,1)+1)),
IF($W$3=Database!$A$6,
_xlfn.FORECAST.LINEAR(
H7,
INDEX('DS2024'!$N$5:$N$15,MATCH(H7,'DS2024'!$M$5:$M$15,1)):
INDEX('DS2024'!$N$5:$N$15,MATCH(H7,'DS2024'!$M$5:$M$15,1)+1),
INDEX('DS2024'!$M$5:$M$15,MATCH(H7,'DS2024'!$M$5:$M$15,1)):
INDEX('DS2024'!$M$5:$M$15,MATCH(H7,'DS2024'!$M$5:$M$15,1)+1)),
IF($W$3=Database!$A$7,
_xlfn.FORECAST.LINEAR(
H7,
INDEX('DS2024'!$Q$5:$Q$15,MATCH(H7,'DS2024'!$P$5:$P$15,1)):
INDEX('DS2024'!$Q$5:$Q$15,MATCH(H7,'DS2024'!$P$5:$P$15,1)+1),
INDEX('DS2024'!$P$5:$P$15,MATCH(H7,'DS2024'!$P$5:$P$15,1)):
INDEX('DS2024'!$P$5:$P$15,MATCH(H7,'DS2024'!$P$5:$P$15,1)+1)),
IF($W$3=Database!$A$8,
_xlfn.FORECAST.LINEAR(
H7,
INDEX('DS2024'!$T$5:$T$15,MATCH(H7,'DS2024'!$S$5:$S$15,1)):
INDEX('DS2024'!$T$5:$T$15,MATCH(H7,'DS2024'!$S$5:$S$15,1)+1),
INDEX('DS2024'!$S$5:$S$15,MATCH(H7,'DS2024'!$S$5:$S$15,1)):
INDEX('DS2024'!$S$5:$S$15,MATCH(H7,'DS2024'!$S$5:$S$15,1)+1)),
IF($W$3=Database!$A$9,
_xlfn.FORECAST.LINEAR(
H7,
INDEX('DS2024'!$W$5:$W$15,MATCH(H7,'DS2024'!$V$5:$V$15,1)):
INDEX('DS2024'!$W$5:$W$15,MATCH(H7,'DS2024'!$V$5:$V$15,1)+1),
INDEX('DS2024'!$V$5:$V$15,MATCH(H7,'DS2024'!$V$5:$V$15,1)):
INDEX('DS2024'!$V$5:$V$15,MATCH(H7,'DS2024'!$V$5:$V$15,1)+1)),
IF($W$3=Database!$A$10,
_xlfn.FORECAST.LINEAR(
H7,
INDEX('DS2024'!$Z$5:$Z$15,MATCH(H7,'DS2024'!$Y$5:$Y$15,1)):
INDEX('DS2024'!$Z$5:$Z$15,MATCH(H7,'DS2024'!$Y$5:$Y$15,1)+1),
INDEX('DS2024'!$Y$5:$Y$15,MATCH(H7,'DS2024'!$Y$5:$Y$15,1)):
INDEX('DS2024'!$Y$5:$Y$15,MATCH(H7,'DS2024'!$Y$5:$Y$15,1)+1))
)))))))))))))))))))</f>
        <v>0.10401606778848077</v>
      </c>
      <c r="X7" s="50">
        <f>IF($X$3=Database!$A$11,
_xlfn.FORECAST.LINEAR(
J7,
INDEX('DS2024'!$B$20:$B$35,MATCH(J7,'DS2024'!$A$20:$A$35,1)):
INDEX('DS2024'!$B$20:$B$35,MATCH(J7,'DS2024'!$A$20:$A$35,1)+1),
INDEX('DS2024'!$A$20:$A$35,MATCH(J7,'DS2024'!$A$20:$A$35,1)):
INDEX('DS2024'!$A$20:$A$35,MATCH(J7,'DS2024'!$A$20:$A$35,1)+1)),
IF($X$3=Database!$A$12,
_xlfn.FORECAST.LINEAR(
J7,
INDEX('DS2024'!$E$20:$E$35,MATCH(J7,'DS2024'!$D$20:$D$35,1)):
INDEX('DS2024'!$E$20:$E$35,MATCH(J7,'DS2024'!$D$20:$D$35,1)+1),
INDEX('DS2024'!$D$20:$D$35,MATCH(J7,'DS2024'!$D$20:$D$35,1)):
INDEX('DS2024'!$D$20:$D$35,MATCH(J7,'DS2024'!$D$20:$D$35,1)+1)),
IF($X$3=Database!$A$13,
_xlfn.FORECAST.LINEAR(
J7,
INDEX('DS2024'!$H$20:$H$35,MATCH(J7,'DS2024'!$G$20:$G$35,1)):
INDEX('DS2024'!$H$20:$H$35,MATCH(J7,'DS2024'!$G$20:$G$35,1)+1),
INDEX('DS2024'!$G$20:$G$35,MATCH(J7,'DS2024'!$G$20:$G$35,1)):
INDEX('DS2024'!$G$20:$G$35,MATCH(J7,'DS2024'!$G$20:$G$35,1)+1)),
IF($X$3=Database!$A$14,
_xlfn.FORECAST.LINEAR(
J7,
INDEX('DS2024'!$K$20:$K$35,MATCH(J7,'DS2024'!$J$20:$J$35,1)):
INDEX('DS2024'!$K$20:$K$35,MATCH(J7,'DS2024'!$J$20:$J$35,1)+1),
INDEX('DS2024'!$J$20:$J$35,MATCH(J7,'DS2024'!$J$20:$J$35,1)):
INDEX('DS2024'!$J$20:$J$35,MATCH(J7,'DS2024'!$J$20:$J$35,1)+1)),
IF($X$3=Database!$A$15,
_xlfn.FORECAST.LINEAR(
J7,
INDEX('DS2024'!$N$20:$N$35,MATCH(J7,'DS2024'!$M$20:$M$35,1)):
INDEX('DS2024'!$N$20:$N$35,MATCH(J7,'DS2024'!$M$20:$M$35,1)+1),
INDEX('DS2024'!$M$20:$M$35,MATCH(J7,'DS2024'!$M$20:$M$35,1)):
INDEX('DS2024'!$M$20:$M$35,MATCH(J7,'DS2024'!$M$20:$M$35,1)+1)),
IF($X$3=Database!$A$16,
_xlfn.FORECAST.LINEAR(
J7,
INDEX('DS2024'!$Q$20:$Q$35,MATCH(J7,'DS2024'!$P$20:$P$35,1)):
INDEX('DS2024'!$Q$20:$Q$35,MATCH(J7,'DS2024'!$P$20:$P$35,1)+1),
INDEX('DS2024'!$P$20:$P$35,MATCH(J7,'DS2024'!$P$20:$P$35,1)):
INDEX('DS2024'!$P$20:$P$35,MATCH(J7,'DS2024'!$P$20:$P$35,1)+1)),
IF($X$3=Database!$A$17,
_xlfn.FORECAST.LINEAR(
J7,
INDEX('DS2024'!$T$20:$T$35,MATCH(J7,'DS2024'!$S$20:$S$35,1)):
INDEX('DS2024'!$T$20:$T$35,MATCH(J7,'DS2024'!$S$20:$S$35,1)+1),
INDEX('DS2024'!$S$20:$S$35,MATCH(J7,'DS2024'!$S$20:$S$35,1)):
INDEX('DS2024'!$S$20:$S$35,MATCH(J7,'DS2024'!$S$20:$S$35,1)+1)),
IF($X$3=Database!$A$18,
_xlfn.FORECAST.LINEAR(
J7,
INDEX('DS2024'!$W$20:$W$35,MATCH(J7,'DS2024'!$V$20:$V$35,1)):
INDEX('DS2024'!$W$20:$W$35,MATCH(J7,'DS2024'!$V$20:$V$35,1)+1),
INDEX('DS2024'!$V$20:$V$35,MATCH(J7,'DS2024'!$V$20:$V$35,1)):
INDEX('DS2024'!$V$20:$V$35,MATCH(J7,'DS2024'!$V$20:$V$35,1)+1)),
IF($X$3=Database!$A$19,
_xlfn.FORECAST.LINEAR(
J7,
INDEX('DS2024'!$Z$20:$Z$35,MATCH(J7,'DS2024'!$Y$20:$Y$35,1)):
INDEX('DS2024'!$Z$20:$Z$35,MATCH(J7,'DS2024'!$Y$20:$Y$35,1)+1),
INDEX('DS2024'!$Y$20:$Y$35,MATCH(J7,'DS2024'!$Y$20:$Y$35,1)):
INDEX('DS2024'!$Y$20:$Y$35,MATCH(J7,'DS2024'!$Y$20:$Y$35,1)+1)),
IF($X$3=Database!$A$20,
_xlfn.FORECAST.LINEAR(
J7,
INDEX('DS2024'!$AC$20:$AC$35,MATCH(J7,'DS2024'!$AB$20:$AB$35,1)):
INDEX('DS2024'!$AC$20:$AC$35,MATCH(J7,'DS2024'!$AB$20:$AB$35,1)+1),
INDEX('DS2024'!$AB$20:$AB$35,MATCH(J7,'DS2024'!$AB$20:$AB$35,1)):
INDEX('DS2024'!$AB$20:$AB$35,MATCH(J7,'DS2024'!$AB$20:$AB$35,1)+1)),
IF($X$3=Database!$A$2,
_xlfn.FORECAST.LINEAR(
J7,
INDEX('DS2024'!$B$5:$B$15,MATCH(J7,'DS2024'!$A$5:$A$15,1)):
INDEX('DS2024'!$B$5:$B$15,MATCH(J7,'DS2024'!$A$5:$A$15,1)+1),
INDEX('DS2024'!$A$5:$A$15,MATCH(J7,'DS2024'!$A$5:$A$15,1)):
INDEX('DS2024'!$A$5:$A$15,MATCH(J7,'DS2024'!$A$5:$A$15,1)+1)),
IF($X$3=Database!$A$3,
_xlfn.FORECAST.LINEAR(
J7,
INDEX('DS2024'!$E$5:$E$15,MATCH(J7,'DS2024'!$D$5:$D$15,1)):
INDEX('DS2024'!$E$5:$E$15,MATCH(J7,'DS2024'!$D$5:$D$15,1)+1),
INDEX('DS2024'!$D$5:$D$15,MATCH(J7,'DS2024'!$D$5:$D$15,1)):
INDEX('DS2024'!$D$5:$D$15,MATCH(J7,'DS2024'!$D$5:$D$15,1)+1)),
IF($X$3=Database!$A$4,
_xlfn.FORECAST.LINEAR(
J7,
INDEX('DS2024'!$H$5:$H$15,MATCH(J7,'DS2024'!$G$5:$G$15,1)):
INDEX('DS2024'!$H$5:$H$15,MATCH(J7,'DS2024'!$G$5:$G$15,1)+1),
INDEX('DS2024'!$G$5:$G$15,MATCH(J7,'DS2024'!$G$5:$G$15,1)):
INDEX('DS2024'!$G$5:$G$15,MATCH(J7,'DS2024'!$G$5:$G$15,1)+1)),
IF($X$3=Database!$A$5,
_xlfn.FORECAST.LINEAR(
J7,
INDEX('DS2024'!$K$5:$K$15,MATCH(J7,'DS2024'!$J$5:$J$15,1)):
INDEX('DS2024'!$K$5:$K$15,MATCH(J7,'DS2024'!$J$5:$J$15,1)+1),
INDEX('DS2024'!$J$5:$J$15,MATCH(J7,'DS2024'!$J$5:$J$15,1)):
INDEX('DS2024'!$J$5:$J$15,MATCH(J7,'DS2024'!$J$5:$J$15,1)+1)),
IF($X$3=Database!$A$6,
_xlfn.FORECAST.LINEAR(
J7,
INDEX('DS2024'!$N$5:$N$15,MATCH(J7,'DS2024'!$M$5:$M$15,1)):
INDEX('DS2024'!$N$5:$N$15,MATCH(J7,'DS2024'!$M$5:$M$15,1)+1),
INDEX('DS2024'!$M$5:$M$15,MATCH(J7,'DS2024'!$M$5:$M$15,1)):
INDEX('DS2024'!$M$5:$M$15,MATCH(J7,'DS2024'!$M$5:$M$15,1)+1)),
IF($X$3=Database!$A$7,
_xlfn.FORECAST.LINEAR(
J7,
INDEX('DS2024'!$Q$5:$Q$15,MATCH(J7,'DS2024'!$P$5:$P$15,1)):
INDEX('DS2024'!$Q$5:$Q$15,MATCH(J7,'DS2024'!$P$5:$P$15,1)+1),
INDEX('DS2024'!$P$5:$P$15,MATCH(J7,'DS2024'!$P$5:$P$15,1)):
INDEX('DS2024'!$P$5:$P$15,MATCH(J7,'DS2024'!$P$5:$P$15,1)+1)),
IF($X$3=Database!$A$8,
_xlfn.FORECAST.LINEAR(
J7,
INDEX('DS2024'!$T$5:$T$15,MATCH(J7,'DS2024'!$S$5:$S$15,1)):
INDEX('DS2024'!$T$5:$T$15,MATCH(J7,'DS2024'!$S$5:$S$15,1)+1),
INDEX('DS2024'!$S$5:$S$15,MATCH(J7,'DS2024'!$S$5:$S$15,1)):
INDEX('DS2024'!$S$5:$S$15,MATCH(J7,'DS2024'!$S$5:$S$15,1)+1)),
IF($T$3=Database!$A$9,
_xlfn.FORECAST.LINEAR(
J7,
INDEX('DS2024'!$W$5:$W$15,MATCH(J7,'DS2024'!$V$5:$V$15,1)):
INDEX('DS2024'!$W$5:$W$15,MATCH(J7,'DS2024'!$V$5:$V$15,1)+1),
INDEX('DS2024'!$V$5:$V$15,MATCH(J7,'DS2024'!$V$5:$V$15,1)):
INDEX('DS2024'!$V$5:$V$15,MATCH(J7,'DS2024'!$V$5:$V$15,1)+1)),
IF($T$3=Database!$A$10,
_xlfn.FORECAST.LINEAR(
J7,
INDEX('DS2024'!$Z$5:$Z$15,MATCH(J7,'DS2024'!$Y$5:$Y$15,1)):
INDEX('DS2024'!$Z$5:$Z$15,MATCH(J7,'DS2024'!$Y$5:$Y$15,1)+1),
INDEX('DS2024'!$Y$5:$Y$15,MATCH(J7,'DS2024'!$Y$5:$Y$15,1)):
INDEX('DS2024'!$Y$5:$Y$15,MATCH(J7,'DS2024'!$Y$5:$Y$15,1)+1))
)))))))))))))))))))</f>
        <v>0.10350797393980576</v>
      </c>
      <c r="Y7" s="50">
        <f>IF($Y$3=Database!$A$11,
_xlfn.FORECAST.LINEAR(
L7,
INDEX('DS2024'!$B$20:$B$35,MATCH(L7,'DS2024'!$A$20:$A$35,1)):
INDEX('DS2024'!$B$20:$B$35,MATCH(L7,'DS2024'!$A$20:$A$35,1)+1),
INDEX('DS2024'!$A$20:$A$35,MATCH(L7,'DS2024'!$A$20:$A$35,1)):
INDEX('DS2024'!$A$20:$A$35,MATCH(L7,'DS2024'!$A$20:$A$35,1)+1)),
IF($Y$3=Database!$A$12,
_xlfn.FORECAST.LINEAR(
L7,
INDEX('DS2024'!$E$20:$E$35,MATCH(L7,'DS2024'!$D$20:$D$35,1)):
INDEX('DS2024'!$E$20:$E$35,MATCH(L7,'DS2024'!$D$20:$D$35,1)+1),
INDEX('DS2024'!$D$20:$D$35,MATCH(L7,'DS2024'!$D$20:$D$35,1)):
INDEX('DS2024'!$D$20:$D$35,MATCH(L7,'DS2024'!$D$20:$D$35,1)+1)),
IF($Y$3=Database!$A$13,
_xlfn.FORECAST.LINEAR(
L7,
INDEX('DS2024'!$H$20:$H$35,MATCH(L7,'DS2024'!$G$20:$G$35,1)):
INDEX('DS2024'!$H$20:$H$35,MATCH(L7,'DS2024'!$G$20:$G$35,1)+1),
INDEX('DS2024'!$G$20:$G$35,MATCH(L7,'DS2024'!$G$20:$G$35,1)):
INDEX('DS2024'!$G$20:$G$35,MATCH(L7,'DS2024'!$G$20:$G$35,1)+1)),
IF($Y$3=Database!$A$14,
_xlfn.FORECAST.LINEAR(
L7,
INDEX('DS2024'!$K$20:$K$35,MATCH(L7,'DS2024'!$J$20:$J$35,1)):
INDEX('DS2024'!$K$20:$K$35,MATCH(L7,'DS2024'!$J$20:$J$35,1)+1),
INDEX('DS2024'!$J$20:$J$35,MATCH(L7,'DS2024'!$J$20:$J$35,1)):
INDEX('DS2024'!$J$20:$J$35,MATCH(L7,'DS2024'!$J$20:$J$35,1)+1)),
IF($Y$3=Database!$A$15,
_xlfn.FORECAST.LINEAR(
L7,
INDEX('DS2024'!$N$20:$N$35,MATCH(L7,'DS2024'!$M$20:$M$35,1)):
INDEX('DS2024'!$N$20:$N$35,MATCH(L7,'DS2024'!$M$20:$M$35,1)+1),
INDEX('DS2024'!$M$20:$M$35,MATCH(L7,'DS2024'!$M$20:$M$35,1)):
INDEX('DS2024'!$M$20:$M$35,MATCH(L7,'DS2024'!$M$20:$M$35,1)+1)),
IF($Y$3=Database!$A$16,
_xlfn.FORECAST.LINEAR(
L7,
INDEX('DS2024'!$Q$20:$Q$35,MATCH(L7,'DS2024'!$P$20:$P$35,1)):
INDEX('DS2024'!$Q$20:$Q$35,MATCH(L7,'DS2024'!$P$20:$P$35,1)+1),
INDEX('DS2024'!$P$20:$P$35,MATCH(L7,'DS2024'!$P$20:$P$35,1)):
INDEX('DS2024'!$P$20:$P$35,MATCH(L7,'DS2024'!$P$20:$P$35,1)+1)),
IF($Y$3=Database!$A$17,
_xlfn.FORECAST.LINEAR(
L7,
INDEX('DS2024'!$T$20:$T$35,MATCH(L7,'DS2024'!$S$20:$S$35,1)):
INDEX('DS2024'!$T$20:$T$35,MATCH(L7,'DS2024'!$S$20:$S$35,1)+1),
INDEX('DS2024'!$S$20:$S$35,MATCH(L7,'DS2024'!$S$20:$S$35,1)):
INDEX('DS2024'!$S$20:$S$35,MATCH(L7,'DS2024'!$S$20:$S$35,1)+1)),
IF($Y$3=Database!$A$18,
_xlfn.FORECAST.LINEAR(
L7,
INDEX('DS2024'!$W$20:$W$35,MATCH(L7,'DS2024'!$V$20:$V$35,1)):
INDEX('DS2024'!$W$20:$W$35,MATCH(L7,'DS2024'!$V$20:$V$35,1)+1),
INDEX('DS2024'!$V$20:$V$35,MATCH(L7,'DS2024'!$V$20:$V$35,1)):
INDEX('DS2024'!$V$20:$V$35,MATCH(L7,'DS2024'!$V$20:$V$35,1)+1)),
IF($Y$3=Database!$A$19,
_xlfn.FORECAST.LINEAR(
L7,
INDEX('DS2024'!$Z$20:$Z$35,MATCH(L7,'DS2024'!$Y$20:$Y$35,1)):
INDEX('DS2024'!$Z$20:$Z$35,MATCH(L7,'DS2024'!$Y$20:$Y$35,1)+1),
INDEX('DS2024'!$Y$20:$Y$35,MATCH(L7,'DS2024'!$Y$20:$Y$35,1)):
INDEX('DS2024'!$Y$20:$Y$35,MATCH(L7,'DS2024'!$Y$20:$Y$35,1)+1)),
IF($Y$3=Database!$A$20,
_xlfn.FORECAST.LINEAR(
L7,
INDEX('DS2024'!$AC$20:$AC$35,MATCH(L7,'DS2024'!$AB$20:$AB$35,1)):
INDEX('DS2024'!$AC$20:$AC$35,MATCH(L7,'DS2024'!$AB$20:$AB$35,1)+1),
INDEX('DS2024'!$AB$20:$AB$35,MATCH(L7,'DS2024'!$AB$20:$AB$35,1)):
INDEX('DS2024'!$AB$20:$AB$35,MATCH(L7,'DS2024'!$AB$20:$AB$35,1)+1)),
IF($Y$3=Database!$A$2,
_xlfn.FORECAST.LINEAR(
L7,
INDEX('DS2024'!$B$5:$B$15,MATCH(L7,'DS2024'!$A$5:$A$15,1)):
INDEX('DS2024'!$B$5:$B$15,MATCH(L7,'DS2024'!$A$5:$A$15,1)+1),
INDEX('DS2024'!$A$5:$A$15,MATCH(L7,'DS2024'!$A$5:$A$15,1)):
INDEX('DS2024'!$A$5:$A$15,MATCH(L7,'DS2024'!$A$5:$A$15,1)+1)),
IF($Y$3=Database!$A$3,
_xlfn.FORECAST.LINEAR(
L7,
INDEX('DS2024'!$E$5:$E$15,MATCH(L7,'DS2024'!$D$5:$D$15,1)):
INDEX('DS2024'!$E$5:$E$15,MATCH(L7,'DS2024'!$D$5:$D$15,1)+1),
INDEX('DS2024'!$D$5:$D$15,MATCH(L7,'DS2024'!$D$5:$D$15,1)):
INDEX('DS2024'!$D$5:$D$15,MATCH(L7,'DS2024'!$D$5:$D$15,1)+1)),
IF($Y$3=Database!$A$4,
_xlfn.FORECAST.LINEAR(
L7,
INDEX('DS2024'!$H$5:$H$15,MATCH(L7,'DS2024'!$G$5:$G$15,1)):
INDEX('DS2024'!$H$5:$H$15,MATCH(L7,'DS2024'!$G$5:$G$15,1)+1),
INDEX('DS2024'!$G$5:$G$15,MATCH(L7,'DS2024'!$G$5:$G$15,1)):
INDEX('DS2024'!$G$5:$G$15,MATCH(L7,'DS2024'!$G$5:$G$15,1)+1)),
IF($Y$3=Database!$A$5,
_xlfn.FORECAST.LINEAR(
L7,
INDEX('DS2024'!$K$5:$K$15,MATCH(L7,'DS2024'!$J$5:$J$15,1)):
INDEX('DS2024'!$K$5:$K$15,MATCH(L7,'DS2024'!$J$5:$J$15,1)+1),
INDEX('DS2024'!$J$5:$J$15,MATCH(L7,'DS2024'!$J$5:$J$15,1)):
INDEX('DS2024'!$J$5:$J$15,MATCH(L7,'DS2024'!$J$5:$J$15,1)+1)),
IF($Y$3=Database!$A$6,
_xlfn.FORECAST.LINEAR(
L7,
INDEX('DS2024'!$N$5:$N$15,MATCH(L7,'DS2024'!$M$5:$M$15,1)):
INDEX('DS2024'!$N$5:$N$15,MATCH(L7,'DS2024'!$M$5:$M$15,1)+1),
INDEX('DS2024'!$M$5:$M$15,MATCH(L7,'DS2024'!$M$5:$M$15,1)):
INDEX('DS2024'!$M$5:$M$15,MATCH(L7,'DS2024'!$M$5:$M$15,1)+1)),
IF($Y$3=Database!$A$7,
_xlfn.FORECAST.LINEAR(
L7,
INDEX('DS2024'!$Q$5:$Q$15,MATCH(L7,'DS2024'!$P$5:$P$15,1)):
INDEX('DS2024'!$Q$5:$Q$15,MATCH(L7,'DS2024'!$P$5:$P$15,1)+1),
INDEX('DS2024'!$P$5:$P$15,MATCH(L7,'DS2024'!$P$5:$P$15,1)):
INDEX('DS2024'!$P$5:$P$15,MATCH(L7,'DS2024'!$P$5:$P$15,1)+1)),
IF($Y$3=Database!$A$8,
_xlfn.FORECAST.LINEAR(
L7,
INDEX('DS2024'!$T$5:$T$15,MATCH(L7,'DS2024'!$S$5:$S$15,1)):
INDEX('DS2024'!$T$5:$T$15,MATCH(L7,'DS2024'!$S$5:$S$15,1)+1),
INDEX('DS2024'!$S$5:$S$15,MATCH(L7,'DS2024'!$S$5:$S$15,1)):
INDEX('DS2024'!$S$5:$S$15,MATCH(L7,'DS2024'!$S$5:$S$15,1)+1)),
IF($T$3=Database!$A$9,
_xlfn.FORECAST.LINEAR(
L7,
INDEX('DS2024'!$W$5:$W$15,MATCH(L7,'DS2024'!$V$5:$V$15,1)):
INDEX('DS2024'!$W$5:$W$15,MATCH(L7,'DS2024'!$V$5:$V$15,1)+1),
INDEX('DS2024'!$V$5:$V$15,MATCH(L7,'DS2024'!$V$5:$V$15,1)):
INDEX('DS2024'!$V$5:$V$15,MATCH(L7,'DS2024'!$V$5:$V$15,1)+1)),
IF($T$3=Database!$A$10,
_xlfn.FORECAST.LINEAR(
L7,
INDEX('DS2024'!$Z$5:$Z$15,MATCH(L7,'DS2024'!$Y$5:$Y$15,1)):
INDEX('DS2024'!$Z$5:$Z$15,MATCH(L7,'DS2024'!$Y$5:$Y$15,1)+1),
INDEX('DS2024'!$Y$5:$Y$15,MATCH(L7,'DS2024'!$Y$5:$Y$15,1)):
INDEX('DS2024'!$Y$5:$Y$15,MATCH(L7,'DS2024'!$Y$5:$Y$15,1)+1))
)))))))))))))))))))</f>
        <v>0.18305150557843802</v>
      </c>
      <c r="Z7" s="50">
        <f>IF($Z$3=Database!$A$11,
_xlfn.FORECAST.LINEAR(
N7,
INDEX('DS2024'!$B$20:$B$35,MATCH(N7,'DS2024'!$A$20:$A$35,1)):
INDEX('DS2024'!$B$20:$B$35,MATCH(N7,'DS2024'!$A$20:$A$35,1)+1),
INDEX('DS2024'!$A$20:$A$35,MATCH(N7,'DS2024'!$A$20:$A$35,1)):
INDEX('DS2024'!$A$20:$A$35,MATCH(N7,'DS2024'!$A$20:$A$35,1)+1)),
IF($Z$3=Database!$A$12,
_xlfn.FORECAST.LINEAR(
N7,
INDEX('DS2024'!$E$20:$E$35,MATCH(N7,'DS2024'!$D$20:$D$35,1)):
INDEX('DS2024'!$E$20:$E$35,MATCH(N7,'DS2024'!$D$20:$D$35,1)+1),
INDEX('DS2024'!$D$20:$D$35,MATCH(N7,'DS2024'!$D$20:$D$35,1)):
INDEX('DS2024'!$D$20:$D$35,MATCH(N7,'DS2024'!$D$20:$D$35,1)+1)),
IF($Z$3=Database!$A$13,
_xlfn.FORECAST.LINEAR(
N7,
INDEX('DS2024'!$H$20:$H$35,MATCH(N7,'DS2024'!$G$20:$G$35,1)):
INDEX('DS2024'!$H$20:$H$35,MATCH(N7,'DS2024'!$G$20:$G$35,1)+1),
INDEX('DS2024'!$G$20:$G$35,MATCH(N7,'DS2024'!$G$20:$G$35,1)):
INDEX('DS2024'!$G$20:$G$35,MATCH(N7,'DS2024'!$G$20:$G$35,1)+1)),
IF($Z$3=Database!$A$14,
_xlfn.FORECAST.LINEAR(
N7,
INDEX('DS2024'!$K$20:$K$35,MATCH(N7,'DS2024'!$J$20:$J$35,1)):
INDEX('DS2024'!$K$20:$K$35,MATCH(N7,'DS2024'!$J$20:$J$35,1)+1),
INDEX('DS2024'!$J$20:$J$35,MATCH(N7,'DS2024'!$J$20:$J$35,1)):
INDEX('DS2024'!$J$20:$J$35,MATCH(N7,'DS2024'!$J$20:$J$35,1)+1)),
IF($Z$3=Database!$A$15,
_xlfn.FORECAST.LINEAR(
N7,
INDEX('DS2024'!$N$20:$N$35,MATCH(N7,'DS2024'!$M$20:$M$35,1)):
INDEX('DS2024'!$N$20:$N$35,MATCH(N7,'DS2024'!$M$20:$M$35,1)+1),
INDEX('DS2024'!$M$20:$M$35,MATCH(N7,'DS2024'!$M$20:$M$35,1)):
INDEX('DS2024'!$M$20:$M$35,MATCH(N7,'DS2024'!$M$20:$M$35,1)+1)),
IF($Z$3=Database!$A$16,
_xlfn.FORECAST.LINEAR(
N7,
INDEX('DS2024'!$Q$20:$Q$35,MATCH(N7,'DS2024'!$P$20:$P$35,1)):
INDEX('DS2024'!$Q$20:$Q$35,MATCH(N7,'DS2024'!$P$20:$P$35,1)+1),
INDEX('DS2024'!$P$20:$P$35,MATCH(N7,'DS2024'!$P$20:$P$35,1)):
INDEX('DS2024'!$P$20:$P$35,MATCH(N7,'DS2024'!$P$20:$P$35,1)+1)),
IF($Z$3=Database!$A$17,
_xlfn.FORECAST.LINEAR(
N7,
INDEX('DS2024'!$T$20:$T$35,MATCH(N7,'DS2024'!$S$20:$S$35,1)):
INDEX('DS2024'!$T$20:$T$35,MATCH(N7,'DS2024'!$S$20:$S$35,1)+1),
INDEX('DS2024'!$S$20:$S$35,MATCH(N7,'DS2024'!$S$20:$S$35,1)):
INDEX('DS2024'!$S$20:$S$35,MATCH(N7,'DS2024'!$S$20:$S$35,1)+1)),
IF($Z$3=Database!$A$18,
_xlfn.FORECAST.LINEAR(
N7,
INDEX('DS2024'!$W$20:$W$35,MATCH(N7,'DS2024'!$V$20:$V$35,1)):
INDEX('DS2024'!$W$20:$W$35,MATCH(N7,'DS2024'!$V$20:$V$35,1)+1),
INDEX('DS2024'!$V$20:$V$35,MATCH(N7,'DS2024'!$V$20:$V$35,1)):
INDEX('DS2024'!$V$20:$V$35,MATCH(N7,'DS2024'!$V$20:$V$35,1)+1)),
IF($Z$3=Database!$A$19,
_xlfn.FORECAST.LINEAR(
N7,
INDEX('DS2024'!$Z$20:$Z$35,MATCH(N7,'DS2024'!$Y$20:$Y$35,1)):
INDEX('DS2024'!$Z$20:$Z$35,MATCH(N7,'DS2024'!$Y$20:$Y$35,1)+1),
INDEX('DS2024'!$Y$20:$Y$35,MATCH(N7,'DS2024'!$Y$20:$Y$35,1)):
INDEX('DS2024'!$Y$20:$Y$35,MATCH(N7,'DS2024'!$Y$20:$Y$35,1)+1)),
IF($Z$3=Database!$A$20,
_xlfn.FORECAST.LINEAR(
N7,
INDEX('DS2024'!$AC$20:$AC$35,MATCH(N7,'DS2024'!$AB$20:$AB$35,1)):
INDEX('DS2024'!$AC$20:$AC$35,MATCH(N7,'DS2024'!$AB$20:$AB$35,1)+1),
INDEX('DS2024'!$AB$20:$AB$35,MATCH(N7,'DS2024'!$AB$20:$AB$35,1)):
INDEX('DS2024'!$AB$20:$AB$35,MATCH(N7,'DS2024'!$AB$20:$AB$35,1)+1)),
IF($Z$3=Database!$A$2,
_xlfn.FORECAST.LINEAR(
N7,
INDEX('DS2024'!$B$5:$B$15,MATCH(N7,'DS2024'!$A$5:$A$15,1)):
INDEX('DS2024'!$B$5:$B$15,MATCH(N7,'DS2024'!$A$5:$A$15,1)+1),
INDEX('DS2024'!$A$5:$A$15,MATCH(N7,'DS2024'!$A$5:$A$15,1)):
INDEX('DS2024'!$A$5:$A$15,MATCH(N7,'DS2024'!$A$5:$A$15,1)+1)),
IF($Z$3=Database!$A$3,
_xlfn.FORECAST.LINEAR(
N7,
INDEX('DS2024'!$E$5:$E$15,MATCH(N7,'DS2024'!$D$5:$D$15,1)):
INDEX('DS2024'!$E$5:$E$15,MATCH(N7,'DS2024'!$D$5:$D$15,1)+1),
INDEX('DS2024'!$D$5:$D$15,MATCH(N7,'DS2024'!$D$5:$D$15,1)):
INDEX('DS2024'!$D$5:$D$15,MATCH(N7,'DS2024'!$D$5:$D$15,1)+1)),
IF($Z$3=Database!$A$4,
_xlfn.FORECAST.LINEAR(
N7,
INDEX('DS2024'!$H$5:$H$15,MATCH(N7,'DS2024'!$G$5:$G$15,1)):
INDEX('DS2024'!$H$5:$H$15,MATCH(N7,'DS2024'!$G$5:$G$15,1)+1),
INDEX('DS2024'!$G$5:$G$15,MATCH(N7,'DS2024'!$G$5:$G$15,1)):
INDEX('DS2024'!$G$5:$G$15,MATCH(N7,'DS2024'!$G$5:$G$15,1)+1)),
IF($Z$3=Database!$A$5,
_xlfn.FORECAST.LINEAR(
N7,
INDEX('DS2024'!$K$5:$K$15,MATCH(N7,'DS2024'!$J$5:$J$15,1)):
INDEX('DS2024'!$K$5:$K$15,MATCH(N7,'DS2024'!$J$5:$J$15,1)+1),
INDEX('DS2024'!$J$5:$J$15,MATCH(N7,'DS2024'!$J$5:$J$15,1)):
INDEX('DS2024'!$J$5:$J$15,MATCH(N7,'DS2024'!$J$5:$J$15,1)+1)),
IF($Z$3=Database!$A$6,
_xlfn.FORECAST.LINEAR(
N7,
INDEX('DS2024'!$N$5:$N$15,MATCH(N7,'DS2024'!$M$5:$M$15,1)):
INDEX('DS2024'!$N$5:$N$15,MATCH(N7,'DS2024'!$M$5:$M$15,1)+1),
INDEX('DS2024'!$M$5:$M$15,MATCH(N7,'DS2024'!$M$5:$M$15,1)):
INDEX('DS2024'!$M$5:$M$15,MATCH(N7,'DS2024'!$M$5:$M$15,1)+1)),
IF($Z$3=Database!$A$7,
_xlfn.FORECAST.LINEAR(
N7,
INDEX('DS2024'!$Q$5:$Q$15,MATCH(N7,'DS2024'!$P$5:$P$15,1)):
INDEX('DS2024'!$Q$5:$Q$15,MATCH(N7,'DS2024'!$P$5:$P$15,1)+1),
INDEX('DS2024'!$P$5:$P$15,MATCH(N7,'DS2024'!$P$5:$P$15,1)):
INDEX('DS2024'!$P$5:$P$15,MATCH(N7,'DS2024'!$P$5:$P$15,1)+1)),
IF($Z$3=Database!$A$8,
_xlfn.FORECAST.LINEAR(
N7,
INDEX('DS2024'!$T$5:$T$15,MATCH(N7,'DS2024'!$S$5:$S$15,1)):
INDEX('DS2024'!$T$5:$T$15,MATCH(N7,'DS2024'!$S$5:$S$15,1)+1),
INDEX('DS2024'!$S$5:$S$15,MATCH(N7,'DS2024'!$S$5:$S$15,1)):
INDEX('DS2024'!$S$5:$S$15,MATCH(N7,'DS2024'!$S$5:$S$15,1)+1)),
IF($Z$3=Database!$A$9,
_xlfn.FORECAST.LINEAR(
N7,
INDEX('DS2024'!$W$5:$W$15,MATCH(N7,'DS2024'!$V$5:$V$15,1)):
INDEX('DS2024'!$W$5:$W$15,MATCH(N7,'DS2024'!$V$5:$V$15,1)+1),
INDEX('DS2024'!$V$5:$V$15,MATCH(N7,'DS2024'!$V$5:$V$15,1)):
INDEX('DS2024'!$V$5:$V$15,MATCH(N7,'DS2024'!$V$5:$V$15,1)+1)),
IF($Z$3=Database!$A$10,
_xlfn.FORECAST.LINEAR(
N7,
INDEX('DS2024'!$Z$5:$Z$15,MATCH(N7,'DS2024'!$Y$5:$Y$15,1)):
INDEX('DS2024'!$Z$5:$Z$15,MATCH(N7,'DS2024'!$Y$5:$Y$15,1)+1),
INDEX('DS2024'!$Y$5:$Y$15,MATCH(N7,'DS2024'!$Y$5:$Y$15,1)):
INDEX('DS2024'!$Y$5:$Y$15,MATCH(N7,'DS2024'!$Y$5:$Y$15,1)+1))
)))))))))))))))))))</f>
        <v>0.10300099924057717</v>
      </c>
      <c r="AA7" s="50">
        <f>IF($AA$3=Database!$A$11,
_xlfn.FORECAST.LINEAR(
P7,
INDEX('DS2024'!$B$20:$B$35,MATCH(P7,'DS2024'!$A$20:$A$35,1)):
INDEX('DS2024'!$B$20:$B$35,MATCH(P7,'DS2024'!$A$20:$A$35,1)+1),
INDEX('DS2024'!$A$20:$A$35,MATCH(P7,'DS2024'!$A$20:$A$35,1)):
INDEX('DS2024'!$A$20:$A$35,MATCH(P7,'DS2024'!$A$20:$A$35,1)+1)),
IF($AA$3=Database!$A$12,
_xlfn.FORECAST.LINEAR(
P7,
INDEX('DS2024'!$E$20:$E$35,MATCH(P7,'DS2024'!$D$20:$D$35,1)):
INDEX('DS2024'!$E$20:$E$35,MATCH(P7,'DS2024'!$D$20:$D$35,1)+1),
INDEX('DS2024'!$D$20:$D$35,MATCH(P7,'DS2024'!$D$20:$D$35,1)):
INDEX('DS2024'!$D$20:$D$35,MATCH(P7,'DS2024'!$D$20:$D$35,1)+1)),
IF($AA$3=Database!$A$13,
_xlfn.FORECAST.LINEAR(
P7,
INDEX('DS2024'!$H$20:$H$35,MATCH(P7,'DS2024'!$G$20:$G$35,1)):
INDEX('DS2024'!$H$20:$H$35,MATCH(P7,'DS2024'!$G$20:$G$35,1)+1),
INDEX('DS2024'!$G$20:$G$35,MATCH(P7,'DS2024'!$G$20:$G$35,1)):
INDEX('DS2024'!$G$20:$G$35,MATCH(P7,'DS2024'!$G$20:$G$35,1)+1)),
IF($AA$3=Database!$A$14,
_xlfn.FORECAST.LINEAR(
P7,
INDEX('DS2024'!$K$20:$K$35,MATCH(P7,'DS2024'!$J$20:$J$35,1)):
INDEX('DS2024'!$K$20:$K$35,MATCH(P7,'DS2024'!$J$20:$J$35,1)+1),
INDEX('DS2024'!$J$20:$J$35,MATCH(P7,'DS2024'!$J$20:$J$35,1)):
INDEX('DS2024'!$J$20:$J$35,MATCH(P7,'DS2024'!$J$20:$J$35,1)+1)),
IF($AA$3=Database!$A$15,
_xlfn.FORECAST.LINEAR(
P7,
INDEX('DS2024'!$N$20:$N$35,MATCH(P7,'DS2024'!$M$20:$M$35,1)):
INDEX('DS2024'!$N$20:$N$35,MATCH(P7,'DS2024'!$M$20:$M$35,1)+1),
INDEX('DS2024'!$M$20:$M$35,MATCH(P7,'DS2024'!$M$20:$M$35,1)):
INDEX('DS2024'!$M$20:$M$35,MATCH(P7,'DS2024'!$M$20:$M$35,1)+1)),
IF($AA$3=Database!$A$16,
_xlfn.FORECAST.LINEAR(
P7,
INDEX('DS2024'!$Q$20:$Q$35,MATCH(P7,'DS2024'!$P$20:$P$35,1)):
INDEX('DS2024'!$Q$20:$Q$35,MATCH(P7,'DS2024'!$P$20:$P$35,1)+1),
INDEX('DS2024'!$P$20:$P$35,MATCH(P7,'DS2024'!$P$20:$P$35,1)):
INDEX('DS2024'!$P$20:$P$35,MATCH(P7,'DS2024'!$P$20:$P$35,1)+1)),
IF($AA$3=Database!$A$17,
_xlfn.FORECAST.LINEAR(
P7,
INDEX('DS2024'!$T$20:$T$35,MATCH(P7,'DS2024'!$S$20:$S$35,1)):
INDEX('DS2024'!$T$20:$T$35,MATCH(P7,'DS2024'!$S$20:$S$35,1)+1),
INDEX('DS2024'!$S$20:$S$35,MATCH(P7,'DS2024'!$S$20:$S$35,1)):
INDEX('DS2024'!$S$20:$S$35,MATCH(P7,'DS2024'!$S$20:$S$35,1)+1)),
IF($AA$3=Database!$A$18,
_xlfn.FORECAST.LINEAR(
P7,
INDEX('DS2024'!$W$20:$W$35,MATCH(P7,'DS2024'!$V$20:$V$35,1)):
INDEX('DS2024'!$W$20:$W$35,MATCH(P7,'DS2024'!$V$20:$V$35,1)+1),
INDEX('DS2024'!$V$20:$V$35,MATCH(P7,'DS2024'!$V$20:$V$35,1)):
INDEX('DS2024'!$V$20:$V$35,MATCH(P7,'DS2024'!$V$20:$V$35,1)+1)),
IF($AA$3=Database!$A$19,
_xlfn.FORECAST.LINEAR(
P7,
INDEX('DS2024'!$Z$20:$Z$35,MATCH(P7,'DS2024'!$Y$20:$Y$35,1)):
INDEX('DS2024'!$Z$20:$Z$35,MATCH(P7,'DS2024'!$Y$20:$Y$35,1)+1),
INDEX('DS2024'!$Y$20:$Y$35,MATCH(P7,'DS2024'!$Y$20:$Y$35,1)):
INDEX('DS2024'!$Y$20:$Y$35,MATCH(P7,'DS2024'!$Y$20:$Y$35,1)+1)),
IF($AA$3=Database!$A$20,
_xlfn.FORECAST.LINEAR(
P7,
INDEX('DS2024'!$AC$20:$AC$35,MATCH(P7,'DS2024'!$AB$20:$AB$35,1)):
INDEX('DS2024'!$AC$20:$AC$35,MATCH(P7,'DS2024'!$AB$20:$AB$35,1)+1),
INDEX('DS2024'!$AB$20:$AB$35,MATCH(P7,'DS2024'!$AB$20:$AB$35,1)):
INDEX('DS2024'!$AB$20:$AB$35,MATCH(P7,'DS2024'!$AB$20:$AB$35,1)+1)),
IF($AA$3=Database!$A$2,
_xlfn.FORECAST.LINEAR(
P7,
INDEX('DS2024'!$B$5:$B$15,MATCH(P7,'DS2024'!$A$5:$A$15,1)):
INDEX('DS2024'!$B$5:$B$15,MATCH(P7,'DS2024'!$A$5:$A$15,1)+1),
INDEX('DS2024'!$A$5:$A$15,MATCH(P7,'DS2024'!$A$5:$A$15,1)):
INDEX('DS2024'!$A$5:$A$15,MATCH(P7,'DS2024'!$A$5:$A$15,1)+1)),
IF($AA$3=Database!$A$3,
_xlfn.FORECAST.LINEAR(
P7,
INDEX('DS2024'!$E$5:$E$15,MATCH(P7,'DS2024'!$D$5:$D$15,1)):
INDEX('DS2024'!$E$5:$E$15,MATCH(P7,'DS2024'!$D$5:$D$15,1)+1),
INDEX('DS2024'!$D$5:$D$15,MATCH(P7,'DS2024'!$D$5:$D$15,1)):
INDEX('DS2024'!$D$5:$D$15,MATCH(P7,'DS2024'!$D$5:$D$15,1)+1)),
IF($AA$3=Database!$A$4,
_xlfn.FORECAST.LINEAR(
P7,
INDEX('DS2024'!$H$5:$H$15,MATCH(P7,'DS2024'!$G$5:$G$15,1)):
INDEX('DS2024'!$H$5:$H$15,MATCH(P7,'DS2024'!$G$5:$G$15,1)+1),
INDEX('DS2024'!$G$5:$G$15,MATCH(P7,'DS2024'!$G$5:$G$15,1)):
INDEX('DS2024'!$G$5:$G$15,MATCH(P7,'DS2024'!$G$5:$G$15,1)+1)),
IF($AA$3=Database!$A$5,
_xlfn.FORECAST.LINEAR(
P7,
INDEX('DS2024'!$K$5:$K$15,MATCH(P7,'DS2024'!$J$5:$J$15,1)):
INDEX('DS2024'!$K$5:$K$15,MATCH(P7,'DS2024'!$J$5:$J$15,1)+1),
INDEX('DS2024'!$J$5:$J$15,MATCH(P7,'DS2024'!$J$5:$J$15,1)):
INDEX('DS2024'!$J$5:$J$15,MATCH(P7,'DS2024'!$J$5:$J$15,1)+1)),
IF($AA$3=Database!$A$6,
_xlfn.FORECAST.LINEAR(
P7,
INDEX('DS2024'!$N$5:$N$15,MATCH(P7,'DS2024'!$M$5:$M$15,1)):
INDEX('DS2024'!$N$5:$N$15,MATCH(P7,'DS2024'!$M$5:$M$15,1)+1),
INDEX('DS2024'!$M$5:$M$15,MATCH(P7,'DS2024'!$M$5:$M$15,1)):
INDEX('DS2024'!$M$5:$M$15,MATCH(P7,'DS2024'!$M$5:$M$15,1)+1)),
IF($AA$3=Database!$A$7,
_xlfn.FORECAST.LINEAR(
P7,
INDEX('DS2024'!$Q$5:$Q$15,MATCH(P7,'DS2024'!$P$5:$P$15,1)):
INDEX('DS2024'!$Q$5:$Q$15,MATCH(P7,'DS2024'!$P$5:$P$15,1)+1),
INDEX('DS2024'!$P$5:$P$15,MATCH(P7,'DS2024'!$P$5:$P$15,1)):
INDEX('DS2024'!$P$5:$P$15,MATCH(P7,'DS2024'!$P$5:$P$15,1)+1)),
IF($AA$3=Database!$A$8,
_xlfn.FORECAST.LINEAR(
P7,
INDEX('DS2024'!$T$5:$T$15,MATCH(P7,'DS2024'!$S$5:$S$15,1)):
INDEX('DS2024'!$T$5:$T$15,MATCH(P7,'DS2024'!$S$5:$S$15,1)+1),
INDEX('DS2024'!$S$5:$S$15,MATCH(P7,'DS2024'!$S$5:$S$15,1)):
INDEX('DS2024'!$S$5:$S$15,MATCH(P7,'DS2024'!$S$5:$S$15,1)+1)),
IF($AA$3=Database!$A$9,
_xlfn.FORECAST.LINEAR(
P7,
INDEX('DS2024'!$W$5:$W$15,MATCH(P7,'DS2024'!$V$5:$V$15,1)):
INDEX('DS2024'!$W$5:$W$15,MATCH(P7,'DS2024'!$V$5:$V$15,1)+1),
INDEX('DS2024'!$V$5:$V$15,MATCH(P7,'DS2024'!$V$5:$V$15,1)):
INDEX('DS2024'!$V$5:$V$15,MATCH(P7,'DS2024'!$V$5:$V$15,1)+1)),
IF($AA$3=Database!$A$10,
_xlfn.FORECAST.LINEAR(
P7,
INDEX('DS2024'!$Z$5:$Z$15,MATCH(P7,'DS2024'!$Y$5:$Y$15,1)):
INDEX('DS2024'!$Z$5:$Z$15,MATCH(P7,'DS2024'!$Y$5:$Y$15,1)+1),
INDEX('DS2024'!$Y$5:$Y$15,MATCH(P7,'DS2024'!$Y$5:$Y$15,1)):
INDEX('DS2024'!$Y$5:$Y$15,MATCH(P7,'DS2024'!$Y$5:$Y$15,1)+1))
)))))))))))))))))))</f>
        <v>0.10335017386786044</v>
      </c>
      <c r="AB7" s="50">
        <f>IF($AB$3=Database!$A$11,
_xlfn.FORECAST.LINEAR(
R7,
INDEX('DS2024'!$B$20:$B$35,MATCH(R7,'DS2024'!$A$20:$A$35,1)):
INDEX('DS2024'!$B$20:$B$35,MATCH(R7,'DS2024'!$A$20:$A$35,1)+1),
INDEX('DS2024'!$A$20:$A$35,MATCH(R7,'DS2024'!$A$20:$A$35,1)):
INDEX('DS2024'!$A$20:$A$35,MATCH(R7,'DS2024'!$A$20:$A$35,1)+1)),
IF($AB$3=Database!$A$12,
_xlfn.FORECAST.LINEAR(
R7,
INDEX('DS2024'!$E$20:$E$35,MATCH(R7,'DS2024'!$D$20:$D$35,1)):
INDEX('DS2024'!$E$20:$E$35,MATCH(R7,'DS2024'!$D$20:$D$35,1)+1),
INDEX('DS2024'!$D$20:$D$35,MATCH(R7,'DS2024'!$D$20:$D$35,1)):
INDEX('DS2024'!$D$20:$D$35,MATCH(R7,'DS2024'!$D$20:$D$35,1)+1)),
IF($AB$3=Database!$A$13,
_xlfn.FORECAST.LINEAR(
R7,
INDEX('DS2024'!$H$20:$H$35,MATCH(R7,'DS2024'!$G$20:$G$35,1)):
INDEX('DS2024'!$H$20:$H$35,MATCH(R7,'DS2024'!$G$20:$G$35,1)+1),
INDEX('DS2024'!$G$20:$G$35,MATCH(R7,'DS2024'!$G$20:$G$35,1)):
INDEX('DS2024'!$G$20:$G$35,MATCH(R7,'DS2024'!$G$20:$G$35,1)+1)),
IF($AB$3=Database!$A$14,
_xlfn.FORECAST.LINEAR(
R7,
INDEX('DS2024'!$K$20:$K$35,MATCH(R7,'DS2024'!$J$20:$J$35,1)):
INDEX('DS2024'!$K$20:$K$35,MATCH(R7,'DS2024'!$J$20:$J$35,1)+1),
INDEX('DS2024'!$J$20:$J$35,MATCH(R7,'DS2024'!$J$20:$J$35,1)):
INDEX('DS2024'!$J$20:$J$35,MATCH(R7,'DS2024'!$J$20:$J$35,1)+1)),
IF($AB$3=Database!$A$15,
_xlfn.FORECAST.LINEAR(
R7,
INDEX('DS2024'!$N$20:$N$35,MATCH(R7,'DS2024'!$M$20:$M$35,1)):
INDEX('DS2024'!$N$20:$N$35,MATCH(R7,'DS2024'!$M$20:$M$35,1)+1),
INDEX('DS2024'!$M$20:$M$35,MATCH(R7,'DS2024'!$M$20:$M$35,1)):
INDEX('DS2024'!$M$20:$M$35,MATCH(R7,'DS2024'!$M$20:$M$35,1)+1)),
IF($AB$3=Database!$A$16,
_xlfn.FORECAST.LINEAR(
R7,
INDEX('DS2024'!$Q$20:$Q$35,MATCH(R7,'DS2024'!$P$20:$P$35,1)):
INDEX('DS2024'!$Q$20:$Q$35,MATCH(R7,'DS2024'!$P$20:$P$35,1)+1),
INDEX('DS2024'!$P$20:$P$35,MATCH(R7,'DS2024'!$P$20:$P$35,1)):
INDEX('DS2024'!$P$20:$P$35,MATCH(R7,'DS2024'!$P$20:$P$35,1)+1)),
IF($AB$3=Database!$A$17,
_xlfn.FORECAST.LINEAR(
R7,
INDEX('DS2024'!$T$20:$T$35,MATCH(R7,'DS2024'!$S$20:$S$35,1)):
INDEX('DS2024'!$T$20:$T$35,MATCH(R7,'DS2024'!$S$20:$S$35,1)+1),
INDEX('DS2024'!$S$20:$S$35,MATCH(R7,'DS2024'!$S$20:$S$35,1)):
INDEX('DS2024'!$S$20:$S$35,MATCH(R7,'DS2024'!$S$20:$S$35,1)+1)),
IF($AB$3=Database!$A$18,
_xlfn.FORECAST.LINEAR(
R7,
INDEX('DS2024'!$W$20:$W$35,MATCH(R7,'DS2024'!$V$20:$V$35,1)):
INDEX('DS2024'!$W$20:$W$35,MATCH(R7,'DS2024'!$V$20:$V$35,1)+1),
INDEX('DS2024'!$V$20:$V$35,MATCH(R7,'DS2024'!$V$20:$V$35,1)):
INDEX('DS2024'!$V$20:$V$35,MATCH(R7,'DS2024'!$V$20:$V$35,1)+1)),
IF($AB$3=Database!$A$19,
_xlfn.FORECAST.LINEAR(
R7,
INDEX('DS2024'!$Z$20:$Z$35,MATCH(R7,'DS2024'!$Y$20:$Y$35,1)):
INDEX('DS2024'!$Z$20:$Z$35,MATCH(R7,'DS2024'!$Y$20:$Y$35,1)+1),
INDEX('DS2024'!$Y$20:$Y$35,MATCH(R7,'DS2024'!$Y$20:$Y$35,1)):
INDEX('DS2024'!$Y$20:$Y$35,MATCH(R7,'DS2024'!$Y$20:$Y$35,1)+1)),
IF($AB$3=Database!$A$20,
_xlfn.FORECAST.LINEAR(
R7,
INDEX('DS2024'!$AC$20:$AC$35,MATCH(R7,'DS2024'!$AB$20:$AB$35,1)):
INDEX('DS2024'!$AC$20:$AC$35,MATCH(R7,'DS2024'!$AB$20:$AB$35,1)+1),
INDEX('DS2024'!$AB$20:$AB$35,MATCH(R7,'DS2024'!$AB$20:$AB$35,1)):
INDEX('DS2024'!$AB$20:$AB$35,MATCH(R7,'DS2024'!$AB$20:$AB$35,1)+1)),
IF($AB$3=Database!$A$2,
_xlfn.FORECAST.LINEAR(
R7,
INDEX('DS2024'!$B$5:$B$15,MATCH(R7,'DS2024'!$A$5:$A$15,1)):
INDEX('DS2024'!$B$5:$B$15,MATCH(R7,'DS2024'!$A$5:$A$15,1)+1),
INDEX('DS2024'!$A$5:$A$15,MATCH(R7,'DS2024'!$A$5:$A$15,1)):
INDEX('DS2024'!$A$5:$A$15,MATCH(R7,'DS2024'!$A$5:$A$15,1)+1)),
IF($AB$3=Database!$A$3,
_xlfn.FORECAST.LINEAR(
R7,
INDEX('DS2024'!$E$5:$E$15,MATCH(R7,'DS2024'!$D$5:$D$15,1)):
INDEX('DS2024'!$E$5:$E$15,MATCH(R7,'DS2024'!$D$5:$D$15,1)+1),
INDEX('DS2024'!$D$5:$D$15,MATCH(R7,'DS2024'!$D$5:$D$15,1)):
INDEX('DS2024'!$D$5:$D$15,MATCH(R7,'DS2024'!$D$5:$D$15,1)+1)),
IF($AB$3=Database!$A$4,
_xlfn.FORECAST.LINEAR(
R7,
INDEX('DS2024'!$H$5:$H$15,MATCH(R7,'DS2024'!$G$5:$G$15,1)):
INDEX('DS2024'!$H$5:$H$15,MATCH(R7,'DS2024'!$G$5:$G$15,1)+1),
INDEX('DS2024'!$G$5:$G$15,MATCH(R7,'DS2024'!$G$5:$G$15,1)):
INDEX('DS2024'!$G$5:$G$15,MATCH(R7,'DS2024'!$G$5:$G$15,1)+1)),
IF($AB$3=Database!$A$5,
_xlfn.FORECAST.LINEAR(
R7,
INDEX('DS2024'!$K$5:$K$15,MATCH(R7,'DS2024'!$J$5:$J$15,1)):
INDEX('DS2024'!$K$5:$K$15,MATCH(R7,'DS2024'!$J$5:$J$15,1)+1),
INDEX('DS2024'!$J$5:$J$15,MATCH(R7,'DS2024'!$J$5:$J$15,1)):
INDEX('DS2024'!$J$5:$J$15,MATCH(R7,'DS2024'!$J$5:$J$15,1)+1)),
IF($AB$3=Database!$A$6,
_xlfn.FORECAST.LINEAR(
R7,
INDEX('DS2024'!$N$5:$N$15,MATCH(R7,'DS2024'!$M$5:$M$15,1)):
INDEX('DS2024'!$N$5:$N$15,MATCH(R7,'DS2024'!$M$5:$M$15,1)+1),
INDEX('DS2024'!$M$5:$M$15,MATCH(R7,'DS2024'!$M$5:$M$15,1)):
INDEX('DS2024'!$M$5:$M$15,MATCH(R7,'DS2024'!$M$5:$M$15,1)+1)),
IF($AB$3=Database!$A$7,
_xlfn.FORECAST.LINEAR(
R7,
INDEX('DS2024'!$Q$5:$Q$15,MATCH(R7,'DS2024'!$P$5:$P$15,1)):
INDEX('DS2024'!$Q$5:$Q$15,MATCH(R7,'DS2024'!$P$5:$P$15,1)+1),
INDEX('DS2024'!$P$5:$P$15,MATCH(R7,'DS2024'!$P$5:$P$15,1)):
INDEX('DS2024'!$P$5:$P$15,MATCH(R7,'DS2024'!$P$5:$P$15,1)+1)),
IF($AB$3=Database!$A$8,
_xlfn.FORECAST.LINEAR(
R7,
INDEX('DS2024'!$T$5:$T$15,MATCH(R7,'DS2024'!$S$5:$S$15,1)):
INDEX('DS2024'!$T$5:$T$15,MATCH(R7,'DS2024'!$S$5:$S$15,1)+1),
INDEX('DS2024'!$S$5:$S$15,MATCH(R7,'DS2024'!$S$5:$S$15,1)):
INDEX('DS2024'!$S$5:$S$15,MATCH(R7,'DS2024'!$S$5:$S$15,1)+1)),
IF($AB$3=Database!$A$9,
_xlfn.FORECAST.LINEAR(
R7,
INDEX('DS2024'!$W$5:$W$15,MATCH(R7,'DS2024'!$V$5:$V$15,1)):
INDEX('DS2024'!$W$5:$W$15,MATCH(R7,'DS2024'!$V$5:$V$15,1)+1),
INDEX('DS2024'!$V$5:$V$15,MATCH(R7,'DS2024'!$V$5:$V$15,1)):
INDEX('DS2024'!$V$5:$V$15,MATCH(R7,'DS2024'!$V$5:$V$15,1)+1)),
IF($AB$3=Database!$A$10,
_xlfn.FORECAST.LINEAR(
R7,
INDEX('DS2024'!$Z$5:$Z$15,MATCH(R7,'DS2024'!$Y$5:$Y$15,1)):
INDEX('DS2024'!$Z$5:$Z$15,MATCH(R7,'DS2024'!$Y$5:$Y$15,1)+1),
INDEX('DS2024'!$Y$5:$Y$15,MATCH(R7,'DS2024'!$Y$5:$Y$15,1)):
INDEX('DS2024'!$Y$5:$Y$15,MATCH(R7,'DS2024'!$Y$5:$Y$15,1)+1))
)))))))))))))))))))</f>
        <v>0.10391478476357968</v>
      </c>
      <c r="AC7" s="82">
        <f>ABS(C7-T7)</f>
        <v>0.46373751640175176</v>
      </c>
      <c r="AD7" s="82">
        <f>ABS(E7-U7)</f>
        <v>0.4645400658115309</v>
      </c>
      <c r="AE7" s="82">
        <f>ABS(G7-V7)</f>
        <v>0.33048118024324746</v>
      </c>
      <c r="AF7" s="82">
        <f>ABS(I7-W7)</f>
        <v>0.46380886922819281</v>
      </c>
      <c r="AG7" s="82">
        <f>ABS(K7-X7)</f>
        <v>0.46319183716716028</v>
      </c>
      <c r="AH7" s="82">
        <f>ABS(M7-Y7)</f>
        <v>0.19998127547297301</v>
      </c>
      <c r="AI7" s="82">
        <f>ABS(O7-Z7)</f>
        <v>0.46257616420758374</v>
      </c>
      <c r="AJ7" s="83">
        <f>ABS(Q7-AA7)</f>
        <v>0.46300020386186158</v>
      </c>
      <c r="AK7" s="83">
        <f>ABS(S7-AB7)</f>
        <v>0.46368587054642307</v>
      </c>
      <c r="AL7" s="42">
        <f>MAX(AC7:AK36)</f>
        <v>0.46588489670226146</v>
      </c>
      <c r="AM7" s="42"/>
      <c r="AN7" s="42"/>
      <c r="AO7" s="42"/>
      <c r="AP7" s="42"/>
      <c r="AQ7" s="42"/>
      <c r="AR7" s="42"/>
      <c r="AS7" s="42"/>
      <c r="AT7" s="42"/>
      <c r="BD7" s="83" t="e">
        <f>#REF!/10</f>
        <v>#REF!</v>
      </c>
      <c r="BE7" s="83" t="e">
        <f>#REF!/10</f>
        <v>#REF!</v>
      </c>
      <c r="BF7" s="83" t="e">
        <f>#REF!/10</f>
        <v>#REF!</v>
      </c>
      <c r="BG7" s="83" t="e">
        <f>#REF!/10</f>
        <v>#REF!</v>
      </c>
      <c r="BH7" s="83">
        <f>AL7/10</f>
        <v>4.6588489670226149E-2</v>
      </c>
      <c r="BI7" s="83">
        <f>AN7/10</f>
        <v>0</v>
      </c>
      <c r="BJ7" s="83">
        <f>AP7/10</f>
        <v>0</v>
      </c>
      <c r="BK7" s="83">
        <f>AR7/10</f>
        <v>0</v>
      </c>
      <c r="BL7" s="83">
        <f>AT7/10</f>
        <v>0</v>
      </c>
    </row>
    <row r="8" spans="1:65" ht="14.25" customHeight="1">
      <c r="A8" s="31">
        <v>2</v>
      </c>
      <c r="B8" s="42">
        <f>'Evaluasi 100 C'!B8</f>
        <v>106.749</v>
      </c>
      <c r="C8" s="42">
        <f>'Evaluasi 100 C'!C8</f>
        <v>-0.35976652669466103</v>
      </c>
      <c r="D8" s="42">
        <f>'Evaluasi 100 C'!E8</f>
        <v>107.914</v>
      </c>
      <c r="E8" s="42">
        <f>'Evaluasi 100 C'!F8</f>
        <v>-0.35990629874025193</v>
      </c>
      <c r="F8" s="42">
        <f>'Evaluasi 100 C'!H8</f>
        <v>106.59399999999999</v>
      </c>
      <c r="G8" s="42">
        <f>'Evaluasi 100 C'!I8</f>
        <v>-0.22656994136651909</v>
      </c>
      <c r="H8" s="42">
        <f>'Evaluasi 100 C'!K8</f>
        <v>106.956</v>
      </c>
      <c r="I8" s="42">
        <f>'Evaluasi 100 C'!L8</f>
        <v>-0.35979136172765441</v>
      </c>
      <c r="J8" s="42">
        <f>'Evaluasi 100 C'!N8</f>
        <v>105.197</v>
      </c>
      <c r="K8" s="42">
        <f>'Evaluasi 100 C'!O8</f>
        <v>-0.35958032393521294</v>
      </c>
      <c r="L8" s="42">
        <f>'Evaluasi 100 C'!Q8</f>
        <v>106.529</v>
      </c>
      <c r="M8" s="42">
        <f>'Evaluasi 100 C'!R8</f>
        <v>-1.5813998082454456E-2</v>
      </c>
      <c r="N8" s="42">
        <f>'Evaluasi 100 C'!T8</f>
        <v>104.669</v>
      </c>
      <c r="O8" s="42">
        <f>'Evaluasi 100 C'!U8</f>
        <v>-0.35951697660467902</v>
      </c>
      <c r="P8" s="42">
        <f>'Evaluasi 100 C'!W8</f>
        <v>104.996</v>
      </c>
      <c r="Q8" s="42">
        <f>'Evaluasi 100 C'!X8</f>
        <v>-0.35955620875824834</v>
      </c>
      <c r="R8" s="42">
        <f>'Evaluasi 100 C'!Z8</f>
        <v>106.80800000000001</v>
      </c>
      <c r="S8" s="50">
        <f>'Evaluasi 100 C'!AA8</f>
        <v>-0.3597736052789442</v>
      </c>
      <c r="T8" s="50">
        <f>IF($T$3=Database!$A$11,
_xlfn.FORECAST.LINEAR(
B8,
INDEX('DS2024'!$B$20:$B$35,MATCH(B8,'DS2024'!$A$20:$A$35,1)):
INDEX('DS2024'!$B$20:$B$35,MATCH(B8,'DS2024'!$A$20:$A$35,1)+1),
INDEX('DS2024'!$A$20:$A$35,MATCH(B8,'DS2024'!$A$20:$A$35,1)):
INDEX('DS2024'!$A$20:$A$35,MATCH(B8,'DS2024'!$A$20:$A$35,1)+1)),
IF($T$3=Database!$A$12,
_xlfn.FORECAST.LINEAR(
B8,
INDEX('DS2024'!$E$20:$E$35,MATCH(B8,'DS2024'!$D$20:$D$35,1)):
INDEX('DS2024'!$E$20:$E$35,MATCH(B8,'DS2024'!$D$20:$D$35,1)+1),
INDEX('DS2024'!$D$20:$D$35,MATCH(B8,'DS2024'!$D$20:$D$35,1)):
INDEX('DS2024'!$D$20:$D$35,MATCH(B8,'DS2024'!$D$20:$D$35,1)+1)),
IF($T$3=Database!$A$13,
_xlfn.FORECAST.LINEAR(
B8,
INDEX('DS2024'!$H$20:$H$35,MATCH(B8,'DS2024'!$G$20:$G$35,1)):
INDEX('DS2024'!$H$20:$H$35,MATCH(B8,'DS2024'!$G$20:$G$35,1)+1),
INDEX('DS2024'!$G$20:$G$35,MATCH(B8,'DS2024'!$G$20:$G$35,1)):
INDEX('DS2024'!$G$20:$G$35,MATCH(B8,'DS2024'!$G$20:$G$35,1)+1)),
IF($T$3=Database!$A$14,
_xlfn.FORECAST.LINEAR(
B8,
INDEX('DS2024'!$K$20:$K$35,MATCH(B8,'DS2024'!$J$20:$J$35,1)):
INDEX('DS2024'!$K$20:$K$35,MATCH(B8,'DS2024'!$J$20:$J$35,1)+1),
INDEX('DS2024'!$J$20:$J$35,MATCH(B8,'DS2024'!$J$20:$J$35,1)):
INDEX('DS2024'!$J$20:$J$35,MATCH(B8,'DS2024'!$J$20:$J$35,1)+1)),
IF($T$3=Database!$A$15,
_xlfn.FORECAST.LINEAR(
B8,
INDEX('DS2024'!$N$20:$N$35,MATCH(B8,'DS2024'!$M$20:$M$35,1)):
INDEX('DS2024'!$N$20:$N$35,MATCH(B8,'DS2024'!$M$20:$M$35,1)+1),
INDEX('DS2024'!$M$20:$M$35,MATCH(B8,'DS2024'!$M$20:$M$35,1)):
INDEX('DS2024'!$M$20:$M$35,MATCH(B8,'DS2024'!$M$20:$M$35,1)+1)),
IF($T$3=Database!$A$16,
_xlfn.FORECAST.LINEAR(
B8,
INDEX('DS2024'!$Q$20:$Q$35,MATCH(B8,'DS2024'!$P$20:$P$35,1)):
INDEX('DS2024'!$Q$20:$Q$35,MATCH(B8,'DS2024'!$P$20:$P$35,1)+1),
INDEX('DS2024'!$P$20:$P$35,MATCH(B8,'DS2024'!$P$20:$P$35,1)):
INDEX('DS2024'!$P$20:$P$35,MATCH(B8,'DS2024'!$P$20:$P$35,1)+1)),
IF($T$3=Database!$A$17,
_xlfn.FORECAST.LINEAR(
B8,
INDEX('DS2024'!$T$20:$T$35,MATCH(B8,'DS2024'!$S$20:$S$35,1)):
INDEX('DS2024'!$T$20:$T$35,MATCH(B8,'DS2024'!$S$20:$S$35,1)+1),
INDEX('DS2024'!$S$20:$S$35,MATCH(B8,'DS2024'!$S$20:$S$35,1)):
INDEX('DS2024'!$S$20:$S$35,MATCH(B8,'DS2024'!$S$20:$S$35,1)+1)),
IF($T$3=Database!$A$18,
_xlfn.FORECAST.LINEAR(
B8,
INDEX('DS2024'!$W$20:$W$35,MATCH(B8,'DS2024'!$V$20:$V$35,1)):
INDEX('DS2024'!$W$20:$W$35,MATCH(B8,'DS2024'!$V$20:$V$35,1)+1),
INDEX('DS2024'!$V$20:$V$35,MATCH(B8,'DS2024'!$V$20:$V$35,1)):
INDEX('DS2024'!$V$20:$V$35,MATCH(B8,'DS2024'!$V$20:$V$35,1)+1)),
IF($T$3=Database!$A$19,
_xlfn.FORECAST.LINEAR(
B8,
INDEX('DS2024'!$Z$20:$Z$35,MATCH(B8,'DS2024'!$Y$20:$Y$35,1)):
INDEX('DS2024'!$Z$20:$Z$35,MATCH(B8,'DS2024'!$Y$20:$Y$35,1)+1),
INDEX('DS2024'!$Y$20:$Y$35,MATCH(B8,'DS2024'!$Y$20:$Y$35,1)):
INDEX('DS2024'!$Y$20:$Y$35,MATCH(B8,'DS2024'!$Y$20:$Y$35,1)+1)),
IF($T$3=Database!$A$20,
_xlfn.FORECAST.LINEAR(
B8,
INDEX('DS2024'!$AC$20:$AC$35,MATCH(B8,'DS2024'!$AB$20:$AB$35,1)):
INDEX('DS2024'!$AC$20:$AC$35,MATCH(B8,'DS2024'!$AB$20:$AB$35,1)+1),
INDEX('DS2024'!$AB$20:$AB$35,MATCH(B8,'DS2024'!$AB$20:$AB$35,1)):
INDEX('DS2024'!$AB$20:$AB$35,MATCH(B8,'DS2024'!$AB$20:$AB$35,1)+1)),
IF($T$3=Database!$A$2,
_xlfn.FORECAST.LINEAR(
B8,
INDEX('DS2024'!$B$5:$B$15,MATCH(B8,'DS2024'!$A$5:$A$15,1)):
INDEX('DS2024'!$B$5:$B$15,MATCH(B8,'DS2024'!$A$5:$A$15,1)+1),
INDEX('DS2024'!$A$5:$A$15,MATCH(B8,'DS2024'!$A$5:$A$15,1)):
INDEX('DS2024'!$A$5:$A$15,MATCH(B8,'DS2024'!$A$5:$A$15,1)+1)),
IF($T$3=Database!$A$3,
_xlfn.FORECAST.LINEAR(
B8,
INDEX('DS2024'!$E$5:$E$15,MATCH(B8,'DS2024'!$D$5:$D$15,1)):
INDEX('DS2024'!$E$5:$E$15,MATCH(B8,'DS2024'!$D$5:$D$15,1)+1),
INDEX('DS2024'!$D$5:$D$15,MATCH(B8,'DS2024'!$D$5:$D$15,1)):
INDEX('DS2024'!$D$5:$D$15,MATCH(B8,'DS2024'!$D$5:$D$15,1)+1)),
IF($T$3=Database!$A$4,
_xlfn.FORECAST.LINEAR(
B8,
INDEX('DS2024'!$H$5:$H$15,MATCH(B8,'DS2024'!$G$5:$G$15,1)):
INDEX('DS2024'!$H$5:$H$15,MATCH(B8,'DS2024'!$G$5:$G$15,1)+1),
INDEX('DS2024'!$G$5:$G$15,MATCH(B8,'DS2024'!$G$5:$G$15,1)):
INDEX('DS2024'!$G$5:$G$15,MATCH(B8,'DS2024'!$G$5:$G$15,1)+1)),
IF($T$3=Database!$A$5,
_xlfn.FORECAST.LINEAR(
B8,
INDEX('DS2024'!$K$5:$K$15,MATCH(B8,'DS2024'!$J$5:$J$15,1)):
INDEX('DS2024'!$K$5:$K$15,MATCH(B8,'DS2024'!$J$5:$J$15,1)+1),
INDEX('DS2024'!$J$5:$J$15,MATCH(B8,'DS2024'!$J$5:$J$15,1)):
INDEX('DS2024'!$J$5:$J$15,MATCH(B8,'DS2024'!$J$5:$J$15,1)+1)),
IF($T$3=Database!$A$6,
_xlfn.FORECAST.LINEAR(
B8,
INDEX('DS2024'!$N$5:$N$15,MATCH(B8,'DS2024'!$M$5:$M$15,1)):
INDEX('DS2024'!$N$5:$N$15,MATCH(B8,'DS2024'!$M$5:$M$15,1)+1),
INDEX('DS2024'!$M$5:$M$15,MATCH(B8,'DS2024'!$M$5:$M$15,1)):
INDEX('DS2024'!$M$5:$M$15,MATCH(B8,'DS2024'!$M$5:$M$15,1)+1)),
IF($T$3=Database!$A$7,
_xlfn.FORECAST.LINEAR(
B8,
INDEX('DS2024'!$Q$5:$Q$15,MATCH(B8,'DS2024'!$P$5:$P$15,1)):
INDEX('DS2024'!$Q$5:$Q$15,MATCH(B8,'DS2024'!$P$5:$P$15,1)+1),
INDEX('DS2024'!$P$5:$P$15,MATCH(B8,'DS2024'!$P$5:$P$15,1)):
INDEX('DS2024'!$P$5:$P$15,MATCH(B8,'DS2024'!$P$5:$P$15,1)+1)),
IF($T$3=Database!$A$8,
_xlfn.FORECAST.LINEAR(
B8,
INDEX('DS2024'!$T$5:$T$15,MATCH(B8,'DS2024'!$S$5:$S$15,1)):
INDEX('DS2024'!$T$5:$T$15,MATCH(B8,'DS2024'!$S$5:$S$15,1)+1),
INDEX('DS2024'!$S$5:$S$15,MATCH(B8,'DS2024'!$S$5:$S$15,1)):
INDEX('DS2024'!$S$5:$S$15,MATCH(B8,'DS2024'!$S$5:$S$15,1)+1)),
IF($T$3=Database!$A$9,
_xlfn.FORECAST.LINEAR(
B8,
INDEX('DS2024'!$W$5:$W$15,MATCH(B8,'DS2024'!$V$5:$V$15,1)):
INDEX('DS2024'!$W$5:$W$15,MATCH(B8,'DS2024'!$V$5:$V$15,1)+1),
INDEX('DS2024'!$V$5:$V$15,MATCH(B8,'DS2024'!$V$5:$V$15,1)):
INDEX('DS2024'!$V$5:$V$15,MATCH(B8,'DS2024'!$V$5:$V$15,1)+1)),
IF($T$3=Database!$A$10,
_xlfn.FORECAST.LINEAR(
B8,
INDEX('DS2024'!$Z$5:$Z$15,MATCH(B8,'DS2024'!$Y$5:$Y$15,1)):
INDEX('DS2024'!$Z$5:$Z$15,MATCH(B8,'DS2024'!$Y$5:$Y$15,1)+1),
INDEX('DS2024'!$Y$5:$Y$15,MATCH(B8,'DS2024'!$Y$5:$Y$15,1)):
INDEX('DS2024'!$Y$5:$Y$15,MATCH(B8,'DS2024'!$Y$5:$Y$15,1)+1))
)))))))))))))))))))</f>
        <v>0.10389352092409769</v>
      </c>
      <c r="U8" s="50">
        <f>IF($U$3=Database!$A$11,
_xlfn.FORECAST.LINEAR(
D8,
INDEX('DS2024'!$B$20:$B$35,MATCH(D8,'DS2024'!$A$20:$A$35,1)):
INDEX('DS2024'!$B$20:$B$35,MATCH(D8,'DS2024'!$A$20:$A$35,1)+1),
INDEX('DS2024'!$A$20:$A$35,MATCH(D8,'DS2024'!$A$20:$A$35,1)):
INDEX('DS2024'!$A$20:$A$35,MATCH(D8,'DS2024'!$A$20:$A$35,1)+1)),
IF($U$3=Database!$A$12,
_xlfn.FORECAST.LINEAR(
D8,
INDEX('DS2024'!$E$20:$E$35,MATCH(D8,'DS2024'!$D$20:$D$35,1)):
INDEX('DS2024'!$E$20:$E$35,MATCH(D8,'DS2024'!$D$20:$D$35,1)+1),
INDEX('DS2024'!$D$20:$D$35,MATCH(D8,'DS2024'!$D$20:$D$35,1)):
INDEX('DS2024'!$D$20:$D$35,MATCH(D8,'DS2024'!$D$20:$D$35,1)+1)),
IF($U$3=Database!$A$13,
_xlfn.FORECAST.LINEAR(
D8,
INDEX('DS2024'!$H$20:$H$35,MATCH(D8,'DS2024'!$G$20:$G$35,1)):
INDEX('DS2024'!$H$20:$H$35,MATCH(D8,'DS2024'!$G$20:$G$35,1)+1),
INDEX('DS2024'!$G$20:$G$35,MATCH(D8,'DS2024'!$G$20:$G$35,1)):
INDEX('DS2024'!$G$20:$G$35,MATCH(D8,'DS2024'!$G$20:$G$35,1)+1)),
IF($U$3=Database!$A$14,
_xlfn.FORECAST.LINEAR(
D8,
INDEX('DS2024'!$K$20:$K$35,MATCH(D8,'DS2024'!$J$20:$J$35,1)):
INDEX('DS2024'!$K$20:$K$35,MATCH(D8,'DS2024'!$J$20:$J$35,1)+1),
INDEX('DS2024'!$J$20:$J$35,MATCH(D8,'DS2024'!$J$20:$J$35,1)):
INDEX('DS2024'!$J$20:$J$35,MATCH(D8,'DS2024'!$J$20:$J$35,1)+1)),
IF($U$3=Database!$A$15,
_xlfn.FORECAST.LINEAR(
D8,
INDEX('DS2024'!$N$20:$N$35,MATCH(D8,'DS2024'!$M$20:$M$35,1)):
INDEX('DS2024'!$N$20:$N$35,MATCH(D8,'DS2024'!$M$20:$M$35,1)+1),
INDEX('DS2024'!$M$20:$M$35,MATCH(D8,'DS2024'!$M$20:$M$35,1)):
INDEX('DS2024'!$M$20:$M$35,MATCH(D8,'DS2024'!$M$20:$M$35,1)+1)),
IF($U$3=Database!$A$16,
_xlfn.FORECAST.LINEAR(
D8,
INDEX('DS2024'!$Q$20:$Q$35,MATCH(D8,'DS2024'!$P$20:$P$35,1)):
INDEX('DS2024'!$Q$20:$Q$35,MATCH(D8,'DS2024'!$P$20:$P$35,1)+1),
INDEX('DS2024'!$P$20:$P$35,MATCH(D8,'DS2024'!$P$20:$P$35,1)):
INDEX('DS2024'!$P$20:$P$35,MATCH(D8,'DS2024'!$P$20:$P$35,1)+1)),
IF($U$3=Database!$A$17,
_xlfn.FORECAST.LINEAR(
D8,
INDEX('DS2024'!$T$20:$T$35,MATCH(D8,'DS2024'!$S$20:$S$35,1)):
INDEX('DS2024'!$T$20:$T$35,MATCH(D8,'DS2024'!$S$20:$S$35,1)+1),
INDEX('DS2024'!$S$20:$S$35,MATCH(D8,'DS2024'!$S$20:$S$35,1)):
INDEX('DS2024'!$S$20:$S$35,MATCH(D8,'DS2024'!$S$20:$S$35,1)+1)),
IF($U$3=Database!$A$18,
_xlfn.FORECAST.LINEAR(
D8,
INDEX('DS2024'!$W$20:$W$35,MATCH(D8,'DS2024'!$V$20:$V$35,1)):
INDEX('DS2024'!$W$20:$W$35,MATCH(D8,'DS2024'!$V$20:$V$35,1)+1),
INDEX('DS2024'!$V$20:$V$35,MATCH(D8,'DS2024'!$V$20:$V$35,1)):
INDEX('DS2024'!$V$20:$V$35,MATCH(D8,'DS2024'!$V$20:$V$35,1)+1)),
IF($U$3=Database!$A$19,
_xlfn.FORECAST.LINEAR(
D8,
INDEX('DS2024'!$Z$20:$Z$35,MATCH(D8,'DS2024'!$Y$20:$Y$35,1)):
INDEX('DS2024'!$Z$20:$Z$35,MATCH(D8,'DS2024'!$Y$20:$Y$35,1)+1),
INDEX('DS2024'!$Y$20:$Y$35,MATCH(D8,'DS2024'!$Y$20:$Y$35,1)):
INDEX('DS2024'!$Y$20:$Y$35,MATCH(D8,'DS2024'!$Y$20:$Y$35,1)+1)),
IF($U$3=Database!$A$20,
_xlfn.FORECAST.LINEAR(
D8,
INDEX('DS2024'!$AC$20:$AC$35,MATCH(D8,'DS2024'!$AB$20:$AB$35,1)):
INDEX('DS2024'!$AC$20:$AC$35,MATCH(D8,'DS2024'!$AB$20:$AB$35,1)+1),
INDEX('DS2024'!$AB$20:$AB$35,MATCH(D8,'DS2024'!$AB$20:$AB$35,1)):
INDEX('DS2024'!$AB$20:$AB$35,MATCH(D8,'DS2024'!$AB$20:$AB$35,1)+1)),
IF($U$3=Database!$A$2,
_xlfn.FORECAST.LINEAR(
D8,
INDEX('DS2024'!$B$5:$B$15,MATCH(D8,'DS2024'!$A$5:$A$15,1)):
INDEX('DS2024'!$B$5:$B$15,MATCH(D8,'DS2024'!$A$5:$A$15,1)+1),
INDEX('DS2024'!$A$5:$A$15,MATCH(D8,'DS2024'!$A$5:$A$15,1)):
INDEX('DS2024'!$A$5:$A$15,MATCH(D8,'DS2024'!$A$5:$A$15,1)+1)),
IF($U$3=Database!$A$3,
_xlfn.FORECAST.LINEAR(
D8,
INDEX('DS2024'!$E$5:$E$15,MATCH(D8,'DS2024'!$D$5:$D$15,1)):
INDEX('DS2024'!$E$5:$E$15,MATCH(D8,'DS2024'!$D$5:$D$15,1)+1),
INDEX('DS2024'!$D$5:$D$15,MATCH(D8,'DS2024'!$D$5:$D$15,1)):
INDEX('DS2024'!$D$5:$D$15,MATCH(D8,'DS2024'!$D$5:$D$15,1)+1)),
IF($U$3=Database!$A$4,
_xlfn.FORECAST.LINEAR(
D8,
INDEX('DS2024'!$H$5:$H$15,MATCH(D8,'DS2024'!$G$5:$G$15,1)):
INDEX('DS2024'!$H$5:$H$15,MATCH(D8,'DS2024'!$G$5:$G$15,1)+1),
INDEX('DS2024'!$G$5:$G$15,MATCH(D8,'DS2024'!$G$5:$G$15,1)):
INDEX('DS2024'!$G$5:$G$15,MATCH(D8,'DS2024'!$G$5:$G$15,1)+1)),
IF($U$3=Database!$A$5,
_xlfn.FORECAST.LINEAR(
D8,
INDEX('DS2024'!$K$5:$K$15,MATCH(D8,'DS2024'!$J$5:$J$15,1)):
INDEX('DS2024'!$K$5:$K$15,MATCH(D8,'DS2024'!$J$5:$J$15,1)+1),
INDEX('DS2024'!$J$5:$J$15,MATCH(D8,'DS2024'!$J$5:$J$15,1)):
INDEX('DS2024'!$J$5:$J$15,MATCH(D8,'DS2024'!$J$5:$J$15,1)+1)),
IF($U$3=Database!$A$6,
_xlfn.FORECAST.LINEAR(
D8,
INDEX('DS2024'!$N$5:$N$15,MATCH(D8,'DS2024'!$M$5:$M$15,1)):
INDEX('DS2024'!$N$5:$N$15,MATCH(D8,'DS2024'!$M$5:$M$15,1)+1),
INDEX('DS2024'!$M$5:$M$15,MATCH(D8,'DS2024'!$M$5:$M$15,1)):
INDEX('DS2024'!$M$5:$M$15,MATCH(D8,'DS2024'!$M$5:$M$15,1)+1)),
IF($U$3=Database!$A$7,
_xlfn.FORECAST.LINEAR(
D8,
INDEX('DS2024'!$Q$5:$Q$15,MATCH(D8,'DS2024'!$P$5:$P$15,1)):
INDEX('DS2024'!$Q$5:$Q$15,MATCH(D8,'DS2024'!$P$5:$P$15,1)+1),
INDEX('DS2024'!$P$5:$P$15,MATCH(D8,'DS2024'!$P$5:$P$15,1)):
INDEX('DS2024'!$P$5:$P$15,MATCH(D8,'DS2024'!$P$5:$P$15,1)+1)),
IF($U$3=Database!$A$8,
_xlfn.FORECAST.LINEAR(
D8,
INDEX('DS2024'!$T$5:$T$15,MATCH(D8,'DS2024'!$S$5:$S$15,1)):
INDEX('DS2024'!$T$5:$T$15,MATCH(D8,'DS2024'!$S$5:$S$15,1)+1),
INDEX('DS2024'!$S$5:$S$15,MATCH(D8,'DS2024'!$S$5:$S$15,1)):
INDEX('DS2024'!$S$5:$S$15,MATCH(D8,'DS2024'!$S$5:$S$15,1)+1)),
IF($U$3=Database!$A$9,
_xlfn.FORECAST.LINEAR(
D8,
INDEX('DS2024'!$W$5:$W$15,MATCH(D8,'DS2024'!$V$5:$V$15,1)):
INDEX('DS2024'!$W$5:$W$15,MATCH(D8,'DS2024'!$V$5:$V$15,1)+1),
INDEX('DS2024'!$V$5:$V$15,MATCH(D8,'DS2024'!$V$5:$V$15,1)):
INDEX('DS2024'!$V$5:$V$15,MATCH(D8,'DS2024'!$V$5:$V$15,1)+1)),
IF($U$3=Database!$A$10,
_xlfn.FORECAST.LINEAR(
D8,
INDEX('DS2024'!$Z$5:$Z$15,MATCH(D8,'DS2024'!$Y$5:$Y$15,1)):
INDEX('DS2024'!$Z$5:$Z$15,MATCH(D8,'DS2024'!$Y$5:$Y$15,1)+1),
INDEX('DS2024'!$Y$5:$Y$15,MATCH(D8,'DS2024'!$Y$5:$Y$15,1)):
INDEX('DS2024'!$Y$5:$Y$15,MATCH(D8,'DS2024'!$Y$5:$Y$15,1)+1))
)))))))))))))))))))</f>
        <v>0.10454542547663775</v>
      </c>
      <c r="V8" s="50">
        <f>IF($V$3=Database!$A$11,
_xlfn.FORECAST.LINEAR(
F8,
INDEX('DS2024'!$B$20:$B$35,MATCH(F8,'DS2024'!$A$20:$A$35,1)):
INDEX('DS2024'!$B$20:$B$35,MATCH(F8,'DS2024'!$A$20:$A$35,1)+1),
INDEX('DS2024'!$A$20:$A$35,MATCH(F8,'DS2024'!$A$20:$A$35,1)):
INDEX('DS2024'!$A$20:$A$35,MATCH(F8,'DS2024'!$A$20:$A$35,1)+1)),
IF($V$3=Database!$A$12,
_xlfn.FORECAST.LINEAR(
F8,
INDEX('DS2024'!$E$20:$E$35,MATCH(F8,'DS2024'!$D$20:$D$35,1)):
INDEX('DS2024'!$E$20:$E$35,MATCH(F8,'DS2024'!$D$20:$D$35,1)+1),
INDEX('DS2024'!$D$20:$D$35,MATCH(F8,'DS2024'!$D$20:$D$35,1)):
INDEX('DS2024'!$D$20:$D$35,MATCH(F8,'DS2024'!$D$20:$D$35,1)+1)),
IF($V$3=Database!$A$13,
_xlfn.FORECAST.LINEAR(
F8,
INDEX('DS2024'!$H$20:$H$35,MATCH(F8,'DS2024'!$G$20:$G$35,1)):
INDEX('DS2024'!$H$20:$H$35,MATCH(F8,'DS2024'!$G$20:$G$35,1)+1),
INDEX('DS2024'!$G$20:$G$35,MATCH(F8,'DS2024'!$G$20:$G$35,1)):
INDEX('DS2024'!$G$20:$G$35,MATCH(F8,'DS2024'!$G$20:$G$35,1)+1)),
IF($V$3=Database!$A$14,
_xlfn.FORECAST.LINEAR(
F8,
INDEX('DS2024'!$K$20:$K$35,MATCH(F8,'DS2024'!$J$20:$J$35,1)):
INDEX('DS2024'!$K$20:$K$35,MATCH(F8,'DS2024'!$J$20:$J$35,1)+1),
INDEX('DS2024'!$J$20:$J$35,MATCH(F8,'DS2024'!$J$20:$J$35,1)):
INDEX('DS2024'!$J$20:$J$35,MATCH(F8,'DS2024'!$J$20:$J$35,1)+1)),
IF($V$3=Database!$A$15,
_xlfn.FORECAST.LINEAR(
F8,
INDEX('DS2024'!$N$20:$N$35,MATCH(F8,'DS2024'!$M$20:$M$35,1)):
INDEX('DS2024'!$N$20:$N$35,MATCH(F8,'DS2024'!$M$20:$M$35,1)+1),
INDEX('DS2024'!$M$20:$M$35,MATCH(F8,'DS2024'!$M$20:$M$35,1)):
INDEX('DS2024'!$M$20:$M$35,MATCH(F8,'DS2024'!$M$20:$M$35,1)+1)),
IF($V$3=Database!$A$16,
_xlfn.FORECAST.LINEAR(
F8,
INDEX('DS2024'!$Q$20:$Q$35,MATCH(F8,'DS2024'!$P$20:$P$35,1)):
INDEX('DS2024'!$Q$20:$Q$35,MATCH(F8,'DS2024'!$P$20:$P$35,1)+1),
INDEX('DS2024'!$P$20:$P$35,MATCH(F8,'DS2024'!$P$20:$P$35,1)):
INDEX('DS2024'!$P$20:$P$35,MATCH(F8,'DS2024'!$P$20:$P$35,1)+1)),
IF($V$3=Database!$A$17,
_xlfn.FORECAST.LINEAR(
F8,
INDEX('DS2024'!$T$20:$T$35,MATCH(F8,'DS2024'!$S$20:$S$35,1)):
INDEX('DS2024'!$T$20:$T$35,MATCH(F8,'DS2024'!$S$20:$S$35,1)+1),
INDEX('DS2024'!$S$20:$S$35,MATCH(F8,'DS2024'!$S$20:$S$35,1)):
INDEX('DS2024'!$S$20:$S$35,MATCH(F8,'DS2024'!$S$20:$S$35,1)+1)),
IF($V$3=Database!$A$18,
_xlfn.FORECAST.LINEAR(
F8,
INDEX('DS2024'!$W$20:$W$35,MATCH(F8,'DS2024'!$V$20:$V$35,1)):
INDEX('DS2024'!$W$20:$W$35,MATCH(F8,'DS2024'!$V$20:$V$35,1)+1),
INDEX('DS2024'!$V$20:$V$35,MATCH(F8,'DS2024'!$V$20:$V$35,1)):
INDEX('DS2024'!$V$20:$V$35,MATCH(F8,'DS2024'!$V$20:$V$35,1)+1)),
IF($V$3=Database!$A$19,
_xlfn.FORECAST.LINEAR(
F8,
INDEX('DS2024'!$Z$20:$Z$35,MATCH(F8,'DS2024'!$Y$20:$Y$35,1)):
INDEX('DS2024'!$Z$20:$Z$35,MATCH(F8,'DS2024'!$Y$20:$Y$35,1)+1),
INDEX('DS2024'!$Y$20:$Y$35,MATCH(F8,'DS2024'!$Y$20:$Y$35,1)):
INDEX('DS2024'!$Y$20:$Y$35,MATCH(F8,'DS2024'!$Y$20:$Y$35,1)+1)),
IF($V$3=Database!$A$20,
_xlfn.FORECAST.LINEAR(
F8,
INDEX('DS2024'!$AC$20:$AC$35,MATCH(F8,'DS2024'!$AB$20:$AB$35,1)):
INDEX('DS2024'!$AC$20:$AC$35,MATCH(F8,'DS2024'!$AB$20:$AB$35,1)+1),
INDEX('DS2024'!$AB$20:$AB$35,MATCH(F8,'DS2024'!$AB$20:$AB$35,1)):
INDEX('DS2024'!$AB$20:$AB$35,MATCH(F8,'DS2024'!$AB$20:$AB$35,1)+1)),
IF($V$3=Database!$A$2,
_xlfn.FORECAST.LINEAR(
F8,
INDEX('DS2024'!$B$5:$B$15,MATCH(F8,'DS2024'!$A$5:$A$15,1)):
INDEX('DS2024'!$B$5:$B$15,MATCH(F8,'DS2024'!$A$5:$A$15,1)+1),
INDEX('DS2024'!$A$5:$A$15,MATCH(F8,'DS2024'!$A$5:$A$15,1)):
INDEX('DS2024'!$A$5:$A$15,MATCH(F8,'DS2024'!$A$5:$A$15,1)+1)),
IF($V$3=Database!$A$3,
_xlfn.FORECAST.LINEAR(
F8,
INDEX('DS2024'!$E$5:$E$15,MATCH(F8,'DS2024'!$D$5:$D$15,1)):
INDEX('DS2024'!$E$5:$E$15,MATCH(F8,'DS2024'!$D$5:$D$15,1)+1),
INDEX('DS2024'!$D$5:$D$15,MATCH(F8,'DS2024'!$D$5:$D$15,1)):
INDEX('DS2024'!$D$5:$D$15,MATCH(F8,'DS2024'!$D$5:$D$15,1)+1)),
IF($V$3=Database!$A$4,
_xlfn.FORECAST.LINEAR(
F8,
INDEX('DS2024'!$H$5:$H$15,MATCH(F8,'DS2024'!$G$5:$G$15,1)):
INDEX('DS2024'!$H$5:$H$15,MATCH(F8,'DS2024'!$G$5:$G$15,1)+1),
INDEX('DS2024'!$G$5:$G$15,MATCH(F8,'DS2024'!$G$5:$G$15,1)):
INDEX('DS2024'!$G$5:$G$15,MATCH(F8,'DS2024'!$G$5:$G$15,1)+1)),
IF($V$3=Database!$A$5,
_xlfn.FORECAST.LINEAR(
F8,
INDEX('DS2024'!$K$5:$K$15,MATCH(F8,'DS2024'!$J$5:$J$15,1)):
INDEX('DS2024'!$K$5:$K$15,MATCH(F8,'DS2024'!$J$5:$J$15,1)+1),
INDEX('DS2024'!$J$5:$J$15,MATCH(F8,'DS2024'!$J$5:$J$15,1)):
INDEX('DS2024'!$J$5:$J$15,MATCH(F8,'DS2024'!$J$5:$J$15,1)+1)),
IF($V$3=Database!$A$6,
_xlfn.FORECAST.LINEAR(
F8,
INDEX('DS2024'!$N$5:$N$15,MATCH(F8,'DS2024'!$M$5:$M$15,1)):
INDEX('DS2024'!$N$5:$N$15,MATCH(F8,'DS2024'!$M$5:$M$15,1)+1),
INDEX('DS2024'!$M$5:$M$15,MATCH(F8,'DS2024'!$M$5:$M$15,1)):
INDEX('DS2024'!$M$5:$M$15,MATCH(F8,'DS2024'!$M$5:$M$15,1)+1)),
IF($V$3=Database!$A$7,
_xlfn.FORECAST.LINEAR(
F8,
INDEX('DS2024'!$Q$5:$Q$15,MATCH(F8,'DS2024'!$P$5:$P$15,1)):
INDEX('DS2024'!$Q$5:$Q$15,MATCH(F8,'DS2024'!$P$5:$P$15,1)+1),
INDEX('DS2024'!$P$5:$P$15,MATCH(F8,'DS2024'!$P$5:$P$15,1)):
INDEX('DS2024'!$P$5:$P$15,MATCH(F8,'DS2024'!$P$5:$P$15,1)+1)),
IF($V$3=Database!$A$8,
_xlfn.FORECAST.LINEAR(
F8,
INDEX('DS2024'!$T$5:$T$15,MATCH(F8,'DS2024'!$S$5:$S$15,1)):
INDEX('DS2024'!$T$5:$T$15,MATCH(F8,'DS2024'!$S$5:$S$15,1)+1),
INDEX('DS2024'!$S$5:$S$15,MATCH(F8,'DS2024'!$S$5:$S$15,1)):
INDEX('DS2024'!$S$5:$S$15,MATCH(F8,'DS2024'!$S$5:$S$15,1)+1)),
IF($V$3=Database!$A$9,
_xlfn.FORECAST.LINEAR(
F8,
INDEX('DS2024'!$W$5:$W$15,MATCH(F8,'DS2024'!$V$5:$V$15,1)):
INDEX('DS2024'!$W$5:$W$15,MATCH(F8,'DS2024'!$V$5:$V$15,1)+1),
INDEX('DS2024'!$V$5:$V$15,MATCH(F8,'DS2024'!$V$5:$V$15,1)):
INDEX('DS2024'!$V$5:$V$15,MATCH(F8,'DS2024'!$V$5:$V$15,1)+1)),
IF($V$3=Database!$A$10,
_xlfn.FORECAST.LINEAR(
F8,
INDEX('DS2024'!$Z$5:$Z$15,MATCH(F8,'DS2024'!$Y$5:$Y$15,1)):
INDEX('DS2024'!$Z$5:$Z$15,MATCH(F8,'DS2024'!$Y$5:$Y$15,1)+1),
INDEX('DS2024'!$Y$5:$Y$15,MATCH(F8,'DS2024'!$Y$5:$Y$15,1)):
INDEX('DS2024'!$Y$5:$Y$15,MATCH(F8,'DS2024'!$Y$5:$Y$15,1)+1))
)))))))))))))))))))</f>
        <v>0.10371009915240682</v>
      </c>
      <c r="W8" s="50">
        <f>IF($W$3=Database!$A$11,
_xlfn.FORECAST.LINEAR(
H8,
INDEX('DS2024'!$B$20:$B$35,MATCH(H8,'DS2024'!$A$20:$A$35,1)):
INDEX('DS2024'!$B$20:$B$35,MATCH(H8,'DS2024'!$A$20:$A$35,1)+1),
INDEX('DS2024'!$A$20:$A$35,MATCH(H8,'DS2024'!$A$20:$A$35,1)):
INDEX('DS2024'!$A$20:$A$35,MATCH(H8,'DS2024'!$A$20:$A$35,1)+1)),
IF($W$3=Database!$A$12,
_xlfn.FORECAST.LINEAR(
H8,
INDEX('DS2024'!$E$20:$E$35,MATCH(H8,'DS2024'!$D$20:$D$35,1)):
INDEX('DS2024'!$E$20:$E$35,MATCH(H8,'DS2024'!$D$20:$D$35,1)+1),
INDEX('DS2024'!$D$20:$D$35,MATCH(H8,'DS2024'!$D$20:$D$35,1)):
INDEX('DS2024'!$D$20:$D$35,MATCH(H8,'DS2024'!$D$20:$D$35,1)+1)),
IF($W$3=Database!$A$13,
_xlfn.FORECAST.LINEAR(
H8,
INDEX('DS2024'!$H$20:$H$35,MATCH(H8,'DS2024'!$G$20:$G$35,1)):
INDEX('DS2024'!$H$20:$H$35,MATCH(H8,'DS2024'!$G$20:$G$35,1)+1),
INDEX('DS2024'!$G$20:$G$35,MATCH(H8,'DS2024'!$G$20:$G$35,1)):
INDEX('DS2024'!$G$20:$G$35,MATCH(H8,'DS2024'!$G$20:$G$35,1)+1)),
IF($W$3=Database!$A$14,
_xlfn.FORECAST.LINEAR(
H8,
INDEX('DS2024'!$K$20:$K$35,MATCH(H8,'DS2024'!$J$20:$J$35,1)):
INDEX('DS2024'!$K$20:$K$35,MATCH(H8,'DS2024'!$J$20:$J$35,1)+1),
INDEX('DS2024'!$J$20:$J$35,MATCH(H8,'DS2024'!$J$20:$J$35,1)):
INDEX('DS2024'!$J$20:$J$35,MATCH(H8,'DS2024'!$J$20:$J$35,1)+1)),
IF($W$3=Database!$A$15,
_xlfn.FORECAST.LINEAR(
H8,
INDEX('DS2024'!$N$20:$N$35,MATCH(H8,'DS2024'!$M$20:$M$35,1)):
INDEX('DS2024'!$N$20:$N$35,MATCH(H8,'DS2024'!$M$20:$M$35,1)+1),
INDEX('DS2024'!$M$20:$M$35,MATCH(H8,'DS2024'!$M$20:$M$35,1)):
INDEX('DS2024'!$M$20:$M$35,MATCH(H8,'DS2024'!$M$20:$M$35,1)+1)),
IF($W$3=Database!$A$16,
_xlfn.FORECAST.LINEAR(
H8,
INDEX('DS2024'!$Q$20:$Q$35,MATCH(H8,'DS2024'!$P$20:$P$35,1)):
INDEX('DS2024'!$Q$20:$Q$35,MATCH(H8,'DS2024'!$P$20:$P$35,1)+1),
INDEX('DS2024'!$P$20:$P$35,MATCH(H8,'DS2024'!$P$20:$P$35,1)):
INDEX('DS2024'!$P$20:$P$35,MATCH(H8,'DS2024'!$P$20:$P$35,1)+1)),
IF($W$3=Database!$A$17,
_xlfn.FORECAST.LINEAR(
H8,
INDEX('DS2024'!$T$20:$T$35,MATCH(H8,'DS2024'!$S$20:$S$35,1)):
INDEX('DS2024'!$T$20:$T$35,MATCH(H8,'DS2024'!$S$20:$S$35,1)+1),
INDEX('DS2024'!$S$20:$S$35,MATCH(H8,'DS2024'!$S$20:$S$35,1)):
INDEX('DS2024'!$S$20:$S$35,MATCH(H8,'DS2024'!$S$20:$S$35,1)+1)),
IF($W$3=Database!$A$18,
_xlfn.FORECAST.LINEAR(
H8,
INDEX('DS2024'!$W$20:$W$35,MATCH(H8,'DS2024'!$V$20:$V$35,1)):
INDEX('DS2024'!$W$20:$W$35,MATCH(H8,'DS2024'!$V$20:$V$35,1)+1),
INDEX('DS2024'!$V$20:$V$35,MATCH(H8,'DS2024'!$V$20:$V$35,1)):
INDEX('DS2024'!$V$20:$V$35,MATCH(H8,'DS2024'!$V$20:$V$35,1)+1)),
IF($W$3=Database!$A$19,
_xlfn.FORECAST.LINEAR(
H8,
INDEX('DS2024'!$Z$20:$Z$35,MATCH(H8,'DS2024'!$Y$20:$Y$35,1)):
INDEX('DS2024'!$Z$20:$Z$35,MATCH(H8,'DS2024'!$Y$20:$Y$35,1)+1),
INDEX('DS2024'!$Y$20:$Y$35,MATCH(H8,'DS2024'!$Y$20:$Y$35,1)):
INDEX('DS2024'!$Y$20:$Y$35,MATCH(H8,'DS2024'!$Y$20:$Y$35,1)+1)),
IF($W$3=Database!$A$20,
_xlfn.FORECAST.LINEAR(
H8,
INDEX('DS2024'!$AC$20:$AC$35,MATCH(H8,'DS2024'!$AB$20:$AB$35,1)):
INDEX('DS2024'!$AC$20:$AC$35,MATCH(H8,'DS2024'!$AB$20:$AB$35,1)+1),
INDEX('DS2024'!$AB$20:$AB$35,MATCH(H8,'DS2024'!$AB$20:$AB$35,1)):
INDEX('DS2024'!$AB$20:$AB$35,MATCH(H8,'DS2024'!$AB$20:$AB$35,1)+1)),
IF($W$3=Database!$A$2,
_xlfn.FORECAST.LINEAR(
H8,
INDEX('DS2024'!$B$5:$B$15,MATCH(H8,'DS2024'!$A$5:$A$15,1)):
INDEX('DS2024'!$B$5:$B$15,MATCH(H8,'DS2024'!$A$5:$A$15,1)+1),
INDEX('DS2024'!$A$5:$A$15,MATCH(H8,'DS2024'!$A$5:$A$15,1)):
INDEX('DS2024'!$A$5:$A$15,MATCH(H8,'DS2024'!$A$5:$A$15,1)+1)),
IF($W$3=Database!$A$3,
_xlfn.FORECAST.LINEAR(
H8,
INDEX('DS2024'!$E$5:$E$15,MATCH(H8,'DS2024'!$D$5:$D$15,1)):
INDEX('DS2024'!$E$5:$E$15,MATCH(H8,'DS2024'!$D$5:$D$15,1)+1),
INDEX('DS2024'!$D$5:$D$15,MATCH(H8,'DS2024'!$D$5:$D$15,1)):
INDEX('DS2024'!$D$5:$D$15,MATCH(H8,'DS2024'!$D$5:$D$15,1)+1)),
IF($W$3=Database!$A$4,
_xlfn.FORECAST.LINEAR(
H8,
INDEX('DS2024'!$H$5:$H$15,MATCH(H8,'DS2024'!$G$5:$G$15,1)):
INDEX('DS2024'!$H$5:$H$15,MATCH(H8,'DS2024'!$G$5:$G$15,1)+1),
INDEX('DS2024'!$G$5:$G$15,MATCH(H8,'DS2024'!$G$5:$G$15,1)):
INDEX('DS2024'!$G$5:$G$15,MATCH(H8,'DS2024'!$G$5:$G$15,1)+1)),
IF($W$3=Database!$A$5,
_xlfn.FORECAST.LINEAR(
H8,
INDEX('DS2024'!$K$5:$K$15,MATCH(H8,'DS2024'!$J$5:$J$15,1)):
INDEX('DS2024'!$K$5:$K$15,MATCH(H8,'DS2024'!$J$5:$J$15,1)+1),
INDEX('DS2024'!$J$5:$J$15,MATCH(H8,'DS2024'!$J$5:$J$15,1)):
INDEX('DS2024'!$J$5:$J$15,MATCH(H8,'DS2024'!$J$5:$J$15,1)+1)),
IF($W$3=Database!$A$6,
_xlfn.FORECAST.LINEAR(
H8,
INDEX('DS2024'!$N$5:$N$15,MATCH(H8,'DS2024'!$M$5:$M$15,1)):
INDEX('DS2024'!$N$5:$N$15,MATCH(H8,'DS2024'!$M$5:$M$15,1)+1),
INDEX('DS2024'!$M$5:$M$15,MATCH(H8,'DS2024'!$M$5:$M$15,1)):
INDEX('DS2024'!$M$5:$M$15,MATCH(H8,'DS2024'!$M$5:$M$15,1)+1)),
IF($W$3=Database!$A$7,
_xlfn.FORECAST.LINEAR(
H8,
INDEX('DS2024'!$Q$5:$Q$15,MATCH(H8,'DS2024'!$P$5:$P$15,1)):
INDEX('DS2024'!$Q$5:$Q$15,MATCH(H8,'DS2024'!$P$5:$P$15,1)+1),
INDEX('DS2024'!$P$5:$P$15,MATCH(H8,'DS2024'!$P$5:$P$15,1)):
INDEX('DS2024'!$P$5:$P$15,MATCH(H8,'DS2024'!$P$5:$P$15,1)+1)),
IF($W$3=Database!$A$8,
_xlfn.FORECAST.LINEAR(
H8,
INDEX('DS2024'!$T$5:$T$15,MATCH(H8,'DS2024'!$S$5:$S$15,1)):
INDEX('DS2024'!$T$5:$T$15,MATCH(H8,'DS2024'!$S$5:$S$15,1)+1),
INDEX('DS2024'!$S$5:$S$15,MATCH(H8,'DS2024'!$S$5:$S$15,1)):
INDEX('DS2024'!$S$5:$S$15,MATCH(H8,'DS2024'!$S$5:$S$15,1)+1)),
IF($W$3=Database!$A$9,
_xlfn.FORECAST.LINEAR(
H8,
INDEX('DS2024'!$W$5:$W$15,MATCH(H8,'DS2024'!$V$5:$V$15,1)):
INDEX('DS2024'!$W$5:$W$15,MATCH(H8,'DS2024'!$V$5:$V$15,1)+1),
INDEX('DS2024'!$V$5:$V$15,MATCH(H8,'DS2024'!$V$5:$V$15,1)):
INDEX('DS2024'!$V$5:$V$15,MATCH(H8,'DS2024'!$V$5:$V$15,1)+1)),
IF($W$3=Database!$A$10,
_xlfn.FORECAST.LINEAR(
H8,
INDEX('DS2024'!$Z$5:$Z$15,MATCH(H8,'DS2024'!$Y$5:$Y$15,1)):
INDEX('DS2024'!$Z$5:$Z$15,MATCH(H8,'DS2024'!$Y$5:$Y$15,1)+1),
INDEX('DS2024'!$Y$5:$Y$15,MATCH(H8,'DS2024'!$Y$5:$Y$15,1)):
INDEX('DS2024'!$Y$5:$Y$15,MATCH(H8,'DS2024'!$Y$5:$Y$15,1)+1))
)))))))))))))))))))</f>
        <v>0.10400935289180224</v>
      </c>
      <c r="X8" s="50">
        <f>IF($X$3=Database!$A$11,
_xlfn.FORECAST.LINEAR(
J8,
INDEX('DS2024'!$B$20:$B$35,MATCH(J8,'DS2024'!$A$20:$A$35,1)):
INDEX('DS2024'!$B$20:$B$35,MATCH(J8,'DS2024'!$A$20:$A$35,1)+1),
INDEX('DS2024'!$A$20:$A$35,MATCH(J8,'DS2024'!$A$20:$A$35,1)):
INDEX('DS2024'!$A$20:$A$35,MATCH(J8,'DS2024'!$A$20:$A$35,1)+1)),
IF($X$3=Database!$A$12,
_xlfn.FORECAST.LINEAR(
J8,
INDEX('DS2024'!$E$20:$E$35,MATCH(J8,'DS2024'!$D$20:$D$35,1)):
INDEX('DS2024'!$E$20:$E$35,MATCH(J8,'DS2024'!$D$20:$D$35,1)+1),
INDEX('DS2024'!$D$20:$D$35,MATCH(J8,'DS2024'!$D$20:$D$35,1)):
INDEX('DS2024'!$D$20:$D$35,MATCH(J8,'DS2024'!$D$20:$D$35,1)+1)),
IF($X$3=Database!$A$13,
_xlfn.FORECAST.LINEAR(
J8,
INDEX('DS2024'!$H$20:$H$35,MATCH(J8,'DS2024'!$G$20:$G$35,1)):
INDEX('DS2024'!$H$20:$H$35,MATCH(J8,'DS2024'!$G$20:$G$35,1)+1),
INDEX('DS2024'!$G$20:$G$35,MATCH(J8,'DS2024'!$G$20:$G$35,1)):
INDEX('DS2024'!$G$20:$G$35,MATCH(J8,'DS2024'!$G$20:$G$35,1)+1)),
IF($X$3=Database!$A$14,
_xlfn.FORECAST.LINEAR(
J8,
INDEX('DS2024'!$K$20:$K$35,MATCH(J8,'DS2024'!$J$20:$J$35,1)):
INDEX('DS2024'!$K$20:$K$35,MATCH(J8,'DS2024'!$J$20:$J$35,1)+1),
INDEX('DS2024'!$J$20:$J$35,MATCH(J8,'DS2024'!$J$20:$J$35,1)):
INDEX('DS2024'!$J$20:$J$35,MATCH(J8,'DS2024'!$J$20:$J$35,1)+1)),
IF($X$3=Database!$A$15,
_xlfn.FORECAST.LINEAR(
J8,
INDEX('DS2024'!$N$20:$N$35,MATCH(J8,'DS2024'!$M$20:$M$35,1)):
INDEX('DS2024'!$N$20:$N$35,MATCH(J8,'DS2024'!$M$20:$M$35,1)+1),
INDEX('DS2024'!$M$20:$M$35,MATCH(J8,'DS2024'!$M$20:$M$35,1)):
INDEX('DS2024'!$M$20:$M$35,MATCH(J8,'DS2024'!$M$20:$M$35,1)+1)),
IF($X$3=Database!$A$16,
_xlfn.FORECAST.LINEAR(
J8,
INDEX('DS2024'!$Q$20:$Q$35,MATCH(J8,'DS2024'!$P$20:$P$35,1)):
INDEX('DS2024'!$Q$20:$Q$35,MATCH(J8,'DS2024'!$P$20:$P$35,1)+1),
INDEX('DS2024'!$P$20:$P$35,MATCH(J8,'DS2024'!$P$20:$P$35,1)):
INDEX('DS2024'!$P$20:$P$35,MATCH(J8,'DS2024'!$P$20:$P$35,1)+1)),
IF($X$3=Database!$A$17,
_xlfn.FORECAST.LINEAR(
J8,
INDEX('DS2024'!$T$20:$T$35,MATCH(J8,'DS2024'!$S$20:$S$35,1)):
INDEX('DS2024'!$T$20:$T$35,MATCH(J8,'DS2024'!$S$20:$S$35,1)+1),
INDEX('DS2024'!$S$20:$S$35,MATCH(J8,'DS2024'!$S$20:$S$35,1)):
INDEX('DS2024'!$S$20:$S$35,MATCH(J8,'DS2024'!$S$20:$S$35,1)+1)),
IF($X$3=Database!$A$18,
_xlfn.FORECAST.LINEAR(
J8,
INDEX('DS2024'!$W$20:$W$35,MATCH(J8,'DS2024'!$V$20:$V$35,1)):
INDEX('DS2024'!$W$20:$W$35,MATCH(J8,'DS2024'!$V$20:$V$35,1)+1),
INDEX('DS2024'!$V$20:$V$35,MATCH(J8,'DS2024'!$V$20:$V$35,1)):
INDEX('DS2024'!$V$20:$V$35,MATCH(J8,'DS2024'!$V$20:$V$35,1)+1)),
IF($X$3=Database!$A$19,
_xlfn.FORECAST.LINEAR(
J8,
INDEX('DS2024'!$Z$20:$Z$35,MATCH(J8,'DS2024'!$Y$20:$Y$35,1)):
INDEX('DS2024'!$Z$20:$Z$35,MATCH(J8,'DS2024'!$Y$20:$Y$35,1)+1),
INDEX('DS2024'!$Y$20:$Y$35,MATCH(J8,'DS2024'!$Y$20:$Y$35,1)):
INDEX('DS2024'!$Y$20:$Y$35,MATCH(J8,'DS2024'!$Y$20:$Y$35,1)+1)),
IF($X$3=Database!$A$20,
_xlfn.FORECAST.LINEAR(
J8,
INDEX('DS2024'!$AC$20:$AC$35,MATCH(J8,'DS2024'!$AB$20:$AB$35,1)):
INDEX('DS2024'!$AC$20:$AC$35,MATCH(J8,'DS2024'!$AB$20:$AB$35,1)+1),
INDEX('DS2024'!$AB$20:$AB$35,MATCH(J8,'DS2024'!$AB$20:$AB$35,1)):
INDEX('DS2024'!$AB$20:$AB$35,MATCH(J8,'DS2024'!$AB$20:$AB$35,1)+1)),
IF($X$3=Database!$A$2,
_xlfn.FORECAST.LINEAR(
J8,
INDEX('DS2024'!$B$5:$B$15,MATCH(J8,'DS2024'!$A$5:$A$15,1)):
INDEX('DS2024'!$B$5:$B$15,MATCH(J8,'DS2024'!$A$5:$A$15,1)+1),
INDEX('DS2024'!$A$5:$A$15,MATCH(J8,'DS2024'!$A$5:$A$15,1)):
INDEX('DS2024'!$A$5:$A$15,MATCH(J8,'DS2024'!$A$5:$A$15,1)+1)),
IF($X$3=Database!$A$3,
_xlfn.FORECAST.LINEAR(
J8,
INDEX('DS2024'!$E$5:$E$15,MATCH(J8,'DS2024'!$D$5:$D$15,1)):
INDEX('DS2024'!$E$5:$E$15,MATCH(J8,'DS2024'!$D$5:$D$15,1)+1),
INDEX('DS2024'!$D$5:$D$15,MATCH(J8,'DS2024'!$D$5:$D$15,1)):
INDEX('DS2024'!$D$5:$D$15,MATCH(J8,'DS2024'!$D$5:$D$15,1)+1)),
IF($X$3=Database!$A$4,
_xlfn.FORECAST.LINEAR(
J8,
INDEX('DS2024'!$H$5:$H$15,MATCH(J8,'DS2024'!$G$5:$G$15,1)):
INDEX('DS2024'!$H$5:$H$15,MATCH(J8,'DS2024'!$G$5:$G$15,1)+1),
INDEX('DS2024'!$G$5:$G$15,MATCH(J8,'DS2024'!$G$5:$G$15,1)):
INDEX('DS2024'!$G$5:$G$15,MATCH(J8,'DS2024'!$G$5:$G$15,1)+1)),
IF($X$3=Database!$A$5,
_xlfn.FORECAST.LINEAR(
J8,
INDEX('DS2024'!$K$5:$K$15,MATCH(J8,'DS2024'!$J$5:$J$15,1)):
INDEX('DS2024'!$K$5:$K$15,MATCH(J8,'DS2024'!$J$5:$J$15,1)+1),
INDEX('DS2024'!$J$5:$J$15,MATCH(J8,'DS2024'!$J$5:$J$15,1)):
INDEX('DS2024'!$J$5:$J$15,MATCH(J8,'DS2024'!$J$5:$J$15,1)+1)),
IF($X$3=Database!$A$6,
_xlfn.FORECAST.LINEAR(
J8,
INDEX('DS2024'!$N$5:$N$15,MATCH(J8,'DS2024'!$M$5:$M$15,1)):
INDEX('DS2024'!$N$5:$N$15,MATCH(J8,'DS2024'!$M$5:$M$15,1)+1),
INDEX('DS2024'!$M$5:$M$15,MATCH(J8,'DS2024'!$M$5:$M$15,1)):
INDEX('DS2024'!$M$5:$M$15,MATCH(J8,'DS2024'!$M$5:$M$15,1)+1)),
IF($X$3=Database!$A$7,
_xlfn.FORECAST.LINEAR(
J8,
INDEX('DS2024'!$Q$5:$Q$15,MATCH(J8,'DS2024'!$P$5:$P$15,1)):
INDEX('DS2024'!$Q$5:$Q$15,MATCH(J8,'DS2024'!$P$5:$P$15,1)+1),
INDEX('DS2024'!$P$5:$P$15,MATCH(J8,'DS2024'!$P$5:$P$15,1)):
INDEX('DS2024'!$P$5:$P$15,MATCH(J8,'DS2024'!$P$5:$P$15,1)+1)),
IF($X$3=Database!$A$8,
_xlfn.FORECAST.LINEAR(
J8,
INDEX('DS2024'!$T$5:$T$15,MATCH(J8,'DS2024'!$S$5:$S$15,1)):
INDEX('DS2024'!$T$5:$T$15,MATCH(J8,'DS2024'!$S$5:$S$15,1)+1),
INDEX('DS2024'!$S$5:$S$15,MATCH(J8,'DS2024'!$S$5:$S$15,1)):
INDEX('DS2024'!$S$5:$S$15,MATCH(J8,'DS2024'!$S$5:$S$15,1)+1)),
IF($T$3=Database!$A$9,
_xlfn.FORECAST.LINEAR(
J8,
INDEX('DS2024'!$W$5:$W$15,MATCH(J8,'DS2024'!$V$5:$V$15,1)):
INDEX('DS2024'!$W$5:$W$15,MATCH(J8,'DS2024'!$V$5:$V$15,1)+1),
INDEX('DS2024'!$V$5:$V$15,MATCH(J8,'DS2024'!$V$5:$V$15,1)):
INDEX('DS2024'!$V$5:$V$15,MATCH(J8,'DS2024'!$V$5:$V$15,1)+1)),
IF($T$3=Database!$A$10,
_xlfn.FORECAST.LINEAR(
J8,
INDEX('DS2024'!$Z$5:$Z$15,MATCH(J8,'DS2024'!$Y$5:$Y$15,1)):
INDEX('DS2024'!$Z$5:$Z$15,MATCH(J8,'DS2024'!$Y$5:$Y$15,1)+1),
INDEX('DS2024'!$Y$5:$Y$15,MATCH(J8,'DS2024'!$Y$5:$Y$15,1)):
INDEX('DS2024'!$Y$5:$Y$15,MATCH(J8,'DS2024'!$Y$5:$Y$15,1)+1))
)))))))))))))))))))</f>
        <v>0.10302506095367522</v>
      </c>
      <c r="Y8" s="50">
        <f>IF($Y$3=Database!$A$11,
_xlfn.FORECAST.LINEAR(
L8,
INDEX('DS2024'!$B$20:$B$35,MATCH(L8,'DS2024'!$A$20:$A$35,1)):
INDEX('DS2024'!$B$20:$B$35,MATCH(L8,'DS2024'!$A$20:$A$35,1)+1),
INDEX('DS2024'!$A$20:$A$35,MATCH(L8,'DS2024'!$A$20:$A$35,1)):
INDEX('DS2024'!$A$20:$A$35,MATCH(L8,'DS2024'!$A$20:$A$35,1)+1)),
IF($Y$3=Database!$A$12,
_xlfn.FORECAST.LINEAR(
L8,
INDEX('DS2024'!$E$20:$E$35,MATCH(L8,'DS2024'!$D$20:$D$35,1)):
INDEX('DS2024'!$E$20:$E$35,MATCH(L8,'DS2024'!$D$20:$D$35,1)+1),
INDEX('DS2024'!$D$20:$D$35,MATCH(L8,'DS2024'!$D$20:$D$35,1)):
INDEX('DS2024'!$D$20:$D$35,MATCH(L8,'DS2024'!$D$20:$D$35,1)+1)),
IF($Y$3=Database!$A$13,
_xlfn.FORECAST.LINEAR(
L8,
INDEX('DS2024'!$H$20:$H$35,MATCH(L8,'DS2024'!$G$20:$G$35,1)):
INDEX('DS2024'!$H$20:$H$35,MATCH(L8,'DS2024'!$G$20:$G$35,1)+1),
INDEX('DS2024'!$G$20:$G$35,MATCH(L8,'DS2024'!$G$20:$G$35,1)):
INDEX('DS2024'!$G$20:$G$35,MATCH(L8,'DS2024'!$G$20:$G$35,1)+1)),
IF($Y$3=Database!$A$14,
_xlfn.FORECAST.LINEAR(
L8,
INDEX('DS2024'!$K$20:$K$35,MATCH(L8,'DS2024'!$J$20:$J$35,1)):
INDEX('DS2024'!$K$20:$K$35,MATCH(L8,'DS2024'!$J$20:$J$35,1)+1),
INDEX('DS2024'!$J$20:$J$35,MATCH(L8,'DS2024'!$J$20:$J$35,1)):
INDEX('DS2024'!$J$20:$J$35,MATCH(L8,'DS2024'!$J$20:$J$35,1)+1)),
IF($Y$3=Database!$A$15,
_xlfn.FORECAST.LINEAR(
L8,
INDEX('DS2024'!$N$20:$N$35,MATCH(L8,'DS2024'!$M$20:$M$35,1)):
INDEX('DS2024'!$N$20:$N$35,MATCH(L8,'DS2024'!$M$20:$M$35,1)+1),
INDEX('DS2024'!$M$20:$M$35,MATCH(L8,'DS2024'!$M$20:$M$35,1)):
INDEX('DS2024'!$M$20:$M$35,MATCH(L8,'DS2024'!$M$20:$M$35,1)+1)),
IF($Y$3=Database!$A$16,
_xlfn.FORECAST.LINEAR(
L8,
INDEX('DS2024'!$Q$20:$Q$35,MATCH(L8,'DS2024'!$P$20:$P$35,1)):
INDEX('DS2024'!$Q$20:$Q$35,MATCH(L8,'DS2024'!$P$20:$P$35,1)+1),
INDEX('DS2024'!$P$20:$P$35,MATCH(L8,'DS2024'!$P$20:$P$35,1)):
INDEX('DS2024'!$P$20:$P$35,MATCH(L8,'DS2024'!$P$20:$P$35,1)+1)),
IF($Y$3=Database!$A$17,
_xlfn.FORECAST.LINEAR(
L8,
INDEX('DS2024'!$T$20:$T$35,MATCH(L8,'DS2024'!$S$20:$S$35,1)):
INDEX('DS2024'!$T$20:$T$35,MATCH(L8,'DS2024'!$S$20:$S$35,1)+1),
INDEX('DS2024'!$S$20:$S$35,MATCH(L8,'DS2024'!$S$20:$S$35,1)):
INDEX('DS2024'!$S$20:$S$35,MATCH(L8,'DS2024'!$S$20:$S$35,1)+1)),
IF($Y$3=Database!$A$18,
_xlfn.FORECAST.LINEAR(
L8,
INDEX('DS2024'!$W$20:$W$35,MATCH(L8,'DS2024'!$V$20:$V$35,1)):
INDEX('DS2024'!$W$20:$W$35,MATCH(L8,'DS2024'!$V$20:$V$35,1)+1),
INDEX('DS2024'!$V$20:$V$35,MATCH(L8,'DS2024'!$V$20:$V$35,1)):
INDEX('DS2024'!$V$20:$V$35,MATCH(L8,'DS2024'!$V$20:$V$35,1)+1)),
IF($Y$3=Database!$A$19,
_xlfn.FORECAST.LINEAR(
L8,
INDEX('DS2024'!$Z$20:$Z$35,MATCH(L8,'DS2024'!$Y$20:$Y$35,1)):
INDEX('DS2024'!$Z$20:$Z$35,MATCH(L8,'DS2024'!$Y$20:$Y$35,1)+1),
INDEX('DS2024'!$Y$20:$Y$35,MATCH(L8,'DS2024'!$Y$20:$Y$35,1)):
INDEX('DS2024'!$Y$20:$Y$35,MATCH(L8,'DS2024'!$Y$20:$Y$35,1)+1)),
IF($Y$3=Database!$A$20,
_xlfn.FORECAST.LINEAR(
L8,
INDEX('DS2024'!$AC$20:$AC$35,MATCH(L8,'DS2024'!$AB$20:$AB$35,1)):
INDEX('DS2024'!$AC$20:$AC$35,MATCH(L8,'DS2024'!$AB$20:$AB$35,1)+1),
INDEX('DS2024'!$AB$20:$AB$35,MATCH(L8,'DS2024'!$AB$20:$AB$35,1)):
INDEX('DS2024'!$AB$20:$AB$35,MATCH(L8,'DS2024'!$AB$20:$AB$35,1)+1)),
IF($Y$3=Database!$A$2,
_xlfn.FORECAST.LINEAR(
L8,
INDEX('DS2024'!$B$5:$B$15,MATCH(L8,'DS2024'!$A$5:$A$15,1)):
INDEX('DS2024'!$B$5:$B$15,MATCH(L8,'DS2024'!$A$5:$A$15,1)+1),
INDEX('DS2024'!$A$5:$A$15,MATCH(L8,'DS2024'!$A$5:$A$15,1)):
INDEX('DS2024'!$A$5:$A$15,MATCH(L8,'DS2024'!$A$5:$A$15,1)+1)),
IF($Y$3=Database!$A$3,
_xlfn.FORECAST.LINEAR(
L8,
INDEX('DS2024'!$E$5:$E$15,MATCH(L8,'DS2024'!$D$5:$D$15,1)):
INDEX('DS2024'!$E$5:$E$15,MATCH(L8,'DS2024'!$D$5:$D$15,1)+1),
INDEX('DS2024'!$D$5:$D$15,MATCH(L8,'DS2024'!$D$5:$D$15,1)):
INDEX('DS2024'!$D$5:$D$15,MATCH(L8,'DS2024'!$D$5:$D$15,1)+1)),
IF($Y$3=Database!$A$4,
_xlfn.FORECAST.LINEAR(
L8,
INDEX('DS2024'!$H$5:$H$15,MATCH(L8,'DS2024'!$G$5:$G$15,1)):
INDEX('DS2024'!$H$5:$H$15,MATCH(L8,'DS2024'!$G$5:$G$15,1)+1),
INDEX('DS2024'!$G$5:$G$15,MATCH(L8,'DS2024'!$G$5:$G$15,1)):
INDEX('DS2024'!$G$5:$G$15,MATCH(L8,'DS2024'!$G$5:$G$15,1)+1)),
IF($Y$3=Database!$A$5,
_xlfn.FORECAST.LINEAR(
L8,
INDEX('DS2024'!$K$5:$K$15,MATCH(L8,'DS2024'!$J$5:$J$15,1)):
INDEX('DS2024'!$K$5:$K$15,MATCH(L8,'DS2024'!$J$5:$J$15,1)+1),
INDEX('DS2024'!$J$5:$J$15,MATCH(L8,'DS2024'!$J$5:$J$15,1)):
INDEX('DS2024'!$J$5:$J$15,MATCH(L8,'DS2024'!$J$5:$J$15,1)+1)),
IF($Y$3=Database!$A$6,
_xlfn.FORECAST.LINEAR(
L8,
INDEX('DS2024'!$N$5:$N$15,MATCH(L8,'DS2024'!$M$5:$M$15,1)):
INDEX('DS2024'!$N$5:$N$15,MATCH(L8,'DS2024'!$M$5:$M$15,1)+1),
INDEX('DS2024'!$M$5:$M$15,MATCH(L8,'DS2024'!$M$5:$M$15,1)):
INDEX('DS2024'!$M$5:$M$15,MATCH(L8,'DS2024'!$M$5:$M$15,1)+1)),
IF($Y$3=Database!$A$7,
_xlfn.FORECAST.LINEAR(
L8,
INDEX('DS2024'!$Q$5:$Q$15,MATCH(L8,'DS2024'!$P$5:$P$15,1)):
INDEX('DS2024'!$Q$5:$Q$15,MATCH(L8,'DS2024'!$P$5:$P$15,1)+1),
INDEX('DS2024'!$P$5:$P$15,MATCH(L8,'DS2024'!$P$5:$P$15,1)):
INDEX('DS2024'!$P$5:$P$15,MATCH(L8,'DS2024'!$P$5:$P$15,1)+1)),
IF($Y$3=Database!$A$8,
_xlfn.FORECAST.LINEAR(
L8,
INDEX('DS2024'!$T$5:$T$15,MATCH(L8,'DS2024'!$S$5:$S$15,1)):
INDEX('DS2024'!$T$5:$T$15,MATCH(L8,'DS2024'!$S$5:$S$15,1)+1),
INDEX('DS2024'!$S$5:$S$15,MATCH(L8,'DS2024'!$S$5:$S$15,1)):
INDEX('DS2024'!$S$5:$S$15,MATCH(L8,'DS2024'!$S$5:$S$15,1)+1)),
IF($T$3=Database!$A$9,
_xlfn.FORECAST.LINEAR(
L8,
INDEX('DS2024'!$W$5:$W$15,MATCH(L8,'DS2024'!$V$5:$V$15,1)):
INDEX('DS2024'!$W$5:$W$15,MATCH(L8,'DS2024'!$V$5:$V$15,1)+1),
INDEX('DS2024'!$V$5:$V$15,MATCH(L8,'DS2024'!$V$5:$V$15,1)):
INDEX('DS2024'!$V$5:$V$15,MATCH(L8,'DS2024'!$V$5:$V$15,1)+1)),
IF($T$3=Database!$A$10,
_xlfn.FORECAST.LINEAR(
L8,
INDEX('DS2024'!$Z$5:$Z$15,MATCH(L8,'DS2024'!$Y$5:$Y$15,1)):
INDEX('DS2024'!$Z$5:$Z$15,MATCH(L8,'DS2024'!$Y$5:$Y$15,1)+1),
INDEX('DS2024'!$Y$5:$Y$15,MATCH(L8,'DS2024'!$Y$5:$Y$15,1)):
INDEX('DS2024'!$Y$5:$Y$15,MATCH(L8,'DS2024'!$Y$5:$Y$15,1)+1))
)))))))))))))))))))</f>
        <v>0.18208353660974927</v>
      </c>
      <c r="Z8" s="50">
        <f>IF($Z$3=Database!$A$11,
_xlfn.FORECAST.LINEAR(
N8,
INDEX('DS2024'!$B$20:$B$35,MATCH(N8,'DS2024'!$A$20:$A$35,1)):
INDEX('DS2024'!$B$20:$B$35,MATCH(N8,'DS2024'!$A$20:$A$35,1)+1),
INDEX('DS2024'!$A$20:$A$35,MATCH(N8,'DS2024'!$A$20:$A$35,1)):
INDEX('DS2024'!$A$20:$A$35,MATCH(N8,'DS2024'!$A$20:$A$35,1)+1)),
IF($Z$3=Database!$A$12,
_xlfn.FORECAST.LINEAR(
N8,
INDEX('DS2024'!$E$20:$E$35,MATCH(N8,'DS2024'!$D$20:$D$35,1)):
INDEX('DS2024'!$E$20:$E$35,MATCH(N8,'DS2024'!$D$20:$D$35,1)+1),
INDEX('DS2024'!$D$20:$D$35,MATCH(N8,'DS2024'!$D$20:$D$35,1)):
INDEX('DS2024'!$D$20:$D$35,MATCH(N8,'DS2024'!$D$20:$D$35,1)+1)),
IF($Z$3=Database!$A$13,
_xlfn.FORECAST.LINEAR(
N8,
INDEX('DS2024'!$H$20:$H$35,MATCH(N8,'DS2024'!$G$20:$G$35,1)):
INDEX('DS2024'!$H$20:$H$35,MATCH(N8,'DS2024'!$G$20:$G$35,1)+1),
INDEX('DS2024'!$G$20:$G$35,MATCH(N8,'DS2024'!$G$20:$G$35,1)):
INDEX('DS2024'!$G$20:$G$35,MATCH(N8,'DS2024'!$G$20:$G$35,1)+1)),
IF($Z$3=Database!$A$14,
_xlfn.FORECAST.LINEAR(
N8,
INDEX('DS2024'!$K$20:$K$35,MATCH(N8,'DS2024'!$J$20:$J$35,1)):
INDEX('DS2024'!$K$20:$K$35,MATCH(N8,'DS2024'!$J$20:$J$35,1)+1),
INDEX('DS2024'!$J$20:$J$35,MATCH(N8,'DS2024'!$J$20:$J$35,1)):
INDEX('DS2024'!$J$20:$J$35,MATCH(N8,'DS2024'!$J$20:$J$35,1)+1)),
IF($Z$3=Database!$A$15,
_xlfn.FORECAST.LINEAR(
N8,
INDEX('DS2024'!$N$20:$N$35,MATCH(N8,'DS2024'!$M$20:$M$35,1)):
INDEX('DS2024'!$N$20:$N$35,MATCH(N8,'DS2024'!$M$20:$M$35,1)+1),
INDEX('DS2024'!$M$20:$M$35,MATCH(N8,'DS2024'!$M$20:$M$35,1)):
INDEX('DS2024'!$M$20:$M$35,MATCH(N8,'DS2024'!$M$20:$M$35,1)+1)),
IF($Z$3=Database!$A$16,
_xlfn.FORECAST.LINEAR(
N8,
INDEX('DS2024'!$Q$20:$Q$35,MATCH(N8,'DS2024'!$P$20:$P$35,1)):
INDEX('DS2024'!$Q$20:$Q$35,MATCH(N8,'DS2024'!$P$20:$P$35,1)+1),
INDEX('DS2024'!$P$20:$P$35,MATCH(N8,'DS2024'!$P$20:$P$35,1)):
INDEX('DS2024'!$P$20:$P$35,MATCH(N8,'DS2024'!$P$20:$P$35,1)+1)),
IF($Z$3=Database!$A$17,
_xlfn.FORECAST.LINEAR(
N8,
INDEX('DS2024'!$T$20:$T$35,MATCH(N8,'DS2024'!$S$20:$S$35,1)):
INDEX('DS2024'!$T$20:$T$35,MATCH(N8,'DS2024'!$S$20:$S$35,1)+1),
INDEX('DS2024'!$S$20:$S$35,MATCH(N8,'DS2024'!$S$20:$S$35,1)):
INDEX('DS2024'!$S$20:$S$35,MATCH(N8,'DS2024'!$S$20:$S$35,1)+1)),
IF($Z$3=Database!$A$18,
_xlfn.FORECAST.LINEAR(
N8,
INDEX('DS2024'!$W$20:$W$35,MATCH(N8,'DS2024'!$V$20:$V$35,1)):
INDEX('DS2024'!$W$20:$W$35,MATCH(N8,'DS2024'!$V$20:$V$35,1)+1),
INDEX('DS2024'!$V$20:$V$35,MATCH(N8,'DS2024'!$V$20:$V$35,1)):
INDEX('DS2024'!$V$20:$V$35,MATCH(N8,'DS2024'!$V$20:$V$35,1)+1)),
IF($Z$3=Database!$A$19,
_xlfn.FORECAST.LINEAR(
N8,
INDEX('DS2024'!$Z$20:$Z$35,MATCH(N8,'DS2024'!$Y$20:$Y$35,1)):
INDEX('DS2024'!$Z$20:$Z$35,MATCH(N8,'DS2024'!$Y$20:$Y$35,1)+1),
INDEX('DS2024'!$Y$20:$Y$35,MATCH(N8,'DS2024'!$Y$20:$Y$35,1)):
INDEX('DS2024'!$Y$20:$Y$35,MATCH(N8,'DS2024'!$Y$20:$Y$35,1)+1)),
IF($Z$3=Database!$A$20,
_xlfn.FORECAST.LINEAR(
N8,
INDEX('DS2024'!$AC$20:$AC$35,MATCH(N8,'DS2024'!$AB$20:$AB$35,1)):
INDEX('DS2024'!$AC$20:$AC$35,MATCH(N8,'DS2024'!$AB$20:$AB$35,1)+1),
INDEX('DS2024'!$AB$20:$AB$35,MATCH(N8,'DS2024'!$AB$20:$AB$35,1)):
INDEX('DS2024'!$AB$20:$AB$35,MATCH(N8,'DS2024'!$AB$20:$AB$35,1)+1)),
IF($Z$3=Database!$A$2,
_xlfn.FORECAST.LINEAR(
N8,
INDEX('DS2024'!$B$5:$B$15,MATCH(N8,'DS2024'!$A$5:$A$15,1)):
INDEX('DS2024'!$B$5:$B$15,MATCH(N8,'DS2024'!$A$5:$A$15,1)+1),
INDEX('DS2024'!$A$5:$A$15,MATCH(N8,'DS2024'!$A$5:$A$15,1)):
INDEX('DS2024'!$A$5:$A$15,MATCH(N8,'DS2024'!$A$5:$A$15,1)+1)),
IF($Z$3=Database!$A$3,
_xlfn.FORECAST.LINEAR(
N8,
INDEX('DS2024'!$E$5:$E$15,MATCH(N8,'DS2024'!$D$5:$D$15,1)):
INDEX('DS2024'!$E$5:$E$15,MATCH(N8,'DS2024'!$D$5:$D$15,1)+1),
INDEX('DS2024'!$D$5:$D$15,MATCH(N8,'DS2024'!$D$5:$D$15,1)):
INDEX('DS2024'!$D$5:$D$15,MATCH(N8,'DS2024'!$D$5:$D$15,1)+1)),
IF($Z$3=Database!$A$4,
_xlfn.FORECAST.LINEAR(
N8,
INDEX('DS2024'!$H$5:$H$15,MATCH(N8,'DS2024'!$G$5:$G$15,1)):
INDEX('DS2024'!$H$5:$H$15,MATCH(N8,'DS2024'!$G$5:$G$15,1)+1),
INDEX('DS2024'!$G$5:$G$15,MATCH(N8,'DS2024'!$G$5:$G$15,1)):
INDEX('DS2024'!$G$5:$G$15,MATCH(N8,'DS2024'!$G$5:$G$15,1)+1)),
IF($Z$3=Database!$A$5,
_xlfn.FORECAST.LINEAR(
N8,
INDEX('DS2024'!$K$5:$K$15,MATCH(N8,'DS2024'!$J$5:$J$15,1)):
INDEX('DS2024'!$K$5:$K$15,MATCH(N8,'DS2024'!$J$5:$J$15,1)+1),
INDEX('DS2024'!$J$5:$J$15,MATCH(N8,'DS2024'!$J$5:$J$15,1)):
INDEX('DS2024'!$J$5:$J$15,MATCH(N8,'DS2024'!$J$5:$J$15,1)+1)),
IF($Z$3=Database!$A$6,
_xlfn.FORECAST.LINEAR(
N8,
INDEX('DS2024'!$N$5:$N$15,MATCH(N8,'DS2024'!$M$5:$M$15,1)):
INDEX('DS2024'!$N$5:$N$15,MATCH(N8,'DS2024'!$M$5:$M$15,1)+1),
INDEX('DS2024'!$M$5:$M$15,MATCH(N8,'DS2024'!$M$5:$M$15,1)):
INDEX('DS2024'!$M$5:$M$15,MATCH(N8,'DS2024'!$M$5:$M$15,1)+1)),
IF($Z$3=Database!$A$7,
_xlfn.FORECAST.LINEAR(
N8,
INDEX('DS2024'!$Q$5:$Q$15,MATCH(N8,'DS2024'!$P$5:$P$15,1)):
INDEX('DS2024'!$Q$5:$Q$15,MATCH(N8,'DS2024'!$P$5:$P$15,1)+1),
INDEX('DS2024'!$P$5:$P$15,MATCH(N8,'DS2024'!$P$5:$P$15,1)):
INDEX('DS2024'!$P$5:$P$15,MATCH(N8,'DS2024'!$P$5:$P$15,1)+1)),
IF($Z$3=Database!$A$8,
_xlfn.FORECAST.LINEAR(
N8,
INDEX('DS2024'!$T$5:$T$15,MATCH(N8,'DS2024'!$S$5:$S$15,1)):
INDEX('DS2024'!$T$5:$T$15,MATCH(N8,'DS2024'!$S$5:$S$15,1)+1),
INDEX('DS2024'!$S$5:$S$15,MATCH(N8,'DS2024'!$S$5:$S$15,1)):
INDEX('DS2024'!$S$5:$S$15,MATCH(N8,'DS2024'!$S$5:$S$15,1)+1)),
IF($Z$3=Database!$A$9,
_xlfn.FORECAST.LINEAR(
N8,
INDEX('DS2024'!$W$5:$W$15,MATCH(N8,'DS2024'!$V$5:$V$15,1)):
INDEX('DS2024'!$W$5:$W$15,MATCH(N8,'DS2024'!$V$5:$V$15,1)+1),
INDEX('DS2024'!$V$5:$V$15,MATCH(N8,'DS2024'!$V$5:$V$15,1)):
INDEX('DS2024'!$V$5:$V$15,MATCH(N8,'DS2024'!$V$5:$V$15,1)+1)),
IF($Z$3=Database!$A$10,
_xlfn.FORECAST.LINEAR(
N8,
INDEX('DS2024'!$Z$5:$Z$15,MATCH(N8,'DS2024'!$Y$5:$Y$15,1)):
INDEX('DS2024'!$Z$5:$Z$15,MATCH(N8,'DS2024'!$Y$5:$Y$15,1)+1),
INDEX('DS2024'!$Y$5:$Y$15,MATCH(N8,'DS2024'!$Y$5:$Y$15,1)):
INDEX('DS2024'!$Y$5:$Y$15,MATCH(N8,'DS2024'!$Y$5:$Y$15,1)+1))
)))))))))))))))))))</f>
        <v>0.10272960549982015</v>
      </c>
      <c r="AA8" s="50">
        <f>IF($AA$3=Database!$A$11,
_xlfn.FORECAST.LINEAR(
P8,
INDEX('DS2024'!$B$20:$B$35,MATCH(P8,'DS2024'!$A$20:$A$35,1)):
INDEX('DS2024'!$B$20:$B$35,MATCH(P8,'DS2024'!$A$20:$A$35,1)+1),
INDEX('DS2024'!$A$20:$A$35,MATCH(P8,'DS2024'!$A$20:$A$35,1)):
INDEX('DS2024'!$A$20:$A$35,MATCH(P8,'DS2024'!$A$20:$A$35,1)+1)),
IF($AA$3=Database!$A$12,
_xlfn.FORECAST.LINEAR(
P8,
INDEX('DS2024'!$E$20:$E$35,MATCH(P8,'DS2024'!$D$20:$D$35,1)):
INDEX('DS2024'!$E$20:$E$35,MATCH(P8,'DS2024'!$D$20:$D$35,1)+1),
INDEX('DS2024'!$D$20:$D$35,MATCH(P8,'DS2024'!$D$20:$D$35,1)):
INDEX('DS2024'!$D$20:$D$35,MATCH(P8,'DS2024'!$D$20:$D$35,1)+1)),
IF($AA$3=Database!$A$13,
_xlfn.FORECAST.LINEAR(
P8,
INDEX('DS2024'!$H$20:$H$35,MATCH(P8,'DS2024'!$G$20:$G$35,1)):
INDEX('DS2024'!$H$20:$H$35,MATCH(P8,'DS2024'!$G$20:$G$35,1)+1),
INDEX('DS2024'!$G$20:$G$35,MATCH(P8,'DS2024'!$G$20:$G$35,1)):
INDEX('DS2024'!$G$20:$G$35,MATCH(P8,'DS2024'!$G$20:$G$35,1)+1)),
IF($AA$3=Database!$A$14,
_xlfn.FORECAST.LINEAR(
P8,
INDEX('DS2024'!$K$20:$K$35,MATCH(P8,'DS2024'!$J$20:$J$35,1)):
INDEX('DS2024'!$K$20:$K$35,MATCH(P8,'DS2024'!$J$20:$J$35,1)+1),
INDEX('DS2024'!$J$20:$J$35,MATCH(P8,'DS2024'!$J$20:$J$35,1)):
INDEX('DS2024'!$J$20:$J$35,MATCH(P8,'DS2024'!$J$20:$J$35,1)+1)),
IF($AA$3=Database!$A$15,
_xlfn.FORECAST.LINEAR(
P8,
INDEX('DS2024'!$N$20:$N$35,MATCH(P8,'DS2024'!$M$20:$M$35,1)):
INDEX('DS2024'!$N$20:$N$35,MATCH(P8,'DS2024'!$M$20:$M$35,1)+1),
INDEX('DS2024'!$M$20:$M$35,MATCH(P8,'DS2024'!$M$20:$M$35,1)):
INDEX('DS2024'!$M$20:$M$35,MATCH(P8,'DS2024'!$M$20:$M$35,1)+1)),
IF($AA$3=Database!$A$16,
_xlfn.FORECAST.LINEAR(
P8,
INDEX('DS2024'!$Q$20:$Q$35,MATCH(P8,'DS2024'!$P$20:$P$35,1)):
INDEX('DS2024'!$Q$20:$Q$35,MATCH(P8,'DS2024'!$P$20:$P$35,1)+1),
INDEX('DS2024'!$P$20:$P$35,MATCH(P8,'DS2024'!$P$20:$P$35,1)):
INDEX('DS2024'!$P$20:$P$35,MATCH(P8,'DS2024'!$P$20:$P$35,1)+1)),
IF($AA$3=Database!$A$17,
_xlfn.FORECAST.LINEAR(
P8,
INDEX('DS2024'!$T$20:$T$35,MATCH(P8,'DS2024'!$S$20:$S$35,1)):
INDEX('DS2024'!$T$20:$T$35,MATCH(P8,'DS2024'!$S$20:$S$35,1)+1),
INDEX('DS2024'!$S$20:$S$35,MATCH(P8,'DS2024'!$S$20:$S$35,1)):
INDEX('DS2024'!$S$20:$S$35,MATCH(P8,'DS2024'!$S$20:$S$35,1)+1)),
IF($AA$3=Database!$A$18,
_xlfn.FORECAST.LINEAR(
P8,
INDEX('DS2024'!$W$20:$W$35,MATCH(P8,'DS2024'!$V$20:$V$35,1)):
INDEX('DS2024'!$W$20:$W$35,MATCH(P8,'DS2024'!$V$20:$V$35,1)+1),
INDEX('DS2024'!$V$20:$V$35,MATCH(P8,'DS2024'!$V$20:$V$35,1)):
INDEX('DS2024'!$V$20:$V$35,MATCH(P8,'DS2024'!$V$20:$V$35,1)+1)),
IF($AA$3=Database!$A$19,
_xlfn.FORECAST.LINEAR(
P8,
INDEX('DS2024'!$Z$20:$Z$35,MATCH(P8,'DS2024'!$Y$20:$Y$35,1)):
INDEX('DS2024'!$Z$20:$Z$35,MATCH(P8,'DS2024'!$Y$20:$Y$35,1)+1),
INDEX('DS2024'!$Y$20:$Y$35,MATCH(P8,'DS2024'!$Y$20:$Y$35,1)):
INDEX('DS2024'!$Y$20:$Y$35,MATCH(P8,'DS2024'!$Y$20:$Y$35,1)+1)),
IF($AA$3=Database!$A$20,
_xlfn.FORECAST.LINEAR(
P8,
INDEX('DS2024'!$AC$20:$AC$35,MATCH(P8,'DS2024'!$AB$20:$AB$35,1)):
INDEX('DS2024'!$AC$20:$AC$35,MATCH(P8,'DS2024'!$AB$20:$AB$35,1)+1),
INDEX('DS2024'!$AB$20:$AB$35,MATCH(P8,'DS2024'!$AB$20:$AB$35,1)):
INDEX('DS2024'!$AB$20:$AB$35,MATCH(P8,'DS2024'!$AB$20:$AB$35,1)+1)),
IF($AA$3=Database!$A$2,
_xlfn.FORECAST.LINEAR(
P8,
INDEX('DS2024'!$B$5:$B$15,MATCH(P8,'DS2024'!$A$5:$A$15,1)):
INDEX('DS2024'!$B$5:$B$15,MATCH(P8,'DS2024'!$A$5:$A$15,1)+1),
INDEX('DS2024'!$A$5:$A$15,MATCH(P8,'DS2024'!$A$5:$A$15,1)):
INDEX('DS2024'!$A$5:$A$15,MATCH(P8,'DS2024'!$A$5:$A$15,1)+1)),
IF($AA$3=Database!$A$3,
_xlfn.FORECAST.LINEAR(
P8,
INDEX('DS2024'!$E$5:$E$15,MATCH(P8,'DS2024'!$D$5:$D$15,1)):
INDEX('DS2024'!$E$5:$E$15,MATCH(P8,'DS2024'!$D$5:$D$15,1)+1),
INDEX('DS2024'!$D$5:$D$15,MATCH(P8,'DS2024'!$D$5:$D$15,1)):
INDEX('DS2024'!$D$5:$D$15,MATCH(P8,'DS2024'!$D$5:$D$15,1)+1)),
IF($AA$3=Database!$A$4,
_xlfn.FORECAST.LINEAR(
P8,
INDEX('DS2024'!$H$5:$H$15,MATCH(P8,'DS2024'!$G$5:$G$15,1)):
INDEX('DS2024'!$H$5:$H$15,MATCH(P8,'DS2024'!$G$5:$G$15,1)+1),
INDEX('DS2024'!$G$5:$G$15,MATCH(P8,'DS2024'!$G$5:$G$15,1)):
INDEX('DS2024'!$G$5:$G$15,MATCH(P8,'DS2024'!$G$5:$G$15,1)+1)),
IF($AA$3=Database!$A$5,
_xlfn.FORECAST.LINEAR(
P8,
INDEX('DS2024'!$K$5:$K$15,MATCH(P8,'DS2024'!$J$5:$J$15,1)):
INDEX('DS2024'!$K$5:$K$15,MATCH(P8,'DS2024'!$J$5:$J$15,1)+1),
INDEX('DS2024'!$J$5:$J$15,MATCH(P8,'DS2024'!$J$5:$J$15,1)):
INDEX('DS2024'!$J$5:$J$15,MATCH(P8,'DS2024'!$J$5:$J$15,1)+1)),
IF($AA$3=Database!$A$6,
_xlfn.FORECAST.LINEAR(
P8,
INDEX('DS2024'!$N$5:$N$15,MATCH(P8,'DS2024'!$M$5:$M$15,1)):
INDEX('DS2024'!$N$5:$N$15,MATCH(P8,'DS2024'!$M$5:$M$15,1)+1),
INDEX('DS2024'!$M$5:$M$15,MATCH(P8,'DS2024'!$M$5:$M$15,1)):
INDEX('DS2024'!$M$5:$M$15,MATCH(P8,'DS2024'!$M$5:$M$15,1)+1)),
IF($AA$3=Database!$A$7,
_xlfn.FORECAST.LINEAR(
P8,
INDEX('DS2024'!$Q$5:$Q$15,MATCH(P8,'DS2024'!$P$5:$P$15,1)):
INDEX('DS2024'!$Q$5:$Q$15,MATCH(P8,'DS2024'!$P$5:$P$15,1)+1),
INDEX('DS2024'!$P$5:$P$15,MATCH(P8,'DS2024'!$P$5:$P$15,1)):
INDEX('DS2024'!$P$5:$P$15,MATCH(P8,'DS2024'!$P$5:$P$15,1)+1)),
IF($AA$3=Database!$A$8,
_xlfn.FORECAST.LINEAR(
P8,
INDEX('DS2024'!$T$5:$T$15,MATCH(P8,'DS2024'!$S$5:$S$15,1)):
INDEX('DS2024'!$T$5:$T$15,MATCH(P8,'DS2024'!$S$5:$S$15,1)+1),
INDEX('DS2024'!$S$5:$S$15,MATCH(P8,'DS2024'!$S$5:$S$15,1)):
INDEX('DS2024'!$S$5:$S$15,MATCH(P8,'DS2024'!$S$5:$S$15,1)+1)),
IF($AA$3=Database!$A$9,
_xlfn.FORECAST.LINEAR(
P8,
INDEX('DS2024'!$W$5:$W$15,MATCH(P8,'DS2024'!$V$5:$V$15,1)):
INDEX('DS2024'!$W$5:$W$15,MATCH(P8,'DS2024'!$V$5:$V$15,1)+1),
INDEX('DS2024'!$V$5:$V$15,MATCH(P8,'DS2024'!$V$5:$V$15,1)):
INDEX('DS2024'!$V$5:$V$15,MATCH(P8,'DS2024'!$V$5:$V$15,1)+1)),
IF($AA$3=Database!$A$10,
_xlfn.FORECAST.LINEAR(
P8,
INDEX('DS2024'!$Z$5:$Z$15,MATCH(P8,'DS2024'!$Y$5:$Y$15,1)):
INDEX('DS2024'!$Z$5:$Z$15,MATCH(P8,'DS2024'!$Y$5:$Y$15,1)+1),
INDEX('DS2024'!$Y$5:$Y$15,MATCH(P8,'DS2024'!$Y$5:$Y$15,1)):
INDEX('DS2024'!$Y$5:$Y$15,MATCH(P8,'DS2024'!$Y$5:$Y$15,1)+1))
)))))))))))))))))))</f>
        <v>0.10291258643430992</v>
      </c>
      <c r="AB8" s="50">
        <f>IF($AB$3=Database!$A$11,
_xlfn.FORECAST.LINEAR(
R8,
INDEX('DS2024'!$B$20:$B$35,MATCH(R8,'DS2024'!$A$20:$A$35,1)):
INDEX('DS2024'!$B$20:$B$35,MATCH(R8,'DS2024'!$A$20:$A$35,1)+1),
INDEX('DS2024'!$A$20:$A$35,MATCH(R8,'DS2024'!$A$20:$A$35,1)):
INDEX('DS2024'!$A$20:$A$35,MATCH(R8,'DS2024'!$A$20:$A$35,1)+1)),
IF($AB$3=Database!$A$12,
_xlfn.FORECAST.LINEAR(
R8,
INDEX('DS2024'!$E$20:$E$35,MATCH(R8,'DS2024'!$D$20:$D$35,1)):
INDEX('DS2024'!$E$20:$E$35,MATCH(R8,'DS2024'!$D$20:$D$35,1)+1),
INDEX('DS2024'!$D$20:$D$35,MATCH(R8,'DS2024'!$D$20:$D$35,1)):
INDEX('DS2024'!$D$20:$D$35,MATCH(R8,'DS2024'!$D$20:$D$35,1)+1)),
IF($AB$3=Database!$A$13,
_xlfn.FORECAST.LINEAR(
R8,
INDEX('DS2024'!$H$20:$H$35,MATCH(R8,'DS2024'!$G$20:$G$35,1)):
INDEX('DS2024'!$H$20:$H$35,MATCH(R8,'DS2024'!$G$20:$G$35,1)+1),
INDEX('DS2024'!$G$20:$G$35,MATCH(R8,'DS2024'!$G$20:$G$35,1)):
INDEX('DS2024'!$G$20:$G$35,MATCH(R8,'DS2024'!$G$20:$G$35,1)+1)),
IF($AB$3=Database!$A$14,
_xlfn.FORECAST.LINEAR(
R8,
INDEX('DS2024'!$K$20:$K$35,MATCH(R8,'DS2024'!$J$20:$J$35,1)):
INDEX('DS2024'!$K$20:$K$35,MATCH(R8,'DS2024'!$J$20:$J$35,1)+1),
INDEX('DS2024'!$J$20:$J$35,MATCH(R8,'DS2024'!$J$20:$J$35,1)):
INDEX('DS2024'!$J$20:$J$35,MATCH(R8,'DS2024'!$J$20:$J$35,1)+1)),
IF($AB$3=Database!$A$15,
_xlfn.FORECAST.LINEAR(
R8,
INDEX('DS2024'!$N$20:$N$35,MATCH(R8,'DS2024'!$M$20:$M$35,1)):
INDEX('DS2024'!$N$20:$N$35,MATCH(R8,'DS2024'!$M$20:$M$35,1)+1),
INDEX('DS2024'!$M$20:$M$35,MATCH(R8,'DS2024'!$M$20:$M$35,1)):
INDEX('DS2024'!$M$20:$M$35,MATCH(R8,'DS2024'!$M$20:$M$35,1)+1)),
IF($AB$3=Database!$A$16,
_xlfn.FORECAST.LINEAR(
R8,
INDEX('DS2024'!$Q$20:$Q$35,MATCH(R8,'DS2024'!$P$20:$P$35,1)):
INDEX('DS2024'!$Q$20:$Q$35,MATCH(R8,'DS2024'!$P$20:$P$35,1)+1),
INDEX('DS2024'!$P$20:$P$35,MATCH(R8,'DS2024'!$P$20:$P$35,1)):
INDEX('DS2024'!$P$20:$P$35,MATCH(R8,'DS2024'!$P$20:$P$35,1)+1)),
IF($AB$3=Database!$A$17,
_xlfn.FORECAST.LINEAR(
R8,
INDEX('DS2024'!$T$20:$T$35,MATCH(R8,'DS2024'!$S$20:$S$35,1)):
INDEX('DS2024'!$T$20:$T$35,MATCH(R8,'DS2024'!$S$20:$S$35,1)+1),
INDEX('DS2024'!$S$20:$S$35,MATCH(R8,'DS2024'!$S$20:$S$35,1)):
INDEX('DS2024'!$S$20:$S$35,MATCH(R8,'DS2024'!$S$20:$S$35,1)+1)),
IF($AB$3=Database!$A$18,
_xlfn.FORECAST.LINEAR(
R8,
INDEX('DS2024'!$W$20:$W$35,MATCH(R8,'DS2024'!$V$20:$V$35,1)):
INDEX('DS2024'!$W$20:$W$35,MATCH(R8,'DS2024'!$V$20:$V$35,1)+1),
INDEX('DS2024'!$V$20:$V$35,MATCH(R8,'DS2024'!$V$20:$V$35,1)):
INDEX('DS2024'!$V$20:$V$35,MATCH(R8,'DS2024'!$V$20:$V$35,1)+1)),
IF($AB$3=Database!$A$19,
_xlfn.FORECAST.LINEAR(
R8,
INDEX('DS2024'!$Z$20:$Z$35,MATCH(R8,'DS2024'!$Y$20:$Y$35,1)):
INDEX('DS2024'!$Z$20:$Z$35,MATCH(R8,'DS2024'!$Y$20:$Y$35,1)+1),
INDEX('DS2024'!$Y$20:$Y$35,MATCH(R8,'DS2024'!$Y$20:$Y$35,1)):
INDEX('DS2024'!$Y$20:$Y$35,MATCH(R8,'DS2024'!$Y$20:$Y$35,1)+1)),
IF($AB$3=Database!$A$20,
_xlfn.FORECAST.LINEAR(
R8,
INDEX('DS2024'!$AC$20:$AC$35,MATCH(R8,'DS2024'!$AB$20:$AB$35,1)):
INDEX('DS2024'!$AC$20:$AC$35,MATCH(R8,'DS2024'!$AB$20:$AB$35,1)+1),
INDEX('DS2024'!$AB$20:$AB$35,MATCH(R8,'DS2024'!$AB$20:$AB$35,1)):
INDEX('DS2024'!$AB$20:$AB$35,MATCH(R8,'DS2024'!$AB$20:$AB$35,1)+1)),
IF($AB$3=Database!$A$2,
_xlfn.FORECAST.LINEAR(
R8,
INDEX('DS2024'!$B$5:$B$15,MATCH(R8,'DS2024'!$A$5:$A$15,1)):
INDEX('DS2024'!$B$5:$B$15,MATCH(R8,'DS2024'!$A$5:$A$15,1)+1),
INDEX('DS2024'!$A$5:$A$15,MATCH(R8,'DS2024'!$A$5:$A$15,1)):
INDEX('DS2024'!$A$5:$A$15,MATCH(R8,'DS2024'!$A$5:$A$15,1)+1)),
IF($AB$3=Database!$A$3,
_xlfn.FORECAST.LINEAR(
R8,
INDEX('DS2024'!$E$5:$E$15,MATCH(R8,'DS2024'!$D$5:$D$15,1)):
INDEX('DS2024'!$E$5:$E$15,MATCH(R8,'DS2024'!$D$5:$D$15,1)+1),
INDEX('DS2024'!$D$5:$D$15,MATCH(R8,'DS2024'!$D$5:$D$15,1)):
INDEX('DS2024'!$D$5:$D$15,MATCH(R8,'DS2024'!$D$5:$D$15,1)+1)),
IF($AB$3=Database!$A$4,
_xlfn.FORECAST.LINEAR(
R8,
INDEX('DS2024'!$H$5:$H$15,MATCH(R8,'DS2024'!$G$5:$G$15,1)):
INDEX('DS2024'!$H$5:$H$15,MATCH(R8,'DS2024'!$G$5:$G$15,1)+1),
INDEX('DS2024'!$G$5:$G$15,MATCH(R8,'DS2024'!$G$5:$G$15,1)):
INDEX('DS2024'!$G$5:$G$15,MATCH(R8,'DS2024'!$G$5:$G$15,1)+1)),
IF($AB$3=Database!$A$5,
_xlfn.FORECAST.LINEAR(
R8,
INDEX('DS2024'!$K$5:$K$15,MATCH(R8,'DS2024'!$J$5:$J$15,1)):
INDEX('DS2024'!$K$5:$K$15,MATCH(R8,'DS2024'!$J$5:$J$15,1)+1),
INDEX('DS2024'!$J$5:$J$15,MATCH(R8,'DS2024'!$J$5:$J$15,1)):
INDEX('DS2024'!$J$5:$J$15,MATCH(R8,'DS2024'!$J$5:$J$15,1)+1)),
IF($AB$3=Database!$A$6,
_xlfn.FORECAST.LINEAR(
R8,
INDEX('DS2024'!$N$5:$N$15,MATCH(R8,'DS2024'!$M$5:$M$15,1)):
INDEX('DS2024'!$N$5:$N$15,MATCH(R8,'DS2024'!$M$5:$M$15,1)+1),
INDEX('DS2024'!$M$5:$M$15,MATCH(R8,'DS2024'!$M$5:$M$15,1)):
INDEX('DS2024'!$M$5:$M$15,MATCH(R8,'DS2024'!$M$5:$M$15,1)+1)),
IF($AB$3=Database!$A$7,
_xlfn.FORECAST.LINEAR(
R8,
INDEX('DS2024'!$Q$5:$Q$15,MATCH(R8,'DS2024'!$P$5:$P$15,1)):
INDEX('DS2024'!$Q$5:$Q$15,MATCH(R8,'DS2024'!$P$5:$P$15,1)+1),
INDEX('DS2024'!$P$5:$P$15,MATCH(R8,'DS2024'!$P$5:$P$15,1)):
INDEX('DS2024'!$P$5:$P$15,MATCH(R8,'DS2024'!$P$5:$P$15,1)+1)),
IF($AB$3=Database!$A$8,
_xlfn.FORECAST.LINEAR(
R8,
INDEX('DS2024'!$T$5:$T$15,MATCH(R8,'DS2024'!$S$5:$S$15,1)):
INDEX('DS2024'!$T$5:$T$15,MATCH(R8,'DS2024'!$S$5:$S$15,1)+1),
INDEX('DS2024'!$S$5:$S$15,MATCH(R8,'DS2024'!$S$5:$S$15,1)):
INDEX('DS2024'!$S$5:$S$15,MATCH(R8,'DS2024'!$S$5:$S$15,1)+1)),
IF($AB$3=Database!$A$9,
_xlfn.FORECAST.LINEAR(
R8,
INDEX('DS2024'!$W$5:$W$15,MATCH(R8,'DS2024'!$V$5:$V$15,1)):
INDEX('DS2024'!$W$5:$W$15,MATCH(R8,'DS2024'!$V$5:$V$15,1)+1),
INDEX('DS2024'!$V$5:$V$15,MATCH(R8,'DS2024'!$V$5:$V$15,1)):
INDEX('DS2024'!$V$5:$V$15,MATCH(R8,'DS2024'!$V$5:$V$15,1)+1)),
IF($AB$3=Database!$A$10,
_xlfn.FORECAST.LINEAR(
R8,
INDEX('DS2024'!$Z$5:$Z$15,MATCH(R8,'DS2024'!$Y$5:$Y$15,1)):
INDEX('DS2024'!$Z$5:$Z$15,MATCH(R8,'DS2024'!$Y$5:$Y$15,1)+1),
INDEX('DS2024'!$Y$5:$Y$15,MATCH(R8,'DS2024'!$Y$5:$Y$15,1)):
INDEX('DS2024'!$Y$5:$Y$15,MATCH(R8,'DS2024'!$Y$5:$Y$15,1)+1))
)))))))))))))))))))</f>
        <v>0.10392653583276711</v>
      </c>
      <c r="AC8" s="82">
        <f t="shared" ref="AC8:AC36" si="0">ABS(C8-T8)</f>
        <v>0.46366004761875873</v>
      </c>
      <c r="AD8" s="82">
        <f t="shared" ref="AD8:AD36" si="1">ABS(E8-U8)</f>
        <v>0.46445172421688968</v>
      </c>
      <c r="AE8" s="82">
        <f t="shared" ref="AE8:AE36" si="2">ABS(G8-V8)</f>
        <v>0.3302800405189259</v>
      </c>
      <c r="AF8" s="82">
        <f t="shared" ref="AF8:AF36" si="3">ABS(I8-W8)</f>
        <v>0.46380071461945666</v>
      </c>
      <c r="AG8" s="82">
        <f t="shared" ref="AG8:AG36" si="4">ABS(K8-X8)</f>
        <v>0.46260538488888814</v>
      </c>
      <c r="AH8" s="82">
        <f t="shared" ref="AH8:AH36" si="5">ABS(M8-Y8)</f>
        <v>0.19789753469220372</v>
      </c>
      <c r="AI8" s="82">
        <f t="shared" ref="AI8:AI36" si="6">ABS(O8-Z8)</f>
        <v>0.46224658210449915</v>
      </c>
      <c r="AJ8" s="83">
        <f t="shared" ref="AJ8:AJ36" si="7">ABS(Q8-AA8)</f>
        <v>0.46246879519255824</v>
      </c>
      <c r="AK8" s="83">
        <f t="shared" ref="AK8:AK36" si="8">ABS(S8-AB8)</f>
        <v>0.46370014111171132</v>
      </c>
      <c r="AL8" s="42"/>
      <c r="AM8" s="42"/>
      <c r="AN8" s="42"/>
      <c r="AO8" s="42"/>
      <c r="AP8" s="42"/>
      <c r="AQ8" s="42"/>
      <c r="AR8" s="42"/>
      <c r="AS8" s="42"/>
      <c r="AT8" s="42"/>
      <c r="BD8" s="83" t="e">
        <f>#REF!/10</f>
        <v>#REF!</v>
      </c>
      <c r="BE8" s="83" t="e">
        <f>#REF!/10</f>
        <v>#REF!</v>
      </c>
      <c r="BF8" s="83" t="e">
        <f>#REF!/10</f>
        <v>#REF!</v>
      </c>
      <c r="BG8" s="83" t="e">
        <f>#REF!/10</f>
        <v>#REF!</v>
      </c>
      <c r="BH8" s="83">
        <f t="shared" ref="BH8:BH36" si="9">AL8/10</f>
        <v>0</v>
      </c>
      <c r="BI8" s="83">
        <f t="shared" ref="BI8:BI36" si="10">AN8/10</f>
        <v>0</v>
      </c>
      <c r="BJ8" s="83">
        <f t="shared" ref="BJ8:BJ36" si="11">AP8/10</f>
        <v>0</v>
      </c>
      <c r="BK8" s="83">
        <f t="shared" ref="BK8:BK36" si="12">AR8/10</f>
        <v>0</v>
      </c>
      <c r="BL8" s="83">
        <f t="shared" ref="BL8:BL36" si="13">AT8/10</f>
        <v>0</v>
      </c>
    </row>
    <row r="9" spans="1:65" ht="14.25" customHeight="1">
      <c r="A9" s="31">
        <v>3</v>
      </c>
      <c r="B9" s="42">
        <f>'Evaluasi 100 C'!B9</f>
        <v>107.026</v>
      </c>
      <c r="C9" s="42">
        <f>'Evaluasi 100 C'!C9</f>
        <v>-0.35979976004799036</v>
      </c>
      <c r="D9" s="42">
        <f>'Evaluasi 100 C'!E9</f>
        <v>108.217</v>
      </c>
      <c r="E9" s="42">
        <f>'Evaluasi 100 C'!F9</f>
        <v>-0.35994265146970605</v>
      </c>
      <c r="F9" s="42">
        <f>'Evaluasi 100 C'!H9</f>
        <v>106.804</v>
      </c>
      <c r="G9" s="42">
        <f>'Evaluasi 100 C'!I9</f>
        <v>-0.22714789996410195</v>
      </c>
      <c r="H9" s="42">
        <f>'Evaluasi 100 C'!K9</f>
        <v>107.13500000000001</v>
      </c>
      <c r="I9" s="42">
        <f>'Evaluasi 100 C'!L9</f>
        <v>-0.35981283743251347</v>
      </c>
      <c r="J9" s="42">
        <f>'Evaluasi 100 C'!N9</f>
        <v>106.121</v>
      </c>
      <c r="K9" s="42">
        <f>'Evaluasi 100 C'!O9</f>
        <v>-0.35969118176364723</v>
      </c>
      <c r="L9" s="42">
        <f>'Evaluasi 100 C'!Q9</f>
        <v>107.486</v>
      </c>
      <c r="M9" s="42">
        <f>'Evaluasi 100 C'!R9</f>
        <v>-1.6960930009587732E-2</v>
      </c>
      <c r="N9" s="42">
        <f>'Evaluasi 100 C'!T9</f>
        <v>105.233</v>
      </c>
      <c r="O9" s="42">
        <f>'Evaluasi 100 C'!U9</f>
        <v>-0.35958464307138571</v>
      </c>
      <c r="P9" s="42">
        <f>'Evaluasi 100 C'!W9</f>
        <v>105.977</v>
      </c>
      <c r="Q9" s="42">
        <f>'Evaluasi 100 C'!X9</f>
        <v>-0.3596739052189562</v>
      </c>
      <c r="R9" s="42">
        <f>'Evaluasi 100 C'!Z9</f>
        <v>106.998</v>
      </c>
      <c r="S9" s="50">
        <f>'Evaluasi 100 C'!AA9</f>
        <v>-0.35979640071985597</v>
      </c>
      <c r="T9" s="50">
        <f>IF($T$3=Database!$A$11,
_xlfn.FORECAST.LINEAR(
B9,
INDEX('DS2024'!$B$20:$B$35,MATCH(B9,'DS2024'!$A$20:$A$35,1)):
INDEX('DS2024'!$B$20:$B$35,MATCH(B9,'DS2024'!$A$20:$A$35,1)+1),
INDEX('DS2024'!$A$20:$A$35,MATCH(B9,'DS2024'!$A$20:$A$35,1)):
INDEX('DS2024'!$A$20:$A$35,MATCH(B9,'DS2024'!$A$20:$A$35,1)+1)),
IF($T$3=Database!$A$12,
_xlfn.FORECAST.LINEAR(
B9,
INDEX('DS2024'!$E$20:$E$35,MATCH(B9,'DS2024'!$D$20:$D$35,1)):
INDEX('DS2024'!$E$20:$E$35,MATCH(B9,'DS2024'!$D$20:$D$35,1)+1),
INDEX('DS2024'!$D$20:$D$35,MATCH(B9,'DS2024'!$D$20:$D$35,1)):
INDEX('DS2024'!$D$20:$D$35,MATCH(B9,'DS2024'!$D$20:$D$35,1)+1)),
IF($T$3=Database!$A$13,
_xlfn.FORECAST.LINEAR(
B9,
INDEX('DS2024'!$H$20:$H$35,MATCH(B9,'DS2024'!$G$20:$G$35,1)):
INDEX('DS2024'!$H$20:$H$35,MATCH(B9,'DS2024'!$G$20:$G$35,1)+1),
INDEX('DS2024'!$G$20:$G$35,MATCH(B9,'DS2024'!$G$20:$G$35,1)):
INDEX('DS2024'!$G$20:$G$35,MATCH(B9,'DS2024'!$G$20:$G$35,1)+1)),
IF($T$3=Database!$A$14,
_xlfn.FORECAST.LINEAR(
B9,
INDEX('DS2024'!$K$20:$K$35,MATCH(B9,'DS2024'!$J$20:$J$35,1)):
INDEX('DS2024'!$K$20:$K$35,MATCH(B9,'DS2024'!$J$20:$J$35,1)+1),
INDEX('DS2024'!$J$20:$J$35,MATCH(B9,'DS2024'!$J$20:$J$35,1)):
INDEX('DS2024'!$J$20:$J$35,MATCH(B9,'DS2024'!$J$20:$J$35,1)+1)),
IF($T$3=Database!$A$15,
_xlfn.FORECAST.LINEAR(
B9,
INDEX('DS2024'!$N$20:$N$35,MATCH(B9,'DS2024'!$M$20:$M$35,1)):
INDEX('DS2024'!$N$20:$N$35,MATCH(B9,'DS2024'!$M$20:$M$35,1)+1),
INDEX('DS2024'!$M$20:$M$35,MATCH(B9,'DS2024'!$M$20:$M$35,1)):
INDEX('DS2024'!$M$20:$M$35,MATCH(B9,'DS2024'!$M$20:$M$35,1)+1)),
IF($T$3=Database!$A$16,
_xlfn.FORECAST.LINEAR(
B9,
INDEX('DS2024'!$Q$20:$Q$35,MATCH(B9,'DS2024'!$P$20:$P$35,1)):
INDEX('DS2024'!$Q$20:$Q$35,MATCH(B9,'DS2024'!$P$20:$P$35,1)+1),
INDEX('DS2024'!$P$20:$P$35,MATCH(B9,'DS2024'!$P$20:$P$35,1)):
INDEX('DS2024'!$P$20:$P$35,MATCH(B9,'DS2024'!$P$20:$P$35,1)+1)),
IF($T$3=Database!$A$17,
_xlfn.FORECAST.LINEAR(
B9,
INDEX('DS2024'!$T$20:$T$35,MATCH(B9,'DS2024'!$S$20:$S$35,1)):
INDEX('DS2024'!$T$20:$T$35,MATCH(B9,'DS2024'!$S$20:$S$35,1)+1),
INDEX('DS2024'!$S$20:$S$35,MATCH(B9,'DS2024'!$S$20:$S$35,1)):
INDEX('DS2024'!$S$20:$S$35,MATCH(B9,'DS2024'!$S$20:$S$35,1)+1)),
IF($T$3=Database!$A$18,
_xlfn.FORECAST.LINEAR(
B9,
INDEX('DS2024'!$W$20:$W$35,MATCH(B9,'DS2024'!$V$20:$V$35,1)):
INDEX('DS2024'!$W$20:$W$35,MATCH(B9,'DS2024'!$V$20:$V$35,1)+1),
INDEX('DS2024'!$V$20:$V$35,MATCH(B9,'DS2024'!$V$20:$V$35,1)):
INDEX('DS2024'!$V$20:$V$35,MATCH(B9,'DS2024'!$V$20:$V$35,1)+1)),
IF($T$3=Database!$A$19,
_xlfn.FORECAST.LINEAR(
B9,
INDEX('DS2024'!$Z$20:$Z$35,MATCH(B9,'DS2024'!$Y$20:$Y$35,1)):
INDEX('DS2024'!$Z$20:$Z$35,MATCH(B9,'DS2024'!$Y$20:$Y$35,1)+1),
INDEX('DS2024'!$Y$20:$Y$35,MATCH(B9,'DS2024'!$Y$20:$Y$35,1)):
INDEX('DS2024'!$Y$20:$Y$35,MATCH(B9,'DS2024'!$Y$20:$Y$35,1)+1)),
IF($T$3=Database!$A$20,
_xlfn.FORECAST.LINEAR(
B9,
INDEX('DS2024'!$AC$20:$AC$35,MATCH(B9,'DS2024'!$AB$20:$AB$35,1)):
INDEX('DS2024'!$AC$20:$AC$35,MATCH(B9,'DS2024'!$AB$20:$AB$35,1)+1),
INDEX('DS2024'!$AB$20:$AB$35,MATCH(B9,'DS2024'!$AB$20:$AB$35,1)):
INDEX('DS2024'!$AB$20:$AB$35,MATCH(B9,'DS2024'!$AB$20:$AB$35,1)+1)),
IF($T$3=Database!$A$2,
_xlfn.FORECAST.LINEAR(
B9,
INDEX('DS2024'!$B$5:$B$15,MATCH(B9,'DS2024'!$A$5:$A$15,1)):
INDEX('DS2024'!$B$5:$B$15,MATCH(B9,'DS2024'!$A$5:$A$15,1)+1),
INDEX('DS2024'!$A$5:$A$15,MATCH(B9,'DS2024'!$A$5:$A$15,1)):
INDEX('DS2024'!$A$5:$A$15,MATCH(B9,'DS2024'!$A$5:$A$15,1)+1)),
IF($T$3=Database!$A$3,
_xlfn.FORECAST.LINEAR(
B9,
INDEX('DS2024'!$E$5:$E$15,MATCH(B9,'DS2024'!$D$5:$D$15,1)):
INDEX('DS2024'!$E$5:$E$15,MATCH(B9,'DS2024'!$D$5:$D$15,1)+1),
INDEX('DS2024'!$D$5:$D$15,MATCH(B9,'DS2024'!$D$5:$D$15,1)):
INDEX('DS2024'!$D$5:$D$15,MATCH(B9,'DS2024'!$D$5:$D$15,1)+1)),
IF($T$3=Database!$A$4,
_xlfn.FORECAST.LINEAR(
B9,
INDEX('DS2024'!$H$5:$H$15,MATCH(B9,'DS2024'!$G$5:$G$15,1)):
INDEX('DS2024'!$H$5:$H$15,MATCH(B9,'DS2024'!$G$5:$G$15,1)+1),
INDEX('DS2024'!$G$5:$G$15,MATCH(B9,'DS2024'!$G$5:$G$15,1)):
INDEX('DS2024'!$G$5:$G$15,MATCH(B9,'DS2024'!$G$5:$G$15,1)+1)),
IF($T$3=Database!$A$5,
_xlfn.FORECAST.LINEAR(
B9,
INDEX('DS2024'!$K$5:$K$15,MATCH(B9,'DS2024'!$J$5:$J$15,1)):
INDEX('DS2024'!$K$5:$K$15,MATCH(B9,'DS2024'!$J$5:$J$15,1)+1),
INDEX('DS2024'!$J$5:$J$15,MATCH(B9,'DS2024'!$J$5:$J$15,1)):
INDEX('DS2024'!$J$5:$J$15,MATCH(B9,'DS2024'!$J$5:$J$15,1)+1)),
IF($T$3=Database!$A$6,
_xlfn.FORECAST.LINEAR(
B9,
INDEX('DS2024'!$N$5:$N$15,MATCH(B9,'DS2024'!$M$5:$M$15,1)):
INDEX('DS2024'!$N$5:$N$15,MATCH(B9,'DS2024'!$M$5:$M$15,1)+1),
INDEX('DS2024'!$M$5:$M$15,MATCH(B9,'DS2024'!$M$5:$M$15,1)):
INDEX('DS2024'!$M$5:$M$15,MATCH(B9,'DS2024'!$M$5:$M$15,1)+1)),
IF($T$3=Database!$A$7,
_xlfn.FORECAST.LINEAR(
B9,
INDEX('DS2024'!$Q$5:$Q$15,MATCH(B9,'DS2024'!$P$5:$P$15,1)):
INDEX('DS2024'!$Q$5:$Q$15,MATCH(B9,'DS2024'!$P$5:$P$15,1)+1),
INDEX('DS2024'!$P$5:$P$15,MATCH(B9,'DS2024'!$P$5:$P$15,1)):
INDEX('DS2024'!$P$5:$P$15,MATCH(B9,'DS2024'!$P$5:$P$15,1)+1)),
IF($T$3=Database!$A$8,
_xlfn.FORECAST.LINEAR(
B9,
INDEX('DS2024'!$T$5:$T$15,MATCH(B9,'DS2024'!$S$5:$S$15,1)):
INDEX('DS2024'!$T$5:$T$15,MATCH(B9,'DS2024'!$S$5:$S$15,1)+1),
INDEX('DS2024'!$S$5:$S$15,MATCH(B9,'DS2024'!$S$5:$S$15,1)):
INDEX('DS2024'!$S$5:$S$15,MATCH(B9,'DS2024'!$S$5:$S$15,1)+1)),
IF($T$3=Database!$A$9,
_xlfn.FORECAST.LINEAR(
B9,
INDEX('DS2024'!$W$5:$W$15,MATCH(B9,'DS2024'!$V$5:$V$15,1)):
INDEX('DS2024'!$W$5:$W$15,MATCH(B9,'DS2024'!$V$5:$V$15,1)+1),
INDEX('DS2024'!$V$5:$V$15,MATCH(B9,'DS2024'!$V$5:$V$15,1)):
INDEX('DS2024'!$V$5:$V$15,MATCH(B9,'DS2024'!$V$5:$V$15,1)+1)),
IF($T$3=Database!$A$10,
_xlfn.FORECAST.LINEAR(
B9,
INDEX('DS2024'!$Z$5:$Z$15,MATCH(B9,'DS2024'!$Y$5:$Y$15,1)):
INDEX('DS2024'!$Z$5:$Z$15,MATCH(B9,'DS2024'!$Y$5:$Y$15,1)+1),
INDEX('DS2024'!$Y$5:$Y$15,MATCH(B9,'DS2024'!$Y$5:$Y$15,1)):
INDEX('DS2024'!$Y$5:$Y$15,MATCH(B9,'DS2024'!$Y$5:$Y$15,1)+1))
)))))))))))))))))))</f>
        <v>0.10404852312242696</v>
      </c>
      <c r="U9" s="50">
        <f>IF($U$3=Database!$A$11,
_xlfn.FORECAST.LINEAR(
D9,
INDEX('DS2024'!$B$20:$B$35,MATCH(D9,'DS2024'!$A$20:$A$35,1)):
INDEX('DS2024'!$B$20:$B$35,MATCH(D9,'DS2024'!$A$20:$A$35,1)+1),
INDEX('DS2024'!$A$20:$A$35,MATCH(D9,'DS2024'!$A$20:$A$35,1)):
INDEX('DS2024'!$A$20:$A$35,MATCH(D9,'DS2024'!$A$20:$A$35,1)+1)),
IF($U$3=Database!$A$12,
_xlfn.FORECAST.LINEAR(
D9,
INDEX('DS2024'!$E$20:$E$35,MATCH(D9,'DS2024'!$D$20:$D$35,1)):
INDEX('DS2024'!$E$20:$E$35,MATCH(D9,'DS2024'!$D$20:$D$35,1)+1),
INDEX('DS2024'!$D$20:$D$35,MATCH(D9,'DS2024'!$D$20:$D$35,1)):
INDEX('DS2024'!$D$20:$D$35,MATCH(D9,'DS2024'!$D$20:$D$35,1)+1)),
IF($U$3=Database!$A$13,
_xlfn.FORECAST.LINEAR(
D9,
INDEX('DS2024'!$H$20:$H$35,MATCH(D9,'DS2024'!$G$20:$G$35,1)):
INDEX('DS2024'!$H$20:$H$35,MATCH(D9,'DS2024'!$G$20:$G$35,1)+1),
INDEX('DS2024'!$G$20:$G$35,MATCH(D9,'DS2024'!$G$20:$G$35,1)):
INDEX('DS2024'!$G$20:$G$35,MATCH(D9,'DS2024'!$G$20:$G$35,1)+1)),
IF($U$3=Database!$A$14,
_xlfn.FORECAST.LINEAR(
D9,
INDEX('DS2024'!$K$20:$K$35,MATCH(D9,'DS2024'!$J$20:$J$35,1)):
INDEX('DS2024'!$K$20:$K$35,MATCH(D9,'DS2024'!$J$20:$J$35,1)+1),
INDEX('DS2024'!$J$20:$J$35,MATCH(D9,'DS2024'!$J$20:$J$35,1)):
INDEX('DS2024'!$J$20:$J$35,MATCH(D9,'DS2024'!$J$20:$J$35,1)+1)),
IF($U$3=Database!$A$15,
_xlfn.FORECAST.LINEAR(
D9,
INDEX('DS2024'!$N$20:$N$35,MATCH(D9,'DS2024'!$M$20:$M$35,1)):
INDEX('DS2024'!$N$20:$N$35,MATCH(D9,'DS2024'!$M$20:$M$35,1)+1),
INDEX('DS2024'!$M$20:$M$35,MATCH(D9,'DS2024'!$M$20:$M$35,1)):
INDEX('DS2024'!$M$20:$M$35,MATCH(D9,'DS2024'!$M$20:$M$35,1)+1)),
IF($U$3=Database!$A$16,
_xlfn.FORECAST.LINEAR(
D9,
INDEX('DS2024'!$Q$20:$Q$35,MATCH(D9,'DS2024'!$P$20:$P$35,1)):
INDEX('DS2024'!$Q$20:$Q$35,MATCH(D9,'DS2024'!$P$20:$P$35,1)+1),
INDEX('DS2024'!$P$20:$P$35,MATCH(D9,'DS2024'!$P$20:$P$35,1)):
INDEX('DS2024'!$P$20:$P$35,MATCH(D9,'DS2024'!$P$20:$P$35,1)+1)),
IF($U$3=Database!$A$17,
_xlfn.FORECAST.LINEAR(
D9,
INDEX('DS2024'!$T$20:$T$35,MATCH(D9,'DS2024'!$S$20:$S$35,1)):
INDEX('DS2024'!$T$20:$T$35,MATCH(D9,'DS2024'!$S$20:$S$35,1)+1),
INDEX('DS2024'!$S$20:$S$35,MATCH(D9,'DS2024'!$S$20:$S$35,1)):
INDEX('DS2024'!$S$20:$S$35,MATCH(D9,'DS2024'!$S$20:$S$35,1)+1)),
IF($U$3=Database!$A$18,
_xlfn.FORECAST.LINEAR(
D9,
INDEX('DS2024'!$W$20:$W$35,MATCH(D9,'DS2024'!$V$20:$V$35,1)):
INDEX('DS2024'!$W$20:$W$35,MATCH(D9,'DS2024'!$V$20:$V$35,1)+1),
INDEX('DS2024'!$V$20:$V$35,MATCH(D9,'DS2024'!$V$20:$V$35,1)):
INDEX('DS2024'!$V$20:$V$35,MATCH(D9,'DS2024'!$V$20:$V$35,1)+1)),
IF($U$3=Database!$A$19,
_xlfn.FORECAST.LINEAR(
D9,
INDEX('DS2024'!$Z$20:$Z$35,MATCH(D9,'DS2024'!$Y$20:$Y$35,1)):
INDEX('DS2024'!$Z$20:$Z$35,MATCH(D9,'DS2024'!$Y$20:$Y$35,1)+1),
INDEX('DS2024'!$Y$20:$Y$35,MATCH(D9,'DS2024'!$Y$20:$Y$35,1)):
INDEX('DS2024'!$Y$20:$Y$35,MATCH(D9,'DS2024'!$Y$20:$Y$35,1)+1)),
IF($U$3=Database!$A$20,
_xlfn.FORECAST.LINEAR(
D9,
INDEX('DS2024'!$AC$20:$AC$35,MATCH(D9,'DS2024'!$AB$20:$AB$35,1)):
INDEX('DS2024'!$AC$20:$AC$35,MATCH(D9,'DS2024'!$AB$20:$AB$35,1)+1),
INDEX('DS2024'!$AB$20:$AB$35,MATCH(D9,'DS2024'!$AB$20:$AB$35,1)):
INDEX('DS2024'!$AB$20:$AB$35,MATCH(D9,'DS2024'!$AB$20:$AB$35,1)+1)),
IF($U$3=Database!$A$2,
_xlfn.FORECAST.LINEAR(
D9,
INDEX('DS2024'!$B$5:$B$15,MATCH(D9,'DS2024'!$A$5:$A$15,1)):
INDEX('DS2024'!$B$5:$B$15,MATCH(D9,'DS2024'!$A$5:$A$15,1)+1),
INDEX('DS2024'!$A$5:$A$15,MATCH(D9,'DS2024'!$A$5:$A$15,1)):
INDEX('DS2024'!$A$5:$A$15,MATCH(D9,'DS2024'!$A$5:$A$15,1)+1)),
IF($U$3=Database!$A$3,
_xlfn.FORECAST.LINEAR(
D9,
INDEX('DS2024'!$E$5:$E$15,MATCH(D9,'DS2024'!$D$5:$D$15,1)):
INDEX('DS2024'!$E$5:$E$15,MATCH(D9,'DS2024'!$D$5:$D$15,1)+1),
INDEX('DS2024'!$D$5:$D$15,MATCH(D9,'DS2024'!$D$5:$D$15,1)):
INDEX('DS2024'!$D$5:$D$15,MATCH(D9,'DS2024'!$D$5:$D$15,1)+1)),
IF($U$3=Database!$A$4,
_xlfn.FORECAST.LINEAR(
D9,
INDEX('DS2024'!$H$5:$H$15,MATCH(D9,'DS2024'!$G$5:$G$15,1)):
INDEX('DS2024'!$H$5:$H$15,MATCH(D9,'DS2024'!$G$5:$G$15,1)+1),
INDEX('DS2024'!$G$5:$G$15,MATCH(D9,'DS2024'!$G$5:$G$15,1)):
INDEX('DS2024'!$G$5:$G$15,MATCH(D9,'DS2024'!$G$5:$G$15,1)+1)),
IF($U$3=Database!$A$5,
_xlfn.FORECAST.LINEAR(
D9,
INDEX('DS2024'!$K$5:$K$15,MATCH(D9,'DS2024'!$J$5:$J$15,1)):
INDEX('DS2024'!$K$5:$K$15,MATCH(D9,'DS2024'!$J$5:$J$15,1)+1),
INDEX('DS2024'!$J$5:$J$15,MATCH(D9,'DS2024'!$J$5:$J$15,1)):
INDEX('DS2024'!$J$5:$J$15,MATCH(D9,'DS2024'!$J$5:$J$15,1)+1)),
IF($U$3=Database!$A$6,
_xlfn.FORECAST.LINEAR(
D9,
INDEX('DS2024'!$N$5:$N$15,MATCH(D9,'DS2024'!$M$5:$M$15,1)):
INDEX('DS2024'!$N$5:$N$15,MATCH(D9,'DS2024'!$M$5:$M$15,1)+1),
INDEX('DS2024'!$M$5:$M$15,MATCH(D9,'DS2024'!$M$5:$M$15,1)):
INDEX('DS2024'!$M$5:$M$15,MATCH(D9,'DS2024'!$M$5:$M$15,1)+1)),
IF($U$3=Database!$A$7,
_xlfn.FORECAST.LINEAR(
D9,
INDEX('DS2024'!$Q$5:$Q$15,MATCH(D9,'DS2024'!$P$5:$P$15,1)):
INDEX('DS2024'!$Q$5:$Q$15,MATCH(D9,'DS2024'!$P$5:$P$15,1)+1),
INDEX('DS2024'!$P$5:$P$15,MATCH(D9,'DS2024'!$P$5:$P$15,1)):
INDEX('DS2024'!$P$5:$P$15,MATCH(D9,'DS2024'!$P$5:$P$15,1)+1)),
IF($U$3=Database!$A$8,
_xlfn.FORECAST.LINEAR(
D9,
INDEX('DS2024'!$T$5:$T$15,MATCH(D9,'DS2024'!$S$5:$S$15,1)):
INDEX('DS2024'!$T$5:$T$15,MATCH(D9,'DS2024'!$S$5:$S$15,1)+1),
INDEX('DS2024'!$S$5:$S$15,MATCH(D9,'DS2024'!$S$5:$S$15,1)):
INDEX('DS2024'!$S$5:$S$15,MATCH(D9,'DS2024'!$S$5:$S$15,1)+1)),
IF($U$3=Database!$A$9,
_xlfn.FORECAST.LINEAR(
D9,
INDEX('DS2024'!$W$5:$W$15,MATCH(D9,'DS2024'!$V$5:$V$15,1)):
INDEX('DS2024'!$W$5:$W$15,MATCH(D9,'DS2024'!$V$5:$V$15,1)+1),
INDEX('DS2024'!$V$5:$V$15,MATCH(D9,'DS2024'!$V$5:$V$15,1)):
INDEX('DS2024'!$V$5:$V$15,MATCH(D9,'DS2024'!$V$5:$V$15,1)+1)),
IF($U$3=Database!$A$10,
_xlfn.FORECAST.LINEAR(
D9,
INDEX('DS2024'!$Z$5:$Z$15,MATCH(D9,'DS2024'!$Y$5:$Y$15,1)):
INDEX('DS2024'!$Z$5:$Z$15,MATCH(D9,'DS2024'!$Y$5:$Y$15,1)+1),
INDEX('DS2024'!$Y$5:$Y$15,MATCH(D9,'DS2024'!$Y$5:$Y$15,1)):
INDEX('DS2024'!$Y$5:$Y$15,MATCH(D9,'DS2024'!$Y$5:$Y$15,1)+1))
)))))))))))))))))))</f>
        <v>0.1047149766177705</v>
      </c>
      <c r="V9" s="50">
        <f>IF($V$3=Database!$A$11,
_xlfn.FORECAST.LINEAR(
F9,
INDEX('DS2024'!$B$20:$B$35,MATCH(F9,'DS2024'!$A$20:$A$35,1)):
INDEX('DS2024'!$B$20:$B$35,MATCH(F9,'DS2024'!$A$20:$A$35,1)+1),
INDEX('DS2024'!$A$20:$A$35,MATCH(F9,'DS2024'!$A$20:$A$35,1)):
INDEX('DS2024'!$A$20:$A$35,MATCH(F9,'DS2024'!$A$20:$A$35,1)+1)),
IF($V$3=Database!$A$12,
_xlfn.FORECAST.LINEAR(
F9,
INDEX('DS2024'!$E$20:$E$35,MATCH(F9,'DS2024'!$D$20:$D$35,1)):
INDEX('DS2024'!$E$20:$E$35,MATCH(F9,'DS2024'!$D$20:$D$35,1)+1),
INDEX('DS2024'!$D$20:$D$35,MATCH(F9,'DS2024'!$D$20:$D$35,1)):
INDEX('DS2024'!$D$20:$D$35,MATCH(F9,'DS2024'!$D$20:$D$35,1)+1)),
IF($V$3=Database!$A$13,
_xlfn.FORECAST.LINEAR(
F9,
INDEX('DS2024'!$H$20:$H$35,MATCH(F9,'DS2024'!$G$20:$G$35,1)):
INDEX('DS2024'!$H$20:$H$35,MATCH(F9,'DS2024'!$G$20:$G$35,1)+1),
INDEX('DS2024'!$G$20:$G$35,MATCH(F9,'DS2024'!$G$20:$G$35,1)):
INDEX('DS2024'!$G$20:$G$35,MATCH(F9,'DS2024'!$G$20:$G$35,1)+1)),
IF($V$3=Database!$A$14,
_xlfn.FORECAST.LINEAR(
F9,
INDEX('DS2024'!$K$20:$K$35,MATCH(F9,'DS2024'!$J$20:$J$35,1)):
INDEX('DS2024'!$K$20:$K$35,MATCH(F9,'DS2024'!$J$20:$J$35,1)+1),
INDEX('DS2024'!$J$20:$J$35,MATCH(F9,'DS2024'!$J$20:$J$35,1)):
INDEX('DS2024'!$J$20:$J$35,MATCH(F9,'DS2024'!$J$20:$J$35,1)+1)),
IF($V$3=Database!$A$15,
_xlfn.FORECAST.LINEAR(
F9,
INDEX('DS2024'!$N$20:$N$35,MATCH(F9,'DS2024'!$M$20:$M$35,1)):
INDEX('DS2024'!$N$20:$N$35,MATCH(F9,'DS2024'!$M$20:$M$35,1)+1),
INDEX('DS2024'!$M$20:$M$35,MATCH(F9,'DS2024'!$M$20:$M$35,1)):
INDEX('DS2024'!$M$20:$M$35,MATCH(F9,'DS2024'!$M$20:$M$35,1)+1)),
IF($V$3=Database!$A$16,
_xlfn.FORECAST.LINEAR(
F9,
INDEX('DS2024'!$Q$20:$Q$35,MATCH(F9,'DS2024'!$P$20:$P$35,1)):
INDEX('DS2024'!$Q$20:$Q$35,MATCH(F9,'DS2024'!$P$20:$P$35,1)+1),
INDEX('DS2024'!$P$20:$P$35,MATCH(F9,'DS2024'!$P$20:$P$35,1)):
INDEX('DS2024'!$P$20:$P$35,MATCH(F9,'DS2024'!$P$20:$P$35,1)+1)),
IF($V$3=Database!$A$17,
_xlfn.FORECAST.LINEAR(
F9,
INDEX('DS2024'!$T$20:$T$35,MATCH(F9,'DS2024'!$S$20:$S$35,1)):
INDEX('DS2024'!$T$20:$T$35,MATCH(F9,'DS2024'!$S$20:$S$35,1)+1),
INDEX('DS2024'!$S$20:$S$35,MATCH(F9,'DS2024'!$S$20:$S$35,1)):
INDEX('DS2024'!$S$20:$S$35,MATCH(F9,'DS2024'!$S$20:$S$35,1)+1)),
IF($V$3=Database!$A$18,
_xlfn.FORECAST.LINEAR(
F9,
INDEX('DS2024'!$W$20:$W$35,MATCH(F9,'DS2024'!$V$20:$V$35,1)):
INDEX('DS2024'!$W$20:$W$35,MATCH(F9,'DS2024'!$V$20:$V$35,1)+1),
INDEX('DS2024'!$V$20:$V$35,MATCH(F9,'DS2024'!$V$20:$V$35,1)):
INDEX('DS2024'!$V$20:$V$35,MATCH(F9,'DS2024'!$V$20:$V$35,1)+1)),
IF($V$3=Database!$A$19,
_xlfn.FORECAST.LINEAR(
F9,
INDEX('DS2024'!$Z$20:$Z$35,MATCH(F9,'DS2024'!$Y$20:$Y$35,1)):
INDEX('DS2024'!$Z$20:$Z$35,MATCH(F9,'DS2024'!$Y$20:$Y$35,1)+1),
INDEX('DS2024'!$Y$20:$Y$35,MATCH(F9,'DS2024'!$Y$20:$Y$35,1)):
INDEX('DS2024'!$Y$20:$Y$35,MATCH(F9,'DS2024'!$Y$20:$Y$35,1)+1)),
IF($V$3=Database!$A$20,
_xlfn.FORECAST.LINEAR(
F9,
INDEX('DS2024'!$AC$20:$AC$35,MATCH(F9,'DS2024'!$AB$20:$AB$35,1)):
INDEX('DS2024'!$AC$20:$AC$35,MATCH(F9,'DS2024'!$AB$20:$AB$35,1)+1),
INDEX('DS2024'!$AB$20:$AB$35,MATCH(F9,'DS2024'!$AB$20:$AB$35,1)):
INDEX('DS2024'!$AB$20:$AB$35,MATCH(F9,'DS2024'!$AB$20:$AB$35,1)+1)),
IF($V$3=Database!$A$2,
_xlfn.FORECAST.LINEAR(
F9,
INDEX('DS2024'!$B$5:$B$15,MATCH(F9,'DS2024'!$A$5:$A$15,1)):
INDEX('DS2024'!$B$5:$B$15,MATCH(F9,'DS2024'!$A$5:$A$15,1)+1),
INDEX('DS2024'!$A$5:$A$15,MATCH(F9,'DS2024'!$A$5:$A$15,1)):
INDEX('DS2024'!$A$5:$A$15,MATCH(F9,'DS2024'!$A$5:$A$15,1)+1)),
IF($V$3=Database!$A$3,
_xlfn.FORECAST.LINEAR(
F9,
INDEX('DS2024'!$E$5:$E$15,MATCH(F9,'DS2024'!$D$5:$D$15,1)):
INDEX('DS2024'!$E$5:$E$15,MATCH(F9,'DS2024'!$D$5:$D$15,1)+1),
INDEX('DS2024'!$D$5:$D$15,MATCH(F9,'DS2024'!$D$5:$D$15,1)):
INDEX('DS2024'!$D$5:$D$15,MATCH(F9,'DS2024'!$D$5:$D$15,1)+1)),
IF($V$3=Database!$A$4,
_xlfn.FORECAST.LINEAR(
F9,
INDEX('DS2024'!$H$5:$H$15,MATCH(F9,'DS2024'!$G$5:$G$15,1)):
INDEX('DS2024'!$H$5:$H$15,MATCH(F9,'DS2024'!$G$5:$G$15,1)+1),
INDEX('DS2024'!$G$5:$G$15,MATCH(F9,'DS2024'!$G$5:$G$15,1)):
INDEX('DS2024'!$G$5:$G$15,MATCH(F9,'DS2024'!$G$5:$G$15,1)+1)),
IF($V$3=Database!$A$5,
_xlfn.FORECAST.LINEAR(
F9,
INDEX('DS2024'!$K$5:$K$15,MATCH(F9,'DS2024'!$J$5:$J$15,1)):
INDEX('DS2024'!$K$5:$K$15,MATCH(F9,'DS2024'!$J$5:$J$15,1)+1),
INDEX('DS2024'!$J$5:$J$15,MATCH(F9,'DS2024'!$J$5:$J$15,1)):
INDEX('DS2024'!$J$5:$J$15,MATCH(F9,'DS2024'!$J$5:$J$15,1)+1)),
IF($V$3=Database!$A$6,
_xlfn.FORECAST.LINEAR(
F9,
INDEX('DS2024'!$N$5:$N$15,MATCH(F9,'DS2024'!$M$5:$M$15,1)):
INDEX('DS2024'!$N$5:$N$15,MATCH(F9,'DS2024'!$M$5:$M$15,1)+1),
INDEX('DS2024'!$M$5:$M$15,MATCH(F9,'DS2024'!$M$5:$M$15,1)):
INDEX('DS2024'!$M$5:$M$15,MATCH(F9,'DS2024'!$M$5:$M$15,1)+1)),
IF($V$3=Database!$A$7,
_xlfn.FORECAST.LINEAR(
F9,
INDEX('DS2024'!$Q$5:$Q$15,MATCH(F9,'DS2024'!$P$5:$P$15,1)):
INDEX('DS2024'!$Q$5:$Q$15,MATCH(F9,'DS2024'!$P$5:$P$15,1)+1),
INDEX('DS2024'!$P$5:$P$15,MATCH(F9,'DS2024'!$P$5:$P$15,1)):
INDEX('DS2024'!$P$5:$P$15,MATCH(F9,'DS2024'!$P$5:$P$15,1)+1)),
IF($V$3=Database!$A$8,
_xlfn.FORECAST.LINEAR(
F9,
INDEX('DS2024'!$T$5:$T$15,MATCH(F9,'DS2024'!$S$5:$S$15,1)):
INDEX('DS2024'!$T$5:$T$15,MATCH(F9,'DS2024'!$S$5:$S$15,1)+1),
INDEX('DS2024'!$S$5:$S$15,MATCH(F9,'DS2024'!$S$5:$S$15,1)):
INDEX('DS2024'!$S$5:$S$15,MATCH(F9,'DS2024'!$S$5:$S$15,1)+1)),
IF($V$3=Database!$A$9,
_xlfn.FORECAST.LINEAR(
F9,
INDEX('DS2024'!$W$5:$W$15,MATCH(F9,'DS2024'!$V$5:$V$15,1)):
INDEX('DS2024'!$W$5:$W$15,MATCH(F9,'DS2024'!$V$5:$V$15,1)+1),
INDEX('DS2024'!$V$5:$V$15,MATCH(F9,'DS2024'!$V$5:$V$15,1)):
INDEX('DS2024'!$V$5:$V$15,MATCH(F9,'DS2024'!$V$5:$V$15,1)+1)),
IF($V$3=Database!$A$10,
_xlfn.FORECAST.LINEAR(
F9,
INDEX('DS2024'!$Z$5:$Z$15,MATCH(F9,'DS2024'!$Y$5:$Y$15,1)):
INDEX('DS2024'!$Z$5:$Z$15,MATCH(F9,'DS2024'!$Y$5:$Y$15,1)+1),
INDEX('DS2024'!$Y$5:$Y$15,MATCH(F9,'DS2024'!$Y$5:$Y$15,1)):
INDEX('DS2024'!$Y$5:$Y$15,MATCH(F9,'DS2024'!$Y$5:$Y$15,1)+1))
)))))))))))))))))))</f>
        <v>0.1038864145210299</v>
      </c>
      <c r="W9" s="50">
        <f>IF($W$3=Database!$A$11,
_xlfn.FORECAST.LINEAR(
H9,
INDEX('DS2024'!$B$20:$B$35,MATCH(H9,'DS2024'!$A$20:$A$35,1)):
INDEX('DS2024'!$B$20:$B$35,MATCH(H9,'DS2024'!$A$20:$A$35,1)+1),
INDEX('DS2024'!$A$20:$A$35,MATCH(H9,'DS2024'!$A$20:$A$35,1)):
INDEX('DS2024'!$A$20:$A$35,MATCH(H9,'DS2024'!$A$20:$A$35,1)+1)),
IF($W$3=Database!$A$12,
_xlfn.FORECAST.LINEAR(
H9,
INDEX('DS2024'!$E$20:$E$35,MATCH(H9,'DS2024'!$D$20:$D$35,1)):
INDEX('DS2024'!$E$20:$E$35,MATCH(H9,'DS2024'!$D$20:$D$35,1)+1),
INDEX('DS2024'!$D$20:$D$35,MATCH(H9,'DS2024'!$D$20:$D$35,1)):
INDEX('DS2024'!$D$20:$D$35,MATCH(H9,'DS2024'!$D$20:$D$35,1)+1)),
IF($W$3=Database!$A$13,
_xlfn.FORECAST.LINEAR(
H9,
INDEX('DS2024'!$H$20:$H$35,MATCH(H9,'DS2024'!$G$20:$G$35,1)):
INDEX('DS2024'!$H$20:$H$35,MATCH(H9,'DS2024'!$G$20:$G$35,1)+1),
INDEX('DS2024'!$G$20:$G$35,MATCH(H9,'DS2024'!$G$20:$G$35,1)):
INDEX('DS2024'!$G$20:$G$35,MATCH(H9,'DS2024'!$G$20:$G$35,1)+1)),
IF($W$3=Database!$A$14,
_xlfn.FORECAST.LINEAR(
H9,
INDEX('DS2024'!$K$20:$K$35,MATCH(H9,'DS2024'!$J$20:$J$35,1)):
INDEX('DS2024'!$K$20:$K$35,MATCH(H9,'DS2024'!$J$20:$J$35,1)+1),
INDEX('DS2024'!$J$20:$J$35,MATCH(H9,'DS2024'!$J$20:$J$35,1)):
INDEX('DS2024'!$J$20:$J$35,MATCH(H9,'DS2024'!$J$20:$J$35,1)+1)),
IF($W$3=Database!$A$15,
_xlfn.FORECAST.LINEAR(
H9,
INDEX('DS2024'!$N$20:$N$35,MATCH(H9,'DS2024'!$M$20:$M$35,1)):
INDEX('DS2024'!$N$20:$N$35,MATCH(H9,'DS2024'!$M$20:$M$35,1)+1),
INDEX('DS2024'!$M$20:$M$35,MATCH(H9,'DS2024'!$M$20:$M$35,1)):
INDEX('DS2024'!$M$20:$M$35,MATCH(H9,'DS2024'!$M$20:$M$35,1)+1)),
IF($W$3=Database!$A$16,
_xlfn.FORECAST.LINEAR(
H9,
INDEX('DS2024'!$Q$20:$Q$35,MATCH(H9,'DS2024'!$P$20:$P$35,1)):
INDEX('DS2024'!$Q$20:$Q$35,MATCH(H9,'DS2024'!$P$20:$P$35,1)+1),
INDEX('DS2024'!$P$20:$P$35,MATCH(H9,'DS2024'!$P$20:$P$35,1)):
INDEX('DS2024'!$P$20:$P$35,MATCH(H9,'DS2024'!$P$20:$P$35,1)+1)),
IF($W$3=Database!$A$17,
_xlfn.FORECAST.LINEAR(
H9,
INDEX('DS2024'!$T$20:$T$35,MATCH(H9,'DS2024'!$S$20:$S$35,1)):
INDEX('DS2024'!$T$20:$T$35,MATCH(H9,'DS2024'!$S$20:$S$35,1)+1),
INDEX('DS2024'!$S$20:$S$35,MATCH(H9,'DS2024'!$S$20:$S$35,1)):
INDEX('DS2024'!$S$20:$S$35,MATCH(H9,'DS2024'!$S$20:$S$35,1)+1)),
IF($W$3=Database!$A$18,
_xlfn.FORECAST.LINEAR(
H9,
INDEX('DS2024'!$W$20:$W$35,MATCH(H9,'DS2024'!$V$20:$V$35,1)):
INDEX('DS2024'!$W$20:$W$35,MATCH(H9,'DS2024'!$V$20:$V$35,1)+1),
INDEX('DS2024'!$V$20:$V$35,MATCH(H9,'DS2024'!$V$20:$V$35,1)):
INDEX('DS2024'!$V$20:$V$35,MATCH(H9,'DS2024'!$V$20:$V$35,1)+1)),
IF($W$3=Database!$A$19,
_xlfn.FORECAST.LINEAR(
H9,
INDEX('DS2024'!$Z$20:$Z$35,MATCH(H9,'DS2024'!$Y$20:$Y$35,1)):
INDEX('DS2024'!$Z$20:$Z$35,MATCH(H9,'DS2024'!$Y$20:$Y$35,1)+1),
INDEX('DS2024'!$Y$20:$Y$35,MATCH(H9,'DS2024'!$Y$20:$Y$35,1)):
INDEX('DS2024'!$Y$20:$Y$35,MATCH(H9,'DS2024'!$Y$20:$Y$35,1)+1)),
IF($W$3=Database!$A$20,
_xlfn.FORECAST.LINEAR(
H9,
INDEX('DS2024'!$AC$20:$AC$35,MATCH(H9,'DS2024'!$AB$20:$AB$35,1)):
INDEX('DS2024'!$AC$20:$AC$35,MATCH(H9,'DS2024'!$AB$20:$AB$35,1)+1),
INDEX('DS2024'!$AB$20:$AB$35,MATCH(H9,'DS2024'!$AB$20:$AB$35,1)):
INDEX('DS2024'!$AB$20:$AB$35,MATCH(H9,'DS2024'!$AB$20:$AB$35,1)+1)),
IF($W$3=Database!$A$2,
_xlfn.FORECAST.LINEAR(
H9,
INDEX('DS2024'!$B$5:$B$15,MATCH(H9,'DS2024'!$A$5:$A$15,1)):
INDEX('DS2024'!$B$5:$B$15,MATCH(H9,'DS2024'!$A$5:$A$15,1)+1),
INDEX('DS2024'!$A$5:$A$15,MATCH(H9,'DS2024'!$A$5:$A$15,1)):
INDEX('DS2024'!$A$5:$A$15,MATCH(H9,'DS2024'!$A$5:$A$15,1)+1)),
IF($W$3=Database!$A$3,
_xlfn.FORECAST.LINEAR(
H9,
INDEX('DS2024'!$E$5:$E$15,MATCH(H9,'DS2024'!$D$5:$D$15,1)):
INDEX('DS2024'!$E$5:$E$15,MATCH(H9,'DS2024'!$D$5:$D$15,1)+1),
INDEX('DS2024'!$D$5:$D$15,MATCH(H9,'DS2024'!$D$5:$D$15,1)):
INDEX('DS2024'!$D$5:$D$15,MATCH(H9,'DS2024'!$D$5:$D$15,1)+1)),
IF($W$3=Database!$A$4,
_xlfn.FORECAST.LINEAR(
H9,
INDEX('DS2024'!$H$5:$H$15,MATCH(H9,'DS2024'!$G$5:$G$15,1)):
INDEX('DS2024'!$H$5:$H$15,MATCH(H9,'DS2024'!$G$5:$G$15,1)+1),
INDEX('DS2024'!$G$5:$G$15,MATCH(H9,'DS2024'!$G$5:$G$15,1)):
INDEX('DS2024'!$G$5:$G$15,MATCH(H9,'DS2024'!$G$5:$G$15,1)+1)),
IF($W$3=Database!$A$5,
_xlfn.FORECAST.LINEAR(
H9,
INDEX('DS2024'!$K$5:$K$15,MATCH(H9,'DS2024'!$J$5:$J$15,1)):
INDEX('DS2024'!$K$5:$K$15,MATCH(H9,'DS2024'!$J$5:$J$15,1)+1),
INDEX('DS2024'!$J$5:$J$15,MATCH(H9,'DS2024'!$J$5:$J$15,1)):
INDEX('DS2024'!$J$5:$J$15,MATCH(H9,'DS2024'!$J$5:$J$15,1)+1)),
IF($W$3=Database!$A$6,
_xlfn.FORECAST.LINEAR(
H9,
INDEX('DS2024'!$N$5:$N$15,MATCH(H9,'DS2024'!$M$5:$M$15,1)):
INDEX('DS2024'!$N$5:$N$15,MATCH(H9,'DS2024'!$M$5:$M$15,1)+1),
INDEX('DS2024'!$M$5:$M$15,MATCH(H9,'DS2024'!$M$5:$M$15,1)):
INDEX('DS2024'!$M$5:$M$15,MATCH(H9,'DS2024'!$M$5:$M$15,1)+1)),
IF($W$3=Database!$A$7,
_xlfn.FORECAST.LINEAR(
H9,
INDEX('DS2024'!$Q$5:$Q$15,MATCH(H9,'DS2024'!$P$5:$P$15,1)):
INDEX('DS2024'!$Q$5:$Q$15,MATCH(H9,'DS2024'!$P$5:$P$15,1)+1),
INDEX('DS2024'!$P$5:$P$15,MATCH(H9,'DS2024'!$P$5:$P$15,1)):
INDEX('DS2024'!$P$5:$P$15,MATCH(H9,'DS2024'!$P$5:$P$15,1)+1)),
IF($W$3=Database!$A$8,
_xlfn.FORECAST.LINEAR(
H9,
INDEX('DS2024'!$T$5:$T$15,MATCH(H9,'DS2024'!$S$5:$S$15,1)):
INDEX('DS2024'!$T$5:$T$15,MATCH(H9,'DS2024'!$S$5:$S$15,1)+1),
INDEX('DS2024'!$S$5:$S$15,MATCH(H9,'DS2024'!$S$5:$S$15,1)):
INDEX('DS2024'!$S$5:$S$15,MATCH(H9,'DS2024'!$S$5:$S$15,1)+1)),
IF($W$3=Database!$A$9,
_xlfn.FORECAST.LINEAR(
H9,
INDEX('DS2024'!$W$5:$W$15,MATCH(H9,'DS2024'!$V$5:$V$15,1)):
INDEX('DS2024'!$W$5:$W$15,MATCH(H9,'DS2024'!$V$5:$V$15,1)+1),
INDEX('DS2024'!$V$5:$V$15,MATCH(H9,'DS2024'!$V$5:$V$15,1)):
INDEX('DS2024'!$V$5:$V$15,MATCH(H9,'DS2024'!$V$5:$V$15,1)+1)),
IF($W$3=Database!$A$10,
_xlfn.FORECAST.LINEAR(
H9,
INDEX('DS2024'!$Z$5:$Z$15,MATCH(H9,'DS2024'!$Y$5:$Y$15,1)):
INDEX('DS2024'!$Z$5:$Z$15,MATCH(H9,'DS2024'!$Y$5:$Y$15,1)+1),
INDEX('DS2024'!$Y$5:$Y$15,MATCH(H9,'DS2024'!$Y$5:$Y$15,1)):
INDEX('DS2024'!$Y$5:$Y$15,MATCH(H9,'DS2024'!$Y$5:$Y$15,1)+1))
)))))))))))))))))))</f>
        <v>0.1041095167672569</v>
      </c>
      <c r="X9" s="50">
        <f>IF($X$3=Database!$A$11,
_xlfn.FORECAST.LINEAR(
J9,
INDEX('DS2024'!$B$20:$B$35,MATCH(J9,'DS2024'!$A$20:$A$35,1)):
INDEX('DS2024'!$B$20:$B$35,MATCH(J9,'DS2024'!$A$20:$A$35,1)+1),
INDEX('DS2024'!$A$20:$A$35,MATCH(J9,'DS2024'!$A$20:$A$35,1)):
INDEX('DS2024'!$A$20:$A$35,MATCH(J9,'DS2024'!$A$20:$A$35,1)+1)),
IF($X$3=Database!$A$12,
_xlfn.FORECAST.LINEAR(
J9,
INDEX('DS2024'!$E$20:$E$35,MATCH(J9,'DS2024'!$D$20:$D$35,1)):
INDEX('DS2024'!$E$20:$E$35,MATCH(J9,'DS2024'!$D$20:$D$35,1)+1),
INDEX('DS2024'!$D$20:$D$35,MATCH(J9,'DS2024'!$D$20:$D$35,1)):
INDEX('DS2024'!$D$20:$D$35,MATCH(J9,'DS2024'!$D$20:$D$35,1)+1)),
IF($X$3=Database!$A$13,
_xlfn.FORECAST.LINEAR(
J9,
INDEX('DS2024'!$H$20:$H$35,MATCH(J9,'DS2024'!$G$20:$G$35,1)):
INDEX('DS2024'!$H$20:$H$35,MATCH(J9,'DS2024'!$G$20:$G$35,1)+1),
INDEX('DS2024'!$G$20:$G$35,MATCH(J9,'DS2024'!$G$20:$G$35,1)):
INDEX('DS2024'!$G$20:$G$35,MATCH(J9,'DS2024'!$G$20:$G$35,1)+1)),
IF($X$3=Database!$A$14,
_xlfn.FORECAST.LINEAR(
J9,
INDEX('DS2024'!$K$20:$K$35,MATCH(J9,'DS2024'!$J$20:$J$35,1)):
INDEX('DS2024'!$K$20:$K$35,MATCH(J9,'DS2024'!$J$20:$J$35,1)+1),
INDEX('DS2024'!$J$20:$J$35,MATCH(J9,'DS2024'!$J$20:$J$35,1)):
INDEX('DS2024'!$J$20:$J$35,MATCH(J9,'DS2024'!$J$20:$J$35,1)+1)),
IF($X$3=Database!$A$15,
_xlfn.FORECAST.LINEAR(
J9,
INDEX('DS2024'!$N$20:$N$35,MATCH(J9,'DS2024'!$M$20:$M$35,1)):
INDEX('DS2024'!$N$20:$N$35,MATCH(J9,'DS2024'!$M$20:$M$35,1)+1),
INDEX('DS2024'!$M$20:$M$35,MATCH(J9,'DS2024'!$M$20:$M$35,1)):
INDEX('DS2024'!$M$20:$M$35,MATCH(J9,'DS2024'!$M$20:$M$35,1)+1)),
IF($X$3=Database!$A$16,
_xlfn.FORECAST.LINEAR(
J9,
INDEX('DS2024'!$Q$20:$Q$35,MATCH(J9,'DS2024'!$P$20:$P$35,1)):
INDEX('DS2024'!$Q$20:$Q$35,MATCH(J9,'DS2024'!$P$20:$P$35,1)+1),
INDEX('DS2024'!$P$20:$P$35,MATCH(J9,'DS2024'!$P$20:$P$35,1)):
INDEX('DS2024'!$P$20:$P$35,MATCH(J9,'DS2024'!$P$20:$P$35,1)+1)),
IF($X$3=Database!$A$17,
_xlfn.FORECAST.LINEAR(
J9,
INDEX('DS2024'!$T$20:$T$35,MATCH(J9,'DS2024'!$S$20:$S$35,1)):
INDEX('DS2024'!$T$20:$T$35,MATCH(J9,'DS2024'!$S$20:$S$35,1)+1),
INDEX('DS2024'!$S$20:$S$35,MATCH(J9,'DS2024'!$S$20:$S$35,1)):
INDEX('DS2024'!$S$20:$S$35,MATCH(J9,'DS2024'!$S$20:$S$35,1)+1)),
IF($X$3=Database!$A$18,
_xlfn.FORECAST.LINEAR(
J9,
INDEX('DS2024'!$W$20:$W$35,MATCH(J9,'DS2024'!$V$20:$V$35,1)):
INDEX('DS2024'!$W$20:$W$35,MATCH(J9,'DS2024'!$V$20:$V$35,1)+1),
INDEX('DS2024'!$V$20:$V$35,MATCH(J9,'DS2024'!$V$20:$V$35,1)):
INDEX('DS2024'!$V$20:$V$35,MATCH(J9,'DS2024'!$V$20:$V$35,1)+1)),
IF($X$3=Database!$A$19,
_xlfn.FORECAST.LINEAR(
J9,
INDEX('DS2024'!$Z$20:$Z$35,MATCH(J9,'DS2024'!$Y$20:$Y$35,1)):
INDEX('DS2024'!$Z$20:$Z$35,MATCH(J9,'DS2024'!$Y$20:$Y$35,1)+1),
INDEX('DS2024'!$Y$20:$Y$35,MATCH(J9,'DS2024'!$Y$20:$Y$35,1)):
INDEX('DS2024'!$Y$20:$Y$35,MATCH(J9,'DS2024'!$Y$20:$Y$35,1)+1)),
IF($X$3=Database!$A$20,
_xlfn.FORECAST.LINEAR(
J9,
INDEX('DS2024'!$AC$20:$AC$35,MATCH(J9,'DS2024'!$AB$20:$AB$35,1)):
INDEX('DS2024'!$AC$20:$AC$35,MATCH(J9,'DS2024'!$AB$20:$AB$35,1)+1),
INDEX('DS2024'!$AB$20:$AB$35,MATCH(J9,'DS2024'!$AB$20:$AB$35,1)):
INDEX('DS2024'!$AB$20:$AB$35,MATCH(J9,'DS2024'!$AB$20:$AB$35,1)+1)),
IF($X$3=Database!$A$2,
_xlfn.FORECAST.LINEAR(
J9,
INDEX('DS2024'!$B$5:$B$15,MATCH(J9,'DS2024'!$A$5:$A$15,1)):
INDEX('DS2024'!$B$5:$B$15,MATCH(J9,'DS2024'!$A$5:$A$15,1)+1),
INDEX('DS2024'!$A$5:$A$15,MATCH(J9,'DS2024'!$A$5:$A$15,1)):
INDEX('DS2024'!$A$5:$A$15,MATCH(J9,'DS2024'!$A$5:$A$15,1)+1)),
IF($X$3=Database!$A$3,
_xlfn.FORECAST.LINEAR(
J9,
INDEX('DS2024'!$E$5:$E$15,MATCH(J9,'DS2024'!$D$5:$D$15,1)):
INDEX('DS2024'!$E$5:$E$15,MATCH(J9,'DS2024'!$D$5:$D$15,1)+1),
INDEX('DS2024'!$D$5:$D$15,MATCH(J9,'DS2024'!$D$5:$D$15,1)):
INDEX('DS2024'!$D$5:$D$15,MATCH(J9,'DS2024'!$D$5:$D$15,1)+1)),
IF($X$3=Database!$A$4,
_xlfn.FORECAST.LINEAR(
J9,
INDEX('DS2024'!$H$5:$H$15,MATCH(J9,'DS2024'!$G$5:$G$15,1)):
INDEX('DS2024'!$H$5:$H$15,MATCH(J9,'DS2024'!$G$5:$G$15,1)+1),
INDEX('DS2024'!$G$5:$G$15,MATCH(J9,'DS2024'!$G$5:$G$15,1)):
INDEX('DS2024'!$G$5:$G$15,MATCH(J9,'DS2024'!$G$5:$G$15,1)+1)),
IF($X$3=Database!$A$5,
_xlfn.FORECAST.LINEAR(
J9,
INDEX('DS2024'!$K$5:$K$15,MATCH(J9,'DS2024'!$J$5:$J$15,1)):
INDEX('DS2024'!$K$5:$K$15,MATCH(J9,'DS2024'!$J$5:$J$15,1)+1),
INDEX('DS2024'!$J$5:$J$15,MATCH(J9,'DS2024'!$J$5:$J$15,1)):
INDEX('DS2024'!$J$5:$J$15,MATCH(J9,'DS2024'!$J$5:$J$15,1)+1)),
IF($X$3=Database!$A$6,
_xlfn.FORECAST.LINEAR(
J9,
INDEX('DS2024'!$N$5:$N$15,MATCH(J9,'DS2024'!$M$5:$M$15,1)):
INDEX('DS2024'!$N$5:$N$15,MATCH(J9,'DS2024'!$M$5:$M$15,1)+1),
INDEX('DS2024'!$M$5:$M$15,MATCH(J9,'DS2024'!$M$5:$M$15,1)):
INDEX('DS2024'!$M$5:$M$15,MATCH(J9,'DS2024'!$M$5:$M$15,1)+1)),
IF($X$3=Database!$A$7,
_xlfn.FORECAST.LINEAR(
J9,
INDEX('DS2024'!$Q$5:$Q$15,MATCH(J9,'DS2024'!$P$5:$P$15,1)):
INDEX('DS2024'!$Q$5:$Q$15,MATCH(J9,'DS2024'!$P$5:$P$15,1)+1),
INDEX('DS2024'!$P$5:$P$15,MATCH(J9,'DS2024'!$P$5:$P$15,1)):
INDEX('DS2024'!$P$5:$P$15,MATCH(J9,'DS2024'!$P$5:$P$15,1)+1)),
IF($X$3=Database!$A$8,
_xlfn.FORECAST.LINEAR(
J9,
INDEX('DS2024'!$T$5:$T$15,MATCH(J9,'DS2024'!$S$5:$S$15,1)):
INDEX('DS2024'!$T$5:$T$15,MATCH(J9,'DS2024'!$S$5:$S$15,1)+1),
INDEX('DS2024'!$S$5:$S$15,MATCH(J9,'DS2024'!$S$5:$S$15,1)):
INDEX('DS2024'!$S$5:$S$15,MATCH(J9,'DS2024'!$S$5:$S$15,1)+1)),
IF($T$3=Database!$A$9,
_xlfn.FORECAST.LINEAR(
J9,
INDEX('DS2024'!$W$5:$W$15,MATCH(J9,'DS2024'!$V$5:$V$15,1)):
INDEX('DS2024'!$W$5:$W$15,MATCH(J9,'DS2024'!$V$5:$V$15,1)+1),
INDEX('DS2024'!$V$5:$V$15,MATCH(J9,'DS2024'!$V$5:$V$15,1)):
INDEX('DS2024'!$V$5:$V$15,MATCH(J9,'DS2024'!$V$5:$V$15,1)+1)),
IF($T$3=Database!$A$10,
_xlfn.FORECAST.LINEAR(
J9,
INDEX('DS2024'!$Z$5:$Z$15,MATCH(J9,'DS2024'!$Y$5:$Y$15,1)):
INDEX('DS2024'!$Z$5:$Z$15,MATCH(J9,'DS2024'!$Y$5:$Y$15,1)+1),
INDEX('DS2024'!$Y$5:$Y$15,MATCH(J9,'DS2024'!$Y$5:$Y$15,1)):
INDEX('DS2024'!$Y$5:$Y$15,MATCH(J9,'DS2024'!$Y$5:$Y$15,1)+1))
)))))))))))))))))))</f>
        <v>0.10354210799792159</v>
      </c>
      <c r="Y9" s="50">
        <f>IF($Y$3=Database!$A$11,
_xlfn.FORECAST.LINEAR(
L9,
INDEX('DS2024'!$B$20:$B$35,MATCH(L9,'DS2024'!$A$20:$A$35,1)):
INDEX('DS2024'!$B$20:$B$35,MATCH(L9,'DS2024'!$A$20:$A$35,1)+1),
INDEX('DS2024'!$A$20:$A$35,MATCH(L9,'DS2024'!$A$20:$A$35,1)):
INDEX('DS2024'!$A$20:$A$35,MATCH(L9,'DS2024'!$A$20:$A$35,1)+1)),
IF($Y$3=Database!$A$12,
_xlfn.FORECAST.LINEAR(
L9,
INDEX('DS2024'!$E$20:$E$35,MATCH(L9,'DS2024'!$D$20:$D$35,1)):
INDEX('DS2024'!$E$20:$E$35,MATCH(L9,'DS2024'!$D$20:$D$35,1)+1),
INDEX('DS2024'!$D$20:$D$35,MATCH(L9,'DS2024'!$D$20:$D$35,1)):
INDEX('DS2024'!$D$20:$D$35,MATCH(L9,'DS2024'!$D$20:$D$35,1)+1)),
IF($Y$3=Database!$A$13,
_xlfn.FORECAST.LINEAR(
L9,
INDEX('DS2024'!$H$20:$H$35,MATCH(L9,'DS2024'!$G$20:$G$35,1)):
INDEX('DS2024'!$H$20:$H$35,MATCH(L9,'DS2024'!$G$20:$G$35,1)+1),
INDEX('DS2024'!$G$20:$G$35,MATCH(L9,'DS2024'!$G$20:$G$35,1)):
INDEX('DS2024'!$G$20:$G$35,MATCH(L9,'DS2024'!$G$20:$G$35,1)+1)),
IF($Y$3=Database!$A$14,
_xlfn.FORECAST.LINEAR(
L9,
INDEX('DS2024'!$K$20:$K$35,MATCH(L9,'DS2024'!$J$20:$J$35,1)):
INDEX('DS2024'!$K$20:$K$35,MATCH(L9,'DS2024'!$J$20:$J$35,1)+1),
INDEX('DS2024'!$J$20:$J$35,MATCH(L9,'DS2024'!$J$20:$J$35,1)):
INDEX('DS2024'!$J$20:$J$35,MATCH(L9,'DS2024'!$J$20:$J$35,1)+1)),
IF($Y$3=Database!$A$15,
_xlfn.FORECAST.LINEAR(
L9,
INDEX('DS2024'!$N$20:$N$35,MATCH(L9,'DS2024'!$M$20:$M$35,1)):
INDEX('DS2024'!$N$20:$N$35,MATCH(L9,'DS2024'!$M$20:$M$35,1)+1),
INDEX('DS2024'!$M$20:$M$35,MATCH(L9,'DS2024'!$M$20:$M$35,1)):
INDEX('DS2024'!$M$20:$M$35,MATCH(L9,'DS2024'!$M$20:$M$35,1)+1)),
IF($Y$3=Database!$A$16,
_xlfn.FORECAST.LINEAR(
L9,
INDEX('DS2024'!$Q$20:$Q$35,MATCH(L9,'DS2024'!$P$20:$P$35,1)):
INDEX('DS2024'!$Q$20:$Q$35,MATCH(L9,'DS2024'!$P$20:$P$35,1)+1),
INDEX('DS2024'!$P$20:$P$35,MATCH(L9,'DS2024'!$P$20:$P$35,1)):
INDEX('DS2024'!$P$20:$P$35,MATCH(L9,'DS2024'!$P$20:$P$35,1)+1)),
IF($Y$3=Database!$A$17,
_xlfn.FORECAST.LINEAR(
L9,
INDEX('DS2024'!$T$20:$T$35,MATCH(L9,'DS2024'!$S$20:$S$35,1)):
INDEX('DS2024'!$T$20:$T$35,MATCH(L9,'DS2024'!$S$20:$S$35,1)+1),
INDEX('DS2024'!$S$20:$S$35,MATCH(L9,'DS2024'!$S$20:$S$35,1)):
INDEX('DS2024'!$S$20:$S$35,MATCH(L9,'DS2024'!$S$20:$S$35,1)+1)),
IF($Y$3=Database!$A$18,
_xlfn.FORECAST.LINEAR(
L9,
INDEX('DS2024'!$W$20:$W$35,MATCH(L9,'DS2024'!$V$20:$V$35,1)):
INDEX('DS2024'!$W$20:$W$35,MATCH(L9,'DS2024'!$V$20:$V$35,1)+1),
INDEX('DS2024'!$V$20:$V$35,MATCH(L9,'DS2024'!$V$20:$V$35,1)):
INDEX('DS2024'!$V$20:$V$35,MATCH(L9,'DS2024'!$V$20:$V$35,1)+1)),
IF($Y$3=Database!$A$19,
_xlfn.FORECAST.LINEAR(
L9,
INDEX('DS2024'!$Z$20:$Z$35,MATCH(L9,'DS2024'!$Y$20:$Y$35,1)):
INDEX('DS2024'!$Z$20:$Z$35,MATCH(L9,'DS2024'!$Y$20:$Y$35,1)+1),
INDEX('DS2024'!$Y$20:$Y$35,MATCH(L9,'DS2024'!$Y$20:$Y$35,1)):
INDEX('DS2024'!$Y$20:$Y$35,MATCH(L9,'DS2024'!$Y$20:$Y$35,1)+1)),
IF($Y$3=Database!$A$20,
_xlfn.FORECAST.LINEAR(
L9,
INDEX('DS2024'!$AC$20:$AC$35,MATCH(L9,'DS2024'!$AB$20:$AB$35,1)):
INDEX('DS2024'!$AC$20:$AC$35,MATCH(L9,'DS2024'!$AB$20:$AB$35,1)+1),
INDEX('DS2024'!$AB$20:$AB$35,MATCH(L9,'DS2024'!$AB$20:$AB$35,1)):
INDEX('DS2024'!$AB$20:$AB$35,MATCH(L9,'DS2024'!$AB$20:$AB$35,1)+1)),
IF($Y$3=Database!$A$2,
_xlfn.FORECAST.LINEAR(
L9,
INDEX('DS2024'!$B$5:$B$15,MATCH(L9,'DS2024'!$A$5:$A$15,1)):
INDEX('DS2024'!$B$5:$B$15,MATCH(L9,'DS2024'!$A$5:$A$15,1)+1),
INDEX('DS2024'!$A$5:$A$15,MATCH(L9,'DS2024'!$A$5:$A$15,1)):
INDEX('DS2024'!$A$5:$A$15,MATCH(L9,'DS2024'!$A$5:$A$15,1)+1)),
IF($Y$3=Database!$A$3,
_xlfn.FORECAST.LINEAR(
L9,
INDEX('DS2024'!$E$5:$E$15,MATCH(L9,'DS2024'!$D$5:$D$15,1)):
INDEX('DS2024'!$E$5:$E$15,MATCH(L9,'DS2024'!$D$5:$D$15,1)+1),
INDEX('DS2024'!$D$5:$D$15,MATCH(L9,'DS2024'!$D$5:$D$15,1)):
INDEX('DS2024'!$D$5:$D$15,MATCH(L9,'DS2024'!$D$5:$D$15,1)+1)),
IF($Y$3=Database!$A$4,
_xlfn.FORECAST.LINEAR(
L9,
INDEX('DS2024'!$H$5:$H$15,MATCH(L9,'DS2024'!$G$5:$G$15,1)):
INDEX('DS2024'!$H$5:$H$15,MATCH(L9,'DS2024'!$G$5:$G$15,1)+1),
INDEX('DS2024'!$G$5:$G$15,MATCH(L9,'DS2024'!$G$5:$G$15,1)):
INDEX('DS2024'!$G$5:$G$15,MATCH(L9,'DS2024'!$G$5:$G$15,1)+1)),
IF($Y$3=Database!$A$5,
_xlfn.FORECAST.LINEAR(
L9,
INDEX('DS2024'!$K$5:$K$15,MATCH(L9,'DS2024'!$J$5:$J$15,1)):
INDEX('DS2024'!$K$5:$K$15,MATCH(L9,'DS2024'!$J$5:$J$15,1)+1),
INDEX('DS2024'!$J$5:$J$15,MATCH(L9,'DS2024'!$J$5:$J$15,1)):
INDEX('DS2024'!$J$5:$J$15,MATCH(L9,'DS2024'!$J$5:$J$15,1)+1)),
IF($Y$3=Database!$A$6,
_xlfn.FORECAST.LINEAR(
L9,
INDEX('DS2024'!$N$5:$N$15,MATCH(L9,'DS2024'!$M$5:$M$15,1)):
INDEX('DS2024'!$N$5:$N$15,MATCH(L9,'DS2024'!$M$5:$M$15,1)+1),
INDEX('DS2024'!$M$5:$M$15,MATCH(L9,'DS2024'!$M$5:$M$15,1)):
INDEX('DS2024'!$M$5:$M$15,MATCH(L9,'DS2024'!$M$5:$M$15,1)+1)),
IF($Y$3=Database!$A$7,
_xlfn.FORECAST.LINEAR(
L9,
INDEX('DS2024'!$Q$5:$Q$15,MATCH(L9,'DS2024'!$P$5:$P$15,1)):
INDEX('DS2024'!$Q$5:$Q$15,MATCH(L9,'DS2024'!$P$5:$P$15,1)+1),
INDEX('DS2024'!$P$5:$P$15,MATCH(L9,'DS2024'!$P$5:$P$15,1)):
INDEX('DS2024'!$P$5:$P$15,MATCH(L9,'DS2024'!$P$5:$P$15,1)+1)),
IF($Y$3=Database!$A$8,
_xlfn.FORECAST.LINEAR(
L9,
INDEX('DS2024'!$T$5:$T$15,MATCH(L9,'DS2024'!$S$5:$S$15,1)):
INDEX('DS2024'!$T$5:$T$15,MATCH(L9,'DS2024'!$S$5:$S$15,1)+1),
INDEX('DS2024'!$S$5:$S$15,MATCH(L9,'DS2024'!$S$5:$S$15,1)):
INDEX('DS2024'!$S$5:$S$15,MATCH(L9,'DS2024'!$S$5:$S$15,1)+1)),
IF($T$3=Database!$A$9,
_xlfn.FORECAST.LINEAR(
L9,
INDEX('DS2024'!$W$5:$W$15,MATCH(L9,'DS2024'!$V$5:$V$15,1)):
INDEX('DS2024'!$W$5:$W$15,MATCH(L9,'DS2024'!$V$5:$V$15,1)+1),
INDEX('DS2024'!$V$5:$V$15,MATCH(L9,'DS2024'!$V$5:$V$15,1)):
INDEX('DS2024'!$V$5:$V$15,MATCH(L9,'DS2024'!$V$5:$V$15,1)+1)),
IF($T$3=Database!$A$10,
_xlfn.FORECAST.LINEAR(
L9,
INDEX('DS2024'!$Z$5:$Z$15,MATCH(L9,'DS2024'!$Y$5:$Y$15,1)):
INDEX('DS2024'!$Z$5:$Z$15,MATCH(L9,'DS2024'!$Y$5:$Y$15,1)+1),
INDEX('DS2024'!$Y$5:$Y$15,MATCH(L9,'DS2024'!$Y$5:$Y$15,1)):
INDEX('DS2024'!$Y$5:$Y$15,MATCH(L9,'DS2024'!$Y$5:$Y$15,1)+1))
)))))))))))))))))))</f>
        <v>0.18307853800935739</v>
      </c>
      <c r="Z9" s="50">
        <f>IF($Z$3=Database!$A$11,
_xlfn.FORECAST.LINEAR(
N9,
INDEX('DS2024'!$B$20:$B$35,MATCH(N9,'DS2024'!$A$20:$A$35,1)):
INDEX('DS2024'!$B$20:$B$35,MATCH(N9,'DS2024'!$A$20:$A$35,1)+1),
INDEX('DS2024'!$A$20:$A$35,MATCH(N9,'DS2024'!$A$20:$A$35,1)):
INDEX('DS2024'!$A$20:$A$35,MATCH(N9,'DS2024'!$A$20:$A$35,1)+1)),
IF($Z$3=Database!$A$12,
_xlfn.FORECAST.LINEAR(
N9,
INDEX('DS2024'!$E$20:$E$35,MATCH(N9,'DS2024'!$D$20:$D$35,1)):
INDEX('DS2024'!$E$20:$E$35,MATCH(N9,'DS2024'!$D$20:$D$35,1)+1),
INDEX('DS2024'!$D$20:$D$35,MATCH(N9,'DS2024'!$D$20:$D$35,1)):
INDEX('DS2024'!$D$20:$D$35,MATCH(N9,'DS2024'!$D$20:$D$35,1)+1)),
IF($Z$3=Database!$A$13,
_xlfn.FORECAST.LINEAR(
N9,
INDEX('DS2024'!$H$20:$H$35,MATCH(N9,'DS2024'!$G$20:$G$35,1)):
INDEX('DS2024'!$H$20:$H$35,MATCH(N9,'DS2024'!$G$20:$G$35,1)+1),
INDEX('DS2024'!$G$20:$G$35,MATCH(N9,'DS2024'!$G$20:$G$35,1)):
INDEX('DS2024'!$G$20:$G$35,MATCH(N9,'DS2024'!$G$20:$G$35,1)+1)),
IF($Z$3=Database!$A$14,
_xlfn.FORECAST.LINEAR(
N9,
INDEX('DS2024'!$K$20:$K$35,MATCH(N9,'DS2024'!$J$20:$J$35,1)):
INDEX('DS2024'!$K$20:$K$35,MATCH(N9,'DS2024'!$J$20:$J$35,1)+1),
INDEX('DS2024'!$J$20:$J$35,MATCH(N9,'DS2024'!$J$20:$J$35,1)):
INDEX('DS2024'!$J$20:$J$35,MATCH(N9,'DS2024'!$J$20:$J$35,1)+1)),
IF($Z$3=Database!$A$15,
_xlfn.FORECAST.LINEAR(
N9,
INDEX('DS2024'!$N$20:$N$35,MATCH(N9,'DS2024'!$M$20:$M$35,1)):
INDEX('DS2024'!$N$20:$N$35,MATCH(N9,'DS2024'!$M$20:$M$35,1)+1),
INDEX('DS2024'!$M$20:$M$35,MATCH(N9,'DS2024'!$M$20:$M$35,1)):
INDEX('DS2024'!$M$20:$M$35,MATCH(N9,'DS2024'!$M$20:$M$35,1)+1)),
IF($Z$3=Database!$A$16,
_xlfn.FORECAST.LINEAR(
N9,
INDEX('DS2024'!$Q$20:$Q$35,MATCH(N9,'DS2024'!$P$20:$P$35,1)):
INDEX('DS2024'!$Q$20:$Q$35,MATCH(N9,'DS2024'!$P$20:$P$35,1)+1),
INDEX('DS2024'!$P$20:$P$35,MATCH(N9,'DS2024'!$P$20:$P$35,1)):
INDEX('DS2024'!$P$20:$P$35,MATCH(N9,'DS2024'!$P$20:$P$35,1)+1)),
IF($Z$3=Database!$A$17,
_xlfn.FORECAST.LINEAR(
N9,
INDEX('DS2024'!$T$20:$T$35,MATCH(N9,'DS2024'!$S$20:$S$35,1)):
INDEX('DS2024'!$T$20:$T$35,MATCH(N9,'DS2024'!$S$20:$S$35,1)+1),
INDEX('DS2024'!$S$20:$S$35,MATCH(N9,'DS2024'!$S$20:$S$35,1)):
INDEX('DS2024'!$S$20:$S$35,MATCH(N9,'DS2024'!$S$20:$S$35,1)+1)),
IF($Z$3=Database!$A$18,
_xlfn.FORECAST.LINEAR(
N9,
INDEX('DS2024'!$W$20:$W$35,MATCH(N9,'DS2024'!$V$20:$V$35,1)):
INDEX('DS2024'!$W$20:$W$35,MATCH(N9,'DS2024'!$V$20:$V$35,1)+1),
INDEX('DS2024'!$V$20:$V$35,MATCH(N9,'DS2024'!$V$20:$V$35,1)):
INDEX('DS2024'!$V$20:$V$35,MATCH(N9,'DS2024'!$V$20:$V$35,1)+1)),
IF($Z$3=Database!$A$19,
_xlfn.FORECAST.LINEAR(
N9,
INDEX('DS2024'!$Z$20:$Z$35,MATCH(N9,'DS2024'!$Y$20:$Y$35,1)):
INDEX('DS2024'!$Z$20:$Z$35,MATCH(N9,'DS2024'!$Y$20:$Y$35,1)+1),
INDEX('DS2024'!$Y$20:$Y$35,MATCH(N9,'DS2024'!$Y$20:$Y$35,1)):
INDEX('DS2024'!$Y$20:$Y$35,MATCH(N9,'DS2024'!$Y$20:$Y$35,1)+1)),
IF($Z$3=Database!$A$20,
_xlfn.FORECAST.LINEAR(
N9,
INDEX('DS2024'!$AC$20:$AC$35,MATCH(N9,'DS2024'!$AB$20:$AB$35,1)):
INDEX('DS2024'!$AC$20:$AC$35,MATCH(N9,'DS2024'!$AB$20:$AB$35,1)+1),
INDEX('DS2024'!$AB$20:$AB$35,MATCH(N9,'DS2024'!$AB$20:$AB$35,1)):
INDEX('DS2024'!$AB$20:$AB$35,MATCH(N9,'DS2024'!$AB$20:$AB$35,1)+1)),
IF($Z$3=Database!$A$2,
_xlfn.FORECAST.LINEAR(
N9,
INDEX('DS2024'!$B$5:$B$15,MATCH(N9,'DS2024'!$A$5:$A$15,1)):
INDEX('DS2024'!$B$5:$B$15,MATCH(N9,'DS2024'!$A$5:$A$15,1)+1),
INDEX('DS2024'!$A$5:$A$15,MATCH(N9,'DS2024'!$A$5:$A$15,1)):
INDEX('DS2024'!$A$5:$A$15,MATCH(N9,'DS2024'!$A$5:$A$15,1)+1)),
IF($Z$3=Database!$A$3,
_xlfn.FORECAST.LINEAR(
N9,
INDEX('DS2024'!$E$5:$E$15,MATCH(N9,'DS2024'!$D$5:$D$15,1)):
INDEX('DS2024'!$E$5:$E$15,MATCH(N9,'DS2024'!$D$5:$D$15,1)+1),
INDEX('DS2024'!$D$5:$D$15,MATCH(N9,'DS2024'!$D$5:$D$15,1)):
INDEX('DS2024'!$D$5:$D$15,MATCH(N9,'DS2024'!$D$5:$D$15,1)+1)),
IF($Z$3=Database!$A$4,
_xlfn.FORECAST.LINEAR(
N9,
INDEX('DS2024'!$H$5:$H$15,MATCH(N9,'DS2024'!$G$5:$G$15,1)):
INDEX('DS2024'!$H$5:$H$15,MATCH(N9,'DS2024'!$G$5:$G$15,1)+1),
INDEX('DS2024'!$G$5:$G$15,MATCH(N9,'DS2024'!$G$5:$G$15,1)):
INDEX('DS2024'!$G$5:$G$15,MATCH(N9,'DS2024'!$G$5:$G$15,1)+1)),
IF($Z$3=Database!$A$5,
_xlfn.FORECAST.LINEAR(
N9,
INDEX('DS2024'!$K$5:$K$15,MATCH(N9,'DS2024'!$J$5:$J$15,1)):
INDEX('DS2024'!$K$5:$K$15,MATCH(N9,'DS2024'!$J$5:$J$15,1)+1),
INDEX('DS2024'!$J$5:$J$15,MATCH(N9,'DS2024'!$J$5:$J$15,1)):
INDEX('DS2024'!$J$5:$J$15,MATCH(N9,'DS2024'!$J$5:$J$15,1)+1)),
IF($Z$3=Database!$A$6,
_xlfn.FORECAST.LINEAR(
N9,
INDEX('DS2024'!$N$5:$N$15,MATCH(N9,'DS2024'!$M$5:$M$15,1)):
INDEX('DS2024'!$N$5:$N$15,MATCH(N9,'DS2024'!$M$5:$M$15,1)+1),
INDEX('DS2024'!$M$5:$M$15,MATCH(N9,'DS2024'!$M$5:$M$15,1)):
INDEX('DS2024'!$M$5:$M$15,MATCH(N9,'DS2024'!$M$5:$M$15,1)+1)),
IF($Z$3=Database!$A$7,
_xlfn.FORECAST.LINEAR(
N9,
INDEX('DS2024'!$Q$5:$Q$15,MATCH(N9,'DS2024'!$P$5:$P$15,1)):
INDEX('DS2024'!$Q$5:$Q$15,MATCH(N9,'DS2024'!$P$5:$P$15,1)+1),
INDEX('DS2024'!$P$5:$P$15,MATCH(N9,'DS2024'!$P$5:$P$15,1)):
INDEX('DS2024'!$P$5:$P$15,MATCH(N9,'DS2024'!$P$5:$P$15,1)+1)),
IF($Z$3=Database!$A$8,
_xlfn.FORECAST.LINEAR(
N9,
INDEX('DS2024'!$T$5:$T$15,MATCH(N9,'DS2024'!$S$5:$S$15,1)):
INDEX('DS2024'!$T$5:$T$15,MATCH(N9,'DS2024'!$S$5:$S$15,1)+1),
INDEX('DS2024'!$S$5:$S$15,MATCH(N9,'DS2024'!$S$5:$S$15,1)):
INDEX('DS2024'!$S$5:$S$15,MATCH(N9,'DS2024'!$S$5:$S$15,1)+1)),
IF($Z$3=Database!$A$9,
_xlfn.FORECAST.LINEAR(
N9,
INDEX('DS2024'!$W$5:$W$15,MATCH(N9,'DS2024'!$V$5:$V$15,1)):
INDEX('DS2024'!$W$5:$W$15,MATCH(N9,'DS2024'!$V$5:$V$15,1)+1),
INDEX('DS2024'!$V$5:$V$15,MATCH(N9,'DS2024'!$V$5:$V$15,1)):
INDEX('DS2024'!$V$5:$V$15,MATCH(N9,'DS2024'!$V$5:$V$15,1)+1)),
IF($Z$3=Database!$A$10,
_xlfn.FORECAST.LINEAR(
N9,
INDEX('DS2024'!$Z$5:$Z$15,MATCH(N9,'DS2024'!$Y$5:$Y$15,1)):
INDEX('DS2024'!$Z$5:$Z$15,MATCH(N9,'DS2024'!$Y$5:$Y$15,1)+1),
INDEX('DS2024'!$Y$5:$Y$15,MATCH(N9,'DS2024'!$Y$5:$Y$15,1)):
INDEX('DS2024'!$Y$5:$Y$15,MATCH(N9,'DS2024'!$Y$5:$Y$15,1)+1))
)))))))))))))))))))</f>
        <v>0.10304520564371078</v>
      </c>
      <c r="AA9" s="50">
        <f>IF($AA$3=Database!$A$11,
_xlfn.FORECAST.LINEAR(
P9,
INDEX('DS2024'!$B$20:$B$35,MATCH(P9,'DS2024'!$A$20:$A$35,1)):
INDEX('DS2024'!$B$20:$B$35,MATCH(P9,'DS2024'!$A$20:$A$35,1)+1),
INDEX('DS2024'!$A$20:$A$35,MATCH(P9,'DS2024'!$A$20:$A$35,1)):
INDEX('DS2024'!$A$20:$A$35,MATCH(P9,'DS2024'!$A$20:$A$35,1)+1)),
IF($AA$3=Database!$A$12,
_xlfn.FORECAST.LINEAR(
P9,
INDEX('DS2024'!$E$20:$E$35,MATCH(P9,'DS2024'!$D$20:$D$35,1)):
INDEX('DS2024'!$E$20:$E$35,MATCH(P9,'DS2024'!$D$20:$D$35,1)+1),
INDEX('DS2024'!$D$20:$D$35,MATCH(P9,'DS2024'!$D$20:$D$35,1)):
INDEX('DS2024'!$D$20:$D$35,MATCH(P9,'DS2024'!$D$20:$D$35,1)+1)),
IF($AA$3=Database!$A$13,
_xlfn.FORECAST.LINEAR(
P9,
INDEX('DS2024'!$H$20:$H$35,MATCH(P9,'DS2024'!$G$20:$G$35,1)):
INDEX('DS2024'!$H$20:$H$35,MATCH(P9,'DS2024'!$G$20:$G$35,1)+1),
INDEX('DS2024'!$G$20:$G$35,MATCH(P9,'DS2024'!$G$20:$G$35,1)):
INDEX('DS2024'!$G$20:$G$35,MATCH(P9,'DS2024'!$G$20:$G$35,1)+1)),
IF($AA$3=Database!$A$14,
_xlfn.FORECAST.LINEAR(
P9,
INDEX('DS2024'!$K$20:$K$35,MATCH(P9,'DS2024'!$J$20:$J$35,1)):
INDEX('DS2024'!$K$20:$K$35,MATCH(P9,'DS2024'!$J$20:$J$35,1)+1),
INDEX('DS2024'!$J$20:$J$35,MATCH(P9,'DS2024'!$J$20:$J$35,1)):
INDEX('DS2024'!$J$20:$J$35,MATCH(P9,'DS2024'!$J$20:$J$35,1)+1)),
IF($AA$3=Database!$A$15,
_xlfn.FORECAST.LINEAR(
P9,
INDEX('DS2024'!$N$20:$N$35,MATCH(P9,'DS2024'!$M$20:$M$35,1)):
INDEX('DS2024'!$N$20:$N$35,MATCH(P9,'DS2024'!$M$20:$M$35,1)+1),
INDEX('DS2024'!$M$20:$M$35,MATCH(P9,'DS2024'!$M$20:$M$35,1)):
INDEX('DS2024'!$M$20:$M$35,MATCH(P9,'DS2024'!$M$20:$M$35,1)+1)),
IF($AA$3=Database!$A$16,
_xlfn.FORECAST.LINEAR(
P9,
INDEX('DS2024'!$Q$20:$Q$35,MATCH(P9,'DS2024'!$P$20:$P$35,1)):
INDEX('DS2024'!$Q$20:$Q$35,MATCH(P9,'DS2024'!$P$20:$P$35,1)+1),
INDEX('DS2024'!$P$20:$P$35,MATCH(P9,'DS2024'!$P$20:$P$35,1)):
INDEX('DS2024'!$P$20:$P$35,MATCH(P9,'DS2024'!$P$20:$P$35,1)+1)),
IF($AA$3=Database!$A$17,
_xlfn.FORECAST.LINEAR(
P9,
INDEX('DS2024'!$T$20:$T$35,MATCH(P9,'DS2024'!$S$20:$S$35,1)):
INDEX('DS2024'!$T$20:$T$35,MATCH(P9,'DS2024'!$S$20:$S$35,1)+1),
INDEX('DS2024'!$S$20:$S$35,MATCH(P9,'DS2024'!$S$20:$S$35,1)):
INDEX('DS2024'!$S$20:$S$35,MATCH(P9,'DS2024'!$S$20:$S$35,1)+1)),
IF($AA$3=Database!$A$18,
_xlfn.FORECAST.LINEAR(
P9,
INDEX('DS2024'!$W$20:$W$35,MATCH(P9,'DS2024'!$V$20:$V$35,1)):
INDEX('DS2024'!$W$20:$W$35,MATCH(P9,'DS2024'!$V$20:$V$35,1)+1),
INDEX('DS2024'!$V$20:$V$35,MATCH(P9,'DS2024'!$V$20:$V$35,1)):
INDEX('DS2024'!$V$20:$V$35,MATCH(P9,'DS2024'!$V$20:$V$35,1)+1)),
IF($AA$3=Database!$A$19,
_xlfn.FORECAST.LINEAR(
P9,
INDEX('DS2024'!$Z$20:$Z$35,MATCH(P9,'DS2024'!$Y$20:$Y$35,1)):
INDEX('DS2024'!$Z$20:$Z$35,MATCH(P9,'DS2024'!$Y$20:$Y$35,1)+1),
INDEX('DS2024'!$Y$20:$Y$35,MATCH(P9,'DS2024'!$Y$20:$Y$35,1)):
INDEX('DS2024'!$Y$20:$Y$35,MATCH(P9,'DS2024'!$Y$20:$Y$35,1)+1)),
IF($AA$3=Database!$A$20,
_xlfn.FORECAST.LINEAR(
P9,
INDEX('DS2024'!$AC$20:$AC$35,MATCH(P9,'DS2024'!$AB$20:$AB$35,1)):
INDEX('DS2024'!$AC$20:$AC$35,MATCH(P9,'DS2024'!$AB$20:$AB$35,1)+1),
INDEX('DS2024'!$AB$20:$AB$35,MATCH(P9,'DS2024'!$AB$20:$AB$35,1)):
INDEX('DS2024'!$AB$20:$AB$35,MATCH(P9,'DS2024'!$AB$20:$AB$35,1)+1)),
IF($AA$3=Database!$A$2,
_xlfn.FORECAST.LINEAR(
P9,
INDEX('DS2024'!$B$5:$B$15,MATCH(P9,'DS2024'!$A$5:$A$15,1)):
INDEX('DS2024'!$B$5:$B$15,MATCH(P9,'DS2024'!$A$5:$A$15,1)+1),
INDEX('DS2024'!$A$5:$A$15,MATCH(P9,'DS2024'!$A$5:$A$15,1)):
INDEX('DS2024'!$A$5:$A$15,MATCH(P9,'DS2024'!$A$5:$A$15,1)+1)),
IF($AA$3=Database!$A$3,
_xlfn.FORECAST.LINEAR(
P9,
INDEX('DS2024'!$E$5:$E$15,MATCH(P9,'DS2024'!$D$5:$D$15,1)):
INDEX('DS2024'!$E$5:$E$15,MATCH(P9,'DS2024'!$D$5:$D$15,1)+1),
INDEX('DS2024'!$D$5:$D$15,MATCH(P9,'DS2024'!$D$5:$D$15,1)):
INDEX('DS2024'!$D$5:$D$15,MATCH(P9,'DS2024'!$D$5:$D$15,1)+1)),
IF($AA$3=Database!$A$4,
_xlfn.FORECAST.LINEAR(
P9,
INDEX('DS2024'!$H$5:$H$15,MATCH(P9,'DS2024'!$G$5:$G$15,1)):
INDEX('DS2024'!$H$5:$H$15,MATCH(P9,'DS2024'!$G$5:$G$15,1)+1),
INDEX('DS2024'!$G$5:$G$15,MATCH(P9,'DS2024'!$G$5:$G$15,1)):
INDEX('DS2024'!$G$5:$G$15,MATCH(P9,'DS2024'!$G$5:$G$15,1)+1)),
IF($AA$3=Database!$A$5,
_xlfn.FORECAST.LINEAR(
P9,
INDEX('DS2024'!$K$5:$K$15,MATCH(P9,'DS2024'!$J$5:$J$15,1)):
INDEX('DS2024'!$K$5:$K$15,MATCH(P9,'DS2024'!$J$5:$J$15,1)+1),
INDEX('DS2024'!$J$5:$J$15,MATCH(P9,'DS2024'!$J$5:$J$15,1)):
INDEX('DS2024'!$J$5:$J$15,MATCH(P9,'DS2024'!$J$5:$J$15,1)+1)),
IF($AA$3=Database!$A$6,
_xlfn.FORECAST.LINEAR(
P9,
INDEX('DS2024'!$N$5:$N$15,MATCH(P9,'DS2024'!$M$5:$M$15,1)):
INDEX('DS2024'!$N$5:$N$15,MATCH(P9,'DS2024'!$M$5:$M$15,1)+1),
INDEX('DS2024'!$M$5:$M$15,MATCH(P9,'DS2024'!$M$5:$M$15,1)):
INDEX('DS2024'!$M$5:$M$15,MATCH(P9,'DS2024'!$M$5:$M$15,1)+1)),
IF($AA$3=Database!$A$7,
_xlfn.FORECAST.LINEAR(
P9,
INDEX('DS2024'!$Q$5:$Q$15,MATCH(P9,'DS2024'!$P$5:$P$15,1)):
INDEX('DS2024'!$Q$5:$Q$15,MATCH(P9,'DS2024'!$P$5:$P$15,1)+1),
INDEX('DS2024'!$P$5:$P$15,MATCH(P9,'DS2024'!$P$5:$P$15,1)):
INDEX('DS2024'!$P$5:$P$15,MATCH(P9,'DS2024'!$P$5:$P$15,1)+1)),
IF($AA$3=Database!$A$8,
_xlfn.FORECAST.LINEAR(
P9,
INDEX('DS2024'!$T$5:$T$15,MATCH(P9,'DS2024'!$S$5:$S$15,1)):
INDEX('DS2024'!$T$5:$T$15,MATCH(P9,'DS2024'!$S$5:$S$15,1)+1),
INDEX('DS2024'!$S$5:$S$15,MATCH(P9,'DS2024'!$S$5:$S$15,1)):
INDEX('DS2024'!$S$5:$S$15,MATCH(P9,'DS2024'!$S$5:$S$15,1)+1)),
IF($AA$3=Database!$A$9,
_xlfn.FORECAST.LINEAR(
P9,
INDEX('DS2024'!$W$5:$W$15,MATCH(P9,'DS2024'!$V$5:$V$15,1)):
INDEX('DS2024'!$W$5:$W$15,MATCH(P9,'DS2024'!$V$5:$V$15,1)+1),
INDEX('DS2024'!$V$5:$V$15,MATCH(P9,'DS2024'!$V$5:$V$15,1)):
INDEX('DS2024'!$V$5:$V$15,MATCH(P9,'DS2024'!$V$5:$V$15,1)+1)),
IF($AA$3=Database!$A$10,
_xlfn.FORECAST.LINEAR(
P9,
INDEX('DS2024'!$Z$5:$Z$15,MATCH(P9,'DS2024'!$Y$5:$Y$15,1)):
INDEX('DS2024'!$Z$5:$Z$15,MATCH(P9,'DS2024'!$Y$5:$Y$15,1)+1),
INDEX('DS2024'!$Y$5:$Y$15,MATCH(P9,'DS2024'!$Y$5:$Y$15,1)):
INDEX('DS2024'!$Y$5:$Y$15,MATCH(P9,'DS2024'!$Y$5:$Y$15,1)+1))
)))))))))))))))))))</f>
        <v>0.10346152923777929</v>
      </c>
      <c r="AB9" s="50">
        <f>IF($AB$3=Database!$A$11,
_xlfn.FORECAST.LINEAR(
R9,
INDEX('DS2024'!$B$20:$B$35,MATCH(R9,'DS2024'!$A$20:$A$35,1)):
INDEX('DS2024'!$B$20:$B$35,MATCH(R9,'DS2024'!$A$20:$A$35,1)+1),
INDEX('DS2024'!$A$20:$A$35,MATCH(R9,'DS2024'!$A$20:$A$35,1)):
INDEX('DS2024'!$A$20:$A$35,MATCH(R9,'DS2024'!$A$20:$A$35,1)+1)),
IF($AB$3=Database!$A$12,
_xlfn.FORECAST.LINEAR(
R9,
INDEX('DS2024'!$E$20:$E$35,MATCH(R9,'DS2024'!$D$20:$D$35,1)):
INDEX('DS2024'!$E$20:$E$35,MATCH(R9,'DS2024'!$D$20:$D$35,1)+1),
INDEX('DS2024'!$D$20:$D$35,MATCH(R9,'DS2024'!$D$20:$D$35,1)):
INDEX('DS2024'!$D$20:$D$35,MATCH(R9,'DS2024'!$D$20:$D$35,1)+1)),
IF($AB$3=Database!$A$13,
_xlfn.FORECAST.LINEAR(
R9,
INDEX('DS2024'!$H$20:$H$35,MATCH(R9,'DS2024'!$G$20:$G$35,1)):
INDEX('DS2024'!$H$20:$H$35,MATCH(R9,'DS2024'!$G$20:$G$35,1)+1),
INDEX('DS2024'!$G$20:$G$35,MATCH(R9,'DS2024'!$G$20:$G$35,1)):
INDEX('DS2024'!$G$20:$G$35,MATCH(R9,'DS2024'!$G$20:$G$35,1)+1)),
IF($AB$3=Database!$A$14,
_xlfn.FORECAST.LINEAR(
R9,
INDEX('DS2024'!$K$20:$K$35,MATCH(R9,'DS2024'!$J$20:$J$35,1)):
INDEX('DS2024'!$K$20:$K$35,MATCH(R9,'DS2024'!$J$20:$J$35,1)+1),
INDEX('DS2024'!$J$20:$J$35,MATCH(R9,'DS2024'!$J$20:$J$35,1)):
INDEX('DS2024'!$J$20:$J$35,MATCH(R9,'DS2024'!$J$20:$J$35,1)+1)),
IF($AB$3=Database!$A$15,
_xlfn.FORECAST.LINEAR(
R9,
INDEX('DS2024'!$N$20:$N$35,MATCH(R9,'DS2024'!$M$20:$M$35,1)):
INDEX('DS2024'!$N$20:$N$35,MATCH(R9,'DS2024'!$M$20:$M$35,1)+1),
INDEX('DS2024'!$M$20:$M$35,MATCH(R9,'DS2024'!$M$20:$M$35,1)):
INDEX('DS2024'!$M$20:$M$35,MATCH(R9,'DS2024'!$M$20:$M$35,1)+1)),
IF($AB$3=Database!$A$16,
_xlfn.FORECAST.LINEAR(
R9,
INDEX('DS2024'!$Q$20:$Q$35,MATCH(R9,'DS2024'!$P$20:$P$35,1)):
INDEX('DS2024'!$Q$20:$Q$35,MATCH(R9,'DS2024'!$P$20:$P$35,1)+1),
INDEX('DS2024'!$P$20:$P$35,MATCH(R9,'DS2024'!$P$20:$P$35,1)):
INDEX('DS2024'!$P$20:$P$35,MATCH(R9,'DS2024'!$P$20:$P$35,1)+1)),
IF($AB$3=Database!$A$17,
_xlfn.FORECAST.LINEAR(
R9,
INDEX('DS2024'!$T$20:$T$35,MATCH(R9,'DS2024'!$S$20:$S$35,1)):
INDEX('DS2024'!$T$20:$T$35,MATCH(R9,'DS2024'!$S$20:$S$35,1)+1),
INDEX('DS2024'!$S$20:$S$35,MATCH(R9,'DS2024'!$S$20:$S$35,1)):
INDEX('DS2024'!$S$20:$S$35,MATCH(R9,'DS2024'!$S$20:$S$35,1)+1)),
IF($AB$3=Database!$A$18,
_xlfn.FORECAST.LINEAR(
R9,
INDEX('DS2024'!$W$20:$W$35,MATCH(R9,'DS2024'!$V$20:$V$35,1)):
INDEX('DS2024'!$W$20:$W$35,MATCH(R9,'DS2024'!$V$20:$V$35,1)+1),
INDEX('DS2024'!$V$20:$V$35,MATCH(R9,'DS2024'!$V$20:$V$35,1)):
INDEX('DS2024'!$V$20:$V$35,MATCH(R9,'DS2024'!$V$20:$V$35,1)+1)),
IF($AB$3=Database!$A$19,
_xlfn.FORECAST.LINEAR(
R9,
INDEX('DS2024'!$Z$20:$Z$35,MATCH(R9,'DS2024'!$Y$20:$Y$35,1)):
INDEX('DS2024'!$Z$20:$Z$35,MATCH(R9,'DS2024'!$Y$20:$Y$35,1)+1),
INDEX('DS2024'!$Y$20:$Y$35,MATCH(R9,'DS2024'!$Y$20:$Y$35,1)):
INDEX('DS2024'!$Y$20:$Y$35,MATCH(R9,'DS2024'!$Y$20:$Y$35,1)+1)),
IF($AB$3=Database!$A$20,
_xlfn.FORECAST.LINEAR(
R9,
INDEX('DS2024'!$AC$20:$AC$35,MATCH(R9,'DS2024'!$AB$20:$AB$35,1)):
INDEX('DS2024'!$AC$20:$AC$35,MATCH(R9,'DS2024'!$AB$20:$AB$35,1)+1),
INDEX('DS2024'!$AB$20:$AB$35,MATCH(R9,'DS2024'!$AB$20:$AB$35,1)):
INDEX('DS2024'!$AB$20:$AB$35,MATCH(R9,'DS2024'!$AB$20:$AB$35,1)+1)),
IF($AB$3=Database!$A$2,
_xlfn.FORECAST.LINEAR(
R9,
INDEX('DS2024'!$B$5:$B$15,MATCH(R9,'DS2024'!$A$5:$A$15,1)):
INDEX('DS2024'!$B$5:$B$15,MATCH(R9,'DS2024'!$A$5:$A$15,1)+1),
INDEX('DS2024'!$A$5:$A$15,MATCH(R9,'DS2024'!$A$5:$A$15,1)):
INDEX('DS2024'!$A$5:$A$15,MATCH(R9,'DS2024'!$A$5:$A$15,1)+1)),
IF($AB$3=Database!$A$3,
_xlfn.FORECAST.LINEAR(
R9,
INDEX('DS2024'!$E$5:$E$15,MATCH(R9,'DS2024'!$D$5:$D$15,1)):
INDEX('DS2024'!$E$5:$E$15,MATCH(R9,'DS2024'!$D$5:$D$15,1)+1),
INDEX('DS2024'!$D$5:$D$15,MATCH(R9,'DS2024'!$D$5:$D$15,1)):
INDEX('DS2024'!$D$5:$D$15,MATCH(R9,'DS2024'!$D$5:$D$15,1)+1)),
IF($AB$3=Database!$A$4,
_xlfn.FORECAST.LINEAR(
R9,
INDEX('DS2024'!$H$5:$H$15,MATCH(R9,'DS2024'!$G$5:$G$15,1)):
INDEX('DS2024'!$H$5:$H$15,MATCH(R9,'DS2024'!$G$5:$G$15,1)+1),
INDEX('DS2024'!$G$5:$G$15,MATCH(R9,'DS2024'!$G$5:$G$15,1)):
INDEX('DS2024'!$G$5:$G$15,MATCH(R9,'DS2024'!$G$5:$G$15,1)+1)),
IF($AB$3=Database!$A$5,
_xlfn.FORECAST.LINEAR(
R9,
INDEX('DS2024'!$K$5:$K$15,MATCH(R9,'DS2024'!$J$5:$J$15,1)):
INDEX('DS2024'!$K$5:$K$15,MATCH(R9,'DS2024'!$J$5:$J$15,1)+1),
INDEX('DS2024'!$J$5:$J$15,MATCH(R9,'DS2024'!$J$5:$J$15,1)):
INDEX('DS2024'!$J$5:$J$15,MATCH(R9,'DS2024'!$J$5:$J$15,1)+1)),
IF($AB$3=Database!$A$6,
_xlfn.FORECAST.LINEAR(
R9,
INDEX('DS2024'!$N$5:$N$15,MATCH(R9,'DS2024'!$M$5:$M$15,1)):
INDEX('DS2024'!$N$5:$N$15,MATCH(R9,'DS2024'!$M$5:$M$15,1)+1),
INDEX('DS2024'!$M$5:$M$15,MATCH(R9,'DS2024'!$M$5:$M$15,1)):
INDEX('DS2024'!$M$5:$M$15,MATCH(R9,'DS2024'!$M$5:$M$15,1)+1)),
IF($AB$3=Database!$A$7,
_xlfn.FORECAST.LINEAR(
R9,
INDEX('DS2024'!$Q$5:$Q$15,MATCH(R9,'DS2024'!$P$5:$P$15,1)):
INDEX('DS2024'!$Q$5:$Q$15,MATCH(R9,'DS2024'!$P$5:$P$15,1)+1),
INDEX('DS2024'!$P$5:$P$15,MATCH(R9,'DS2024'!$P$5:$P$15,1)):
INDEX('DS2024'!$P$5:$P$15,MATCH(R9,'DS2024'!$P$5:$P$15,1)+1)),
IF($AB$3=Database!$A$8,
_xlfn.FORECAST.LINEAR(
R9,
INDEX('DS2024'!$T$5:$T$15,MATCH(R9,'DS2024'!$S$5:$S$15,1)):
INDEX('DS2024'!$T$5:$T$15,MATCH(R9,'DS2024'!$S$5:$S$15,1)+1),
INDEX('DS2024'!$S$5:$S$15,MATCH(R9,'DS2024'!$S$5:$S$15,1)):
INDEX('DS2024'!$S$5:$S$15,MATCH(R9,'DS2024'!$S$5:$S$15,1)+1)),
IF($AB$3=Database!$A$9,
_xlfn.FORECAST.LINEAR(
R9,
INDEX('DS2024'!$W$5:$W$15,MATCH(R9,'DS2024'!$V$5:$V$15,1)):
INDEX('DS2024'!$W$5:$W$15,MATCH(R9,'DS2024'!$V$5:$V$15,1)+1),
INDEX('DS2024'!$V$5:$V$15,MATCH(R9,'DS2024'!$V$5:$V$15,1)):
INDEX('DS2024'!$V$5:$V$15,MATCH(R9,'DS2024'!$V$5:$V$15,1)+1)),
IF($AB$3=Database!$A$10,
_xlfn.FORECAST.LINEAR(
R9,
INDEX('DS2024'!$Z$5:$Z$15,MATCH(R9,'DS2024'!$Y$5:$Y$15,1)):
INDEX('DS2024'!$Z$5:$Z$15,MATCH(R9,'DS2024'!$Y$5:$Y$15,1)+1),
INDEX('DS2024'!$Y$5:$Y$15,MATCH(R9,'DS2024'!$Y$5:$Y$15,1)):
INDEX('DS2024'!$Y$5:$Y$15,MATCH(R9,'DS2024'!$Y$5:$Y$15,1)+1))
)))))))))))))))))))</f>
        <v>0.10403285503017708</v>
      </c>
      <c r="AC9" s="82">
        <f t="shared" si="0"/>
        <v>0.46384828317041732</v>
      </c>
      <c r="AD9" s="82">
        <f t="shared" si="1"/>
        <v>0.46465762808747657</v>
      </c>
      <c r="AE9" s="82">
        <f t="shared" si="2"/>
        <v>0.33103431448513188</v>
      </c>
      <c r="AF9" s="82">
        <f t="shared" si="3"/>
        <v>0.46392235419977035</v>
      </c>
      <c r="AG9" s="82">
        <f t="shared" si="4"/>
        <v>0.4632332897615688</v>
      </c>
      <c r="AH9" s="82">
        <f t="shared" si="5"/>
        <v>0.20003946801894512</v>
      </c>
      <c r="AI9" s="82">
        <f t="shared" si="6"/>
        <v>0.46262984871509649</v>
      </c>
      <c r="AJ9" s="83">
        <f t="shared" si="7"/>
        <v>0.4631354344567355</v>
      </c>
      <c r="AK9" s="83">
        <f t="shared" si="8"/>
        <v>0.46382925575003303</v>
      </c>
      <c r="AL9" s="42"/>
      <c r="AM9" s="42"/>
      <c r="AN9" s="42"/>
      <c r="AO9" s="42"/>
      <c r="AP9" s="42"/>
      <c r="AQ9" s="42"/>
      <c r="AR9" s="42"/>
      <c r="AS9" s="42"/>
      <c r="AT9" s="42"/>
      <c r="BD9" s="83" t="e">
        <f>#REF!/10</f>
        <v>#REF!</v>
      </c>
      <c r="BE9" s="83" t="e">
        <f>#REF!/10</f>
        <v>#REF!</v>
      </c>
      <c r="BF9" s="83" t="e">
        <f>#REF!/10</f>
        <v>#REF!</v>
      </c>
      <c r="BG9" s="83" t="e">
        <f>#REF!/10</f>
        <v>#REF!</v>
      </c>
      <c r="BH9" s="83">
        <f t="shared" si="9"/>
        <v>0</v>
      </c>
      <c r="BI9" s="83">
        <f t="shared" si="10"/>
        <v>0</v>
      </c>
      <c r="BJ9" s="83">
        <f t="shared" si="11"/>
        <v>0</v>
      </c>
      <c r="BK9" s="83">
        <f t="shared" si="12"/>
        <v>0</v>
      </c>
      <c r="BL9" s="83">
        <f t="shared" si="13"/>
        <v>0</v>
      </c>
    </row>
    <row r="10" spans="1:65" ht="14.25" customHeight="1">
      <c r="A10" s="31">
        <v>4</v>
      </c>
      <c r="B10" s="42">
        <f>'Evaluasi 100 C'!B10</f>
        <v>106.965</v>
      </c>
      <c r="C10" s="42">
        <f>'Evaluasi 100 C'!C10</f>
        <v>-0.35979244151169765</v>
      </c>
      <c r="D10" s="42">
        <f>'Evaluasi 100 C'!E10</f>
        <v>108.16200000000001</v>
      </c>
      <c r="E10" s="42">
        <f>'Evaluasi 100 C'!F10</f>
        <v>-0.35993605278944207</v>
      </c>
      <c r="F10" s="42">
        <f>'Evaluasi 100 C'!H10</f>
        <v>106.82299999999999</v>
      </c>
      <c r="G10" s="42">
        <f>'Evaluasi 100 C'!I10</f>
        <v>-0.22720019145626419</v>
      </c>
      <c r="H10" s="42">
        <f>'Evaluasi 100 C'!K10</f>
        <v>107.155</v>
      </c>
      <c r="I10" s="42">
        <f>'Evaluasi 100 C'!L10</f>
        <v>-0.35981523695260942</v>
      </c>
      <c r="J10" s="42">
        <f>'Evaluasi 100 C'!N10</f>
        <v>105.324</v>
      </c>
      <c r="K10" s="42">
        <f>'Evaluasi 100 C'!O10</f>
        <v>-0.35959556088782241</v>
      </c>
      <c r="L10" s="42">
        <f>'Evaluasi 100 C'!Q10</f>
        <v>106.664</v>
      </c>
      <c r="M10" s="42">
        <f>'Evaluasi 100 C'!R10</f>
        <v>-1.5975790987535959E-2</v>
      </c>
      <c r="N10" s="42">
        <f>'Evaluasi 100 C'!T10</f>
        <v>104.81</v>
      </c>
      <c r="O10" s="42">
        <f>'Evaluasi 100 C'!U10</f>
        <v>-0.3595338932213557</v>
      </c>
      <c r="P10" s="42">
        <f>'Evaluasi 100 C'!W10</f>
        <v>105.193</v>
      </c>
      <c r="Q10" s="42">
        <f>'Evaluasi 100 C'!X10</f>
        <v>-0.35957984403119375</v>
      </c>
      <c r="R10" s="42">
        <f>'Evaluasi 100 C'!Z10</f>
        <v>106.998</v>
      </c>
      <c r="S10" s="50">
        <f>'Evaluasi 100 C'!AA10</f>
        <v>-0.35979640071985597</v>
      </c>
      <c r="T10" s="50">
        <f>IF($T$3=Database!$A$11,
_xlfn.FORECAST.LINEAR(
B10,
INDEX('DS2024'!$B$20:$B$35,MATCH(B10,'DS2024'!$A$20:$A$35,1)):
INDEX('DS2024'!$B$20:$B$35,MATCH(B10,'DS2024'!$A$20:$A$35,1)+1),
INDEX('DS2024'!$A$20:$A$35,MATCH(B10,'DS2024'!$A$20:$A$35,1)):
INDEX('DS2024'!$A$20:$A$35,MATCH(B10,'DS2024'!$A$20:$A$35,1)+1)),
IF($T$3=Database!$A$12,
_xlfn.FORECAST.LINEAR(
B10,
INDEX('DS2024'!$E$20:$E$35,MATCH(B10,'DS2024'!$D$20:$D$35,1)):
INDEX('DS2024'!$E$20:$E$35,MATCH(B10,'DS2024'!$D$20:$D$35,1)+1),
INDEX('DS2024'!$D$20:$D$35,MATCH(B10,'DS2024'!$D$20:$D$35,1)):
INDEX('DS2024'!$D$20:$D$35,MATCH(B10,'DS2024'!$D$20:$D$35,1)+1)),
IF($T$3=Database!$A$13,
_xlfn.FORECAST.LINEAR(
B10,
INDEX('DS2024'!$H$20:$H$35,MATCH(B10,'DS2024'!$G$20:$G$35,1)):
INDEX('DS2024'!$H$20:$H$35,MATCH(B10,'DS2024'!$G$20:$G$35,1)+1),
INDEX('DS2024'!$G$20:$G$35,MATCH(B10,'DS2024'!$G$20:$G$35,1)):
INDEX('DS2024'!$G$20:$G$35,MATCH(B10,'DS2024'!$G$20:$G$35,1)+1)),
IF($T$3=Database!$A$14,
_xlfn.FORECAST.LINEAR(
B10,
INDEX('DS2024'!$K$20:$K$35,MATCH(B10,'DS2024'!$J$20:$J$35,1)):
INDEX('DS2024'!$K$20:$K$35,MATCH(B10,'DS2024'!$J$20:$J$35,1)+1),
INDEX('DS2024'!$J$20:$J$35,MATCH(B10,'DS2024'!$J$20:$J$35,1)):
INDEX('DS2024'!$J$20:$J$35,MATCH(B10,'DS2024'!$J$20:$J$35,1)+1)),
IF($T$3=Database!$A$15,
_xlfn.FORECAST.LINEAR(
B10,
INDEX('DS2024'!$N$20:$N$35,MATCH(B10,'DS2024'!$M$20:$M$35,1)):
INDEX('DS2024'!$N$20:$N$35,MATCH(B10,'DS2024'!$M$20:$M$35,1)+1),
INDEX('DS2024'!$M$20:$M$35,MATCH(B10,'DS2024'!$M$20:$M$35,1)):
INDEX('DS2024'!$M$20:$M$35,MATCH(B10,'DS2024'!$M$20:$M$35,1)+1)),
IF($T$3=Database!$A$16,
_xlfn.FORECAST.LINEAR(
B10,
INDEX('DS2024'!$Q$20:$Q$35,MATCH(B10,'DS2024'!$P$20:$P$35,1)):
INDEX('DS2024'!$Q$20:$Q$35,MATCH(B10,'DS2024'!$P$20:$P$35,1)+1),
INDEX('DS2024'!$P$20:$P$35,MATCH(B10,'DS2024'!$P$20:$P$35,1)):
INDEX('DS2024'!$P$20:$P$35,MATCH(B10,'DS2024'!$P$20:$P$35,1)+1)),
IF($T$3=Database!$A$17,
_xlfn.FORECAST.LINEAR(
B10,
INDEX('DS2024'!$T$20:$T$35,MATCH(B10,'DS2024'!$S$20:$S$35,1)):
INDEX('DS2024'!$T$20:$T$35,MATCH(B10,'DS2024'!$S$20:$S$35,1)+1),
INDEX('DS2024'!$S$20:$S$35,MATCH(B10,'DS2024'!$S$20:$S$35,1)):
INDEX('DS2024'!$S$20:$S$35,MATCH(B10,'DS2024'!$S$20:$S$35,1)+1)),
IF($T$3=Database!$A$18,
_xlfn.FORECAST.LINEAR(
B10,
INDEX('DS2024'!$W$20:$W$35,MATCH(B10,'DS2024'!$V$20:$V$35,1)):
INDEX('DS2024'!$W$20:$W$35,MATCH(B10,'DS2024'!$V$20:$V$35,1)+1),
INDEX('DS2024'!$V$20:$V$35,MATCH(B10,'DS2024'!$V$20:$V$35,1)):
INDEX('DS2024'!$V$20:$V$35,MATCH(B10,'DS2024'!$V$20:$V$35,1)+1)),
IF($T$3=Database!$A$19,
_xlfn.FORECAST.LINEAR(
B10,
INDEX('DS2024'!$Z$20:$Z$35,MATCH(B10,'DS2024'!$Y$20:$Y$35,1)):
INDEX('DS2024'!$Z$20:$Z$35,MATCH(B10,'DS2024'!$Y$20:$Y$35,1)+1),
INDEX('DS2024'!$Y$20:$Y$35,MATCH(B10,'DS2024'!$Y$20:$Y$35,1)):
INDEX('DS2024'!$Y$20:$Y$35,MATCH(B10,'DS2024'!$Y$20:$Y$35,1)+1)),
IF($T$3=Database!$A$20,
_xlfn.FORECAST.LINEAR(
B10,
INDEX('DS2024'!$AC$20:$AC$35,MATCH(B10,'DS2024'!$AB$20:$AB$35,1)):
INDEX('DS2024'!$AC$20:$AC$35,MATCH(B10,'DS2024'!$AB$20:$AB$35,1)+1),
INDEX('DS2024'!$AB$20:$AB$35,MATCH(B10,'DS2024'!$AB$20:$AB$35,1)):
INDEX('DS2024'!$AB$20:$AB$35,MATCH(B10,'DS2024'!$AB$20:$AB$35,1)+1)),
IF($T$3=Database!$A$2,
_xlfn.FORECAST.LINEAR(
B10,
INDEX('DS2024'!$B$5:$B$15,MATCH(B10,'DS2024'!$A$5:$A$15,1)):
INDEX('DS2024'!$B$5:$B$15,MATCH(B10,'DS2024'!$A$5:$A$15,1)+1),
INDEX('DS2024'!$A$5:$A$15,MATCH(B10,'DS2024'!$A$5:$A$15,1)):
INDEX('DS2024'!$A$5:$A$15,MATCH(B10,'DS2024'!$A$5:$A$15,1)+1)),
IF($T$3=Database!$A$3,
_xlfn.FORECAST.LINEAR(
B10,
INDEX('DS2024'!$E$5:$E$15,MATCH(B10,'DS2024'!$D$5:$D$15,1)):
INDEX('DS2024'!$E$5:$E$15,MATCH(B10,'DS2024'!$D$5:$D$15,1)+1),
INDEX('DS2024'!$D$5:$D$15,MATCH(B10,'DS2024'!$D$5:$D$15,1)):
INDEX('DS2024'!$D$5:$D$15,MATCH(B10,'DS2024'!$D$5:$D$15,1)+1)),
IF($T$3=Database!$A$4,
_xlfn.FORECAST.LINEAR(
B10,
INDEX('DS2024'!$H$5:$H$15,MATCH(B10,'DS2024'!$G$5:$G$15,1)):
INDEX('DS2024'!$H$5:$H$15,MATCH(B10,'DS2024'!$G$5:$G$15,1)+1),
INDEX('DS2024'!$G$5:$G$15,MATCH(B10,'DS2024'!$G$5:$G$15,1)):
INDEX('DS2024'!$G$5:$G$15,MATCH(B10,'DS2024'!$G$5:$G$15,1)+1)),
IF($T$3=Database!$A$5,
_xlfn.FORECAST.LINEAR(
B10,
INDEX('DS2024'!$K$5:$K$15,MATCH(B10,'DS2024'!$J$5:$J$15,1)):
INDEX('DS2024'!$K$5:$K$15,MATCH(B10,'DS2024'!$J$5:$J$15,1)+1),
INDEX('DS2024'!$J$5:$J$15,MATCH(B10,'DS2024'!$J$5:$J$15,1)):
INDEX('DS2024'!$J$5:$J$15,MATCH(B10,'DS2024'!$J$5:$J$15,1)+1)),
IF($T$3=Database!$A$6,
_xlfn.FORECAST.LINEAR(
B10,
INDEX('DS2024'!$N$5:$N$15,MATCH(B10,'DS2024'!$M$5:$M$15,1)):
INDEX('DS2024'!$N$5:$N$15,MATCH(B10,'DS2024'!$M$5:$M$15,1)+1),
INDEX('DS2024'!$M$5:$M$15,MATCH(B10,'DS2024'!$M$5:$M$15,1)):
INDEX('DS2024'!$M$5:$M$15,MATCH(B10,'DS2024'!$M$5:$M$15,1)+1)),
IF($T$3=Database!$A$7,
_xlfn.FORECAST.LINEAR(
B10,
INDEX('DS2024'!$Q$5:$Q$15,MATCH(B10,'DS2024'!$P$5:$P$15,1)):
INDEX('DS2024'!$Q$5:$Q$15,MATCH(B10,'DS2024'!$P$5:$P$15,1)+1),
INDEX('DS2024'!$P$5:$P$15,MATCH(B10,'DS2024'!$P$5:$P$15,1)):
INDEX('DS2024'!$P$5:$P$15,MATCH(B10,'DS2024'!$P$5:$P$15,1)+1)),
IF($T$3=Database!$A$8,
_xlfn.FORECAST.LINEAR(
B10,
INDEX('DS2024'!$T$5:$T$15,MATCH(B10,'DS2024'!$S$5:$S$15,1)):
INDEX('DS2024'!$T$5:$T$15,MATCH(B10,'DS2024'!$S$5:$S$15,1)+1),
INDEX('DS2024'!$S$5:$S$15,MATCH(B10,'DS2024'!$S$5:$S$15,1)):
INDEX('DS2024'!$S$5:$S$15,MATCH(B10,'DS2024'!$S$5:$S$15,1)+1)),
IF($T$3=Database!$A$9,
_xlfn.FORECAST.LINEAR(
B10,
INDEX('DS2024'!$W$5:$W$15,MATCH(B10,'DS2024'!$V$5:$V$15,1)):
INDEX('DS2024'!$W$5:$W$15,MATCH(B10,'DS2024'!$V$5:$V$15,1)+1),
INDEX('DS2024'!$V$5:$V$15,MATCH(B10,'DS2024'!$V$5:$V$15,1)):
INDEX('DS2024'!$V$5:$V$15,MATCH(B10,'DS2024'!$V$5:$V$15,1)+1)),
IF($T$3=Database!$A$10,
_xlfn.FORECAST.LINEAR(
B10,
INDEX('DS2024'!$Z$5:$Z$15,MATCH(B10,'DS2024'!$Y$5:$Y$15,1)):
INDEX('DS2024'!$Z$5:$Z$15,MATCH(B10,'DS2024'!$Y$5:$Y$15,1)+1),
INDEX('DS2024'!$Y$5:$Y$15,MATCH(B10,'DS2024'!$Y$5:$Y$15,1)):
INDEX('DS2024'!$Y$5:$Y$15,MATCH(B10,'DS2024'!$Y$5:$Y$15,1)+1))
)))))))))))))))))))</f>
        <v>0.10401438906431112</v>
      </c>
      <c r="U10" s="50">
        <f>IF($U$3=Database!$A$11,
_xlfn.FORECAST.LINEAR(
D10,
INDEX('DS2024'!$B$20:$B$35,MATCH(D10,'DS2024'!$A$20:$A$35,1)):
INDEX('DS2024'!$B$20:$B$35,MATCH(D10,'DS2024'!$A$20:$A$35,1)+1),
INDEX('DS2024'!$A$20:$A$35,MATCH(D10,'DS2024'!$A$20:$A$35,1)):
INDEX('DS2024'!$A$20:$A$35,MATCH(D10,'DS2024'!$A$20:$A$35,1)+1)),
IF($U$3=Database!$A$12,
_xlfn.FORECAST.LINEAR(
D10,
INDEX('DS2024'!$E$20:$E$35,MATCH(D10,'DS2024'!$D$20:$D$35,1)):
INDEX('DS2024'!$E$20:$E$35,MATCH(D10,'DS2024'!$D$20:$D$35,1)+1),
INDEX('DS2024'!$D$20:$D$35,MATCH(D10,'DS2024'!$D$20:$D$35,1)):
INDEX('DS2024'!$D$20:$D$35,MATCH(D10,'DS2024'!$D$20:$D$35,1)+1)),
IF($U$3=Database!$A$13,
_xlfn.FORECAST.LINEAR(
D10,
INDEX('DS2024'!$H$20:$H$35,MATCH(D10,'DS2024'!$G$20:$G$35,1)):
INDEX('DS2024'!$H$20:$H$35,MATCH(D10,'DS2024'!$G$20:$G$35,1)+1),
INDEX('DS2024'!$G$20:$G$35,MATCH(D10,'DS2024'!$G$20:$G$35,1)):
INDEX('DS2024'!$G$20:$G$35,MATCH(D10,'DS2024'!$G$20:$G$35,1)+1)),
IF($U$3=Database!$A$14,
_xlfn.FORECAST.LINEAR(
D10,
INDEX('DS2024'!$K$20:$K$35,MATCH(D10,'DS2024'!$J$20:$J$35,1)):
INDEX('DS2024'!$K$20:$K$35,MATCH(D10,'DS2024'!$J$20:$J$35,1)+1),
INDEX('DS2024'!$J$20:$J$35,MATCH(D10,'DS2024'!$J$20:$J$35,1)):
INDEX('DS2024'!$J$20:$J$35,MATCH(D10,'DS2024'!$J$20:$J$35,1)+1)),
IF($U$3=Database!$A$15,
_xlfn.FORECAST.LINEAR(
D10,
INDEX('DS2024'!$N$20:$N$35,MATCH(D10,'DS2024'!$M$20:$M$35,1)):
INDEX('DS2024'!$N$20:$N$35,MATCH(D10,'DS2024'!$M$20:$M$35,1)+1),
INDEX('DS2024'!$M$20:$M$35,MATCH(D10,'DS2024'!$M$20:$M$35,1)):
INDEX('DS2024'!$M$20:$M$35,MATCH(D10,'DS2024'!$M$20:$M$35,1)+1)),
IF($U$3=Database!$A$16,
_xlfn.FORECAST.LINEAR(
D10,
INDEX('DS2024'!$Q$20:$Q$35,MATCH(D10,'DS2024'!$P$20:$P$35,1)):
INDEX('DS2024'!$Q$20:$Q$35,MATCH(D10,'DS2024'!$P$20:$P$35,1)+1),
INDEX('DS2024'!$P$20:$P$35,MATCH(D10,'DS2024'!$P$20:$P$35,1)):
INDEX('DS2024'!$P$20:$P$35,MATCH(D10,'DS2024'!$P$20:$P$35,1)+1)),
IF($U$3=Database!$A$17,
_xlfn.FORECAST.LINEAR(
D10,
INDEX('DS2024'!$T$20:$T$35,MATCH(D10,'DS2024'!$S$20:$S$35,1)):
INDEX('DS2024'!$T$20:$T$35,MATCH(D10,'DS2024'!$S$20:$S$35,1)+1),
INDEX('DS2024'!$S$20:$S$35,MATCH(D10,'DS2024'!$S$20:$S$35,1)):
INDEX('DS2024'!$S$20:$S$35,MATCH(D10,'DS2024'!$S$20:$S$35,1)+1)),
IF($U$3=Database!$A$18,
_xlfn.FORECAST.LINEAR(
D10,
INDEX('DS2024'!$W$20:$W$35,MATCH(D10,'DS2024'!$V$20:$V$35,1)):
INDEX('DS2024'!$W$20:$W$35,MATCH(D10,'DS2024'!$V$20:$V$35,1)+1),
INDEX('DS2024'!$V$20:$V$35,MATCH(D10,'DS2024'!$V$20:$V$35,1)):
INDEX('DS2024'!$V$20:$V$35,MATCH(D10,'DS2024'!$V$20:$V$35,1)+1)),
IF($U$3=Database!$A$19,
_xlfn.FORECAST.LINEAR(
D10,
INDEX('DS2024'!$Z$20:$Z$35,MATCH(D10,'DS2024'!$Y$20:$Y$35,1)):
INDEX('DS2024'!$Z$20:$Z$35,MATCH(D10,'DS2024'!$Y$20:$Y$35,1)+1),
INDEX('DS2024'!$Y$20:$Y$35,MATCH(D10,'DS2024'!$Y$20:$Y$35,1)):
INDEX('DS2024'!$Y$20:$Y$35,MATCH(D10,'DS2024'!$Y$20:$Y$35,1)+1)),
IF($U$3=Database!$A$20,
_xlfn.FORECAST.LINEAR(
D10,
INDEX('DS2024'!$AC$20:$AC$35,MATCH(D10,'DS2024'!$AB$20:$AB$35,1)):
INDEX('DS2024'!$AC$20:$AC$35,MATCH(D10,'DS2024'!$AB$20:$AB$35,1)+1),
INDEX('DS2024'!$AB$20:$AB$35,MATCH(D10,'DS2024'!$AB$20:$AB$35,1)):
INDEX('DS2024'!$AB$20:$AB$35,MATCH(D10,'DS2024'!$AB$20:$AB$35,1)+1)),
IF($U$3=Database!$A$2,
_xlfn.FORECAST.LINEAR(
D10,
INDEX('DS2024'!$B$5:$B$15,MATCH(D10,'DS2024'!$A$5:$A$15,1)):
INDEX('DS2024'!$B$5:$B$15,MATCH(D10,'DS2024'!$A$5:$A$15,1)+1),
INDEX('DS2024'!$A$5:$A$15,MATCH(D10,'DS2024'!$A$5:$A$15,1)):
INDEX('DS2024'!$A$5:$A$15,MATCH(D10,'DS2024'!$A$5:$A$15,1)+1)),
IF($U$3=Database!$A$3,
_xlfn.FORECAST.LINEAR(
D10,
INDEX('DS2024'!$E$5:$E$15,MATCH(D10,'DS2024'!$D$5:$D$15,1)):
INDEX('DS2024'!$E$5:$E$15,MATCH(D10,'DS2024'!$D$5:$D$15,1)+1),
INDEX('DS2024'!$D$5:$D$15,MATCH(D10,'DS2024'!$D$5:$D$15,1)):
INDEX('DS2024'!$D$5:$D$15,MATCH(D10,'DS2024'!$D$5:$D$15,1)+1)),
IF($U$3=Database!$A$4,
_xlfn.FORECAST.LINEAR(
D10,
INDEX('DS2024'!$H$5:$H$15,MATCH(D10,'DS2024'!$G$5:$G$15,1)):
INDEX('DS2024'!$H$5:$H$15,MATCH(D10,'DS2024'!$G$5:$G$15,1)+1),
INDEX('DS2024'!$G$5:$G$15,MATCH(D10,'DS2024'!$G$5:$G$15,1)):
INDEX('DS2024'!$G$5:$G$15,MATCH(D10,'DS2024'!$G$5:$G$15,1)+1)),
IF($U$3=Database!$A$5,
_xlfn.FORECAST.LINEAR(
D10,
INDEX('DS2024'!$K$5:$K$15,MATCH(D10,'DS2024'!$J$5:$J$15,1)):
INDEX('DS2024'!$K$5:$K$15,MATCH(D10,'DS2024'!$J$5:$J$15,1)+1),
INDEX('DS2024'!$J$5:$J$15,MATCH(D10,'DS2024'!$J$5:$J$15,1)):
INDEX('DS2024'!$J$5:$J$15,MATCH(D10,'DS2024'!$J$5:$J$15,1)+1)),
IF($U$3=Database!$A$6,
_xlfn.FORECAST.LINEAR(
D10,
INDEX('DS2024'!$N$5:$N$15,MATCH(D10,'DS2024'!$M$5:$M$15,1)):
INDEX('DS2024'!$N$5:$N$15,MATCH(D10,'DS2024'!$M$5:$M$15,1)+1),
INDEX('DS2024'!$M$5:$M$15,MATCH(D10,'DS2024'!$M$5:$M$15,1)):
INDEX('DS2024'!$M$5:$M$15,MATCH(D10,'DS2024'!$M$5:$M$15,1)+1)),
IF($U$3=Database!$A$7,
_xlfn.FORECAST.LINEAR(
D10,
INDEX('DS2024'!$Q$5:$Q$15,MATCH(D10,'DS2024'!$P$5:$P$15,1)):
INDEX('DS2024'!$Q$5:$Q$15,MATCH(D10,'DS2024'!$P$5:$P$15,1)+1),
INDEX('DS2024'!$P$5:$P$15,MATCH(D10,'DS2024'!$P$5:$P$15,1)):
INDEX('DS2024'!$P$5:$P$15,MATCH(D10,'DS2024'!$P$5:$P$15,1)+1)),
IF($U$3=Database!$A$8,
_xlfn.FORECAST.LINEAR(
D10,
INDEX('DS2024'!$T$5:$T$15,MATCH(D10,'DS2024'!$S$5:$S$15,1)):
INDEX('DS2024'!$T$5:$T$15,MATCH(D10,'DS2024'!$S$5:$S$15,1)+1),
INDEX('DS2024'!$S$5:$S$15,MATCH(D10,'DS2024'!$S$5:$S$15,1)):
INDEX('DS2024'!$S$5:$S$15,MATCH(D10,'DS2024'!$S$5:$S$15,1)+1)),
IF($U$3=Database!$A$9,
_xlfn.FORECAST.LINEAR(
D10,
INDEX('DS2024'!$W$5:$W$15,MATCH(D10,'DS2024'!$V$5:$V$15,1)):
INDEX('DS2024'!$W$5:$W$15,MATCH(D10,'DS2024'!$V$5:$V$15,1)+1),
INDEX('DS2024'!$V$5:$V$15,MATCH(D10,'DS2024'!$V$5:$V$15,1)):
INDEX('DS2024'!$V$5:$V$15,MATCH(D10,'DS2024'!$V$5:$V$15,1)+1)),
IF($U$3=Database!$A$10,
_xlfn.FORECAST.LINEAR(
D10,
INDEX('DS2024'!$Z$5:$Z$15,MATCH(D10,'DS2024'!$Y$5:$Y$15,1)):
INDEX('DS2024'!$Z$5:$Z$15,MATCH(D10,'DS2024'!$Y$5:$Y$15,1)+1),
INDEX('DS2024'!$Y$5:$Y$15,MATCH(D10,'DS2024'!$Y$5:$Y$15,1)):
INDEX('DS2024'!$Y$5:$Y$15,MATCH(D10,'DS2024'!$Y$5:$Y$15,1)+1))
)))))))))))))))))))</f>
        <v>0.10468420000799394</v>
      </c>
      <c r="V10" s="50">
        <f>IF($V$3=Database!$A$11,
_xlfn.FORECAST.LINEAR(
F10,
INDEX('DS2024'!$B$20:$B$35,MATCH(F10,'DS2024'!$A$20:$A$35,1)):
INDEX('DS2024'!$B$20:$B$35,MATCH(F10,'DS2024'!$A$20:$A$35,1)+1),
INDEX('DS2024'!$A$20:$A$35,MATCH(F10,'DS2024'!$A$20:$A$35,1)):
INDEX('DS2024'!$A$20:$A$35,MATCH(F10,'DS2024'!$A$20:$A$35,1)+1)),
IF($V$3=Database!$A$12,
_xlfn.FORECAST.LINEAR(
F10,
INDEX('DS2024'!$E$20:$E$35,MATCH(F10,'DS2024'!$D$20:$D$35,1)):
INDEX('DS2024'!$E$20:$E$35,MATCH(F10,'DS2024'!$D$20:$D$35,1)+1),
INDEX('DS2024'!$D$20:$D$35,MATCH(F10,'DS2024'!$D$20:$D$35,1)):
INDEX('DS2024'!$D$20:$D$35,MATCH(F10,'DS2024'!$D$20:$D$35,1)+1)),
IF($V$3=Database!$A$13,
_xlfn.FORECAST.LINEAR(
F10,
INDEX('DS2024'!$H$20:$H$35,MATCH(F10,'DS2024'!$G$20:$G$35,1)):
INDEX('DS2024'!$H$20:$H$35,MATCH(F10,'DS2024'!$G$20:$G$35,1)+1),
INDEX('DS2024'!$G$20:$G$35,MATCH(F10,'DS2024'!$G$20:$G$35,1)):
INDEX('DS2024'!$G$20:$G$35,MATCH(F10,'DS2024'!$G$20:$G$35,1)+1)),
IF($V$3=Database!$A$14,
_xlfn.FORECAST.LINEAR(
F10,
INDEX('DS2024'!$K$20:$K$35,MATCH(F10,'DS2024'!$J$20:$J$35,1)):
INDEX('DS2024'!$K$20:$K$35,MATCH(F10,'DS2024'!$J$20:$J$35,1)+1),
INDEX('DS2024'!$J$20:$J$35,MATCH(F10,'DS2024'!$J$20:$J$35,1)):
INDEX('DS2024'!$J$20:$J$35,MATCH(F10,'DS2024'!$J$20:$J$35,1)+1)),
IF($V$3=Database!$A$15,
_xlfn.FORECAST.LINEAR(
F10,
INDEX('DS2024'!$N$20:$N$35,MATCH(F10,'DS2024'!$M$20:$M$35,1)):
INDEX('DS2024'!$N$20:$N$35,MATCH(F10,'DS2024'!$M$20:$M$35,1)+1),
INDEX('DS2024'!$M$20:$M$35,MATCH(F10,'DS2024'!$M$20:$M$35,1)):
INDEX('DS2024'!$M$20:$M$35,MATCH(F10,'DS2024'!$M$20:$M$35,1)+1)),
IF($V$3=Database!$A$16,
_xlfn.FORECAST.LINEAR(
F10,
INDEX('DS2024'!$Q$20:$Q$35,MATCH(F10,'DS2024'!$P$20:$P$35,1)):
INDEX('DS2024'!$Q$20:$Q$35,MATCH(F10,'DS2024'!$P$20:$P$35,1)+1),
INDEX('DS2024'!$P$20:$P$35,MATCH(F10,'DS2024'!$P$20:$P$35,1)):
INDEX('DS2024'!$P$20:$P$35,MATCH(F10,'DS2024'!$P$20:$P$35,1)+1)),
IF($V$3=Database!$A$17,
_xlfn.FORECAST.LINEAR(
F10,
INDEX('DS2024'!$T$20:$T$35,MATCH(F10,'DS2024'!$S$20:$S$35,1)):
INDEX('DS2024'!$T$20:$T$35,MATCH(F10,'DS2024'!$S$20:$S$35,1)+1),
INDEX('DS2024'!$S$20:$S$35,MATCH(F10,'DS2024'!$S$20:$S$35,1)):
INDEX('DS2024'!$S$20:$S$35,MATCH(F10,'DS2024'!$S$20:$S$35,1)+1)),
IF($V$3=Database!$A$18,
_xlfn.FORECAST.LINEAR(
F10,
INDEX('DS2024'!$W$20:$W$35,MATCH(F10,'DS2024'!$V$20:$V$35,1)):
INDEX('DS2024'!$W$20:$W$35,MATCH(F10,'DS2024'!$V$20:$V$35,1)+1),
INDEX('DS2024'!$V$20:$V$35,MATCH(F10,'DS2024'!$V$20:$V$35,1)):
INDEX('DS2024'!$V$20:$V$35,MATCH(F10,'DS2024'!$V$20:$V$35,1)+1)),
IF($V$3=Database!$A$19,
_xlfn.FORECAST.LINEAR(
F10,
INDEX('DS2024'!$Z$20:$Z$35,MATCH(F10,'DS2024'!$Y$20:$Y$35,1)):
INDEX('DS2024'!$Z$20:$Z$35,MATCH(F10,'DS2024'!$Y$20:$Y$35,1)+1),
INDEX('DS2024'!$Y$20:$Y$35,MATCH(F10,'DS2024'!$Y$20:$Y$35,1)):
INDEX('DS2024'!$Y$20:$Y$35,MATCH(F10,'DS2024'!$Y$20:$Y$35,1)+1)),
IF($V$3=Database!$A$20,
_xlfn.FORECAST.LINEAR(
F10,
INDEX('DS2024'!$AC$20:$AC$35,MATCH(F10,'DS2024'!$AB$20:$AB$35,1)):
INDEX('DS2024'!$AC$20:$AC$35,MATCH(F10,'DS2024'!$AB$20:$AB$35,1)+1),
INDEX('DS2024'!$AB$20:$AB$35,MATCH(F10,'DS2024'!$AB$20:$AB$35,1)):
INDEX('DS2024'!$AB$20:$AB$35,MATCH(F10,'DS2024'!$AB$20:$AB$35,1)+1)),
IF($V$3=Database!$A$2,
_xlfn.FORECAST.LINEAR(
F10,
INDEX('DS2024'!$B$5:$B$15,MATCH(F10,'DS2024'!$A$5:$A$15,1)):
INDEX('DS2024'!$B$5:$B$15,MATCH(F10,'DS2024'!$A$5:$A$15,1)+1),
INDEX('DS2024'!$A$5:$A$15,MATCH(F10,'DS2024'!$A$5:$A$15,1)):
INDEX('DS2024'!$A$5:$A$15,MATCH(F10,'DS2024'!$A$5:$A$15,1)+1)),
IF($V$3=Database!$A$3,
_xlfn.FORECAST.LINEAR(
F10,
INDEX('DS2024'!$E$5:$E$15,MATCH(F10,'DS2024'!$D$5:$D$15,1)):
INDEX('DS2024'!$E$5:$E$15,MATCH(F10,'DS2024'!$D$5:$D$15,1)+1),
INDEX('DS2024'!$D$5:$D$15,MATCH(F10,'DS2024'!$D$5:$D$15,1)):
INDEX('DS2024'!$D$5:$D$15,MATCH(F10,'DS2024'!$D$5:$D$15,1)+1)),
IF($V$3=Database!$A$4,
_xlfn.FORECAST.LINEAR(
F10,
INDEX('DS2024'!$H$5:$H$15,MATCH(F10,'DS2024'!$G$5:$G$15,1)):
INDEX('DS2024'!$H$5:$H$15,MATCH(F10,'DS2024'!$G$5:$G$15,1)+1),
INDEX('DS2024'!$G$5:$G$15,MATCH(F10,'DS2024'!$G$5:$G$15,1)):
INDEX('DS2024'!$G$5:$G$15,MATCH(F10,'DS2024'!$G$5:$G$15,1)+1)),
IF($V$3=Database!$A$5,
_xlfn.FORECAST.LINEAR(
F10,
INDEX('DS2024'!$K$5:$K$15,MATCH(F10,'DS2024'!$J$5:$J$15,1)):
INDEX('DS2024'!$K$5:$K$15,MATCH(F10,'DS2024'!$J$5:$J$15,1)+1),
INDEX('DS2024'!$J$5:$J$15,MATCH(F10,'DS2024'!$J$5:$J$15,1)):
INDEX('DS2024'!$J$5:$J$15,MATCH(F10,'DS2024'!$J$5:$J$15,1)+1)),
IF($V$3=Database!$A$6,
_xlfn.FORECAST.LINEAR(
F10,
INDEX('DS2024'!$N$5:$N$15,MATCH(F10,'DS2024'!$M$5:$M$15,1)):
INDEX('DS2024'!$N$5:$N$15,MATCH(F10,'DS2024'!$M$5:$M$15,1)+1),
INDEX('DS2024'!$M$5:$M$15,MATCH(F10,'DS2024'!$M$5:$M$15,1)):
INDEX('DS2024'!$M$5:$M$15,MATCH(F10,'DS2024'!$M$5:$M$15,1)+1)),
IF($V$3=Database!$A$7,
_xlfn.FORECAST.LINEAR(
F10,
INDEX('DS2024'!$Q$5:$Q$15,MATCH(F10,'DS2024'!$P$5:$P$15,1)):
INDEX('DS2024'!$Q$5:$Q$15,MATCH(F10,'DS2024'!$P$5:$P$15,1)+1),
INDEX('DS2024'!$P$5:$P$15,MATCH(F10,'DS2024'!$P$5:$P$15,1)):
INDEX('DS2024'!$P$5:$P$15,MATCH(F10,'DS2024'!$P$5:$P$15,1)+1)),
IF($V$3=Database!$A$8,
_xlfn.FORECAST.LINEAR(
F10,
INDEX('DS2024'!$T$5:$T$15,MATCH(F10,'DS2024'!$S$5:$S$15,1)):
INDEX('DS2024'!$T$5:$T$15,MATCH(F10,'DS2024'!$S$5:$S$15,1)+1),
INDEX('DS2024'!$S$5:$S$15,MATCH(F10,'DS2024'!$S$5:$S$15,1)):
INDEX('DS2024'!$S$5:$S$15,MATCH(F10,'DS2024'!$S$5:$S$15,1)+1)),
IF($V$3=Database!$A$9,
_xlfn.FORECAST.LINEAR(
F10,
INDEX('DS2024'!$W$5:$W$15,MATCH(F10,'DS2024'!$V$5:$V$15,1)):
INDEX('DS2024'!$W$5:$W$15,MATCH(F10,'DS2024'!$V$5:$V$15,1)+1),
INDEX('DS2024'!$V$5:$V$15,MATCH(F10,'DS2024'!$V$5:$V$15,1)):
INDEX('DS2024'!$V$5:$V$15,MATCH(F10,'DS2024'!$V$5:$V$15,1)+1)),
IF($V$3=Database!$A$10,
_xlfn.FORECAST.LINEAR(
F10,
INDEX('DS2024'!$Z$5:$Z$15,MATCH(F10,'DS2024'!$Y$5:$Y$15,1)):
INDEX('DS2024'!$Z$5:$Z$15,MATCH(F10,'DS2024'!$Y$5:$Y$15,1)+1),
INDEX('DS2024'!$Y$5:$Y$15,MATCH(F10,'DS2024'!$Y$5:$Y$15,1)):
INDEX('DS2024'!$Y$5:$Y$15,MATCH(F10,'DS2024'!$Y$5:$Y$15,1)+1))
)))))))))))))))))))</f>
        <v>0.1039023668639053</v>
      </c>
      <c r="W10" s="50">
        <f>IF($W$3=Database!$A$11,
_xlfn.FORECAST.LINEAR(
H10,
INDEX('DS2024'!$B$20:$B$35,MATCH(H10,'DS2024'!$A$20:$A$35,1)):
INDEX('DS2024'!$B$20:$B$35,MATCH(H10,'DS2024'!$A$20:$A$35,1)+1),
INDEX('DS2024'!$A$20:$A$35,MATCH(H10,'DS2024'!$A$20:$A$35,1)):
INDEX('DS2024'!$A$20:$A$35,MATCH(H10,'DS2024'!$A$20:$A$35,1)+1)),
IF($W$3=Database!$A$12,
_xlfn.FORECAST.LINEAR(
H10,
INDEX('DS2024'!$E$20:$E$35,MATCH(H10,'DS2024'!$D$20:$D$35,1)):
INDEX('DS2024'!$E$20:$E$35,MATCH(H10,'DS2024'!$D$20:$D$35,1)+1),
INDEX('DS2024'!$D$20:$D$35,MATCH(H10,'DS2024'!$D$20:$D$35,1)):
INDEX('DS2024'!$D$20:$D$35,MATCH(H10,'DS2024'!$D$20:$D$35,1)+1)),
IF($W$3=Database!$A$13,
_xlfn.FORECAST.LINEAR(
H10,
INDEX('DS2024'!$H$20:$H$35,MATCH(H10,'DS2024'!$G$20:$G$35,1)):
INDEX('DS2024'!$H$20:$H$35,MATCH(H10,'DS2024'!$G$20:$G$35,1)+1),
INDEX('DS2024'!$G$20:$G$35,MATCH(H10,'DS2024'!$G$20:$G$35,1)):
INDEX('DS2024'!$G$20:$G$35,MATCH(H10,'DS2024'!$G$20:$G$35,1)+1)),
IF($W$3=Database!$A$14,
_xlfn.FORECAST.LINEAR(
H10,
INDEX('DS2024'!$K$20:$K$35,MATCH(H10,'DS2024'!$J$20:$J$35,1)):
INDEX('DS2024'!$K$20:$K$35,MATCH(H10,'DS2024'!$J$20:$J$35,1)+1),
INDEX('DS2024'!$J$20:$J$35,MATCH(H10,'DS2024'!$J$20:$J$35,1)):
INDEX('DS2024'!$J$20:$J$35,MATCH(H10,'DS2024'!$J$20:$J$35,1)+1)),
IF($W$3=Database!$A$15,
_xlfn.FORECAST.LINEAR(
H10,
INDEX('DS2024'!$N$20:$N$35,MATCH(H10,'DS2024'!$M$20:$M$35,1)):
INDEX('DS2024'!$N$20:$N$35,MATCH(H10,'DS2024'!$M$20:$M$35,1)+1),
INDEX('DS2024'!$M$20:$M$35,MATCH(H10,'DS2024'!$M$20:$M$35,1)):
INDEX('DS2024'!$M$20:$M$35,MATCH(H10,'DS2024'!$M$20:$M$35,1)+1)),
IF($W$3=Database!$A$16,
_xlfn.FORECAST.LINEAR(
H10,
INDEX('DS2024'!$Q$20:$Q$35,MATCH(H10,'DS2024'!$P$20:$P$35,1)):
INDEX('DS2024'!$Q$20:$Q$35,MATCH(H10,'DS2024'!$P$20:$P$35,1)+1),
INDEX('DS2024'!$P$20:$P$35,MATCH(H10,'DS2024'!$P$20:$P$35,1)):
INDEX('DS2024'!$P$20:$P$35,MATCH(H10,'DS2024'!$P$20:$P$35,1)+1)),
IF($W$3=Database!$A$17,
_xlfn.FORECAST.LINEAR(
H10,
INDEX('DS2024'!$T$20:$T$35,MATCH(H10,'DS2024'!$S$20:$S$35,1)):
INDEX('DS2024'!$T$20:$T$35,MATCH(H10,'DS2024'!$S$20:$S$35,1)+1),
INDEX('DS2024'!$S$20:$S$35,MATCH(H10,'DS2024'!$S$20:$S$35,1)):
INDEX('DS2024'!$S$20:$S$35,MATCH(H10,'DS2024'!$S$20:$S$35,1)+1)),
IF($W$3=Database!$A$18,
_xlfn.FORECAST.LINEAR(
H10,
INDEX('DS2024'!$W$20:$W$35,MATCH(H10,'DS2024'!$V$20:$V$35,1)):
INDEX('DS2024'!$W$20:$W$35,MATCH(H10,'DS2024'!$V$20:$V$35,1)+1),
INDEX('DS2024'!$V$20:$V$35,MATCH(H10,'DS2024'!$V$20:$V$35,1)):
INDEX('DS2024'!$V$20:$V$35,MATCH(H10,'DS2024'!$V$20:$V$35,1)+1)),
IF($W$3=Database!$A$19,
_xlfn.FORECAST.LINEAR(
H10,
INDEX('DS2024'!$Z$20:$Z$35,MATCH(H10,'DS2024'!$Y$20:$Y$35,1)):
INDEX('DS2024'!$Z$20:$Z$35,MATCH(H10,'DS2024'!$Y$20:$Y$35,1)+1),
INDEX('DS2024'!$Y$20:$Y$35,MATCH(H10,'DS2024'!$Y$20:$Y$35,1)):
INDEX('DS2024'!$Y$20:$Y$35,MATCH(H10,'DS2024'!$Y$20:$Y$35,1)+1)),
IF($W$3=Database!$A$20,
_xlfn.FORECAST.LINEAR(
H10,
INDEX('DS2024'!$AC$20:$AC$35,MATCH(H10,'DS2024'!$AB$20:$AB$35,1)):
INDEX('DS2024'!$AC$20:$AC$35,MATCH(H10,'DS2024'!$AB$20:$AB$35,1)+1),
INDEX('DS2024'!$AB$20:$AB$35,MATCH(H10,'DS2024'!$AB$20:$AB$35,1)):
INDEX('DS2024'!$AB$20:$AB$35,MATCH(H10,'DS2024'!$AB$20:$AB$35,1)+1)),
IF($W$3=Database!$A$2,
_xlfn.FORECAST.LINEAR(
H10,
INDEX('DS2024'!$B$5:$B$15,MATCH(H10,'DS2024'!$A$5:$A$15,1)):
INDEX('DS2024'!$B$5:$B$15,MATCH(H10,'DS2024'!$A$5:$A$15,1)+1),
INDEX('DS2024'!$A$5:$A$15,MATCH(H10,'DS2024'!$A$5:$A$15,1)):
INDEX('DS2024'!$A$5:$A$15,MATCH(H10,'DS2024'!$A$5:$A$15,1)+1)),
IF($W$3=Database!$A$3,
_xlfn.FORECAST.LINEAR(
H10,
INDEX('DS2024'!$E$5:$E$15,MATCH(H10,'DS2024'!$D$5:$D$15,1)):
INDEX('DS2024'!$E$5:$E$15,MATCH(H10,'DS2024'!$D$5:$D$15,1)+1),
INDEX('DS2024'!$D$5:$D$15,MATCH(H10,'DS2024'!$D$5:$D$15,1)):
INDEX('DS2024'!$D$5:$D$15,MATCH(H10,'DS2024'!$D$5:$D$15,1)+1)),
IF($W$3=Database!$A$4,
_xlfn.FORECAST.LINEAR(
H10,
INDEX('DS2024'!$H$5:$H$15,MATCH(H10,'DS2024'!$G$5:$G$15,1)):
INDEX('DS2024'!$H$5:$H$15,MATCH(H10,'DS2024'!$G$5:$G$15,1)+1),
INDEX('DS2024'!$G$5:$G$15,MATCH(H10,'DS2024'!$G$5:$G$15,1)):
INDEX('DS2024'!$G$5:$G$15,MATCH(H10,'DS2024'!$G$5:$G$15,1)+1)),
IF($W$3=Database!$A$5,
_xlfn.FORECAST.LINEAR(
H10,
INDEX('DS2024'!$K$5:$K$15,MATCH(H10,'DS2024'!$J$5:$J$15,1)):
INDEX('DS2024'!$K$5:$K$15,MATCH(H10,'DS2024'!$J$5:$J$15,1)+1),
INDEX('DS2024'!$J$5:$J$15,MATCH(H10,'DS2024'!$J$5:$J$15,1)):
INDEX('DS2024'!$J$5:$J$15,MATCH(H10,'DS2024'!$J$5:$J$15,1)+1)),
IF($W$3=Database!$A$6,
_xlfn.FORECAST.LINEAR(
H10,
INDEX('DS2024'!$N$5:$N$15,MATCH(H10,'DS2024'!$M$5:$M$15,1)):
INDEX('DS2024'!$N$5:$N$15,MATCH(H10,'DS2024'!$M$5:$M$15,1)+1),
INDEX('DS2024'!$M$5:$M$15,MATCH(H10,'DS2024'!$M$5:$M$15,1)):
INDEX('DS2024'!$M$5:$M$15,MATCH(H10,'DS2024'!$M$5:$M$15,1)+1)),
IF($W$3=Database!$A$7,
_xlfn.FORECAST.LINEAR(
H10,
INDEX('DS2024'!$Q$5:$Q$15,MATCH(H10,'DS2024'!$P$5:$P$15,1)):
INDEX('DS2024'!$Q$5:$Q$15,MATCH(H10,'DS2024'!$P$5:$P$15,1)+1),
INDEX('DS2024'!$P$5:$P$15,MATCH(H10,'DS2024'!$P$5:$P$15,1)):
INDEX('DS2024'!$P$5:$P$15,MATCH(H10,'DS2024'!$P$5:$P$15,1)+1)),
IF($W$3=Database!$A$8,
_xlfn.FORECAST.LINEAR(
H10,
INDEX('DS2024'!$T$5:$T$15,MATCH(H10,'DS2024'!$S$5:$S$15,1)):
INDEX('DS2024'!$T$5:$T$15,MATCH(H10,'DS2024'!$S$5:$S$15,1)+1),
INDEX('DS2024'!$S$5:$S$15,MATCH(H10,'DS2024'!$S$5:$S$15,1)):
INDEX('DS2024'!$S$5:$S$15,MATCH(H10,'DS2024'!$S$5:$S$15,1)+1)),
IF($W$3=Database!$A$9,
_xlfn.FORECAST.LINEAR(
H10,
INDEX('DS2024'!$W$5:$W$15,MATCH(H10,'DS2024'!$V$5:$V$15,1)):
INDEX('DS2024'!$W$5:$W$15,MATCH(H10,'DS2024'!$V$5:$V$15,1)+1),
INDEX('DS2024'!$V$5:$V$15,MATCH(H10,'DS2024'!$V$5:$V$15,1)):
INDEX('DS2024'!$V$5:$V$15,MATCH(H10,'DS2024'!$V$5:$V$15,1)+1)),
IF($W$3=Database!$A$10,
_xlfn.FORECAST.LINEAR(
H10,
INDEX('DS2024'!$Z$5:$Z$15,MATCH(H10,'DS2024'!$Y$5:$Y$15,1)):
INDEX('DS2024'!$Z$5:$Z$15,MATCH(H10,'DS2024'!$Y$5:$Y$15,1)+1),
INDEX('DS2024'!$Y$5:$Y$15,MATCH(H10,'DS2024'!$Y$5:$Y$15,1)):
INDEX('DS2024'!$Y$5:$Y$15,MATCH(H10,'DS2024'!$Y$5:$Y$15,1)+1))
)))))))))))))))))))</f>
        <v>0.1041207082617211</v>
      </c>
      <c r="X10" s="50">
        <f>IF($X$3=Database!$A$11,
_xlfn.FORECAST.LINEAR(
J10,
INDEX('DS2024'!$B$20:$B$35,MATCH(J10,'DS2024'!$A$20:$A$35,1)):
INDEX('DS2024'!$B$20:$B$35,MATCH(J10,'DS2024'!$A$20:$A$35,1)+1),
INDEX('DS2024'!$A$20:$A$35,MATCH(J10,'DS2024'!$A$20:$A$35,1)):
INDEX('DS2024'!$A$20:$A$35,MATCH(J10,'DS2024'!$A$20:$A$35,1)+1)),
IF($X$3=Database!$A$12,
_xlfn.FORECAST.LINEAR(
J10,
INDEX('DS2024'!$E$20:$E$35,MATCH(J10,'DS2024'!$D$20:$D$35,1)):
INDEX('DS2024'!$E$20:$E$35,MATCH(J10,'DS2024'!$D$20:$D$35,1)+1),
INDEX('DS2024'!$D$20:$D$35,MATCH(J10,'DS2024'!$D$20:$D$35,1)):
INDEX('DS2024'!$D$20:$D$35,MATCH(J10,'DS2024'!$D$20:$D$35,1)+1)),
IF($X$3=Database!$A$13,
_xlfn.FORECAST.LINEAR(
J10,
INDEX('DS2024'!$H$20:$H$35,MATCH(J10,'DS2024'!$G$20:$G$35,1)):
INDEX('DS2024'!$H$20:$H$35,MATCH(J10,'DS2024'!$G$20:$G$35,1)+1),
INDEX('DS2024'!$G$20:$G$35,MATCH(J10,'DS2024'!$G$20:$G$35,1)):
INDEX('DS2024'!$G$20:$G$35,MATCH(J10,'DS2024'!$G$20:$G$35,1)+1)),
IF($X$3=Database!$A$14,
_xlfn.FORECAST.LINEAR(
J10,
INDEX('DS2024'!$K$20:$K$35,MATCH(J10,'DS2024'!$J$20:$J$35,1)):
INDEX('DS2024'!$K$20:$K$35,MATCH(J10,'DS2024'!$J$20:$J$35,1)+1),
INDEX('DS2024'!$J$20:$J$35,MATCH(J10,'DS2024'!$J$20:$J$35,1)):
INDEX('DS2024'!$J$20:$J$35,MATCH(J10,'DS2024'!$J$20:$J$35,1)+1)),
IF($X$3=Database!$A$15,
_xlfn.FORECAST.LINEAR(
J10,
INDEX('DS2024'!$N$20:$N$35,MATCH(J10,'DS2024'!$M$20:$M$35,1)):
INDEX('DS2024'!$N$20:$N$35,MATCH(J10,'DS2024'!$M$20:$M$35,1)+1),
INDEX('DS2024'!$M$20:$M$35,MATCH(J10,'DS2024'!$M$20:$M$35,1)):
INDEX('DS2024'!$M$20:$M$35,MATCH(J10,'DS2024'!$M$20:$M$35,1)+1)),
IF($X$3=Database!$A$16,
_xlfn.FORECAST.LINEAR(
J10,
INDEX('DS2024'!$Q$20:$Q$35,MATCH(J10,'DS2024'!$P$20:$P$35,1)):
INDEX('DS2024'!$Q$20:$Q$35,MATCH(J10,'DS2024'!$P$20:$P$35,1)+1),
INDEX('DS2024'!$P$20:$P$35,MATCH(J10,'DS2024'!$P$20:$P$35,1)):
INDEX('DS2024'!$P$20:$P$35,MATCH(J10,'DS2024'!$P$20:$P$35,1)+1)),
IF($X$3=Database!$A$17,
_xlfn.FORECAST.LINEAR(
J10,
INDEX('DS2024'!$T$20:$T$35,MATCH(J10,'DS2024'!$S$20:$S$35,1)):
INDEX('DS2024'!$T$20:$T$35,MATCH(J10,'DS2024'!$S$20:$S$35,1)+1),
INDEX('DS2024'!$S$20:$S$35,MATCH(J10,'DS2024'!$S$20:$S$35,1)):
INDEX('DS2024'!$S$20:$S$35,MATCH(J10,'DS2024'!$S$20:$S$35,1)+1)),
IF($X$3=Database!$A$18,
_xlfn.FORECAST.LINEAR(
J10,
INDEX('DS2024'!$W$20:$W$35,MATCH(J10,'DS2024'!$V$20:$V$35,1)):
INDEX('DS2024'!$W$20:$W$35,MATCH(J10,'DS2024'!$V$20:$V$35,1)+1),
INDEX('DS2024'!$V$20:$V$35,MATCH(J10,'DS2024'!$V$20:$V$35,1)):
INDEX('DS2024'!$V$20:$V$35,MATCH(J10,'DS2024'!$V$20:$V$35,1)+1)),
IF($X$3=Database!$A$19,
_xlfn.FORECAST.LINEAR(
J10,
INDEX('DS2024'!$Z$20:$Z$35,MATCH(J10,'DS2024'!$Y$20:$Y$35,1)):
INDEX('DS2024'!$Z$20:$Z$35,MATCH(J10,'DS2024'!$Y$20:$Y$35,1)+1),
INDEX('DS2024'!$Y$20:$Y$35,MATCH(J10,'DS2024'!$Y$20:$Y$35,1)):
INDEX('DS2024'!$Y$20:$Y$35,MATCH(J10,'DS2024'!$Y$20:$Y$35,1)+1)),
IF($X$3=Database!$A$20,
_xlfn.FORECAST.LINEAR(
J10,
INDEX('DS2024'!$AC$20:$AC$35,MATCH(J10,'DS2024'!$AB$20:$AB$35,1)):
INDEX('DS2024'!$AC$20:$AC$35,MATCH(J10,'DS2024'!$AB$20:$AB$35,1)+1),
INDEX('DS2024'!$AB$20:$AB$35,MATCH(J10,'DS2024'!$AB$20:$AB$35,1)):
INDEX('DS2024'!$AB$20:$AB$35,MATCH(J10,'DS2024'!$AB$20:$AB$35,1)+1)),
IF($X$3=Database!$A$2,
_xlfn.FORECAST.LINEAR(
J10,
INDEX('DS2024'!$B$5:$B$15,MATCH(J10,'DS2024'!$A$5:$A$15,1)):
INDEX('DS2024'!$B$5:$B$15,MATCH(J10,'DS2024'!$A$5:$A$15,1)+1),
INDEX('DS2024'!$A$5:$A$15,MATCH(J10,'DS2024'!$A$5:$A$15,1)):
INDEX('DS2024'!$A$5:$A$15,MATCH(J10,'DS2024'!$A$5:$A$15,1)+1)),
IF($X$3=Database!$A$3,
_xlfn.FORECAST.LINEAR(
J10,
INDEX('DS2024'!$E$5:$E$15,MATCH(J10,'DS2024'!$D$5:$D$15,1)):
INDEX('DS2024'!$E$5:$E$15,MATCH(J10,'DS2024'!$D$5:$D$15,1)+1),
INDEX('DS2024'!$D$5:$D$15,MATCH(J10,'DS2024'!$D$5:$D$15,1)):
INDEX('DS2024'!$D$5:$D$15,MATCH(J10,'DS2024'!$D$5:$D$15,1)+1)),
IF($X$3=Database!$A$4,
_xlfn.FORECAST.LINEAR(
J10,
INDEX('DS2024'!$H$5:$H$15,MATCH(J10,'DS2024'!$G$5:$G$15,1)):
INDEX('DS2024'!$H$5:$H$15,MATCH(J10,'DS2024'!$G$5:$G$15,1)+1),
INDEX('DS2024'!$G$5:$G$15,MATCH(J10,'DS2024'!$G$5:$G$15,1)):
INDEX('DS2024'!$G$5:$G$15,MATCH(J10,'DS2024'!$G$5:$G$15,1)+1)),
IF($X$3=Database!$A$5,
_xlfn.FORECAST.LINEAR(
J10,
INDEX('DS2024'!$K$5:$K$15,MATCH(J10,'DS2024'!$J$5:$J$15,1)):
INDEX('DS2024'!$K$5:$K$15,MATCH(J10,'DS2024'!$J$5:$J$15,1)+1),
INDEX('DS2024'!$J$5:$J$15,MATCH(J10,'DS2024'!$J$5:$J$15,1)):
INDEX('DS2024'!$J$5:$J$15,MATCH(J10,'DS2024'!$J$5:$J$15,1)+1)),
IF($X$3=Database!$A$6,
_xlfn.FORECAST.LINEAR(
J10,
INDEX('DS2024'!$N$5:$N$15,MATCH(J10,'DS2024'!$M$5:$M$15,1)):
INDEX('DS2024'!$N$5:$N$15,MATCH(J10,'DS2024'!$M$5:$M$15,1)+1),
INDEX('DS2024'!$M$5:$M$15,MATCH(J10,'DS2024'!$M$5:$M$15,1)):
INDEX('DS2024'!$M$5:$M$15,MATCH(J10,'DS2024'!$M$5:$M$15,1)+1)),
IF($X$3=Database!$A$7,
_xlfn.FORECAST.LINEAR(
J10,
INDEX('DS2024'!$Q$5:$Q$15,MATCH(J10,'DS2024'!$P$5:$P$15,1)):
INDEX('DS2024'!$Q$5:$Q$15,MATCH(J10,'DS2024'!$P$5:$P$15,1)+1),
INDEX('DS2024'!$P$5:$P$15,MATCH(J10,'DS2024'!$P$5:$P$15,1)):
INDEX('DS2024'!$P$5:$P$15,MATCH(J10,'DS2024'!$P$5:$P$15,1)+1)),
IF($X$3=Database!$A$8,
_xlfn.FORECAST.LINEAR(
J10,
INDEX('DS2024'!$T$5:$T$15,MATCH(J10,'DS2024'!$S$5:$S$15,1)):
INDEX('DS2024'!$T$5:$T$15,MATCH(J10,'DS2024'!$S$5:$S$15,1)+1),
INDEX('DS2024'!$S$5:$S$15,MATCH(J10,'DS2024'!$S$5:$S$15,1)):
INDEX('DS2024'!$S$5:$S$15,MATCH(J10,'DS2024'!$S$5:$S$15,1)+1)),
IF($T$3=Database!$A$9,
_xlfn.FORECAST.LINEAR(
J10,
INDEX('DS2024'!$W$5:$W$15,MATCH(J10,'DS2024'!$V$5:$V$15,1)):
INDEX('DS2024'!$W$5:$W$15,MATCH(J10,'DS2024'!$V$5:$V$15,1)+1),
INDEX('DS2024'!$V$5:$V$15,MATCH(J10,'DS2024'!$V$5:$V$15,1)):
INDEX('DS2024'!$V$5:$V$15,MATCH(J10,'DS2024'!$V$5:$V$15,1)+1)),
IF($T$3=Database!$A$10,
_xlfn.FORECAST.LINEAR(
J10,
INDEX('DS2024'!$Z$5:$Z$15,MATCH(J10,'DS2024'!$Y$5:$Y$15,1)):
INDEX('DS2024'!$Z$5:$Z$15,MATCH(J10,'DS2024'!$Y$5:$Y$15,1)+1),
INDEX('DS2024'!$Y$5:$Y$15,MATCH(J10,'DS2024'!$Y$5:$Y$15,1)):
INDEX('DS2024'!$Y$5:$Y$15,MATCH(J10,'DS2024'!$Y$5:$Y$15,1)+1))
)))))))))))))))))))</f>
        <v>0.10309612694352294</v>
      </c>
      <c r="Y10" s="50">
        <f>IF($Y$3=Database!$A$11,
_xlfn.FORECAST.LINEAR(
L10,
INDEX('DS2024'!$B$20:$B$35,MATCH(L10,'DS2024'!$A$20:$A$35,1)):
INDEX('DS2024'!$B$20:$B$35,MATCH(L10,'DS2024'!$A$20:$A$35,1)+1),
INDEX('DS2024'!$A$20:$A$35,MATCH(L10,'DS2024'!$A$20:$A$35,1)):
INDEX('DS2024'!$A$20:$A$35,MATCH(L10,'DS2024'!$A$20:$A$35,1)+1)),
IF($Y$3=Database!$A$12,
_xlfn.FORECAST.LINEAR(
L10,
INDEX('DS2024'!$E$20:$E$35,MATCH(L10,'DS2024'!$D$20:$D$35,1)):
INDEX('DS2024'!$E$20:$E$35,MATCH(L10,'DS2024'!$D$20:$D$35,1)+1),
INDEX('DS2024'!$D$20:$D$35,MATCH(L10,'DS2024'!$D$20:$D$35,1)):
INDEX('DS2024'!$D$20:$D$35,MATCH(L10,'DS2024'!$D$20:$D$35,1)+1)),
IF($Y$3=Database!$A$13,
_xlfn.FORECAST.LINEAR(
L10,
INDEX('DS2024'!$H$20:$H$35,MATCH(L10,'DS2024'!$G$20:$G$35,1)):
INDEX('DS2024'!$H$20:$H$35,MATCH(L10,'DS2024'!$G$20:$G$35,1)+1),
INDEX('DS2024'!$G$20:$G$35,MATCH(L10,'DS2024'!$G$20:$G$35,1)):
INDEX('DS2024'!$G$20:$G$35,MATCH(L10,'DS2024'!$G$20:$G$35,1)+1)),
IF($Y$3=Database!$A$14,
_xlfn.FORECAST.LINEAR(
L10,
INDEX('DS2024'!$K$20:$K$35,MATCH(L10,'DS2024'!$J$20:$J$35,1)):
INDEX('DS2024'!$K$20:$K$35,MATCH(L10,'DS2024'!$J$20:$J$35,1)+1),
INDEX('DS2024'!$J$20:$J$35,MATCH(L10,'DS2024'!$J$20:$J$35,1)):
INDEX('DS2024'!$J$20:$J$35,MATCH(L10,'DS2024'!$J$20:$J$35,1)+1)),
IF($Y$3=Database!$A$15,
_xlfn.FORECAST.LINEAR(
L10,
INDEX('DS2024'!$N$20:$N$35,MATCH(L10,'DS2024'!$M$20:$M$35,1)):
INDEX('DS2024'!$N$20:$N$35,MATCH(L10,'DS2024'!$M$20:$M$35,1)+1),
INDEX('DS2024'!$M$20:$M$35,MATCH(L10,'DS2024'!$M$20:$M$35,1)):
INDEX('DS2024'!$M$20:$M$35,MATCH(L10,'DS2024'!$M$20:$M$35,1)+1)),
IF($Y$3=Database!$A$16,
_xlfn.FORECAST.LINEAR(
L10,
INDEX('DS2024'!$Q$20:$Q$35,MATCH(L10,'DS2024'!$P$20:$P$35,1)):
INDEX('DS2024'!$Q$20:$Q$35,MATCH(L10,'DS2024'!$P$20:$P$35,1)+1),
INDEX('DS2024'!$P$20:$P$35,MATCH(L10,'DS2024'!$P$20:$P$35,1)):
INDEX('DS2024'!$P$20:$P$35,MATCH(L10,'DS2024'!$P$20:$P$35,1)+1)),
IF($Y$3=Database!$A$17,
_xlfn.FORECAST.LINEAR(
L10,
INDEX('DS2024'!$T$20:$T$35,MATCH(L10,'DS2024'!$S$20:$S$35,1)):
INDEX('DS2024'!$T$20:$T$35,MATCH(L10,'DS2024'!$S$20:$S$35,1)+1),
INDEX('DS2024'!$S$20:$S$35,MATCH(L10,'DS2024'!$S$20:$S$35,1)):
INDEX('DS2024'!$S$20:$S$35,MATCH(L10,'DS2024'!$S$20:$S$35,1)+1)),
IF($Y$3=Database!$A$18,
_xlfn.FORECAST.LINEAR(
L10,
INDEX('DS2024'!$W$20:$W$35,MATCH(L10,'DS2024'!$V$20:$V$35,1)):
INDEX('DS2024'!$W$20:$W$35,MATCH(L10,'DS2024'!$V$20:$V$35,1)+1),
INDEX('DS2024'!$V$20:$V$35,MATCH(L10,'DS2024'!$V$20:$V$35,1)):
INDEX('DS2024'!$V$20:$V$35,MATCH(L10,'DS2024'!$V$20:$V$35,1)+1)),
IF($Y$3=Database!$A$19,
_xlfn.FORECAST.LINEAR(
L10,
INDEX('DS2024'!$Z$20:$Z$35,MATCH(L10,'DS2024'!$Y$20:$Y$35,1)):
INDEX('DS2024'!$Z$20:$Z$35,MATCH(L10,'DS2024'!$Y$20:$Y$35,1)+1),
INDEX('DS2024'!$Y$20:$Y$35,MATCH(L10,'DS2024'!$Y$20:$Y$35,1)):
INDEX('DS2024'!$Y$20:$Y$35,MATCH(L10,'DS2024'!$Y$20:$Y$35,1)+1)),
IF($Y$3=Database!$A$20,
_xlfn.FORECAST.LINEAR(
L10,
INDEX('DS2024'!$AC$20:$AC$35,MATCH(L10,'DS2024'!$AB$20:$AB$35,1)):
INDEX('DS2024'!$AC$20:$AC$35,MATCH(L10,'DS2024'!$AB$20:$AB$35,1)+1),
INDEX('DS2024'!$AB$20:$AB$35,MATCH(L10,'DS2024'!$AB$20:$AB$35,1)):
INDEX('DS2024'!$AB$20:$AB$35,MATCH(L10,'DS2024'!$AB$20:$AB$35,1)+1)),
IF($Y$3=Database!$A$2,
_xlfn.FORECAST.LINEAR(
L10,
INDEX('DS2024'!$B$5:$B$15,MATCH(L10,'DS2024'!$A$5:$A$15,1)):
INDEX('DS2024'!$B$5:$B$15,MATCH(L10,'DS2024'!$A$5:$A$15,1)+1),
INDEX('DS2024'!$A$5:$A$15,MATCH(L10,'DS2024'!$A$5:$A$15,1)):
INDEX('DS2024'!$A$5:$A$15,MATCH(L10,'DS2024'!$A$5:$A$15,1)+1)),
IF($Y$3=Database!$A$3,
_xlfn.FORECAST.LINEAR(
L10,
INDEX('DS2024'!$E$5:$E$15,MATCH(L10,'DS2024'!$D$5:$D$15,1)):
INDEX('DS2024'!$E$5:$E$15,MATCH(L10,'DS2024'!$D$5:$D$15,1)+1),
INDEX('DS2024'!$D$5:$D$15,MATCH(L10,'DS2024'!$D$5:$D$15,1)):
INDEX('DS2024'!$D$5:$D$15,MATCH(L10,'DS2024'!$D$5:$D$15,1)+1)),
IF($Y$3=Database!$A$4,
_xlfn.FORECAST.LINEAR(
L10,
INDEX('DS2024'!$H$5:$H$15,MATCH(L10,'DS2024'!$G$5:$G$15,1)):
INDEX('DS2024'!$H$5:$H$15,MATCH(L10,'DS2024'!$G$5:$G$15,1)+1),
INDEX('DS2024'!$G$5:$G$15,MATCH(L10,'DS2024'!$G$5:$G$15,1)):
INDEX('DS2024'!$G$5:$G$15,MATCH(L10,'DS2024'!$G$5:$G$15,1)+1)),
IF($Y$3=Database!$A$5,
_xlfn.FORECAST.LINEAR(
L10,
INDEX('DS2024'!$K$5:$K$15,MATCH(L10,'DS2024'!$J$5:$J$15,1)):
INDEX('DS2024'!$K$5:$K$15,MATCH(L10,'DS2024'!$J$5:$J$15,1)+1),
INDEX('DS2024'!$J$5:$J$15,MATCH(L10,'DS2024'!$J$5:$J$15,1)):
INDEX('DS2024'!$J$5:$J$15,MATCH(L10,'DS2024'!$J$5:$J$15,1)+1)),
IF($Y$3=Database!$A$6,
_xlfn.FORECAST.LINEAR(
L10,
INDEX('DS2024'!$N$5:$N$15,MATCH(L10,'DS2024'!$M$5:$M$15,1)):
INDEX('DS2024'!$N$5:$N$15,MATCH(L10,'DS2024'!$M$5:$M$15,1)+1),
INDEX('DS2024'!$M$5:$M$15,MATCH(L10,'DS2024'!$M$5:$M$15,1)):
INDEX('DS2024'!$M$5:$M$15,MATCH(L10,'DS2024'!$M$5:$M$15,1)+1)),
IF($Y$3=Database!$A$7,
_xlfn.FORECAST.LINEAR(
L10,
INDEX('DS2024'!$Q$5:$Q$15,MATCH(L10,'DS2024'!$P$5:$P$15,1)):
INDEX('DS2024'!$Q$5:$Q$15,MATCH(L10,'DS2024'!$P$5:$P$15,1)+1),
INDEX('DS2024'!$P$5:$P$15,MATCH(L10,'DS2024'!$P$5:$P$15,1)):
INDEX('DS2024'!$P$5:$P$15,MATCH(L10,'DS2024'!$P$5:$P$15,1)+1)),
IF($Y$3=Database!$A$8,
_xlfn.FORECAST.LINEAR(
L10,
INDEX('DS2024'!$T$5:$T$15,MATCH(L10,'DS2024'!$S$5:$S$15,1)):
INDEX('DS2024'!$T$5:$T$15,MATCH(L10,'DS2024'!$S$5:$S$15,1)+1),
INDEX('DS2024'!$S$5:$S$15,MATCH(L10,'DS2024'!$S$5:$S$15,1)):
INDEX('DS2024'!$S$5:$S$15,MATCH(L10,'DS2024'!$S$5:$S$15,1)+1)),
IF($T$3=Database!$A$9,
_xlfn.FORECAST.LINEAR(
L10,
INDEX('DS2024'!$W$5:$W$15,MATCH(L10,'DS2024'!$V$5:$V$15,1)):
INDEX('DS2024'!$W$5:$W$15,MATCH(L10,'DS2024'!$V$5:$V$15,1)+1),
INDEX('DS2024'!$V$5:$V$15,MATCH(L10,'DS2024'!$V$5:$V$15,1)):
INDEX('DS2024'!$V$5:$V$15,MATCH(L10,'DS2024'!$V$5:$V$15,1)+1)),
IF($T$3=Database!$A$10,
_xlfn.FORECAST.LINEAR(
L10,
INDEX('DS2024'!$Z$5:$Z$15,MATCH(L10,'DS2024'!$Y$5:$Y$15,1)):
INDEX('DS2024'!$Z$5:$Z$15,MATCH(L10,'DS2024'!$Y$5:$Y$15,1)+1),
INDEX('DS2024'!$Y$5:$Y$15,MATCH(L10,'DS2024'!$Y$5:$Y$15,1)):
INDEX('DS2024'!$Y$5:$Y$15,MATCH(L10,'DS2024'!$Y$5:$Y$15,1)+1))
)))))))))))))))))))</f>
        <v>0.18222389730875355</v>
      </c>
      <c r="Z10" s="50">
        <f>IF($Z$3=Database!$A$11,
_xlfn.FORECAST.LINEAR(
N10,
INDEX('DS2024'!$B$20:$B$35,MATCH(N10,'DS2024'!$A$20:$A$35,1)):
INDEX('DS2024'!$B$20:$B$35,MATCH(N10,'DS2024'!$A$20:$A$35,1)+1),
INDEX('DS2024'!$A$20:$A$35,MATCH(N10,'DS2024'!$A$20:$A$35,1)):
INDEX('DS2024'!$A$20:$A$35,MATCH(N10,'DS2024'!$A$20:$A$35,1)+1)),
IF($Z$3=Database!$A$12,
_xlfn.FORECAST.LINEAR(
N10,
INDEX('DS2024'!$E$20:$E$35,MATCH(N10,'DS2024'!$D$20:$D$35,1)):
INDEX('DS2024'!$E$20:$E$35,MATCH(N10,'DS2024'!$D$20:$D$35,1)+1),
INDEX('DS2024'!$D$20:$D$35,MATCH(N10,'DS2024'!$D$20:$D$35,1)):
INDEX('DS2024'!$D$20:$D$35,MATCH(N10,'DS2024'!$D$20:$D$35,1)+1)),
IF($Z$3=Database!$A$13,
_xlfn.FORECAST.LINEAR(
N10,
INDEX('DS2024'!$H$20:$H$35,MATCH(N10,'DS2024'!$G$20:$G$35,1)):
INDEX('DS2024'!$H$20:$H$35,MATCH(N10,'DS2024'!$G$20:$G$35,1)+1),
INDEX('DS2024'!$G$20:$G$35,MATCH(N10,'DS2024'!$G$20:$G$35,1)):
INDEX('DS2024'!$G$20:$G$35,MATCH(N10,'DS2024'!$G$20:$G$35,1)+1)),
IF($Z$3=Database!$A$14,
_xlfn.FORECAST.LINEAR(
N10,
INDEX('DS2024'!$K$20:$K$35,MATCH(N10,'DS2024'!$J$20:$J$35,1)):
INDEX('DS2024'!$K$20:$K$35,MATCH(N10,'DS2024'!$J$20:$J$35,1)+1),
INDEX('DS2024'!$J$20:$J$35,MATCH(N10,'DS2024'!$J$20:$J$35,1)):
INDEX('DS2024'!$J$20:$J$35,MATCH(N10,'DS2024'!$J$20:$J$35,1)+1)),
IF($Z$3=Database!$A$15,
_xlfn.FORECAST.LINEAR(
N10,
INDEX('DS2024'!$N$20:$N$35,MATCH(N10,'DS2024'!$M$20:$M$35,1)):
INDEX('DS2024'!$N$20:$N$35,MATCH(N10,'DS2024'!$M$20:$M$35,1)+1),
INDEX('DS2024'!$M$20:$M$35,MATCH(N10,'DS2024'!$M$20:$M$35,1)):
INDEX('DS2024'!$M$20:$M$35,MATCH(N10,'DS2024'!$M$20:$M$35,1)+1)),
IF($Z$3=Database!$A$16,
_xlfn.FORECAST.LINEAR(
N10,
INDEX('DS2024'!$Q$20:$Q$35,MATCH(N10,'DS2024'!$P$20:$P$35,1)):
INDEX('DS2024'!$Q$20:$Q$35,MATCH(N10,'DS2024'!$P$20:$P$35,1)+1),
INDEX('DS2024'!$P$20:$P$35,MATCH(N10,'DS2024'!$P$20:$P$35,1)):
INDEX('DS2024'!$P$20:$P$35,MATCH(N10,'DS2024'!$P$20:$P$35,1)+1)),
IF($Z$3=Database!$A$17,
_xlfn.FORECAST.LINEAR(
N10,
INDEX('DS2024'!$T$20:$T$35,MATCH(N10,'DS2024'!$S$20:$S$35,1)):
INDEX('DS2024'!$T$20:$T$35,MATCH(N10,'DS2024'!$S$20:$S$35,1)+1),
INDEX('DS2024'!$S$20:$S$35,MATCH(N10,'DS2024'!$S$20:$S$35,1)):
INDEX('DS2024'!$S$20:$S$35,MATCH(N10,'DS2024'!$S$20:$S$35,1)+1)),
IF($Z$3=Database!$A$18,
_xlfn.FORECAST.LINEAR(
N10,
INDEX('DS2024'!$W$20:$W$35,MATCH(N10,'DS2024'!$V$20:$V$35,1)):
INDEX('DS2024'!$W$20:$W$35,MATCH(N10,'DS2024'!$V$20:$V$35,1)+1),
INDEX('DS2024'!$V$20:$V$35,MATCH(N10,'DS2024'!$V$20:$V$35,1)):
INDEX('DS2024'!$V$20:$V$35,MATCH(N10,'DS2024'!$V$20:$V$35,1)+1)),
IF($Z$3=Database!$A$19,
_xlfn.FORECAST.LINEAR(
N10,
INDEX('DS2024'!$Z$20:$Z$35,MATCH(N10,'DS2024'!$Y$20:$Y$35,1)):
INDEX('DS2024'!$Z$20:$Z$35,MATCH(N10,'DS2024'!$Y$20:$Y$35,1)+1),
INDEX('DS2024'!$Y$20:$Y$35,MATCH(N10,'DS2024'!$Y$20:$Y$35,1)):
INDEX('DS2024'!$Y$20:$Y$35,MATCH(N10,'DS2024'!$Y$20:$Y$35,1)+1)),
IF($Z$3=Database!$A$20,
_xlfn.FORECAST.LINEAR(
N10,
INDEX('DS2024'!$AC$20:$AC$35,MATCH(N10,'DS2024'!$AB$20:$AB$35,1)):
INDEX('DS2024'!$AC$20:$AC$35,MATCH(N10,'DS2024'!$AB$20:$AB$35,1)+1),
INDEX('DS2024'!$AB$20:$AB$35,MATCH(N10,'DS2024'!$AB$20:$AB$35,1)):
INDEX('DS2024'!$AB$20:$AB$35,MATCH(N10,'DS2024'!$AB$20:$AB$35,1)+1)),
IF($Z$3=Database!$A$2,
_xlfn.FORECAST.LINEAR(
N10,
INDEX('DS2024'!$B$5:$B$15,MATCH(N10,'DS2024'!$A$5:$A$15,1)):
INDEX('DS2024'!$B$5:$B$15,MATCH(N10,'DS2024'!$A$5:$A$15,1)+1),
INDEX('DS2024'!$A$5:$A$15,MATCH(N10,'DS2024'!$A$5:$A$15,1)):
INDEX('DS2024'!$A$5:$A$15,MATCH(N10,'DS2024'!$A$5:$A$15,1)+1)),
IF($Z$3=Database!$A$3,
_xlfn.FORECAST.LINEAR(
N10,
INDEX('DS2024'!$E$5:$E$15,MATCH(N10,'DS2024'!$D$5:$D$15,1)):
INDEX('DS2024'!$E$5:$E$15,MATCH(N10,'DS2024'!$D$5:$D$15,1)+1),
INDEX('DS2024'!$D$5:$D$15,MATCH(N10,'DS2024'!$D$5:$D$15,1)):
INDEX('DS2024'!$D$5:$D$15,MATCH(N10,'DS2024'!$D$5:$D$15,1)+1)),
IF($Z$3=Database!$A$4,
_xlfn.FORECAST.LINEAR(
N10,
INDEX('DS2024'!$H$5:$H$15,MATCH(N10,'DS2024'!$G$5:$G$15,1)):
INDEX('DS2024'!$H$5:$H$15,MATCH(N10,'DS2024'!$G$5:$G$15,1)+1),
INDEX('DS2024'!$G$5:$G$15,MATCH(N10,'DS2024'!$G$5:$G$15,1)):
INDEX('DS2024'!$G$5:$G$15,MATCH(N10,'DS2024'!$G$5:$G$15,1)+1)),
IF($Z$3=Database!$A$5,
_xlfn.FORECAST.LINEAR(
N10,
INDEX('DS2024'!$K$5:$K$15,MATCH(N10,'DS2024'!$J$5:$J$15,1)):
INDEX('DS2024'!$K$5:$K$15,MATCH(N10,'DS2024'!$J$5:$J$15,1)+1),
INDEX('DS2024'!$J$5:$J$15,MATCH(N10,'DS2024'!$J$5:$J$15,1)):
INDEX('DS2024'!$J$5:$J$15,MATCH(N10,'DS2024'!$J$5:$J$15,1)+1)),
IF($Z$3=Database!$A$6,
_xlfn.FORECAST.LINEAR(
N10,
INDEX('DS2024'!$N$5:$N$15,MATCH(N10,'DS2024'!$M$5:$M$15,1)):
INDEX('DS2024'!$N$5:$N$15,MATCH(N10,'DS2024'!$M$5:$M$15,1)+1),
INDEX('DS2024'!$M$5:$M$15,MATCH(N10,'DS2024'!$M$5:$M$15,1)):
INDEX('DS2024'!$M$5:$M$15,MATCH(N10,'DS2024'!$M$5:$M$15,1)+1)),
IF($Z$3=Database!$A$7,
_xlfn.FORECAST.LINEAR(
N10,
INDEX('DS2024'!$Q$5:$Q$15,MATCH(N10,'DS2024'!$P$5:$P$15,1)):
INDEX('DS2024'!$Q$5:$Q$15,MATCH(N10,'DS2024'!$P$5:$P$15,1)+1),
INDEX('DS2024'!$P$5:$P$15,MATCH(N10,'DS2024'!$P$5:$P$15,1)):
INDEX('DS2024'!$P$5:$P$15,MATCH(N10,'DS2024'!$P$5:$P$15,1)+1)),
IF($Z$3=Database!$A$8,
_xlfn.FORECAST.LINEAR(
N10,
INDEX('DS2024'!$T$5:$T$15,MATCH(N10,'DS2024'!$S$5:$S$15,1)):
INDEX('DS2024'!$T$5:$T$15,MATCH(N10,'DS2024'!$S$5:$S$15,1)+1),
INDEX('DS2024'!$S$5:$S$15,MATCH(N10,'DS2024'!$S$5:$S$15,1)):
INDEX('DS2024'!$S$5:$S$15,MATCH(N10,'DS2024'!$S$5:$S$15,1)+1)),
IF($Z$3=Database!$A$9,
_xlfn.FORECAST.LINEAR(
N10,
INDEX('DS2024'!$W$5:$W$15,MATCH(N10,'DS2024'!$V$5:$V$15,1)):
INDEX('DS2024'!$W$5:$W$15,MATCH(N10,'DS2024'!$V$5:$V$15,1)+1),
INDEX('DS2024'!$V$5:$V$15,MATCH(N10,'DS2024'!$V$5:$V$15,1)):
INDEX('DS2024'!$V$5:$V$15,MATCH(N10,'DS2024'!$V$5:$V$15,1)+1)),
IF($Z$3=Database!$A$10,
_xlfn.FORECAST.LINEAR(
N10,
INDEX('DS2024'!$Z$5:$Z$15,MATCH(N10,'DS2024'!$Y$5:$Y$15,1)):
INDEX('DS2024'!$Z$5:$Z$15,MATCH(N10,'DS2024'!$Y$5:$Y$15,1)+1),
INDEX('DS2024'!$Y$5:$Y$15,MATCH(N10,'DS2024'!$Y$5:$Y$15,1)):
INDEX('DS2024'!$Y$5:$Y$15,MATCH(N10,'DS2024'!$Y$5:$Y$15,1)+1))
)))))))))))))))))))</f>
        <v>0.10280850553579281</v>
      </c>
      <c r="AA10" s="50">
        <f>IF($AA$3=Database!$A$11,
_xlfn.FORECAST.LINEAR(
P10,
INDEX('DS2024'!$B$20:$B$35,MATCH(P10,'DS2024'!$A$20:$A$35,1)):
INDEX('DS2024'!$B$20:$B$35,MATCH(P10,'DS2024'!$A$20:$A$35,1)+1),
INDEX('DS2024'!$A$20:$A$35,MATCH(P10,'DS2024'!$A$20:$A$35,1)):
INDEX('DS2024'!$A$20:$A$35,MATCH(P10,'DS2024'!$A$20:$A$35,1)+1)),
IF($AA$3=Database!$A$12,
_xlfn.FORECAST.LINEAR(
P10,
INDEX('DS2024'!$E$20:$E$35,MATCH(P10,'DS2024'!$D$20:$D$35,1)):
INDEX('DS2024'!$E$20:$E$35,MATCH(P10,'DS2024'!$D$20:$D$35,1)+1),
INDEX('DS2024'!$D$20:$D$35,MATCH(P10,'DS2024'!$D$20:$D$35,1)):
INDEX('DS2024'!$D$20:$D$35,MATCH(P10,'DS2024'!$D$20:$D$35,1)+1)),
IF($AA$3=Database!$A$13,
_xlfn.FORECAST.LINEAR(
P10,
INDEX('DS2024'!$H$20:$H$35,MATCH(P10,'DS2024'!$G$20:$G$35,1)):
INDEX('DS2024'!$H$20:$H$35,MATCH(P10,'DS2024'!$G$20:$G$35,1)+1),
INDEX('DS2024'!$G$20:$G$35,MATCH(P10,'DS2024'!$G$20:$G$35,1)):
INDEX('DS2024'!$G$20:$G$35,MATCH(P10,'DS2024'!$G$20:$G$35,1)+1)),
IF($AA$3=Database!$A$14,
_xlfn.FORECAST.LINEAR(
P10,
INDEX('DS2024'!$K$20:$K$35,MATCH(P10,'DS2024'!$J$20:$J$35,1)):
INDEX('DS2024'!$K$20:$K$35,MATCH(P10,'DS2024'!$J$20:$J$35,1)+1),
INDEX('DS2024'!$J$20:$J$35,MATCH(P10,'DS2024'!$J$20:$J$35,1)):
INDEX('DS2024'!$J$20:$J$35,MATCH(P10,'DS2024'!$J$20:$J$35,1)+1)),
IF($AA$3=Database!$A$15,
_xlfn.FORECAST.LINEAR(
P10,
INDEX('DS2024'!$N$20:$N$35,MATCH(P10,'DS2024'!$M$20:$M$35,1)):
INDEX('DS2024'!$N$20:$N$35,MATCH(P10,'DS2024'!$M$20:$M$35,1)+1),
INDEX('DS2024'!$M$20:$M$35,MATCH(P10,'DS2024'!$M$20:$M$35,1)):
INDEX('DS2024'!$M$20:$M$35,MATCH(P10,'DS2024'!$M$20:$M$35,1)+1)),
IF($AA$3=Database!$A$16,
_xlfn.FORECAST.LINEAR(
P10,
INDEX('DS2024'!$Q$20:$Q$35,MATCH(P10,'DS2024'!$P$20:$P$35,1)):
INDEX('DS2024'!$Q$20:$Q$35,MATCH(P10,'DS2024'!$P$20:$P$35,1)+1),
INDEX('DS2024'!$P$20:$P$35,MATCH(P10,'DS2024'!$P$20:$P$35,1)):
INDEX('DS2024'!$P$20:$P$35,MATCH(P10,'DS2024'!$P$20:$P$35,1)+1)),
IF($AA$3=Database!$A$17,
_xlfn.FORECAST.LINEAR(
P10,
INDEX('DS2024'!$T$20:$T$35,MATCH(P10,'DS2024'!$S$20:$S$35,1)):
INDEX('DS2024'!$T$20:$T$35,MATCH(P10,'DS2024'!$S$20:$S$35,1)+1),
INDEX('DS2024'!$S$20:$S$35,MATCH(P10,'DS2024'!$S$20:$S$35,1)):
INDEX('DS2024'!$S$20:$S$35,MATCH(P10,'DS2024'!$S$20:$S$35,1)+1)),
IF($AA$3=Database!$A$18,
_xlfn.FORECAST.LINEAR(
P10,
INDEX('DS2024'!$W$20:$W$35,MATCH(P10,'DS2024'!$V$20:$V$35,1)):
INDEX('DS2024'!$W$20:$W$35,MATCH(P10,'DS2024'!$V$20:$V$35,1)+1),
INDEX('DS2024'!$V$20:$V$35,MATCH(P10,'DS2024'!$V$20:$V$35,1)):
INDEX('DS2024'!$V$20:$V$35,MATCH(P10,'DS2024'!$V$20:$V$35,1)+1)),
IF($AA$3=Database!$A$19,
_xlfn.FORECAST.LINEAR(
P10,
INDEX('DS2024'!$Z$20:$Z$35,MATCH(P10,'DS2024'!$Y$20:$Y$35,1)):
INDEX('DS2024'!$Z$20:$Z$35,MATCH(P10,'DS2024'!$Y$20:$Y$35,1)+1),
INDEX('DS2024'!$Y$20:$Y$35,MATCH(P10,'DS2024'!$Y$20:$Y$35,1)):
INDEX('DS2024'!$Y$20:$Y$35,MATCH(P10,'DS2024'!$Y$20:$Y$35,1)+1)),
IF($AA$3=Database!$A$20,
_xlfn.FORECAST.LINEAR(
P10,
INDEX('DS2024'!$AC$20:$AC$35,MATCH(P10,'DS2024'!$AB$20:$AB$35,1)):
INDEX('DS2024'!$AC$20:$AC$35,MATCH(P10,'DS2024'!$AB$20:$AB$35,1)+1),
INDEX('DS2024'!$AB$20:$AB$35,MATCH(P10,'DS2024'!$AB$20:$AB$35,1)):
INDEX('DS2024'!$AB$20:$AB$35,MATCH(P10,'DS2024'!$AB$20:$AB$35,1)+1)),
IF($AA$3=Database!$A$2,
_xlfn.FORECAST.LINEAR(
P10,
INDEX('DS2024'!$B$5:$B$15,MATCH(P10,'DS2024'!$A$5:$A$15,1)):
INDEX('DS2024'!$B$5:$B$15,MATCH(P10,'DS2024'!$A$5:$A$15,1)+1),
INDEX('DS2024'!$A$5:$A$15,MATCH(P10,'DS2024'!$A$5:$A$15,1)):
INDEX('DS2024'!$A$5:$A$15,MATCH(P10,'DS2024'!$A$5:$A$15,1)+1)),
IF($AA$3=Database!$A$3,
_xlfn.FORECAST.LINEAR(
P10,
INDEX('DS2024'!$E$5:$E$15,MATCH(P10,'DS2024'!$D$5:$D$15,1)):
INDEX('DS2024'!$E$5:$E$15,MATCH(P10,'DS2024'!$D$5:$D$15,1)+1),
INDEX('DS2024'!$D$5:$D$15,MATCH(P10,'DS2024'!$D$5:$D$15,1)):
INDEX('DS2024'!$D$5:$D$15,MATCH(P10,'DS2024'!$D$5:$D$15,1)+1)),
IF($AA$3=Database!$A$4,
_xlfn.FORECAST.LINEAR(
P10,
INDEX('DS2024'!$H$5:$H$15,MATCH(P10,'DS2024'!$G$5:$G$15,1)):
INDEX('DS2024'!$H$5:$H$15,MATCH(P10,'DS2024'!$G$5:$G$15,1)+1),
INDEX('DS2024'!$G$5:$G$15,MATCH(P10,'DS2024'!$G$5:$G$15,1)):
INDEX('DS2024'!$G$5:$G$15,MATCH(P10,'DS2024'!$G$5:$G$15,1)+1)),
IF($AA$3=Database!$A$5,
_xlfn.FORECAST.LINEAR(
P10,
INDEX('DS2024'!$K$5:$K$15,MATCH(P10,'DS2024'!$J$5:$J$15,1)):
INDEX('DS2024'!$K$5:$K$15,MATCH(P10,'DS2024'!$J$5:$J$15,1)+1),
INDEX('DS2024'!$J$5:$J$15,MATCH(P10,'DS2024'!$J$5:$J$15,1)):
INDEX('DS2024'!$J$5:$J$15,MATCH(P10,'DS2024'!$J$5:$J$15,1)+1)),
IF($AA$3=Database!$A$6,
_xlfn.FORECAST.LINEAR(
P10,
INDEX('DS2024'!$N$5:$N$15,MATCH(P10,'DS2024'!$M$5:$M$15,1)):
INDEX('DS2024'!$N$5:$N$15,MATCH(P10,'DS2024'!$M$5:$M$15,1)+1),
INDEX('DS2024'!$M$5:$M$15,MATCH(P10,'DS2024'!$M$5:$M$15,1)):
INDEX('DS2024'!$M$5:$M$15,MATCH(P10,'DS2024'!$M$5:$M$15,1)+1)),
IF($AA$3=Database!$A$7,
_xlfn.FORECAST.LINEAR(
P10,
INDEX('DS2024'!$Q$5:$Q$15,MATCH(P10,'DS2024'!$P$5:$P$15,1)):
INDEX('DS2024'!$Q$5:$Q$15,MATCH(P10,'DS2024'!$P$5:$P$15,1)+1),
INDEX('DS2024'!$P$5:$P$15,MATCH(P10,'DS2024'!$P$5:$P$15,1)):
INDEX('DS2024'!$P$5:$P$15,MATCH(P10,'DS2024'!$P$5:$P$15,1)+1)),
IF($AA$3=Database!$A$8,
_xlfn.FORECAST.LINEAR(
P10,
INDEX('DS2024'!$T$5:$T$15,MATCH(P10,'DS2024'!$S$5:$S$15,1)):
INDEX('DS2024'!$T$5:$T$15,MATCH(P10,'DS2024'!$S$5:$S$15,1)+1),
INDEX('DS2024'!$S$5:$S$15,MATCH(P10,'DS2024'!$S$5:$S$15,1)):
INDEX('DS2024'!$S$5:$S$15,MATCH(P10,'DS2024'!$S$5:$S$15,1)+1)),
IF($AA$3=Database!$A$9,
_xlfn.FORECAST.LINEAR(
P10,
INDEX('DS2024'!$W$5:$W$15,MATCH(P10,'DS2024'!$V$5:$V$15,1)):
INDEX('DS2024'!$W$5:$W$15,MATCH(P10,'DS2024'!$V$5:$V$15,1)+1),
INDEX('DS2024'!$V$5:$V$15,MATCH(P10,'DS2024'!$V$5:$V$15,1)):
INDEX('DS2024'!$V$5:$V$15,MATCH(P10,'DS2024'!$V$5:$V$15,1)+1)),
IF($AA$3=Database!$A$10,
_xlfn.FORECAST.LINEAR(
P10,
INDEX('DS2024'!$Z$5:$Z$15,MATCH(P10,'DS2024'!$Y$5:$Y$15,1)):
INDEX('DS2024'!$Z$5:$Z$15,MATCH(P10,'DS2024'!$Y$5:$Y$15,1)+1),
INDEX('DS2024'!$Y$5:$Y$15,MATCH(P10,'DS2024'!$Y$5:$Y$15,1)):
INDEX('DS2024'!$Y$5:$Y$15,MATCH(P10,'DS2024'!$Y$5:$Y$15,1)+1))
)))))))))))))))))))</f>
        <v>0.10302282265478238</v>
      </c>
      <c r="AB10" s="50">
        <f>IF($AB$3=Database!$A$11,
_xlfn.FORECAST.LINEAR(
R10,
INDEX('DS2024'!$B$20:$B$35,MATCH(R10,'DS2024'!$A$20:$A$35,1)):
INDEX('DS2024'!$B$20:$B$35,MATCH(R10,'DS2024'!$A$20:$A$35,1)+1),
INDEX('DS2024'!$A$20:$A$35,MATCH(R10,'DS2024'!$A$20:$A$35,1)):
INDEX('DS2024'!$A$20:$A$35,MATCH(R10,'DS2024'!$A$20:$A$35,1)+1)),
IF($AB$3=Database!$A$12,
_xlfn.FORECAST.LINEAR(
R10,
INDEX('DS2024'!$E$20:$E$35,MATCH(R10,'DS2024'!$D$20:$D$35,1)):
INDEX('DS2024'!$E$20:$E$35,MATCH(R10,'DS2024'!$D$20:$D$35,1)+1),
INDEX('DS2024'!$D$20:$D$35,MATCH(R10,'DS2024'!$D$20:$D$35,1)):
INDEX('DS2024'!$D$20:$D$35,MATCH(R10,'DS2024'!$D$20:$D$35,1)+1)),
IF($AB$3=Database!$A$13,
_xlfn.FORECAST.LINEAR(
R10,
INDEX('DS2024'!$H$20:$H$35,MATCH(R10,'DS2024'!$G$20:$G$35,1)):
INDEX('DS2024'!$H$20:$H$35,MATCH(R10,'DS2024'!$G$20:$G$35,1)+1),
INDEX('DS2024'!$G$20:$G$35,MATCH(R10,'DS2024'!$G$20:$G$35,1)):
INDEX('DS2024'!$G$20:$G$35,MATCH(R10,'DS2024'!$G$20:$G$35,1)+1)),
IF($AB$3=Database!$A$14,
_xlfn.FORECAST.LINEAR(
R10,
INDEX('DS2024'!$K$20:$K$35,MATCH(R10,'DS2024'!$J$20:$J$35,1)):
INDEX('DS2024'!$K$20:$K$35,MATCH(R10,'DS2024'!$J$20:$J$35,1)+1),
INDEX('DS2024'!$J$20:$J$35,MATCH(R10,'DS2024'!$J$20:$J$35,1)):
INDEX('DS2024'!$J$20:$J$35,MATCH(R10,'DS2024'!$J$20:$J$35,1)+1)),
IF($AB$3=Database!$A$15,
_xlfn.FORECAST.LINEAR(
R10,
INDEX('DS2024'!$N$20:$N$35,MATCH(R10,'DS2024'!$M$20:$M$35,1)):
INDEX('DS2024'!$N$20:$N$35,MATCH(R10,'DS2024'!$M$20:$M$35,1)+1),
INDEX('DS2024'!$M$20:$M$35,MATCH(R10,'DS2024'!$M$20:$M$35,1)):
INDEX('DS2024'!$M$20:$M$35,MATCH(R10,'DS2024'!$M$20:$M$35,1)+1)),
IF($AB$3=Database!$A$16,
_xlfn.FORECAST.LINEAR(
R10,
INDEX('DS2024'!$Q$20:$Q$35,MATCH(R10,'DS2024'!$P$20:$P$35,1)):
INDEX('DS2024'!$Q$20:$Q$35,MATCH(R10,'DS2024'!$P$20:$P$35,1)+1),
INDEX('DS2024'!$P$20:$P$35,MATCH(R10,'DS2024'!$P$20:$P$35,1)):
INDEX('DS2024'!$P$20:$P$35,MATCH(R10,'DS2024'!$P$20:$P$35,1)+1)),
IF($AB$3=Database!$A$17,
_xlfn.FORECAST.LINEAR(
R10,
INDEX('DS2024'!$T$20:$T$35,MATCH(R10,'DS2024'!$S$20:$S$35,1)):
INDEX('DS2024'!$T$20:$T$35,MATCH(R10,'DS2024'!$S$20:$S$35,1)+1),
INDEX('DS2024'!$S$20:$S$35,MATCH(R10,'DS2024'!$S$20:$S$35,1)):
INDEX('DS2024'!$S$20:$S$35,MATCH(R10,'DS2024'!$S$20:$S$35,1)+1)),
IF($AB$3=Database!$A$18,
_xlfn.FORECAST.LINEAR(
R10,
INDEX('DS2024'!$W$20:$W$35,MATCH(R10,'DS2024'!$V$20:$V$35,1)):
INDEX('DS2024'!$W$20:$W$35,MATCH(R10,'DS2024'!$V$20:$V$35,1)+1),
INDEX('DS2024'!$V$20:$V$35,MATCH(R10,'DS2024'!$V$20:$V$35,1)):
INDEX('DS2024'!$V$20:$V$35,MATCH(R10,'DS2024'!$V$20:$V$35,1)+1)),
IF($AB$3=Database!$A$19,
_xlfn.FORECAST.LINEAR(
R10,
INDEX('DS2024'!$Z$20:$Z$35,MATCH(R10,'DS2024'!$Y$20:$Y$35,1)):
INDEX('DS2024'!$Z$20:$Z$35,MATCH(R10,'DS2024'!$Y$20:$Y$35,1)+1),
INDEX('DS2024'!$Y$20:$Y$35,MATCH(R10,'DS2024'!$Y$20:$Y$35,1)):
INDEX('DS2024'!$Y$20:$Y$35,MATCH(R10,'DS2024'!$Y$20:$Y$35,1)+1)),
IF($AB$3=Database!$A$20,
_xlfn.FORECAST.LINEAR(
R10,
INDEX('DS2024'!$AC$20:$AC$35,MATCH(R10,'DS2024'!$AB$20:$AB$35,1)):
INDEX('DS2024'!$AC$20:$AC$35,MATCH(R10,'DS2024'!$AB$20:$AB$35,1)+1),
INDEX('DS2024'!$AB$20:$AB$35,MATCH(R10,'DS2024'!$AB$20:$AB$35,1)):
INDEX('DS2024'!$AB$20:$AB$35,MATCH(R10,'DS2024'!$AB$20:$AB$35,1)+1)),
IF($AB$3=Database!$A$2,
_xlfn.FORECAST.LINEAR(
R10,
INDEX('DS2024'!$B$5:$B$15,MATCH(R10,'DS2024'!$A$5:$A$15,1)):
INDEX('DS2024'!$B$5:$B$15,MATCH(R10,'DS2024'!$A$5:$A$15,1)+1),
INDEX('DS2024'!$A$5:$A$15,MATCH(R10,'DS2024'!$A$5:$A$15,1)):
INDEX('DS2024'!$A$5:$A$15,MATCH(R10,'DS2024'!$A$5:$A$15,1)+1)),
IF($AB$3=Database!$A$3,
_xlfn.FORECAST.LINEAR(
R10,
INDEX('DS2024'!$E$5:$E$15,MATCH(R10,'DS2024'!$D$5:$D$15,1)):
INDEX('DS2024'!$E$5:$E$15,MATCH(R10,'DS2024'!$D$5:$D$15,1)+1),
INDEX('DS2024'!$D$5:$D$15,MATCH(R10,'DS2024'!$D$5:$D$15,1)):
INDEX('DS2024'!$D$5:$D$15,MATCH(R10,'DS2024'!$D$5:$D$15,1)+1)),
IF($AB$3=Database!$A$4,
_xlfn.FORECAST.LINEAR(
R10,
INDEX('DS2024'!$H$5:$H$15,MATCH(R10,'DS2024'!$G$5:$G$15,1)):
INDEX('DS2024'!$H$5:$H$15,MATCH(R10,'DS2024'!$G$5:$G$15,1)+1),
INDEX('DS2024'!$G$5:$G$15,MATCH(R10,'DS2024'!$G$5:$G$15,1)):
INDEX('DS2024'!$G$5:$G$15,MATCH(R10,'DS2024'!$G$5:$G$15,1)+1)),
IF($AB$3=Database!$A$5,
_xlfn.FORECAST.LINEAR(
R10,
INDEX('DS2024'!$K$5:$K$15,MATCH(R10,'DS2024'!$J$5:$J$15,1)):
INDEX('DS2024'!$K$5:$K$15,MATCH(R10,'DS2024'!$J$5:$J$15,1)+1),
INDEX('DS2024'!$J$5:$J$15,MATCH(R10,'DS2024'!$J$5:$J$15,1)):
INDEX('DS2024'!$J$5:$J$15,MATCH(R10,'DS2024'!$J$5:$J$15,1)+1)),
IF($AB$3=Database!$A$6,
_xlfn.FORECAST.LINEAR(
R10,
INDEX('DS2024'!$N$5:$N$15,MATCH(R10,'DS2024'!$M$5:$M$15,1)):
INDEX('DS2024'!$N$5:$N$15,MATCH(R10,'DS2024'!$M$5:$M$15,1)+1),
INDEX('DS2024'!$M$5:$M$15,MATCH(R10,'DS2024'!$M$5:$M$15,1)):
INDEX('DS2024'!$M$5:$M$15,MATCH(R10,'DS2024'!$M$5:$M$15,1)+1)),
IF($AB$3=Database!$A$7,
_xlfn.FORECAST.LINEAR(
R10,
INDEX('DS2024'!$Q$5:$Q$15,MATCH(R10,'DS2024'!$P$5:$P$15,1)):
INDEX('DS2024'!$Q$5:$Q$15,MATCH(R10,'DS2024'!$P$5:$P$15,1)+1),
INDEX('DS2024'!$P$5:$P$15,MATCH(R10,'DS2024'!$P$5:$P$15,1)):
INDEX('DS2024'!$P$5:$P$15,MATCH(R10,'DS2024'!$P$5:$P$15,1)+1)),
IF($AB$3=Database!$A$8,
_xlfn.FORECAST.LINEAR(
R10,
INDEX('DS2024'!$T$5:$T$15,MATCH(R10,'DS2024'!$S$5:$S$15,1)):
INDEX('DS2024'!$T$5:$T$15,MATCH(R10,'DS2024'!$S$5:$S$15,1)+1),
INDEX('DS2024'!$S$5:$S$15,MATCH(R10,'DS2024'!$S$5:$S$15,1)):
INDEX('DS2024'!$S$5:$S$15,MATCH(R10,'DS2024'!$S$5:$S$15,1)+1)),
IF($AB$3=Database!$A$9,
_xlfn.FORECAST.LINEAR(
R10,
INDEX('DS2024'!$W$5:$W$15,MATCH(R10,'DS2024'!$V$5:$V$15,1)):
INDEX('DS2024'!$W$5:$W$15,MATCH(R10,'DS2024'!$V$5:$V$15,1)+1),
INDEX('DS2024'!$V$5:$V$15,MATCH(R10,'DS2024'!$V$5:$V$15,1)):
INDEX('DS2024'!$V$5:$V$15,MATCH(R10,'DS2024'!$V$5:$V$15,1)+1)),
IF($AB$3=Database!$A$10,
_xlfn.FORECAST.LINEAR(
R10,
INDEX('DS2024'!$Z$5:$Z$15,MATCH(R10,'DS2024'!$Y$5:$Y$15,1)):
INDEX('DS2024'!$Z$5:$Z$15,MATCH(R10,'DS2024'!$Y$5:$Y$15,1)+1),
INDEX('DS2024'!$Y$5:$Y$15,MATCH(R10,'DS2024'!$Y$5:$Y$15,1)):
INDEX('DS2024'!$Y$5:$Y$15,MATCH(R10,'DS2024'!$Y$5:$Y$15,1)+1))
)))))))))))))))))))</f>
        <v>0.10403285503017708</v>
      </c>
      <c r="AC10" s="82">
        <f t="shared" si="0"/>
        <v>0.4638068305760088</v>
      </c>
      <c r="AD10" s="82">
        <f t="shared" si="1"/>
        <v>0.46462025279743602</v>
      </c>
      <c r="AE10" s="82">
        <f t="shared" si="2"/>
        <v>0.33110255832016949</v>
      </c>
      <c r="AF10" s="82">
        <f t="shared" si="3"/>
        <v>0.46393594521433051</v>
      </c>
      <c r="AG10" s="82">
        <f t="shared" si="4"/>
        <v>0.46269168783134534</v>
      </c>
      <c r="AH10" s="82">
        <f t="shared" si="5"/>
        <v>0.19819968829628951</v>
      </c>
      <c r="AI10" s="82">
        <f t="shared" si="6"/>
        <v>0.4623423987571485</v>
      </c>
      <c r="AJ10" s="83">
        <f t="shared" si="7"/>
        <v>0.46260266668597616</v>
      </c>
      <c r="AK10" s="83">
        <f t="shared" si="8"/>
        <v>0.46382925575003303</v>
      </c>
      <c r="AL10" s="42"/>
      <c r="AM10" s="42"/>
      <c r="AN10" s="42"/>
      <c r="AO10" s="42"/>
      <c r="AP10" s="42"/>
      <c r="AQ10" s="42"/>
      <c r="AR10" s="42"/>
      <c r="AS10" s="42"/>
      <c r="AT10" s="42"/>
      <c r="BD10" s="83" t="e">
        <f>#REF!/10</f>
        <v>#REF!</v>
      </c>
      <c r="BE10" s="83" t="e">
        <f>#REF!/10</f>
        <v>#REF!</v>
      </c>
      <c r="BF10" s="83" t="e">
        <f>#REF!/10</f>
        <v>#REF!</v>
      </c>
      <c r="BG10" s="83" t="e">
        <f>#REF!/10</f>
        <v>#REF!</v>
      </c>
      <c r="BH10" s="83">
        <f t="shared" si="9"/>
        <v>0</v>
      </c>
      <c r="BI10" s="83">
        <f t="shared" si="10"/>
        <v>0</v>
      </c>
      <c r="BJ10" s="83">
        <f t="shared" si="11"/>
        <v>0</v>
      </c>
      <c r="BK10" s="83">
        <f t="shared" si="12"/>
        <v>0</v>
      </c>
      <c r="BL10" s="83">
        <f t="shared" si="13"/>
        <v>0</v>
      </c>
    </row>
    <row r="11" spans="1:65" ht="14.25" customHeight="1">
      <c r="A11" s="31">
        <v>5</v>
      </c>
      <c r="B11" s="42">
        <f>'Evaluasi 100 C'!B11</f>
        <v>107.253</v>
      </c>
      <c r="C11" s="42">
        <f>'Evaluasi 100 C'!C11</f>
        <v>-0.35982699460107975</v>
      </c>
      <c r="D11" s="42">
        <f>'Evaluasi 100 C'!E11</f>
        <v>108.35299999999999</v>
      </c>
      <c r="E11" s="42">
        <f>'Evaluasi 100 C'!F11</f>
        <v>-0.3599589682063587</v>
      </c>
      <c r="F11" s="42">
        <f>'Evaluasi 100 C'!H11</f>
        <v>107.059</v>
      </c>
      <c r="G11" s="42">
        <f>'Evaluasi 100 C'!I11</f>
        <v>-0.22784970683259542</v>
      </c>
      <c r="H11" s="42">
        <f>'Evaluasi 100 C'!K11</f>
        <v>107.396</v>
      </c>
      <c r="I11" s="42">
        <f>'Evaluasi 100 C'!L11</f>
        <v>-0.35984415116976604</v>
      </c>
      <c r="J11" s="42">
        <f>'Evaluasi 100 C'!N11</f>
        <v>106.25700000000001</v>
      </c>
      <c r="K11" s="42">
        <f>'Evaluasi 100 C'!O11</f>
        <v>-0.35970749850029993</v>
      </c>
      <c r="L11" s="42">
        <f>'Evaluasi 100 C'!Q11</f>
        <v>107.542</v>
      </c>
      <c r="M11" s="42">
        <f>'Evaluasi 100 C'!R11</f>
        <v>-1.7028044103547441E-2</v>
      </c>
      <c r="N11" s="42">
        <f>'Evaluasi 100 C'!T11</f>
        <v>105.485</v>
      </c>
      <c r="O11" s="42">
        <f>'Evaluasi 100 C'!U11</f>
        <v>-0.35961487702459505</v>
      </c>
      <c r="P11" s="42">
        <f>'Evaluasi 100 C'!W11</f>
        <v>106.185</v>
      </c>
      <c r="Q11" s="42">
        <f>'Evaluasi 100 C'!X11</f>
        <v>-0.35969886022795439</v>
      </c>
      <c r="R11" s="42">
        <f>'Evaluasi 100 C'!Z11</f>
        <v>107.20399999999999</v>
      </c>
      <c r="S11" s="50">
        <f>'Evaluasi 100 C'!AA11</f>
        <v>-0.35982111577684461</v>
      </c>
      <c r="T11" s="50">
        <f>IF($T$3=Database!$A$11,
_xlfn.FORECAST.LINEAR(
B11,
INDEX('DS2024'!$B$20:$B$35,MATCH(B11,'DS2024'!$A$20:$A$35,1)):
INDEX('DS2024'!$B$20:$B$35,MATCH(B11,'DS2024'!$A$20:$A$35,1)+1),
INDEX('DS2024'!$A$20:$A$35,MATCH(B11,'DS2024'!$A$20:$A$35,1)):
INDEX('DS2024'!$A$20:$A$35,MATCH(B11,'DS2024'!$A$20:$A$35,1)+1)),
IF($T$3=Database!$A$12,
_xlfn.FORECAST.LINEAR(
B11,
INDEX('DS2024'!$E$20:$E$35,MATCH(B11,'DS2024'!$D$20:$D$35,1)):
INDEX('DS2024'!$E$20:$E$35,MATCH(B11,'DS2024'!$D$20:$D$35,1)+1),
INDEX('DS2024'!$D$20:$D$35,MATCH(B11,'DS2024'!$D$20:$D$35,1)):
INDEX('DS2024'!$D$20:$D$35,MATCH(B11,'DS2024'!$D$20:$D$35,1)+1)),
IF($T$3=Database!$A$13,
_xlfn.FORECAST.LINEAR(
B11,
INDEX('DS2024'!$H$20:$H$35,MATCH(B11,'DS2024'!$G$20:$G$35,1)):
INDEX('DS2024'!$H$20:$H$35,MATCH(B11,'DS2024'!$G$20:$G$35,1)+1),
INDEX('DS2024'!$G$20:$G$35,MATCH(B11,'DS2024'!$G$20:$G$35,1)):
INDEX('DS2024'!$G$20:$G$35,MATCH(B11,'DS2024'!$G$20:$G$35,1)+1)),
IF($T$3=Database!$A$14,
_xlfn.FORECAST.LINEAR(
B11,
INDEX('DS2024'!$K$20:$K$35,MATCH(B11,'DS2024'!$J$20:$J$35,1)):
INDEX('DS2024'!$K$20:$K$35,MATCH(B11,'DS2024'!$J$20:$J$35,1)+1),
INDEX('DS2024'!$J$20:$J$35,MATCH(B11,'DS2024'!$J$20:$J$35,1)):
INDEX('DS2024'!$J$20:$J$35,MATCH(B11,'DS2024'!$J$20:$J$35,1)+1)),
IF($T$3=Database!$A$15,
_xlfn.FORECAST.LINEAR(
B11,
INDEX('DS2024'!$N$20:$N$35,MATCH(B11,'DS2024'!$M$20:$M$35,1)):
INDEX('DS2024'!$N$20:$N$35,MATCH(B11,'DS2024'!$M$20:$M$35,1)+1),
INDEX('DS2024'!$M$20:$M$35,MATCH(B11,'DS2024'!$M$20:$M$35,1)):
INDEX('DS2024'!$M$20:$M$35,MATCH(B11,'DS2024'!$M$20:$M$35,1)+1)),
IF($T$3=Database!$A$16,
_xlfn.FORECAST.LINEAR(
B11,
INDEX('DS2024'!$Q$20:$Q$35,MATCH(B11,'DS2024'!$P$20:$P$35,1)):
INDEX('DS2024'!$Q$20:$Q$35,MATCH(B11,'DS2024'!$P$20:$P$35,1)+1),
INDEX('DS2024'!$P$20:$P$35,MATCH(B11,'DS2024'!$P$20:$P$35,1)):
INDEX('DS2024'!$P$20:$P$35,MATCH(B11,'DS2024'!$P$20:$P$35,1)+1)),
IF($T$3=Database!$A$17,
_xlfn.FORECAST.LINEAR(
B11,
INDEX('DS2024'!$T$20:$T$35,MATCH(B11,'DS2024'!$S$20:$S$35,1)):
INDEX('DS2024'!$T$20:$T$35,MATCH(B11,'DS2024'!$S$20:$S$35,1)+1),
INDEX('DS2024'!$S$20:$S$35,MATCH(B11,'DS2024'!$S$20:$S$35,1)):
INDEX('DS2024'!$S$20:$S$35,MATCH(B11,'DS2024'!$S$20:$S$35,1)+1)),
IF($T$3=Database!$A$18,
_xlfn.FORECAST.LINEAR(
B11,
INDEX('DS2024'!$W$20:$W$35,MATCH(B11,'DS2024'!$V$20:$V$35,1)):
INDEX('DS2024'!$W$20:$W$35,MATCH(B11,'DS2024'!$V$20:$V$35,1)+1),
INDEX('DS2024'!$V$20:$V$35,MATCH(B11,'DS2024'!$V$20:$V$35,1)):
INDEX('DS2024'!$V$20:$V$35,MATCH(B11,'DS2024'!$V$20:$V$35,1)+1)),
IF($T$3=Database!$A$19,
_xlfn.FORECAST.LINEAR(
B11,
INDEX('DS2024'!$Z$20:$Z$35,MATCH(B11,'DS2024'!$Y$20:$Y$35,1)):
INDEX('DS2024'!$Z$20:$Z$35,MATCH(B11,'DS2024'!$Y$20:$Y$35,1)+1),
INDEX('DS2024'!$Y$20:$Y$35,MATCH(B11,'DS2024'!$Y$20:$Y$35,1)):
INDEX('DS2024'!$Y$20:$Y$35,MATCH(B11,'DS2024'!$Y$20:$Y$35,1)+1)),
IF($T$3=Database!$A$20,
_xlfn.FORECAST.LINEAR(
B11,
INDEX('DS2024'!$AC$20:$AC$35,MATCH(B11,'DS2024'!$AB$20:$AB$35,1)):
INDEX('DS2024'!$AC$20:$AC$35,MATCH(B11,'DS2024'!$AB$20:$AB$35,1)+1),
INDEX('DS2024'!$AB$20:$AB$35,MATCH(B11,'DS2024'!$AB$20:$AB$35,1)):
INDEX('DS2024'!$AB$20:$AB$35,MATCH(B11,'DS2024'!$AB$20:$AB$35,1)+1)),
IF($T$3=Database!$A$2,
_xlfn.FORECAST.LINEAR(
B11,
INDEX('DS2024'!$B$5:$B$15,MATCH(B11,'DS2024'!$A$5:$A$15,1)):
INDEX('DS2024'!$B$5:$B$15,MATCH(B11,'DS2024'!$A$5:$A$15,1)+1),
INDEX('DS2024'!$A$5:$A$15,MATCH(B11,'DS2024'!$A$5:$A$15,1)):
INDEX('DS2024'!$A$5:$A$15,MATCH(B11,'DS2024'!$A$5:$A$15,1)+1)),
IF($T$3=Database!$A$3,
_xlfn.FORECAST.LINEAR(
B11,
INDEX('DS2024'!$E$5:$E$15,MATCH(B11,'DS2024'!$D$5:$D$15,1)):
INDEX('DS2024'!$E$5:$E$15,MATCH(B11,'DS2024'!$D$5:$D$15,1)+1),
INDEX('DS2024'!$D$5:$D$15,MATCH(B11,'DS2024'!$D$5:$D$15,1)):
INDEX('DS2024'!$D$5:$D$15,MATCH(B11,'DS2024'!$D$5:$D$15,1)+1)),
IF($T$3=Database!$A$4,
_xlfn.FORECAST.LINEAR(
B11,
INDEX('DS2024'!$H$5:$H$15,MATCH(B11,'DS2024'!$G$5:$G$15,1)):
INDEX('DS2024'!$H$5:$H$15,MATCH(B11,'DS2024'!$G$5:$G$15,1)+1),
INDEX('DS2024'!$G$5:$G$15,MATCH(B11,'DS2024'!$G$5:$G$15,1)):
INDEX('DS2024'!$G$5:$G$15,MATCH(B11,'DS2024'!$G$5:$G$15,1)+1)),
IF($T$3=Database!$A$5,
_xlfn.FORECAST.LINEAR(
B11,
INDEX('DS2024'!$K$5:$K$15,MATCH(B11,'DS2024'!$J$5:$J$15,1)):
INDEX('DS2024'!$K$5:$K$15,MATCH(B11,'DS2024'!$J$5:$J$15,1)+1),
INDEX('DS2024'!$J$5:$J$15,MATCH(B11,'DS2024'!$J$5:$J$15,1)):
INDEX('DS2024'!$J$5:$J$15,MATCH(B11,'DS2024'!$J$5:$J$15,1)+1)),
IF($T$3=Database!$A$6,
_xlfn.FORECAST.LINEAR(
B11,
INDEX('DS2024'!$N$5:$N$15,MATCH(B11,'DS2024'!$M$5:$M$15,1)):
INDEX('DS2024'!$N$5:$N$15,MATCH(B11,'DS2024'!$M$5:$M$15,1)+1),
INDEX('DS2024'!$M$5:$M$15,MATCH(B11,'DS2024'!$M$5:$M$15,1)):
INDEX('DS2024'!$M$5:$M$15,MATCH(B11,'DS2024'!$M$5:$M$15,1)+1)),
IF($T$3=Database!$A$7,
_xlfn.FORECAST.LINEAR(
B11,
INDEX('DS2024'!$Q$5:$Q$15,MATCH(B11,'DS2024'!$P$5:$P$15,1)):
INDEX('DS2024'!$Q$5:$Q$15,MATCH(B11,'DS2024'!$P$5:$P$15,1)+1),
INDEX('DS2024'!$P$5:$P$15,MATCH(B11,'DS2024'!$P$5:$P$15,1)):
INDEX('DS2024'!$P$5:$P$15,MATCH(B11,'DS2024'!$P$5:$P$15,1)+1)),
IF($T$3=Database!$A$8,
_xlfn.FORECAST.LINEAR(
B11,
INDEX('DS2024'!$T$5:$T$15,MATCH(B11,'DS2024'!$S$5:$S$15,1)):
INDEX('DS2024'!$T$5:$T$15,MATCH(B11,'DS2024'!$S$5:$S$15,1)+1),
INDEX('DS2024'!$S$5:$S$15,MATCH(B11,'DS2024'!$S$5:$S$15,1)):
INDEX('DS2024'!$S$5:$S$15,MATCH(B11,'DS2024'!$S$5:$S$15,1)+1)),
IF($T$3=Database!$A$9,
_xlfn.FORECAST.LINEAR(
B11,
INDEX('DS2024'!$W$5:$W$15,MATCH(B11,'DS2024'!$V$5:$V$15,1)):
INDEX('DS2024'!$W$5:$W$15,MATCH(B11,'DS2024'!$V$5:$V$15,1)+1),
INDEX('DS2024'!$V$5:$V$15,MATCH(B11,'DS2024'!$V$5:$V$15,1)):
INDEX('DS2024'!$V$5:$V$15,MATCH(B11,'DS2024'!$V$5:$V$15,1)+1)),
IF($T$3=Database!$A$10,
_xlfn.FORECAST.LINEAR(
B11,
INDEX('DS2024'!$Z$5:$Z$15,MATCH(B11,'DS2024'!$Y$5:$Y$15,1)):
INDEX('DS2024'!$Z$5:$Z$15,MATCH(B11,'DS2024'!$Y$5:$Y$15,1)+1),
INDEX('DS2024'!$Y$5:$Y$15,MATCH(B11,'DS2024'!$Y$5:$Y$15,1)):
INDEX('DS2024'!$Y$5:$Y$15,MATCH(B11,'DS2024'!$Y$5:$Y$15,1)+1))
)))))))))))))))))))</f>
        <v>0.10417554658459571</v>
      </c>
      <c r="U11" s="50">
        <f>IF($U$3=Database!$A$11,
_xlfn.FORECAST.LINEAR(
D11,
INDEX('DS2024'!$B$20:$B$35,MATCH(D11,'DS2024'!$A$20:$A$35,1)):
INDEX('DS2024'!$B$20:$B$35,MATCH(D11,'DS2024'!$A$20:$A$35,1)+1),
INDEX('DS2024'!$A$20:$A$35,MATCH(D11,'DS2024'!$A$20:$A$35,1)):
INDEX('DS2024'!$A$20:$A$35,MATCH(D11,'DS2024'!$A$20:$A$35,1)+1)),
IF($U$3=Database!$A$12,
_xlfn.FORECAST.LINEAR(
D11,
INDEX('DS2024'!$E$20:$E$35,MATCH(D11,'DS2024'!$D$20:$D$35,1)):
INDEX('DS2024'!$E$20:$E$35,MATCH(D11,'DS2024'!$D$20:$D$35,1)+1),
INDEX('DS2024'!$D$20:$D$35,MATCH(D11,'DS2024'!$D$20:$D$35,1)):
INDEX('DS2024'!$D$20:$D$35,MATCH(D11,'DS2024'!$D$20:$D$35,1)+1)),
IF($U$3=Database!$A$13,
_xlfn.FORECAST.LINEAR(
D11,
INDEX('DS2024'!$H$20:$H$35,MATCH(D11,'DS2024'!$G$20:$G$35,1)):
INDEX('DS2024'!$H$20:$H$35,MATCH(D11,'DS2024'!$G$20:$G$35,1)+1),
INDEX('DS2024'!$G$20:$G$35,MATCH(D11,'DS2024'!$G$20:$G$35,1)):
INDEX('DS2024'!$G$20:$G$35,MATCH(D11,'DS2024'!$G$20:$G$35,1)+1)),
IF($U$3=Database!$A$14,
_xlfn.FORECAST.LINEAR(
D11,
INDEX('DS2024'!$K$20:$K$35,MATCH(D11,'DS2024'!$J$20:$J$35,1)):
INDEX('DS2024'!$K$20:$K$35,MATCH(D11,'DS2024'!$J$20:$J$35,1)+1),
INDEX('DS2024'!$J$20:$J$35,MATCH(D11,'DS2024'!$J$20:$J$35,1)):
INDEX('DS2024'!$J$20:$J$35,MATCH(D11,'DS2024'!$J$20:$J$35,1)+1)),
IF($U$3=Database!$A$15,
_xlfn.FORECAST.LINEAR(
D11,
INDEX('DS2024'!$N$20:$N$35,MATCH(D11,'DS2024'!$M$20:$M$35,1)):
INDEX('DS2024'!$N$20:$N$35,MATCH(D11,'DS2024'!$M$20:$M$35,1)+1),
INDEX('DS2024'!$M$20:$M$35,MATCH(D11,'DS2024'!$M$20:$M$35,1)):
INDEX('DS2024'!$M$20:$M$35,MATCH(D11,'DS2024'!$M$20:$M$35,1)+1)),
IF($U$3=Database!$A$16,
_xlfn.FORECAST.LINEAR(
D11,
INDEX('DS2024'!$Q$20:$Q$35,MATCH(D11,'DS2024'!$P$20:$P$35,1)):
INDEX('DS2024'!$Q$20:$Q$35,MATCH(D11,'DS2024'!$P$20:$P$35,1)+1),
INDEX('DS2024'!$P$20:$P$35,MATCH(D11,'DS2024'!$P$20:$P$35,1)):
INDEX('DS2024'!$P$20:$P$35,MATCH(D11,'DS2024'!$P$20:$P$35,1)+1)),
IF($U$3=Database!$A$17,
_xlfn.FORECAST.LINEAR(
D11,
INDEX('DS2024'!$T$20:$T$35,MATCH(D11,'DS2024'!$S$20:$S$35,1)):
INDEX('DS2024'!$T$20:$T$35,MATCH(D11,'DS2024'!$S$20:$S$35,1)+1),
INDEX('DS2024'!$S$20:$S$35,MATCH(D11,'DS2024'!$S$20:$S$35,1)):
INDEX('DS2024'!$S$20:$S$35,MATCH(D11,'DS2024'!$S$20:$S$35,1)+1)),
IF($U$3=Database!$A$18,
_xlfn.FORECAST.LINEAR(
D11,
INDEX('DS2024'!$W$20:$W$35,MATCH(D11,'DS2024'!$V$20:$V$35,1)):
INDEX('DS2024'!$W$20:$W$35,MATCH(D11,'DS2024'!$V$20:$V$35,1)+1),
INDEX('DS2024'!$V$20:$V$35,MATCH(D11,'DS2024'!$V$20:$V$35,1)):
INDEX('DS2024'!$V$20:$V$35,MATCH(D11,'DS2024'!$V$20:$V$35,1)+1)),
IF($U$3=Database!$A$19,
_xlfn.FORECAST.LINEAR(
D11,
INDEX('DS2024'!$Z$20:$Z$35,MATCH(D11,'DS2024'!$Y$20:$Y$35,1)):
INDEX('DS2024'!$Z$20:$Z$35,MATCH(D11,'DS2024'!$Y$20:$Y$35,1)+1),
INDEX('DS2024'!$Y$20:$Y$35,MATCH(D11,'DS2024'!$Y$20:$Y$35,1)):
INDEX('DS2024'!$Y$20:$Y$35,MATCH(D11,'DS2024'!$Y$20:$Y$35,1)+1)),
IF($U$3=Database!$A$20,
_xlfn.FORECAST.LINEAR(
D11,
INDEX('DS2024'!$AC$20:$AC$35,MATCH(D11,'DS2024'!$AB$20:$AB$35,1)):
INDEX('DS2024'!$AC$20:$AC$35,MATCH(D11,'DS2024'!$AB$20:$AB$35,1)+1),
INDEX('DS2024'!$AB$20:$AB$35,MATCH(D11,'DS2024'!$AB$20:$AB$35,1)):
INDEX('DS2024'!$AB$20:$AB$35,MATCH(D11,'DS2024'!$AB$20:$AB$35,1)+1)),
IF($U$3=Database!$A$2,
_xlfn.FORECAST.LINEAR(
D11,
INDEX('DS2024'!$B$5:$B$15,MATCH(D11,'DS2024'!$A$5:$A$15,1)):
INDEX('DS2024'!$B$5:$B$15,MATCH(D11,'DS2024'!$A$5:$A$15,1)+1),
INDEX('DS2024'!$A$5:$A$15,MATCH(D11,'DS2024'!$A$5:$A$15,1)):
INDEX('DS2024'!$A$5:$A$15,MATCH(D11,'DS2024'!$A$5:$A$15,1)+1)),
IF($U$3=Database!$A$3,
_xlfn.FORECAST.LINEAR(
D11,
INDEX('DS2024'!$E$5:$E$15,MATCH(D11,'DS2024'!$D$5:$D$15,1)):
INDEX('DS2024'!$E$5:$E$15,MATCH(D11,'DS2024'!$D$5:$D$15,1)+1),
INDEX('DS2024'!$D$5:$D$15,MATCH(D11,'DS2024'!$D$5:$D$15,1)):
INDEX('DS2024'!$D$5:$D$15,MATCH(D11,'DS2024'!$D$5:$D$15,1)+1)),
IF($U$3=Database!$A$4,
_xlfn.FORECAST.LINEAR(
D11,
INDEX('DS2024'!$H$5:$H$15,MATCH(D11,'DS2024'!$G$5:$G$15,1)):
INDEX('DS2024'!$H$5:$H$15,MATCH(D11,'DS2024'!$G$5:$G$15,1)+1),
INDEX('DS2024'!$G$5:$G$15,MATCH(D11,'DS2024'!$G$5:$G$15,1)):
INDEX('DS2024'!$G$5:$G$15,MATCH(D11,'DS2024'!$G$5:$G$15,1)+1)),
IF($U$3=Database!$A$5,
_xlfn.FORECAST.LINEAR(
D11,
INDEX('DS2024'!$K$5:$K$15,MATCH(D11,'DS2024'!$J$5:$J$15,1)):
INDEX('DS2024'!$K$5:$K$15,MATCH(D11,'DS2024'!$J$5:$J$15,1)+1),
INDEX('DS2024'!$J$5:$J$15,MATCH(D11,'DS2024'!$J$5:$J$15,1)):
INDEX('DS2024'!$J$5:$J$15,MATCH(D11,'DS2024'!$J$5:$J$15,1)+1)),
IF($U$3=Database!$A$6,
_xlfn.FORECAST.LINEAR(
D11,
INDEX('DS2024'!$N$5:$N$15,MATCH(D11,'DS2024'!$M$5:$M$15,1)):
INDEX('DS2024'!$N$5:$N$15,MATCH(D11,'DS2024'!$M$5:$M$15,1)+1),
INDEX('DS2024'!$M$5:$M$15,MATCH(D11,'DS2024'!$M$5:$M$15,1)):
INDEX('DS2024'!$M$5:$M$15,MATCH(D11,'DS2024'!$M$5:$M$15,1)+1)),
IF($U$3=Database!$A$7,
_xlfn.FORECAST.LINEAR(
D11,
INDEX('DS2024'!$Q$5:$Q$15,MATCH(D11,'DS2024'!$P$5:$P$15,1)):
INDEX('DS2024'!$Q$5:$Q$15,MATCH(D11,'DS2024'!$P$5:$P$15,1)+1),
INDEX('DS2024'!$P$5:$P$15,MATCH(D11,'DS2024'!$P$5:$P$15,1)):
INDEX('DS2024'!$P$5:$P$15,MATCH(D11,'DS2024'!$P$5:$P$15,1)+1)),
IF($U$3=Database!$A$8,
_xlfn.FORECAST.LINEAR(
D11,
INDEX('DS2024'!$T$5:$T$15,MATCH(D11,'DS2024'!$S$5:$S$15,1)):
INDEX('DS2024'!$T$5:$T$15,MATCH(D11,'DS2024'!$S$5:$S$15,1)+1),
INDEX('DS2024'!$S$5:$S$15,MATCH(D11,'DS2024'!$S$5:$S$15,1)):
INDEX('DS2024'!$S$5:$S$15,MATCH(D11,'DS2024'!$S$5:$S$15,1)+1)),
IF($U$3=Database!$A$9,
_xlfn.FORECAST.LINEAR(
D11,
INDEX('DS2024'!$W$5:$W$15,MATCH(D11,'DS2024'!$V$5:$V$15,1)):
INDEX('DS2024'!$W$5:$W$15,MATCH(D11,'DS2024'!$V$5:$V$15,1)+1),
INDEX('DS2024'!$V$5:$V$15,MATCH(D11,'DS2024'!$V$5:$V$15,1)):
INDEX('DS2024'!$V$5:$V$15,MATCH(D11,'DS2024'!$V$5:$V$15,1)+1)),
IF($U$3=Database!$A$10,
_xlfn.FORECAST.LINEAR(
D11,
INDEX('DS2024'!$Z$5:$Z$15,MATCH(D11,'DS2024'!$Y$5:$Y$15,1)):
INDEX('DS2024'!$Z$5:$Z$15,MATCH(D11,'DS2024'!$Y$5:$Y$15,1)+1),
INDEX('DS2024'!$Y$5:$Y$15,MATCH(D11,'DS2024'!$Y$5:$Y$15,1)):
INDEX('DS2024'!$Y$5:$Y$15,MATCH(D11,'DS2024'!$Y$5:$Y$15,1)+1))
)))))))))))))))))))</f>
        <v>0.10479107878012711</v>
      </c>
      <c r="V11" s="50">
        <f>IF($V$3=Database!$A$11,
_xlfn.FORECAST.LINEAR(
F11,
INDEX('DS2024'!$B$20:$B$35,MATCH(F11,'DS2024'!$A$20:$A$35,1)):
INDEX('DS2024'!$B$20:$B$35,MATCH(F11,'DS2024'!$A$20:$A$35,1)+1),
INDEX('DS2024'!$A$20:$A$35,MATCH(F11,'DS2024'!$A$20:$A$35,1)):
INDEX('DS2024'!$A$20:$A$35,MATCH(F11,'DS2024'!$A$20:$A$35,1)+1)),
IF($V$3=Database!$A$12,
_xlfn.FORECAST.LINEAR(
F11,
INDEX('DS2024'!$E$20:$E$35,MATCH(F11,'DS2024'!$D$20:$D$35,1)):
INDEX('DS2024'!$E$20:$E$35,MATCH(F11,'DS2024'!$D$20:$D$35,1)+1),
INDEX('DS2024'!$D$20:$D$35,MATCH(F11,'DS2024'!$D$20:$D$35,1)):
INDEX('DS2024'!$D$20:$D$35,MATCH(F11,'DS2024'!$D$20:$D$35,1)+1)),
IF($V$3=Database!$A$13,
_xlfn.FORECAST.LINEAR(
F11,
INDEX('DS2024'!$H$20:$H$35,MATCH(F11,'DS2024'!$G$20:$G$35,1)):
INDEX('DS2024'!$H$20:$H$35,MATCH(F11,'DS2024'!$G$20:$G$35,1)+1),
INDEX('DS2024'!$G$20:$G$35,MATCH(F11,'DS2024'!$G$20:$G$35,1)):
INDEX('DS2024'!$G$20:$G$35,MATCH(F11,'DS2024'!$G$20:$G$35,1)+1)),
IF($V$3=Database!$A$14,
_xlfn.FORECAST.LINEAR(
F11,
INDEX('DS2024'!$K$20:$K$35,MATCH(F11,'DS2024'!$J$20:$J$35,1)):
INDEX('DS2024'!$K$20:$K$35,MATCH(F11,'DS2024'!$J$20:$J$35,1)+1),
INDEX('DS2024'!$J$20:$J$35,MATCH(F11,'DS2024'!$J$20:$J$35,1)):
INDEX('DS2024'!$J$20:$J$35,MATCH(F11,'DS2024'!$J$20:$J$35,1)+1)),
IF($V$3=Database!$A$15,
_xlfn.FORECAST.LINEAR(
F11,
INDEX('DS2024'!$N$20:$N$35,MATCH(F11,'DS2024'!$M$20:$M$35,1)):
INDEX('DS2024'!$N$20:$N$35,MATCH(F11,'DS2024'!$M$20:$M$35,1)+1),
INDEX('DS2024'!$M$20:$M$35,MATCH(F11,'DS2024'!$M$20:$M$35,1)):
INDEX('DS2024'!$M$20:$M$35,MATCH(F11,'DS2024'!$M$20:$M$35,1)+1)),
IF($V$3=Database!$A$16,
_xlfn.FORECAST.LINEAR(
F11,
INDEX('DS2024'!$Q$20:$Q$35,MATCH(F11,'DS2024'!$P$20:$P$35,1)):
INDEX('DS2024'!$Q$20:$Q$35,MATCH(F11,'DS2024'!$P$20:$P$35,1)+1),
INDEX('DS2024'!$P$20:$P$35,MATCH(F11,'DS2024'!$P$20:$P$35,1)):
INDEX('DS2024'!$P$20:$P$35,MATCH(F11,'DS2024'!$P$20:$P$35,1)+1)),
IF($V$3=Database!$A$17,
_xlfn.FORECAST.LINEAR(
F11,
INDEX('DS2024'!$T$20:$T$35,MATCH(F11,'DS2024'!$S$20:$S$35,1)):
INDEX('DS2024'!$T$20:$T$35,MATCH(F11,'DS2024'!$S$20:$S$35,1)+1),
INDEX('DS2024'!$S$20:$S$35,MATCH(F11,'DS2024'!$S$20:$S$35,1)):
INDEX('DS2024'!$S$20:$S$35,MATCH(F11,'DS2024'!$S$20:$S$35,1)+1)),
IF($V$3=Database!$A$18,
_xlfn.FORECAST.LINEAR(
F11,
INDEX('DS2024'!$W$20:$W$35,MATCH(F11,'DS2024'!$V$20:$V$35,1)):
INDEX('DS2024'!$W$20:$W$35,MATCH(F11,'DS2024'!$V$20:$V$35,1)+1),
INDEX('DS2024'!$V$20:$V$35,MATCH(F11,'DS2024'!$V$20:$V$35,1)):
INDEX('DS2024'!$V$20:$V$35,MATCH(F11,'DS2024'!$V$20:$V$35,1)+1)),
IF($V$3=Database!$A$19,
_xlfn.FORECAST.LINEAR(
F11,
INDEX('DS2024'!$Z$20:$Z$35,MATCH(F11,'DS2024'!$Y$20:$Y$35,1)):
INDEX('DS2024'!$Z$20:$Z$35,MATCH(F11,'DS2024'!$Y$20:$Y$35,1)+1),
INDEX('DS2024'!$Y$20:$Y$35,MATCH(F11,'DS2024'!$Y$20:$Y$35,1)):
INDEX('DS2024'!$Y$20:$Y$35,MATCH(F11,'DS2024'!$Y$20:$Y$35,1)+1)),
IF($V$3=Database!$A$20,
_xlfn.FORECAST.LINEAR(
F11,
INDEX('DS2024'!$AC$20:$AC$35,MATCH(F11,'DS2024'!$AB$20:$AB$35,1)):
INDEX('DS2024'!$AC$20:$AC$35,MATCH(F11,'DS2024'!$AB$20:$AB$35,1)+1),
INDEX('DS2024'!$AB$20:$AB$35,MATCH(F11,'DS2024'!$AB$20:$AB$35,1)):
INDEX('DS2024'!$AB$20:$AB$35,MATCH(F11,'DS2024'!$AB$20:$AB$35,1)+1)),
IF($V$3=Database!$A$2,
_xlfn.FORECAST.LINEAR(
F11,
INDEX('DS2024'!$B$5:$B$15,MATCH(F11,'DS2024'!$A$5:$A$15,1)):
INDEX('DS2024'!$B$5:$B$15,MATCH(F11,'DS2024'!$A$5:$A$15,1)+1),
INDEX('DS2024'!$A$5:$A$15,MATCH(F11,'DS2024'!$A$5:$A$15,1)):
INDEX('DS2024'!$A$5:$A$15,MATCH(F11,'DS2024'!$A$5:$A$15,1)+1)),
IF($V$3=Database!$A$3,
_xlfn.FORECAST.LINEAR(
F11,
INDEX('DS2024'!$E$5:$E$15,MATCH(F11,'DS2024'!$D$5:$D$15,1)):
INDEX('DS2024'!$E$5:$E$15,MATCH(F11,'DS2024'!$D$5:$D$15,1)+1),
INDEX('DS2024'!$D$5:$D$15,MATCH(F11,'DS2024'!$D$5:$D$15,1)):
INDEX('DS2024'!$D$5:$D$15,MATCH(F11,'DS2024'!$D$5:$D$15,1)+1)),
IF($V$3=Database!$A$4,
_xlfn.FORECAST.LINEAR(
F11,
INDEX('DS2024'!$H$5:$H$15,MATCH(F11,'DS2024'!$G$5:$G$15,1)):
INDEX('DS2024'!$H$5:$H$15,MATCH(F11,'DS2024'!$G$5:$G$15,1)+1),
INDEX('DS2024'!$G$5:$G$15,MATCH(F11,'DS2024'!$G$5:$G$15,1)):
INDEX('DS2024'!$G$5:$G$15,MATCH(F11,'DS2024'!$G$5:$G$15,1)+1)),
IF($V$3=Database!$A$5,
_xlfn.FORECAST.LINEAR(
F11,
INDEX('DS2024'!$K$5:$K$15,MATCH(F11,'DS2024'!$J$5:$J$15,1)):
INDEX('DS2024'!$K$5:$K$15,MATCH(F11,'DS2024'!$J$5:$J$15,1)+1),
INDEX('DS2024'!$J$5:$J$15,MATCH(F11,'DS2024'!$J$5:$J$15,1)):
INDEX('DS2024'!$J$5:$J$15,MATCH(F11,'DS2024'!$J$5:$J$15,1)+1)),
IF($V$3=Database!$A$6,
_xlfn.FORECAST.LINEAR(
F11,
INDEX('DS2024'!$N$5:$N$15,MATCH(F11,'DS2024'!$M$5:$M$15,1)):
INDEX('DS2024'!$N$5:$N$15,MATCH(F11,'DS2024'!$M$5:$M$15,1)+1),
INDEX('DS2024'!$M$5:$M$15,MATCH(F11,'DS2024'!$M$5:$M$15,1)):
INDEX('DS2024'!$M$5:$M$15,MATCH(F11,'DS2024'!$M$5:$M$15,1)+1)),
IF($V$3=Database!$A$7,
_xlfn.FORECAST.LINEAR(
F11,
INDEX('DS2024'!$Q$5:$Q$15,MATCH(F11,'DS2024'!$P$5:$P$15,1)):
INDEX('DS2024'!$Q$5:$Q$15,MATCH(F11,'DS2024'!$P$5:$P$15,1)+1),
INDEX('DS2024'!$P$5:$P$15,MATCH(F11,'DS2024'!$P$5:$P$15,1)):
INDEX('DS2024'!$P$5:$P$15,MATCH(F11,'DS2024'!$P$5:$P$15,1)+1)),
IF($V$3=Database!$A$8,
_xlfn.FORECAST.LINEAR(
F11,
INDEX('DS2024'!$T$5:$T$15,MATCH(F11,'DS2024'!$S$5:$S$15,1)):
INDEX('DS2024'!$T$5:$T$15,MATCH(F11,'DS2024'!$S$5:$S$15,1)+1),
INDEX('DS2024'!$S$5:$S$15,MATCH(F11,'DS2024'!$S$5:$S$15,1)):
INDEX('DS2024'!$S$5:$S$15,MATCH(F11,'DS2024'!$S$5:$S$15,1)+1)),
IF($V$3=Database!$A$9,
_xlfn.FORECAST.LINEAR(
F11,
INDEX('DS2024'!$W$5:$W$15,MATCH(F11,'DS2024'!$V$5:$V$15,1)):
INDEX('DS2024'!$W$5:$W$15,MATCH(F11,'DS2024'!$V$5:$V$15,1)+1),
INDEX('DS2024'!$V$5:$V$15,MATCH(F11,'DS2024'!$V$5:$V$15,1)):
INDEX('DS2024'!$V$5:$V$15,MATCH(F11,'DS2024'!$V$5:$V$15,1)+1)),
IF($V$3=Database!$A$10,
_xlfn.FORECAST.LINEAR(
F11,
INDEX('DS2024'!$Z$5:$Z$15,MATCH(F11,'DS2024'!$Y$5:$Y$15,1)):
INDEX('DS2024'!$Z$5:$Z$15,MATCH(F11,'DS2024'!$Y$5:$Y$15,1)+1),
INDEX('DS2024'!$Y$5:$Y$15,MATCH(F11,'DS2024'!$Y$5:$Y$15,1)):
INDEX('DS2024'!$Y$5:$Y$15,MATCH(F11,'DS2024'!$Y$5:$Y$15,1)+1))
)))))))))))))))))))</f>
        <v>0.1041005117543579</v>
      </c>
      <c r="W11" s="50">
        <f>IF($W$3=Database!$A$11,
_xlfn.FORECAST.LINEAR(
H11,
INDEX('DS2024'!$B$20:$B$35,MATCH(H11,'DS2024'!$A$20:$A$35,1)):
INDEX('DS2024'!$B$20:$B$35,MATCH(H11,'DS2024'!$A$20:$A$35,1)+1),
INDEX('DS2024'!$A$20:$A$35,MATCH(H11,'DS2024'!$A$20:$A$35,1)):
INDEX('DS2024'!$A$20:$A$35,MATCH(H11,'DS2024'!$A$20:$A$35,1)+1)),
IF($W$3=Database!$A$12,
_xlfn.FORECAST.LINEAR(
H11,
INDEX('DS2024'!$E$20:$E$35,MATCH(H11,'DS2024'!$D$20:$D$35,1)):
INDEX('DS2024'!$E$20:$E$35,MATCH(H11,'DS2024'!$D$20:$D$35,1)+1),
INDEX('DS2024'!$D$20:$D$35,MATCH(H11,'DS2024'!$D$20:$D$35,1)):
INDEX('DS2024'!$D$20:$D$35,MATCH(H11,'DS2024'!$D$20:$D$35,1)+1)),
IF($W$3=Database!$A$13,
_xlfn.FORECAST.LINEAR(
H11,
INDEX('DS2024'!$H$20:$H$35,MATCH(H11,'DS2024'!$G$20:$G$35,1)):
INDEX('DS2024'!$H$20:$H$35,MATCH(H11,'DS2024'!$G$20:$G$35,1)+1),
INDEX('DS2024'!$G$20:$G$35,MATCH(H11,'DS2024'!$G$20:$G$35,1)):
INDEX('DS2024'!$G$20:$G$35,MATCH(H11,'DS2024'!$G$20:$G$35,1)+1)),
IF($W$3=Database!$A$14,
_xlfn.FORECAST.LINEAR(
H11,
INDEX('DS2024'!$K$20:$K$35,MATCH(H11,'DS2024'!$J$20:$J$35,1)):
INDEX('DS2024'!$K$20:$K$35,MATCH(H11,'DS2024'!$J$20:$J$35,1)+1),
INDEX('DS2024'!$J$20:$J$35,MATCH(H11,'DS2024'!$J$20:$J$35,1)):
INDEX('DS2024'!$J$20:$J$35,MATCH(H11,'DS2024'!$J$20:$J$35,1)+1)),
IF($W$3=Database!$A$15,
_xlfn.FORECAST.LINEAR(
H11,
INDEX('DS2024'!$N$20:$N$35,MATCH(H11,'DS2024'!$M$20:$M$35,1)):
INDEX('DS2024'!$N$20:$N$35,MATCH(H11,'DS2024'!$M$20:$M$35,1)+1),
INDEX('DS2024'!$M$20:$M$35,MATCH(H11,'DS2024'!$M$20:$M$35,1)):
INDEX('DS2024'!$M$20:$M$35,MATCH(H11,'DS2024'!$M$20:$M$35,1)+1)),
IF($W$3=Database!$A$16,
_xlfn.FORECAST.LINEAR(
H11,
INDEX('DS2024'!$Q$20:$Q$35,MATCH(H11,'DS2024'!$P$20:$P$35,1)):
INDEX('DS2024'!$Q$20:$Q$35,MATCH(H11,'DS2024'!$P$20:$P$35,1)+1),
INDEX('DS2024'!$P$20:$P$35,MATCH(H11,'DS2024'!$P$20:$P$35,1)):
INDEX('DS2024'!$P$20:$P$35,MATCH(H11,'DS2024'!$P$20:$P$35,1)+1)),
IF($W$3=Database!$A$17,
_xlfn.FORECAST.LINEAR(
H11,
INDEX('DS2024'!$T$20:$T$35,MATCH(H11,'DS2024'!$S$20:$S$35,1)):
INDEX('DS2024'!$T$20:$T$35,MATCH(H11,'DS2024'!$S$20:$S$35,1)+1),
INDEX('DS2024'!$S$20:$S$35,MATCH(H11,'DS2024'!$S$20:$S$35,1)):
INDEX('DS2024'!$S$20:$S$35,MATCH(H11,'DS2024'!$S$20:$S$35,1)+1)),
IF($W$3=Database!$A$18,
_xlfn.FORECAST.LINEAR(
H11,
INDEX('DS2024'!$W$20:$W$35,MATCH(H11,'DS2024'!$V$20:$V$35,1)):
INDEX('DS2024'!$W$20:$W$35,MATCH(H11,'DS2024'!$V$20:$V$35,1)+1),
INDEX('DS2024'!$V$20:$V$35,MATCH(H11,'DS2024'!$V$20:$V$35,1)):
INDEX('DS2024'!$V$20:$V$35,MATCH(H11,'DS2024'!$V$20:$V$35,1)+1)),
IF($W$3=Database!$A$19,
_xlfn.FORECAST.LINEAR(
H11,
INDEX('DS2024'!$Z$20:$Z$35,MATCH(H11,'DS2024'!$Y$20:$Y$35,1)):
INDEX('DS2024'!$Z$20:$Z$35,MATCH(H11,'DS2024'!$Y$20:$Y$35,1)+1),
INDEX('DS2024'!$Y$20:$Y$35,MATCH(H11,'DS2024'!$Y$20:$Y$35,1)):
INDEX('DS2024'!$Y$20:$Y$35,MATCH(H11,'DS2024'!$Y$20:$Y$35,1)+1)),
IF($W$3=Database!$A$20,
_xlfn.FORECAST.LINEAR(
H11,
INDEX('DS2024'!$AC$20:$AC$35,MATCH(H11,'DS2024'!$AB$20:$AB$35,1)):
INDEX('DS2024'!$AC$20:$AC$35,MATCH(H11,'DS2024'!$AB$20:$AB$35,1)+1),
INDEX('DS2024'!$AB$20:$AB$35,MATCH(H11,'DS2024'!$AB$20:$AB$35,1)):
INDEX('DS2024'!$AB$20:$AB$35,MATCH(H11,'DS2024'!$AB$20:$AB$35,1)+1)),
IF($W$3=Database!$A$2,
_xlfn.FORECAST.LINEAR(
H11,
INDEX('DS2024'!$B$5:$B$15,MATCH(H11,'DS2024'!$A$5:$A$15,1)):
INDEX('DS2024'!$B$5:$B$15,MATCH(H11,'DS2024'!$A$5:$A$15,1)+1),
INDEX('DS2024'!$A$5:$A$15,MATCH(H11,'DS2024'!$A$5:$A$15,1)):
INDEX('DS2024'!$A$5:$A$15,MATCH(H11,'DS2024'!$A$5:$A$15,1)+1)),
IF($W$3=Database!$A$3,
_xlfn.FORECAST.LINEAR(
H11,
INDEX('DS2024'!$E$5:$E$15,MATCH(H11,'DS2024'!$D$5:$D$15,1)):
INDEX('DS2024'!$E$5:$E$15,MATCH(H11,'DS2024'!$D$5:$D$15,1)+1),
INDEX('DS2024'!$D$5:$D$15,MATCH(H11,'DS2024'!$D$5:$D$15,1)):
INDEX('DS2024'!$D$5:$D$15,MATCH(H11,'DS2024'!$D$5:$D$15,1)+1)),
IF($W$3=Database!$A$4,
_xlfn.FORECAST.LINEAR(
H11,
INDEX('DS2024'!$H$5:$H$15,MATCH(H11,'DS2024'!$G$5:$G$15,1)):
INDEX('DS2024'!$H$5:$H$15,MATCH(H11,'DS2024'!$G$5:$G$15,1)+1),
INDEX('DS2024'!$G$5:$G$15,MATCH(H11,'DS2024'!$G$5:$G$15,1)):
INDEX('DS2024'!$G$5:$G$15,MATCH(H11,'DS2024'!$G$5:$G$15,1)+1)),
IF($W$3=Database!$A$5,
_xlfn.FORECAST.LINEAR(
H11,
INDEX('DS2024'!$K$5:$K$15,MATCH(H11,'DS2024'!$J$5:$J$15,1)):
INDEX('DS2024'!$K$5:$K$15,MATCH(H11,'DS2024'!$J$5:$J$15,1)+1),
INDEX('DS2024'!$J$5:$J$15,MATCH(H11,'DS2024'!$J$5:$J$15,1)):
INDEX('DS2024'!$J$5:$J$15,MATCH(H11,'DS2024'!$J$5:$J$15,1)+1)),
IF($W$3=Database!$A$6,
_xlfn.FORECAST.LINEAR(
H11,
INDEX('DS2024'!$N$5:$N$15,MATCH(H11,'DS2024'!$M$5:$M$15,1)):
INDEX('DS2024'!$N$5:$N$15,MATCH(H11,'DS2024'!$M$5:$M$15,1)+1),
INDEX('DS2024'!$M$5:$M$15,MATCH(H11,'DS2024'!$M$5:$M$15,1)):
INDEX('DS2024'!$M$5:$M$15,MATCH(H11,'DS2024'!$M$5:$M$15,1)+1)),
IF($W$3=Database!$A$7,
_xlfn.FORECAST.LINEAR(
H11,
INDEX('DS2024'!$Q$5:$Q$15,MATCH(H11,'DS2024'!$P$5:$P$15,1)):
INDEX('DS2024'!$Q$5:$Q$15,MATCH(H11,'DS2024'!$P$5:$P$15,1)+1),
INDEX('DS2024'!$P$5:$P$15,MATCH(H11,'DS2024'!$P$5:$P$15,1)):
INDEX('DS2024'!$P$5:$P$15,MATCH(H11,'DS2024'!$P$5:$P$15,1)+1)),
IF($W$3=Database!$A$8,
_xlfn.FORECAST.LINEAR(
H11,
INDEX('DS2024'!$T$5:$T$15,MATCH(H11,'DS2024'!$S$5:$S$15,1)):
INDEX('DS2024'!$T$5:$T$15,MATCH(H11,'DS2024'!$S$5:$S$15,1)+1),
INDEX('DS2024'!$S$5:$S$15,MATCH(H11,'DS2024'!$S$5:$S$15,1)):
INDEX('DS2024'!$S$5:$S$15,MATCH(H11,'DS2024'!$S$5:$S$15,1)+1)),
IF($W$3=Database!$A$9,
_xlfn.FORECAST.LINEAR(
H11,
INDEX('DS2024'!$W$5:$W$15,MATCH(H11,'DS2024'!$V$5:$V$15,1)):
INDEX('DS2024'!$W$5:$W$15,MATCH(H11,'DS2024'!$V$5:$V$15,1)+1),
INDEX('DS2024'!$V$5:$V$15,MATCH(H11,'DS2024'!$V$5:$V$15,1)):
INDEX('DS2024'!$V$5:$V$15,MATCH(H11,'DS2024'!$V$5:$V$15,1)+1)),
IF($W$3=Database!$A$10,
_xlfn.FORECAST.LINEAR(
H11,
INDEX('DS2024'!$Z$5:$Z$15,MATCH(H11,'DS2024'!$Y$5:$Y$15,1)):
INDEX('DS2024'!$Z$5:$Z$15,MATCH(H11,'DS2024'!$Y$5:$Y$15,1)+1),
INDEX('DS2024'!$Y$5:$Y$15,MATCH(H11,'DS2024'!$Y$5:$Y$15,1)):
INDEX('DS2024'!$Y$5:$Y$15,MATCH(H11,'DS2024'!$Y$5:$Y$15,1)+1))
)))))))))))))))))))</f>
        <v>0.1042555657700148</v>
      </c>
      <c r="X11" s="50">
        <f>IF($X$3=Database!$A$11,
_xlfn.FORECAST.LINEAR(
J11,
INDEX('DS2024'!$B$20:$B$35,MATCH(J11,'DS2024'!$A$20:$A$35,1)):
INDEX('DS2024'!$B$20:$B$35,MATCH(J11,'DS2024'!$A$20:$A$35,1)+1),
INDEX('DS2024'!$A$20:$A$35,MATCH(J11,'DS2024'!$A$20:$A$35,1)):
INDEX('DS2024'!$A$20:$A$35,MATCH(J11,'DS2024'!$A$20:$A$35,1)+1)),
IF($X$3=Database!$A$12,
_xlfn.FORECAST.LINEAR(
J11,
INDEX('DS2024'!$E$20:$E$35,MATCH(J11,'DS2024'!$D$20:$D$35,1)):
INDEX('DS2024'!$E$20:$E$35,MATCH(J11,'DS2024'!$D$20:$D$35,1)+1),
INDEX('DS2024'!$D$20:$D$35,MATCH(J11,'DS2024'!$D$20:$D$35,1)):
INDEX('DS2024'!$D$20:$D$35,MATCH(J11,'DS2024'!$D$20:$D$35,1)+1)),
IF($X$3=Database!$A$13,
_xlfn.FORECAST.LINEAR(
J11,
INDEX('DS2024'!$H$20:$H$35,MATCH(J11,'DS2024'!$G$20:$G$35,1)):
INDEX('DS2024'!$H$20:$H$35,MATCH(J11,'DS2024'!$G$20:$G$35,1)+1),
INDEX('DS2024'!$G$20:$G$35,MATCH(J11,'DS2024'!$G$20:$G$35,1)):
INDEX('DS2024'!$G$20:$G$35,MATCH(J11,'DS2024'!$G$20:$G$35,1)+1)),
IF($X$3=Database!$A$14,
_xlfn.FORECAST.LINEAR(
J11,
INDEX('DS2024'!$K$20:$K$35,MATCH(J11,'DS2024'!$J$20:$J$35,1)):
INDEX('DS2024'!$K$20:$K$35,MATCH(J11,'DS2024'!$J$20:$J$35,1)+1),
INDEX('DS2024'!$J$20:$J$35,MATCH(J11,'DS2024'!$J$20:$J$35,1)):
INDEX('DS2024'!$J$20:$J$35,MATCH(J11,'DS2024'!$J$20:$J$35,1)+1)),
IF($X$3=Database!$A$15,
_xlfn.FORECAST.LINEAR(
J11,
INDEX('DS2024'!$N$20:$N$35,MATCH(J11,'DS2024'!$M$20:$M$35,1)):
INDEX('DS2024'!$N$20:$N$35,MATCH(J11,'DS2024'!$M$20:$M$35,1)+1),
INDEX('DS2024'!$M$20:$M$35,MATCH(J11,'DS2024'!$M$20:$M$35,1)):
INDEX('DS2024'!$M$20:$M$35,MATCH(J11,'DS2024'!$M$20:$M$35,1)+1)),
IF($X$3=Database!$A$16,
_xlfn.FORECAST.LINEAR(
J11,
INDEX('DS2024'!$Q$20:$Q$35,MATCH(J11,'DS2024'!$P$20:$P$35,1)):
INDEX('DS2024'!$Q$20:$Q$35,MATCH(J11,'DS2024'!$P$20:$P$35,1)+1),
INDEX('DS2024'!$P$20:$P$35,MATCH(J11,'DS2024'!$P$20:$P$35,1)):
INDEX('DS2024'!$P$20:$P$35,MATCH(J11,'DS2024'!$P$20:$P$35,1)+1)),
IF($X$3=Database!$A$17,
_xlfn.FORECAST.LINEAR(
J11,
INDEX('DS2024'!$T$20:$T$35,MATCH(J11,'DS2024'!$S$20:$S$35,1)):
INDEX('DS2024'!$T$20:$T$35,MATCH(J11,'DS2024'!$S$20:$S$35,1)+1),
INDEX('DS2024'!$S$20:$S$35,MATCH(J11,'DS2024'!$S$20:$S$35,1)):
INDEX('DS2024'!$S$20:$S$35,MATCH(J11,'DS2024'!$S$20:$S$35,1)+1)),
IF($X$3=Database!$A$18,
_xlfn.FORECAST.LINEAR(
J11,
INDEX('DS2024'!$W$20:$W$35,MATCH(J11,'DS2024'!$V$20:$V$35,1)):
INDEX('DS2024'!$W$20:$W$35,MATCH(J11,'DS2024'!$V$20:$V$35,1)+1),
INDEX('DS2024'!$V$20:$V$35,MATCH(J11,'DS2024'!$V$20:$V$35,1)):
INDEX('DS2024'!$V$20:$V$35,MATCH(J11,'DS2024'!$V$20:$V$35,1)+1)),
IF($X$3=Database!$A$19,
_xlfn.FORECAST.LINEAR(
J11,
INDEX('DS2024'!$Z$20:$Z$35,MATCH(J11,'DS2024'!$Y$20:$Y$35,1)):
INDEX('DS2024'!$Z$20:$Z$35,MATCH(J11,'DS2024'!$Y$20:$Y$35,1)+1),
INDEX('DS2024'!$Y$20:$Y$35,MATCH(J11,'DS2024'!$Y$20:$Y$35,1)):
INDEX('DS2024'!$Y$20:$Y$35,MATCH(J11,'DS2024'!$Y$20:$Y$35,1)+1)),
IF($X$3=Database!$A$20,
_xlfn.FORECAST.LINEAR(
J11,
INDEX('DS2024'!$AC$20:$AC$35,MATCH(J11,'DS2024'!$AB$20:$AB$35,1)):
INDEX('DS2024'!$AC$20:$AC$35,MATCH(J11,'DS2024'!$AB$20:$AB$35,1)+1),
INDEX('DS2024'!$AB$20:$AB$35,MATCH(J11,'DS2024'!$AB$20:$AB$35,1)):
INDEX('DS2024'!$AB$20:$AB$35,MATCH(J11,'DS2024'!$AB$20:$AB$35,1)+1)),
IF($X$3=Database!$A$2,
_xlfn.FORECAST.LINEAR(
J11,
INDEX('DS2024'!$B$5:$B$15,MATCH(J11,'DS2024'!$A$5:$A$15,1)):
INDEX('DS2024'!$B$5:$B$15,MATCH(J11,'DS2024'!$A$5:$A$15,1)+1),
INDEX('DS2024'!$A$5:$A$15,MATCH(J11,'DS2024'!$A$5:$A$15,1)):
INDEX('DS2024'!$A$5:$A$15,MATCH(J11,'DS2024'!$A$5:$A$15,1)+1)),
IF($X$3=Database!$A$3,
_xlfn.FORECAST.LINEAR(
J11,
INDEX('DS2024'!$E$5:$E$15,MATCH(J11,'DS2024'!$D$5:$D$15,1)):
INDEX('DS2024'!$E$5:$E$15,MATCH(J11,'DS2024'!$D$5:$D$15,1)+1),
INDEX('DS2024'!$D$5:$D$15,MATCH(J11,'DS2024'!$D$5:$D$15,1)):
INDEX('DS2024'!$D$5:$D$15,MATCH(J11,'DS2024'!$D$5:$D$15,1)+1)),
IF($X$3=Database!$A$4,
_xlfn.FORECAST.LINEAR(
J11,
INDEX('DS2024'!$H$5:$H$15,MATCH(J11,'DS2024'!$G$5:$G$15,1)):
INDEX('DS2024'!$H$5:$H$15,MATCH(J11,'DS2024'!$G$5:$G$15,1)+1),
INDEX('DS2024'!$G$5:$G$15,MATCH(J11,'DS2024'!$G$5:$G$15,1)):
INDEX('DS2024'!$G$5:$G$15,MATCH(J11,'DS2024'!$G$5:$G$15,1)+1)),
IF($X$3=Database!$A$5,
_xlfn.FORECAST.LINEAR(
J11,
INDEX('DS2024'!$K$5:$K$15,MATCH(J11,'DS2024'!$J$5:$J$15,1)):
INDEX('DS2024'!$K$5:$K$15,MATCH(J11,'DS2024'!$J$5:$J$15,1)+1),
INDEX('DS2024'!$J$5:$J$15,MATCH(J11,'DS2024'!$J$5:$J$15,1)):
INDEX('DS2024'!$J$5:$J$15,MATCH(J11,'DS2024'!$J$5:$J$15,1)+1)),
IF($X$3=Database!$A$6,
_xlfn.FORECAST.LINEAR(
J11,
INDEX('DS2024'!$N$5:$N$15,MATCH(J11,'DS2024'!$M$5:$M$15,1)):
INDEX('DS2024'!$N$5:$N$15,MATCH(J11,'DS2024'!$M$5:$M$15,1)+1),
INDEX('DS2024'!$M$5:$M$15,MATCH(J11,'DS2024'!$M$5:$M$15,1)):
INDEX('DS2024'!$M$5:$M$15,MATCH(J11,'DS2024'!$M$5:$M$15,1)+1)),
IF($X$3=Database!$A$7,
_xlfn.FORECAST.LINEAR(
J11,
INDEX('DS2024'!$Q$5:$Q$15,MATCH(J11,'DS2024'!$P$5:$P$15,1)):
INDEX('DS2024'!$Q$5:$Q$15,MATCH(J11,'DS2024'!$P$5:$P$15,1)+1),
INDEX('DS2024'!$P$5:$P$15,MATCH(J11,'DS2024'!$P$5:$P$15,1)):
INDEX('DS2024'!$P$5:$P$15,MATCH(J11,'DS2024'!$P$5:$P$15,1)+1)),
IF($X$3=Database!$A$8,
_xlfn.FORECAST.LINEAR(
J11,
INDEX('DS2024'!$T$5:$T$15,MATCH(J11,'DS2024'!$S$5:$S$15,1)):
INDEX('DS2024'!$T$5:$T$15,MATCH(J11,'DS2024'!$S$5:$S$15,1)+1),
INDEX('DS2024'!$S$5:$S$15,MATCH(J11,'DS2024'!$S$5:$S$15,1)):
INDEX('DS2024'!$S$5:$S$15,MATCH(J11,'DS2024'!$S$5:$S$15,1)+1)),
IF($T$3=Database!$A$9,
_xlfn.FORECAST.LINEAR(
J11,
INDEX('DS2024'!$W$5:$W$15,MATCH(J11,'DS2024'!$V$5:$V$15,1)):
INDEX('DS2024'!$W$5:$W$15,MATCH(J11,'DS2024'!$V$5:$V$15,1)+1),
INDEX('DS2024'!$V$5:$V$15,MATCH(J11,'DS2024'!$V$5:$V$15,1)):
INDEX('DS2024'!$V$5:$V$15,MATCH(J11,'DS2024'!$V$5:$V$15,1)+1)),
IF($T$3=Database!$A$10,
_xlfn.FORECAST.LINEAR(
J11,
INDEX('DS2024'!$Z$5:$Z$15,MATCH(J11,'DS2024'!$Y$5:$Y$15,1)):
INDEX('DS2024'!$Z$5:$Z$15,MATCH(J11,'DS2024'!$Y$5:$Y$15,1)+1),
INDEX('DS2024'!$Y$5:$Y$15,MATCH(J11,'DS2024'!$Y$5:$Y$15,1)):
INDEX('DS2024'!$Y$5:$Y$15,MATCH(J11,'DS2024'!$Y$5:$Y$15,1)+1))
)))))))))))))))))))</f>
        <v>0.1036182101602782</v>
      </c>
      <c r="Y11" s="50">
        <f>IF($Y$3=Database!$A$11,
_xlfn.FORECAST.LINEAR(
L11,
INDEX('DS2024'!$B$20:$B$35,MATCH(L11,'DS2024'!$A$20:$A$35,1)):
INDEX('DS2024'!$B$20:$B$35,MATCH(L11,'DS2024'!$A$20:$A$35,1)+1),
INDEX('DS2024'!$A$20:$A$35,MATCH(L11,'DS2024'!$A$20:$A$35,1)):
INDEX('DS2024'!$A$20:$A$35,MATCH(L11,'DS2024'!$A$20:$A$35,1)+1)),
IF($Y$3=Database!$A$12,
_xlfn.FORECAST.LINEAR(
L11,
INDEX('DS2024'!$E$20:$E$35,MATCH(L11,'DS2024'!$D$20:$D$35,1)):
INDEX('DS2024'!$E$20:$E$35,MATCH(L11,'DS2024'!$D$20:$D$35,1)+1),
INDEX('DS2024'!$D$20:$D$35,MATCH(L11,'DS2024'!$D$20:$D$35,1)):
INDEX('DS2024'!$D$20:$D$35,MATCH(L11,'DS2024'!$D$20:$D$35,1)+1)),
IF($Y$3=Database!$A$13,
_xlfn.FORECAST.LINEAR(
L11,
INDEX('DS2024'!$H$20:$H$35,MATCH(L11,'DS2024'!$G$20:$G$35,1)):
INDEX('DS2024'!$H$20:$H$35,MATCH(L11,'DS2024'!$G$20:$G$35,1)+1),
INDEX('DS2024'!$G$20:$G$35,MATCH(L11,'DS2024'!$G$20:$G$35,1)):
INDEX('DS2024'!$G$20:$G$35,MATCH(L11,'DS2024'!$G$20:$G$35,1)+1)),
IF($Y$3=Database!$A$14,
_xlfn.FORECAST.LINEAR(
L11,
INDEX('DS2024'!$K$20:$K$35,MATCH(L11,'DS2024'!$J$20:$J$35,1)):
INDEX('DS2024'!$K$20:$K$35,MATCH(L11,'DS2024'!$J$20:$J$35,1)+1),
INDEX('DS2024'!$J$20:$J$35,MATCH(L11,'DS2024'!$J$20:$J$35,1)):
INDEX('DS2024'!$J$20:$J$35,MATCH(L11,'DS2024'!$J$20:$J$35,1)+1)),
IF($Y$3=Database!$A$15,
_xlfn.FORECAST.LINEAR(
L11,
INDEX('DS2024'!$N$20:$N$35,MATCH(L11,'DS2024'!$M$20:$M$35,1)):
INDEX('DS2024'!$N$20:$N$35,MATCH(L11,'DS2024'!$M$20:$M$35,1)+1),
INDEX('DS2024'!$M$20:$M$35,MATCH(L11,'DS2024'!$M$20:$M$35,1)):
INDEX('DS2024'!$M$20:$M$35,MATCH(L11,'DS2024'!$M$20:$M$35,1)+1)),
IF($Y$3=Database!$A$16,
_xlfn.FORECAST.LINEAR(
L11,
INDEX('DS2024'!$Q$20:$Q$35,MATCH(L11,'DS2024'!$P$20:$P$35,1)):
INDEX('DS2024'!$Q$20:$Q$35,MATCH(L11,'DS2024'!$P$20:$P$35,1)+1),
INDEX('DS2024'!$P$20:$P$35,MATCH(L11,'DS2024'!$P$20:$P$35,1)):
INDEX('DS2024'!$P$20:$P$35,MATCH(L11,'DS2024'!$P$20:$P$35,1)+1)),
IF($Y$3=Database!$A$17,
_xlfn.FORECAST.LINEAR(
L11,
INDEX('DS2024'!$T$20:$T$35,MATCH(L11,'DS2024'!$S$20:$S$35,1)):
INDEX('DS2024'!$T$20:$T$35,MATCH(L11,'DS2024'!$S$20:$S$35,1)+1),
INDEX('DS2024'!$S$20:$S$35,MATCH(L11,'DS2024'!$S$20:$S$35,1)):
INDEX('DS2024'!$S$20:$S$35,MATCH(L11,'DS2024'!$S$20:$S$35,1)+1)),
IF($Y$3=Database!$A$18,
_xlfn.FORECAST.LINEAR(
L11,
INDEX('DS2024'!$W$20:$W$35,MATCH(L11,'DS2024'!$V$20:$V$35,1)):
INDEX('DS2024'!$W$20:$W$35,MATCH(L11,'DS2024'!$V$20:$V$35,1)+1),
INDEX('DS2024'!$V$20:$V$35,MATCH(L11,'DS2024'!$V$20:$V$35,1)):
INDEX('DS2024'!$V$20:$V$35,MATCH(L11,'DS2024'!$V$20:$V$35,1)+1)),
IF($Y$3=Database!$A$19,
_xlfn.FORECAST.LINEAR(
L11,
INDEX('DS2024'!$Z$20:$Z$35,MATCH(L11,'DS2024'!$Y$20:$Y$35,1)):
INDEX('DS2024'!$Z$20:$Z$35,MATCH(L11,'DS2024'!$Y$20:$Y$35,1)+1),
INDEX('DS2024'!$Y$20:$Y$35,MATCH(L11,'DS2024'!$Y$20:$Y$35,1)):
INDEX('DS2024'!$Y$20:$Y$35,MATCH(L11,'DS2024'!$Y$20:$Y$35,1)+1)),
IF($Y$3=Database!$A$20,
_xlfn.FORECAST.LINEAR(
L11,
INDEX('DS2024'!$AC$20:$AC$35,MATCH(L11,'DS2024'!$AB$20:$AB$35,1)):
INDEX('DS2024'!$AC$20:$AC$35,MATCH(L11,'DS2024'!$AB$20:$AB$35,1)+1),
INDEX('DS2024'!$AB$20:$AB$35,MATCH(L11,'DS2024'!$AB$20:$AB$35,1)):
INDEX('DS2024'!$AB$20:$AB$35,MATCH(L11,'DS2024'!$AB$20:$AB$35,1)+1)),
IF($Y$3=Database!$A$2,
_xlfn.FORECAST.LINEAR(
L11,
INDEX('DS2024'!$B$5:$B$15,MATCH(L11,'DS2024'!$A$5:$A$15,1)):
INDEX('DS2024'!$B$5:$B$15,MATCH(L11,'DS2024'!$A$5:$A$15,1)+1),
INDEX('DS2024'!$A$5:$A$15,MATCH(L11,'DS2024'!$A$5:$A$15,1)):
INDEX('DS2024'!$A$5:$A$15,MATCH(L11,'DS2024'!$A$5:$A$15,1)+1)),
IF($Y$3=Database!$A$3,
_xlfn.FORECAST.LINEAR(
L11,
INDEX('DS2024'!$E$5:$E$15,MATCH(L11,'DS2024'!$D$5:$D$15,1)):
INDEX('DS2024'!$E$5:$E$15,MATCH(L11,'DS2024'!$D$5:$D$15,1)+1),
INDEX('DS2024'!$D$5:$D$15,MATCH(L11,'DS2024'!$D$5:$D$15,1)):
INDEX('DS2024'!$D$5:$D$15,MATCH(L11,'DS2024'!$D$5:$D$15,1)+1)),
IF($Y$3=Database!$A$4,
_xlfn.FORECAST.LINEAR(
L11,
INDEX('DS2024'!$H$5:$H$15,MATCH(L11,'DS2024'!$G$5:$G$15,1)):
INDEX('DS2024'!$H$5:$H$15,MATCH(L11,'DS2024'!$G$5:$G$15,1)+1),
INDEX('DS2024'!$G$5:$G$15,MATCH(L11,'DS2024'!$G$5:$G$15,1)):
INDEX('DS2024'!$G$5:$G$15,MATCH(L11,'DS2024'!$G$5:$G$15,1)+1)),
IF($Y$3=Database!$A$5,
_xlfn.FORECAST.LINEAR(
L11,
INDEX('DS2024'!$K$5:$K$15,MATCH(L11,'DS2024'!$J$5:$J$15,1)):
INDEX('DS2024'!$K$5:$K$15,MATCH(L11,'DS2024'!$J$5:$J$15,1)+1),
INDEX('DS2024'!$J$5:$J$15,MATCH(L11,'DS2024'!$J$5:$J$15,1)):
INDEX('DS2024'!$J$5:$J$15,MATCH(L11,'DS2024'!$J$5:$J$15,1)+1)),
IF($Y$3=Database!$A$6,
_xlfn.FORECAST.LINEAR(
L11,
INDEX('DS2024'!$N$5:$N$15,MATCH(L11,'DS2024'!$M$5:$M$15,1)):
INDEX('DS2024'!$N$5:$N$15,MATCH(L11,'DS2024'!$M$5:$M$15,1)+1),
INDEX('DS2024'!$M$5:$M$15,MATCH(L11,'DS2024'!$M$5:$M$15,1)):
INDEX('DS2024'!$M$5:$M$15,MATCH(L11,'DS2024'!$M$5:$M$15,1)+1)),
IF($Y$3=Database!$A$7,
_xlfn.FORECAST.LINEAR(
L11,
INDEX('DS2024'!$Q$5:$Q$15,MATCH(L11,'DS2024'!$P$5:$P$15,1)):
INDEX('DS2024'!$Q$5:$Q$15,MATCH(L11,'DS2024'!$P$5:$P$15,1)+1),
INDEX('DS2024'!$P$5:$P$15,MATCH(L11,'DS2024'!$P$5:$P$15,1)):
INDEX('DS2024'!$P$5:$P$15,MATCH(L11,'DS2024'!$P$5:$P$15,1)+1)),
IF($Y$3=Database!$A$8,
_xlfn.FORECAST.LINEAR(
L11,
INDEX('DS2024'!$T$5:$T$15,MATCH(L11,'DS2024'!$S$5:$S$15,1)):
INDEX('DS2024'!$T$5:$T$15,MATCH(L11,'DS2024'!$S$5:$S$15,1)+1),
INDEX('DS2024'!$S$5:$S$15,MATCH(L11,'DS2024'!$S$5:$S$15,1)):
INDEX('DS2024'!$S$5:$S$15,MATCH(L11,'DS2024'!$S$5:$S$15,1)+1)),
IF($T$3=Database!$A$9,
_xlfn.FORECAST.LINEAR(
L11,
INDEX('DS2024'!$W$5:$W$15,MATCH(L11,'DS2024'!$V$5:$V$15,1)):
INDEX('DS2024'!$W$5:$W$15,MATCH(L11,'DS2024'!$V$5:$V$15,1)+1),
INDEX('DS2024'!$V$5:$V$15,MATCH(L11,'DS2024'!$V$5:$V$15,1)):
INDEX('DS2024'!$V$5:$V$15,MATCH(L11,'DS2024'!$V$5:$V$15,1)+1)),
IF($T$3=Database!$A$10,
_xlfn.FORECAST.LINEAR(
L11,
INDEX('DS2024'!$Z$5:$Z$15,MATCH(L11,'DS2024'!$Y$5:$Y$15,1)):
INDEX('DS2024'!$Z$5:$Z$15,MATCH(L11,'DS2024'!$Y$5:$Y$15,1)+1),
INDEX('DS2024'!$Y$5:$Y$15,MATCH(L11,'DS2024'!$Y$5:$Y$15,1)):
INDEX('DS2024'!$Y$5:$Y$15,MATCH(L11,'DS2024'!$Y$5:$Y$15,1)+1))
)))))))))))))))))))</f>
        <v>0.18313676170672211</v>
      </c>
      <c r="Z11" s="50">
        <f>IF($Z$3=Database!$A$11,
_xlfn.FORECAST.LINEAR(
N11,
INDEX('DS2024'!$B$20:$B$35,MATCH(N11,'DS2024'!$A$20:$A$35,1)):
INDEX('DS2024'!$B$20:$B$35,MATCH(N11,'DS2024'!$A$20:$A$35,1)+1),
INDEX('DS2024'!$A$20:$A$35,MATCH(N11,'DS2024'!$A$20:$A$35,1)):
INDEX('DS2024'!$A$20:$A$35,MATCH(N11,'DS2024'!$A$20:$A$35,1)+1)),
IF($Z$3=Database!$A$12,
_xlfn.FORECAST.LINEAR(
N11,
INDEX('DS2024'!$E$20:$E$35,MATCH(N11,'DS2024'!$D$20:$D$35,1)):
INDEX('DS2024'!$E$20:$E$35,MATCH(N11,'DS2024'!$D$20:$D$35,1)+1),
INDEX('DS2024'!$D$20:$D$35,MATCH(N11,'DS2024'!$D$20:$D$35,1)):
INDEX('DS2024'!$D$20:$D$35,MATCH(N11,'DS2024'!$D$20:$D$35,1)+1)),
IF($Z$3=Database!$A$13,
_xlfn.FORECAST.LINEAR(
N11,
INDEX('DS2024'!$H$20:$H$35,MATCH(N11,'DS2024'!$G$20:$G$35,1)):
INDEX('DS2024'!$H$20:$H$35,MATCH(N11,'DS2024'!$G$20:$G$35,1)+1),
INDEX('DS2024'!$G$20:$G$35,MATCH(N11,'DS2024'!$G$20:$G$35,1)):
INDEX('DS2024'!$G$20:$G$35,MATCH(N11,'DS2024'!$G$20:$G$35,1)+1)),
IF($Z$3=Database!$A$14,
_xlfn.FORECAST.LINEAR(
N11,
INDEX('DS2024'!$K$20:$K$35,MATCH(N11,'DS2024'!$J$20:$J$35,1)):
INDEX('DS2024'!$K$20:$K$35,MATCH(N11,'DS2024'!$J$20:$J$35,1)+1),
INDEX('DS2024'!$J$20:$J$35,MATCH(N11,'DS2024'!$J$20:$J$35,1)):
INDEX('DS2024'!$J$20:$J$35,MATCH(N11,'DS2024'!$J$20:$J$35,1)+1)),
IF($Z$3=Database!$A$15,
_xlfn.FORECAST.LINEAR(
N11,
INDEX('DS2024'!$N$20:$N$35,MATCH(N11,'DS2024'!$M$20:$M$35,1)):
INDEX('DS2024'!$N$20:$N$35,MATCH(N11,'DS2024'!$M$20:$M$35,1)+1),
INDEX('DS2024'!$M$20:$M$35,MATCH(N11,'DS2024'!$M$20:$M$35,1)):
INDEX('DS2024'!$M$20:$M$35,MATCH(N11,'DS2024'!$M$20:$M$35,1)+1)),
IF($Z$3=Database!$A$16,
_xlfn.FORECAST.LINEAR(
N11,
INDEX('DS2024'!$Q$20:$Q$35,MATCH(N11,'DS2024'!$P$20:$P$35,1)):
INDEX('DS2024'!$Q$20:$Q$35,MATCH(N11,'DS2024'!$P$20:$P$35,1)+1),
INDEX('DS2024'!$P$20:$P$35,MATCH(N11,'DS2024'!$P$20:$P$35,1)):
INDEX('DS2024'!$P$20:$P$35,MATCH(N11,'DS2024'!$P$20:$P$35,1)+1)),
IF($Z$3=Database!$A$17,
_xlfn.FORECAST.LINEAR(
N11,
INDEX('DS2024'!$T$20:$T$35,MATCH(N11,'DS2024'!$S$20:$S$35,1)):
INDEX('DS2024'!$T$20:$T$35,MATCH(N11,'DS2024'!$S$20:$S$35,1)+1),
INDEX('DS2024'!$S$20:$S$35,MATCH(N11,'DS2024'!$S$20:$S$35,1)):
INDEX('DS2024'!$S$20:$S$35,MATCH(N11,'DS2024'!$S$20:$S$35,1)+1)),
IF($Z$3=Database!$A$18,
_xlfn.FORECAST.LINEAR(
N11,
INDEX('DS2024'!$W$20:$W$35,MATCH(N11,'DS2024'!$V$20:$V$35,1)):
INDEX('DS2024'!$W$20:$W$35,MATCH(N11,'DS2024'!$V$20:$V$35,1)+1),
INDEX('DS2024'!$V$20:$V$35,MATCH(N11,'DS2024'!$V$20:$V$35,1)):
INDEX('DS2024'!$V$20:$V$35,MATCH(N11,'DS2024'!$V$20:$V$35,1)+1)),
IF($Z$3=Database!$A$19,
_xlfn.FORECAST.LINEAR(
N11,
INDEX('DS2024'!$Z$20:$Z$35,MATCH(N11,'DS2024'!$Y$20:$Y$35,1)):
INDEX('DS2024'!$Z$20:$Z$35,MATCH(N11,'DS2024'!$Y$20:$Y$35,1)+1),
INDEX('DS2024'!$Y$20:$Y$35,MATCH(N11,'DS2024'!$Y$20:$Y$35,1)):
INDEX('DS2024'!$Y$20:$Y$35,MATCH(N11,'DS2024'!$Y$20:$Y$35,1)+1)),
IF($Z$3=Database!$A$20,
_xlfn.FORECAST.LINEAR(
N11,
INDEX('DS2024'!$AC$20:$AC$35,MATCH(N11,'DS2024'!$AB$20:$AB$35,1)):
INDEX('DS2024'!$AC$20:$AC$35,MATCH(N11,'DS2024'!$AB$20:$AB$35,1)+1),
INDEX('DS2024'!$AB$20:$AB$35,MATCH(N11,'DS2024'!$AB$20:$AB$35,1)):
INDEX('DS2024'!$AB$20:$AB$35,MATCH(N11,'DS2024'!$AB$20:$AB$35,1)+1)),
IF($Z$3=Database!$A$2,
_xlfn.FORECAST.LINEAR(
N11,
INDEX('DS2024'!$B$5:$B$15,MATCH(N11,'DS2024'!$A$5:$A$15,1)):
INDEX('DS2024'!$B$5:$B$15,MATCH(N11,'DS2024'!$A$5:$A$15,1)+1),
INDEX('DS2024'!$A$5:$A$15,MATCH(N11,'DS2024'!$A$5:$A$15,1)):
INDEX('DS2024'!$A$5:$A$15,MATCH(N11,'DS2024'!$A$5:$A$15,1)+1)),
IF($Z$3=Database!$A$3,
_xlfn.FORECAST.LINEAR(
N11,
INDEX('DS2024'!$E$5:$E$15,MATCH(N11,'DS2024'!$D$5:$D$15,1)):
INDEX('DS2024'!$E$5:$E$15,MATCH(N11,'DS2024'!$D$5:$D$15,1)+1),
INDEX('DS2024'!$D$5:$D$15,MATCH(N11,'DS2024'!$D$5:$D$15,1)):
INDEX('DS2024'!$D$5:$D$15,MATCH(N11,'DS2024'!$D$5:$D$15,1)+1)),
IF($Z$3=Database!$A$4,
_xlfn.FORECAST.LINEAR(
N11,
INDEX('DS2024'!$H$5:$H$15,MATCH(N11,'DS2024'!$G$5:$G$15,1)):
INDEX('DS2024'!$H$5:$H$15,MATCH(N11,'DS2024'!$G$5:$G$15,1)+1),
INDEX('DS2024'!$G$5:$G$15,MATCH(N11,'DS2024'!$G$5:$G$15,1)):
INDEX('DS2024'!$G$5:$G$15,MATCH(N11,'DS2024'!$G$5:$G$15,1)+1)),
IF($Z$3=Database!$A$5,
_xlfn.FORECAST.LINEAR(
N11,
INDEX('DS2024'!$K$5:$K$15,MATCH(N11,'DS2024'!$J$5:$J$15,1)):
INDEX('DS2024'!$K$5:$K$15,MATCH(N11,'DS2024'!$J$5:$J$15,1)+1),
INDEX('DS2024'!$J$5:$J$15,MATCH(N11,'DS2024'!$J$5:$J$15,1)):
INDEX('DS2024'!$J$5:$J$15,MATCH(N11,'DS2024'!$J$5:$J$15,1)+1)),
IF($Z$3=Database!$A$6,
_xlfn.FORECAST.LINEAR(
N11,
INDEX('DS2024'!$N$5:$N$15,MATCH(N11,'DS2024'!$M$5:$M$15,1)):
INDEX('DS2024'!$N$5:$N$15,MATCH(N11,'DS2024'!$M$5:$M$15,1)+1),
INDEX('DS2024'!$M$5:$M$15,MATCH(N11,'DS2024'!$M$5:$M$15,1)):
INDEX('DS2024'!$M$5:$M$15,MATCH(N11,'DS2024'!$M$5:$M$15,1)+1)),
IF($Z$3=Database!$A$7,
_xlfn.FORECAST.LINEAR(
N11,
INDEX('DS2024'!$Q$5:$Q$15,MATCH(N11,'DS2024'!$P$5:$P$15,1)):
INDEX('DS2024'!$Q$5:$Q$15,MATCH(N11,'DS2024'!$P$5:$P$15,1)+1),
INDEX('DS2024'!$P$5:$P$15,MATCH(N11,'DS2024'!$P$5:$P$15,1)):
INDEX('DS2024'!$P$5:$P$15,MATCH(N11,'DS2024'!$P$5:$P$15,1)+1)),
IF($Z$3=Database!$A$8,
_xlfn.FORECAST.LINEAR(
N11,
INDEX('DS2024'!$T$5:$T$15,MATCH(N11,'DS2024'!$S$5:$S$15,1)):
INDEX('DS2024'!$T$5:$T$15,MATCH(N11,'DS2024'!$S$5:$S$15,1)+1),
INDEX('DS2024'!$S$5:$S$15,MATCH(N11,'DS2024'!$S$5:$S$15,1)):
INDEX('DS2024'!$S$5:$S$15,MATCH(N11,'DS2024'!$S$5:$S$15,1)+1)),
IF($Z$3=Database!$A$9,
_xlfn.FORECAST.LINEAR(
N11,
INDEX('DS2024'!$W$5:$W$15,MATCH(N11,'DS2024'!$V$5:$V$15,1)):
INDEX('DS2024'!$W$5:$W$15,MATCH(N11,'DS2024'!$V$5:$V$15,1)+1),
INDEX('DS2024'!$V$5:$V$15,MATCH(N11,'DS2024'!$V$5:$V$15,1)):
INDEX('DS2024'!$V$5:$V$15,MATCH(N11,'DS2024'!$V$5:$V$15,1)+1)),
IF($Z$3=Database!$A$10,
_xlfn.FORECAST.LINEAR(
N11,
INDEX('DS2024'!$Z$5:$Z$15,MATCH(N11,'DS2024'!$Y$5:$Y$15,1)):
INDEX('DS2024'!$Z$5:$Z$15,MATCH(N11,'DS2024'!$Y$5:$Y$15,1)+1),
INDEX('DS2024'!$Y$5:$Y$15,MATCH(N11,'DS2024'!$Y$5:$Y$15,1)):
INDEX('DS2024'!$Y$5:$Y$15,MATCH(N11,'DS2024'!$Y$5:$Y$15,1)+1))
)))))))))))))))))))</f>
        <v>0.1031862184739598</v>
      </c>
      <c r="AA11" s="50">
        <f>IF($AA$3=Database!$A$11,
_xlfn.FORECAST.LINEAR(
P11,
INDEX('DS2024'!$B$20:$B$35,MATCH(P11,'DS2024'!$A$20:$A$35,1)):
INDEX('DS2024'!$B$20:$B$35,MATCH(P11,'DS2024'!$A$20:$A$35,1)+1),
INDEX('DS2024'!$A$20:$A$35,MATCH(P11,'DS2024'!$A$20:$A$35,1)):
INDEX('DS2024'!$A$20:$A$35,MATCH(P11,'DS2024'!$A$20:$A$35,1)+1)),
IF($AA$3=Database!$A$12,
_xlfn.FORECAST.LINEAR(
P11,
INDEX('DS2024'!$E$20:$E$35,MATCH(P11,'DS2024'!$D$20:$D$35,1)):
INDEX('DS2024'!$E$20:$E$35,MATCH(P11,'DS2024'!$D$20:$D$35,1)+1),
INDEX('DS2024'!$D$20:$D$35,MATCH(P11,'DS2024'!$D$20:$D$35,1)):
INDEX('DS2024'!$D$20:$D$35,MATCH(P11,'DS2024'!$D$20:$D$35,1)+1)),
IF($AA$3=Database!$A$13,
_xlfn.FORECAST.LINEAR(
P11,
INDEX('DS2024'!$H$20:$H$35,MATCH(P11,'DS2024'!$G$20:$G$35,1)):
INDEX('DS2024'!$H$20:$H$35,MATCH(P11,'DS2024'!$G$20:$G$35,1)+1),
INDEX('DS2024'!$G$20:$G$35,MATCH(P11,'DS2024'!$G$20:$G$35,1)):
INDEX('DS2024'!$G$20:$G$35,MATCH(P11,'DS2024'!$G$20:$G$35,1)+1)),
IF($AA$3=Database!$A$14,
_xlfn.FORECAST.LINEAR(
P11,
INDEX('DS2024'!$K$20:$K$35,MATCH(P11,'DS2024'!$J$20:$J$35,1)):
INDEX('DS2024'!$K$20:$K$35,MATCH(P11,'DS2024'!$J$20:$J$35,1)+1),
INDEX('DS2024'!$J$20:$J$35,MATCH(P11,'DS2024'!$J$20:$J$35,1)):
INDEX('DS2024'!$J$20:$J$35,MATCH(P11,'DS2024'!$J$20:$J$35,1)+1)),
IF($AA$3=Database!$A$15,
_xlfn.FORECAST.LINEAR(
P11,
INDEX('DS2024'!$N$20:$N$35,MATCH(P11,'DS2024'!$M$20:$M$35,1)):
INDEX('DS2024'!$N$20:$N$35,MATCH(P11,'DS2024'!$M$20:$M$35,1)+1),
INDEX('DS2024'!$M$20:$M$35,MATCH(P11,'DS2024'!$M$20:$M$35,1)):
INDEX('DS2024'!$M$20:$M$35,MATCH(P11,'DS2024'!$M$20:$M$35,1)+1)),
IF($AA$3=Database!$A$16,
_xlfn.FORECAST.LINEAR(
P11,
INDEX('DS2024'!$Q$20:$Q$35,MATCH(P11,'DS2024'!$P$20:$P$35,1)):
INDEX('DS2024'!$Q$20:$Q$35,MATCH(P11,'DS2024'!$P$20:$P$35,1)+1),
INDEX('DS2024'!$P$20:$P$35,MATCH(P11,'DS2024'!$P$20:$P$35,1)):
INDEX('DS2024'!$P$20:$P$35,MATCH(P11,'DS2024'!$P$20:$P$35,1)+1)),
IF($AA$3=Database!$A$17,
_xlfn.FORECAST.LINEAR(
P11,
INDEX('DS2024'!$T$20:$T$35,MATCH(P11,'DS2024'!$S$20:$S$35,1)):
INDEX('DS2024'!$T$20:$T$35,MATCH(P11,'DS2024'!$S$20:$S$35,1)+1),
INDEX('DS2024'!$S$20:$S$35,MATCH(P11,'DS2024'!$S$20:$S$35,1)):
INDEX('DS2024'!$S$20:$S$35,MATCH(P11,'DS2024'!$S$20:$S$35,1)+1)),
IF($AA$3=Database!$A$18,
_xlfn.FORECAST.LINEAR(
P11,
INDEX('DS2024'!$W$20:$W$35,MATCH(P11,'DS2024'!$V$20:$V$35,1)):
INDEX('DS2024'!$W$20:$W$35,MATCH(P11,'DS2024'!$V$20:$V$35,1)+1),
INDEX('DS2024'!$V$20:$V$35,MATCH(P11,'DS2024'!$V$20:$V$35,1)):
INDEX('DS2024'!$V$20:$V$35,MATCH(P11,'DS2024'!$V$20:$V$35,1)+1)),
IF($AA$3=Database!$A$19,
_xlfn.FORECAST.LINEAR(
P11,
INDEX('DS2024'!$Z$20:$Z$35,MATCH(P11,'DS2024'!$Y$20:$Y$35,1)):
INDEX('DS2024'!$Z$20:$Z$35,MATCH(P11,'DS2024'!$Y$20:$Y$35,1)+1),
INDEX('DS2024'!$Y$20:$Y$35,MATCH(P11,'DS2024'!$Y$20:$Y$35,1)):
INDEX('DS2024'!$Y$20:$Y$35,MATCH(P11,'DS2024'!$Y$20:$Y$35,1)+1)),
IF($AA$3=Database!$A$20,
_xlfn.FORECAST.LINEAR(
P11,
INDEX('DS2024'!$AC$20:$AC$35,MATCH(P11,'DS2024'!$AB$20:$AB$35,1)):
INDEX('DS2024'!$AC$20:$AC$35,MATCH(P11,'DS2024'!$AB$20:$AB$35,1)+1),
INDEX('DS2024'!$AB$20:$AB$35,MATCH(P11,'DS2024'!$AB$20:$AB$35,1)):
INDEX('DS2024'!$AB$20:$AB$35,MATCH(P11,'DS2024'!$AB$20:$AB$35,1)+1)),
IF($AA$3=Database!$A$2,
_xlfn.FORECAST.LINEAR(
P11,
INDEX('DS2024'!$B$5:$B$15,MATCH(P11,'DS2024'!$A$5:$A$15,1)):
INDEX('DS2024'!$B$5:$B$15,MATCH(P11,'DS2024'!$A$5:$A$15,1)+1),
INDEX('DS2024'!$A$5:$A$15,MATCH(P11,'DS2024'!$A$5:$A$15,1)):
INDEX('DS2024'!$A$5:$A$15,MATCH(P11,'DS2024'!$A$5:$A$15,1)+1)),
IF($AA$3=Database!$A$3,
_xlfn.FORECAST.LINEAR(
P11,
INDEX('DS2024'!$E$5:$E$15,MATCH(P11,'DS2024'!$D$5:$D$15,1)):
INDEX('DS2024'!$E$5:$E$15,MATCH(P11,'DS2024'!$D$5:$D$15,1)+1),
INDEX('DS2024'!$D$5:$D$15,MATCH(P11,'DS2024'!$D$5:$D$15,1)):
INDEX('DS2024'!$D$5:$D$15,MATCH(P11,'DS2024'!$D$5:$D$15,1)+1)),
IF($AA$3=Database!$A$4,
_xlfn.FORECAST.LINEAR(
P11,
INDEX('DS2024'!$H$5:$H$15,MATCH(P11,'DS2024'!$G$5:$G$15,1)):
INDEX('DS2024'!$H$5:$H$15,MATCH(P11,'DS2024'!$G$5:$G$15,1)+1),
INDEX('DS2024'!$G$5:$G$15,MATCH(P11,'DS2024'!$G$5:$G$15,1)):
INDEX('DS2024'!$G$5:$G$15,MATCH(P11,'DS2024'!$G$5:$G$15,1)+1)),
IF($AA$3=Database!$A$5,
_xlfn.FORECAST.LINEAR(
P11,
INDEX('DS2024'!$K$5:$K$15,MATCH(P11,'DS2024'!$J$5:$J$15,1)):
INDEX('DS2024'!$K$5:$K$15,MATCH(P11,'DS2024'!$J$5:$J$15,1)+1),
INDEX('DS2024'!$J$5:$J$15,MATCH(P11,'DS2024'!$J$5:$J$15,1)):
INDEX('DS2024'!$J$5:$J$15,MATCH(P11,'DS2024'!$J$5:$J$15,1)+1)),
IF($AA$3=Database!$A$6,
_xlfn.FORECAST.LINEAR(
P11,
INDEX('DS2024'!$N$5:$N$15,MATCH(P11,'DS2024'!$M$5:$M$15,1)):
INDEX('DS2024'!$N$5:$N$15,MATCH(P11,'DS2024'!$M$5:$M$15,1)+1),
INDEX('DS2024'!$M$5:$M$15,MATCH(P11,'DS2024'!$M$5:$M$15,1)):
INDEX('DS2024'!$M$5:$M$15,MATCH(P11,'DS2024'!$M$5:$M$15,1)+1)),
IF($AA$3=Database!$A$7,
_xlfn.FORECAST.LINEAR(
P11,
INDEX('DS2024'!$Q$5:$Q$15,MATCH(P11,'DS2024'!$P$5:$P$15,1)):
INDEX('DS2024'!$Q$5:$Q$15,MATCH(P11,'DS2024'!$P$5:$P$15,1)+1),
INDEX('DS2024'!$P$5:$P$15,MATCH(P11,'DS2024'!$P$5:$P$15,1)):
INDEX('DS2024'!$P$5:$P$15,MATCH(P11,'DS2024'!$P$5:$P$15,1)+1)),
IF($AA$3=Database!$A$8,
_xlfn.FORECAST.LINEAR(
P11,
INDEX('DS2024'!$T$5:$T$15,MATCH(P11,'DS2024'!$S$5:$S$15,1)):
INDEX('DS2024'!$T$5:$T$15,MATCH(P11,'DS2024'!$S$5:$S$15,1)+1),
INDEX('DS2024'!$S$5:$S$15,MATCH(P11,'DS2024'!$S$5:$S$15,1)):
INDEX('DS2024'!$S$5:$S$15,MATCH(P11,'DS2024'!$S$5:$S$15,1)+1)),
IF($AA$3=Database!$A$9,
_xlfn.FORECAST.LINEAR(
P11,
INDEX('DS2024'!$W$5:$W$15,MATCH(P11,'DS2024'!$V$5:$V$15,1)):
INDEX('DS2024'!$W$5:$W$15,MATCH(P11,'DS2024'!$V$5:$V$15,1)+1),
INDEX('DS2024'!$V$5:$V$15,MATCH(P11,'DS2024'!$V$5:$V$15,1)):
INDEX('DS2024'!$V$5:$V$15,MATCH(P11,'DS2024'!$V$5:$V$15,1)+1)),
IF($AA$3=Database!$A$10,
_xlfn.FORECAST.LINEAR(
P11,
INDEX('DS2024'!$Z$5:$Z$15,MATCH(P11,'DS2024'!$Y$5:$Y$15,1)):
INDEX('DS2024'!$Z$5:$Z$15,MATCH(P11,'DS2024'!$Y$5:$Y$15,1)+1),
INDEX('DS2024'!$Y$5:$Y$15,MATCH(P11,'DS2024'!$Y$5:$Y$15,1)):
INDEX('DS2024'!$Y$5:$Y$15,MATCH(P11,'DS2024'!$Y$5:$Y$15,1)+1))
)))))))))))))))))))</f>
        <v>0.10357792078020706</v>
      </c>
      <c r="AB11" s="50">
        <f>IF($AB$3=Database!$A$11,
_xlfn.FORECAST.LINEAR(
R11,
INDEX('DS2024'!$B$20:$B$35,MATCH(R11,'DS2024'!$A$20:$A$35,1)):
INDEX('DS2024'!$B$20:$B$35,MATCH(R11,'DS2024'!$A$20:$A$35,1)+1),
INDEX('DS2024'!$A$20:$A$35,MATCH(R11,'DS2024'!$A$20:$A$35,1)):
INDEX('DS2024'!$A$20:$A$35,MATCH(R11,'DS2024'!$A$20:$A$35,1)+1)),
IF($AB$3=Database!$A$12,
_xlfn.FORECAST.LINEAR(
R11,
INDEX('DS2024'!$E$20:$E$35,MATCH(R11,'DS2024'!$D$20:$D$35,1)):
INDEX('DS2024'!$E$20:$E$35,MATCH(R11,'DS2024'!$D$20:$D$35,1)+1),
INDEX('DS2024'!$D$20:$D$35,MATCH(R11,'DS2024'!$D$20:$D$35,1)):
INDEX('DS2024'!$D$20:$D$35,MATCH(R11,'DS2024'!$D$20:$D$35,1)+1)),
IF($AB$3=Database!$A$13,
_xlfn.FORECAST.LINEAR(
R11,
INDEX('DS2024'!$H$20:$H$35,MATCH(R11,'DS2024'!$G$20:$G$35,1)):
INDEX('DS2024'!$H$20:$H$35,MATCH(R11,'DS2024'!$G$20:$G$35,1)+1),
INDEX('DS2024'!$G$20:$G$35,MATCH(R11,'DS2024'!$G$20:$G$35,1)):
INDEX('DS2024'!$G$20:$G$35,MATCH(R11,'DS2024'!$G$20:$G$35,1)+1)),
IF($AB$3=Database!$A$14,
_xlfn.FORECAST.LINEAR(
R11,
INDEX('DS2024'!$K$20:$K$35,MATCH(R11,'DS2024'!$J$20:$J$35,1)):
INDEX('DS2024'!$K$20:$K$35,MATCH(R11,'DS2024'!$J$20:$J$35,1)+1),
INDEX('DS2024'!$J$20:$J$35,MATCH(R11,'DS2024'!$J$20:$J$35,1)):
INDEX('DS2024'!$J$20:$J$35,MATCH(R11,'DS2024'!$J$20:$J$35,1)+1)),
IF($AB$3=Database!$A$15,
_xlfn.FORECAST.LINEAR(
R11,
INDEX('DS2024'!$N$20:$N$35,MATCH(R11,'DS2024'!$M$20:$M$35,1)):
INDEX('DS2024'!$N$20:$N$35,MATCH(R11,'DS2024'!$M$20:$M$35,1)+1),
INDEX('DS2024'!$M$20:$M$35,MATCH(R11,'DS2024'!$M$20:$M$35,1)):
INDEX('DS2024'!$M$20:$M$35,MATCH(R11,'DS2024'!$M$20:$M$35,1)+1)),
IF($AB$3=Database!$A$16,
_xlfn.FORECAST.LINEAR(
R11,
INDEX('DS2024'!$Q$20:$Q$35,MATCH(R11,'DS2024'!$P$20:$P$35,1)):
INDEX('DS2024'!$Q$20:$Q$35,MATCH(R11,'DS2024'!$P$20:$P$35,1)+1),
INDEX('DS2024'!$P$20:$P$35,MATCH(R11,'DS2024'!$P$20:$P$35,1)):
INDEX('DS2024'!$P$20:$P$35,MATCH(R11,'DS2024'!$P$20:$P$35,1)+1)),
IF($AB$3=Database!$A$17,
_xlfn.FORECAST.LINEAR(
R11,
INDEX('DS2024'!$T$20:$T$35,MATCH(R11,'DS2024'!$S$20:$S$35,1)):
INDEX('DS2024'!$T$20:$T$35,MATCH(R11,'DS2024'!$S$20:$S$35,1)+1),
INDEX('DS2024'!$S$20:$S$35,MATCH(R11,'DS2024'!$S$20:$S$35,1)):
INDEX('DS2024'!$S$20:$S$35,MATCH(R11,'DS2024'!$S$20:$S$35,1)+1)),
IF($AB$3=Database!$A$18,
_xlfn.FORECAST.LINEAR(
R11,
INDEX('DS2024'!$W$20:$W$35,MATCH(R11,'DS2024'!$V$20:$V$35,1)):
INDEX('DS2024'!$W$20:$W$35,MATCH(R11,'DS2024'!$V$20:$V$35,1)+1),
INDEX('DS2024'!$V$20:$V$35,MATCH(R11,'DS2024'!$V$20:$V$35,1)):
INDEX('DS2024'!$V$20:$V$35,MATCH(R11,'DS2024'!$V$20:$V$35,1)+1)),
IF($AB$3=Database!$A$19,
_xlfn.FORECAST.LINEAR(
R11,
INDEX('DS2024'!$Z$20:$Z$35,MATCH(R11,'DS2024'!$Y$20:$Y$35,1)):
INDEX('DS2024'!$Z$20:$Z$35,MATCH(R11,'DS2024'!$Y$20:$Y$35,1)+1),
INDEX('DS2024'!$Y$20:$Y$35,MATCH(R11,'DS2024'!$Y$20:$Y$35,1)):
INDEX('DS2024'!$Y$20:$Y$35,MATCH(R11,'DS2024'!$Y$20:$Y$35,1)+1)),
IF($AB$3=Database!$A$20,
_xlfn.FORECAST.LINEAR(
R11,
INDEX('DS2024'!$AC$20:$AC$35,MATCH(R11,'DS2024'!$AB$20:$AB$35,1)):
INDEX('DS2024'!$AC$20:$AC$35,MATCH(R11,'DS2024'!$AB$20:$AB$35,1)+1),
INDEX('DS2024'!$AB$20:$AB$35,MATCH(R11,'DS2024'!$AB$20:$AB$35,1)):
INDEX('DS2024'!$AB$20:$AB$35,MATCH(R11,'DS2024'!$AB$20:$AB$35,1)+1)),
IF($AB$3=Database!$A$2,
_xlfn.FORECAST.LINEAR(
R11,
INDEX('DS2024'!$B$5:$B$15,MATCH(R11,'DS2024'!$A$5:$A$15,1)):
INDEX('DS2024'!$B$5:$B$15,MATCH(R11,'DS2024'!$A$5:$A$15,1)+1),
INDEX('DS2024'!$A$5:$A$15,MATCH(R11,'DS2024'!$A$5:$A$15,1)):
INDEX('DS2024'!$A$5:$A$15,MATCH(R11,'DS2024'!$A$5:$A$15,1)+1)),
IF($AB$3=Database!$A$3,
_xlfn.FORECAST.LINEAR(
R11,
INDEX('DS2024'!$E$5:$E$15,MATCH(R11,'DS2024'!$D$5:$D$15,1)):
INDEX('DS2024'!$E$5:$E$15,MATCH(R11,'DS2024'!$D$5:$D$15,1)+1),
INDEX('DS2024'!$D$5:$D$15,MATCH(R11,'DS2024'!$D$5:$D$15,1)):
INDEX('DS2024'!$D$5:$D$15,MATCH(R11,'DS2024'!$D$5:$D$15,1)+1)),
IF($AB$3=Database!$A$4,
_xlfn.FORECAST.LINEAR(
R11,
INDEX('DS2024'!$H$5:$H$15,MATCH(R11,'DS2024'!$G$5:$G$15,1)):
INDEX('DS2024'!$H$5:$H$15,MATCH(R11,'DS2024'!$G$5:$G$15,1)+1),
INDEX('DS2024'!$G$5:$G$15,MATCH(R11,'DS2024'!$G$5:$G$15,1)):
INDEX('DS2024'!$G$5:$G$15,MATCH(R11,'DS2024'!$G$5:$G$15,1)+1)),
IF($AB$3=Database!$A$5,
_xlfn.FORECAST.LINEAR(
R11,
INDEX('DS2024'!$K$5:$K$15,MATCH(R11,'DS2024'!$J$5:$J$15,1)):
INDEX('DS2024'!$K$5:$K$15,MATCH(R11,'DS2024'!$J$5:$J$15,1)+1),
INDEX('DS2024'!$J$5:$J$15,MATCH(R11,'DS2024'!$J$5:$J$15,1)):
INDEX('DS2024'!$J$5:$J$15,MATCH(R11,'DS2024'!$J$5:$J$15,1)+1)),
IF($AB$3=Database!$A$6,
_xlfn.FORECAST.LINEAR(
R11,
INDEX('DS2024'!$N$5:$N$15,MATCH(R11,'DS2024'!$M$5:$M$15,1)):
INDEX('DS2024'!$N$5:$N$15,MATCH(R11,'DS2024'!$M$5:$M$15,1)+1),
INDEX('DS2024'!$M$5:$M$15,MATCH(R11,'DS2024'!$M$5:$M$15,1)):
INDEX('DS2024'!$M$5:$M$15,MATCH(R11,'DS2024'!$M$5:$M$15,1)+1)),
IF($AB$3=Database!$A$7,
_xlfn.FORECAST.LINEAR(
R11,
INDEX('DS2024'!$Q$5:$Q$15,MATCH(R11,'DS2024'!$P$5:$P$15,1)):
INDEX('DS2024'!$Q$5:$Q$15,MATCH(R11,'DS2024'!$P$5:$P$15,1)+1),
INDEX('DS2024'!$P$5:$P$15,MATCH(R11,'DS2024'!$P$5:$P$15,1)):
INDEX('DS2024'!$P$5:$P$15,MATCH(R11,'DS2024'!$P$5:$P$15,1)+1)),
IF($AB$3=Database!$A$8,
_xlfn.FORECAST.LINEAR(
R11,
INDEX('DS2024'!$T$5:$T$15,MATCH(R11,'DS2024'!$S$5:$S$15,1)):
INDEX('DS2024'!$T$5:$T$15,MATCH(R11,'DS2024'!$S$5:$S$15,1)+1),
INDEX('DS2024'!$S$5:$S$15,MATCH(R11,'DS2024'!$S$5:$S$15,1)):
INDEX('DS2024'!$S$5:$S$15,MATCH(R11,'DS2024'!$S$5:$S$15,1)+1)),
IF($AB$3=Database!$A$9,
_xlfn.FORECAST.LINEAR(
R11,
INDEX('DS2024'!$W$5:$W$15,MATCH(R11,'DS2024'!$V$5:$V$15,1)):
INDEX('DS2024'!$W$5:$W$15,MATCH(R11,'DS2024'!$V$5:$V$15,1)+1),
INDEX('DS2024'!$V$5:$V$15,MATCH(R11,'DS2024'!$V$5:$V$15,1)):
INDEX('DS2024'!$V$5:$V$15,MATCH(R11,'DS2024'!$V$5:$V$15,1)+1)),
IF($AB$3=Database!$A$10,
_xlfn.FORECAST.LINEAR(
R11,
INDEX('DS2024'!$Z$5:$Z$15,MATCH(R11,'DS2024'!$Y$5:$Y$15,1)):
INDEX('DS2024'!$Z$5:$Z$15,MATCH(R11,'DS2024'!$Y$5:$Y$15,1)+1),
INDEX('DS2024'!$Y$5:$Y$15,MATCH(R11,'DS2024'!$Y$5:$Y$15,1)):
INDEX('DS2024'!$Y$5:$Y$15,MATCH(R11,'DS2024'!$Y$5:$Y$15,1)+1))
)))))))))))))))))))</f>
        <v>0.1041481274231584</v>
      </c>
      <c r="AC11" s="82">
        <f t="shared" si="0"/>
        <v>0.46400254118567547</v>
      </c>
      <c r="AD11" s="82">
        <f t="shared" si="1"/>
        <v>0.46475004698648581</v>
      </c>
      <c r="AE11" s="82">
        <f t="shared" si="2"/>
        <v>0.33195021858695334</v>
      </c>
      <c r="AF11" s="82">
        <f t="shared" si="3"/>
        <v>0.4640997169397808</v>
      </c>
      <c r="AG11" s="82">
        <f t="shared" si="4"/>
        <v>0.46332570866057809</v>
      </c>
      <c r="AH11" s="82">
        <f t="shared" si="5"/>
        <v>0.20016480581026955</v>
      </c>
      <c r="AI11" s="82">
        <f t="shared" si="6"/>
        <v>0.46280109549855486</v>
      </c>
      <c r="AJ11" s="83">
        <f t="shared" si="7"/>
        <v>0.46327678100816144</v>
      </c>
      <c r="AK11" s="83">
        <f t="shared" si="8"/>
        <v>0.46396924320000299</v>
      </c>
      <c r="AL11" s="42"/>
      <c r="AM11" s="42"/>
      <c r="AN11" s="42"/>
      <c r="AO11" s="42"/>
      <c r="AP11" s="42"/>
      <c r="AQ11" s="42"/>
      <c r="AR11" s="42"/>
      <c r="AS11" s="42"/>
      <c r="AT11" s="42"/>
      <c r="BD11" s="83" t="e">
        <f>#REF!/10</f>
        <v>#REF!</v>
      </c>
      <c r="BE11" s="83" t="e">
        <f>#REF!/10</f>
        <v>#REF!</v>
      </c>
      <c r="BF11" s="83" t="e">
        <f>#REF!/10</f>
        <v>#REF!</v>
      </c>
      <c r="BG11" s="83" t="e">
        <f>#REF!/10</f>
        <v>#REF!</v>
      </c>
      <c r="BH11" s="83">
        <f t="shared" si="9"/>
        <v>0</v>
      </c>
      <c r="BI11" s="83">
        <f t="shared" si="10"/>
        <v>0</v>
      </c>
      <c r="BJ11" s="83">
        <f t="shared" si="11"/>
        <v>0</v>
      </c>
      <c r="BK11" s="83">
        <f t="shared" si="12"/>
        <v>0</v>
      </c>
      <c r="BL11" s="83">
        <f t="shared" si="13"/>
        <v>0</v>
      </c>
    </row>
    <row r="12" spans="1:65" ht="14.25" customHeight="1">
      <c r="A12" s="31">
        <v>6</v>
      </c>
      <c r="B12" s="42">
        <f>'Evaluasi 100 C'!B12</f>
        <v>107.194</v>
      </c>
      <c r="C12" s="42">
        <f>'Evaluasi 100 C'!C12</f>
        <v>-0.35981991601679664</v>
      </c>
      <c r="D12" s="42">
        <f>'Evaluasi 100 C'!E12</f>
        <v>108.327</v>
      </c>
      <c r="E12" s="42">
        <f>'Evaluasi 100 C'!F12</f>
        <v>-0.3599558488302339</v>
      </c>
      <c r="F12" s="42">
        <f>'Evaluasi 100 C'!H12</f>
        <v>107.053</v>
      </c>
      <c r="G12" s="42">
        <f>'Evaluasi 100 C'!I12</f>
        <v>-0.22783319372980732</v>
      </c>
      <c r="H12" s="42">
        <f>'Evaluasi 100 C'!K12</f>
        <v>107.405</v>
      </c>
      <c r="I12" s="42">
        <f>'Evaluasi 100 C'!L12</f>
        <v>-0.35984523095380921</v>
      </c>
      <c r="J12" s="42">
        <f>'Evaluasi 100 C'!N12</f>
        <v>105.514</v>
      </c>
      <c r="K12" s="42">
        <f>'Evaluasi 100 C'!O12</f>
        <v>-0.35961835632873423</v>
      </c>
      <c r="L12" s="42">
        <f>'Evaluasi 100 C'!Q12</f>
        <v>106.88800000000001</v>
      </c>
      <c r="M12" s="42">
        <f>'Evaluasi 100 C'!R12</f>
        <v>-1.6244247363374875E-2</v>
      </c>
      <c r="N12" s="42">
        <f>'Evaluasi 100 C'!T12</f>
        <v>105.05800000000001</v>
      </c>
      <c r="O12" s="42">
        <f>'Evaluasi 100 C'!U12</f>
        <v>-0.35956364727054585</v>
      </c>
      <c r="P12" s="42">
        <f>'Evaluasi 100 C'!W12</f>
        <v>105.538</v>
      </c>
      <c r="Q12" s="42">
        <f>'Evaluasi 100 C'!X12</f>
        <v>-0.35962123575284938</v>
      </c>
      <c r="R12" s="42">
        <f>'Evaluasi 100 C'!Z12</f>
        <v>107.259</v>
      </c>
      <c r="S12" s="50">
        <f>'Evaluasi 100 C'!AA12</f>
        <v>-0.35982771445710854</v>
      </c>
      <c r="T12" s="50">
        <f>IF($T$3=Database!$A$11,
_xlfn.FORECAST.LINEAR(
B12,
INDEX('DS2024'!$B$20:$B$35,MATCH(B12,'DS2024'!$A$20:$A$35,1)):
INDEX('DS2024'!$B$20:$B$35,MATCH(B12,'DS2024'!$A$20:$A$35,1)+1),
INDEX('DS2024'!$A$20:$A$35,MATCH(B12,'DS2024'!$A$20:$A$35,1)):
INDEX('DS2024'!$A$20:$A$35,MATCH(B12,'DS2024'!$A$20:$A$35,1)+1)),
IF($T$3=Database!$A$12,
_xlfn.FORECAST.LINEAR(
B12,
INDEX('DS2024'!$E$20:$E$35,MATCH(B12,'DS2024'!$D$20:$D$35,1)):
INDEX('DS2024'!$E$20:$E$35,MATCH(B12,'DS2024'!$D$20:$D$35,1)+1),
INDEX('DS2024'!$D$20:$D$35,MATCH(B12,'DS2024'!$D$20:$D$35,1)):
INDEX('DS2024'!$D$20:$D$35,MATCH(B12,'DS2024'!$D$20:$D$35,1)+1)),
IF($T$3=Database!$A$13,
_xlfn.FORECAST.LINEAR(
B12,
INDEX('DS2024'!$H$20:$H$35,MATCH(B12,'DS2024'!$G$20:$G$35,1)):
INDEX('DS2024'!$H$20:$H$35,MATCH(B12,'DS2024'!$G$20:$G$35,1)+1),
INDEX('DS2024'!$G$20:$G$35,MATCH(B12,'DS2024'!$G$20:$G$35,1)):
INDEX('DS2024'!$G$20:$G$35,MATCH(B12,'DS2024'!$G$20:$G$35,1)+1)),
IF($T$3=Database!$A$14,
_xlfn.FORECAST.LINEAR(
B12,
INDEX('DS2024'!$K$20:$K$35,MATCH(B12,'DS2024'!$J$20:$J$35,1)):
INDEX('DS2024'!$K$20:$K$35,MATCH(B12,'DS2024'!$J$20:$J$35,1)+1),
INDEX('DS2024'!$J$20:$J$35,MATCH(B12,'DS2024'!$J$20:$J$35,1)):
INDEX('DS2024'!$J$20:$J$35,MATCH(B12,'DS2024'!$J$20:$J$35,1)+1)),
IF($T$3=Database!$A$15,
_xlfn.FORECAST.LINEAR(
B12,
INDEX('DS2024'!$N$20:$N$35,MATCH(B12,'DS2024'!$M$20:$M$35,1)):
INDEX('DS2024'!$N$20:$N$35,MATCH(B12,'DS2024'!$M$20:$M$35,1)+1),
INDEX('DS2024'!$M$20:$M$35,MATCH(B12,'DS2024'!$M$20:$M$35,1)):
INDEX('DS2024'!$M$20:$M$35,MATCH(B12,'DS2024'!$M$20:$M$35,1)+1)),
IF($T$3=Database!$A$16,
_xlfn.FORECAST.LINEAR(
B12,
INDEX('DS2024'!$Q$20:$Q$35,MATCH(B12,'DS2024'!$P$20:$P$35,1)):
INDEX('DS2024'!$Q$20:$Q$35,MATCH(B12,'DS2024'!$P$20:$P$35,1)+1),
INDEX('DS2024'!$P$20:$P$35,MATCH(B12,'DS2024'!$P$20:$P$35,1)):
INDEX('DS2024'!$P$20:$P$35,MATCH(B12,'DS2024'!$P$20:$P$35,1)+1)),
IF($T$3=Database!$A$17,
_xlfn.FORECAST.LINEAR(
B12,
INDEX('DS2024'!$T$20:$T$35,MATCH(B12,'DS2024'!$S$20:$S$35,1)):
INDEX('DS2024'!$T$20:$T$35,MATCH(B12,'DS2024'!$S$20:$S$35,1)+1),
INDEX('DS2024'!$S$20:$S$35,MATCH(B12,'DS2024'!$S$20:$S$35,1)):
INDEX('DS2024'!$S$20:$S$35,MATCH(B12,'DS2024'!$S$20:$S$35,1)+1)),
IF($T$3=Database!$A$18,
_xlfn.FORECAST.LINEAR(
B12,
INDEX('DS2024'!$W$20:$W$35,MATCH(B12,'DS2024'!$V$20:$V$35,1)):
INDEX('DS2024'!$W$20:$W$35,MATCH(B12,'DS2024'!$V$20:$V$35,1)+1),
INDEX('DS2024'!$V$20:$V$35,MATCH(B12,'DS2024'!$V$20:$V$35,1)):
INDEX('DS2024'!$V$20:$V$35,MATCH(B12,'DS2024'!$V$20:$V$35,1)+1)),
IF($T$3=Database!$A$19,
_xlfn.FORECAST.LINEAR(
B12,
INDEX('DS2024'!$Z$20:$Z$35,MATCH(B12,'DS2024'!$Y$20:$Y$35,1)):
INDEX('DS2024'!$Z$20:$Z$35,MATCH(B12,'DS2024'!$Y$20:$Y$35,1)+1),
INDEX('DS2024'!$Y$20:$Y$35,MATCH(B12,'DS2024'!$Y$20:$Y$35,1)):
INDEX('DS2024'!$Y$20:$Y$35,MATCH(B12,'DS2024'!$Y$20:$Y$35,1)+1)),
IF($T$3=Database!$A$20,
_xlfn.FORECAST.LINEAR(
B12,
INDEX('DS2024'!$AC$20:$AC$35,MATCH(B12,'DS2024'!$AB$20:$AB$35,1)):
INDEX('DS2024'!$AC$20:$AC$35,MATCH(B12,'DS2024'!$AB$20:$AB$35,1)+1),
INDEX('DS2024'!$AB$20:$AB$35,MATCH(B12,'DS2024'!$AB$20:$AB$35,1)):
INDEX('DS2024'!$AB$20:$AB$35,MATCH(B12,'DS2024'!$AB$20:$AB$35,1)+1)),
IF($T$3=Database!$A$2,
_xlfn.FORECAST.LINEAR(
B12,
INDEX('DS2024'!$B$5:$B$15,MATCH(B12,'DS2024'!$A$5:$A$15,1)):
INDEX('DS2024'!$B$5:$B$15,MATCH(B12,'DS2024'!$A$5:$A$15,1)+1),
INDEX('DS2024'!$A$5:$A$15,MATCH(B12,'DS2024'!$A$5:$A$15,1)):
INDEX('DS2024'!$A$5:$A$15,MATCH(B12,'DS2024'!$A$5:$A$15,1)+1)),
IF($T$3=Database!$A$3,
_xlfn.FORECAST.LINEAR(
B12,
INDEX('DS2024'!$E$5:$E$15,MATCH(B12,'DS2024'!$D$5:$D$15,1)):
INDEX('DS2024'!$E$5:$E$15,MATCH(B12,'DS2024'!$D$5:$D$15,1)+1),
INDEX('DS2024'!$D$5:$D$15,MATCH(B12,'DS2024'!$D$5:$D$15,1)):
INDEX('DS2024'!$D$5:$D$15,MATCH(B12,'DS2024'!$D$5:$D$15,1)+1)),
IF($T$3=Database!$A$4,
_xlfn.FORECAST.LINEAR(
B12,
INDEX('DS2024'!$H$5:$H$15,MATCH(B12,'DS2024'!$G$5:$G$15,1)):
INDEX('DS2024'!$H$5:$H$15,MATCH(B12,'DS2024'!$G$5:$G$15,1)+1),
INDEX('DS2024'!$G$5:$G$15,MATCH(B12,'DS2024'!$G$5:$G$15,1)):
INDEX('DS2024'!$G$5:$G$15,MATCH(B12,'DS2024'!$G$5:$G$15,1)+1)),
IF($T$3=Database!$A$5,
_xlfn.FORECAST.LINEAR(
B12,
INDEX('DS2024'!$K$5:$K$15,MATCH(B12,'DS2024'!$J$5:$J$15,1)):
INDEX('DS2024'!$K$5:$K$15,MATCH(B12,'DS2024'!$J$5:$J$15,1)+1),
INDEX('DS2024'!$J$5:$J$15,MATCH(B12,'DS2024'!$J$5:$J$15,1)):
INDEX('DS2024'!$J$5:$J$15,MATCH(B12,'DS2024'!$J$5:$J$15,1)+1)),
IF($T$3=Database!$A$6,
_xlfn.FORECAST.LINEAR(
B12,
INDEX('DS2024'!$N$5:$N$15,MATCH(B12,'DS2024'!$M$5:$M$15,1)):
INDEX('DS2024'!$N$5:$N$15,MATCH(B12,'DS2024'!$M$5:$M$15,1)+1),
INDEX('DS2024'!$M$5:$M$15,MATCH(B12,'DS2024'!$M$5:$M$15,1)):
INDEX('DS2024'!$M$5:$M$15,MATCH(B12,'DS2024'!$M$5:$M$15,1)+1)),
IF($T$3=Database!$A$7,
_xlfn.FORECAST.LINEAR(
B12,
INDEX('DS2024'!$Q$5:$Q$15,MATCH(B12,'DS2024'!$P$5:$P$15,1)):
INDEX('DS2024'!$Q$5:$Q$15,MATCH(B12,'DS2024'!$P$5:$P$15,1)+1),
INDEX('DS2024'!$P$5:$P$15,MATCH(B12,'DS2024'!$P$5:$P$15,1)):
INDEX('DS2024'!$P$5:$P$15,MATCH(B12,'DS2024'!$P$5:$P$15,1)+1)),
IF($T$3=Database!$A$8,
_xlfn.FORECAST.LINEAR(
B12,
INDEX('DS2024'!$T$5:$T$15,MATCH(B12,'DS2024'!$S$5:$S$15,1)):
INDEX('DS2024'!$T$5:$T$15,MATCH(B12,'DS2024'!$S$5:$S$15,1)+1),
INDEX('DS2024'!$S$5:$S$15,MATCH(B12,'DS2024'!$S$5:$S$15,1)):
INDEX('DS2024'!$S$5:$S$15,MATCH(B12,'DS2024'!$S$5:$S$15,1)+1)),
IF($T$3=Database!$A$9,
_xlfn.FORECAST.LINEAR(
B12,
INDEX('DS2024'!$W$5:$W$15,MATCH(B12,'DS2024'!$V$5:$V$15,1)):
INDEX('DS2024'!$W$5:$W$15,MATCH(B12,'DS2024'!$V$5:$V$15,1)+1),
INDEX('DS2024'!$V$5:$V$15,MATCH(B12,'DS2024'!$V$5:$V$15,1)):
INDEX('DS2024'!$V$5:$V$15,MATCH(B12,'DS2024'!$V$5:$V$15,1)+1)),
IF($T$3=Database!$A$10,
_xlfn.FORECAST.LINEAR(
B12,
INDEX('DS2024'!$Z$5:$Z$15,MATCH(B12,'DS2024'!$Y$5:$Y$15,1)):
INDEX('DS2024'!$Z$5:$Z$15,MATCH(B12,'DS2024'!$Y$5:$Y$15,1)+1),
INDEX('DS2024'!$Y$5:$Y$15,MATCH(B12,'DS2024'!$Y$5:$Y$15,1)):
INDEX('DS2024'!$Y$5:$Y$15,MATCH(B12,'DS2024'!$Y$5:$Y$15,1)+1))
)))))))))))))))))))</f>
        <v>0.1041425316759263</v>
      </c>
      <c r="U12" s="50">
        <f>IF($U$3=Database!$A$11,
_xlfn.FORECAST.LINEAR(
D12,
INDEX('DS2024'!$B$20:$B$35,MATCH(D12,'DS2024'!$A$20:$A$35,1)):
INDEX('DS2024'!$B$20:$B$35,MATCH(D12,'DS2024'!$A$20:$A$35,1)+1),
INDEX('DS2024'!$A$20:$A$35,MATCH(D12,'DS2024'!$A$20:$A$35,1)):
INDEX('DS2024'!$A$20:$A$35,MATCH(D12,'DS2024'!$A$20:$A$35,1)+1)),
IF($U$3=Database!$A$12,
_xlfn.FORECAST.LINEAR(
D12,
INDEX('DS2024'!$E$20:$E$35,MATCH(D12,'DS2024'!$D$20:$D$35,1)):
INDEX('DS2024'!$E$20:$E$35,MATCH(D12,'DS2024'!$D$20:$D$35,1)+1),
INDEX('DS2024'!$D$20:$D$35,MATCH(D12,'DS2024'!$D$20:$D$35,1)):
INDEX('DS2024'!$D$20:$D$35,MATCH(D12,'DS2024'!$D$20:$D$35,1)+1)),
IF($U$3=Database!$A$13,
_xlfn.FORECAST.LINEAR(
D12,
INDEX('DS2024'!$H$20:$H$35,MATCH(D12,'DS2024'!$G$20:$G$35,1)):
INDEX('DS2024'!$H$20:$H$35,MATCH(D12,'DS2024'!$G$20:$G$35,1)+1),
INDEX('DS2024'!$G$20:$G$35,MATCH(D12,'DS2024'!$G$20:$G$35,1)):
INDEX('DS2024'!$G$20:$G$35,MATCH(D12,'DS2024'!$G$20:$G$35,1)+1)),
IF($U$3=Database!$A$14,
_xlfn.FORECAST.LINEAR(
D12,
INDEX('DS2024'!$K$20:$K$35,MATCH(D12,'DS2024'!$J$20:$J$35,1)):
INDEX('DS2024'!$K$20:$K$35,MATCH(D12,'DS2024'!$J$20:$J$35,1)+1),
INDEX('DS2024'!$J$20:$J$35,MATCH(D12,'DS2024'!$J$20:$J$35,1)):
INDEX('DS2024'!$J$20:$J$35,MATCH(D12,'DS2024'!$J$20:$J$35,1)+1)),
IF($U$3=Database!$A$15,
_xlfn.FORECAST.LINEAR(
D12,
INDEX('DS2024'!$N$20:$N$35,MATCH(D12,'DS2024'!$M$20:$M$35,1)):
INDEX('DS2024'!$N$20:$N$35,MATCH(D12,'DS2024'!$M$20:$M$35,1)+1),
INDEX('DS2024'!$M$20:$M$35,MATCH(D12,'DS2024'!$M$20:$M$35,1)):
INDEX('DS2024'!$M$20:$M$35,MATCH(D12,'DS2024'!$M$20:$M$35,1)+1)),
IF($U$3=Database!$A$16,
_xlfn.FORECAST.LINEAR(
D12,
INDEX('DS2024'!$Q$20:$Q$35,MATCH(D12,'DS2024'!$P$20:$P$35,1)):
INDEX('DS2024'!$Q$20:$Q$35,MATCH(D12,'DS2024'!$P$20:$P$35,1)+1),
INDEX('DS2024'!$P$20:$P$35,MATCH(D12,'DS2024'!$P$20:$P$35,1)):
INDEX('DS2024'!$P$20:$P$35,MATCH(D12,'DS2024'!$P$20:$P$35,1)+1)),
IF($U$3=Database!$A$17,
_xlfn.FORECAST.LINEAR(
D12,
INDEX('DS2024'!$T$20:$T$35,MATCH(D12,'DS2024'!$S$20:$S$35,1)):
INDEX('DS2024'!$T$20:$T$35,MATCH(D12,'DS2024'!$S$20:$S$35,1)+1),
INDEX('DS2024'!$S$20:$S$35,MATCH(D12,'DS2024'!$S$20:$S$35,1)):
INDEX('DS2024'!$S$20:$S$35,MATCH(D12,'DS2024'!$S$20:$S$35,1)+1)),
IF($U$3=Database!$A$18,
_xlfn.FORECAST.LINEAR(
D12,
INDEX('DS2024'!$W$20:$W$35,MATCH(D12,'DS2024'!$V$20:$V$35,1)):
INDEX('DS2024'!$W$20:$W$35,MATCH(D12,'DS2024'!$V$20:$V$35,1)+1),
INDEX('DS2024'!$V$20:$V$35,MATCH(D12,'DS2024'!$V$20:$V$35,1)):
INDEX('DS2024'!$V$20:$V$35,MATCH(D12,'DS2024'!$V$20:$V$35,1)+1)),
IF($U$3=Database!$A$19,
_xlfn.FORECAST.LINEAR(
D12,
INDEX('DS2024'!$Z$20:$Z$35,MATCH(D12,'DS2024'!$Y$20:$Y$35,1)):
INDEX('DS2024'!$Z$20:$Z$35,MATCH(D12,'DS2024'!$Y$20:$Y$35,1)+1),
INDEX('DS2024'!$Y$20:$Y$35,MATCH(D12,'DS2024'!$Y$20:$Y$35,1)):
INDEX('DS2024'!$Y$20:$Y$35,MATCH(D12,'DS2024'!$Y$20:$Y$35,1)+1)),
IF($U$3=Database!$A$20,
_xlfn.FORECAST.LINEAR(
D12,
INDEX('DS2024'!$AC$20:$AC$35,MATCH(D12,'DS2024'!$AB$20:$AB$35,1)):
INDEX('DS2024'!$AC$20:$AC$35,MATCH(D12,'DS2024'!$AB$20:$AB$35,1)+1),
INDEX('DS2024'!$AB$20:$AB$35,MATCH(D12,'DS2024'!$AB$20:$AB$35,1)):
INDEX('DS2024'!$AB$20:$AB$35,MATCH(D12,'DS2024'!$AB$20:$AB$35,1)+1)),
IF($U$3=Database!$A$2,
_xlfn.FORECAST.LINEAR(
D12,
INDEX('DS2024'!$B$5:$B$15,MATCH(D12,'DS2024'!$A$5:$A$15,1)):
INDEX('DS2024'!$B$5:$B$15,MATCH(D12,'DS2024'!$A$5:$A$15,1)+1),
INDEX('DS2024'!$A$5:$A$15,MATCH(D12,'DS2024'!$A$5:$A$15,1)):
INDEX('DS2024'!$A$5:$A$15,MATCH(D12,'DS2024'!$A$5:$A$15,1)+1)),
IF($U$3=Database!$A$3,
_xlfn.FORECAST.LINEAR(
D12,
INDEX('DS2024'!$E$5:$E$15,MATCH(D12,'DS2024'!$D$5:$D$15,1)):
INDEX('DS2024'!$E$5:$E$15,MATCH(D12,'DS2024'!$D$5:$D$15,1)+1),
INDEX('DS2024'!$D$5:$D$15,MATCH(D12,'DS2024'!$D$5:$D$15,1)):
INDEX('DS2024'!$D$5:$D$15,MATCH(D12,'DS2024'!$D$5:$D$15,1)+1)),
IF($U$3=Database!$A$4,
_xlfn.FORECAST.LINEAR(
D12,
INDEX('DS2024'!$H$5:$H$15,MATCH(D12,'DS2024'!$G$5:$G$15,1)):
INDEX('DS2024'!$H$5:$H$15,MATCH(D12,'DS2024'!$G$5:$G$15,1)+1),
INDEX('DS2024'!$G$5:$G$15,MATCH(D12,'DS2024'!$G$5:$G$15,1)):
INDEX('DS2024'!$G$5:$G$15,MATCH(D12,'DS2024'!$G$5:$G$15,1)+1)),
IF($U$3=Database!$A$5,
_xlfn.FORECAST.LINEAR(
D12,
INDEX('DS2024'!$K$5:$K$15,MATCH(D12,'DS2024'!$J$5:$J$15,1)):
INDEX('DS2024'!$K$5:$K$15,MATCH(D12,'DS2024'!$J$5:$J$15,1)+1),
INDEX('DS2024'!$J$5:$J$15,MATCH(D12,'DS2024'!$J$5:$J$15,1)):
INDEX('DS2024'!$J$5:$J$15,MATCH(D12,'DS2024'!$J$5:$J$15,1)+1)),
IF($U$3=Database!$A$6,
_xlfn.FORECAST.LINEAR(
D12,
INDEX('DS2024'!$N$5:$N$15,MATCH(D12,'DS2024'!$M$5:$M$15,1)):
INDEX('DS2024'!$N$5:$N$15,MATCH(D12,'DS2024'!$M$5:$M$15,1)+1),
INDEX('DS2024'!$M$5:$M$15,MATCH(D12,'DS2024'!$M$5:$M$15,1)):
INDEX('DS2024'!$M$5:$M$15,MATCH(D12,'DS2024'!$M$5:$M$15,1)+1)),
IF($U$3=Database!$A$7,
_xlfn.FORECAST.LINEAR(
D12,
INDEX('DS2024'!$Q$5:$Q$15,MATCH(D12,'DS2024'!$P$5:$P$15,1)):
INDEX('DS2024'!$Q$5:$Q$15,MATCH(D12,'DS2024'!$P$5:$P$15,1)+1),
INDEX('DS2024'!$P$5:$P$15,MATCH(D12,'DS2024'!$P$5:$P$15,1)):
INDEX('DS2024'!$P$5:$P$15,MATCH(D12,'DS2024'!$P$5:$P$15,1)+1)),
IF($U$3=Database!$A$8,
_xlfn.FORECAST.LINEAR(
D12,
INDEX('DS2024'!$T$5:$T$15,MATCH(D12,'DS2024'!$S$5:$S$15,1)):
INDEX('DS2024'!$T$5:$T$15,MATCH(D12,'DS2024'!$S$5:$S$15,1)+1),
INDEX('DS2024'!$S$5:$S$15,MATCH(D12,'DS2024'!$S$5:$S$15,1)):
INDEX('DS2024'!$S$5:$S$15,MATCH(D12,'DS2024'!$S$5:$S$15,1)+1)),
IF($U$3=Database!$A$9,
_xlfn.FORECAST.LINEAR(
D12,
INDEX('DS2024'!$W$5:$W$15,MATCH(D12,'DS2024'!$V$5:$V$15,1)):
INDEX('DS2024'!$W$5:$W$15,MATCH(D12,'DS2024'!$V$5:$V$15,1)+1),
INDEX('DS2024'!$V$5:$V$15,MATCH(D12,'DS2024'!$V$5:$V$15,1)):
INDEX('DS2024'!$V$5:$V$15,MATCH(D12,'DS2024'!$V$5:$V$15,1)+1)),
IF($U$3=Database!$A$10,
_xlfn.FORECAST.LINEAR(
D12,
INDEX('DS2024'!$Z$5:$Z$15,MATCH(D12,'DS2024'!$Y$5:$Y$15,1)):
INDEX('DS2024'!$Z$5:$Z$15,MATCH(D12,'DS2024'!$Y$5:$Y$15,1)+1),
INDEX('DS2024'!$Y$5:$Y$15,MATCH(D12,'DS2024'!$Y$5:$Y$15,1)):
INDEX('DS2024'!$Y$5:$Y$15,MATCH(D12,'DS2024'!$Y$5:$Y$15,1)+1))
)))))))))))))))))))</f>
        <v>0.10477652983732363</v>
      </c>
      <c r="V12" s="50">
        <f>IF($V$3=Database!$A$11,
_xlfn.FORECAST.LINEAR(
F12,
INDEX('DS2024'!$B$20:$B$35,MATCH(F12,'DS2024'!$A$20:$A$35,1)):
INDEX('DS2024'!$B$20:$B$35,MATCH(F12,'DS2024'!$A$20:$A$35,1)+1),
INDEX('DS2024'!$A$20:$A$35,MATCH(F12,'DS2024'!$A$20:$A$35,1)):
INDEX('DS2024'!$A$20:$A$35,MATCH(F12,'DS2024'!$A$20:$A$35,1)+1)),
IF($V$3=Database!$A$12,
_xlfn.FORECAST.LINEAR(
F12,
INDEX('DS2024'!$E$20:$E$35,MATCH(F12,'DS2024'!$D$20:$D$35,1)):
INDEX('DS2024'!$E$20:$E$35,MATCH(F12,'DS2024'!$D$20:$D$35,1)+1),
INDEX('DS2024'!$D$20:$D$35,MATCH(F12,'DS2024'!$D$20:$D$35,1)):
INDEX('DS2024'!$D$20:$D$35,MATCH(F12,'DS2024'!$D$20:$D$35,1)+1)),
IF($V$3=Database!$A$13,
_xlfn.FORECAST.LINEAR(
F12,
INDEX('DS2024'!$H$20:$H$35,MATCH(F12,'DS2024'!$G$20:$G$35,1)):
INDEX('DS2024'!$H$20:$H$35,MATCH(F12,'DS2024'!$G$20:$G$35,1)+1),
INDEX('DS2024'!$G$20:$G$35,MATCH(F12,'DS2024'!$G$20:$G$35,1)):
INDEX('DS2024'!$G$20:$G$35,MATCH(F12,'DS2024'!$G$20:$G$35,1)+1)),
IF($V$3=Database!$A$14,
_xlfn.FORECAST.LINEAR(
F12,
INDEX('DS2024'!$K$20:$K$35,MATCH(F12,'DS2024'!$J$20:$J$35,1)):
INDEX('DS2024'!$K$20:$K$35,MATCH(F12,'DS2024'!$J$20:$J$35,1)+1),
INDEX('DS2024'!$J$20:$J$35,MATCH(F12,'DS2024'!$J$20:$J$35,1)):
INDEX('DS2024'!$J$20:$J$35,MATCH(F12,'DS2024'!$J$20:$J$35,1)+1)),
IF($V$3=Database!$A$15,
_xlfn.FORECAST.LINEAR(
F12,
INDEX('DS2024'!$N$20:$N$35,MATCH(F12,'DS2024'!$M$20:$M$35,1)):
INDEX('DS2024'!$N$20:$N$35,MATCH(F12,'DS2024'!$M$20:$M$35,1)+1),
INDEX('DS2024'!$M$20:$M$35,MATCH(F12,'DS2024'!$M$20:$M$35,1)):
INDEX('DS2024'!$M$20:$M$35,MATCH(F12,'DS2024'!$M$20:$M$35,1)+1)),
IF($V$3=Database!$A$16,
_xlfn.FORECAST.LINEAR(
F12,
INDEX('DS2024'!$Q$20:$Q$35,MATCH(F12,'DS2024'!$P$20:$P$35,1)):
INDEX('DS2024'!$Q$20:$Q$35,MATCH(F12,'DS2024'!$P$20:$P$35,1)+1),
INDEX('DS2024'!$P$20:$P$35,MATCH(F12,'DS2024'!$P$20:$P$35,1)):
INDEX('DS2024'!$P$20:$P$35,MATCH(F12,'DS2024'!$P$20:$P$35,1)+1)),
IF($V$3=Database!$A$17,
_xlfn.FORECAST.LINEAR(
F12,
INDEX('DS2024'!$T$20:$T$35,MATCH(F12,'DS2024'!$S$20:$S$35,1)):
INDEX('DS2024'!$T$20:$T$35,MATCH(F12,'DS2024'!$S$20:$S$35,1)+1),
INDEX('DS2024'!$S$20:$S$35,MATCH(F12,'DS2024'!$S$20:$S$35,1)):
INDEX('DS2024'!$S$20:$S$35,MATCH(F12,'DS2024'!$S$20:$S$35,1)+1)),
IF($V$3=Database!$A$18,
_xlfn.FORECAST.LINEAR(
F12,
INDEX('DS2024'!$W$20:$W$35,MATCH(F12,'DS2024'!$V$20:$V$35,1)):
INDEX('DS2024'!$W$20:$W$35,MATCH(F12,'DS2024'!$V$20:$V$35,1)+1),
INDEX('DS2024'!$V$20:$V$35,MATCH(F12,'DS2024'!$V$20:$V$35,1)):
INDEX('DS2024'!$V$20:$V$35,MATCH(F12,'DS2024'!$V$20:$V$35,1)+1)),
IF($V$3=Database!$A$19,
_xlfn.FORECAST.LINEAR(
F12,
INDEX('DS2024'!$Z$20:$Z$35,MATCH(F12,'DS2024'!$Y$20:$Y$35,1)):
INDEX('DS2024'!$Z$20:$Z$35,MATCH(F12,'DS2024'!$Y$20:$Y$35,1)+1),
INDEX('DS2024'!$Y$20:$Y$35,MATCH(F12,'DS2024'!$Y$20:$Y$35,1)):
INDEX('DS2024'!$Y$20:$Y$35,MATCH(F12,'DS2024'!$Y$20:$Y$35,1)+1)),
IF($V$3=Database!$A$20,
_xlfn.FORECAST.LINEAR(
F12,
INDEX('DS2024'!$AC$20:$AC$35,MATCH(F12,'DS2024'!$AB$20:$AB$35,1)):
INDEX('DS2024'!$AC$20:$AC$35,MATCH(F12,'DS2024'!$AB$20:$AB$35,1)+1),
INDEX('DS2024'!$AB$20:$AB$35,MATCH(F12,'DS2024'!$AB$20:$AB$35,1)):
INDEX('DS2024'!$AB$20:$AB$35,MATCH(F12,'DS2024'!$AB$20:$AB$35,1)+1)),
IF($V$3=Database!$A$2,
_xlfn.FORECAST.LINEAR(
F12,
INDEX('DS2024'!$B$5:$B$15,MATCH(F12,'DS2024'!$A$5:$A$15,1)):
INDEX('DS2024'!$B$5:$B$15,MATCH(F12,'DS2024'!$A$5:$A$15,1)+1),
INDEX('DS2024'!$A$5:$A$15,MATCH(F12,'DS2024'!$A$5:$A$15,1)):
INDEX('DS2024'!$A$5:$A$15,MATCH(F12,'DS2024'!$A$5:$A$15,1)+1)),
IF($V$3=Database!$A$3,
_xlfn.FORECAST.LINEAR(
F12,
INDEX('DS2024'!$E$5:$E$15,MATCH(F12,'DS2024'!$D$5:$D$15,1)):
INDEX('DS2024'!$E$5:$E$15,MATCH(F12,'DS2024'!$D$5:$D$15,1)+1),
INDEX('DS2024'!$D$5:$D$15,MATCH(F12,'DS2024'!$D$5:$D$15,1)):
INDEX('DS2024'!$D$5:$D$15,MATCH(F12,'DS2024'!$D$5:$D$15,1)+1)),
IF($V$3=Database!$A$4,
_xlfn.FORECAST.LINEAR(
F12,
INDEX('DS2024'!$H$5:$H$15,MATCH(F12,'DS2024'!$G$5:$G$15,1)):
INDEX('DS2024'!$H$5:$H$15,MATCH(F12,'DS2024'!$G$5:$G$15,1)+1),
INDEX('DS2024'!$G$5:$G$15,MATCH(F12,'DS2024'!$G$5:$G$15,1)):
INDEX('DS2024'!$G$5:$G$15,MATCH(F12,'DS2024'!$G$5:$G$15,1)+1)),
IF($V$3=Database!$A$5,
_xlfn.FORECAST.LINEAR(
F12,
INDEX('DS2024'!$K$5:$K$15,MATCH(F12,'DS2024'!$J$5:$J$15,1)):
INDEX('DS2024'!$K$5:$K$15,MATCH(F12,'DS2024'!$J$5:$J$15,1)+1),
INDEX('DS2024'!$J$5:$J$15,MATCH(F12,'DS2024'!$J$5:$J$15,1)):
INDEX('DS2024'!$J$5:$J$15,MATCH(F12,'DS2024'!$J$5:$J$15,1)+1)),
IF($V$3=Database!$A$6,
_xlfn.FORECAST.LINEAR(
F12,
INDEX('DS2024'!$N$5:$N$15,MATCH(F12,'DS2024'!$M$5:$M$15,1)):
INDEX('DS2024'!$N$5:$N$15,MATCH(F12,'DS2024'!$M$5:$M$15,1)+1),
INDEX('DS2024'!$M$5:$M$15,MATCH(F12,'DS2024'!$M$5:$M$15,1)):
INDEX('DS2024'!$M$5:$M$15,MATCH(F12,'DS2024'!$M$5:$M$15,1)+1)),
IF($V$3=Database!$A$7,
_xlfn.FORECAST.LINEAR(
F12,
INDEX('DS2024'!$Q$5:$Q$15,MATCH(F12,'DS2024'!$P$5:$P$15,1)):
INDEX('DS2024'!$Q$5:$Q$15,MATCH(F12,'DS2024'!$P$5:$P$15,1)+1),
INDEX('DS2024'!$P$5:$P$15,MATCH(F12,'DS2024'!$P$5:$P$15,1)):
INDEX('DS2024'!$P$5:$P$15,MATCH(F12,'DS2024'!$P$5:$P$15,1)+1)),
IF($V$3=Database!$A$8,
_xlfn.FORECAST.LINEAR(
F12,
INDEX('DS2024'!$T$5:$T$15,MATCH(F12,'DS2024'!$S$5:$S$15,1)):
INDEX('DS2024'!$T$5:$T$15,MATCH(F12,'DS2024'!$S$5:$S$15,1)+1),
INDEX('DS2024'!$S$5:$S$15,MATCH(F12,'DS2024'!$S$5:$S$15,1)):
INDEX('DS2024'!$S$5:$S$15,MATCH(F12,'DS2024'!$S$5:$S$15,1)+1)),
IF($V$3=Database!$A$9,
_xlfn.FORECAST.LINEAR(
F12,
INDEX('DS2024'!$W$5:$W$15,MATCH(F12,'DS2024'!$V$5:$V$15,1)):
INDEX('DS2024'!$W$5:$W$15,MATCH(F12,'DS2024'!$V$5:$V$15,1)+1),
INDEX('DS2024'!$V$5:$V$15,MATCH(F12,'DS2024'!$V$5:$V$15,1)):
INDEX('DS2024'!$V$5:$V$15,MATCH(F12,'DS2024'!$V$5:$V$15,1)+1)),
IF($V$3=Database!$A$10,
_xlfn.FORECAST.LINEAR(
F12,
INDEX('DS2024'!$Z$5:$Z$15,MATCH(F12,'DS2024'!$Y$5:$Y$15,1)):
INDEX('DS2024'!$Z$5:$Z$15,MATCH(F12,'DS2024'!$Y$5:$Y$15,1)+1),
INDEX('DS2024'!$Y$5:$Y$15,MATCH(F12,'DS2024'!$Y$5:$Y$15,1)):
INDEX('DS2024'!$Y$5:$Y$15,MATCH(F12,'DS2024'!$Y$5:$Y$15,1)+1))
)))))))))))))))))))</f>
        <v>0.10409547417239724</v>
      </c>
      <c r="W12" s="50">
        <f>IF($W$3=Database!$A$11,
_xlfn.FORECAST.LINEAR(
H12,
INDEX('DS2024'!$B$20:$B$35,MATCH(H12,'DS2024'!$A$20:$A$35,1)):
INDEX('DS2024'!$B$20:$B$35,MATCH(H12,'DS2024'!$A$20:$A$35,1)+1),
INDEX('DS2024'!$A$20:$A$35,MATCH(H12,'DS2024'!$A$20:$A$35,1)):
INDEX('DS2024'!$A$20:$A$35,MATCH(H12,'DS2024'!$A$20:$A$35,1)+1)),
IF($W$3=Database!$A$12,
_xlfn.FORECAST.LINEAR(
H12,
INDEX('DS2024'!$E$20:$E$35,MATCH(H12,'DS2024'!$D$20:$D$35,1)):
INDEX('DS2024'!$E$20:$E$35,MATCH(H12,'DS2024'!$D$20:$D$35,1)+1),
INDEX('DS2024'!$D$20:$D$35,MATCH(H12,'DS2024'!$D$20:$D$35,1)):
INDEX('DS2024'!$D$20:$D$35,MATCH(H12,'DS2024'!$D$20:$D$35,1)+1)),
IF($W$3=Database!$A$13,
_xlfn.FORECAST.LINEAR(
H12,
INDEX('DS2024'!$H$20:$H$35,MATCH(H12,'DS2024'!$G$20:$G$35,1)):
INDEX('DS2024'!$H$20:$H$35,MATCH(H12,'DS2024'!$G$20:$G$35,1)+1),
INDEX('DS2024'!$G$20:$G$35,MATCH(H12,'DS2024'!$G$20:$G$35,1)):
INDEX('DS2024'!$G$20:$G$35,MATCH(H12,'DS2024'!$G$20:$G$35,1)+1)),
IF($W$3=Database!$A$14,
_xlfn.FORECAST.LINEAR(
H12,
INDEX('DS2024'!$K$20:$K$35,MATCH(H12,'DS2024'!$J$20:$J$35,1)):
INDEX('DS2024'!$K$20:$K$35,MATCH(H12,'DS2024'!$J$20:$J$35,1)+1),
INDEX('DS2024'!$J$20:$J$35,MATCH(H12,'DS2024'!$J$20:$J$35,1)):
INDEX('DS2024'!$J$20:$J$35,MATCH(H12,'DS2024'!$J$20:$J$35,1)+1)),
IF($W$3=Database!$A$15,
_xlfn.FORECAST.LINEAR(
H12,
INDEX('DS2024'!$N$20:$N$35,MATCH(H12,'DS2024'!$M$20:$M$35,1)):
INDEX('DS2024'!$N$20:$N$35,MATCH(H12,'DS2024'!$M$20:$M$35,1)+1),
INDEX('DS2024'!$M$20:$M$35,MATCH(H12,'DS2024'!$M$20:$M$35,1)):
INDEX('DS2024'!$M$20:$M$35,MATCH(H12,'DS2024'!$M$20:$M$35,1)+1)),
IF($W$3=Database!$A$16,
_xlfn.FORECAST.LINEAR(
H12,
INDEX('DS2024'!$Q$20:$Q$35,MATCH(H12,'DS2024'!$P$20:$P$35,1)):
INDEX('DS2024'!$Q$20:$Q$35,MATCH(H12,'DS2024'!$P$20:$P$35,1)+1),
INDEX('DS2024'!$P$20:$P$35,MATCH(H12,'DS2024'!$P$20:$P$35,1)):
INDEX('DS2024'!$P$20:$P$35,MATCH(H12,'DS2024'!$P$20:$P$35,1)+1)),
IF($W$3=Database!$A$17,
_xlfn.FORECAST.LINEAR(
H12,
INDEX('DS2024'!$T$20:$T$35,MATCH(H12,'DS2024'!$S$20:$S$35,1)):
INDEX('DS2024'!$T$20:$T$35,MATCH(H12,'DS2024'!$S$20:$S$35,1)+1),
INDEX('DS2024'!$S$20:$S$35,MATCH(H12,'DS2024'!$S$20:$S$35,1)):
INDEX('DS2024'!$S$20:$S$35,MATCH(H12,'DS2024'!$S$20:$S$35,1)+1)),
IF($W$3=Database!$A$18,
_xlfn.FORECAST.LINEAR(
H12,
INDEX('DS2024'!$W$20:$W$35,MATCH(H12,'DS2024'!$V$20:$V$35,1)):
INDEX('DS2024'!$W$20:$W$35,MATCH(H12,'DS2024'!$V$20:$V$35,1)+1),
INDEX('DS2024'!$V$20:$V$35,MATCH(H12,'DS2024'!$V$20:$V$35,1)):
INDEX('DS2024'!$V$20:$V$35,MATCH(H12,'DS2024'!$V$20:$V$35,1)+1)),
IF($W$3=Database!$A$19,
_xlfn.FORECAST.LINEAR(
H12,
INDEX('DS2024'!$Z$20:$Z$35,MATCH(H12,'DS2024'!$Y$20:$Y$35,1)):
INDEX('DS2024'!$Z$20:$Z$35,MATCH(H12,'DS2024'!$Y$20:$Y$35,1)+1),
INDEX('DS2024'!$Y$20:$Y$35,MATCH(H12,'DS2024'!$Y$20:$Y$35,1)):
INDEX('DS2024'!$Y$20:$Y$35,MATCH(H12,'DS2024'!$Y$20:$Y$35,1)+1)),
IF($W$3=Database!$A$20,
_xlfn.FORECAST.LINEAR(
H12,
INDEX('DS2024'!$AC$20:$AC$35,MATCH(H12,'DS2024'!$AB$20:$AB$35,1)):
INDEX('DS2024'!$AC$20:$AC$35,MATCH(H12,'DS2024'!$AB$20:$AB$35,1)+1),
INDEX('DS2024'!$AB$20:$AB$35,MATCH(H12,'DS2024'!$AB$20:$AB$35,1)):
INDEX('DS2024'!$AB$20:$AB$35,MATCH(H12,'DS2024'!$AB$20:$AB$35,1)+1)),
IF($W$3=Database!$A$2,
_xlfn.FORECAST.LINEAR(
H12,
INDEX('DS2024'!$B$5:$B$15,MATCH(H12,'DS2024'!$A$5:$A$15,1)):
INDEX('DS2024'!$B$5:$B$15,MATCH(H12,'DS2024'!$A$5:$A$15,1)+1),
INDEX('DS2024'!$A$5:$A$15,MATCH(H12,'DS2024'!$A$5:$A$15,1)):
INDEX('DS2024'!$A$5:$A$15,MATCH(H12,'DS2024'!$A$5:$A$15,1)+1)),
IF($W$3=Database!$A$3,
_xlfn.FORECAST.LINEAR(
H12,
INDEX('DS2024'!$E$5:$E$15,MATCH(H12,'DS2024'!$D$5:$D$15,1)):
INDEX('DS2024'!$E$5:$E$15,MATCH(H12,'DS2024'!$D$5:$D$15,1)+1),
INDEX('DS2024'!$D$5:$D$15,MATCH(H12,'DS2024'!$D$5:$D$15,1)):
INDEX('DS2024'!$D$5:$D$15,MATCH(H12,'DS2024'!$D$5:$D$15,1)+1)),
IF($W$3=Database!$A$4,
_xlfn.FORECAST.LINEAR(
H12,
INDEX('DS2024'!$H$5:$H$15,MATCH(H12,'DS2024'!$G$5:$G$15,1)):
INDEX('DS2024'!$H$5:$H$15,MATCH(H12,'DS2024'!$G$5:$G$15,1)+1),
INDEX('DS2024'!$G$5:$G$15,MATCH(H12,'DS2024'!$G$5:$G$15,1)):
INDEX('DS2024'!$G$5:$G$15,MATCH(H12,'DS2024'!$G$5:$G$15,1)+1)),
IF($W$3=Database!$A$5,
_xlfn.FORECAST.LINEAR(
H12,
INDEX('DS2024'!$K$5:$K$15,MATCH(H12,'DS2024'!$J$5:$J$15,1)):
INDEX('DS2024'!$K$5:$K$15,MATCH(H12,'DS2024'!$J$5:$J$15,1)+1),
INDEX('DS2024'!$J$5:$J$15,MATCH(H12,'DS2024'!$J$5:$J$15,1)):
INDEX('DS2024'!$J$5:$J$15,MATCH(H12,'DS2024'!$J$5:$J$15,1)+1)),
IF($W$3=Database!$A$6,
_xlfn.FORECAST.LINEAR(
H12,
INDEX('DS2024'!$N$5:$N$15,MATCH(H12,'DS2024'!$M$5:$M$15,1)):
INDEX('DS2024'!$N$5:$N$15,MATCH(H12,'DS2024'!$M$5:$M$15,1)+1),
INDEX('DS2024'!$M$5:$M$15,MATCH(H12,'DS2024'!$M$5:$M$15,1)):
INDEX('DS2024'!$M$5:$M$15,MATCH(H12,'DS2024'!$M$5:$M$15,1)+1)),
IF($W$3=Database!$A$7,
_xlfn.FORECAST.LINEAR(
H12,
INDEX('DS2024'!$Q$5:$Q$15,MATCH(H12,'DS2024'!$P$5:$P$15,1)):
INDEX('DS2024'!$Q$5:$Q$15,MATCH(H12,'DS2024'!$P$5:$P$15,1)+1),
INDEX('DS2024'!$P$5:$P$15,MATCH(H12,'DS2024'!$P$5:$P$15,1)):
INDEX('DS2024'!$P$5:$P$15,MATCH(H12,'DS2024'!$P$5:$P$15,1)+1)),
IF($W$3=Database!$A$8,
_xlfn.FORECAST.LINEAR(
H12,
INDEX('DS2024'!$T$5:$T$15,MATCH(H12,'DS2024'!$S$5:$S$15,1)):
INDEX('DS2024'!$T$5:$T$15,MATCH(H12,'DS2024'!$S$5:$S$15,1)+1),
INDEX('DS2024'!$S$5:$S$15,MATCH(H12,'DS2024'!$S$5:$S$15,1)):
INDEX('DS2024'!$S$5:$S$15,MATCH(H12,'DS2024'!$S$5:$S$15,1)+1)),
IF($W$3=Database!$A$9,
_xlfn.FORECAST.LINEAR(
H12,
INDEX('DS2024'!$W$5:$W$15,MATCH(H12,'DS2024'!$V$5:$V$15,1)):
INDEX('DS2024'!$W$5:$W$15,MATCH(H12,'DS2024'!$V$5:$V$15,1)+1),
INDEX('DS2024'!$V$5:$V$15,MATCH(H12,'DS2024'!$V$5:$V$15,1)):
INDEX('DS2024'!$V$5:$V$15,MATCH(H12,'DS2024'!$V$5:$V$15,1)+1)),
IF($W$3=Database!$A$10,
_xlfn.FORECAST.LINEAR(
H12,
INDEX('DS2024'!$Z$5:$Z$15,MATCH(H12,'DS2024'!$Y$5:$Y$15,1)):
INDEX('DS2024'!$Z$5:$Z$15,MATCH(H12,'DS2024'!$Y$5:$Y$15,1)+1),
INDEX('DS2024'!$Y$5:$Y$15,MATCH(H12,'DS2024'!$Y$5:$Y$15,1)):
INDEX('DS2024'!$Y$5:$Y$15,MATCH(H12,'DS2024'!$Y$5:$Y$15,1)+1))
)))))))))))))))))))</f>
        <v>0.10426060194252369</v>
      </c>
      <c r="X12" s="50">
        <f>IF($X$3=Database!$A$11,
_xlfn.FORECAST.LINEAR(
J12,
INDEX('DS2024'!$B$20:$B$35,MATCH(J12,'DS2024'!$A$20:$A$35,1)):
INDEX('DS2024'!$B$20:$B$35,MATCH(J12,'DS2024'!$A$20:$A$35,1)+1),
INDEX('DS2024'!$A$20:$A$35,MATCH(J12,'DS2024'!$A$20:$A$35,1)):
INDEX('DS2024'!$A$20:$A$35,MATCH(J12,'DS2024'!$A$20:$A$35,1)+1)),
IF($X$3=Database!$A$12,
_xlfn.FORECAST.LINEAR(
J12,
INDEX('DS2024'!$E$20:$E$35,MATCH(J12,'DS2024'!$D$20:$D$35,1)):
INDEX('DS2024'!$E$20:$E$35,MATCH(J12,'DS2024'!$D$20:$D$35,1)+1),
INDEX('DS2024'!$D$20:$D$35,MATCH(J12,'DS2024'!$D$20:$D$35,1)):
INDEX('DS2024'!$D$20:$D$35,MATCH(J12,'DS2024'!$D$20:$D$35,1)+1)),
IF($X$3=Database!$A$13,
_xlfn.FORECAST.LINEAR(
J12,
INDEX('DS2024'!$H$20:$H$35,MATCH(J12,'DS2024'!$G$20:$G$35,1)):
INDEX('DS2024'!$H$20:$H$35,MATCH(J12,'DS2024'!$G$20:$G$35,1)+1),
INDEX('DS2024'!$G$20:$G$35,MATCH(J12,'DS2024'!$G$20:$G$35,1)):
INDEX('DS2024'!$G$20:$G$35,MATCH(J12,'DS2024'!$G$20:$G$35,1)+1)),
IF($X$3=Database!$A$14,
_xlfn.FORECAST.LINEAR(
J12,
INDEX('DS2024'!$K$20:$K$35,MATCH(J12,'DS2024'!$J$20:$J$35,1)):
INDEX('DS2024'!$K$20:$K$35,MATCH(J12,'DS2024'!$J$20:$J$35,1)+1),
INDEX('DS2024'!$J$20:$J$35,MATCH(J12,'DS2024'!$J$20:$J$35,1)):
INDEX('DS2024'!$J$20:$J$35,MATCH(J12,'DS2024'!$J$20:$J$35,1)+1)),
IF($X$3=Database!$A$15,
_xlfn.FORECAST.LINEAR(
J12,
INDEX('DS2024'!$N$20:$N$35,MATCH(J12,'DS2024'!$M$20:$M$35,1)):
INDEX('DS2024'!$N$20:$N$35,MATCH(J12,'DS2024'!$M$20:$M$35,1)+1),
INDEX('DS2024'!$M$20:$M$35,MATCH(J12,'DS2024'!$M$20:$M$35,1)):
INDEX('DS2024'!$M$20:$M$35,MATCH(J12,'DS2024'!$M$20:$M$35,1)+1)),
IF($X$3=Database!$A$16,
_xlfn.FORECAST.LINEAR(
J12,
INDEX('DS2024'!$Q$20:$Q$35,MATCH(J12,'DS2024'!$P$20:$P$35,1)):
INDEX('DS2024'!$Q$20:$Q$35,MATCH(J12,'DS2024'!$P$20:$P$35,1)+1),
INDEX('DS2024'!$P$20:$P$35,MATCH(J12,'DS2024'!$P$20:$P$35,1)):
INDEX('DS2024'!$P$20:$P$35,MATCH(J12,'DS2024'!$P$20:$P$35,1)+1)),
IF($X$3=Database!$A$17,
_xlfn.FORECAST.LINEAR(
J12,
INDEX('DS2024'!$T$20:$T$35,MATCH(J12,'DS2024'!$S$20:$S$35,1)):
INDEX('DS2024'!$T$20:$T$35,MATCH(J12,'DS2024'!$S$20:$S$35,1)+1),
INDEX('DS2024'!$S$20:$S$35,MATCH(J12,'DS2024'!$S$20:$S$35,1)):
INDEX('DS2024'!$S$20:$S$35,MATCH(J12,'DS2024'!$S$20:$S$35,1)+1)),
IF($X$3=Database!$A$18,
_xlfn.FORECAST.LINEAR(
J12,
INDEX('DS2024'!$W$20:$W$35,MATCH(J12,'DS2024'!$V$20:$V$35,1)):
INDEX('DS2024'!$W$20:$W$35,MATCH(J12,'DS2024'!$V$20:$V$35,1)+1),
INDEX('DS2024'!$V$20:$V$35,MATCH(J12,'DS2024'!$V$20:$V$35,1)):
INDEX('DS2024'!$V$20:$V$35,MATCH(J12,'DS2024'!$V$20:$V$35,1)+1)),
IF($X$3=Database!$A$19,
_xlfn.FORECAST.LINEAR(
J12,
INDEX('DS2024'!$Z$20:$Z$35,MATCH(J12,'DS2024'!$Y$20:$Y$35,1)):
INDEX('DS2024'!$Z$20:$Z$35,MATCH(J12,'DS2024'!$Y$20:$Y$35,1)+1),
INDEX('DS2024'!$Y$20:$Y$35,MATCH(J12,'DS2024'!$Y$20:$Y$35,1)):
INDEX('DS2024'!$Y$20:$Y$35,MATCH(J12,'DS2024'!$Y$20:$Y$35,1)+1)),
IF($X$3=Database!$A$20,
_xlfn.FORECAST.LINEAR(
J12,
INDEX('DS2024'!$AC$20:$AC$35,MATCH(J12,'DS2024'!$AB$20:$AB$35,1)):
INDEX('DS2024'!$AC$20:$AC$35,MATCH(J12,'DS2024'!$AB$20:$AB$35,1)+1),
INDEX('DS2024'!$AB$20:$AB$35,MATCH(J12,'DS2024'!$AB$20:$AB$35,1)):
INDEX('DS2024'!$AB$20:$AB$35,MATCH(J12,'DS2024'!$AB$20:$AB$35,1)+1)),
IF($X$3=Database!$A$2,
_xlfn.FORECAST.LINEAR(
J12,
INDEX('DS2024'!$B$5:$B$15,MATCH(J12,'DS2024'!$A$5:$A$15,1)):
INDEX('DS2024'!$B$5:$B$15,MATCH(J12,'DS2024'!$A$5:$A$15,1)+1),
INDEX('DS2024'!$A$5:$A$15,MATCH(J12,'DS2024'!$A$5:$A$15,1)):
INDEX('DS2024'!$A$5:$A$15,MATCH(J12,'DS2024'!$A$5:$A$15,1)+1)),
IF($X$3=Database!$A$3,
_xlfn.FORECAST.LINEAR(
J12,
INDEX('DS2024'!$E$5:$E$15,MATCH(J12,'DS2024'!$D$5:$D$15,1)):
INDEX('DS2024'!$E$5:$E$15,MATCH(J12,'DS2024'!$D$5:$D$15,1)+1),
INDEX('DS2024'!$D$5:$D$15,MATCH(J12,'DS2024'!$D$5:$D$15,1)):
INDEX('DS2024'!$D$5:$D$15,MATCH(J12,'DS2024'!$D$5:$D$15,1)+1)),
IF($X$3=Database!$A$4,
_xlfn.FORECAST.LINEAR(
J12,
INDEX('DS2024'!$H$5:$H$15,MATCH(J12,'DS2024'!$G$5:$G$15,1)):
INDEX('DS2024'!$H$5:$H$15,MATCH(J12,'DS2024'!$G$5:$G$15,1)+1),
INDEX('DS2024'!$G$5:$G$15,MATCH(J12,'DS2024'!$G$5:$G$15,1)):
INDEX('DS2024'!$G$5:$G$15,MATCH(J12,'DS2024'!$G$5:$G$15,1)+1)),
IF($X$3=Database!$A$5,
_xlfn.FORECAST.LINEAR(
J12,
INDEX('DS2024'!$K$5:$K$15,MATCH(J12,'DS2024'!$J$5:$J$15,1)):
INDEX('DS2024'!$K$5:$K$15,MATCH(J12,'DS2024'!$J$5:$J$15,1)+1),
INDEX('DS2024'!$J$5:$J$15,MATCH(J12,'DS2024'!$J$5:$J$15,1)):
INDEX('DS2024'!$J$5:$J$15,MATCH(J12,'DS2024'!$J$5:$J$15,1)+1)),
IF($X$3=Database!$A$6,
_xlfn.FORECAST.LINEAR(
J12,
INDEX('DS2024'!$N$5:$N$15,MATCH(J12,'DS2024'!$M$5:$M$15,1)):
INDEX('DS2024'!$N$5:$N$15,MATCH(J12,'DS2024'!$M$5:$M$15,1)+1),
INDEX('DS2024'!$M$5:$M$15,MATCH(J12,'DS2024'!$M$5:$M$15,1)):
INDEX('DS2024'!$M$5:$M$15,MATCH(J12,'DS2024'!$M$5:$M$15,1)+1)),
IF($X$3=Database!$A$7,
_xlfn.FORECAST.LINEAR(
J12,
INDEX('DS2024'!$Q$5:$Q$15,MATCH(J12,'DS2024'!$P$5:$P$15,1)):
INDEX('DS2024'!$Q$5:$Q$15,MATCH(J12,'DS2024'!$P$5:$P$15,1)+1),
INDEX('DS2024'!$P$5:$P$15,MATCH(J12,'DS2024'!$P$5:$P$15,1)):
INDEX('DS2024'!$P$5:$P$15,MATCH(J12,'DS2024'!$P$5:$P$15,1)+1)),
IF($X$3=Database!$A$8,
_xlfn.FORECAST.LINEAR(
J12,
INDEX('DS2024'!$T$5:$T$15,MATCH(J12,'DS2024'!$S$5:$S$15,1)):
INDEX('DS2024'!$T$5:$T$15,MATCH(J12,'DS2024'!$S$5:$S$15,1)+1),
INDEX('DS2024'!$S$5:$S$15,MATCH(J12,'DS2024'!$S$5:$S$15,1)):
INDEX('DS2024'!$S$5:$S$15,MATCH(J12,'DS2024'!$S$5:$S$15,1)+1)),
IF($T$3=Database!$A$9,
_xlfn.FORECAST.LINEAR(
J12,
INDEX('DS2024'!$W$5:$W$15,MATCH(J12,'DS2024'!$V$5:$V$15,1)):
INDEX('DS2024'!$W$5:$W$15,MATCH(J12,'DS2024'!$V$5:$V$15,1)+1),
INDEX('DS2024'!$V$5:$V$15,MATCH(J12,'DS2024'!$V$5:$V$15,1)):
INDEX('DS2024'!$V$5:$V$15,MATCH(J12,'DS2024'!$V$5:$V$15,1)+1)),
IF($T$3=Database!$A$10,
_xlfn.FORECAST.LINEAR(
J12,
INDEX('DS2024'!$Z$5:$Z$15,MATCH(J12,'DS2024'!$Y$5:$Y$15,1)):
INDEX('DS2024'!$Z$5:$Z$15,MATCH(J12,'DS2024'!$Y$5:$Y$15,1)+1),
INDEX('DS2024'!$Y$5:$Y$15,MATCH(J12,'DS2024'!$Y$5:$Y$15,1)):
INDEX('DS2024'!$Y$5:$Y$15,MATCH(J12,'DS2024'!$Y$5:$Y$15,1)+1))
)))))))))))))))))))</f>
        <v>0.10320244614093289</v>
      </c>
      <c r="Y12" s="50">
        <f>IF($Y$3=Database!$A$11,
_xlfn.FORECAST.LINEAR(
L12,
INDEX('DS2024'!$B$20:$B$35,MATCH(L12,'DS2024'!$A$20:$A$35,1)):
INDEX('DS2024'!$B$20:$B$35,MATCH(L12,'DS2024'!$A$20:$A$35,1)+1),
INDEX('DS2024'!$A$20:$A$35,MATCH(L12,'DS2024'!$A$20:$A$35,1)):
INDEX('DS2024'!$A$20:$A$35,MATCH(L12,'DS2024'!$A$20:$A$35,1)+1)),
IF($Y$3=Database!$A$12,
_xlfn.FORECAST.LINEAR(
L12,
INDEX('DS2024'!$E$20:$E$35,MATCH(L12,'DS2024'!$D$20:$D$35,1)):
INDEX('DS2024'!$E$20:$E$35,MATCH(L12,'DS2024'!$D$20:$D$35,1)+1),
INDEX('DS2024'!$D$20:$D$35,MATCH(L12,'DS2024'!$D$20:$D$35,1)):
INDEX('DS2024'!$D$20:$D$35,MATCH(L12,'DS2024'!$D$20:$D$35,1)+1)),
IF($Y$3=Database!$A$13,
_xlfn.FORECAST.LINEAR(
L12,
INDEX('DS2024'!$H$20:$H$35,MATCH(L12,'DS2024'!$G$20:$G$35,1)):
INDEX('DS2024'!$H$20:$H$35,MATCH(L12,'DS2024'!$G$20:$G$35,1)+1),
INDEX('DS2024'!$G$20:$G$35,MATCH(L12,'DS2024'!$G$20:$G$35,1)):
INDEX('DS2024'!$G$20:$G$35,MATCH(L12,'DS2024'!$G$20:$G$35,1)+1)),
IF($Y$3=Database!$A$14,
_xlfn.FORECAST.LINEAR(
L12,
INDEX('DS2024'!$K$20:$K$35,MATCH(L12,'DS2024'!$J$20:$J$35,1)):
INDEX('DS2024'!$K$20:$K$35,MATCH(L12,'DS2024'!$J$20:$J$35,1)+1),
INDEX('DS2024'!$J$20:$J$35,MATCH(L12,'DS2024'!$J$20:$J$35,1)):
INDEX('DS2024'!$J$20:$J$35,MATCH(L12,'DS2024'!$J$20:$J$35,1)+1)),
IF($Y$3=Database!$A$15,
_xlfn.FORECAST.LINEAR(
L12,
INDEX('DS2024'!$N$20:$N$35,MATCH(L12,'DS2024'!$M$20:$M$35,1)):
INDEX('DS2024'!$N$20:$N$35,MATCH(L12,'DS2024'!$M$20:$M$35,1)+1),
INDEX('DS2024'!$M$20:$M$35,MATCH(L12,'DS2024'!$M$20:$M$35,1)):
INDEX('DS2024'!$M$20:$M$35,MATCH(L12,'DS2024'!$M$20:$M$35,1)+1)),
IF($Y$3=Database!$A$16,
_xlfn.FORECAST.LINEAR(
L12,
INDEX('DS2024'!$Q$20:$Q$35,MATCH(L12,'DS2024'!$P$20:$P$35,1)):
INDEX('DS2024'!$Q$20:$Q$35,MATCH(L12,'DS2024'!$P$20:$P$35,1)+1),
INDEX('DS2024'!$P$20:$P$35,MATCH(L12,'DS2024'!$P$20:$P$35,1)):
INDEX('DS2024'!$P$20:$P$35,MATCH(L12,'DS2024'!$P$20:$P$35,1)+1)),
IF($Y$3=Database!$A$17,
_xlfn.FORECAST.LINEAR(
L12,
INDEX('DS2024'!$T$20:$T$35,MATCH(L12,'DS2024'!$S$20:$S$35,1)):
INDEX('DS2024'!$T$20:$T$35,MATCH(L12,'DS2024'!$S$20:$S$35,1)+1),
INDEX('DS2024'!$S$20:$S$35,MATCH(L12,'DS2024'!$S$20:$S$35,1)):
INDEX('DS2024'!$S$20:$S$35,MATCH(L12,'DS2024'!$S$20:$S$35,1)+1)),
IF($Y$3=Database!$A$18,
_xlfn.FORECAST.LINEAR(
L12,
INDEX('DS2024'!$W$20:$W$35,MATCH(L12,'DS2024'!$V$20:$V$35,1)):
INDEX('DS2024'!$W$20:$W$35,MATCH(L12,'DS2024'!$V$20:$V$35,1)+1),
INDEX('DS2024'!$V$20:$V$35,MATCH(L12,'DS2024'!$V$20:$V$35,1)):
INDEX('DS2024'!$V$20:$V$35,MATCH(L12,'DS2024'!$V$20:$V$35,1)+1)),
IF($Y$3=Database!$A$19,
_xlfn.FORECAST.LINEAR(
L12,
INDEX('DS2024'!$Z$20:$Z$35,MATCH(L12,'DS2024'!$Y$20:$Y$35,1)):
INDEX('DS2024'!$Z$20:$Z$35,MATCH(L12,'DS2024'!$Y$20:$Y$35,1)+1),
INDEX('DS2024'!$Y$20:$Y$35,MATCH(L12,'DS2024'!$Y$20:$Y$35,1)):
INDEX('DS2024'!$Y$20:$Y$35,MATCH(L12,'DS2024'!$Y$20:$Y$35,1)+1)),
IF($Y$3=Database!$A$20,
_xlfn.FORECAST.LINEAR(
L12,
INDEX('DS2024'!$AC$20:$AC$35,MATCH(L12,'DS2024'!$AB$20:$AB$35,1)):
INDEX('DS2024'!$AC$20:$AC$35,MATCH(L12,'DS2024'!$AB$20:$AB$35,1)+1),
INDEX('DS2024'!$AB$20:$AB$35,MATCH(L12,'DS2024'!$AB$20:$AB$35,1)):
INDEX('DS2024'!$AB$20:$AB$35,MATCH(L12,'DS2024'!$AB$20:$AB$35,1)+1)),
IF($Y$3=Database!$A$2,
_xlfn.FORECAST.LINEAR(
L12,
INDEX('DS2024'!$B$5:$B$15,MATCH(L12,'DS2024'!$A$5:$A$15,1)):
INDEX('DS2024'!$B$5:$B$15,MATCH(L12,'DS2024'!$A$5:$A$15,1)+1),
INDEX('DS2024'!$A$5:$A$15,MATCH(L12,'DS2024'!$A$5:$A$15,1)):
INDEX('DS2024'!$A$5:$A$15,MATCH(L12,'DS2024'!$A$5:$A$15,1)+1)),
IF($Y$3=Database!$A$3,
_xlfn.FORECAST.LINEAR(
L12,
INDEX('DS2024'!$E$5:$E$15,MATCH(L12,'DS2024'!$D$5:$D$15,1)):
INDEX('DS2024'!$E$5:$E$15,MATCH(L12,'DS2024'!$D$5:$D$15,1)+1),
INDEX('DS2024'!$D$5:$D$15,MATCH(L12,'DS2024'!$D$5:$D$15,1)):
INDEX('DS2024'!$D$5:$D$15,MATCH(L12,'DS2024'!$D$5:$D$15,1)+1)),
IF($Y$3=Database!$A$4,
_xlfn.FORECAST.LINEAR(
L12,
INDEX('DS2024'!$H$5:$H$15,MATCH(L12,'DS2024'!$G$5:$G$15,1)):
INDEX('DS2024'!$H$5:$H$15,MATCH(L12,'DS2024'!$G$5:$G$15,1)+1),
INDEX('DS2024'!$G$5:$G$15,MATCH(L12,'DS2024'!$G$5:$G$15,1)):
INDEX('DS2024'!$G$5:$G$15,MATCH(L12,'DS2024'!$G$5:$G$15,1)+1)),
IF($Y$3=Database!$A$5,
_xlfn.FORECAST.LINEAR(
L12,
INDEX('DS2024'!$K$5:$K$15,MATCH(L12,'DS2024'!$J$5:$J$15,1)):
INDEX('DS2024'!$K$5:$K$15,MATCH(L12,'DS2024'!$J$5:$J$15,1)+1),
INDEX('DS2024'!$J$5:$J$15,MATCH(L12,'DS2024'!$J$5:$J$15,1)):
INDEX('DS2024'!$J$5:$J$15,MATCH(L12,'DS2024'!$J$5:$J$15,1)+1)),
IF($Y$3=Database!$A$6,
_xlfn.FORECAST.LINEAR(
L12,
INDEX('DS2024'!$N$5:$N$15,MATCH(L12,'DS2024'!$M$5:$M$15,1)):
INDEX('DS2024'!$N$5:$N$15,MATCH(L12,'DS2024'!$M$5:$M$15,1)+1),
INDEX('DS2024'!$M$5:$M$15,MATCH(L12,'DS2024'!$M$5:$M$15,1)):
INDEX('DS2024'!$M$5:$M$15,MATCH(L12,'DS2024'!$M$5:$M$15,1)+1)),
IF($Y$3=Database!$A$7,
_xlfn.FORECAST.LINEAR(
L12,
INDEX('DS2024'!$Q$5:$Q$15,MATCH(L12,'DS2024'!$P$5:$P$15,1)):
INDEX('DS2024'!$Q$5:$Q$15,MATCH(L12,'DS2024'!$P$5:$P$15,1)+1),
INDEX('DS2024'!$P$5:$P$15,MATCH(L12,'DS2024'!$P$5:$P$15,1)):
INDEX('DS2024'!$P$5:$P$15,MATCH(L12,'DS2024'!$P$5:$P$15,1)+1)),
IF($Y$3=Database!$A$8,
_xlfn.FORECAST.LINEAR(
L12,
INDEX('DS2024'!$T$5:$T$15,MATCH(L12,'DS2024'!$S$5:$S$15,1)):
INDEX('DS2024'!$T$5:$T$15,MATCH(L12,'DS2024'!$S$5:$S$15,1)+1),
INDEX('DS2024'!$S$5:$S$15,MATCH(L12,'DS2024'!$S$5:$S$15,1)):
INDEX('DS2024'!$S$5:$S$15,MATCH(L12,'DS2024'!$S$5:$S$15,1)+1)),
IF($T$3=Database!$A$9,
_xlfn.FORECAST.LINEAR(
L12,
INDEX('DS2024'!$W$5:$W$15,MATCH(L12,'DS2024'!$V$5:$V$15,1)):
INDEX('DS2024'!$W$5:$W$15,MATCH(L12,'DS2024'!$V$5:$V$15,1)+1),
INDEX('DS2024'!$V$5:$V$15,MATCH(L12,'DS2024'!$V$5:$V$15,1)):
INDEX('DS2024'!$V$5:$V$15,MATCH(L12,'DS2024'!$V$5:$V$15,1)+1)),
IF($T$3=Database!$A$10,
_xlfn.FORECAST.LINEAR(
L12,
INDEX('DS2024'!$Z$5:$Z$15,MATCH(L12,'DS2024'!$Y$5:$Y$15,1)):
INDEX('DS2024'!$Z$5:$Z$15,MATCH(L12,'DS2024'!$Y$5:$Y$15,1)+1),
INDEX('DS2024'!$Y$5:$Y$15,MATCH(L12,'DS2024'!$Y$5:$Y$15,1)):
INDEX('DS2024'!$Y$5:$Y$15,MATCH(L12,'DS2024'!$Y$5:$Y$15,1)+1))
)))))))))))))))))))</f>
        <v>0.1824567920982125</v>
      </c>
      <c r="Z12" s="50">
        <f>IF($Z$3=Database!$A$11,
_xlfn.FORECAST.LINEAR(
N12,
INDEX('DS2024'!$B$20:$B$35,MATCH(N12,'DS2024'!$A$20:$A$35,1)):
INDEX('DS2024'!$B$20:$B$35,MATCH(N12,'DS2024'!$A$20:$A$35,1)+1),
INDEX('DS2024'!$A$20:$A$35,MATCH(N12,'DS2024'!$A$20:$A$35,1)):
INDEX('DS2024'!$A$20:$A$35,MATCH(N12,'DS2024'!$A$20:$A$35,1)+1)),
IF($Z$3=Database!$A$12,
_xlfn.FORECAST.LINEAR(
N12,
INDEX('DS2024'!$E$20:$E$35,MATCH(N12,'DS2024'!$D$20:$D$35,1)):
INDEX('DS2024'!$E$20:$E$35,MATCH(N12,'DS2024'!$D$20:$D$35,1)+1),
INDEX('DS2024'!$D$20:$D$35,MATCH(N12,'DS2024'!$D$20:$D$35,1)):
INDEX('DS2024'!$D$20:$D$35,MATCH(N12,'DS2024'!$D$20:$D$35,1)+1)),
IF($Z$3=Database!$A$13,
_xlfn.FORECAST.LINEAR(
N12,
INDEX('DS2024'!$H$20:$H$35,MATCH(N12,'DS2024'!$G$20:$G$35,1)):
INDEX('DS2024'!$H$20:$H$35,MATCH(N12,'DS2024'!$G$20:$G$35,1)+1),
INDEX('DS2024'!$G$20:$G$35,MATCH(N12,'DS2024'!$G$20:$G$35,1)):
INDEX('DS2024'!$G$20:$G$35,MATCH(N12,'DS2024'!$G$20:$G$35,1)+1)),
IF($Z$3=Database!$A$14,
_xlfn.FORECAST.LINEAR(
N12,
INDEX('DS2024'!$K$20:$K$35,MATCH(N12,'DS2024'!$J$20:$J$35,1)):
INDEX('DS2024'!$K$20:$K$35,MATCH(N12,'DS2024'!$J$20:$J$35,1)+1),
INDEX('DS2024'!$J$20:$J$35,MATCH(N12,'DS2024'!$J$20:$J$35,1)):
INDEX('DS2024'!$J$20:$J$35,MATCH(N12,'DS2024'!$J$20:$J$35,1)+1)),
IF($Z$3=Database!$A$15,
_xlfn.FORECAST.LINEAR(
N12,
INDEX('DS2024'!$N$20:$N$35,MATCH(N12,'DS2024'!$M$20:$M$35,1)):
INDEX('DS2024'!$N$20:$N$35,MATCH(N12,'DS2024'!$M$20:$M$35,1)+1),
INDEX('DS2024'!$M$20:$M$35,MATCH(N12,'DS2024'!$M$20:$M$35,1)):
INDEX('DS2024'!$M$20:$M$35,MATCH(N12,'DS2024'!$M$20:$M$35,1)+1)),
IF($Z$3=Database!$A$16,
_xlfn.FORECAST.LINEAR(
N12,
INDEX('DS2024'!$Q$20:$Q$35,MATCH(N12,'DS2024'!$P$20:$P$35,1)):
INDEX('DS2024'!$Q$20:$Q$35,MATCH(N12,'DS2024'!$P$20:$P$35,1)+1),
INDEX('DS2024'!$P$20:$P$35,MATCH(N12,'DS2024'!$P$20:$P$35,1)):
INDEX('DS2024'!$P$20:$P$35,MATCH(N12,'DS2024'!$P$20:$P$35,1)+1)),
IF($Z$3=Database!$A$17,
_xlfn.FORECAST.LINEAR(
N12,
INDEX('DS2024'!$T$20:$T$35,MATCH(N12,'DS2024'!$S$20:$S$35,1)):
INDEX('DS2024'!$T$20:$T$35,MATCH(N12,'DS2024'!$S$20:$S$35,1)+1),
INDEX('DS2024'!$S$20:$S$35,MATCH(N12,'DS2024'!$S$20:$S$35,1)):
INDEX('DS2024'!$S$20:$S$35,MATCH(N12,'DS2024'!$S$20:$S$35,1)+1)),
IF($Z$3=Database!$A$18,
_xlfn.FORECAST.LINEAR(
N12,
INDEX('DS2024'!$W$20:$W$35,MATCH(N12,'DS2024'!$V$20:$V$35,1)):
INDEX('DS2024'!$W$20:$W$35,MATCH(N12,'DS2024'!$V$20:$V$35,1)+1),
INDEX('DS2024'!$V$20:$V$35,MATCH(N12,'DS2024'!$V$20:$V$35,1)):
INDEX('DS2024'!$V$20:$V$35,MATCH(N12,'DS2024'!$V$20:$V$35,1)+1)),
IF($Z$3=Database!$A$19,
_xlfn.FORECAST.LINEAR(
N12,
INDEX('DS2024'!$Z$20:$Z$35,MATCH(N12,'DS2024'!$Y$20:$Y$35,1)):
INDEX('DS2024'!$Z$20:$Z$35,MATCH(N12,'DS2024'!$Y$20:$Y$35,1)+1),
INDEX('DS2024'!$Y$20:$Y$35,MATCH(N12,'DS2024'!$Y$20:$Y$35,1)):
INDEX('DS2024'!$Y$20:$Y$35,MATCH(N12,'DS2024'!$Y$20:$Y$35,1)+1)),
IF($Z$3=Database!$A$20,
_xlfn.FORECAST.LINEAR(
N12,
INDEX('DS2024'!$AC$20:$AC$35,MATCH(N12,'DS2024'!$AB$20:$AB$35,1)):
INDEX('DS2024'!$AC$20:$AC$35,MATCH(N12,'DS2024'!$AB$20:$AB$35,1)+1),
INDEX('DS2024'!$AB$20:$AB$35,MATCH(N12,'DS2024'!$AB$20:$AB$35,1)):
INDEX('DS2024'!$AB$20:$AB$35,MATCH(N12,'DS2024'!$AB$20:$AB$35,1)+1)),
IF($Z$3=Database!$A$2,
_xlfn.FORECAST.LINEAR(
N12,
INDEX('DS2024'!$B$5:$B$15,MATCH(N12,'DS2024'!$A$5:$A$15,1)):
INDEX('DS2024'!$B$5:$B$15,MATCH(N12,'DS2024'!$A$5:$A$15,1)+1),
INDEX('DS2024'!$A$5:$A$15,MATCH(N12,'DS2024'!$A$5:$A$15,1)):
INDEX('DS2024'!$A$5:$A$15,MATCH(N12,'DS2024'!$A$5:$A$15,1)+1)),
IF($Z$3=Database!$A$3,
_xlfn.FORECAST.LINEAR(
N12,
INDEX('DS2024'!$E$5:$E$15,MATCH(N12,'DS2024'!$D$5:$D$15,1)):
INDEX('DS2024'!$E$5:$E$15,MATCH(N12,'DS2024'!$D$5:$D$15,1)+1),
INDEX('DS2024'!$D$5:$D$15,MATCH(N12,'DS2024'!$D$5:$D$15,1)):
INDEX('DS2024'!$D$5:$D$15,MATCH(N12,'DS2024'!$D$5:$D$15,1)+1)),
IF($Z$3=Database!$A$4,
_xlfn.FORECAST.LINEAR(
N12,
INDEX('DS2024'!$H$5:$H$15,MATCH(N12,'DS2024'!$G$5:$G$15,1)):
INDEX('DS2024'!$H$5:$H$15,MATCH(N12,'DS2024'!$G$5:$G$15,1)+1),
INDEX('DS2024'!$G$5:$G$15,MATCH(N12,'DS2024'!$G$5:$G$15,1)):
INDEX('DS2024'!$G$5:$G$15,MATCH(N12,'DS2024'!$G$5:$G$15,1)+1)),
IF($Z$3=Database!$A$5,
_xlfn.FORECAST.LINEAR(
N12,
INDEX('DS2024'!$K$5:$K$15,MATCH(N12,'DS2024'!$J$5:$J$15,1)):
INDEX('DS2024'!$K$5:$K$15,MATCH(N12,'DS2024'!$J$5:$J$15,1)+1),
INDEX('DS2024'!$J$5:$J$15,MATCH(N12,'DS2024'!$J$5:$J$15,1)):
INDEX('DS2024'!$J$5:$J$15,MATCH(N12,'DS2024'!$J$5:$J$15,1)+1)),
IF($Z$3=Database!$A$6,
_xlfn.FORECAST.LINEAR(
N12,
INDEX('DS2024'!$N$5:$N$15,MATCH(N12,'DS2024'!$M$5:$M$15,1)):
INDEX('DS2024'!$N$5:$N$15,MATCH(N12,'DS2024'!$M$5:$M$15,1)+1),
INDEX('DS2024'!$M$5:$M$15,MATCH(N12,'DS2024'!$M$5:$M$15,1)):
INDEX('DS2024'!$M$5:$M$15,MATCH(N12,'DS2024'!$M$5:$M$15,1)+1)),
IF($Z$3=Database!$A$7,
_xlfn.FORECAST.LINEAR(
N12,
INDEX('DS2024'!$Q$5:$Q$15,MATCH(N12,'DS2024'!$P$5:$P$15,1)):
INDEX('DS2024'!$Q$5:$Q$15,MATCH(N12,'DS2024'!$P$5:$P$15,1)+1),
INDEX('DS2024'!$P$5:$P$15,MATCH(N12,'DS2024'!$P$5:$P$15,1)):
INDEX('DS2024'!$P$5:$P$15,MATCH(N12,'DS2024'!$P$5:$P$15,1)+1)),
IF($Z$3=Database!$A$8,
_xlfn.FORECAST.LINEAR(
N12,
INDEX('DS2024'!$T$5:$T$15,MATCH(N12,'DS2024'!$S$5:$S$15,1)):
INDEX('DS2024'!$T$5:$T$15,MATCH(N12,'DS2024'!$S$5:$S$15,1)+1),
INDEX('DS2024'!$S$5:$S$15,MATCH(N12,'DS2024'!$S$5:$S$15,1)):
INDEX('DS2024'!$S$5:$S$15,MATCH(N12,'DS2024'!$S$5:$S$15,1)+1)),
IF($Z$3=Database!$A$9,
_xlfn.FORECAST.LINEAR(
N12,
INDEX('DS2024'!$W$5:$W$15,MATCH(N12,'DS2024'!$V$5:$V$15,1)):
INDEX('DS2024'!$W$5:$W$15,MATCH(N12,'DS2024'!$V$5:$V$15,1)+1),
INDEX('DS2024'!$V$5:$V$15,MATCH(N12,'DS2024'!$V$5:$V$15,1)):
INDEX('DS2024'!$V$5:$V$15,MATCH(N12,'DS2024'!$V$5:$V$15,1)+1)),
IF($Z$3=Database!$A$10,
_xlfn.FORECAST.LINEAR(
N12,
INDEX('DS2024'!$Z$5:$Z$15,MATCH(N12,'DS2024'!$Y$5:$Y$15,1)):
INDEX('DS2024'!$Z$5:$Z$15,MATCH(N12,'DS2024'!$Y$5:$Y$15,1)+1),
INDEX('DS2024'!$Y$5:$Y$15,MATCH(N12,'DS2024'!$Y$5:$Y$15,1)):
INDEX('DS2024'!$Y$5:$Y$15,MATCH(N12,'DS2024'!$Y$5:$Y$15,1)+1))
)))))))))))))))))))</f>
        <v>0.10294728006714898</v>
      </c>
      <c r="AA12" s="50">
        <f>IF($AA$3=Database!$A$11,
_xlfn.FORECAST.LINEAR(
P12,
INDEX('DS2024'!$B$20:$B$35,MATCH(P12,'DS2024'!$A$20:$A$35,1)):
INDEX('DS2024'!$B$20:$B$35,MATCH(P12,'DS2024'!$A$20:$A$35,1)+1),
INDEX('DS2024'!$A$20:$A$35,MATCH(P12,'DS2024'!$A$20:$A$35,1)):
INDEX('DS2024'!$A$20:$A$35,MATCH(P12,'DS2024'!$A$20:$A$35,1)+1)),
IF($AA$3=Database!$A$12,
_xlfn.FORECAST.LINEAR(
P12,
INDEX('DS2024'!$E$20:$E$35,MATCH(P12,'DS2024'!$D$20:$D$35,1)):
INDEX('DS2024'!$E$20:$E$35,MATCH(P12,'DS2024'!$D$20:$D$35,1)+1),
INDEX('DS2024'!$D$20:$D$35,MATCH(P12,'DS2024'!$D$20:$D$35,1)):
INDEX('DS2024'!$D$20:$D$35,MATCH(P12,'DS2024'!$D$20:$D$35,1)+1)),
IF($AA$3=Database!$A$13,
_xlfn.FORECAST.LINEAR(
P12,
INDEX('DS2024'!$H$20:$H$35,MATCH(P12,'DS2024'!$G$20:$G$35,1)):
INDEX('DS2024'!$H$20:$H$35,MATCH(P12,'DS2024'!$G$20:$G$35,1)+1),
INDEX('DS2024'!$G$20:$G$35,MATCH(P12,'DS2024'!$G$20:$G$35,1)):
INDEX('DS2024'!$G$20:$G$35,MATCH(P12,'DS2024'!$G$20:$G$35,1)+1)),
IF($AA$3=Database!$A$14,
_xlfn.FORECAST.LINEAR(
P12,
INDEX('DS2024'!$K$20:$K$35,MATCH(P12,'DS2024'!$J$20:$J$35,1)):
INDEX('DS2024'!$K$20:$K$35,MATCH(P12,'DS2024'!$J$20:$J$35,1)+1),
INDEX('DS2024'!$J$20:$J$35,MATCH(P12,'DS2024'!$J$20:$J$35,1)):
INDEX('DS2024'!$J$20:$J$35,MATCH(P12,'DS2024'!$J$20:$J$35,1)+1)),
IF($AA$3=Database!$A$15,
_xlfn.FORECAST.LINEAR(
P12,
INDEX('DS2024'!$N$20:$N$35,MATCH(P12,'DS2024'!$M$20:$M$35,1)):
INDEX('DS2024'!$N$20:$N$35,MATCH(P12,'DS2024'!$M$20:$M$35,1)+1),
INDEX('DS2024'!$M$20:$M$35,MATCH(P12,'DS2024'!$M$20:$M$35,1)):
INDEX('DS2024'!$M$20:$M$35,MATCH(P12,'DS2024'!$M$20:$M$35,1)+1)),
IF($AA$3=Database!$A$16,
_xlfn.FORECAST.LINEAR(
P12,
INDEX('DS2024'!$Q$20:$Q$35,MATCH(P12,'DS2024'!$P$20:$P$35,1)):
INDEX('DS2024'!$Q$20:$Q$35,MATCH(P12,'DS2024'!$P$20:$P$35,1)+1),
INDEX('DS2024'!$P$20:$P$35,MATCH(P12,'DS2024'!$P$20:$P$35,1)):
INDEX('DS2024'!$P$20:$P$35,MATCH(P12,'DS2024'!$P$20:$P$35,1)+1)),
IF($AA$3=Database!$A$17,
_xlfn.FORECAST.LINEAR(
P12,
INDEX('DS2024'!$T$20:$T$35,MATCH(P12,'DS2024'!$S$20:$S$35,1)):
INDEX('DS2024'!$T$20:$T$35,MATCH(P12,'DS2024'!$S$20:$S$35,1)+1),
INDEX('DS2024'!$S$20:$S$35,MATCH(P12,'DS2024'!$S$20:$S$35,1)):
INDEX('DS2024'!$S$20:$S$35,MATCH(P12,'DS2024'!$S$20:$S$35,1)+1)),
IF($AA$3=Database!$A$18,
_xlfn.FORECAST.LINEAR(
P12,
INDEX('DS2024'!$W$20:$W$35,MATCH(P12,'DS2024'!$V$20:$V$35,1)):
INDEX('DS2024'!$W$20:$W$35,MATCH(P12,'DS2024'!$V$20:$V$35,1)+1),
INDEX('DS2024'!$V$20:$V$35,MATCH(P12,'DS2024'!$V$20:$V$35,1)):
INDEX('DS2024'!$V$20:$V$35,MATCH(P12,'DS2024'!$V$20:$V$35,1)+1)),
IF($AA$3=Database!$A$19,
_xlfn.FORECAST.LINEAR(
P12,
INDEX('DS2024'!$Z$20:$Z$35,MATCH(P12,'DS2024'!$Y$20:$Y$35,1)):
INDEX('DS2024'!$Z$20:$Z$35,MATCH(P12,'DS2024'!$Y$20:$Y$35,1)+1),
INDEX('DS2024'!$Y$20:$Y$35,MATCH(P12,'DS2024'!$Y$20:$Y$35,1)):
INDEX('DS2024'!$Y$20:$Y$35,MATCH(P12,'DS2024'!$Y$20:$Y$35,1)+1)),
IF($AA$3=Database!$A$20,
_xlfn.FORECAST.LINEAR(
P12,
INDEX('DS2024'!$AC$20:$AC$35,MATCH(P12,'DS2024'!$AB$20:$AB$35,1)):
INDEX('DS2024'!$AC$20:$AC$35,MATCH(P12,'DS2024'!$AB$20:$AB$35,1)+1),
INDEX('DS2024'!$AB$20:$AB$35,MATCH(P12,'DS2024'!$AB$20:$AB$35,1)):
INDEX('DS2024'!$AB$20:$AB$35,MATCH(P12,'DS2024'!$AB$20:$AB$35,1)+1)),
IF($AA$3=Database!$A$2,
_xlfn.FORECAST.LINEAR(
P12,
INDEX('DS2024'!$B$5:$B$15,MATCH(P12,'DS2024'!$A$5:$A$15,1)):
INDEX('DS2024'!$B$5:$B$15,MATCH(P12,'DS2024'!$A$5:$A$15,1)+1),
INDEX('DS2024'!$A$5:$A$15,MATCH(P12,'DS2024'!$A$5:$A$15,1)):
INDEX('DS2024'!$A$5:$A$15,MATCH(P12,'DS2024'!$A$5:$A$15,1)+1)),
IF($AA$3=Database!$A$3,
_xlfn.FORECAST.LINEAR(
P12,
INDEX('DS2024'!$E$5:$E$15,MATCH(P12,'DS2024'!$D$5:$D$15,1)):
INDEX('DS2024'!$E$5:$E$15,MATCH(P12,'DS2024'!$D$5:$D$15,1)+1),
INDEX('DS2024'!$D$5:$D$15,MATCH(P12,'DS2024'!$D$5:$D$15,1)):
INDEX('DS2024'!$D$5:$D$15,MATCH(P12,'DS2024'!$D$5:$D$15,1)+1)),
IF($AA$3=Database!$A$4,
_xlfn.FORECAST.LINEAR(
P12,
INDEX('DS2024'!$H$5:$H$15,MATCH(P12,'DS2024'!$G$5:$G$15,1)):
INDEX('DS2024'!$H$5:$H$15,MATCH(P12,'DS2024'!$G$5:$G$15,1)+1),
INDEX('DS2024'!$G$5:$G$15,MATCH(P12,'DS2024'!$G$5:$G$15,1)):
INDEX('DS2024'!$G$5:$G$15,MATCH(P12,'DS2024'!$G$5:$G$15,1)+1)),
IF($AA$3=Database!$A$5,
_xlfn.FORECAST.LINEAR(
P12,
INDEX('DS2024'!$K$5:$K$15,MATCH(P12,'DS2024'!$J$5:$J$15,1)):
INDEX('DS2024'!$K$5:$K$15,MATCH(P12,'DS2024'!$J$5:$J$15,1)+1),
INDEX('DS2024'!$J$5:$J$15,MATCH(P12,'DS2024'!$J$5:$J$15,1)):
INDEX('DS2024'!$J$5:$J$15,MATCH(P12,'DS2024'!$J$5:$J$15,1)+1)),
IF($AA$3=Database!$A$6,
_xlfn.FORECAST.LINEAR(
P12,
INDEX('DS2024'!$N$5:$N$15,MATCH(P12,'DS2024'!$M$5:$M$15,1)):
INDEX('DS2024'!$N$5:$N$15,MATCH(P12,'DS2024'!$M$5:$M$15,1)+1),
INDEX('DS2024'!$M$5:$M$15,MATCH(P12,'DS2024'!$M$5:$M$15,1)):
INDEX('DS2024'!$M$5:$M$15,MATCH(P12,'DS2024'!$M$5:$M$15,1)+1)),
IF($AA$3=Database!$A$7,
_xlfn.FORECAST.LINEAR(
P12,
INDEX('DS2024'!$Q$5:$Q$15,MATCH(P12,'DS2024'!$P$5:$P$15,1)):
INDEX('DS2024'!$Q$5:$Q$15,MATCH(P12,'DS2024'!$P$5:$P$15,1)+1),
INDEX('DS2024'!$P$5:$P$15,MATCH(P12,'DS2024'!$P$5:$P$15,1)):
INDEX('DS2024'!$P$5:$P$15,MATCH(P12,'DS2024'!$P$5:$P$15,1)+1)),
IF($AA$3=Database!$A$8,
_xlfn.FORECAST.LINEAR(
P12,
INDEX('DS2024'!$T$5:$T$15,MATCH(P12,'DS2024'!$S$5:$S$15,1)):
INDEX('DS2024'!$T$5:$T$15,MATCH(P12,'DS2024'!$S$5:$S$15,1)+1),
INDEX('DS2024'!$S$5:$S$15,MATCH(P12,'DS2024'!$S$5:$S$15,1)):
INDEX('DS2024'!$S$5:$S$15,MATCH(P12,'DS2024'!$S$5:$S$15,1)+1)),
IF($AA$3=Database!$A$9,
_xlfn.FORECAST.LINEAR(
P12,
INDEX('DS2024'!$W$5:$W$15,MATCH(P12,'DS2024'!$V$5:$V$15,1)):
INDEX('DS2024'!$W$5:$W$15,MATCH(P12,'DS2024'!$V$5:$V$15,1)+1),
INDEX('DS2024'!$V$5:$V$15,MATCH(P12,'DS2024'!$V$5:$V$15,1)):
INDEX('DS2024'!$V$5:$V$15,MATCH(P12,'DS2024'!$V$5:$V$15,1)+1)),
IF($AA$3=Database!$A$10,
_xlfn.FORECAST.LINEAR(
P12,
INDEX('DS2024'!$Z$5:$Z$15,MATCH(P12,'DS2024'!$Y$5:$Y$15,1)):
INDEX('DS2024'!$Z$5:$Z$15,MATCH(P12,'DS2024'!$Y$5:$Y$15,1)+1),
INDEX('DS2024'!$Y$5:$Y$15,MATCH(P12,'DS2024'!$Y$5:$Y$15,1)):
INDEX('DS2024'!$Y$5:$Y$15,MATCH(P12,'DS2024'!$Y$5:$Y$15,1)+1))
)))))))))))))))))))</f>
        <v>0.10321587593428994</v>
      </c>
      <c r="AB12" s="50">
        <f>IF($AB$3=Database!$A$11,
_xlfn.FORECAST.LINEAR(
R12,
INDEX('DS2024'!$B$20:$B$35,MATCH(R12,'DS2024'!$A$20:$A$35,1)):
INDEX('DS2024'!$B$20:$B$35,MATCH(R12,'DS2024'!$A$20:$A$35,1)+1),
INDEX('DS2024'!$A$20:$A$35,MATCH(R12,'DS2024'!$A$20:$A$35,1)):
INDEX('DS2024'!$A$20:$A$35,MATCH(R12,'DS2024'!$A$20:$A$35,1)+1)),
IF($AB$3=Database!$A$12,
_xlfn.FORECAST.LINEAR(
R12,
INDEX('DS2024'!$E$20:$E$35,MATCH(R12,'DS2024'!$D$20:$D$35,1)):
INDEX('DS2024'!$E$20:$E$35,MATCH(R12,'DS2024'!$D$20:$D$35,1)+1),
INDEX('DS2024'!$D$20:$D$35,MATCH(R12,'DS2024'!$D$20:$D$35,1)):
INDEX('DS2024'!$D$20:$D$35,MATCH(R12,'DS2024'!$D$20:$D$35,1)+1)),
IF($AB$3=Database!$A$13,
_xlfn.FORECAST.LINEAR(
R12,
INDEX('DS2024'!$H$20:$H$35,MATCH(R12,'DS2024'!$G$20:$G$35,1)):
INDEX('DS2024'!$H$20:$H$35,MATCH(R12,'DS2024'!$G$20:$G$35,1)+1),
INDEX('DS2024'!$G$20:$G$35,MATCH(R12,'DS2024'!$G$20:$G$35,1)):
INDEX('DS2024'!$G$20:$G$35,MATCH(R12,'DS2024'!$G$20:$G$35,1)+1)),
IF($AB$3=Database!$A$14,
_xlfn.FORECAST.LINEAR(
R12,
INDEX('DS2024'!$K$20:$K$35,MATCH(R12,'DS2024'!$J$20:$J$35,1)):
INDEX('DS2024'!$K$20:$K$35,MATCH(R12,'DS2024'!$J$20:$J$35,1)+1),
INDEX('DS2024'!$J$20:$J$35,MATCH(R12,'DS2024'!$J$20:$J$35,1)):
INDEX('DS2024'!$J$20:$J$35,MATCH(R12,'DS2024'!$J$20:$J$35,1)+1)),
IF($AB$3=Database!$A$15,
_xlfn.FORECAST.LINEAR(
R12,
INDEX('DS2024'!$N$20:$N$35,MATCH(R12,'DS2024'!$M$20:$M$35,1)):
INDEX('DS2024'!$N$20:$N$35,MATCH(R12,'DS2024'!$M$20:$M$35,1)+1),
INDEX('DS2024'!$M$20:$M$35,MATCH(R12,'DS2024'!$M$20:$M$35,1)):
INDEX('DS2024'!$M$20:$M$35,MATCH(R12,'DS2024'!$M$20:$M$35,1)+1)),
IF($AB$3=Database!$A$16,
_xlfn.FORECAST.LINEAR(
R12,
INDEX('DS2024'!$Q$20:$Q$35,MATCH(R12,'DS2024'!$P$20:$P$35,1)):
INDEX('DS2024'!$Q$20:$Q$35,MATCH(R12,'DS2024'!$P$20:$P$35,1)+1),
INDEX('DS2024'!$P$20:$P$35,MATCH(R12,'DS2024'!$P$20:$P$35,1)):
INDEX('DS2024'!$P$20:$P$35,MATCH(R12,'DS2024'!$P$20:$P$35,1)+1)),
IF($AB$3=Database!$A$17,
_xlfn.FORECAST.LINEAR(
R12,
INDEX('DS2024'!$T$20:$T$35,MATCH(R12,'DS2024'!$S$20:$S$35,1)):
INDEX('DS2024'!$T$20:$T$35,MATCH(R12,'DS2024'!$S$20:$S$35,1)+1),
INDEX('DS2024'!$S$20:$S$35,MATCH(R12,'DS2024'!$S$20:$S$35,1)):
INDEX('DS2024'!$S$20:$S$35,MATCH(R12,'DS2024'!$S$20:$S$35,1)+1)),
IF($AB$3=Database!$A$18,
_xlfn.FORECAST.LINEAR(
R12,
INDEX('DS2024'!$W$20:$W$35,MATCH(R12,'DS2024'!$V$20:$V$35,1)):
INDEX('DS2024'!$W$20:$W$35,MATCH(R12,'DS2024'!$V$20:$V$35,1)+1),
INDEX('DS2024'!$V$20:$V$35,MATCH(R12,'DS2024'!$V$20:$V$35,1)):
INDEX('DS2024'!$V$20:$V$35,MATCH(R12,'DS2024'!$V$20:$V$35,1)+1)),
IF($AB$3=Database!$A$19,
_xlfn.FORECAST.LINEAR(
R12,
INDEX('DS2024'!$Z$20:$Z$35,MATCH(R12,'DS2024'!$Y$20:$Y$35,1)):
INDEX('DS2024'!$Z$20:$Z$35,MATCH(R12,'DS2024'!$Y$20:$Y$35,1)+1),
INDEX('DS2024'!$Y$20:$Y$35,MATCH(R12,'DS2024'!$Y$20:$Y$35,1)):
INDEX('DS2024'!$Y$20:$Y$35,MATCH(R12,'DS2024'!$Y$20:$Y$35,1)+1)),
IF($AB$3=Database!$A$20,
_xlfn.FORECAST.LINEAR(
R12,
INDEX('DS2024'!$AC$20:$AC$35,MATCH(R12,'DS2024'!$AB$20:$AB$35,1)):
INDEX('DS2024'!$AC$20:$AC$35,MATCH(R12,'DS2024'!$AB$20:$AB$35,1)+1),
INDEX('DS2024'!$AB$20:$AB$35,MATCH(R12,'DS2024'!$AB$20:$AB$35,1)):
INDEX('DS2024'!$AB$20:$AB$35,MATCH(R12,'DS2024'!$AB$20:$AB$35,1)+1)),
IF($AB$3=Database!$A$2,
_xlfn.FORECAST.LINEAR(
R12,
INDEX('DS2024'!$B$5:$B$15,MATCH(R12,'DS2024'!$A$5:$A$15,1)):
INDEX('DS2024'!$B$5:$B$15,MATCH(R12,'DS2024'!$A$5:$A$15,1)+1),
INDEX('DS2024'!$A$5:$A$15,MATCH(R12,'DS2024'!$A$5:$A$15,1)):
INDEX('DS2024'!$A$5:$A$15,MATCH(R12,'DS2024'!$A$5:$A$15,1)+1)),
IF($AB$3=Database!$A$3,
_xlfn.FORECAST.LINEAR(
R12,
INDEX('DS2024'!$E$5:$E$15,MATCH(R12,'DS2024'!$D$5:$D$15,1)):
INDEX('DS2024'!$E$5:$E$15,MATCH(R12,'DS2024'!$D$5:$D$15,1)+1),
INDEX('DS2024'!$D$5:$D$15,MATCH(R12,'DS2024'!$D$5:$D$15,1)):
INDEX('DS2024'!$D$5:$D$15,MATCH(R12,'DS2024'!$D$5:$D$15,1)+1)),
IF($AB$3=Database!$A$4,
_xlfn.FORECAST.LINEAR(
R12,
INDEX('DS2024'!$H$5:$H$15,MATCH(R12,'DS2024'!$G$5:$G$15,1)):
INDEX('DS2024'!$H$5:$H$15,MATCH(R12,'DS2024'!$G$5:$G$15,1)+1),
INDEX('DS2024'!$G$5:$G$15,MATCH(R12,'DS2024'!$G$5:$G$15,1)):
INDEX('DS2024'!$G$5:$G$15,MATCH(R12,'DS2024'!$G$5:$G$15,1)+1)),
IF($AB$3=Database!$A$5,
_xlfn.FORECAST.LINEAR(
R12,
INDEX('DS2024'!$K$5:$K$15,MATCH(R12,'DS2024'!$J$5:$J$15,1)):
INDEX('DS2024'!$K$5:$K$15,MATCH(R12,'DS2024'!$J$5:$J$15,1)+1),
INDEX('DS2024'!$J$5:$J$15,MATCH(R12,'DS2024'!$J$5:$J$15,1)):
INDEX('DS2024'!$J$5:$J$15,MATCH(R12,'DS2024'!$J$5:$J$15,1)+1)),
IF($AB$3=Database!$A$6,
_xlfn.FORECAST.LINEAR(
R12,
INDEX('DS2024'!$N$5:$N$15,MATCH(R12,'DS2024'!$M$5:$M$15,1)):
INDEX('DS2024'!$N$5:$N$15,MATCH(R12,'DS2024'!$M$5:$M$15,1)+1),
INDEX('DS2024'!$M$5:$M$15,MATCH(R12,'DS2024'!$M$5:$M$15,1)):
INDEX('DS2024'!$M$5:$M$15,MATCH(R12,'DS2024'!$M$5:$M$15,1)+1)),
IF($AB$3=Database!$A$7,
_xlfn.FORECAST.LINEAR(
R12,
INDEX('DS2024'!$Q$5:$Q$15,MATCH(R12,'DS2024'!$P$5:$P$15,1)):
INDEX('DS2024'!$Q$5:$Q$15,MATCH(R12,'DS2024'!$P$5:$P$15,1)+1),
INDEX('DS2024'!$P$5:$P$15,MATCH(R12,'DS2024'!$P$5:$P$15,1)):
INDEX('DS2024'!$P$5:$P$15,MATCH(R12,'DS2024'!$P$5:$P$15,1)+1)),
IF($AB$3=Database!$A$8,
_xlfn.FORECAST.LINEAR(
R12,
INDEX('DS2024'!$T$5:$T$15,MATCH(R12,'DS2024'!$S$5:$S$15,1)):
INDEX('DS2024'!$T$5:$T$15,MATCH(R12,'DS2024'!$S$5:$S$15,1)+1),
INDEX('DS2024'!$S$5:$S$15,MATCH(R12,'DS2024'!$S$5:$S$15,1)):
INDEX('DS2024'!$S$5:$S$15,MATCH(R12,'DS2024'!$S$5:$S$15,1)+1)),
IF($AB$3=Database!$A$9,
_xlfn.FORECAST.LINEAR(
R12,
INDEX('DS2024'!$W$5:$W$15,MATCH(R12,'DS2024'!$V$5:$V$15,1)):
INDEX('DS2024'!$W$5:$W$15,MATCH(R12,'DS2024'!$V$5:$V$15,1)+1),
INDEX('DS2024'!$V$5:$V$15,MATCH(R12,'DS2024'!$V$5:$V$15,1)):
INDEX('DS2024'!$V$5:$V$15,MATCH(R12,'DS2024'!$V$5:$V$15,1)+1)),
IF($AB$3=Database!$A$10,
_xlfn.FORECAST.LINEAR(
R12,
INDEX('DS2024'!$Z$5:$Z$15,MATCH(R12,'DS2024'!$Y$5:$Y$15,1)):
INDEX('DS2024'!$Z$5:$Z$15,MATCH(R12,'DS2024'!$Y$5:$Y$15,1)+1),
INDEX('DS2024'!$Y$5:$Y$15,MATCH(R12,'DS2024'!$Y$5:$Y$15,1)):
INDEX('DS2024'!$Y$5:$Y$15,MATCH(R12,'DS2024'!$Y$5:$Y$15,1)+1))
)))))))))))))))))))</f>
        <v>0.10417890403293498</v>
      </c>
      <c r="AC12" s="82">
        <f t="shared" si="0"/>
        <v>0.46396244769272293</v>
      </c>
      <c r="AD12" s="82">
        <f t="shared" si="1"/>
        <v>0.46473237866755757</v>
      </c>
      <c r="AE12" s="82">
        <f t="shared" si="2"/>
        <v>0.33192866790220454</v>
      </c>
      <c r="AF12" s="82">
        <f t="shared" si="3"/>
        <v>0.46410583289633289</v>
      </c>
      <c r="AG12" s="82">
        <f t="shared" si="4"/>
        <v>0.46282080246966711</v>
      </c>
      <c r="AH12" s="82">
        <f t="shared" si="5"/>
        <v>0.19870103946158738</v>
      </c>
      <c r="AI12" s="82">
        <f t="shared" si="6"/>
        <v>0.46251092733769483</v>
      </c>
      <c r="AJ12" s="83">
        <f t="shared" si="7"/>
        <v>0.46283711168713931</v>
      </c>
      <c r="AK12" s="83">
        <f t="shared" si="8"/>
        <v>0.46400661849004354</v>
      </c>
      <c r="AL12" s="42"/>
      <c r="AM12" s="42"/>
      <c r="AN12" s="42"/>
      <c r="AO12" s="42"/>
      <c r="AP12" s="42"/>
      <c r="AQ12" s="42"/>
      <c r="AR12" s="42"/>
      <c r="AS12" s="42"/>
      <c r="AT12" s="42"/>
      <c r="BD12" s="83" t="e">
        <f>#REF!/10</f>
        <v>#REF!</v>
      </c>
      <c r="BE12" s="83" t="e">
        <f>#REF!/10</f>
        <v>#REF!</v>
      </c>
      <c r="BF12" s="83" t="e">
        <f>#REF!/10</f>
        <v>#REF!</v>
      </c>
      <c r="BG12" s="83" t="e">
        <f>#REF!/10</f>
        <v>#REF!</v>
      </c>
      <c r="BH12" s="83">
        <f t="shared" si="9"/>
        <v>0</v>
      </c>
      <c r="BI12" s="83">
        <f t="shared" si="10"/>
        <v>0</v>
      </c>
      <c r="BJ12" s="83">
        <f t="shared" si="11"/>
        <v>0</v>
      </c>
      <c r="BK12" s="83">
        <f t="shared" si="12"/>
        <v>0</v>
      </c>
      <c r="BL12" s="83">
        <f t="shared" si="13"/>
        <v>0</v>
      </c>
    </row>
    <row r="13" spans="1:65" ht="14.25" customHeight="1">
      <c r="A13" s="31">
        <v>7</v>
      </c>
      <c r="B13" s="42">
        <f>'Evaluasi 100 C'!B13</f>
        <v>107.41800000000001</v>
      </c>
      <c r="C13" s="42">
        <f>'Evaluasi 100 C'!C13</f>
        <v>-0.35984679064187158</v>
      </c>
      <c r="D13" s="42">
        <f>'Evaluasi 100 C'!E13</f>
        <v>108.52</v>
      </c>
      <c r="E13" s="42">
        <f>'Evaluasi 100 C'!F13</f>
        <v>-0.35997900419916012</v>
      </c>
      <c r="F13" s="42">
        <f>'Evaluasi 100 C'!H13</f>
        <v>107.211</v>
      </c>
      <c r="G13" s="42">
        <f>'Evaluasi 100 C'!I13</f>
        <v>-0.22826803876989349</v>
      </c>
      <c r="H13" s="42">
        <f>'Evaluasi 100 C'!K13</f>
        <v>107.572</v>
      </c>
      <c r="I13" s="42">
        <f>'Evaluasi 100 C'!L13</f>
        <v>-0.35986526694661064</v>
      </c>
      <c r="J13" s="42">
        <f>'Evaluasi 100 C'!N13</f>
        <v>106.377</v>
      </c>
      <c r="K13" s="42">
        <f>'Evaluasi 100 C'!O13</f>
        <v>-0.35972189562087581</v>
      </c>
      <c r="L13" s="42">
        <f>'Evaluasi 100 C'!Q13</f>
        <v>107.672</v>
      </c>
      <c r="M13" s="42">
        <f>'Evaluasi 100 C'!R13</f>
        <v>-1.7183844678811122E-2</v>
      </c>
      <c r="N13" s="42">
        <f>'Evaluasi 100 C'!T13</f>
        <v>105.538</v>
      </c>
      <c r="O13" s="42">
        <f>'Evaluasi 100 C'!U13</f>
        <v>-0.35962123575284938</v>
      </c>
      <c r="P13" s="42">
        <f>'Evaluasi 100 C'!W13</f>
        <v>106.15300000000001</v>
      </c>
      <c r="Q13" s="42">
        <f>'Evaluasi 100 C'!X13</f>
        <v>-0.35969502099580081</v>
      </c>
      <c r="R13" s="42">
        <f>'Evaluasi 100 C'!Z13</f>
        <v>107.39400000000001</v>
      </c>
      <c r="S13" s="50">
        <f>'Evaluasi 100 C'!AA13</f>
        <v>-0.35984391121775644</v>
      </c>
      <c r="T13" s="50">
        <f>IF($T$3=Database!$A$11,
_xlfn.FORECAST.LINEAR(
B13,
INDEX('DS2024'!$B$20:$B$35,MATCH(B13,'DS2024'!$A$20:$A$35,1)):
INDEX('DS2024'!$B$20:$B$35,MATCH(B13,'DS2024'!$A$20:$A$35,1)+1),
INDEX('DS2024'!$A$20:$A$35,MATCH(B13,'DS2024'!$A$20:$A$35,1)):
INDEX('DS2024'!$A$20:$A$35,MATCH(B13,'DS2024'!$A$20:$A$35,1)+1)),
IF($T$3=Database!$A$12,
_xlfn.FORECAST.LINEAR(
B13,
INDEX('DS2024'!$E$20:$E$35,MATCH(B13,'DS2024'!$D$20:$D$35,1)):
INDEX('DS2024'!$E$20:$E$35,MATCH(B13,'DS2024'!$D$20:$D$35,1)+1),
INDEX('DS2024'!$D$20:$D$35,MATCH(B13,'DS2024'!$D$20:$D$35,1)):
INDEX('DS2024'!$D$20:$D$35,MATCH(B13,'DS2024'!$D$20:$D$35,1)+1)),
IF($T$3=Database!$A$13,
_xlfn.FORECAST.LINEAR(
B13,
INDEX('DS2024'!$H$20:$H$35,MATCH(B13,'DS2024'!$G$20:$G$35,1)):
INDEX('DS2024'!$H$20:$H$35,MATCH(B13,'DS2024'!$G$20:$G$35,1)+1),
INDEX('DS2024'!$G$20:$G$35,MATCH(B13,'DS2024'!$G$20:$G$35,1)):
INDEX('DS2024'!$G$20:$G$35,MATCH(B13,'DS2024'!$G$20:$G$35,1)+1)),
IF($T$3=Database!$A$14,
_xlfn.FORECAST.LINEAR(
B13,
INDEX('DS2024'!$K$20:$K$35,MATCH(B13,'DS2024'!$J$20:$J$35,1)):
INDEX('DS2024'!$K$20:$K$35,MATCH(B13,'DS2024'!$J$20:$J$35,1)+1),
INDEX('DS2024'!$J$20:$J$35,MATCH(B13,'DS2024'!$J$20:$J$35,1)):
INDEX('DS2024'!$J$20:$J$35,MATCH(B13,'DS2024'!$J$20:$J$35,1)+1)),
IF($T$3=Database!$A$15,
_xlfn.FORECAST.LINEAR(
B13,
INDEX('DS2024'!$N$20:$N$35,MATCH(B13,'DS2024'!$M$20:$M$35,1)):
INDEX('DS2024'!$N$20:$N$35,MATCH(B13,'DS2024'!$M$20:$M$35,1)+1),
INDEX('DS2024'!$M$20:$M$35,MATCH(B13,'DS2024'!$M$20:$M$35,1)):
INDEX('DS2024'!$M$20:$M$35,MATCH(B13,'DS2024'!$M$20:$M$35,1)+1)),
IF($T$3=Database!$A$16,
_xlfn.FORECAST.LINEAR(
B13,
INDEX('DS2024'!$Q$20:$Q$35,MATCH(B13,'DS2024'!$P$20:$P$35,1)):
INDEX('DS2024'!$Q$20:$Q$35,MATCH(B13,'DS2024'!$P$20:$P$35,1)+1),
INDEX('DS2024'!$P$20:$P$35,MATCH(B13,'DS2024'!$P$20:$P$35,1)):
INDEX('DS2024'!$P$20:$P$35,MATCH(B13,'DS2024'!$P$20:$P$35,1)+1)),
IF($T$3=Database!$A$17,
_xlfn.FORECAST.LINEAR(
B13,
INDEX('DS2024'!$T$20:$T$35,MATCH(B13,'DS2024'!$S$20:$S$35,1)):
INDEX('DS2024'!$T$20:$T$35,MATCH(B13,'DS2024'!$S$20:$S$35,1)+1),
INDEX('DS2024'!$S$20:$S$35,MATCH(B13,'DS2024'!$S$20:$S$35,1)):
INDEX('DS2024'!$S$20:$S$35,MATCH(B13,'DS2024'!$S$20:$S$35,1)+1)),
IF($T$3=Database!$A$18,
_xlfn.FORECAST.LINEAR(
B13,
INDEX('DS2024'!$W$20:$W$35,MATCH(B13,'DS2024'!$V$20:$V$35,1)):
INDEX('DS2024'!$W$20:$W$35,MATCH(B13,'DS2024'!$V$20:$V$35,1)+1),
INDEX('DS2024'!$V$20:$V$35,MATCH(B13,'DS2024'!$V$20:$V$35,1)):
INDEX('DS2024'!$V$20:$V$35,MATCH(B13,'DS2024'!$V$20:$V$35,1)+1)),
IF($T$3=Database!$A$19,
_xlfn.FORECAST.LINEAR(
B13,
INDEX('DS2024'!$Z$20:$Z$35,MATCH(B13,'DS2024'!$Y$20:$Y$35,1)):
INDEX('DS2024'!$Z$20:$Z$35,MATCH(B13,'DS2024'!$Y$20:$Y$35,1)+1),
INDEX('DS2024'!$Y$20:$Y$35,MATCH(B13,'DS2024'!$Y$20:$Y$35,1)):
INDEX('DS2024'!$Y$20:$Y$35,MATCH(B13,'DS2024'!$Y$20:$Y$35,1)+1)),
IF($T$3=Database!$A$20,
_xlfn.FORECAST.LINEAR(
B13,
INDEX('DS2024'!$AC$20:$AC$35,MATCH(B13,'DS2024'!$AB$20:$AB$35,1)):
INDEX('DS2024'!$AC$20:$AC$35,MATCH(B13,'DS2024'!$AB$20:$AB$35,1)+1),
INDEX('DS2024'!$AB$20:$AB$35,MATCH(B13,'DS2024'!$AB$20:$AB$35,1)):
INDEX('DS2024'!$AB$20:$AB$35,MATCH(B13,'DS2024'!$AB$20:$AB$35,1)+1)),
IF($T$3=Database!$A$2,
_xlfn.FORECAST.LINEAR(
B13,
INDEX('DS2024'!$B$5:$B$15,MATCH(B13,'DS2024'!$A$5:$A$15,1)):
INDEX('DS2024'!$B$5:$B$15,MATCH(B13,'DS2024'!$A$5:$A$15,1)+1),
INDEX('DS2024'!$A$5:$A$15,MATCH(B13,'DS2024'!$A$5:$A$15,1)):
INDEX('DS2024'!$A$5:$A$15,MATCH(B13,'DS2024'!$A$5:$A$15,1)+1)),
IF($T$3=Database!$A$3,
_xlfn.FORECAST.LINEAR(
B13,
INDEX('DS2024'!$E$5:$E$15,MATCH(B13,'DS2024'!$D$5:$D$15,1)):
INDEX('DS2024'!$E$5:$E$15,MATCH(B13,'DS2024'!$D$5:$D$15,1)+1),
INDEX('DS2024'!$D$5:$D$15,MATCH(B13,'DS2024'!$D$5:$D$15,1)):
INDEX('DS2024'!$D$5:$D$15,MATCH(B13,'DS2024'!$D$5:$D$15,1)+1)),
IF($T$3=Database!$A$4,
_xlfn.FORECAST.LINEAR(
B13,
INDEX('DS2024'!$H$5:$H$15,MATCH(B13,'DS2024'!$G$5:$G$15,1)):
INDEX('DS2024'!$H$5:$H$15,MATCH(B13,'DS2024'!$G$5:$G$15,1)+1),
INDEX('DS2024'!$G$5:$G$15,MATCH(B13,'DS2024'!$G$5:$G$15,1)):
INDEX('DS2024'!$G$5:$G$15,MATCH(B13,'DS2024'!$G$5:$G$15,1)+1)),
IF($T$3=Database!$A$5,
_xlfn.FORECAST.LINEAR(
B13,
INDEX('DS2024'!$K$5:$K$15,MATCH(B13,'DS2024'!$J$5:$J$15,1)):
INDEX('DS2024'!$K$5:$K$15,MATCH(B13,'DS2024'!$J$5:$J$15,1)+1),
INDEX('DS2024'!$J$5:$J$15,MATCH(B13,'DS2024'!$J$5:$J$15,1)):
INDEX('DS2024'!$J$5:$J$15,MATCH(B13,'DS2024'!$J$5:$J$15,1)+1)),
IF($T$3=Database!$A$6,
_xlfn.FORECAST.LINEAR(
B13,
INDEX('DS2024'!$N$5:$N$15,MATCH(B13,'DS2024'!$M$5:$M$15,1)):
INDEX('DS2024'!$N$5:$N$15,MATCH(B13,'DS2024'!$M$5:$M$15,1)+1),
INDEX('DS2024'!$M$5:$M$15,MATCH(B13,'DS2024'!$M$5:$M$15,1)):
INDEX('DS2024'!$M$5:$M$15,MATCH(B13,'DS2024'!$M$5:$M$15,1)+1)),
IF($T$3=Database!$A$7,
_xlfn.FORECAST.LINEAR(
B13,
INDEX('DS2024'!$Q$5:$Q$15,MATCH(B13,'DS2024'!$P$5:$P$15,1)):
INDEX('DS2024'!$Q$5:$Q$15,MATCH(B13,'DS2024'!$P$5:$P$15,1)+1),
INDEX('DS2024'!$P$5:$P$15,MATCH(B13,'DS2024'!$P$5:$P$15,1)):
INDEX('DS2024'!$P$5:$P$15,MATCH(B13,'DS2024'!$P$5:$P$15,1)+1)),
IF($T$3=Database!$A$8,
_xlfn.FORECAST.LINEAR(
B13,
INDEX('DS2024'!$T$5:$T$15,MATCH(B13,'DS2024'!$S$5:$S$15,1)):
INDEX('DS2024'!$T$5:$T$15,MATCH(B13,'DS2024'!$S$5:$S$15,1)+1),
INDEX('DS2024'!$S$5:$S$15,MATCH(B13,'DS2024'!$S$5:$S$15,1)):
INDEX('DS2024'!$S$5:$S$15,MATCH(B13,'DS2024'!$S$5:$S$15,1)+1)),
IF($T$3=Database!$A$9,
_xlfn.FORECAST.LINEAR(
B13,
INDEX('DS2024'!$W$5:$W$15,MATCH(B13,'DS2024'!$V$5:$V$15,1)):
INDEX('DS2024'!$W$5:$W$15,MATCH(B13,'DS2024'!$V$5:$V$15,1)+1),
INDEX('DS2024'!$V$5:$V$15,MATCH(B13,'DS2024'!$V$5:$V$15,1)):
INDEX('DS2024'!$V$5:$V$15,MATCH(B13,'DS2024'!$V$5:$V$15,1)+1)),
IF($T$3=Database!$A$10,
_xlfn.FORECAST.LINEAR(
B13,
INDEX('DS2024'!$Z$5:$Z$15,MATCH(B13,'DS2024'!$Y$5:$Y$15,1)):
INDEX('DS2024'!$Z$5:$Z$15,MATCH(B13,'DS2024'!$Y$5:$Y$15,1)+1),
INDEX('DS2024'!$Y$5:$Y$15,MATCH(B13,'DS2024'!$Y$5:$Y$15,1)):
INDEX('DS2024'!$Y$5:$Y$15,MATCH(B13,'DS2024'!$Y$5:$Y$15,1)+1))
)))))))))))))))))))</f>
        <v>0.10426787641392543</v>
      </c>
      <c r="U13" s="50">
        <f>IF($U$3=Database!$A$11,
_xlfn.FORECAST.LINEAR(
D13,
INDEX('DS2024'!$B$20:$B$35,MATCH(D13,'DS2024'!$A$20:$A$35,1)):
INDEX('DS2024'!$B$20:$B$35,MATCH(D13,'DS2024'!$A$20:$A$35,1)+1),
INDEX('DS2024'!$A$20:$A$35,MATCH(D13,'DS2024'!$A$20:$A$35,1)):
INDEX('DS2024'!$A$20:$A$35,MATCH(D13,'DS2024'!$A$20:$A$35,1)+1)),
IF($U$3=Database!$A$12,
_xlfn.FORECAST.LINEAR(
D13,
INDEX('DS2024'!$E$20:$E$35,MATCH(D13,'DS2024'!$D$20:$D$35,1)):
INDEX('DS2024'!$E$20:$E$35,MATCH(D13,'DS2024'!$D$20:$D$35,1)+1),
INDEX('DS2024'!$D$20:$D$35,MATCH(D13,'DS2024'!$D$20:$D$35,1)):
INDEX('DS2024'!$D$20:$D$35,MATCH(D13,'DS2024'!$D$20:$D$35,1)+1)),
IF($U$3=Database!$A$13,
_xlfn.FORECAST.LINEAR(
D13,
INDEX('DS2024'!$H$20:$H$35,MATCH(D13,'DS2024'!$G$20:$G$35,1)):
INDEX('DS2024'!$H$20:$H$35,MATCH(D13,'DS2024'!$G$20:$G$35,1)+1),
INDEX('DS2024'!$G$20:$G$35,MATCH(D13,'DS2024'!$G$20:$G$35,1)):
INDEX('DS2024'!$G$20:$G$35,MATCH(D13,'DS2024'!$G$20:$G$35,1)+1)),
IF($U$3=Database!$A$14,
_xlfn.FORECAST.LINEAR(
D13,
INDEX('DS2024'!$K$20:$K$35,MATCH(D13,'DS2024'!$J$20:$J$35,1)):
INDEX('DS2024'!$K$20:$K$35,MATCH(D13,'DS2024'!$J$20:$J$35,1)+1),
INDEX('DS2024'!$J$20:$J$35,MATCH(D13,'DS2024'!$J$20:$J$35,1)):
INDEX('DS2024'!$J$20:$J$35,MATCH(D13,'DS2024'!$J$20:$J$35,1)+1)),
IF($U$3=Database!$A$15,
_xlfn.FORECAST.LINEAR(
D13,
INDEX('DS2024'!$N$20:$N$35,MATCH(D13,'DS2024'!$M$20:$M$35,1)):
INDEX('DS2024'!$N$20:$N$35,MATCH(D13,'DS2024'!$M$20:$M$35,1)+1),
INDEX('DS2024'!$M$20:$M$35,MATCH(D13,'DS2024'!$M$20:$M$35,1)):
INDEX('DS2024'!$M$20:$M$35,MATCH(D13,'DS2024'!$M$20:$M$35,1)+1)),
IF($U$3=Database!$A$16,
_xlfn.FORECAST.LINEAR(
D13,
INDEX('DS2024'!$Q$20:$Q$35,MATCH(D13,'DS2024'!$P$20:$P$35,1)):
INDEX('DS2024'!$Q$20:$Q$35,MATCH(D13,'DS2024'!$P$20:$P$35,1)+1),
INDEX('DS2024'!$P$20:$P$35,MATCH(D13,'DS2024'!$P$20:$P$35,1)):
INDEX('DS2024'!$P$20:$P$35,MATCH(D13,'DS2024'!$P$20:$P$35,1)+1)),
IF($U$3=Database!$A$17,
_xlfn.FORECAST.LINEAR(
D13,
INDEX('DS2024'!$T$20:$T$35,MATCH(D13,'DS2024'!$S$20:$S$35,1)):
INDEX('DS2024'!$T$20:$T$35,MATCH(D13,'DS2024'!$S$20:$S$35,1)+1),
INDEX('DS2024'!$S$20:$S$35,MATCH(D13,'DS2024'!$S$20:$S$35,1)):
INDEX('DS2024'!$S$20:$S$35,MATCH(D13,'DS2024'!$S$20:$S$35,1)+1)),
IF($U$3=Database!$A$18,
_xlfn.FORECAST.LINEAR(
D13,
INDEX('DS2024'!$W$20:$W$35,MATCH(D13,'DS2024'!$V$20:$V$35,1)):
INDEX('DS2024'!$W$20:$W$35,MATCH(D13,'DS2024'!$V$20:$V$35,1)+1),
INDEX('DS2024'!$V$20:$V$35,MATCH(D13,'DS2024'!$V$20:$V$35,1)):
INDEX('DS2024'!$V$20:$V$35,MATCH(D13,'DS2024'!$V$20:$V$35,1)+1)),
IF($U$3=Database!$A$19,
_xlfn.FORECAST.LINEAR(
D13,
INDEX('DS2024'!$Z$20:$Z$35,MATCH(D13,'DS2024'!$Y$20:$Y$35,1)):
INDEX('DS2024'!$Z$20:$Z$35,MATCH(D13,'DS2024'!$Y$20:$Y$35,1)+1),
INDEX('DS2024'!$Y$20:$Y$35,MATCH(D13,'DS2024'!$Y$20:$Y$35,1)):
INDEX('DS2024'!$Y$20:$Y$35,MATCH(D13,'DS2024'!$Y$20:$Y$35,1)+1)),
IF($U$3=Database!$A$20,
_xlfn.FORECAST.LINEAR(
D13,
INDEX('DS2024'!$AC$20:$AC$35,MATCH(D13,'DS2024'!$AB$20:$AB$35,1)):
INDEX('DS2024'!$AC$20:$AC$35,MATCH(D13,'DS2024'!$AB$20:$AB$35,1)+1),
INDEX('DS2024'!$AB$20:$AB$35,MATCH(D13,'DS2024'!$AB$20:$AB$35,1)):
INDEX('DS2024'!$AB$20:$AB$35,MATCH(D13,'DS2024'!$AB$20:$AB$35,1)+1)),
IF($U$3=Database!$A$2,
_xlfn.FORECAST.LINEAR(
D13,
INDEX('DS2024'!$B$5:$B$15,MATCH(D13,'DS2024'!$A$5:$A$15,1)):
INDEX('DS2024'!$B$5:$B$15,MATCH(D13,'DS2024'!$A$5:$A$15,1)+1),
INDEX('DS2024'!$A$5:$A$15,MATCH(D13,'DS2024'!$A$5:$A$15,1)):
INDEX('DS2024'!$A$5:$A$15,MATCH(D13,'DS2024'!$A$5:$A$15,1)+1)),
IF($U$3=Database!$A$3,
_xlfn.FORECAST.LINEAR(
D13,
INDEX('DS2024'!$E$5:$E$15,MATCH(D13,'DS2024'!$D$5:$D$15,1)):
INDEX('DS2024'!$E$5:$E$15,MATCH(D13,'DS2024'!$D$5:$D$15,1)+1),
INDEX('DS2024'!$D$5:$D$15,MATCH(D13,'DS2024'!$D$5:$D$15,1)):
INDEX('DS2024'!$D$5:$D$15,MATCH(D13,'DS2024'!$D$5:$D$15,1)+1)),
IF($U$3=Database!$A$4,
_xlfn.FORECAST.LINEAR(
D13,
INDEX('DS2024'!$H$5:$H$15,MATCH(D13,'DS2024'!$G$5:$G$15,1)):
INDEX('DS2024'!$H$5:$H$15,MATCH(D13,'DS2024'!$G$5:$G$15,1)+1),
INDEX('DS2024'!$G$5:$G$15,MATCH(D13,'DS2024'!$G$5:$G$15,1)):
INDEX('DS2024'!$G$5:$G$15,MATCH(D13,'DS2024'!$G$5:$G$15,1)+1)),
IF($U$3=Database!$A$5,
_xlfn.FORECAST.LINEAR(
D13,
INDEX('DS2024'!$K$5:$K$15,MATCH(D13,'DS2024'!$J$5:$J$15,1)):
INDEX('DS2024'!$K$5:$K$15,MATCH(D13,'DS2024'!$J$5:$J$15,1)+1),
INDEX('DS2024'!$J$5:$J$15,MATCH(D13,'DS2024'!$J$5:$J$15,1)):
INDEX('DS2024'!$J$5:$J$15,MATCH(D13,'DS2024'!$J$5:$J$15,1)+1)),
IF($U$3=Database!$A$6,
_xlfn.FORECAST.LINEAR(
D13,
INDEX('DS2024'!$N$5:$N$15,MATCH(D13,'DS2024'!$M$5:$M$15,1)):
INDEX('DS2024'!$N$5:$N$15,MATCH(D13,'DS2024'!$M$5:$M$15,1)+1),
INDEX('DS2024'!$M$5:$M$15,MATCH(D13,'DS2024'!$M$5:$M$15,1)):
INDEX('DS2024'!$M$5:$M$15,MATCH(D13,'DS2024'!$M$5:$M$15,1)+1)),
IF($U$3=Database!$A$7,
_xlfn.FORECAST.LINEAR(
D13,
INDEX('DS2024'!$Q$5:$Q$15,MATCH(D13,'DS2024'!$P$5:$P$15,1)):
INDEX('DS2024'!$Q$5:$Q$15,MATCH(D13,'DS2024'!$P$5:$P$15,1)+1),
INDEX('DS2024'!$P$5:$P$15,MATCH(D13,'DS2024'!$P$5:$P$15,1)):
INDEX('DS2024'!$P$5:$P$15,MATCH(D13,'DS2024'!$P$5:$P$15,1)+1)),
IF($U$3=Database!$A$8,
_xlfn.FORECAST.LINEAR(
D13,
INDEX('DS2024'!$T$5:$T$15,MATCH(D13,'DS2024'!$S$5:$S$15,1)):
INDEX('DS2024'!$T$5:$T$15,MATCH(D13,'DS2024'!$S$5:$S$15,1)+1),
INDEX('DS2024'!$S$5:$S$15,MATCH(D13,'DS2024'!$S$5:$S$15,1)):
INDEX('DS2024'!$S$5:$S$15,MATCH(D13,'DS2024'!$S$5:$S$15,1)+1)),
IF($U$3=Database!$A$9,
_xlfn.FORECAST.LINEAR(
D13,
INDEX('DS2024'!$W$5:$W$15,MATCH(D13,'DS2024'!$V$5:$V$15,1)):
INDEX('DS2024'!$W$5:$W$15,MATCH(D13,'DS2024'!$V$5:$V$15,1)+1),
INDEX('DS2024'!$V$5:$V$15,MATCH(D13,'DS2024'!$V$5:$V$15,1)):
INDEX('DS2024'!$V$5:$V$15,MATCH(D13,'DS2024'!$V$5:$V$15,1)+1)),
IF($U$3=Database!$A$10,
_xlfn.FORECAST.LINEAR(
D13,
INDEX('DS2024'!$Z$5:$Z$15,MATCH(D13,'DS2024'!$Y$5:$Y$15,1)):
INDEX('DS2024'!$Z$5:$Z$15,MATCH(D13,'DS2024'!$Y$5:$Y$15,1)+1),
INDEX('DS2024'!$Y$5:$Y$15,MATCH(D13,'DS2024'!$Y$5:$Y$15,1)):
INDEX('DS2024'!$Y$5:$Y$15,MATCH(D13,'DS2024'!$Y$5:$Y$15,1)+1))
)))))))))))))))))))</f>
        <v>0.10488452775890324</v>
      </c>
      <c r="V13" s="50">
        <f>IF($V$3=Database!$A$11,
_xlfn.FORECAST.LINEAR(
F13,
INDEX('DS2024'!$B$20:$B$35,MATCH(F13,'DS2024'!$A$20:$A$35,1)):
INDEX('DS2024'!$B$20:$B$35,MATCH(F13,'DS2024'!$A$20:$A$35,1)+1),
INDEX('DS2024'!$A$20:$A$35,MATCH(F13,'DS2024'!$A$20:$A$35,1)):
INDEX('DS2024'!$A$20:$A$35,MATCH(F13,'DS2024'!$A$20:$A$35,1)+1)),
IF($V$3=Database!$A$12,
_xlfn.FORECAST.LINEAR(
F13,
INDEX('DS2024'!$E$20:$E$35,MATCH(F13,'DS2024'!$D$20:$D$35,1)):
INDEX('DS2024'!$E$20:$E$35,MATCH(F13,'DS2024'!$D$20:$D$35,1)+1),
INDEX('DS2024'!$D$20:$D$35,MATCH(F13,'DS2024'!$D$20:$D$35,1)):
INDEX('DS2024'!$D$20:$D$35,MATCH(F13,'DS2024'!$D$20:$D$35,1)+1)),
IF($V$3=Database!$A$13,
_xlfn.FORECAST.LINEAR(
F13,
INDEX('DS2024'!$H$20:$H$35,MATCH(F13,'DS2024'!$G$20:$G$35,1)):
INDEX('DS2024'!$H$20:$H$35,MATCH(F13,'DS2024'!$G$20:$G$35,1)+1),
INDEX('DS2024'!$G$20:$G$35,MATCH(F13,'DS2024'!$G$20:$G$35,1)):
INDEX('DS2024'!$G$20:$G$35,MATCH(F13,'DS2024'!$G$20:$G$35,1)+1)),
IF($V$3=Database!$A$14,
_xlfn.FORECAST.LINEAR(
F13,
INDEX('DS2024'!$K$20:$K$35,MATCH(F13,'DS2024'!$J$20:$J$35,1)):
INDEX('DS2024'!$K$20:$K$35,MATCH(F13,'DS2024'!$J$20:$J$35,1)+1),
INDEX('DS2024'!$J$20:$J$35,MATCH(F13,'DS2024'!$J$20:$J$35,1)):
INDEX('DS2024'!$J$20:$J$35,MATCH(F13,'DS2024'!$J$20:$J$35,1)+1)),
IF($V$3=Database!$A$15,
_xlfn.FORECAST.LINEAR(
F13,
INDEX('DS2024'!$N$20:$N$35,MATCH(F13,'DS2024'!$M$20:$M$35,1)):
INDEX('DS2024'!$N$20:$N$35,MATCH(F13,'DS2024'!$M$20:$M$35,1)+1),
INDEX('DS2024'!$M$20:$M$35,MATCH(F13,'DS2024'!$M$20:$M$35,1)):
INDEX('DS2024'!$M$20:$M$35,MATCH(F13,'DS2024'!$M$20:$M$35,1)+1)),
IF($V$3=Database!$A$16,
_xlfn.FORECAST.LINEAR(
F13,
INDEX('DS2024'!$Q$20:$Q$35,MATCH(F13,'DS2024'!$P$20:$P$35,1)):
INDEX('DS2024'!$Q$20:$Q$35,MATCH(F13,'DS2024'!$P$20:$P$35,1)+1),
INDEX('DS2024'!$P$20:$P$35,MATCH(F13,'DS2024'!$P$20:$P$35,1)):
INDEX('DS2024'!$P$20:$P$35,MATCH(F13,'DS2024'!$P$20:$P$35,1)+1)),
IF($V$3=Database!$A$17,
_xlfn.FORECAST.LINEAR(
F13,
INDEX('DS2024'!$T$20:$T$35,MATCH(F13,'DS2024'!$S$20:$S$35,1)):
INDEX('DS2024'!$T$20:$T$35,MATCH(F13,'DS2024'!$S$20:$S$35,1)+1),
INDEX('DS2024'!$S$20:$S$35,MATCH(F13,'DS2024'!$S$20:$S$35,1)):
INDEX('DS2024'!$S$20:$S$35,MATCH(F13,'DS2024'!$S$20:$S$35,1)+1)),
IF($V$3=Database!$A$18,
_xlfn.FORECAST.LINEAR(
F13,
INDEX('DS2024'!$W$20:$W$35,MATCH(F13,'DS2024'!$V$20:$V$35,1)):
INDEX('DS2024'!$W$20:$W$35,MATCH(F13,'DS2024'!$V$20:$V$35,1)+1),
INDEX('DS2024'!$V$20:$V$35,MATCH(F13,'DS2024'!$V$20:$V$35,1)):
INDEX('DS2024'!$V$20:$V$35,MATCH(F13,'DS2024'!$V$20:$V$35,1)+1)),
IF($V$3=Database!$A$19,
_xlfn.FORECAST.LINEAR(
F13,
INDEX('DS2024'!$Z$20:$Z$35,MATCH(F13,'DS2024'!$Y$20:$Y$35,1)):
INDEX('DS2024'!$Z$20:$Z$35,MATCH(F13,'DS2024'!$Y$20:$Y$35,1)+1),
INDEX('DS2024'!$Y$20:$Y$35,MATCH(F13,'DS2024'!$Y$20:$Y$35,1)):
INDEX('DS2024'!$Y$20:$Y$35,MATCH(F13,'DS2024'!$Y$20:$Y$35,1)+1)),
IF($V$3=Database!$A$20,
_xlfn.FORECAST.LINEAR(
F13,
INDEX('DS2024'!$AC$20:$AC$35,MATCH(F13,'DS2024'!$AB$20:$AB$35,1)):
INDEX('DS2024'!$AC$20:$AC$35,MATCH(F13,'DS2024'!$AB$20:$AB$35,1)+1),
INDEX('DS2024'!$AB$20:$AB$35,MATCH(F13,'DS2024'!$AB$20:$AB$35,1)):
INDEX('DS2024'!$AB$20:$AB$35,MATCH(F13,'DS2024'!$AB$20:$AB$35,1)+1)),
IF($V$3=Database!$A$2,
_xlfn.FORECAST.LINEAR(
F13,
INDEX('DS2024'!$B$5:$B$15,MATCH(F13,'DS2024'!$A$5:$A$15,1)):
INDEX('DS2024'!$B$5:$B$15,MATCH(F13,'DS2024'!$A$5:$A$15,1)+1),
INDEX('DS2024'!$A$5:$A$15,MATCH(F13,'DS2024'!$A$5:$A$15,1)):
INDEX('DS2024'!$A$5:$A$15,MATCH(F13,'DS2024'!$A$5:$A$15,1)+1)),
IF($V$3=Database!$A$3,
_xlfn.FORECAST.LINEAR(
F13,
INDEX('DS2024'!$E$5:$E$15,MATCH(F13,'DS2024'!$D$5:$D$15,1)):
INDEX('DS2024'!$E$5:$E$15,MATCH(F13,'DS2024'!$D$5:$D$15,1)+1),
INDEX('DS2024'!$D$5:$D$15,MATCH(F13,'DS2024'!$D$5:$D$15,1)):
INDEX('DS2024'!$D$5:$D$15,MATCH(F13,'DS2024'!$D$5:$D$15,1)+1)),
IF($V$3=Database!$A$4,
_xlfn.FORECAST.LINEAR(
F13,
INDEX('DS2024'!$H$5:$H$15,MATCH(F13,'DS2024'!$G$5:$G$15,1)):
INDEX('DS2024'!$H$5:$H$15,MATCH(F13,'DS2024'!$G$5:$G$15,1)+1),
INDEX('DS2024'!$G$5:$G$15,MATCH(F13,'DS2024'!$G$5:$G$15,1)):
INDEX('DS2024'!$G$5:$G$15,MATCH(F13,'DS2024'!$G$5:$G$15,1)+1)),
IF($V$3=Database!$A$5,
_xlfn.FORECAST.LINEAR(
F13,
INDEX('DS2024'!$K$5:$K$15,MATCH(F13,'DS2024'!$J$5:$J$15,1)):
INDEX('DS2024'!$K$5:$K$15,MATCH(F13,'DS2024'!$J$5:$J$15,1)+1),
INDEX('DS2024'!$J$5:$J$15,MATCH(F13,'DS2024'!$J$5:$J$15,1)):
INDEX('DS2024'!$J$5:$J$15,MATCH(F13,'DS2024'!$J$5:$J$15,1)+1)),
IF($V$3=Database!$A$6,
_xlfn.FORECAST.LINEAR(
F13,
INDEX('DS2024'!$N$5:$N$15,MATCH(F13,'DS2024'!$M$5:$M$15,1)):
INDEX('DS2024'!$N$5:$N$15,MATCH(F13,'DS2024'!$M$5:$M$15,1)+1),
INDEX('DS2024'!$M$5:$M$15,MATCH(F13,'DS2024'!$M$5:$M$15,1)):
INDEX('DS2024'!$M$5:$M$15,MATCH(F13,'DS2024'!$M$5:$M$15,1)+1)),
IF($V$3=Database!$A$7,
_xlfn.FORECAST.LINEAR(
F13,
INDEX('DS2024'!$Q$5:$Q$15,MATCH(F13,'DS2024'!$P$5:$P$15,1)):
INDEX('DS2024'!$Q$5:$Q$15,MATCH(F13,'DS2024'!$P$5:$P$15,1)+1),
INDEX('DS2024'!$P$5:$P$15,MATCH(F13,'DS2024'!$P$5:$P$15,1)):
INDEX('DS2024'!$P$5:$P$15,MATCH(F13,'DS2024'!$P$5:$P$15,1)+1)),
IF($V$3=Database!$A$8,
_xlfn.FORECAST.LINEAR(
F13,
INDEX('DS2024'!$T$5:$T$15,MATCH(F13,'DS2024'!$S$5:$S$15,1)):
INDEX('DS2024'!$T$5:$T$15,MATCH(F13,'DS2024'!$S$5:$S$15,1)+1),
INDEX('DS2024'!$S$5:$S$15,MATCH(F13,'DS2024'!$S$5:$S$15,1)):
INDEX('DS2024'!$S$5:$S$15,MATCH(F13,'DS2024'!$S$5:$S$15,1)+1)),
IF($V$3=Database!$A$9,
_xlfn.FORECAST.LINEAR(
F13,
INDEX('DS2024'!$W$5:$W$15,MATCH(F13,'DS2024'!$V$5:$V$15,1)):
INDEX('DS2024'!$W$5:$W$15,MATCH(F13,'DS2024'!$V$5:$V$15,1)+1),
INDEX('DS2024'!$V$5:$V$15,MATCH(F13,'DS2024'!$V$5:$V$15,1)):
INDEX('DS2024'!$V$5:$V$15,MATCH(F13,'DS2024'!$V$5:$V$15,1)+1)),
IF($V$3=Database!$A$10,
_xlfn.FORECAST.LINEAR(
F13,
INDEX('DS2024'!$Z$5:$Z$15,MATCH(F13,'DS2024'!$Y$5:$Y$15,1)):
INDEX('DS2024'!$Z$5:$Z$15,MATCH(F13,'DS2024'!$Y$5:$Y$15,1)+1),
INDEX('DS2024'!$Y$5:$Y$15,MATCH(F13,'DS2024'!$Y$5:$Y$15,1)):
INDEX('DS2024'!$Y$5:$Y$15,MATCH(F13,'DS2024'!$Y$5:$Y$15,1)+1))
)))))))))))))))))))</f>
        <v>0.10422813049736125</v>
      </c>
      <c r="W13" s="50">
        <f>IF($W$3=Database!$A$11,
_xlfn.FORECAST.LINEAR(
H13,
INDEX('DS2024'!$B$20:$B$35,MATCH(H13,'DS2024'!$A$20:$A$35,1)):
INDEX('DS2024'!$B$20:$B$35,MATCH(H13,'DS2024'!$A$20:$A$35,1)+1),
INDEX('DS2024'!$A$20:$A$35,MATCH(H13,'DS2024'!$A$20:$A$35,1)):
INDEX('DS2024'!$A$20:$A$35,MATCH(H13,'DS2024'!$A$20:$A$35,1)+1)),
IF($W$3=Database!$A$12,
_xlfn.FORECAST.LINEAR(
H13,
INDEX('DS2024'!$E$20:$E$35,MATCH(H13,'DS2024'!$D$20:$D$35,1)):
INDEX('DS2024'!$E$20:$E$35,MATCH(H13,'DS2024'!$D$20:$D$35,1)+1),
INDEX('DS2024'!$D$20:$D$35,MATCH(H13,'DS2024'!$D$20:$D$35,1)):
INDEX('DS2024'!$D$20:$D$35,MATCH(H13,'DS2024'!$D$20:$D$35,1)+1)),
IF($W$3=Database!$A$13,
_xlfn.FORECAST.LINEAR(
H13,
INDEX('DS2024'!$H$20:$H$35,MATCH(H13,'DS2024'!$G$20:$G$35,1)):
INDEX('DS2024'!$H$20:$H$35,MATCH(H13,'DS2024'!$G$20:$G$35,1)+1),
INDEX('DS2024'!$G$20:$G$35,MATCH(H13,'DS2024'!$G$20:$G$35,1)):
INDEX('DS2024'!$G$20:$G$35,MATCH(H13,'DS2024'!$G$20:$G$35,1)+1)),
IF($W$3=Database!$A$14,
_xlfn.FORECAST.LINEAR(
H13,
INDEX('DS2024'!$K$20:$K$35,MATCH(H13,'DS2024'!$J$20:$J$35,1)):
INDEX('DS2024'!$K$20:$K$35,MATCH(H13,'DS2024'!$J$20:$J$35,1)+1),
INDEX('DS2024'!$J$20:$J$35,MATCH(H13,'DS2024'!$J$20:$J$35,1)):
INDEX('DS2024'!$J$20:$J$35,MATCH(H13,'DS2024'!$J$20:$J$35,1)+1)),
IF($W$3=Database!$A$15,
_xlfn.FORECAST.LINEAR(
H13,
INDEX('DS2024'!$N$20:$N$35,MATCH(H13,'DS2024'!$M$20:$M$35,1)):
INDEX('DS2024'!$N$20:$N$35,MATCH(H13,'DS2024'!$M$20:$M$35,1)+1),
INDEX('DS2024'!$M$20:$M$35,MATCH(H13,'DS2024'!$M$20:$M$35,1)):
INDEX('DS2024'!$M$20:$M$35,MATCH(H13,'DS2024'!$M$20:$M$35,1)+1)),
IF($W$3=Database!$A$16,
_xlfn.FORECAST.LINEAR(
H13,
INDEX('DS2024'!$Q$20:$Q$35,MATCH(H13,'DS2024'!$P$20:$P$35,1)):
INDEX('DS2024'!$Q$20:$Q$35,MATCH(H13,'DS2024'!$P$20:$P$35,1)+1),
INDEX('DS2024'!$P$20:$P$35,MATCH(H13,'DS2024'!$P$20:$P$35,1)):
INDEX('DS2024'!$P$20:$P$35,MATCH(H13,'DS2024'!$P$20:$P$35,1)+1)),
IF($W$3=Database!$A$17,
_xlfn.FORECAST.LINEAR(
H13,
INDEX('DS2024'!$T$20:$T$35,MATCH(H13,'DS2024'!$S$20:$S$35,1)):
INDEX('DS2024'!$T$20:$T$35,MATCH(H13,'DS2024'!$S$20:$S$35,1)+1),
INDEX('DS2024'!$S$20:$S$35,MATCH(H13,'DS2024'!$S$20:$S$35,1)):
INDEX('DS2024'!$S$20:$S$35,MATCH(H13,'DS2024'!$S$20:$S$35,1)+1)),
IF($W$3=Database!$A$18,
_xlfn.FORECAST.LINEAR(
H13,
INDEX('DS2024'!$W$20:$W$35,MATCH(H13,'DS2024'!$V$20:$V$35,1)):
INDEX('DS2024'!$W$20:$W$35,MATCH(H13,'DS2024'!$V$20:$V$35,1)+1),
INDEX('DS2024'!$V$20:$V$35,MATCH(H13,'DS2024'!$V$20:$V$35,1)):
INDEX('DS2024'!$V$20:$V$35,MATCH(H13,'DS2024'!$V$20:$V$35,1)+1)),
IF($W$3=Database!$A$19,
_xlfn.FORECAST.LINEAR(
H13,
INDEX('DS2024'!$Z$20:$Z$35,MATCH(H13,'DS2024'!$Y$20:$Y$35,1)):
INDEX('DS2024'!$Z$20:$Z$35,MATCH(H13,'DS2024'!$Y$20:$Y$35,1)+1),
INDEX('DS2024'!$Y$20:$Y$35,MATCH(H13,'DS2024'!$Y$20:$Y$35,1)):
INDEX('DS2024'!$Y$20:$Y$35,MATCH(H13,'DS2024'!$Y$20:$Y$35,1)+1)),
IF($W$3=Database!$A$20,
_xlfn.FORECAST.LINEAR(
H13,
INDEX('DS2024'!$AC$20:$AC$35,MATCH(H13,'DS2024'!$AB$20:$AB$35,1)):
INDEX('DS2024'!$AC$20:$AC$35,MATCH(H13,'DS2024'!$AB$20:$AB$35,1)+1),
INDEX('DS2024'!$AB$20:$AB$35,MATCH(H13,'DS2024'!$AB$20:$AB$35,1)):
INDEX('DS2024'!$AB$20:$AB$35,MATCH(H13,'DS2024'!$AB$20:$AB$35,1)+1)),
IF($W$3=Database!$A$2,
_xlfn.FORECAST.LINEAR(
H13,
INDEX('DS2024'!$B$5:$B$15,MATCH(H13,'DS2024'!$A$5:$A$15,1)):
INDEX('DS2024'!$B$5:$B$15,MATCH(H13,'DS2024'!$A$5:$A$15,1)+1),
INDEX('DS2024'!$A$5:$A$15,MATCH(H13,'DS2024'!$A$5:$A$15,1)):
INDEX('DS2024'!$A$5:$A$15,MATCH(H13,'DS2024'!$A$5:$A$15,1)+1)),
IF($W$3=Database!$A$3,
_xlfn.FORECAST.LINEAR(
H13,
INDEX('DS2024'!$E$5:$E$15,MATCH(H13,'DS2024'!$D$5:$D$15,1)):
INDEX('DS2024'!$E$5:$E$15,MATCH(H13,'DS2024'!$D$5:$D$15,1)+1),
INDEX('DS2024'!$D$5:$D$15,MATCH(H13,'DS2024'!$D$5:$D$15,1)):
INDEX('DS2024'!$D$5:$D$15,MATCH(H13,'DS2024'!$D$5:$D$15,1)+1)),
IF($W$3=Database!$A$4,
_xlfn.FORECAST.LINEAR(
H13,
INDEX('DS2024'!$H$5:$H$15,MATCH(H13,'DS2024'!$G$5:$G$15,1)):
INDEX('DS2024'!$H$5:$H$15,MATCH(H13,'DS2024'!$G$5:$G$15,1)+1),
INDEX('DS2024'!$G$5:$G$15,MATCH(H13,'DS2024'!$G$5:$G$15,1)):
INDEX('DS2024'!$G$5:$G$15,MATCH(H13,'DS2024'!$G$5:$G$15,1)+1)),
IF($W$3=Database!$A$5,
_xlfn.FORECAST.LINEAR(
H13,
INDEX('DS2024'!$K$5:$K$15,MATCH(H13,'DS2024'!$J$5:$J$15,1)):
INDEX('DS2024'!$K$5:$K$15,MATCH(H13,'DS2024'!$J$5:$J$15,1)+1),
INDEX('DS2024'!$J$5:$J$15,MATCH(H13,'DS2024'!$J$5:$J$15,1)):
INDEX('DS2024'!$J$5:$J$15,MATCH(H13,'DS2024'!$J$5:$J$15,1)+1)),
IF($W$3=Database!$A$6,
_xlfn.FORECAST.LINEAR(
H13,
INDEX('DS2024'!$N$5:$N$15,MATCH(H13,'DS2024'!$M$5:$M$15,1)):
INDEX('DS2024'!$N$5:$N$15,MATCH(H13,'DS2024'!$M$5:$M$15,1)+1),
INDEX('DS2024'!$M$5:$M$15,MATCH(H13,'DS2024'!$M$5:$M$15,1)):
INDEX('DS2024'!$M$5:$M$15,MATCH(H13,'DS2024'!$M$5:$M$15,1)+1)),
IF($W$3=Database!$A$7,
_xlfn.FORECAST.LINEAR(
H13,
INDEX('DS2024'!$Q$5:$Q$15,MATCH(H13,'DS2024'!$P$5:$P$15,1)):
INDEX('DS2024'!$Q$5:$Q$15,MATCH(H13,'DS2024'!$P$5:$P$15,1)+1),
INDEX('DS2024'!$P$5:$P$15,MATCH(H13,'DS2024'!$P$5:$P$15,1)):
INDEX('DS2024'!$P$5:$P$15,MATCH(H13,'DS2024'!$P$5:$P$15,1)+1)),
IF($W$3=Database!$A$8,
_xlfn.FORECAST.LINEAR(
H13,
INDEX('DS2024'!$T$5:$T$15,MATCH(H13,'DS2024'!$S$5:$S$15,1)):
INDEX('DS2024'!$T$5:$T$15,MATCH(H13,'DS2024'!$S$5:$S$15,1)+1),
INDEX('DS2024'!$S$5:$S$15,MATCH(H13,'DS2024'!$S$5:$S$15,1)):
INDEX('DS2024'!$S$5:$S$15,MATCH(H13,'DS2024'!$S$5:$S$15,1)+1)),
IF($W$3=Database!$A$9,
_xlfn.FORECAST.LINEAR(
H13,
INDEX('DS2024'!$W$5:$W$15,MATCH(H13,'DS2024'!$V$5:$V$15,1)):
INDEX('DS2024'!$W$5:$W$15,MATCH(H13,'DS2024'!$V$5:$V$15,1)+1),
INDEX('DS2024'!$V$5:$V$15,MATCH(H13,'DS2024'!$V$5:$V$15,1)):
INDEX('DS2024'!$V$5:$V$15,MATCH(H13,'DS2024'!$V$5:$V$15,1)+1)),
IF($W$3=Database!$A$10,
_xlfn.FORECAST.LINEAR(
H13,
INDEX('DS2024'!$Z$5:$Z$15,MATCH(H13,'DS2024'!$Y$5:$Y$15,1)):
INDEX('DS2024'!$Z$5:$Z$15,MATCH(H13,'DS2024'!$Y$5:$Y$15,1)+1),
INDEX('DS2024'!$Y$5:$Y$15,MATCH(H13,'DS2024'!$Y$5:$Y$15,1)):
INDEX('DS2024'!$Y$5:$Y$15,MATCH(H13,'DS2024'!$Y$5:$Y$15,1)+1))
)))))))))))))))))))</f>
        <v>0.10435405092129982</v>
      </c>
      <c r="X13" s="50">
        <f>IF($X$3=Database!$A$11,
_xlfn.FORECAST.LINEAR(
J13,
INDEX('DS2024'!$B$20:$B$35,MATCH(J13,'DS2024'!$A$20:$A$35,1)):
INDEX('DS2024'!$B$20:$B$35,MATCH(J13,'DS2024'!$A$20:$A$35,1)+1),
INDEX('DS2024'!$A$20:$A$35,MATCH(J13,'DS2024'!$A$20:$A$35,1)):
INDEX('DS2024'!$A$20:$A$35,MATCH(J13,'DS2024'!$A$20:$A$35,1)+1)),
IF($X$3=Database!$A$12,
_xlfn.FORECAST.LINEAR(
J13,
INDEX('DS2024'!$E$20:$E$35,MATCH(J13,'DS2024'!$D$20:$D$35,1)):
INDEX('DS2024'!$E$20:$E$35,MATCH(J13,'DS2024'!$D$20:$D$35,1)+1),
INDEX('DS2024'!$D$20:$D$35,MATCH(J13,'DS2024'!$D$20:$D$35,1)):
INDEX('DS2024'!$D$20:$D$35,MATCH(J13,'DS2024'!$D$20:$D$35,1)+1)),
IF($X$3=Database!$A$13,
_xlfn.FORECAST.LINEAR(
J13,
INDEX('DS2024'!$H$20:$H$35,MATCH(J13,'DS2024'!$G$20:$G$35,1)):
INDEX('DS2024'!$H$20:$H$35,MATCH(J13,'DS2024'!$G$20:$G$35,1)+1),
INDEX('DS2024'!$G$20:$G$35,MATCH(J13,'DS2024'!$G$20:$G$35,1)):
INDEX('DS2024'!$G$20:$G$35,MATCH(J13,'DS2024'!$G$20:$G$35,1)+1)),
IF($X$3=Database!$A$14,
_xlfn.FORECAST.LINEAR(
J13,
INDEX('DS2024'!$K$20:$K$35,MATCH(J13,'DS2024'!$J$20:$J$35,1)):
INDEX('DS2024'!$K$20:$K$35,MATCH(J13,'DS2024'!$J$20:$J$35,1)+1),
INDEX('DS2024'!$J$20:$J$35,MATCH(J13,'DS2024'!$J$20:$J$35,1)):
INDEX('DS2024'!$J$20:$J$35,MATCH(J13,'DS2024'!$J$20:$J$35,1)+1)),
IF($X$3=Database!$A$15,
_xlfn.FORECAST.LINEAR(
J13,
INDEX('DS2024'!$N$20:$N$35,MATCH(J13,'DS2024'!$M$20:$M$35,1)):
INDEX('DS2024'!$N$20:$N$35,MATCH(J13,'DS2024'!$M$20:$M$35,1)+1),
INDEX('DS2024'!$M$20:$M$35,MATCH(J13,'DS2024'!$M$20:$M$35,1)):
INDEX('DS2024'!$M$20:$M$35,MATCH(J13,'DS2024'!$M$20:$M$35,1)+1)),
IF($X$3=Database!$A$16,
_xlfn.FORECAST.LINEAR(
J13,
INDEX('DS2024'!$Q$20:$Q$35,MATCH(J13,'DS2024'!$P$20:$P$35,1)):
INDEX('DS2024'!$Q$20:$Q$35,MATCH(J13,'DS2024'!$P$20:$P$35,1)+1),
INDEX('DS2024'!$P$20:$P$35,MATCH(J13,'DS2024'!$P$20:$P$35,1)):
INDEX('DS2024'!$P$20:$P$35,MATCH(J13,'DS2024'!$P$20:$P$35,1)+1)),
IF($X$3=Database!$A$17,
_xlfn.FORECAST.LINEAR(
J13,
INDEX('DS2024'!$T$20:$T$35,MATCH(J13,'DS2024'!$S$20:$S$35,1)):
INDEX('DS2024'!$T$20:$T$35,MATCH(J13,'DS2024'!$S$20:$S$35,1)+1),
INDEX('DS2024'!$S$20:$S$35,MATCH(J13,'DS2024'!$S$20:$S$35,1)):
INDEX('DS2024'!$S$20:$S$35,MATCH(J13,'DS2024'!$S$20:$S$35,1)+1)),
IF($X$3=Database!$A$18,
_xlfn.FORECAST.LINEAR(
J13,
INDEX('DS2024'!$W$20:$W$35,MATCH(J13,'DS2024'!$V$20:$V$35,1)):
INDEX('DS2024'!$W$20:$W$35,MATCH(J13,'DS2024'!$V$20:$V$35,1)+1),
INDEX('DS2024'!$V$20:$V$35,MATCH(J13,'DS2024'!$V$20:$V$35,1)):
INDEX('DS2024'!$V$20:$V$35,MATCH(J13,'DS2024'!$V$20:$V$35,1)+1)),
IF($X$3=Database!$A$19,
_xlfn.FORECAST.LINEAR(
J13,
INDEX('DS2024'!$Z$20:$Z$35,MATCH(J13,'DS2024'!$Y$20:$Y$35,1)):
INDEX('DS2024'!$Z$20:$Z$35,MATCH(J13,'DS2024'!$Y$20:$Y$35,1)+1),
INDEX('DS2024'!$Y$20:$Y$35,MATCH(J13,'DS2024'!$Y$20:$Y$35,1)):
INDEX('DS2024'!$Y$20:$Y$35,MATCH(J13,'DS2024'!$Y$20:$Y$35,1)+1)),
IF($X$3=Database!$A$20,
_xlfn.FORECAST.LINEAR(
J13,
INDEX('DS2024'!$AC$20:$AC$35,MATCH(J13,'DS2024'!$AB$20:$AB$35,1)):
INDEX('DS2024'!$AC$20:$AC$35,MATCH(J13,'DS2024'!$AB$20:$AB$35,1)+1),
INDEX('DS2024'!$AB$20:$AB$35,MATCH(J13,'DS2024'!$AB$20:$AB$35,1)):
INDEX('DS2024'!$AB$20:$AB$35,MATCH(J13,'DS2024'!$AB$20:$AB$35,1)+1)),
IF($X$3=Database!$A$2,
_xlfn.FORECAST.LINEAR(
J13,
INDEX('DS2024'!$B$5:$B$15,MATCH(J13,'DS2024'!$A$5:$A$15,1)):
INDEX('DS2024'!$B$5:$B$15,MATCH(J13,'DS2024'!$A$5:$A$15,1)+1),
INDEX('DS2024'!$A$5:$A$15,MATCH(J13,'DS2024'!$A$5:$A$15,1)):
INDEX('DS2024'!$A$5:$A$15,MATCH(J13,'DS2024'!$A$5:$A$15,1)+1)),
IF($X$3=Database!$A$3,
_xlfn.FORECAST.LINEAR(
J13,
INDEX('DS2024'!$E$5:$E$15,MATCH(J13,'DS2024'!$D$5:$D$15,1)):
INDEX('DS2024'!$E$5:$E$15,MATCH(J13,'DS2024'!$D$5:$D$15,1)+1),
INDEX('DS2024'!$D$5:$D$15,MATCH(J13,'DS2024'!$D$5:$D$15,1)):
INDEX('DS2024'!$D$5:$D$15,MATCH(J13,'DS2024'!$D$5:$D$15,1)+1)),
IF($X$3=Database!$A$4,
_xlfn.FORECAST.LINEAR(
J13,
INDEX('DS2024'!$H$5:$H$15,MATCH(J13,'DS2024'!$G$5:$G$15,1)):
INDEX('DS2024'!$H$5:$H$15,MATCH(J13,'DS2024'!$G$5:$G$15,1)+1),
INDEX('DS2024'!$G$5:$G$15,MATCH(J13,'DS2024'!$G$5:$G$15,1)):
INDEX('DS2024'!$G$5:$G$15,MATCH(J13,'DS2024'!$G$5:$G$15,1)+1)),
IF($X$3=Database!$A$5,
_xlfn.FORECAST.LINEAR(
J13,
INDEX('DS2024'!$K$5:$K$15,MATCH(J13,'DS2024'!$J$5:$J$15,1)):
INDEX('DS2024'!$K$5:$K$15,MATCH(J13,'DS2024'!$J$5:$J$15,1)+1),
INDEX('DS2024'!$J$5:$J$15,MATCH(J13,'DS2024'!$J$5:$J$15,1)):
INDEX('DS2024'!$J$5:$J$15,MATCH(J13,'DS2024'!$J$5:$J$15,1)+1)),
IF($X$3=Database!$A$6,
_xlfn.FORECAST.LINEAR(
J13,
INDEX('DS2024'!$N$5:$N$15,MATCH(J13,'DS2024'!$M$5:$M$15,1)):
INDEX('DS2024'!$N$5:$N$15,MATCH(J13,'DS2024'!$M$5:$M$15,1)+1),
INDEX('DS2024'!$M$5:$M$15,MATCH(J13,'DS2024'!$M$5:$M$15,1)):
INDEX('DS2024'!$M$5:$M$15,MATCH(J13,'DS2024'!$M$5:$M$15,1)+1)),
IF($X$3=Database!$A$7,
_xlfn.FORECAST.LINEAR(
J13,
INDEX('DS2024'!$Q$5:$Q$15,MATCH(J13,'DS2024'!$P$5:$P$15,1)):
INDEX('DS2024'!$Q$5:$Q$15,MATCH(J13,'DS2024'!$P$5:$P$15,1)+1),
INDEX('DS2024'!$P$5:$P$15,MATCH(J13,'DS2024'!$P$5:$P$15,1)):
INDEX('DS2024'!$P$5:$P$15,MATCH(J13,'DS2024'!$P$5:$P$15,1)+1)),
IF($X$3=Database!$A$8,
_xlfn.FORECAST.LINEAR(
J13,
INDEX('DS2024'!$T$5:$T$15,MATCH(J13,'DS2024'!$S$5:$S$15,1)):
INDEX('DS2024'!$T$5:$T$15,MATCH(J13,'DS2024'!$S$5:$S$15,1)+1),
INDEX('DS2024'!$S$5:$S$15,MATCH(J13,'DS2024'!$S$5:$S$15,1)):
INDEX('DS2024'!$S$5:$S$15,MATCH(J13,'DS2024'!$S$5:$S$15,1)+1)),
IF($T$3=Database!$A$9,
_xlfn.FORECAST.LINEAR(
J13,
INDEX('DS2024'!$W$5:$W$15,MATCH(J13,'DS2024'!$V$5:$V$15,1)):
INDEX('DS2024'!$W$5:$W$15,MATCH(J13,'DS2024'!$V$5:$V$15,1)+1),
INDEX('DS2024'!$V$5:$V$15,MATCH(J13,'DS2024'!$V$5:$V$15,1)):
INDEX('DS2024'!$V$5:$V$15,MATCH(J13,'DS2024'!$V$5:$V$15,1)+1)),
IF($T$3=Database!$A$10,
_xlfn.FORECAST.LINEAR(
J13,
INDEX('DS2024'!$Z$5:$Z$15,MATCH(J13,'DS2024'!$Y$5:$Y$15,1)):
INDEX('DS2024'!$Z$5:$Z$15,MATCH(J13,'DS2024'!$Y$5:$Y$15,1)+1),
INDEX('DS2024'!$Y$5:$Y$15,MATCH(J13,'DS2024'!$Y$5:$Y$15,1)):
INDEX('DS2024'!$Y$5:$Y$15,MATCH(J13,'DS2024'!$Y$5:$Y$15,1)+1))
)))))))))))))))))))</f>
        <v>0.10368535912706343</v>
      </c>
      <c r="Y13" s="50">
        <f>IF($Y$3=Database!$A$11,
_xlfn.FORECAST.LINEAR(
L13,
INDEX('DS2024'!$B$20:$B$35,MATCH(L13,'DS2024'!$A$20:$A$35,1)):
INDEX('DS2024'!$B$20:$B$35,MATCH(L13,'DS2024'!$A$20:$A$35,1)+1),
INDEX('DS2024'!$A$20:$A$35,MATCH(L13,'DS2024'!$A$20:$A$35,1)):
INDEX('DS2024'!$A$20:$A$35,MATCH(L13,'DS2024'!$A$20:$A$35,1)+1)),
IF($Y$3=Database!$A$12,
_xlfn.FORECAST.LINEAR(
L13,
INDEX('DS2024'!$E$20:$E$35,MATCH(L13,'DS2024'!$D$20:$D$35,1)):
INDEX('DS2024'!$E$20:$E$35,MATCH(L13,'DS2024'!$D$20:$D$35,1)+1),
INDEX('DS2024'!$D$20:$D$35,MATCH(L13,'DS2024'!$D$20:$D$35,1)):
INDEX('DS2024'!$D$20:$D$35,MATCH(L13,'DS2024'!$D$20:$D$35,1)+1)),
IF($Y$3=Database!$A$13,
_xlfn.FORECAST.LINEAR(
L13,
INDEX('DS2024'!$H$20:$H$35,MATCH(L13,'DS2024'!$G$20:$G$35,1)):
INDEX('DS2024'!$H$20:$H$35,MATCH(L13,'DS2024'!$G$20:$G$35,1)+1),
INDEX('DS2024'!$G$20:$G$35,MATCH(L13,'DS2024'!$G$20:$G$35,1)):
INDEX('DS2024'!$G$20:$G$35,MATCH(L13,'DS2024'!$G$20:$G$35,1)+1)),
IF($Y$3=Database!$A$14,
_xlfn.FORECAST.LINEAR(
L13,
INDEX('DS2024'!$K$20:$K$35,MATCH(L13,'DS2024'!$J$20:$J$35,1)):
INDEX('DS2024'!$K$20:$K$35,MATCH(L13,'DS2024'!$J$20:$J$35,1)+1),
INDEX('DS2024'!$J$20:$J$35,MATCH(L13,'DS2024'!$J$20:$J$35,1)):
INDEX('DS2024'!$J$20:$J$35,MATCH(L13,'DS2024'!$J$20:$J$35,1)+1)),
IF($Y$3=Database!$A$15,
_xlfn.FORECAST.LINEAR(
L13,
INDEX('DS2024'!$N$20:$N$35,MATCH(L13,'DS2024'!$M$20:$M$35,1)):
INDEX('DS2024'!$N$20:$N$35,MATCH(L13,'DS2024'!$M$20:$M$35,1)+1),
INDEX('DS2024'!$M$20:$M$35,MATCH(L13,'DS2024'!$M$20:$M$35,1)):
INDEX('DS2024'!$M$20:$M$35,MATCH(L13,'DS2024'!$M$20:$M$35,1)+1)),
IF($Y$3=Database!$A$16,
_xlfn.FORECAST.LINEAR(
L13,
INDEX('DS2024'!$Q$20:$Q$35,MATCH(L13,'DS2024'!$P$20:$P$35,1)):
INDEX('DS2024'!$Q$20:$Q$35,MATCH(L13,'DS2024'!$P$20:$P$35,1)+1),
INDEX('DS2024'!$P$20:$P$35,MATCH(L13,'DS2024'!$P$20:$P$35,1)):
INDEX('DS2024'!$P$20:$P$35,MATCH(L13,'DS2024'!$P$20:$P$35,1)+1)),
IF($Y$3=Database!$A$17,
_xlfn.FORECAST.LINEAR(
L13,
INDEX('DS2024'!$T$20:$T$35,MATCH(L13,'DS2024'!$S$20:$S$35,1)):
INDEX('DS2024'!$T$20:$T$35,MATCH(L13,'DS2024'!$S$20:$S$35,1)+1),
INDEX('DS2024'!$S$20:$S$35,MATCH(L13,'DS2024'!$S$20:$S$35,1)):
INDEX('DS2024'!$S$20:$S$35,MATCH(L13,'DS2024'!$S$20:$S$35,1)+1)),
IF($Y$3=Database!$A$18,
_xlfn.FORECAST.LINEAR(
L13,
INDEX('DS2024'!$W$20:$W$35,MATCH(L13,'DS2024'!$V$20:$V$35,1)):
INDEX('DS2024'!$W$20:$W$35,MATCH(L13,'DS2024'!$V$20:$V$35,1)+1),
INDEX('DS2024'!$V$20:$V$35,MATCH(L13,'DS2024'!$V$20:$V$35,1)):
INDEX('DS2024'!$V$20:$V$35,MATCH(L13,'DS2024'!$V$20:$V$35,1)+1)),
IF($Y$3=Database!$A$19,
_xlfn.FORECAST.LINEAR(
L13,
INDEX('DS2024'!$Z$20:$Z$35,MATCH(L13,'DS2024'!$Y$20:$Y$35,1)):
INDEX('DS2024'!$Z$20:$Z$35,MATCH(L13,'DS2024'!$Y$20:$Y$35,1)+1),
INDEX('DS2024'!$Y$20:$Y$35,MATCH(L13,'DS2024'!$Y$20:$Y$35,1)):
INDEX('DS2024'!$Y$20:$Y$35,MATCH(L13,'DS2024'!$Y$20:$Y$35,1)+1)),
IF($Y$3=Database!$A$20,
_xlfn.FORECAST.LINEAR(
L13,
INDEX('DS2024'!$AC$20:$AC$35,MATCH(L13,'DS2024'!$AB$20:$AB$35,1)):
INDEX('DS2024'!$AC$20:$AC$35,MATCH(L13,'DS2024'!$AB$20:$AB$35,1)+1),
INDEX('DS2024'!$AB$20:$AB$35,MATCH(L13,'DS2024'!$AB$20:$AB$35,1)):
INDEX('DS2024'!$AB$20:$AB$35,MATCH(L13,'DS2024'!$AB$20:$AB$35,1)+1)),
IF($Y$3=Database!$A$2,
_xlfn.FORECAST.LINEAR(
L13,
INDEX('DS2024'!$B$5:$B$15,MATCH(L13,'DS2024'!$A$5:$A$15,1)):
INDEX('DS2024'!$B$5:$B$15,MATCH(L13,'DS2024'!$A$5:$A$15,1)+1),
INDEX('DS2024'!$A$5:$A$15,MATCH(L13,'DS2024'!$A$5:$A$15,1)):
INDEX('DS2024'!$A$5:$A$15,MATCH(L13,'DS2024'!$A$5:$A$15,1)+1)),
IF($Y$3=Database!$A$3,
_xlfn.FORECAST.LINEAR(
L13,
INDEX('DS2024'!$E$5:$E$15,MATCH(L13,'DS2024'!$D$5:$D$15,1)):
INDEX('DS2024'!$E$5:$E$15,MATCH(L13,'DS2024'!$D$5:$D$15,1)+1),
INDEX('DS2024'!$D$5:$D$15,MATCH(L13,'DS2024'!$D$5:$D$15,1)):
INDEX('DS2024'!$D$5:$D$15,MATCH(L13,'DS2024'!$D$5:$D$15,1)+1)),
IF($Y$3=Database!$A$4,
_xlfn.FORECAST.LINEAR(
L13,
INDEX('DS2024'!$H$5:$H$15,MATCH(L13,'DS2024'!$G$5:$G$15,1)):
INDEX('DS2024'!$H$5:$H$15,MATCH(L13,'DS2024'!$G$5:$G$15,1)+1),
INDEX('DS2024'!$G$5:$G$15,MATCH(L13,'DS2024'!$G$5:$G$15,1)):
INDEX('DS2024'!$G$5:$G$15,MATCH(L13,'DS2024'!$G$5:$G$15,1)+1)),
IF($Y$3=Database!$A$5,
_xlfn.FORECAST.LINEAR(
L13,
INDEX('DS2024'!$K$5:$K$15,MATCH(L13,'DS2024'!$J$5:$J$15,1)):
INDEX('DS2024'!$K$5:$K$15,MATCH(L13,'DS2024'!$J$5:$J$15,1)+1),
INDEX('DS2024'!$J$5:$J$15,MATCH(L13,'DS2024'!$J$5:$J$15,1)):
INDEX('DS2024'!$J$5:$J$15,MATCH(L13,'DS2024'!$J$5:$J$15,1)+1)),
IF($Y$3=Database!$A$6,
_xlfn.FORECAST.LINEAR(
L13,
INDEX('DS2024'!$N$5:$N$15,MATCH(L13,'DS2024'!$M$5:$M$15,1)):
INDEX('DS2024'!$N$5:$N$15,MATCH(L13,'DS2024'!$M$5:$M$15,1)+1),
INDEX('DS2024'!$M$5:$M$15,MATCH(L13,'DS2024'!$M$5:$M$15,1)):
INDEX('DS2024'!$M$5:$M$15,MATCH(L13,'DS2024'!$M$5:$M$15,1)+1)),
IF($Y$3=Database!$A$7,
_xlfn.FORECAST.LINEAR(
L13,
INDEX('DS2024'!$Q$5:$Q$15,MATCH(L13,'DS2024'!$P$5:$P$15,1)):
INDEX('DS2024'!$Q$5:$Q$15,MATCH(L13,'DS2024'!$P$5:$P$15,1)+1),
INDEX('DS2024'!$P$5:$P$15,MATCH(L13,'DS2024'!$P$5:$P$15,1)):
INDEX('DS2024'!$P$5:$P$15,MATCH(L13,'DS2024'!$P$5:$P$15,1)+1)),
IF($Y$3=Database!$A$8,
_xlfn.FORECAST.LINEAR(
L13,
INDEX('DS2024'!$T$5:$T$15,MATCH(L13,'DS2024'!$S$5:$S$15,1)):
INDEX('DS2024'!$T$5:$T$15,MATCH(L13,'DS2024'!$S$5:$S$15,1)+1),
INDEX('DS2024'!$S$5:$S$15,MATCH(L13,'DS2024'!$S$5:$S$15,1)):
INDEX('DS2024'!$S$5:$S$15,MATCH(L13,'DS2024'!$S$5:$S$15,1)+1)),
IF($T$3=Database!$A$9,
_xlfn.FORECAST.LINEAR(
L13,
INDEX('DS2024'!$W$5:$W$15,MATCH(L13,'DS2024'!$V$5:$V$15,1)):
INDEX('DS2024'!$W$5:$W$15,MATCH(L13,'DS2024'!$V$5:$V$15,1)+1),
INDEX('DS2024'!$V$5:$V$15,MATCH(L13,'DS2024'!$V$5:$V$15,1)):
INDEX('DS2024'!$V$5:$V$15,MATCH(L13,'DS2024'!$V$5:$V$15,1)+1)),
IF($T$3=Database!$A$10,
_xlfn.FORECAST.LINEAR(
L13,
INDEX('DS2024'!$Z$5:$Z$15,MATCH(L13,'DS2024'!$Y$5:$Y$15,1)):
INDEX('DS2024'!$Z$5:$Z$15,MATCH(L13,'DS2024'!$Y$5:$Y$15,1)+1),
INDEX('DS2024'!$Y$5:$Y$15,MATCH(L13,'DS2024'!$Y$5:$Y$15,1)):
INDEX('DS2024'!$Y$5:$Y$15,MATCH(L13,'DS2024'!$Y$5:$Y$15,1)+1))
)))))))))))))))))))</f>
        <v>0.18327192386131883</v>
      </c>
      <c r="Z13" s="50">
        <f>IF($Z$3=Database!$A$11,
_xlfn.FORECAST.LINEAR(
N13,
INDEX('DS2024'!$B$20:$B$35,MATCH(N13,'DS2024'!$A$20:$A$35,1)):
INDEX('DS2024'!$B$20:$B$35,MATCH(N13,'DS2024'!$A$20:$A$35,1)+1),
INDEX('DS2024'!$A$20:$A$35,MATCH(N13,'DS2024'!$A$20:$A$35,1)):
INDEX('DS2024'!$A$20:$A$35,MATCH(N13,'DS2024'!$A$20:$A$35,1)+1)),
IF($Z$3=Database!$A$12,
_xlfn.FORECAST.LINEAR(
N13,
INDEX('DS2024'!$E$20:$E$35,MATCH(N13,'DS2024'!$D$20:$D$35,1)):
INDEX('DS2024'!$E$20:$E$35,MATCH(N13,'DS2024'!$D$20:$D$35,1)+1),
INDEX('DS2024'!$D$20:$D$35,MATCH(N13,'DS2024'!$D$20:$D$35,1)):
INDEX('DS2024'!$D$20:$D$35,MATCH(N13,'DS2024'!$D$20:$D$35,1)+1)),
IF($Z$3=Database!$A$13,
_xlfn.FORECAST.LINEAR(
N13,
INDEX('DS2024'!$H$20:$H$35,MATCH(N13,'DS2024'!$G$20:$G$35,1)):
INDEX('DS2024'!$H$20:$H$35,MATCH(N13,'DS2024'!$G$20:$G$35,1)+1),
INDEX('DS2024'!$G$20:$G$35,MATCH(N13,'DS2024'!$G$20:$G$35,1)):
INDEX('DS2024'!$G$20:$G$35,MATCH(N13,'DS2024'!$G$20:$G$35,1)+1)),
IF($Z$3=Database!$A$14,
_xlfn.FORECAST.LINEAR(
N13,
INDEX('DS2024'!$K$20:$K$35,MATCH(N13,'DS2024'!$J$20:$J$35,1)):
INDEX('DS2024'!$K$20:$K$35,MATCH(N13,'DS2024'!$J$20:$J$35,1)+1),
INDEX('DS2024'!$J$20:$J$35,MATCH(N13,'DS2024'!$J$20:$J$35,1)):
INDEX('DS2024'!$J$20:$J$35,MATCH(N13,'DS2024'!$J$20:$J$35,1)+1)),
IF($Z$3=Database!$A$15,
_xlfn.FORECAST.LINEAR(
N13,
INDEX('DS2024'!$N$20:$N$35,MATCH(N13,'DS2024'!$M$20:$M$35,1)):
INDEX('DS2024'!$N$20:$N$35,MATCH(N13,'DS2024'!$M$20:$M$35,1)+1),
INDEX('DS2024'!$M$20:$M$35,MATCH(N13,'DS2024'!$M$20:$M$35,1)):
INDEX('DS2024'!$M$20:$M$35,MATCH(N13,'DS2024'!$M$20:$M$35,1)+1)),
IF($Z$3=Database!$A$16,
_xlfn.FORECAST.LINEAR(
N13,
INDEX('DS2024'!$Q$20:$Q$35,MATCH(N13,'DS2024'!$P$20:$P$35,1)):
INDEX('DS2024'!$Q$20:$Q$35,MATCH(N13,'DS2024'!$P$20:$P$35,1)+1),
INDEX('DS2024'!$P$20:$P$35,MATCH(N13,'DS2024'!$P$20:$P$35,1)):
INDEX('DS2024'!$P$20:$P$35,MATCH(N13,'DS2024'!$P$20:$P$35,1)+1)),
IF($Z$3=Database!$A$17,
_xlfn.FORECAST.LINEAR(
N13,
INDEX('DS2024'!$T$20:$T$35,MATCH(N13,'DS2024'!$S$20:$S$35,1)):
INDEX('DS2024'!$T$20:$T$35,MATCH(N13,'DS2024'!$S$20:$S$35,1)+1),
INDEX('DS2024'!$S$20:$S$35,MATCH(N13,'DS2024'!$S$20:$S$35,1)):
INDEX('DS2024'!$S$20:$S$35,MATCH(N13,'DS2024'!$S$20:$S$35,1)+1)),
IF($Z$3=Database!$A$18,
_xlfn.FORECAST.LINEAR(
N13,
INDEX('DS2024'!$W$20:$W$35,MATCH(N13,'DS2024'!$V$20:$V$35,1)):
INDEX('DS2024'!$W$20:$W$35,MATCH(N13,'DS2024'!$V$20:$V$35,1)+1),
INDEX('DS2024'!$V$20:$V$35,MATCH(N13,'DS2024'!$V$20:$V$35,1)):
INDEX('DS2024'!$V$20:$V$35,MATCH(N13,'DS2024'!$V$20:$V$35,1)+1)),
IF($Z$3=Database!$A$19,
_xlfn.FORECAST.LINEAR(
N13,
INDEX('DS2024'!$Z$20:$Z$35,MATCH(N13,'DS2024'!$Y$20:$Y$35,1)):
INDEX('DS2024'!$Z$20:$Z$35,MATCH(N13,'DS2024'!$Y$20:$Y$35,1)+1),
INDEX('DS2024'!$Y$20:$Y$35,MATCH(N13,'DS2024'!$Y$20:$Y$35,1)):
INDEX('DS2024'!$Y$20:$Y$35,MATCH(N13,'DS2024'!$Y$20:$Y$35,1)+1)),
IF($Z$3=Database!$A$20,
_xlfn.FORECAST.LINEAR(
N13,
INDEX('DS2024'!$AC$20:$AC$35,MATCH(N13,'DS2024'!$AB$20:$AB$35,1)):
INDEX('DS2024'!$AC$20:$AC$35,MATCH(N13,'DS2024'!$AB$20:$AB$35,1)+1),
INDEX('DS2024'!$AB$20:$AB$35,MATCH(N13,'DS2024'!$AB$20:$AB$35,1)):
INDEX('DS2024'!$AB$20:$AB$35,MATCH(N13,'DS2024'!$AB$20:$AB$35,1)+1)),
IF($Z$3=Database!$A$2,
_xlfn.FORECAST.LINEAR(
N13,
INDEX('DS2024'!$B$5:$B$15,MATCH(N13,'DS2024'!$A$5:$A$15,1)):
INDEX('DS2024'!$B$5:$B$15,MATCH(N13,'DS2024'!$A$5:$A$15,1)+1),
INDEX('DS2024'!$A$5:$A$15,MATCH(N13,'DS2024'!$A$5:$A$15,1)):
INDEX('DS2024'!$A$5:$A$15,MATCH(N13,'DS2024'!$A$5:$A$15,1)+1)),
IF($Z$3=Database!$A$3,
_xlfn.FORECAST.LINEAR(
N13,
INDEX('DS2024'!$E$5:$E$15,MATCH(N13,'DS2024'!$D$5:$D$15,1)):
INDEX('DS2024'!$E$5:$E$15,MATCH(N13,'DS2024'!$D$5:$D$15,1)+1),
INDEX('DS2024'!$D$5:$D$15,MATCH(N13,'DS2024'!$D$5:$D$15,1)):
INDEX('DS2024'!$D$5:$D$15,MATCH(N13,'DS2024'!$D$5:$D$15,1)+1)),
IF($Z$3=Database!$A$4,
_xlfn.FORECAST.LINEAR(
N13,
INDEX('DS2024'!$H$5:$H$15,MATCH(N13,'DS2024'!$G$5:$G$15,1)):
INDEX('DS2024'!$H$5:$H$15,MATCH(N13,'DS2024'!$G$5:$G$15,1)+1),
INDEX('DS2024'!$G$5:$G$15,MATCH(N13,'DS2024'!$G$5:$G$15,1)):
INDEX('DS2024'!$G$5:$G$15,MATCH(N13,'DS2024'!$G$5:$G$15,1)+1)),
IF($Z$3=Database!$A$5,
_xlfn.FORECAST.LINEAR(
N13,
INDEX('DS2024'!$K$5:$K$15,MATCH(N13,'DS2024'!$J$5:$J$15,1)):
INDEX('DS2024'!$K$5:$K$15,MATCH(N13,'DS2024'!$J$5:$J$15,1)+1),
INDEX('DS2024'!$J$5:$J$15,MATCH(N13,'DS2024'!$J$5:$J$15,1)):
INDEX('DS2024'!$J$5:$J$15,MATCH(N13,'DS2024'!$J$5:$J$15,1)+1)),
IF($Z$3=Database!$A$6,
_xlfn.FORECAST.LINEAR(
N13,
INDEX('DS2024'!$N$5:$N$15,MATCH(N13,'DS2024'!$M$5:$M$15,1)):
INDEX('DS2024'!$N$5:$N$15,MATCH(N13,'DS2024'!$M$5:$M$15,1)+1),
INDEX('DS2024'!$M$5:$M$15,MATCH(N13,'DS2024'!$M$5:$M$15,1)):
INDEX('DS2024'!$M$5:$M$15,MATCH(N13,'DS2024'!$M$5:$M$15,1)+1)),
IF($Z$3=Database!$A$7,
_xlfn.FORECAST.LINEAR(
N13,
INDEX('DS2024'!$Q$5:$Q$15,MATCH(N13,'DS2024'!$P$5:$P$15,1)):
INDEX('DS2024'!$Q$5:$Q$15,MATCH(N13,'DS2024'!$P$5:$P$15,1)+1),
INDEX('DS2024'!$P$5:$P$15,MATCH(N13,'DS2024'!$P$5:$P$15,1)):
INDEX('DS2024'!$P$5:$P$15,MATCH(N13,'DS2024'!$P$5:$P$15,1)+1)),
IF($Z$3=Database!$A$8,
_xlfn.FORECAST.LINEAR(
N13,
INDEX('DS2024'!$T$5:$T$15,MATCH(N13,'DS2024'!$S$5:$S$15,1)):
INDEX('DS2024'!$T$5:$T$15,MATCH(N13,'DS2024'!$S$5:$S$15,1)+1),
INDEX('DS2024'!$S$5:$S$15,MATCH(N13,'DS2024'!$S$5:$S$15,1)):
INDEX('DS2024'!$S$5:$S$15,MATCH(N13,'DS2024'!$S$5:$S$15,1)+1)),
IF($Z$3=Database!$A$9,
_xlfn.FORECAST.LINEAR(
N13,
INDEX('DS2024'!$W$5:$W$15,MATCH(N13,'DS2024'!$V$5:$V$15,1)):
INDEX('DS2024'!$W$5:$W$15,MATCH(N13,'DS2024'!$V$5:$V$15,1)+1),
INDEX('DS2024'!$V$5:$V$15,MATCH(N13,'DS2024'!$V$5:$V$15,1)):
INDEX('DS2024'!$V$5:$V$15,MATCH(N13,'DS2024'!$V$5:$V$15,1)+1)),
IF($Z$3=Database!$A$10,
_xlfn.FORECAST.LINEAR(
N13,
INDEX('DS2024'!$Z$5:$Z$15,MATCH(N13,'DS2024'!$Y$5:$Y$15,1)):
INDEX('DS2024'!$Z$5:$Z$15,MATCH(N13,'DS2024'!$Y$5:$Y$15,1)+1),
INDEX('DS2024'!$Y$5:$Y$15,MATCH(N13,'DS2024'!$Y$5:$Y$15,1)):
INDEX('DS2024'!$Y$5:$Y$15,MATCH(N13,'DS2024'!$Y$5:$Y$15,1)+1))
)))))))))))))))))))</f>
        <v>0.10321587593428994</v>
      </c>
      <c r="AA13" s="50">
        <f>IF($AA$3=Database!$A$11,
_xlfn.FORECAST.LINEAR(
P13,
INDEX('DS2024'!$B$20:$B$35,MATCH(P13,'DS2024'!$A$20:$A$35,1)):
INDEX('DS2024'!$B$20:$B$35,MATCH(P13,'DS2024'!$A$20:$A$35,1)+1),
INDEX('DS2024'!$A$20:$A$35,MATCH(P13,'DS2024'!$A$20:$A$35,1)):
INDEX('DS2024'!$A$20:$A$35,MATCH(P13,'DS2024'!$A$20:$A$35,1)+1)),
IF($AA$3=Database!$A$12,
_xlfn.FORECAST.LINEAR(
P13,
INDEX('DS2024'!$E$20:$E$35,MATCH(P13,'DS2024'!$D$20:$D$35,1)):
INDEX('DS2024'!$E$20:$E$35,MATCH(P13,'DS2024'!$D$20:$D$35,1)+1),
INDEX('DS2024'!$D$20:$D$35,MATCH(P13,'DS2024'!$D$20:$D$35,1)):
INDEX('DS2024'!$D$20:$D$35,MATCH(P13,'DS2024'!$D$20:$D$35,1)+1)),
IF($AA$3=Database!$A$13,
_xlfn.FORECAST.LINEAR(
P13,
INDEX('DS2024'!$H$20:$H$35,MATCH(P13,'DS2024'!$G$20:$G$35,1)):
INDEX('DS2024'!$H$20:$H$35,MATCH(P13,'DS2024'!$G$20:$G$35,1)+1),
INDEX('DS2024'!$G$20:$G$35,MATCH(P13,'DS2024'!$G$20:$G$35,1)):
INDEX('DS2024'!$G$20:$G$35,MATCH(P13,'DS2024'!$G$20:$G$35,1)+1)),
IF($AA$3=Database!$A$14,
_xlfn.FORECAST.LINEAR(
P13,
INDEX('DS2024'!$K$20:$K$35,MATCH(P13,'DS2024'!$J$20:$J$35,1)):
INDEX('DS2024'!$K$20:$K$35,MATCH(P13,'DS2024'!$J$20:$J$35,1)+1),
INDEX('DS2024'!$J$20:$J$35,MATCH(P13,'DS2024'!$J$20:$J$35,1)):
INDEX('DS2024'!$J$20:$J$35,MATCH(P13,'DS2024'!$J$20:$J$35,1)+1)),
IF($AA$3=Database!$A$15,
_xlfn.FORECAST.LINEAR(
P13,
INDEX('DS2024'!$N$20:$N$35,MATCH(P13,'DS2024'!$M$20:$M$35,1)):
INDEX('DS2024'!$N$20:$N$35,MATCH(P13,'DS2024'!$M$20:$M$35,1)+1),
INDEX('DS2024'!$M$20:$M$35,MATCH(P13,'DS2024'!$M$20:$M$35,1)):
INDEX('DS2024'!$M$20:$M$35,MATCH(P13,'DS2024'!$M$20:$M$35,1)+1)),
IF($AA$3=Database!$A$16,
_xlfn.FORECAST.LINEAR(
P13,
INDEX('DS2024'!$Q$20:$Q$35,MATCH(P13,'DS2024'!$P$20:$P$35,1)):
INDEX('DS2024'!$Q$20:$Q$35,MATCH(P13,'DS2024'!$P$20:$P$35,1)+1),
INDEX('DS2024'!$P$20:$P$35,MATCH(P13,'DS2024'!$P$20:$P$35,1)):
INDEX('DS2024'!$P$20:$P$35,MATCH(P13,'DS2024'!$P$20:$P$35,1)+1)),
IF($AA$3=Database!$A$17,
_xlfn.FORECAST.LINEAR(
P13,
INDEX('DS2024'!$T$20:$T$35,MATCH(P13,'DS2024'!$S$20:$S$35,1)):
INDEX('DS2024'!$T$20:$T$35,MATCH(P13,'DS2024'!$S$20:$S$35,1)+1),
INDEX('DS2024'!$S$20:$S$35,MATCH(P13,'DS2024'!$S$20:$S$35,1)):
INDEX('DS2024'!$S$20:$S$35,MATCH(P13,'DS2024'!$S$20:$S$35,1)+1)),
IF($AA$3=Database!$A$18,
_xlfn.FORECAST.LINEAR(
P13,
INDEX('DS2024'!$W$20:$W$35,MATCH(P13,'DS2024'!$V$20:$V$35,1)):
INDEX('DS2024'!$W$20:$W$35,MATCH(P13,'DS2024'!$V$20:$V$35,1)+1),
INDEX('DS2024'!$V$20:$V$35,MATCH(P13,'DS2024'!$V$20:$V$35,1)):
INDEX('DS2024'!$V$20:$V$35,MATCH(P13,'DS2024'!$V$20:$V$35,1)+1)),
IF($AA$3=Database!$A$19,
_xlfn.FORECAST.LINEAR(
P13,
INDEX('DS2024'!$Z$20:$Z$35,MATCH(P13,'DS2024'!$Y$20:$Y$35,1)):
INDEX('DS2024'!$Z$20:$Z$35,MATCH(P13,'DS2024'!$Y$20:$Y$35,1)+1),
INDEX('DS2024'!$Y$20:$Y$35,MATCH(P13,'DS2024'!$Y$20:$Y$35,1)):
INDEX('DS2024'!$Y$20:$Y$35,MATCH(P13,'DS2024'!$Y$20:$Y$35,1)+1)),
IF($AA$3=Database!$A$20,
_xlfn.FORECAST.LINEAR(
P13,
INDEX('DS2024'!$AC$20:$AC$35,MATCH(P13,'DS2024'!$AB$20:$AB$35,1)):
INDEX('DS2024'!$AC$20:$AC$35,MATCH(P13,'DS2024'!$AB$20:$AB$35,1)+1),
INDEX('DS2024'!$AB$20:$AB$35,MATCH(P13,'DS2024'!$AB$20:$AB$35,1)):
INDEX('DS2024'!$AB$20:$AB$35,MATCH(P13,'DS2024'!$AB$20:$AB$35,1)+1)),
IF($AA$3=Database!$A$2,
_xlfn.FORECAST.LINEAR(
P13,
INDEX('DS2024'!$B$5:$B$15,MATCH(P13,'DS2024'!$A$5:$A$15,1)):
INDEX('DS2024'!$B$5:$B$15,MATCH(P13,'DS2024'!$A$5:$A$15,1)+1),
INDEX('DS2024'!$A$5:$A$15,MATCH(P13,'DS2024'!$A$5:$A$15,1)):
INDEX('DS2024'!$A$5:$A$15,MATCH(P13,'DS2024'!$A$5:$A$15,1)+1)),
IF($AA$3=Database!$A$3,
_xlfn.FORECAST.LINEAR(
P13,
INDEX('DS2024'!$E$5:$E$15,MATCH(P13,'DS2024'!$D$5:$D$15,1)):
INDEX('DS2024'!$E$5:$E$15,MATCH(P13,'DS2024'!$D$5:$D$15,1)+1),
INDEX('DS2024'!$D$5:$D$15,MATCH(P13,'DS2024'!$D$5:$D$15,1)):
INDEX('DS2024'!$D$5:$D$15,MATCH(P13,'DS2024'!$D$5:$D$15,1)+1)),
IF($AA$3=Database!$A$4,
_xlfn.FORECAST.LINEAR(
P13,
INDEX('DS2024'!$H$5:$H$15,MATCH(P13,'DS2024'!$G$5:$G$15,1)):
INDEX('DS2024'!$H$5:$H$15,MATCH(P13,'DS2024'!$G$5:$G$15,1)+1),
INDEX('DS2024'!$G$5:$G$15,MATCH(P13,'DS2024'!$G$5:$G$15,1)):
INDEX('DS2024'!$G$5:$G$15,MATCH(P13,'DS2024'!$G$5:$G$15,1)+1)),
IF($AA$3=Database!$A$5,
_xlfn.FORECAST.LINEAR(
P13,
INDEX('DS2024'!$K$5:$K$15,MATCH(P13,'DS2024'!$J$5:$J$15,1)):
INDEX('DS2024'!$K$5:$K$15,MATCH(P13,'DS2024'!$J$5:$J$15,1)+1),
INDEX('DS2024'!$J$5:$J$15,MATCH(P13,'DS2024'!$J$5:$J$15,1)):
INDEX('DS2024'!$J$5:$J$15,MATCH(P13,'DS2024'!$J$5:$J$15,1)+1)),
IF($AA$3=Database!$A$6,
_xlfn.FORECAST.LINEAR(
P13,
INDEX('DS2024'!$N$5:$N$15,MATCH(P13,'DS2024'!$M$5:$M$15,1)):
INDEX('DS2024'!$N$5:$N$15,MATCH(P13,'DS2024'!$M$5:$M$15,1)+1),
INDEX('DS2024'!$M$5:$M$15,MATCH(P13,'DS2024'!$M$5:$M$15,1)):
INDEX('DS2024'!$M$5:$M$15,MATCH(P13,'DS2024'!$M$5:$M$15,1)+1)),
IF($AA$3=Database!$A$7,
_xlfn.FORECAST.LINEAR(
P13,
INDEX('DS2024'!$Q$5:$Q$15,MATCH(P13,'DS2024'!$P$5:$P$15,1)):
INDEX('DS2024'!$Q$5:$Q$15,MATCH(P13,'DS2024'!$P$5:$P$15,1)+1),
INDEX('DS2024'!$P$5:$P$15,MATCH(P13,'DS2024'!$P$5:$P$15,1)):
INDEX('DS2024'!$P$5:$P$15,MATCH(P13,'DS2024'!$P$5:$P$15,1)+1)),
IF($AA$3=Database!$A$8,
_xlfn.FORECAST.LINEAR(
P13,
INDEX('DS2024'!$T$5:$T$15,MATCH(P13,'DS2024'!$S$5:$S$15,1)):
INDEX('DS2024'!$T$5:$T$15,MATCH(P13,'DS2024'!$S$5:$S$15,1)+1),
INDEX('DS2024'!$S$5:$S$15,MATCH(P13,'DS2024'!$S$5:$S$15,1)):
INDEX('DS2024'!$S$5:$S$15,MATCH(P13,'DS2024'!$S$5:$S$15,1)+1)),
IF($AA$3=Database!$A$9,
_xlfn.FORECAST.LINEAR(
P13,
INDEX('DS2024'!$W$5:$W$15,MATCH(P13,'DS2024'!$V$5:$V$15,1)):
INDEX('DS2024'!$W$5:$W$15,MATCH(P13,'DS2024'!$V$5:$V$15,1)+1),
INDEX('DS2024'!$V$5:$V$15,MATCH(P13,'DS2024'!$V$5:$V$15,1)):
INDEX('DS2024'!$V$5:$V$15,MATCH(P13,'DS2024'!$V$5:$V$15,1)+1)),
IF($AA$3=Database!$A$10,
_xlfn.FORECAST.LINEAR(
P13,
INDEX('DS2024'!$Z$5:$Z$15,MATCH(P13,'DS2024'!$Y$5:$Y$15,1)):
INDEX('DS2024'!$Z$5:$Z$15,MATCH(P13,'DS2024'!$Y$5:$Y$15,1)+1),
INDEX('DS2024'!$Y$5:$Y$15,MATCH(P13,'DS2024'!$Y$5:$Y$15,1)):
INDEX('DS2024'!$Y$5:$Y$15,MATCH(P13,'DS2024'!$Y$5:$Y$15,1)+1))
)))))))))))))))))))</f>
        <v>0.10356001438906431</v>
      </c>
      <c r="AB13" s="50">
        <f>IF($AB$3=Database!$A$11,
_xlfn.FORECAST.LINEAR(
R13,
INDEX('DS2024'!$B$20:$B$35,MATCH(R13,'DS2024'!$A$20:$A$35,1)):
INDEX('DS2024'!$B$20:$B$35,MATCH(R13,'DS2024'!$A$20:$A$35,1)+1),
INDEX('DS2024'!$A$20:$A$35,MATCH(R13,'DS2024'!$A$20:$A$35,1)):
INDEX('DS2024'!$A$20:$A$35,MATCH(R13,'DS2024'!$A$20:$A$35,1)+1)),
IF($AB$3=Database!$A$12,
_xlfn.FORECAST.LINEAR(
R13,
INDEX('DS2024'!$E$20:$E$35,MATCH(R13,'DS2024'!$D$20:$D$35,1)):
INDEX('DS2024'!$E$20:$E$35,MATCH(R13,'DS2024'!$D$20:$D$35,1)+1),
INDEX('DS2024'!$D$20:$D$35,MATCH(R13,'DS2024'!$D$20:$D$35,1)):
INDEX('DS2024'!$D$20:$D$35,MATCH(R13,'DS2024'!$D$20:$D$35,1)+1)),
IF($AB$3=Database!$A$13,
_xlfn.FORECAST.LINEAR(
R13,
INDEX('DS2024'!$H$20:$H$35,MATCH(R13,'DS2024'!$G$20:$G$35,1)):
INDEX('DS2024'!$H$20:$H$35,MATCH(R13,'DS2024'!$G$20:$G$35,1)+1),
INDEX('DS2024'!$G$20:$G$35,MATCH(R13,'DS2024'!$G$20:$G$35,1)):
INDEX('DS2024'!$G$20:$G$35,MATCH(R13,'DS2024'!$G$20:$G$35,1)+1)),
IF($AB$3=Database!$A$14,
_xlfn.FORECAST.LINEAR(
R13,
INDEX('DS2024'!$K$20:$K$35,MATCH(R13,'DS2024'!$J$20:$J$35,1)):
INDEX('DS2024'!$K$20:$K$35,MATCH(R13,'DS2024'!$J$20:$J$35,1)+1),
INDEX('DS2024'!$J$20:$J$35,MATCH(R13,'DS2024'!$J$20:$J$35,1)):
INDEX('DS2024'!$J$20:$J$35,MATCH(R13,'DS2024'!$J$20:$J$35,1)+1)),
IF($AB$3=Database!$A$15,
_xlfn.FORECAST.LINEAR(
R13,
INDEX('DS2024'!$N$20:$N$35,MATCH(R13,'DS2024'!$M$20:$M$35,1)):
INDEX('DS2024'!$N$20:$N$35,MATCH(R13,'DS2024'!$M$20:$M$35,1)+1),
INDEX('DS2024'!$M$20:$M$35,MATCH(R13,'DS2024'!$M$20:$M$35,1)):
INDEX('DS2024'!$M$20:$M$35,MATCH(R13,'DS2024'!$M$20:$M$35,1)+1)),
IF($AB$3=Database!$A$16,
_xlfn.FORECAST.LINEAR(
R13,
INDEX('DS2024'!$Q$20:$Q$35,MATCH(R13,'DS2024'!$P$20:$P$35,1)):
INDEX('DS2024'!$Q$20:$Q$35,MATCH(R13,'DS2024'!$P$20:$P$35,1)+1),
INDEX('DS2024'!$P$20:$P$35,MATCH(R13,'DS2024'!$P$20:$P$35,1)):
INDEX('DS2024'!$P$20:$P$35,MATCH(R13,'DS2024'!$P$20:$P$35,1)+1)),
IF($AB$3=Database!$A$17,
_xlfn.FORECAST.LINEAR(
R13,
INDEX('DS2024'!$T$20:$T$35,MATCH(R13,'DS2024'!$S$20:$S$35,1)):
INDEX('DS2024'!$T$20:$T$35,MATCH(R13,'DS2024'!$S$20:$S$35,1)+1),
INDEX('DS2024'!$S$20:$S$35,MATCH(R13,'DS2024'!$S$20:$S$35,1)):
INDEX('DS2024'!$S$20:$S$35,MATCH(R13,'DS2024'!$S$20:$S$35,1)+1)),
IF($AB$3=Database!$A$18,
_xlfn.FORECAST.LINEAR(
R13,
INDEX('DS2024'!$W$20:$W$35,MATCH(R13,'DS2024'!$V$20:$V$35,1)):
INDEX('DS2024'!$W$20:$W$35,MATCH(R13,'DS2024'!$V$20:$V$35,1)+1),
INDEX('DS2024'!$V$20:$V$35,MATCH(R13,'DS2024'!$V$20:$V$35,1)):
INDEX('DS2024'!$V$20:$V$35,MATCH(R13,'DS2024'!$V$20:$V$35,1)+1)),
IF($AB$3=Database!$A$19,
_xlfn.FORECAST.LINEAR(
R13,
INDEX('DS2024'!$Z$20:$Z$35,MATCH(R13,'DS2024'!$Y$20:$Y$35,1)):
INDEX('DS2024'!$Z$20:$Z$35,MATCH(R13,'DS2024'!$Y$20:$Y$35,1)+1),
INDEX('DS2024'!$Y$20:$Y$35,MATCH(R13,'DS2024'!$Y$20:$Y$35,1)):
INDEX('DS2024'!$Y$20:$Y$35,MATCH(R13,'DS2024'!$Y$20:$Y$35,1)+1)),
IF($AB$3=Database!$A$20,
_xlfn.FORECAST.LINEAR(
R13,
INDEX('DS2024'!$AC$20:$AC$35,MATCH(R13,'DS2024'!$AB$20:$AB$35,1)):
INDEX('DS2024'!$AC$20:$AC$35,MATCH(R13,'DS2024'!$AB$20:$AB$35,1)+1),
INDEX('DS2024'!$AB$20:$AB$35,MATCH(R13,'DS2024'!$AB$20:$AB$35,1)):
INDEX('DS2024'!$AB$20:$AB$35,MATCH(R13,'DS2024'!$AB$20:$AB$35,1)+1)),
IF($AB$3=Database!$A$2,
_xlfn.FORECAST.LINEAR(
R13,
INDEX('DS2024'!$B$5:$B$15,MATCH(R13,'DS2024'!$A$5:$A$15,1)):
INDEX('DS2024'!$B$5:$B$15,MATCH(R13,'DS2024'!$A$5:$A$15,1)+1),
INDEX('DS2024'!$A$5:$A$15,MATCH(R13,'DS2024'!$A$5:$A$15,1)):
INDEX('DS2024'!$A$5:$A$15,MATCH(R13,'DS2024'!$A$5:$A$15,1)+1)),
IF($AB$3=Database!$A$3,
_xlfn.FORECAST.LINEAR(
R13,
INDEX('DS2024'!$E$5:$E$15,MATCH(R13,'DS2024'!$D$5:$D$15,1)):
INDEX('DS2024'!$E$5:$E$15,MATCH(R13,'DS2024'!$D$5:$D$15,1)+1),
INDEX('DS2024'!$D$5:$D$15,MATCH(R13,'DS2024'!$D$5:$D$15,1)):
INDEX('DS2024'!$D$5:$D$15,MATCH(R13,'DS2024'!$D$5:$D$15,1)+1)),
IF($AB$3=Database!$A$4,
_xlfn.FORECAST.LINEAR(
R13,
INDEX('DS2024'!$H$5:$H$15,MATCH(R13,'DS2024'!$G$5:$G$15,1)):
INDEX('DS2024'!$H$5:$H$15,MATCH(R13,'DS2024'!$G$5:$G$15,1)+1),
INDEX('DS2024'!$G$5:$G$15,MATCH(R13,'DS2024'!$G$5:$G$15,1)):
INDEX('DS2024'!$G$5:$G$15,MATCH(R13,'DS2024'!$G$5:$G$15,1)+1)),
IF($AB$3=Database!$A$5,
_xlfn.FORECAST.LINEAR(
R13,
INDEX('DS2024'!$K$5:$K$15,MATCH(R13,'DS2024'!$J$5:$J$15,1)):
INDEX('DS2024'!$K$5:$K$15,MATCH(R13,'DS2024'!$J$5:$J$15,1)+1),
INDEX('DS2024'!$J$5:$J$15,MATCH(R13,'DS2024'!$J$5:$J$15,1)):
INDEX('DS2024'!$J$5:$J$15,MATCH(R13,'DS2024'!$J$5:$J$15,1)+1)),
IF($AB$3=Database!$A$6,
_xlfn.FORECAST.LINEAR(
R13,
INDEX('DS2024'!$N$5:$N$15,MATCH(R13,'DS2024'!$M$5:$M$15,1)):
INDEX('DS2024'!$N$5:$N$15,MATCH(R13,'DS2024'!$M$5:$M$15,1)+1),
INDEX('DS2024'!$M$5:$M$15,MATCH(R13,'DS2024'!$M$5:$M$15,1)):
INDEX('DS2024'!$M$5:$M$15,MATCH(R13,'DS2024'!$M$5:$M$15,1)+1)),
IF($AB$3=Database!$A$7,
_xlfn.FORECAST.LINEAR(
R13,
INDEX('DS2024'!$Q$5:$Q$15,MATCH(R13,'DS2024'!$P$5:$P$15,1)):
INDEX('DS2024'!$Q$5:$Q$15,MATCH(R13,'DS2024'!$P$5:$P$15,1)+1),
INDEX('DS2024'!$P$5:$P$15,MATCH(R13,'DS2024'!$P$5:$P$15,1)):
INDEX('DS2024'!$P$5:$P$15,MATCH(R13,'DS2024'!$P$5:$P$15,1)+1)),
IF($AB$3=Database!$A$8,
_xlfn.FORECAST.LINEAR(
R13,
INDEX('DS2024'!$T$5:$T$15,MATCH(R13,'DS2024'!$S$5:$S$15,1)):
INDEX('DS2024'!$T$5:$T$15,MATCH(R13,'DS2024'!$S$5:$S$15,1)+1),
INDEX('DS2024'!$S$5:$S$15,MATCH(R13,'DS2024'!$S$5:$S$15,1)):
INDEX('DS2024'!$S$5:$S$15,MATCH(R13,'DS2024'!$S$5:$S$15,1)+1)),
IF($AB$3=Database!$A$9,
_xlfn.FORECAST.LINEAR(
R13,
INDEX('DS2024'!$W$5:$W$15,MATCH(R13,'DS2024'!$V$5:$V$15,1)):
INDEX('DS2024'!$W$5:$W$15,MATCH(R13,'DS2024'!$V$5:$V$15,1)+1),
INDEX('DS2024'!$V$5:$V$15,MATCH(R13,'DS2024'!$V$5:$V$15,1)):
INDEX('DS2024'!$V$5:$V$15,MATCH(R13,'DS2024'!$V$5:$V$15,1)+1)),
IF($AB$3=Database!$A$10,
_xlfn.FORECAST.LINEAR(
R13,
INDEX('DS2024'!$Z$5:$Z$15,MATCH(R13,'DS2024'!$Y$5:$Y$15,1)):
INDEX('DS2024'!$Z$5:$Z$15,MATCH(R13,'DS2024'!$Y$5:$Y$15,1)+1),
INDEX('DS2024'!$Y$5:$Y$15,MATCH(R13,'DS2024'!$Y$5:$Y$15,1)):
INDEX('DS2024'!$Y$5:$Y$15,MATCH(R13,'DS2024'!$Y$5:$Y$15,1)+1))
)))))))))))))))))))</f>
        <v>0.10425444662056838</v>
      </c>
      <c r="AC13" s="82">
        <f t="shared" si="0"/>
        <v>0.46411466705579701</v>
      </c>
      <c r="AD13" s="82">
        <f t="shared" si="1"/>
        <v>0.46486353195806335</v>
      </c>
      <c r="AE13" s="82">
        <f t="shared" si="2"/>
        <v>0.33249616926725473</v>
      </c>
      <c r="AF13" s="82">
        <f t="shared" si="3"/>
        <v>0.46421931786791049</v>
      </c>
      <c r="AG13" s="82">
        <f t="shared" si="4"/>
        <v>0.46340725474793926</v>
      </c>
      <c r="AH13" s="82">
        <f t="shared" si="5"/>
        <v>0.20045576854012995</v>
      </c>
      <c r="AI13" s="82">
        <f t="shared" si="6"/>
        <v>0.46283711168713931</v>
      </c>
      <c r="AJ13" s="83">
        <f t="shared" si="7"/>
        <v>0.46325503538486512</v>
      </c>
      <c r="AK13" s="83">
        <f t="shared" si="8"/>
        <v>0.46409835783832482</v>
      </c>
      <c r="AL13" s="42"/>
      <c r="AM13" s="42"/>
      <c r="AN13" s="42"/>
      <c r="AO13" s="42"/>
      <c r="AP13" s="42"/>
      <c r="AQ13" s="42"/>
      <c r="AR13" s="42"/>
      <c r="AS13" s="42"/>
      <c r="AT13" s="42"/>
      <c r="BD13" s="83" t="e">
        <f>#REF!/10</f>
        <v>#REF!</v>
      </c>
      <c r="BE13" s="83" t="e">
        <f>#REF!/10</f>
        <v>#REF!</v>
      </c>
      <c r="BF13" s="83" t="e">
        <f>#REF!/10</f>
        <v>#REF!</v>
      </c>
      <c r="BG13" s="83" t="e">
        <f>#REF!/10</f>
        <v>#REF!</v>
      </c>
      <c r="BH13" s="83">
        <f t="shared" si="9"/>
        <v>0</v>
      </c>
      <c r="BI13" s="83">
        <f t="shared" si="10"/>
        <v>0</v>
      </c>
      <c r="BJ13" s="83">
        <f t="shared" si="11"/>
        <v>0</v>
      </c>
      <c r="BK13" s="83">
        <f t="shared" si="12"/>
        <v>0</v>
      </c>
      <c r="BL13" s="83">
        <f t="shared" si="13"/>
        <v>0</v>
      </c>
    </row>
    <row r="14" spans="1:65" ht="14.25" customHeight="1">
      <c r="A14" s="31">
        <v>8</v>
      </c>
      <c r="B14" s="42">
        <f>'Evaluasi 100 C'!B14</f>
        <v>107.374</v>
      </c>
      <c r="C14" s="42">
        <f>'Evaluasi 100 C'!C14</f>
        <v>-0.35984151169766043</v>
      </c>
      <c r="D14" s="42">
        <f>'Evaluasi 100 C'!E14</f>
        <v>108.551</v>
      </c>
      <c r="E14" s="42">
        <f>'Evaluasi 100 C'!F14</f>
        <v>-0.35998272345530891</v>
      </c>
      <c r="F14" s="42">
        <f>'Evaluasi 100 C'!H14</f>
        <v>107.242</v>
      </c>
      <c r="G14" s="42">
        <f>'Evaluasi 100 C'!I14</f>
        <v>-0.22835335646763194</v>
      </c>
      <c r="H14" s="42">
        <f>'Evaluasi 100 C'!K14</f>
        <v>107.565</v>
      </c>
      <c r="I14" s="42">
        <f>'Evaluasi 100 C'!L14</f>
        <v>-0.35986442711457706</v>
      </c>
      <c r="J14" s="42">
        <f>'Evaluasi 100 C'!N14</f>
        <v>105.655</v>
      </c>
      <c r="K14" s="42">
        <f>'Evaluasi 100 C'!O14</f>
        <v>-0.35963527294541087</v>
      </c>
      <c r="L14" s="42">
        <f>'Evaluasi 100 C'!Q14</f>
        <v>107.053</v>
      </c>
      <c r="M14" s="42">
        <f>'Evaluasi 100 C'!R14</f>
        <v>-1.6441994247363367E-2</v>
      </c>
      <c r="N14" s="42">
        <f>'Evaluasi 100 C'!T14</f>
        <v>105.241</v>
      </c>
      <c r="O14" s="42">
        <f>'Evaluasi 100 C'!U14</f>
        <v>-0.35958560287942409</v>
      </c>
      <c r="P14" s="42">
        <f>'Evaluasi 100 C'!W14</f>
        <v>105.745</v>
      </c>
      <c r="Q14" s="42">
        <f>'Evaluasi 100 C'!X14</f>
        <v>-0.35964607078584282</v>
      </c>
      <c r="R14" s="42">
        <f>'Evaluasi 100 C'!Z14</f>
        <v>107.471</v>
      </c>
      <c r="S14" s="50">
        <f>'Evaluasi 100 C'!AA14</f>
        <v>-0.35985314937012597</v>
      </c>
      <c r="T14" s="50">
        <f>IF($T$3=Database!$A$11,
_xlfn.FORECAST.LINEAR(
B14,
INDEX('DS2024'!$B$20:$B$35,MATCH(B14,'DS2024'!$A$20:$A$35,1)):
INDEX('DS2024'!$B$20:$B$35,MATCH(B14,'DS2024'!$A$20:$A$35,1)+1),
INDEX('DS2024'!$A$20:$A$35,MATCH(B14,'DS2024'!$A$20:$A$35,1)):
INDEX('DS2024'!$A$20:$A$35,MATCH(B14,'DS2024'!$A$20:$A$35,1)+1)),
IF($T$3=Database!$A$12,
_xlfn.FORECAST.LINEAR(
B14,
INDEX('DS2024'!$E$20:$E$35,MATCH(B14,'DS2024'!$D$20:$D$35,1)):
INDEX('DS2024'!$E$20:$E$35,MATCH(B14,'DS2024'!$D$20:$D$35,1)+1),
INDEX('DS2024'!$D$20:$D$35,MATCH(B14,'DS2024'!$D$20:$D$35,1)):
INDEX('DS2024'!$D$20:$D$35,MATCH(B14,'DS2024'!$D$20:$D$35,1)+1)),
IF($T$3=Database!$A$13,
_xlfn.FORECAST.LINEAR(
B14,
INDEX('DS2024'!$H$20:$H$35,MATCH(B14,'DS2024'!$G$20:$G$35,1)):
INDEX('DS2024'!$H$20:$H$35,MATCH(B14,'DS2024'!$G$20:$G$35,1)+1),
INDEX('DS2024'!$G$20:$G$35,MATCH(B14,'DS2024'!$G$20:$G$35,1)):
INDEX('DS2024'!$G$20:$G$35,MATCH(B14,'DS2024'!$G$20:$G$35,1)+1)),
IF($T$3=Database!$A$14,
_xlfn.FORECAST.LINEAR(
B14,
INDEX('DS2024'!$K$20:$K$35,MATCH(B14,'DS2024'!$J$20:$J$35,1)):
INDEX('DS2024'!$K$20:$K$35,MATCH(B14,'DS2024'!$J$20:$J$35,1)+1),
INDEX('DS2024'!$J$20:$J$35,MATCH(B14,'DS2024'!$J$20:$J$35,1)):
INDEX('DS2024'!$J$20:$J$35,MATCH(B14,'DS2024'!$J$20:$J$35,1)+1)),
IF($T$3=Database!$A$15,
_xlfn.FORECAST.LINEAR(
B14,
INDEX('DS2024'!$N$20:$N$35,MATCH(B14,'DS2024'!$M$20:$M$35,1)):
INDEX('DS2024'!$N$20:$N$35,MATCH(B14,'DS2024'!$M$20:$M$35,1)+1),
INDEX('DS2024'!$M$20:$M$35,MATCH(B14,'DS2024'!$M$20:$M$35,1)):
INDEX('DS2024'!$M$20:$M$35,MATCH(B14,'DS2024'!$M$20:$M$35,1)+1)),
IF($T$3=Database!$A$16,
_xlfn.FORECAST.LINEAR(
B14,
INDEX('DS2024'!$Q$20:$Q$35,MATCH(B14,'DS2024'!$P$20:$P$35,1)):
INDEX('DS2024'!$Q$20:$Q$35,MATCH(B14,'DS2024'!$P$20:$P$35,1)+1),
INDEX('DS2024'!$P$20:$P$35,MATCH(B14,'DS2024'!$P$20:$P$35,1)):
INDEX('DS2024'!$P$20:$P$35,MATCH(B14,'DS2024'!$P$20:$P$35,1)+1)),
IF($T$3=Database!$A$17,
_xlfn.FORECAST.LINEAR(
B14,
INDEX('DS2024'!$T$20:$T$35,MATCH(B14,'DS2024'!$S$20:$S$35,1)):
INDEX('DS2024'!$T$20:$T$35,MATCH(B14,'DS2024'!$S$20:$S$35,1)+1),
INDEX('DS2024'!$S$20:$S$35,MATCH(B14,'DS2024'!$S$20:$S$35,1)):
INDEX('DS2024'!$S$20:$S$35,MATCH(B14,'DS2024'!$S$20:$S$35,1)+1)),
IF($T$3=Database!$A$18,
_xlfn.FORECAST.LINEAR(
B14,
INDEX('DS2024'!$W$20:$W$35,MATCH(B14,'DS2024'!$V$20:$V$35,1)):
INDEX('DS2024'!$W$20:$W$35,MATCH(B14,'DS2024'!$V$20:$V$35,1)+1),
INDEX('DS2024'!$V$20:$V$35,MATCH(B14,'DS2024'!$V$20:$V$35,1)):
INDEX('DS2024'!$V$20:$V$35,MATCH(B14,'DS2024'!$V$20:$V$35,1)+1)),
IF($T$3=Database!$A$19,
_xlfn.FORECAST.LINEAR(
B14,
INDEX('DS2024'!$Z$20:$Z$35,MATCH(B14,'DS2024'!$Y$20:$Y$35,1)):
INDEX('DS2024'!$Z$20:$Z$35,MATCH(B14,'DS2024'!$Y$20:$Y$35,1)+1),
INDEX('DS2024'!$Y$20:$Y$35,MATCH(B14,'DS2024'!$Y$20:$Y$35,1)):
INDEX('DS2024'!$Y$20:$Y$35,MATCH(B14,'DS2024'!$Y$20:$Y$35,1)+1)),
IF($T$3=Database!$A$20,
_xlfn.FORECAST.LINEAR(
B14,
INDEX('DS2024'!$AC$20:$AC$35,MATCH(B14,'DS2024'!$AB$20:$AB$35,1)):
INDEX('DS2024'!$AC$20:$AC$35,MATCH(B14,'DS2024'!$AB$20:$AB$35,1)+1),
INDEX('DS2024'!$AB$20:$AB$35,MATCH(B14,'DS2024'!$AB$20:$AB$35,1)):
INDEX('DS2024'!$AB$20:$AB$35,MATCH(B14,'DS2024'!$AB$20:$AB$35,1)+1)),
IF($T$3=Database!$A$2,
_xlfn.FORECAST.LINEAR(
B14,
INDEX('DS2024'!$B$5:$B$15,MATCH(B14,'DS2024'!$A$5:$A$15,1)):
INDEX('DS2024'!$B$5:$B$15,MATCH(B14,'DS2024'!$A$5:$A$15,1)+1),
INDEX('DS2024'!$A$5:$A$15,MATCH(B14,'DS2024'!$A$5:$A$15,1)):
INDEX('DS2024'!$A$5:$A$15,MATCH(B14,'DS2024'!$A$5:$A$15,1)+1)),
IF($T$3=Database!$A$3,
_xlfn.FORECAST.LINEAR(
B14,
INDEX('DS2024'!$E$5:$E$15,MATCH(B14,'DS2024'!$D$5:$D$15,1)):
INDEX('DS2024'!$E$5:$E$15,MATCH(B14,'DS2024'!$D$5:$D$15,1)+1),
INDEX('DS2024'!$D$5:$D$15,MATCH(B14,'DS2024'!$D$5:$D$15,1)):
INDEX('DS2024'!$D$5:$D$15,MATCH(B14,'DS2024'!$D$5:$D$15,1)+1)),
IF($T$3=Database!$A$4,
_xlfn.FORECAST.LINEAR(
B14,
INDEX('DS2024'!$H$5:$H$15,MATCH(B14,'DS2024'!$G$5:$G$15,1)):
INDEX('DS2024'!$H$5:$H$15,MATCH(B14,'DS2024'!$G$5:$G$15,1)+1),
INDEX('DS2024'!$G$5:$G$15,MATCH(B14,'DS2024'!$G$5:$G$15,1)):
INDEX('DS2024'!$G$5:$G$15,MATCH(B14,'DS2024'!$G$5:$G$15,1)+1)),
IF($T$3=Database!$A$5,
_xlfn.FORECAST.LINEAR(
B14,
INDEX('DS2024'!$K$5:$K$15,MATCH(B14,'DS2024'!$J$5:$J$15,1)):
INDEX('DS2024'!$K$5:$K$15,MATCH(B14,'DS2024'!$J$5:$J$15,1)+1),
INDEX('DS2024'!$J$5:$J$15,MATCH(B14,'DS2024'!$J$5:$J$15,1)):
INDEX('DS2024'!$J$5:$J$15,MATCH(B14,'DS2024'!$J$5:$J$15,1)+1)),
IF($T$3=Database!$A$6,
_xlfn.FORECAST.LINEAR(
B14,
INDEX('DS2024'!$N$5:$N$15,MATCH(B14,'DS2024'!$M$5:$M$15,1)):
INDEX('DS2024'!$N$5:$N$15,MATCH(B14,'DS2024'!$M$5:$M$15,1)+1),
INDEX('DS2024'!$M$5:$M$15,MATCH(B14,'DS2024'!$M$5:$M$15,1)):
INDEX('DS2024'!$M$5:$M$15,MATCH(B14,'DS2024'!$M$5:$M$15,1)+1)),
IF($T$3=Database!$A$7,
_xlfn.FORECAST.LINEAR(
B14,
INDEX('DS2024'!$Q$5:$Q$15,MATCH(B14,'DS2024'!$P$5:$P$15,1)):
INDEX('DS2024'!$Q$5:$Q$15,MATCH(B14,'DS2024'!$P$5:$P$15,1)+1),
INDEX('DS2024'!$P$5:$P$15,MATCH(B14,'DS2024'!$P$5:$P$15,1)):
INDEX('DS2024'!$P$5:$P$15,MATCH(B14,'DS2024'!$P$5:$P$15,1)+1)),
IF($T$3=Database!$A$8,
_xlfn.FORECAST.LINEAR(
B14,
INDEX('DS2024'!$T$5:$T$15,MATCH(B14,'DS2024'!$S$5:$S$15,1)):
INDEX('DS2024'!$T$5:$T$15,MATCH(B14,'DS2024'!$S$5:$S$15,1)+1),
INDEX('DS2024'!$S$5:$S$15,MATCH(B14,'DS2024'!$S$5:$S$15,1)):
INDEX('DS2024'!$S$5:$S$15,MATCH(B14,'DS2024'!$S$5:$S$15,1)+1)),
IF($T$3=Database!$A$9,
_xlfn.FORECAST.LINEAR(
B14,
INDEX('DS2024'!$W$5:$W$15,MATCH(B14,'DS2024'!$V$5:$V$15,1)):
INDEX('DS2024'!$W$5:$W$15,MATCH(B14,'DS2024'!$V$5:$V$15,1)+1),
INDEX('DS2024'!$V$5:$V$15,MATCH(B14,'DS2024'!$V$5:$V$15,1)):
INDEX('DS2024'!$V$5:$V$15,MATCH(B14,'DS2024'!$V$5:$V$15,1)+1)),
IF($T$3=Database!$A$10,
_xlfn.FORECAST.LINEAR(
B14,
INDEX('DS2024'!$Z$5:$Z$15,MATCH(B14,'DS2024'!$Y$5:$Y$15,1)):
INDEX('DS2024'!$Z$5:$Z$15,MATCH(B14,'DS2024'!$Y$5:$Y$15,1)+1),
INDEX('DS2024'!$Y$5:$Y$15,MATCH(B14,'DS2024'!$Y$5:$Y$15,1)):
INDEX('DS2024'!$Y$5:$Y$15,MATCH(B14,'DS2024'!$Y$5:$Y$15,1)+1))
)))))))))))))))))))</f>
        <v>0.10424325512610416</v>
      </c>
      <c r="U14" s="50">
        <f>IF($U$3=Database!$A$11,
_xlfn.FORECAST.LINEAR(
D14,
INDEX('DS2024'!$B$20:$B$35,MATCH(D14,'DS2024'!$A$20:$A$35,1)):
INDEX('DS2024'!$B$20:$B$35,MATCH(D14,'DS2024'!$A$20:$A$35,1)+1),
INDEX('DS2024'!$A$20:$A$35,MATCH(D14,'DS2024'!$A$20:$A$35,1)):
INDEX('DS2024'!$A$20:$A$35,MATCH(D14,'DS2024'!$A$20:$A$35,1)+1)),
IF($U$3=Database!$A$12,
_xlfn.FORECAST.LINEAR(
D14,
INDEX('DS2024'!$E$20:$E$35,MATCH(D14,'DS2024'!$D$20:$D$35,1)):
INDEX('DS2024'!$E$20:$E$35,MATCH(D14,'DS2024'!$D$20:$D$35,1)+1),
INDEX('DS2024'!$D$20:$D$35,MATCH(D14,'DS2024'!$D$20:$D$35,1)):
INDEX('DS2024'!$D$20:$D$35,MATCH(D14,'DS2024'!$D$20:$D$35,1)+1)),
IF($U$3=Database!$A$13,
_xlfn.FORECAST.LINEAR(
D14,
INDEX('DS2024'!$H$20:$H$35,MATCH(D14,'DS2024'!$G$20:$G$35,1)):
INDEX('DS2024'!$H$20:$H$35,MATCH(D14,'DS2024'!$G$20:$G$35,1)+1),
INDEX('DS2024'!$G$20:$G$35,MATCH(D14,'DS2024'!$G$20:$G$35,1)):
INDEX('DS2024'!$G$20:$G$35,MATCH(D14,'DS2024'!$G$20:$G$35,1)+1)),
IF($U$3=Database!$A$14,
_xlfn.FORECAST.LINEAR(
D14,
INDEX('DS2024'!$K$20:$K$35,MATCH(D14,'DS2024'!$J$20:$J$35,1)):
INDEX('DS2024'!$K$20:$K$35,MATCH(D14,'DS2024'!$J$20:$J$35,1)+1),
INDEX('DS2024'!$J$20:$J$35,MATCH(D14,'DS2024'!$J$20:$J$35,1)):
INDEX('DS2024'!$J$20:$J$35,MATCH(D14,'DS2024'!$J$20:$J$35,1)+1)),
IF($U$3=Database!$A$15,
_xlfn.FORECAST.LINEAR(
D14,
INDEX('DS2024'!$N$20:$N$35,MATCH(D14,'DS2024'!$M$20:$M$35,1)):
INDEX('DS2024'!$N$20:$N$35,MATCH(D14,'DS2024'!$M$20:$M$35,1)+1),
INDEX('DS2024'!$M$20:$M$35,MATCH(D14,'DS2024'!$M$20:$M$35,1)):
INDEX('DS2024'!$M$20:$M$35,MATCH(D14,'DS2024'!$M$20:$M$35,1)+1)),
IF($U$3=Database!$A$16,
_xlfn.FORECAST.LINEAR(
D14,
INDEX('DS2024'!$Q$20:$Q$35,MATCH(D14,'DS2024'!$P$20:$P$35,1)):
INDEX('DS2024'!$Q$20:$Q$35,MATCH(D14,'DS2024'!$P$20:$P$35,1)+1),
INDEX('DS2024'!$P$20:$P$35,MATCH(D14,'DS2024'!$P$20:$P$35,1)):
INDEX('DS2024'!$P$20:$P$35,MATCH(D14,'DS2024'!$P$20:$P$35,1)+1)),
IF($U$3=Database!$A$17,
_xlfn.FORECAST.LINEAR(
D14,
INDEX('DS2024'!$T$20:$T$35,MATCH(D14,'DS2024'!$S$20:$S$35,1)):
INDEX('DS2024'!$T$20:$T$35,MATCH(D14,'DS2024'!$S$20:$S$35,1)+1),
INDEX('DS2024'!$S$20:$S$35,MATCH(D14,'DS2024'!$S$20:$S$35,1)):
INDEX('DS2024'!$S$20:$S$35,MATCH(D14,'DS2024'!$S$20:$S$35,1)+1)),
IF($U$3=Database!$A$18,
_xlfn.FORECAST.LINEAR(
D14,
INDEX('DS2024'!$W$20:$W$35,MATCH(D14,'DS2024'!$V$20:$V$35,1)):
INDEX('DS2024'!$W$20:$W$35,MATCH(D14,'DS2024'!$V$20:$V$35,1)+1),
INDEX('DS2024'!$V$20:$V$35,MATCH(D14,'DS2024'!$V$20:$V$35,1)):
INDEX('DS2024'!$V$20:$V$35,MATCH(D14,'DS2024'!$V$20:$V$35,1)+1)),
IF($U$3=Database!$A$19,
_xlfn.FORECAST.LINEAR(
D14,
INDEX('DS2024'!$Z$20:$Z$35,MATCH(D14,'DS2024'!$Y$20:$Y$35,1)):
INDEX('DS2024'!$Z$20:$Z$35,MATCH(D14,'DS2024'!$Y$20:$Y$35,1)+1),
INDEX('DS2024'!$Y$20:$Y$35,MATCH(D14,'DS2024'!$Y$20:$Y$35,1)):
INDEX('DS2024'!$Y$20:$Y$35,MATCH(D14,'DS2024'!$Y$20:$Y$35,1)+1)),
IF($U$3=Database!$A$20,
_xlfn.FORECAST.LINEAR(
D14,
INDEX('DS2024'!$AC$20:$AC$35,MATCH(D14,'DS2024'!$AB$20:$AB$35,1)):
INDEX('DS2024'!$AC$20:$AC$35,MATCH(D14,'DS2024'!$AB$20:$AB$35,1)+1),
INDEX('DS2024'!$AB$20:$AB$35,MATCH(D14,'DS2024'!$AB$20:$AB$35,1)):
INDEX('DS2024'!$AB$20:$AB$35,MATCH(D14,'DS2024'!$AB$20:$AB$35,1)+1)),
IF($U$3=Database!$A$2,
_xlfn.FORECAST.LINEAR(
D14,
INDEX('DS2024'!$B$5:$B$15,MATCH(D14,'DS2024'!$A$5:$A$15,1)):
INDEX('DS2024'!$B$5:$B$15,MATCH(D14,'DS2024'!$A$5:$A$15,1)+1),
INDEX('DS2024'!$A$5:$A$15,MATCH(D14,'DS2024'!$A$5:$A$15,1)):
INDEX('DS2024'!$A$5:$A$15,MATCH(D14,'DS2024'!$A$5:$A$15,1)+1)),
IF($U$3=Database!$A$3,
_xlfn.FORECAST.LINEAR(
D14,
INDEX('DS2024'!$E$5:$E$15,MATCH(D14,'DS2024'!$D$5:$D$15,1)):
INDEX('DS2024'!$E$5:$E$15,MATCH(D14,'DS2024'!$D$5:$D$15,1)+1),
INDEX('DS2024'!$D$5:$D$15,MATCH(D14,'DS2024'!$D$5:$D$15,1)):
INDEX('DS2024'!$D$5:$D$15,MATCH(D14,'DS2024'!$D$5:$D$15,1)+1)),
IF($U$3=Database!$A$4,
_xlfn.FORECAST.LINEAR(
D14,
INDEX('DS2024'!$H$5:$H$15,MATCH(D14,'DS2024'!$G$5:$G$15,1)):
INDEX('DS2024'!$H$5:$H$15,MATCH(D14,'DS2024'!$G$5:$G$15,1)+1),
INDEX('DS2024'!$G$5:$G$15,MATCH(D14,'DS2024'!$G$5:$G$15,1)):
INDEX('DS2024'!$G$5:$G$15,MATCH(D14,'DS2024'!$G$5:$G$15,1)+1)),
IF($U$3=Database!$A$5,
_xlfn.FORECAST.LINEAR(
D14,
INDEX('DS2024'!$K$5:$K$15,MATCH(D14,'DS2024'!$J$5:$J$15,1)):
INDEX('DS2024'!$K$5:$K$15,MATCH(D14,'DS2024'!$J$5:$J$15,1)+1),
INDEX('DS2024'!$J$5:$J$15,MATCH(D14,'DS2024'!$J$5:$J$15,1)):
INDEX('DS2024'!$J$5:$J$15,MATCH(D14,'DS2024'!$J$5:$J$15,1)+1)),
IF($U$3=Database!$A$6,
_xlfn.FORECAST.LINEAR(
D14,
INDEX('DS2024'!$N$5:$N$15,MATCH(D14,'DS2024'!$M$5:$M$15,1)):
INDEX('DS2024'!$N$5:$N$15,MATCH(D14,'DS2024'!$M$5:$M$15,1)+1),
INDEX('DS2024'!$M$5:$M$15,MATCH(D14,'DS2024'!$M$5:$M$15,1)):
INDEX('DS2024'!$M$5:$M$15,MATCH(D14,'DS2024'!$M$5:$M$15,1)+1)),
IF($U$3=Database!$A$7,
_xlfn.FORECAST.LINEAR(
D14,
INDEX('DS2024'!$Q$5:$Q$15,MATCH(D14,'DS2024'!$P$5:$P$15,1)):
INDEX('DS2024'!$Q$5:$Q$15,MATCH(D14,'DS2024'!$P$5:$P$15,1)+1),
INDEX('DS2024'!$P$5:$P$15,MATCH(D14,'DS2024'!$P$5:$P$15,1)):
INDEX('DS2024'!$P$5:$P$15,MATCH(D14,'DS2024'!$P$5:$P$15,1)+1)),
IF($U$3=Database!$A$8,
_xlfn.FORECAST.LINEAR(
D14,
INDEX('DS2024'!$T$5:$T$15,MATCH(D14,'DS2024'!$S$5:$S$15,1)):
INDEX('DS2024'!$T$5:$T$15,MATCH(D14,'DS2024'!$S$5:$S$15,1)+1),
INDEX('DS2024'!$S$5:$S$15,MATCH(D14,'DS2024'!$S$5:$S$15,1)):
INDEX('DS2024'!$S$5:$S$15,MATCH(D14,'DS2024'!$S$5:$S$15,1)+1)),
IF($U$3=Database!$A$9,
_xlfn.FORECAST.LINEAR(
D14,
INDEX('DS2024'!$W$5:$W$15,MATCH(D14,'DS2024'!$V$5:$V$15,1)):
INDEX('DS2024'!$W$5:$W$15,MATCH(D14,'DS2024'!$V$5:$V$15,1)+1),
INDEX('DS2024'!$V$5:$V$15,MATCH(D14,'DS2024'!$V$5:$V$15,1)):
INDEX('DS2024'!$V$5:$V$15,MATCH(D14,'DS2024'!$V$5:$V$15,1)+1)),
IF($U$3=Database!$A$10,
_xlfn.FORECAST.LINEAR(
D14,
INDEX('DS2024'!$Z$5:$Z$15,MATCH(D14,'DS2024'!$Y$5:$Y$15,1)):
INDEX('DS2024'!$Z$5:$Z$15,MATCH(D14,'DS2024'!$Y$5:$Y$15,1)+1),
INDEX('DS2024'!$Y$5:$Y$15,MATCH(D14,'DS2024'!$Y$5:$Y$15,1)):
INDEX('DS2024'!$Y$5:$Y$15,MATCH(D14,'DS2024'!$Y$5:$Y$15,1)+1))
)))))))))))))))))))</f>
        <v>0.10490187457532277</v>
      </c>
      <c r="V14" s="50">
        <f>IF($V$3=Database!$A$11,
_xlfn.FORECAST.LINEAR(
F14,
INDEX('DS2024'!$B$20:$B$35,MATCH(F14,'DS2024'!$A$20:$A$35,1)):
INDEX('DS2024'!$B$20:$B$35,MATCH(F14,'DS2024'!$A$20:$A$35,1)+1),
INDEX('DS2024'!$A$20:$A$35,MATCH(F14,'DS2024'!$A$20:$A$35,1)):
INDEX('DS2024'!$A$20:$A$35,MATCH(F14,'DS2024'!$A$20:$A$35,1)+1)),
IF($V$3=Database!$A$12,
_xlfn.FORECAST.LINEAR(
F14,
INDEX('DS2024'!$E$20:$E$35,MATCH(F14,'DS2024'!$D$20:$D$35,1)):
INDEX('DS2024'!$E$20:$E$35,MATCH(F14,'DS2024'!$D$20:$D$35,1)+1),
INDEX('DS2024'!$D$20:$D$35,MATCH(F14,'DS2024'!$D$20:$D$35,1)):
INDEX('DS2024'!$D$20:$D$35,MATCH(F14,'DS2024'!$D$20:$D$35,1)+1)),
IF($V$3=Database!$A$13,
_xlfn.FORECAST.LINEAR(
F14,
INDEX('DS2024'!$H$20:$H$35,MATCH(F14,'DS2024'!$G$20:$G$35,1)):
INDEX('DS2024'!$H$20:$H$35,MATCH(F14,'DS2024'!$G$20:$G$35,1)+1),
INDEX('DS2024'!$G$20:$G$35,MATCH(F14,'DS2024'!$G$20:$G$35,1)):
INDEX('DS2024'!$G$20:$G$35,MATCH(F14,'DS2024'!$G$20:$G$35,1)+1)),
IF($V$3=Database!$A$14,
_xlfn.FORECAST.LINEAR(
F14,
INDEX('DS2024'!$K$20:$K$35,MATCH(F14,'DS2024'!$J$20:$J$35,1)):
INDEX('DS2024'!$K$20:$K$35,MATCH(F14,'DS2024'!$J$20:$J$35,1)+1),
INDEX('DS2024'!$J$20:$J$35,MATCH(F14,'DS2024'!$J$20:$J$35,1)):
INDEX('DS2024'!$J$20:$J$35,MATCH(F14,'DS2024'!$J$20:$J$35,1)+1)),
IF($V$3=Database!$A$15,
_xlfn.FORECAST.LINEAR(
F14,
INDEX('DS2024'!$N$20:$N$35,MATCH(F14,'DS2024'!$M$20:$M$35,1)):
INDEX('DS2024'!$N$20:$N$35,MATCH(F14,'DS2024'!$M$20:$M$35,1)+1),
INDEX('DS2024'!$M$20:$M$35,MATCH(F14,'DS2024'!$M$20:$M$35,1)):
INDEX('DS2024'!$M$20:$M$35,MATCH(F14,'DS2024'!$M$20:$M$35,1)+1)),
IF($V$3=Database!$A$16,
_xlfn.FORECAST.LINEAR(
F14,
INDEX('DS2024'!$Q$20:$Q$35,MATCH(F14,'DS2024'!$P$20:$P$35,1)):
INDEX('DS2024'!$Q$20:$Q$35,MATCH(F14,'DS2024'!$P$20:$P$35,1)+1),
INDEX('DS2024'!$P$20:$P$35,MATCH(F14,'DS2024'!$P$20:$P$35,1)):
INDEX('DS2024'!$P$20:$P$35,MATCH(F14,'DS2024'!$P$20:$P$35,1)+1)),
IF($V$3=Database!$A$17,
_xlfn.FORECAST.LINEAR(
F14,
INDEX('DS2024'!$T$20:$T$35,MATCH(F14,'DS2024'!$S$20:$S$35,1)):
INDEX('DS2024'!$T$20:$T$35,MATCH(F14,'DS2024'!$S$20:$S$35,1)+1),
INDEX('DS2024'!$S$20:$S$35,MATCH(F14,'DS2024'!$S$20:$S$35,1)):
INDEX('DS2024'!$S$20:$S$35,MATCH(F14,'DS2024'!$S$20:$S$35,1)+1)),
IF($V$3=Database!$A$18,
_xlfn.FORECAST.LINEAR(
F14,
INDEX('DS2024'!$W$20:$W$35,MATCH(F14,'DS2024'!$V$20:$V$35,1)):
INDEX('DS2024'!$W$20:$W$35,MATCH(F14,'DS2024'!$V$20:$V$35,1)+1),
INDEX('DS2024'!$V$20:$V$35,MATCH(F14,'DS2024'!$V$20:$V$35,1)):
INDEX('DS2024'!$V$20:$V$35,MATCH(F14,'DS2024'!$V$20:$V$35,1)+1)),
IF($V$3=Database!$A$19,
_xlfn.FORECAST.LINEAR(
F14,
INDEX('DS2024'!$Z$20:$Z$35,MATCH(F14,'DS2024'!$Y$20:$Y$35,1)):
INDEX('DS2024'!$Z$20:$Z$35,MATCH(F14,'DS2024'!$Y$20:$Y$35,1)+1),
INDEX('DS2024'!$Y$20:$Y$35,MATCH(F14,'DS2024'!$Y$20:$Y$35,1)):
INDEX('DS2024'!$Y$20:$Y$35,MATCH(F14,'DS2024'!$Y$20:$Y$35,1)+1)),
IF($V$3=Database!$A$20,
_xlfn.FORECAST.LINEAR(
F14,
INDEX('DS2024'!$AC$20:$AC$35,MATCH(F14,'DS2024'!$AB$20:$AB$35,1)):
INDEX('DS2024'!$AC$20:$AC$35,MATCH(F14,'DS2024'!$AB$20:$AB$35,1)+1),
INDEX('DS2024'!$AB$20:$AB$35,MATCH(F14,'DS2024'!$AB$20:$AB$35,1)):
INDEX('DS2024'!$AB$20:$AB$35,MATCH(F14,'DS2024'!$AB$20:$AB$35,1)+1)),
IF($V$3=Database!$A$2,
_xlfn.FORECAST.LINEAR(
F14,
INDEX('DS2024'!$B$5:$B$15,MATCH(F14,'DS2024'!$A$5:$A$15,1)):
INDEX('DS2024'!$B$5:$B$15,MATCH(F14,'DS2024'!$A$5:$A$15,1)+1),
INDEX('DS2024'!$A$5:$A$15,MATCH(F14,'DS2024'!$A$5:$A$15,1)):
INDEX('DS2024'!$A$5:$A$15,MATCH(F14,'DS2024'!$A$5:$A$15,1)+1)),
IF($V$3=Database!$A$3,
_xlfn.FORECAST.LINEAR(
F14,
INDEX('DS2024'!$E$5:$E$15,MATCH(F14,'DS2024'!$D$5:$D$15,1)):
INDEX('DS2024'!$E$5:$E$15,MATCH(F14,'DS2024'!$D$5:$D$15,1)+1),
INDEX('DS2024'!$D$5:$D$15,MATCH(F14,'DS2024'!$D$5:$D$15,1)):
INDEX('DS2024'!$D$5:$D$15,MATCH(F14,'DS2024'!$D$5:$D$15,1)+1)),
IF($V$3=Database!$A$4,
_xlfn.FORECAST.LINEAR(
F14,
INDEX('DS2024'!$H$5:$H$15,MATCH(F14,'DS2024'!$G$5:$G$15,1)):
INDEX('DS2024'!$H$5:$H$15,MATCH(F14,'DS2024'!$G$5:$G$15,1)+1),
INDEX('DS2024'!$G$5:$G$15,MATCH(F14,'DS2024'!$G$5:$G$15,1)):
INDEX('DS2024'!$G$5:$G$15,MATCH(F14,'DS2024'!$G$5:$G$15,1)+1)),
IF($V$3=Database!$A$5,
_xlfn.FORECAST.LINEAR(
F14,
INDEX('DS2024'!$K$5:$K$15,MATCH(F14,'DS2024'!$J$5:$J$15,1)):
INDEX('DS2024'!$K$5:$K$15,MATCH(F14,'DS2024'!$J$5:$J$15,1)+1),
INDEX('DS2024'!$J$5:$J$15,MATCH(F14,'DS2024'!$J$5:$J$15,1)):
INDEX('DS2024'!$J$5:$J$15,MATCH(F14,'DS2024'!$J$5:$J$15,1)+1)),
IF($V$3=Database!$A$6,
_xlfn.FORECAST.LINEAR(
F14,
INDEX('DS2024'!$N$5:$N$15,MATCH(F14,'DS2024'!$M$5:$M$15,1)):
INDEX('DS2024'!$N$5:$N$15,MATCH(F14,'DS2024'!$M$5:$M$15,1)+1),
INDEX('DS2024'!$M$5:$M$15,MATCH(F14,'DS2024'!$M$5:$M$15,1)):
INDEX('DS2024'!$M$5:$M$15,MATCH(F14,'DS2024'!$M$5:$M$15,1)+1)),
IF($V$3=Database!$A$7,
_xlfn.FORECAST.LINEAR(
F14,
INDEX('DS2024'!$Q$5:$Q$15,MATCH(F14,'DS2024'!$P$5:$P$15,1)):
INDEX('DS2024'!$Q$5:$Q$15,MATCH(F14,'DS2024'!$P$5:$P$15,1)+1),
INDEX('DS2024'!$P$5:$P$15,MATCH(F14,'DS2024'!$P$5:$P$15,1)):
INDEX('DS2024'!$P$5:$P$15,MATCH(F14,'DS2024'!$P$5:$P$15,1)+1)),
IF($V$3=Database!$A$8,
_xlfn.FORECAST.LINEAR(
F14,
INDEX('DS2024'!$T$5:$T$15,MATCH(F14,'DS2024'!$S$5:$S$15,1)):
INDEX('DS2024'!$T$5:$T$15,MATCH(F14,'DS2024'!$S$5:$S$15,1)+1),
INDEX('DS2024'!$S$5:$S$15,MATCH(F14,'DS2024'!$S$5:$S$15,1)):
INDEX('DS2024'!$S$5:$S$15,MATCH(F14,'DS2024'!$S$5:$S$15,1)+1)),
IF($V$3=Database!$A$9,
_xlfn.FORECAST.LINEAR(
F14,
INDEX('DS2024'!$W$5:$W$15,MATCH(F14,'DS2024'!$V$5:$V$15,1)):
INDEX('DS2024'!$W$5:$W$15,MATCH(F14,'DS2024'!$V$5:$V$15,1)+1),
INDEX('DS2024'!$V$5:$V$15,MATCH(F14,'DS2024'!$V$5:$V$15,1)):
INDEX('DS2024'!$V$5:$V$15,MATCH(F14,'DS2024'!$V$5:$V$15,1)+1)),
IF($V$3=Database!$A$10,
_xlfn.FORECAST.LINEAR(
F14,
INDEX('DS2024'!$Z$5:$Z$15,MATCH(F14,'DS2024'!$Y$5:$Y$15,1)):
INDEX('DS2024'!$Z$5:$Z$15,MATCH(F14,'DS2024'!$Y$5:$Y$15,1)+1),
INDEX('DS2024'!$Y$5:$Y$15,MATCH(F14,'DS2024'!$Y$5:$Y$15,1)):
INDEX('DS2024'!$Y$5:$Y$15,MATCH(F14,'DS2024'!$Y$5:$Y$15,1)+1))
)))))))))))))))))))</f>
        <v>0.10425415800415799</v>
      </c>
      <c r="W14" s="50">
        <f>IF($W$3=Database!$A$11,
_xlfn.FORECAST.LINEAR(
H14,
INDEX('DS2024'!$B$20:$B$35,MATCH(H14,'DS2024'!$A$20:$A$35,1)):
INDEX('DS2024'!$B$20:$B$35,MATCH(H14,'DS2024'!$A$20:$A$35,1)+1),
INDEX('DS2024'!$A$20:$A$35,MATCH(H14,'DS2024'!$A$20:$A$35,1)):
INDEX('DS2024'!$A$20:$A$35,MATCH(H14,'DS2024'!$A$20:$A$35,1)+1)),
IF($W$3=Database!$A$12,
_xlfn.FORECAST.LINEAR(
H14,
INDEX('DS2024'!$E$20:$E$35,MATCH(H14,'DS2024'!$D$20:$D$35,1)):
INDEX('DS2024'!$E$20:$E$35,MATCH(H14,'DS2024'!$D$20:$D$35,1)+1),
INDEX('DS2024'!$D$20:$D$35,MATCH(H14,'DS2024'!$D$20:$D$35,1)):
INDEX('DS2024'!$D$20:$D$35,MATCH(H14,'DS2024'!$D$20:$D$35,1)+1)),
IF($W$3=Database!$A$13,
_xlfn.FORECAST.LINEAR(
H14,
INDEX('DS2024'!$H$20:$H$35,MATCH(H14,'DS2024'!$G$20:$G$35,1)):
INDEX('DS2024'!$H$20:$H$35,MATCH(H14,'DS2024'!$G$20:$G$35,1)+1),
INDEX('DS2024'!$G$20:$G$35,MATCH(H14,'DS2024'!$G$20:$G$35,1)):
INDEX('DS2024'!$G$20:$G$35,MATCH(H14,'DS2024'!$G$20:$G$35,1)+1)),
IF($W$3=Database!$A$14,
_xlfn.FORECAST.LINEAR(
H14,
INDEX('DS2024'!$K$20:$K$35,MATCH(H14,'DS2024'!$J$20:$J$35,1)):
INDEX('DS2024'!$K$20:$K$35,MATCH(H14,'DS2024'!$J$20:$J$35,1)+1),
INDEX('DS2024'!$J$20:$J$35,MATCH(H14,'DS2024'!$J$20:$J$35,1)):
INDEX('DS2024'!$J$20:$J$35,MATCH(H14,'DS2024'!$J$20:$J$35,1)+1)),
IF($W$3=Database!$A$15,
_xlfn.FORECAST.LINEAR(
H14,
INDEX('DS2024'!$N$20:$N$35,MATCH(H14,'DS2024'!$M$20:$M$35,1)):
INDEX('DS2024'!$N$20:$N$35,MATCH(H14,'DS2024'!$M$20:$M$35,1)+1),
INDEX('DS2024'!$M$20:$M$35,MATCH(H14,'DS2024'!$M$20:$M$35,1)):
INDEX('DS2024'!$M$20:$M$35,MATCH(H14,'DS2024'!$M$20:$M$35,1)+1)),
IF($W$3=Database!$A$16,
_xlfn.FORECAST.LINEAR(
H14,
INDEX('DS2024'!$Q$20:$Q$35,MATCH(H14,'DS2024'!$P$20:$P$35,1)):
INDEX('DS2024'!$Q$20:$Q$35,MATCH(H14,'DS2024'!$P$20:$P$35,1)+1),
INDEX('DS2024'!$P$20:$P$35,MATCH(H14,'DS2024'!$P$20:$P$35,1)):
INDEX('DS2024'!$P$20:$P$35,MATCH(H14,'DS2024'!$P$20:$P$35,1)+1)),
IF($W$3=Database!$A$17,
_xlfn.FORECAST.LINEAR(
H14,
INDEX('DS2024'!$T$20:$T$35,MATCH(H14,'DS2024'!$S$20:$S$35,1)):
INDEX('DS2024'!$T$20:$T$35,MATCH(H14,'DS2024'!$S$20:$S$35,1)+1),
INDEX('DS2024'!$S$20:$S$35,MATCH(H14,'DS2024'!$S$20:$S$35,1)):
INDEX('DS2024'!$S$20:$S$35,MATCH(H14,'DS2024'!$S$20:$S$35,1)+1)),
IF($W$3=Database!$A$18,
_xlfn.FORECAST.LINEAR(
H14,
INDEX('DS2024'!$W$20:$W$35,MATCH(H14,'DS2024'!$V$20:$V$35,1)):
INDEX('DS2024'!$W$20:$W$35,MATCH(H14,'DS2024'!$V$20:$V$35,1)+1),
INDEX('DS2024'!$V$20:$V$35,MATCH(H14,'DS2024'!$V$20:$V$35,1)):
INDEX('DS2024'!$V$20:$V$35,MATCH(H14,'DS2024'!$V$20:$V$35,1)+1)),
IF($W$3=Database!$A$19,
_xlfn.FORECAST.LINEAR(
H14,
INDEX('DS2024'!$Z$20:$Z$35,MATCH(H14,'DS2024'!$Y$20:$Y$35,1)):
INDEX('DS2024'!$Z$20:$Z$35,MATCH(H14,'DS2024'!$Y$20:$Y$35,1)+1),
INDEX('DS2024'!$Y$20:$Y$35,MATCH(H14,'DS2024'!$Y$20:$Y$35,1)):
INDEX('DS2024'!$Y$20:$Y$35,MATCH(H14,'DS2024'!$Y$20:$Y$35,1)+1)),
IF($W$3=Database!$A$20,
_xlfn.FORECAST.LINEAR(
H14,
INDEX('DS2024'!$AC$20:$AC$35,MATCH(H14,'DS2024'!$AB$20:$AB$35,1)):
INDEX('DS2024'!$AC$20:$AC$35,MATCH(H14,'DS2024'!$AB$20:$AB$35,1)+1),
INDEX('DS2024'!$AB$20:$AB$35,MATCH(H14,'DS2024'!$AB$20:$AB$35,1)):
INDEX('DS2024'!$AB$20:$AB$35,MATCH(H14,'DS2024'!$AB$20:$AB$35,1)+1)),
IF($W$3=Database!$A$2,
_xlfn.FORECAST.LINEAR(
H14,
INDEX('DS2024'!$B$5:$B$15,MATCH(H14,'DS2024'!$A$5:$A$15,1)):
INDEX('DS2024'!$B$5:$B$15,MATCH(H14,'DS2024'!$A$5:$A$15,1)+1),
INDEX('DS2024'!$A$5:$A$15,MATCH(H14,'DS2024'!$A$5:$A$15,1)):
INDEX('DS2024'!$A$5:$A$15,MATCH(H14,'DS2024'!$A$5:$A$15,1)+1)),
IF($W$3=Database!$A$3,
_xlfn.FORECAST.LINEAR(
H14,
INDEX('DS2024'!$E$5:$E$15,MATCH(H14,'DS2024'!$D$5:$D$15,1)):
INDEX('DS2024'!$E$5:$E$15,MATCH(H14,'DS2024'!$D$5:$D$15,1)+1),
INDEX('DS2024'!$D$5:$D$15,MATCH(H14,'DS2024'!$D$5:$D$15,1)):
INDEX('DS2024'!$D$5:$D$15,MATCH(H14,'DS2024'!$D$5:$D$15,1)+1)),
IF($W$3=Database!$A$4,
_xlfn.FORECAST.LINEAR(
H14,
INDEX('DS2024'!$H$5:$H$15,MATCH(H14,'DS2024'!$G$5:$G$15,1)):
INDEX('DS2024'!$H$5:$H$15,MATCH(H14,'DS2024'!$G$5:$G$15,1)+1),
INDEX('DS2024'!$G$5:$G$15,MATCH(H14,'DS2024'!$G$5:$G$15,1)):
INDEX('DS2024'!$G$5:$G$15,MATCH(H14,'DS2024'!$G$5:$G$15,1)+1)),
IF($W$3=Database!$A$5,
_xlfn.FORECAST.LINEAR(
H14,
INDEX('DS2024'!$K$5:$K$15,MATCH(H14,'DS2024'!$J$5:$J$15,1)):
INDEX('DS2024'!$K$5:$K$15,MATCH(H14,'DS2024'!$J$5:$J$15,1)+1),
INDEX('DS2024'!$J$5:$J$15,MATCH(H14,'DS2024'!$J$5:$J$15,1)):
INDEX('DS2024'!$J$5:$J$15,MATCH(H14,'DS2024'!$J$5:$J$15,1)+1)),
IF($W$3=Database!$A$6,
_xlfn.FORECAST.LINEAR(
H14,
INDEX('DS2024'!$N$5:$N$15,MATCH(H14,'DS2024'!$M$5:$M$15,1)):
INDEX('DS2024'!$N$5:$N$15,MATCH(H14,'DS2024'!$M$5:$M$15,1)+1),
INDEX('DS2024'!$M$5:$M$15,MATCH(H14,'DS2024'!$M$5:$M$15,1)):
INDEX('DS2024'!$M$5:$M$15,MATCH(H14,'DS2024'!$M$5:$M$15,1)+1)),
IF($W$3=Database!$A$7,
_xlfn.FORECAST.LINEAR(
H14,
INDEX('DS2024'!$Q$5:$Q$15,MATCH(H14,'DS2024'!$P$5:$P$15,1)):
INDEX('DS2024'!$Q$5:$Q$15,MATCH(H14,'DS2024'!$P$5:$P$15,1)+1),
INDEX('DS2024'!$P$5:$P$15,MATCH(H14,'DS2024'!$P$5:$P$15,1)):
INDEX('DS2024'!$P$5:$P$15,MATCH(H14,'DS2024'!$P$5:$P$15,1)+1)),
IF($W$3=Database!$A$8,
_xlfn.FORECAST.LINEAR(
H14,
INDEX('DS2024'!$T$5:$T$15,MATCH(H14,'DS2024'!$S$5:$S$15,1)):
INDEX('DS2024'!$T$5:$T$15,MATCH(H14,'DS2024'!$S$5:$S$15,1)+1),
INDEX('DS2024'!$S$5:$S$15,MATCH(H14,'DS2024'!$S$5:$S$15,1)):
INDEX('DS2024'!$S$5:$S$15,MATCH(H14,'DS2024'!$S$5:$S$15,1)+1)),
IF($W$3=Database!$A$9,
_xlfn.FORECAST.LINEAR(
H14,
INDEX('DS2024'!$W$5:$W$15,MATCH(H14,'DS2024'!$V$5:$V$15,1)):
INDEX('DS2024'!$W$5:$W$15,MATCH(H14,'DS2024'!$V$5:$V$15,1)+1),
INDEX('DS2024'!$V$5:$V$15,MATCH(H14,'DS2024'!$V$5:$V$15,1)):
INDEX('DS2024'!$V$5:$V$15,MATCH(H14,'DS2024'!$V$5:$V$15,1)+1)),
IF($W$3=Database!$A$10,
_xlfn.FORECAST.LINEAR(
H14,
INDEX('DS2024'!$Z$5:$Z$15,MATCH(H14,'DS2024'!$Y$5:$Y$15,1)):
INDEX('DS2024'!$Z$5:$Z$15,MATCH(H14,'DS2024'!$Y$5:$Y$15,1)+1),
INDEX('DS2024'!$Y$5:$Y$15,MATCH(H14,'DS2024'!$Y$5:$Y$15,1)):
INDEX('DS2024'!$Y$5:$Y$15,MATCH(H14,'DS2024'!$Y$5:$Y$15,1)+1))
)))))))))))))))))))</f>
        <v>0.10435013389823734</v>
      </c>
      <c r="X14" s="50">
        <f>IF($X$3=Database!$A$11,
_xlfn.FORECAST.LINEAR(
J14,
INDEX('DS2024'!$B$20:$B$35,MATCH(J14,'DS2024'!$A$20:$A$35,1)):
INDEX('DS2024'!$B$20:$B$35,MATCH(J14,'DS2024'!$A$20:$A$35,1)+1),
INDEX('DS2024'!$A$20:$A$35,MATCH(J14,'DS2024'!$A$20:$A$35,1)):
INDEX('DS2024'!$A$20:$A$35,MATCH(J14,'DS2024'!$A$20:$A$35,1)+1)),
IF($X$3=Database!$A$12,
_xlfn.FORECAST.LINEAR(
J14,
INDEX('DS2024'!$E$20:$E$35,MATCH(J14,'DS2024'!$D$20:$D$35,1)):
INDEX('DS2024'!$E$20:$E$35,MATCH(J14,'DS2024'!$D$20:$D$35,1)+1),
INDEX('DS2024'!$D$20:$D$35,MATCH(J14,'DS2024'!$D$20:$D$35,1)):
INDEX('DS2024'!$D$20:$D$35,MATCH(J14,'DS2024'!$D$20:$D$35,1)+1)),
IF($X$3=Database!$A$13,
_xlfn.FORECAST.LINEAR(
J14,
INDEX('DS2024'!$H$20:$H$35,MATCH(J14,'DS2024'!$G$20:$G$35,1)):
INDEX('DS2024'!$H$20:$H$35,MATCH(J14,'DS2024'!$G$20:$G$35,1)+1),
INDEX('DS2024'!$G$20:$G$35,MATCH(J14,'DS2024'!$G$20:$G$35,1)):
INDEX('DS2024'!$G$20:$G$35,MATCH(J14,'DS2024'!$G$20:$G$35,1)+1)),
IF($X$3=Database!$A$14,
_xlfn.FORECAST.LINEAR(
J14,
INDEX('DS2024'!$K$20:$K$35,MATCH(J14,'DS2024'!$J$20:$J$35,1)):
INDEX('DS2024'!$K$20:$K$35,MATCH(J14,'DS2024'!$J$20:$J$35,1)+1),
INDEX('DS2024'!$J$20:$J$35,MATCH(J14,'DS2024'!$J$20:$J$35,1)):
INDEX('DS2024'!$J$20:$J$35,MATCH(J14,'DS2024'!$J$20:$J$35,1)+1)),
IF($X$3=Database!$A$15,
_xlfn.FORECAST.LINEAR(
J14,
INDEX('DS2024'!$N$20:$N$35,MATCH(J14,'DS2024'!$M$20:$M$35,1)):
INDEX('DS2024'!$N$20:$N$35,MATCH(J14,'DS2024'!$M$20:$M$35,1)+1),
INDEX('DS2024'!$M$20:$M$35,MATCH(J14,'DS2024'!$M$20:$M$35,1)):
INDEX('DS2024'!$M$20:$M$35,MATCH(J14,'DS2024'!$M$20:$M$35,1)+1)),
IF($X$3=Database!$A$16,
_xlfn.FORECAST.LINEAR(
J14,
INDEX('DS2024'!$Q$20:$Q$35,MATCH(J14,'DS2024'!$P$20:$P$35,1)):
INDEX('DS2024'!$Q$20:$Q$35,MATCH(J14,'DS2024'!$P$20:$P$35,1)+1),
INDEX('DS2024'!$P$20:$P$35,MATCH(J14,'DS2024'!$P$20:$P$35,1)):
INDEX('DS2024'!$P$20:$P$35,MATCH(J14,'DS2024'!$P$20:$P$35,1)+1)),
IF($X$3=Database!$A$17,
_xlfn.FORECAST.LINEAR(
J14,
INDEX('DS2024'!$T$20:$T$35,MATCH(J14,'DS2024'!$S$20:$S$35,1)):
INDEX('DS2024'!$T$20:$T$35,MATCH(J14,'DS2024'!$S$20:$S$35,1)+1),
INDEX('DS2024'!$S$20:$S$35,MATCH(J14,'DS2024'!$S$20:$S$35,1)):
INDEX('DS2024'!$S$20:$S$35,MATCH(J14,'DS2024'!$S$20:$S$35,1)+1)),
IF($X$3=Database!$A$18,
_xlfn.FORECAST.LINEAR(
J14,
INDEX('DS2024'!$W$20:$W$35,MATCH(J14,'DS2024'!$V$20:$V$35,1)):
INDEX('DS2024'!$W$20:$W$35,MATCH(J14,'DS2024'!$V$20:$V$35,1)+1),
INDEX('DS2024'!$V$20:$V$35,MATCH(J14,'DS2024'!$V$20:$V$35,1)):
INDEX('DS2024'!$V$20:$V$35,MATCH(J14,'DS2024'!$V$20:$V$35,1)+1)),
IF($X$3=Database!$A$19,
_xlfn.FORECAST.LINEAR(
J14,
INDEX('DS2024'!$Z$20:$Z$35,MATCH(J14,'DS2024'!$Y$20:$Y$35,1)):
INDEX('DS2024'!$Z$20:$Z$35,MATCH(J14,'DS2024'!$Y$20:$Y$35,1)+1),
INDEX('DS2024'!$Y$20:$Y$35,MATCH(J14,'DS2024'!$Y$20:$Y$35,1)):
INDEX('DS2024'!$Y$20:$Y$35,MATCH(J14,'DS2024'!$Y$20:$Y$35,1)+1)),
IF($X$3=Database!$A$20,
_xlfn.FORECAST.LINEAR(
J14,
INDEX('DS2024'!$AC$20:$AC$35,MATCH(J14,'DS2024'!$AB$20:$AB$35,1)):
INDEX('DS2024'!$AC$20:$AC$35,MATCH(J14,'DS2024'!$AB$20:$AB$35,1)+1),
INDEX('DS2024'!$AB$20:$AB$35,MATCH(J14,'DS2024'!$AB$20:$AB$35,1)):
INDEX('DS2024'!$AB$20:$AB$35,MATCH(J14,'DS2024'!$AB$20:$AB$35,1)+1)),
IF($X$3=Database!$A$2,
_xlfn.FORECAST.LINEAR(
J14,
INDEX('DS2024'!$B$5:$B$15,MATCH(J14,'DS2024'!$A$5:$A$15,1)):
INDEX('DS2024'!$B$5:$B$15,MATCH(J14,'DS2024'!$A$5:$A$15,1)+1),
INDEX('DS2024'!$A$5:$A$15,MATCH(J14,'DS2024'!$A$5:$A$15,1)):
INDEX('DS2024'!$A$5:$A$15,MATCH(J14,'DS2024'!$A$5:$A$15,1)+1)),
IF($X$3=Database!$A$3,
_xlfn.FORECAST.LINEAR(
J14,
INDEX('DS2024'!$E$5:$E$15,MATCH(J14,'DS2024'!$D$5:$D$15,1)):
INDEX('DS2024'!$E$5:$E$15,MATCH(J14,'DS2024'!$D$5:$D$15,1)+1),
INDEX('DS2024'!$D$5:$D$15,MATCH(J14,'DS2024'!$D$5:$D$15,1)):
INDEX('DS2024'!$D$5:$D$15,MATCH(J14,'DS2024'!$D$5:$D$15,1)+1)),
IF($X$3=Database!$A$4,
_xlfn.FORECAST.LINEAR(
J14,
INDEX('DS2024'!$H$5:$H$15,MATCH(J14,'DS2024'!$G$5:$G$15,1)):
INDEX('DS2024'!$H$5:$H$15,MATCH(J14,'DS2024'!$G$5:$G$15,1)+1),
INDEX('DS2024'!$G$5:$G$15,MATCH(J14,'DS2024'!$G$5:$G$15,1)):
INDEX('DS2024'!$G$5:$G$15,MATCH(J14,'DS2024'!$G$5:$G$15,1)+1)),
IF($X$3=Database!$A$5,
_xlfn.FORECAST.LINEAR(
J14,
INDEX('DS2024'!$K$5:$K$15,MATCH(J14,'DS2024'!$J$5:$J$15,1)):
INDEX('DS2024'!$K$5:$K$15,MATCH(J14,'DS2024'!$J$5:$J$15,1)+1),
INDEX('DS2024'!$J$5:$J$15,MATCH(J14,'DS2024'!$J$5:$J$15,1)):
INDEX('DS2024'!$J$5:$J$15,MATCH(J14,'DS2024'!$J$5:$J$15,1)+1)),
IF($X$3=Database!$A$6,
_xlfn.FORECAST.LINEAR(
J14,
INDEX('DS2024'!$N$5:$N$15,MATCH(J14,'DS2024'!$M$5:$M$15,1)):
INDEX('DS2024'!$N$5:$N$15,MATCH(J14,'DS2024'!$M$5:$M$15,1)+1),
INDEX('DS2024'!$M$5:$M$15,MATCH(J14,'DS2024'!$M$5:$M$15,1)):
INDEX('DS2024'!$M$5:$M$15,MATCH(J14,'DS2024'!$M$5:$M$15,1)+1)),
IF($X$3=Database!$A$7,
_xlfn.FORECAST.LINEAR(
J14,
INDEX('DS2024'!$Q$5:$Q$15,MATCH(J14,'DS2024'!$P$5:$P$15,1)):
INDEX('DS2024'!$Q$5:$Q$15,MATCH(J14,'DS2024'!$P$5:$P$15,1)+1),
INDEX('DS2024'!$P$5:$P$15,MATCH(J14,'DS2024'!$P$5:$P$15,1)):
INDEX('DS2024'!$P$5:$P$15,MATCH(J14,'DS2024'!$P$5:$P$15,1)+1)),
IF($X$3=Database!$A$8,
_xlfn.FORECAST.LINEAR(
J14,
INDEX('DS2024'!$T$5:$T$15,MATCH(J14,'DS2024'!$S$5:$S$15,1)):
INDEX('DS2024'!$T$5:$T$15,MATCH(J14,'DS2024'!$S$5:$S$15,1)+1),
INDEX('DS2024'!$S$5:$S$15,MATCH(J14,'DS2024'!$S$5:$S$15,1)):
INDEX('DS2024'!$S$5:$S$15,MATCH(J14,'DS2024'!$S$5:$S$15,1)+1)),
IF($T$3=Database!$A$9,
_xlfn.FORECAST.LINEAR(
J14,
INDEX('DS2024'!$W$5:$W$15,MATCH(J14,'DS2024'!$V$5:$V$15,1)):
INDEX('DS2024'!$W$5:$W$15,MATCH(J14,'DS2024'!$V$5:$V$15,1)+1),
INDEX('DS2024'!$V$5:$V$15,MATCH(J14,'DS2024'!$V$5:$V$15,1)):
INDEX('DS2024'!$V$5:$V$15,MATCH(J14,'DS2024'!$V$5:$V$15,1)+1)),
IF($T$3=Database!$A$10,
_xlfn.FORECAST.LINEAR(
J14,
INDEX('DS2024'!$Z$5:$Z$15,MATCH(J14,'DS2024'!$Y$5:$Y$15,1)):
INDEX('DS2024'!$Z$5:$Z$15,MATCH(J14,'DS2024'!$Y$5:$Y$15,1)+1),
INDEX('DS2024'!$Y$5:$Y$15,MATCH(J14,'DS2024'!$Y$5:$Y$15,1)):
INDEX('DS2024'!$Y$5:$Y$15,MATCH(J14,'DS2024'!$Y$5:$Y$15,1)+1))
)))))))))))))))))))</f>
        <v>0.10328134617690557</v>
      </c>
      <c r="Y14" s="50">
        <f>IF($Y$3=Database!$A$11,
_xlfn.FORECAST.LINEAR(
L14,
INDEX('DS2024'!$B$20:$B$35,MATCH(L14,'DS2024'!$A$20:$A$35,1)):
INDEX('DS2024'!$B$20:$B$35,MATCH(L14,'DS2024'!$A$20:$A$35,1)+1),
INDEX('DS2024'!$A$20:$A$35,MATCH(L14,'DS2024'!$A$20:$A$35,1)):
INDEX('DS2024'!$A$20:$A$35,MATCH(L14,'DS2024'!$A$20:$A$35,1)+1)),
IF($Y$3=Database!$A$12,
_xlfn.FORECAST.LINEAR(
L14,
INDEX('DS2024'!$E$20:$E$35,MATCH(L14,'DS2024'!$D$20:$D$35,1)):
INDEX('DS2024'!$E$20:$E$35,MATCH(L14,'DS2024'!$D$20:$D$35,1)+1),
INDEX('DS2024'!$D$20:$D$35,MATCH(L14,'DS2024'!$D$20:$D$35,1)):
INDEX('DS2024'!$D$20:$D$35,MATCH(L14,'DS2024'!$D$20:$D$35,1)+1)),
IF($Y$3=Database!$A$13,
_xlfn.FORECAST.LINEAR(
L14,
INDEX('DS2024'!$H$20:$H$35,MATCH(L14,'DS2024'!$G$20:$G$35,1)):
INDEX('DS2024'!$H$20:$H$35,MATCH(L14,'DS2024'!$G$20:$G$35,1)+1),
INDEX('DS2024'!$G$20:$G$35,MATCH(L14,'DS2024'!$G$20:$G$35,1)):
INDEX('DS2024'!$G$20:$G$35,MATCH(L14,'DS2024'!$G$20:$G$35,1)+1)),
IF($Y$3=Database!$A$14,
_xlfn.FORECAST.LINEAR(
L14,
INDEX('DS2024'!$K$20:$K$35,MATCH(L14,'DS2024'!$J$20:$J$35,1)):
INDEX('DS2024'!$K$20:$K$35,MATCH(L14,'DS2024'!$J$20:$J$35,1)+1),
INDEX('DS2024'!$J$20:$J$35,MATCH(L14,'DS2024'!$J$20:$J$35,1)):
INDEX('DS2024'!$J$20:$J$35,MATCH(L14,'DS2024'!$J$20:$J$35,1)+1)),
IF($Y$3=Database!$A$15,
_xlfn.FORECAST.LINEAR(
L14,
INDEX('DS2024'!$N$20:$N$35,MATCH(L14,'DS2024'!$M$20:$M$35,1)):
INDEX('DS2024'!$N$20:$N$35,MATCH(L14,'DS2024'!$M$20:$M$35,1)+1),
INDEX('DS2024'!$M$20:$M$35,MATCH(L14,'DS2024'!$M$20:$M$35,1)):
INDEX('DS2024'!$M$20:$M$35,MATCH(L14,'DS2024'!$M$20:$M$35,1)+1)),
IF($Y$3=Database!$A$16,
_xlfn.FORECAST.LINEAR(
L14,
INDEX('DS2024'!$Q$20:$Q$35,MATCH(L14,'DS2024'!$P$20:$P$35,1)):
INDEX('DS2024'!$Q$20:$Q$35,MATCH(L14,'DS2024'!$P$20:$P$35,1)+1),
INDEX('DS2024'!$P$20:$P$35,MATCH(L14,'DS2024'!$P$20:$P$35,1)):
INDEX('DS2024'!$P$20:$P$35,MATCH(L14,'DS2024'!$P$20:$P$35,1)+1)),
IF($Y$3=Database!$A$17,
_xlfn.FORECAST.LINEAR(
L14,
INDEX('DS2024'!$T$20:$T$35,MATCH(L14,'DS2024'!$S$20:$S$35,1)):
INDEX('DS2024'!$T$20:$T$35,MATCH(L14,'DS2024'!$S$20:$S$35,1)+1),
INDEX('DS2024'!$S$20:$S$35,MATCH(L14,'DS2024'!$S$20:$S$35,1)):
INDEX('DS2024'!$S$20:$S$35,MATCH(L14,'DS2024'!$S$20:$S$35,1)+1)),
IF($Y$3=Database!$A$18,
_xlfn.FORECAST.LINEAR(
L14,
INDEX('DS2024'!$W$20:$W$35,MATCH(L14,'DS2024'!$V$20:$V$35,1)):
INDEX('DS2024'!$W$20:$W$35,MATCH(L14,'DS2024'!$V$20:$V$35,1)+1),
INDEX('DS2024'!$V$20:$V$35,MATCH(L14,'DS2024'!$V$20:$V$35,1)):
INDEX('DS2024'!$V$20:$V$35,MATCH(L14,'DS2024'!$V$20:$V$35,1)+1)),
IF($Y$3=Database!$A$19,
_xlfn.FORECAST.LINEAR(
L14,
INDEX('DS2024'!$Z$20:$Z$35,MATCH(L14,'DS2024'!$Y$20:$Y$35,1)):
INDEX('DS2024'!$Z$20:$Z$35,MATCH(L14,'DS2024'!$Y$20:$Y$35,1)+1),
INDEX('DS2024'!$Y$20:$Y$35,MATCH(L14,'DS2024'!$Y$20:$Y$35,1)):
INDEX('DS2024'!$Y$20:$Y$35,MATCH(L14,'DS2024'!$Y$20:$Y$35,1)+1)),
IF($Y$3=Database!$A$20,
_xlfn.FORECAST.LINEAR(
L14,
INDEX('DS2024'!$AC$20:$AC$35,MATCH(L14,'DS2024'!$AB$20:$AB$35,1)):
INDEX('DS2024'!$AC$20:$AC$35,MATCH(L14,'DS2024'!$AB$20:$AB$35,1)+1),
INDEX('DS2024'!$AB$20:$AB$35,MATCH(L14,'DS2024'!$AB$20:$AB$35,1)):
INDEX('DS2024'!$AB$20:$AB$35,MATCH(L14,'DS2024'!$AB$20:$AB$35,1)+1)),
IF($Y$3=Database!$A$2,
_xlfn.FORECAST.LINEAR(
L14,
INDEX('DS2024'!$B$5:$B$15,MATCH(L14,'DS2024'!$A$5:$A$15,1)):
INDEX('DS2024'!$B$5:$B$15,MATCH(L14,'DS2024'!$A$5:$A$15,1)+1),
INDEX('DS2024'!$A$5:$A$15,MATCH(L14,'DS2024'!$A$5:$A$15,1)):
INDEX('DS2024'!$A$5:$A$15,MATCH(L14,'DS2024'!$A$5:$A$15,1)+1)),
IF($Y$3=Database!$A$3,
_xlfn.FORECAST.LINEAR(
L14,
INDEX('DS2024'!$E$5:$E$15,MATCH(L14,'DS2024'!$D$5:$D$15,1)):
INDEX('DS2024'!$E$5:$E$15,MATCH(L14,'DS2024'!$D$5:$D$15,1)+1),
INDEX('DS2024'!$D$5:$D$15,MATCH(L14,'DS2024'!$D$5:$D$15,1)):
INDEX('DS2024'!$D$5:$D$15,MATCH(L14,'DS2024'!$D$5:$D$15,1)+1)),
IF($Y$3=Database!$A$4,
_xlfn.FORECAST.LINEAR(
L14,
INDEX('DS2024'!$H$5:$H$15,MATCH(L14,'DS2024'!$G$5:$G$15,1)):
INDEX('DS2024'!$H$5:$H$15,MATCH(L14,'DS2024'!$G$5:$G$15,1)+1),
INDEX('DS2024'!$G$5:$G$15,MATCH(L14,'DS2024'!$G$5:$G$15,1)):
INDEX('DS2024'!$G$5:$G$15,MATCH(L14,'DS2024'!$G$5:$G$15,1)+1)),
IF($Y$3=Database!$A$5,
_xlfn.FORECAST.LINEAR(
L14,
INDEX('DS2024'!$K$5:$K$15,MATCH(L14,'DS2024'!$J$5:$J$15,1)):
INDEX('DS2024'!$K$5:$K$15,MATCH(L14,'DS2024'!$J$5:$J$15,1)+1),
INDEX('DS2024'!$J$5:$J$15,MATCH(L14,'DS2024'!$J$5:$J$15,1)):
INDEX('DS2024'!$J$5:$J$15,MATCH(L14,'DS2024'!$J$5:$J$15,1)+1)),
IF($Y$3=Database!$A$6,
_xlfn.FORECAST.LINEAR(
L14,
INDEX('DS2024'!$N$5:$N$15,MATCH(L14,'DS2024'!$M$5:$M$15,1)):
INDEX('DS2024'!$N$5:$N$15,MATCH(L14,'DS2024'!$M$5:$M$15,1)+1),
INDEX('DS2024'!$M$5:$M$15,MATCH(L14,'DS2024'!$M$5:$M$15,1)):
INDEX('DS2024'!$M$5:$M$15,MATCH(L14,'DS2024'!$M$5:$M$15,1)+1)),
IF($Y$3=Database!$A$7,
_xlfn.FORECAST.LINEAR(
L14,
INDEX('DS2024'!$Q$5:$Q$15,MATCH(L14,'DS2024'!$P$5:$P$15,1)):
INDEX('DS2024'!$Q$5:$Q$15,MATCH(L14,'DS2024'!$P$5:$P$15,1)+1),
INDEX('DS2024'!$P$5:$P$15,MATCH(L14,'DS2024'!$P$5:$P$15,1)):
INDEX('DS2024'!$P$5:$P$15,MATCH(L14,'DS2024'!$P$5:$P$15,1)+1)),
IF($Y$3=Database!$A$8,
_xlfn.FORECAST.LINEAR(
L14,
INDEX('DS2024'!$T$5:$T$15,MATCH(L14,'DS2024'!$S$5:$S$15,1)):
INDEX('DS2024'!$T$5:$T$15,MATCH(L14,'DS2024'!$S$5:$S$15,1)+1),
INDEX('DS2024'!$S$5:$S$15,MATCH(L14,'DS2024'!$S$5:$S$15,1)):
INDEX('DS2024'!$S$5:$S$15,MATCH(L14,'DS2024'!$S$5:$S$15,1)+1)),
IF($T$3=Database!$A$9,
_xlfn.FORECAST.LINEAR(
L14,
INDEX('DS2024'!$W$5:$W$15,MATCH(L14,'DS2024'!$V$5:$V$15,1)):
INDEX('DS2024'!$W$5:$W$15,MATCH(L14,'DS2024'!$V$5:$V$15,1)+1),
INDEX('DS2024'!$V$5:$V$15,MATCH(L14,'DS2024'!$V$5:$V$15,1)):
INDEX('DS2024'!$V$5:$V$15,MATCH(L14,'DS2024'!$V$5:$V$15,1)+1)),
IF($T$3=Database!$A$10,
_xlfn.FORECAST.LINEAR(
L14,
INDEX('DS2024'!$Z$5:$Z$15,MATCH(L14,'DS2024'!$Y$5:$Y$15,1)):
INDEX('DS2024'!$Z$5:$Z$15,MATCH(L14,'DS2024'!$Y$5:$Y$15,1)+1),
INDEX('DS2024'!$Y$5:$Y$15,MATCH(L14,'DS2024'!$Y$5:$Y$15,1)):
INDEX('DS2024'!$Y$5:$Y$15,MATCH(L14,'DS2024'!$Y$5:$Y$15,1)+1))
)))))))))))))))))))</f>
        <v>0.18262834406366218</v>
      </c>
      <c r="Z14" s="50">
        <f>IF($Z$3=Database!$A$11,
_xlfn.FORECAST.LINEAR(
N14,
INDEX('DS2024'!$B$20:$B$35,MATCH(N14,'DS2024'!$A$20:$A$35,1)):
INDEX('DS2024'!$B$20:$B$35,MATCH(N14,'DS2024'!$A$20:$A$35,1)+1),
INDEX('DS2024'!$A$20:$A$35,MATCH(N14,'DS2024'!$A$20:$A$35,1)):
INDEX('DS2024'!$A$20:$A$35,MATCH(N14,'DS2024'!$A$20:$A$35,1)+1)),
IF($Z$3=Database!$A$12,
_xlfn.FORECAST.LINEAR(
N14,
INDEX('DS2024'!$E$20:$E$35,MATCH(N14,'DS2024'!$D$20:$D$35,1)):
INDEX('DS2024'!$E$20:$E$35,MATCH(N14,'DS2024'!$D$20:$D$35,1)+1),
INDEX('DS2024'!$D$20:$D$35,MATCH(N14,'DS2024'!$D$20:$D$35,1)):
INDEX('DS2024'!$D$20:$D$35,MATCH(N14,'DS2024'!$D$20:$D$35,1)+1)),
IF($Z$3=Database!$A$13,
_xlfn.FORECAST.LINEAR(
N14,
INDEX('DS2024'!$H$20:$H$35,MATCH(N14,'DS2024'!$G$20:$G$35,1)):
INDEX('DS2024'!$H$20:$H$35,MATCH(N14,'DS2024'!$G$20:$G$35,1)+1),
INDEX('DS2024'!$G$20:$G$35,MATCH(N14,'DS2024'!$G$20:$G$35,1)):
INDEX('DS2024'!$G$20:$G$35,MATCH(N14,'DS2024'!$G$20:$G$35,1)+1)),
IF($Z$3=Database!$A$14,
_xlfn.FORECAST.LINEAR(
N14,
INDEX('DS2024'!$K$20:$K$35,MATCH(N14,'DS2024'!$J$20:$J$35,1)):
INDEX('DS2024'!$K$20:$K$35,MATCH(N14,'DS2024'!$J$20:$J$35,1)+1),
INDEX('DS2024'!$J$20:$J$35,MATCH(N14,'DS2024'!$J$20:$J$35,1)):
INDEX('DS2024'!$J$20:$J$35,MATCH(N14,'DS2024'!$J$20:$J$35,1)+1)),
IF($Z$3=Database!$A$15,
_xlfn.FORECAST.LINEAR(
N14,
INDEX('DS2024'!$N$20:$N$35,MATCH(N14,'DS2024'!$M$20:$M$35,1)):
INDEX('DS2024'!$N$20:$N$35,MATCH(N14,'DS2024'!$M$20:$M$35,1)+1),
INDEX('DS2024'!$M$20:$M$35,MATCH(N14,'DS2024'!$M$20:$M$35,1)):
INDEX('DS2024'!$M$20:$M$35,MATCH(N14,'DS2024'!$M$20:$M$35,1)+1)),
IF($Z$3=Database!$A$16,
_xlfn.FORECAST.LINEAR(
N14,
INDEX('DS2024'!$Q$20:$Q$35,MATCH(N14,'DS2024'!$P$20:$P$35,1)):
INDEX('DS2024'!$Q$20:$Q$35,MATCH(N14,'DS2024'!$P$20:$P$35,1)+1),
INDEX('DS2024'!$P$20:$P$35,MATCH(N14,'DS2024'!$P$20:$P$35,1)):
INDEX('DS2024'!$P$20:$P$35,MATCH(N14,'DS2024'!$P$20:$P$35,1)+1)),
IF($Z$3=Database!$A$17,
_xlfn.FORECAST.LINEAR(
N14,
INDEX('DS2024'!$T$20:$T$35,MATCH(N14,'DS2024'!$S$20:$S$35,1)):
INDEX('DS2024'!$T$20:$T$35,MATCH(N14,'DS2024'!$S$20:$S$35,1)+1),
INDEX('DS2024'!$S$20:$S$35,MATCH(N14,'DS2024'!$S$20:$S$35,1)):
INDEX('DS2024'!$S$20:$S$35,MATCH(N14,'DS2024'!$S$20:$S$35,1)+1)),
IF($Z$3=Database!$A$18,
_xlfn.FORECAST.LINEAR(
N14,
INDEX('DS2024'!$W$20:$W$35,MATCH(N14,'DS2024'!$V$20:$V$35,1)):
INDEX('DS2024'!$W$20:$W$35,MATCH(N14,'DS2024'!$V$20:$V$35,1)+1),
INDEX('DS2024'!$V$20:$V$35,MATCH(N14,'DS2024'!$V$20:$V$35,1)):
INDEX('DS2024'!$V$20:$V$35,MATCH(N14,'DS2024'!$V$20:$V$35,1)+1)),
IF($Z$3=Database!$A$19,
_xlfn.FORECAST.LINEAR(
N14,
INDEX('DS2024'!$Z$20:$Z$35,MATCH(N14,'DS2024'!$Y$20:$Y$35,1)):
INDEX('DS2024'!$Z$20:$Z$35,MATCH(N14,'DS2024'!$Y$20:$Y$35,1)+1),
INDEX('DS2024'!$Y$20:$Y$35,MATCH(N14,'DS2024'!$Y$20:$Y$35,1)):
INDEX('DS2024'!$Y$20:$Y$35,MATCH(N14,'DS2024'!$Y$20:$Y$35,1)+1)),
IF($Z$3=Database!$A$20,
_xlfn.FORECAST.LINEAR(
N14,
INDEX('DS2024'!$AC$20:$AC$35,MATCH(N14,'DS2024'!$AB$20:$AB$35,1)):
INDEX('DS2024'!$AC$20:$AC$35,MATCH(N14,'DS2024'!$AB$20:$AB$35,1)+1),
INDEX('DS2024'!$AB$20:$AB$35,MATCH(N14,'DS2024'!$AB$20:$AB$35,1)):
INDEX('DS2024'!$AB$20:$AB$35,MATCH(N14,'DS2024'!$AB$20:$AB$35,1)+1)),
IF($Z$3=Database!$A$2,
_xlfn.FORECAST.LINEAR(
N14,
INDEX('DS2024'!$B$5:$B$15,MATCH(N14,'DS2024'!$A$5:$A$15,1)):
INDEX('DS2024'!$B$5:$B$15,MATCH(N14,'DS2024'!$A$5:$A$15,1)+1),
INDEX('DS2024'!$A$5:$A$15,MATCH(N14,'DS2024'!$A$5:$A$15,1)):
INDEX('DS2024'!$A$5:$A$15,MATCH(N14,'DS2024'!$A$5:$A$15,1)+1)),
IF($Z$3=Database!$A$3,
_xlfn.FORECAST.LINEAR(
N14,
INDEX('DS2024'!$E$5:$E$15,MATCH(N14,'DS2024'!$D$5:$D$15,1)):
INDEX('DS2024'!$E$5:$E$15,MATCH(N14,'DS2024'!$D$5:$D$15,1)+1),
INDEX('DS2024'!$D$5:$D$15,MATCH(N14,'DS2024'!$D$5:$D$15,1)):
INDEX('DS2024'!$D$5:$D$15,MATCH(N14,'DS2024'!$D$5:$D$15,1)+1)),
IF($Z$3=Database!$A$4,
_xlfn.FORECAST.LINEAR(
N14,
INDEX('DS2024'!$H$5:$H$15,MATCH(N14,'DS2024'!$G$5:$G$15,1)):
INDEX('DS2024'!$H$5:$H$15,MATCH(N14,'DS2024'!$G$5:$G$15,1)+1),
INDEX('DS2024'!$G$5:$G$15,MATCH(N14,'DS2024'!$G$5:$G$15,1)):
INDEX('DS2024'!$G$5:$G$15,MATCH(N14,'DS2024'!$G$5:$G$15,1)+1)),
IF($Z$3=Database!$A$5,
_xlfn.FORECAST.LINEAR(
N14,
INDEX('DS2024'!$K$5:$K$15,MATCH(N14,'DS2024'!$J$5:$J$15,1)):
INDEX('DS2024'!$K$5:$K$15,MATCH(N14,'DS2024'!$J$5:$J$15,1)+1),
INDEX('DS2024'!$J$5:$J$15,MATCH(N14,'DS2024'!$J$5:$J$15,1)):
INDEX('DS2024'!$J$5:$J$15,MATCH(N14,'DS2024'!$J$5:$J$15,1)+1)),
IF($Z$3=Database!$A$6,
_xlfn.FORECAST.LINEAR(
N14,
INDEX('DS2024'!$N$5:$N$15,MATCH(N14,'DS2024'!$M$5:$M$15,1)):
INDEX('DS2024'!$N$5:$N$15,MATCH(N14,'DS2024'!$M$5:$M$15,1)+1),
INDEX('DS2024'!$M$5:$M$15,MATCH(N14,'DS2024'!$M$5:$M$15,1)):
INDEX('DS2024'!$M$5:$M$15,MATCH(N14,'DS2024'!$M$5:$M$15,1)+1)),
IF($Z$3=Database!$A$7,
_xlfn.FORECAST.LINEAR(
N14,
INDEX('DS2024'!$Q$5:$Q$15,MATCH(N14,'DS2024'!$P$5:$P$15,1)):
INDEX('DS2024'!$Q$5:$Q$15,MATCH(N14,'DS2024'!$P$5:$P$15,1)+1),
INDEX('DS2024'!$P$5:$P$15,MATCH(N14,'DS2024'!$P$5:$P$15,1)):
INDEX('DS2024'!$P$5:$P$15,MATCH(N14,'DS2024'!$P$5:$P$15,1)+1)),
IF($Z$3=Database!$A$8,
_xlfn.FORECAST.LINEAR(
N14,
INDEX('DS2024'!$T$5:$T$15,MATCH(N14,'DS2024'!$S$5:$S$15,1)):
INDEX('DS2024'!$T$5:$T$15,MATCH(N14,'DS2024'!$S$5:$S$15,1)+1),
INDEX('DS2024'!$S$5:$S$15,MATCH(N14,'DS2024'!$S$5:$S$15,1)):
INDEX('DS2024'!$S$5:$S$15,MATCH(N14,'DS2024'!$S$5:$S$15,1)+1)),
IF($Z$3=Database!$A$9,
_xlfn.FORECAST.LINEAR(
N14,
INDEX('DS2024'!$W$5:$W$15,MATCH(N14,'DS2024'!$V$5:$V$15,1)):
INDEX('DS2024'!$W$5:$W$15,MATCH(N14,'DS2024'!$V$5:$V$15,1)+1),
INDEX('DS2024'!$V$5:$V$15,MATCH(N14,'DS2024'!$V$5:$V$15,1)):
INDEX('DS2024'!$V$5:$V$15,MATCH(N14,'DS2024'!$V$5:$V$15,1)+1)),
IF($Z$3=Database!$A$10,
_xlfn.FORECAST.LINEAR(
N14,
INDEX('DS2024'!$Z$5:$Z$15,MATCH(N14,'DS2024'!$Y$5:$Y$15,1)):
INDEX('DS2024'!$Z$5:$Z$15,MATCH(N14,'DS2024'!$Y$5:$Y$15,1)+1),
INDEX('DS2024'!$Y$5:$Y$15,MATCH(N14,'DS2024'!$Y$5:$Y$15,1)):
INDEX('DS2024'!$Y$5:$Y$15,MATCH(N14,'DS2024'!$Y$5:$Y$15,1)+1))
)))))))))))))))))))</f>
        <v>0.10304968224149647</v>
      </c>
      <c r="AA14" s="50">
        <f>IF($AA$3=Database!$A$11,
_xlfn.FORECAST.LINEAR(
P14,
INDEX('DS2024'!$B$20:$B$35,MATCH(P14,'DS2024'!$A$20:$A$35,1)):
INDEX('DS2024'!$B$20:$B$35,MATCH(P14,'DS2024'!$A$20:$A$35,1)+1),
INDEX('DS2024'!$A$20:$A$35,MATCH(P14,'DS2024'!$A$20:$A$35,1)):
INDEX('DS2024'!$A$20:$A$35,MATCH(P14,'DS2024'!$A$20:$A$35,1)+1)),
IF($AA$3=Database!$A$12,
_xlfn.FORECAST.LINEAR(
P14,
INDEX('DS2024'!$E$20:$E$35,MATCH(P14,'DS2024'!$D$20:$D$35,1)):
INDEX('DS2024'!$E$20:$E$35,MATCH(P14,'DS2024'!$D$20:$D$35,1)+1),
INDEX('DS2024'!$D$20:$D$35,MATCH(P14,'DS2024'!$D$20:$D$35,1)):
INDEX('DS2024'!$D$20:$D$35,MATCH(P14,'DS2024'!$D$20:$D$35,1)+1)),
IF($AA$3=Database!$A$13,
_xlfn.FORECAST.LINEAR(
P14,
INDEX('DS2024'!$H$20:$H$35,MATCH(P14,'DS2024'!$G$20:$G$35,1)):
INDEX('DS2024'!$H$20:$H$35,MATCH(P14,'DS2024'!$G$20:$G$35,1)+1),
INDEX('DS2024'!$G$20:$G$35,MATCH(P14,'DS2024'!$G$20:$G$35,1)):
INDEX('DS2024'!$G$20:$G$35,MATCH(P14,'DS2024'!$G$20:$G$35,1)+1)),
IF($AA$3=Database!$A$14,
_xlfn.FORECAST.LINEAR(
P14,
INDEX('DS2024'!$K$20:$K$35,MATCH(P14,'DS2024'!$J$20:$J$35,1)):
INDEX('DS2024'!$K$20:$K$35,MATCH(P14,'DS2024'!$J$20:$J$35,1)+1),
INDEX('DS2024'!$J$20:$J$35,MATCH(P14,'DS2024'!$J$20:$J$35,1)):
INDEX('DS2024'!$J$20:$J$35,MATCH(P14,'DS2024'!$J$20:$J$35,1)+1)),
IF($AA$3=Database!$A$15,
_xlfn.FORECAST.LINEAR(
P14,
INDEX('DS2024'!$N$20:$N$35,MATCH(P14,'DS2024'!$M$20:$M$35,1)):
INDEX('DS2024'!$N$20:$N$35,MATCH(P14,'DS2024'!$M$20:$M$35,1)+1),
INDEX('DS2024'!$M$20:$M$35,MATCH(P14,'DS2024'!$M$20:$M$35,1)):
INDEX('DS2024'!$M$20:$M$35,MATCH(P14,'DS2024'!$M$20:$M$35,1)+1)),
IF($AA$3=Database!$A$16,
_xlfn.FORECAST.LINEAR(
P14,
INDEX('DS2024'!$Q$20:$Q$35,MATCH(P14,'DS2024'!$P$20:$P$35,1)):
INDEX('DS2024'!$Q$20:$Q$35,MATCH(P14,'DS2024'!$P$20:$P$35,1)+1),
INDEX('DS2024'!$P$20:$P$35,MATCH(P14,'DS2024'!$P$20:$P$35,1)):
INDEX('DS2024'!$P$20:$P$35,MATCH(P14,'DS2024'!$P$20:$P$35,1)+1)),
IF($AA$3=Database!$A$17,
_xlfn.FORECAST.LINEAR(
P14,
INDEX('DS2024'!$T$20:$T$35,MATCH(P14,'DS2024'!$S$20:$S$35,1)):
INDEX('DS2024'!$T$20:$T$35,MATCH(P14,'DS2024'!$S$20:$S$35,1)+1),
INDEX('DS2024'!$S$20:$S$35,MATCH(P14,'DS2024'!$S$20:$S$35,1)):
INDEX('DS2024'!$S$20:$S$35,MATCH(P14,'DS2024'!$S$20:$S$35,1)+1)),
IF($AA$3=Database!$A$18,
_xlfn.FORECAST.LINEAR(
P14,
INDEX('DS2024'!$W$20:$W$35,MATCH(P14,'DS2024'!$V$20:$V$35,1)):
INDEX('DS2024'!$W$20:$W$35,MATCH(P14,'DS2024'!$V$20:$V$35,1)+1),
INDEX('DS2024'!$V$20:$V$35,MATCH(P14,'DS2024'!$V$20:$V$35,1)):
INDEX('DS2024'!$V$20:$V$35,MATCH(P14,'DS2024'!$V$20:$V$35,1)+1)),
IF($AA$3=Database!$A$19,
_xlfn.FORECAST.LINEAR(
P14,
INDEX('DS2024'!$Z$20:$Z$35,MATCH(P14,'DS2024'!$Y$20:$Y$35,1)):
INDEX('DS2024'!$Z$20:$Z$35,MATCH(P14,'DS2024'!$Y$20:$Y$35,1)+1),
INDEX('DS2024'!$Y$20:$Y$35,MATCH(P14,'DS2024'!$Y$20:$Y$35,1)):
INDEX('DS2024'!$Y$20:$Y$35,MATCH(P14,'DS2024'!$Y$20:$Y$35,1)+1)),
IF($AA$3=Database!$A$20,
_xlfn.FORECAST.LINEAR(
P14,
INDEX('DS2024'!$AC$20:$AC$35,MATCH(P14,'DS2024'!$AB$20:$AB$35,1)):
INDEX('DS2024'!$AC$20:$AC$35,MATCH(P14,'DS2024'!$AB$20:$AB$35,1)+1),
INDEX('DS2024'!$AB$20:$AB$35,MATCH(P14,'DS2024'!$AB$20:$AB$35,1)):
INDEX('DS2024'!$AB$20:$AB$35,MATCH(P14,'DS2024'!$AB$20:$AB$35,1)+1)),
IF($AA$3=Database!$A$2,
_xlfn.FORECAST.LINEAR(
P14,
INDEX('DS2024'!$B$5:$B$15,MATCH(P14,'DS2024'!$A$5:$A$15,1)):
INDEX('DS2024'!$B$5:$B$15,MATCH(P14,'DS2024'!$A$5:$A$15,1)+1),
INDEX('DS2024'!$A$5:$A$15,MATCH(P14,'DS2024'!$A$5:$A$15,1)):
INDEX('DS2024'!$A$5:$A$15,MATCH(P14,'DS2024'!$A$5:$A$15,1)+1)),
IF($AA$3=Database!$A$3,
_xlfn.FORECAST.LINEAR(
P14,
INDEX('DS2024'!$E$5:$E$15,MATCH(P14,'DS2024'!$D$5:$D$15,1)):
INDEX('DS2024'!$E$5:$E$15,MATCH(P14,'DS2024'!$D$5:$D$15,1)+1),
INDEX('DS2024'!$D$5:$D$15,MATCH(P14,'DS2024'!$D$5:$D$15,1)):
INDEX('DS2024'!$D$5:$D$15,MATCH(P14,'DS2024'!$D$5:$D$15,1)+1)),
IF($AA$3=Database!$A$4,
_xlfn.FORECAST.LINEAR(
P14,
INDEX('DS2024'!$H$5:$H$15,MATCH(P14,'DS2024'!$G$5:$G$15,1)):
INDEX('DS2024'!$H$5:$H$15,MATCH(P14,'DS2024'!$G$5:$G$15,1)+1),
INDEX('DS2024'!$G$5:$G$15,MATCH(P14,'DS2024'!$G$5:$G$15,1)):
INDEX('DS2024'!$G$5:$G$15,MATCH(P14,'DS2024'!$G$5:$G$15,1)+1)),
IF($AA$3=Database!$A$5,
_xlfn.FORECAST.LINEAR(
P14,
INDEX('DS2024'!$K$5:$K$15,MATCH(P14,'DS2024'!$J$5:$J$15,1)):
INDEX('DS2024'!$K$5:$K$15,MATCH(P14,'DS2024'!$J$5:$J$15,1)+1),
INDEX('DS2024'!$J$5:$J$15,MATCH(P14,'DS2024'!$J$5:$J$15,1)):
INDEX('DS2024'!$J$5:$J$15,MATCH(P14,'DS2024'!$J$5:$J$15,1)+1)),
IF($AA$3=Database!$A$6,
_xlfn.FORECAST.LINEAR(
P14,
INDEX('DS2024'!$N$5:$N$15,MATCH(P14,'DS2024'!$M$5:$M$15,1)):
INDEX('DS2024'!$N$5:$N$15,MATCH(P14,'DS2024'!$M$5:$M$15,1)+1),
INDEX('DS2024'!$M$5:$M$15,MATCH(P14,'DS2024'!$M$5:$M$15,1)):
INDEX('DS2024'!$M$5:$M$15,MATCH(P14,'DS2024'!$M$5:$M$15,1)+1)),
IF($AA$3=Database!$A$7,
_xlfn.FORECAST.LINEAR(
P14,
INDEX('DS2024'!$Q$5:$Q$15,MATCH(P14,'DS2024'!$P$5:$P$15,1)):
INDEX('DS2024'!$Q$5:$Q$15,MATCH(P14,'DS2024'!$P$5:$P$15,1)+1),
INDEX('DS2024'!$P$5:$P$15,MATCH(P14,'DS2024'!$P$5:$P$15,1)):
INDEX('DS2024'!$P$5:$P$15,MATCH(P14,'DS2024'!$P$5:$P$15,1)+1)),
IF($AA$3=Database!$A$8,
_xlfn.FORECAST.LINEAR(
P14,
INDEX('DS2024'!$T$5:$T$15,MATCH(P14,'DS2024'!$S$5:$S$15,1)):
INDEX('DS2024'!$T$5:$T$15,MATCH(P14,'DS2024'!$S$5:$S$15,1)+1),
INDEX('DS2024'!$S$5:$S$15,MATCH(P14,'DS2024'!$S$5:$S$15,1)):
INDEX('DS2024'!$S$5:$S$15,MATCH(P14,'DS2024'!$S$5:$S$15,1)+1)),
IF($AA$3=Database!$A$9,
_xlfn.FORECAST.LINEAR(
P14,
INDEX('DS2024'!$W$5:$W$15,MATCH(P14,'DS2024'!$V$5:$V$15,1)):
INDEX('DS2024'!$W$5:$W$15,MATCH(P14,'DS2024'!$V$5:$V$15,1)+1),
INDEX('DS2024'!$V$5:$V$15,MATCH(P14,'DS2024'!$V$5:$V$15,1)):
INDEX('DS2024'!$V$5:$V$15,MATCH(P14,'DS2024'!$V$5:$V$15,1)+1)),
IF($AA$3=Database!$A$10,
_xlfn.FORECAST.LINEAR(
P14,
INDEX('DS2024'!$Z$5:$Z$15,MATCH(P14,'DS2024'!$Y$5:$Y$15,1)):
INDEX('DS2024'!$Z$5:$Z$15,MATCH(P14,'DS2024'!$Y$5:$Y$15,1)+1),
INDEX('DS2024'!$Y$5:$Y$15,MATCH(P14,'DS2024'!$Y$5:$Y$15,1)):
INDEX('DS2024'!$Y$5:$Y$15,MATCH(P14,'DS2024'!$Y$5:$Y$15,1)+1))
)))))))))))))))))))</f>
        <v>0.1033317079019945</v>
      </c>
      <c r="AB14" s="50">
        <f>IF($AB$3=Database!$A$11,
_xlfn.FORECAST.LINEAR(
R14,
INDEX('DS2024'!$B$20:$B$35,MATCH(R14,'DS2024'!$A$20:$A$35,1)):
INDEX('DS2024'!$B$20:$B$35,MATCH(R14,'DS2024'!$A$20:$A$35,1)+1),
INDEX('DS2024'!$A$20:$A$35,MATCH(R14,'DS2024'!$A$20:$A$35,1)):
INDEX('DS2024'!$A$20:$A$35,MATCH(R14,'DS2024'!$A$20:$A$35,1)+1)),
IF($AB$3=Database!$A$12,
_xlfn.FORECAST.LINEAR(
R14,
INDEX('DS2024'!$E$20:$E$35,MATCH(R14,'DS2024'!$D$20:$D$35,1)):
INDEX('DS2024'!$E$20:$E$35,MATCH(R14,'DS2024'!$D$20:$D$35,1)+1),
INDEX('DS2024'!$D$20:$D$35,MATCH(R14,'DS2024'!$D$20:$D$35,1)):
INDEX('DS2024'!$D$20:$D$35,MATCH(R14,'DS2024'!$D$20:$D$35,1)+1)),
IF($AB$3=Database!$A$13,
_xlfn.FORECAST.LINEAR(
R14,
INDEX('DS2024'!$H$20:$H$35,MATCH(R14,'DS2024'!$G$20:$G$35,1)):
INDEX('DS2024'!$H$20:$H$35,MATCH(R14,'DS2024'!$G$20:$G$35,1)+1),
INDEX('DS2024'!$G$20:$G$35,MATCH(R14,'DS2024'!$G$20:$G$35,1)):
INDEX('DS2024'!$G$20:$G$35,MATCH(R14,'DS2024'!$G$20:$G$35,1)+1)),
IF($AB$3=Database!$A$14,
_xlfn.FORECAST.LINEAR(
R14,
INDEX('DS2024'!$K$20:$K$35,MATCH(R14,'DS2024'!$J$20:$J$35,1)):
INDEX('DS2024'!$K$20:$K$35,MATCH(R14,'DS2024'!$J$20:$J$35,1)+1),
INDEX('DS2024'!$J$20:$J$35,MATCH(R14,'DS2024'!$J$20:$J$35,1)):
INDEX('DS2024'!$J$20:$J$35,MATCH(R14,'DS2024'!$J$20:$J$35,1)+1)),
IF($AB$3=Database!$A$15,
_xlfn.FORECAST.LINEAR(
R14,
INDEX('DS2024'!$N$20:$N$35,MATCH(R14,'DS2024'!$M$20:$M$35,1)):
INDEX('DS2024'!$N$20:$N$35,MATCH(R14,'DS2024'!$M$20:$M$35,1)+1),
INDEX('DS2024'!$M$20:$M$35,MATCH(R14,'DS2024'!$M$20:$M$35,1)):
INDEX('DS2024'!$M$20:$M$35,MATCH(R14,'DS2024'!$M$20:$M$35,1)+1)),
IF($AB$3=Database!$A$16,
_xlfn.FORECAST.LINEAR(
R14,
INDEX('DS2024'!$Q$20:$Q$35,MATCH(R14,'DS2024'!$P$20:$P$35,1)):
INDEX('DS2024'!$Q$20:$Q$35,MATCH(R14,'DS2024'!$P$20:$P$35,1)+1),
INDEX('DS2024'!$P$20:$P$35,MATCH(R14,'DS2024'!$P$20:$P$35,1)):
INDEX('DS2024'!$P$20:$P$35,MATCH(R14,'DS2024'!$P$20:$P$35,1)+1)),
IF($AB$3=Database!$A$17,
_xlfn.FORECAST.LINEAR(
R14,
INDEX('DS2024'!$T$20:$T$35,MATCH(R14,'DS2024'!$S$20:$S$35,1)):
INDEX('DS2024'!$T$20:$T$35,MATCH(R14,'DS2024'!$S$20:$S$35,1)+1),
INDEX('DS2024'!$S$20:$S$35,MATCH(R14,'DS2024'!$S$20:$S$35,1)):
INDEX('DS2024'!$S$20:$S$35,MATCH(R14,'DS2024'!$S$20:$S$35,1)+1)),
IF($AB$3=Database!$A$18,
_xlfn.FORECAST.LINEAR(
R14,
INDEX('DS2024'!$W$20:$W$35,MATCH(R14,'DS2024'!$V$20:$V$35,1)):
INDEX('DS2024'!$W$20:$W$35,MATCH(R14,'DS2024'!$V$20:$V$35,1)+1),
INDEX('DS2024'!$V$20:$V$35,MATCH(R14,'DS2024'!$V$20:$V$35,1)):
INDEX('DS2024'!$V$20:$V$35,MATCH(R14,'DS2024'!$V$20:$V$35,1)+1)),
IF($AB$3=Database!$A$19,
_xlfn.FORECAST.LINEAR(
R14,
INDEX('DS2024'!$Z$20:$Z$35,MATCH(R14,'DS2024'!$Y$20:$Y$35,1)):
INDEX('DS2024'!$Z$20:$Z$35,MATCH(R14,'DS2024'!$Y$20:$Y$35,1)+1),
INDEX('DS2024'!$Y$20:$Y$35,MATCH(R14,'DS2024'!$Y$20:$Y$35,1)):
INDEX('DS2024'!$Y$20:$Y$35,MATCH(R14,'DS2024'!$Y$20:$Y$35,1)+1)),
IF($AB$3=Database!$A$20,
_xlfn.FORECAST.LINEAR(
R14,
INDEX('DS2024'!$AC$20:$AC$35,MATCH(R14,'DS2024'!$AB$20:$AB$35,1)):
INDEX('DS2024'!$AC$20:$AC$35,MATCH(R14,'DS2024'!$AB$20:$AB$35,1)+1),
INDEX('DS2024'!$AB$20:$AB$35,MATCH(R14,'DS2024'!$AB$20:$AB$35,1)):
INDEX('DS2024'!$AB$20:$AB$35,MATCH(R14,'DS2024'!$AB$20:$AB$35,1)+1)),
IF($AB$3=Database!$A$2,
_xlfn.FORECAST.LINEAR(
R14,
INDEX('DS2024'!$B$5:$B$15,MATCH(R14,'DS2024'!$A$5:$A$15,1)):
INDEX('DS2024'!$B$5:$B$15,MATCH(R14,'DS2024'!$A$5:$A$15,1)+1),
INDEX('DS2024'!$A$5:$A$15,MATCH(R14,'DS2024'!$A$5:$A$15,1)):
INDEX('DS2024'!$A$5:$A$15,MATCH(R14,'DS2024'!$A$5:$A$15,1)+1)),
IF($AB$3=Database!$A$3,
_xlfn.FORECAST.LINEAR(
R14,
INDEX('DS2024'!$E$5:$E$15,MATCH(R14,'DS2024'!$D$5:$D$15,1)):
INDEX('DS2024'!$E$5:$E$15,MATCH(R14,'DS2024'!$D$5:$D$15,1)+1),
INDEX('DS2024'!$D$5:$D$15,MATCH(R14,'DS2024'!$D$5:$D$15,1)):
INDEX('DS2024'!$D$5:$D$15,MATCH(R14,'DS2024'!$D$5:$D$15,1)+1)),
IF($AB$3=Database!$A$4,
_xlfn.FORECAST.LINEAR(
R14,
INDEX('DS2024'!$H$5:$H$15,MATCH(R14,'DS2024'!$G$5:$G$15,1)):
INDEX('DS2024'!$H$5:$H$15,MATCH(R14,'DS2024'!$G$5:$G$15,1)+1),
INDEX('DS2024'!$G$5:$G$15,MATCH(R14,'DS2024'!$G$5:$G$15,1)):
INDEX('DS2024'!$G$5:$G$15,MATCH(R14,'DS2024'!$G$5:$G$15,1)+1)),
IF($AB$3=Database!$A$5,
_xlfn.FORECAST.LINEAR(
R14,
INDEX('DS2024'!$K$5:$K$15,MATCH(R14,'DS2024'!$J$5:$J$15,1)):
INDEX('DS2024'!$K$5:$K$15,MATCH(R14,'DS2024'!$J$5:$J$15,1)+1),
INDEX('DS2024'!$J$5:$J$15,MATCH(R14,'DS2024'!$J$5:$J$15,1)):
INDEX('DS2024'!$J$5:$J$15,MATCH(R14,'DS2024'!$J$5:$J$15,1)+1)),
IF($AB$3=Database!$A$6,
_xlfn.FORECAST.LINEAR(
R14,
INDEX('DS2024'!$N$5:$N$15,MATCH(R14,'DS2024'!$M$5:$M$15,1)):
INDEX('DS2024'!$N$5:$N$15,MATCH(R14,'DS2024'!$M$5:$M$15,1)+1),
INDEX('DS2024'!$M$5:$M$15,MATCH(R14,'DS2024'!$M$5:$M$15,1)):
INDEX('DS2024'!$M$5:$M$15,MATCH(R14,'DS2024'!$M$5:$M$15,1)+1)),
IF($AB$3=Database!$A$7,
_xlfn.FORECAST.LINEAR(
R14,
INDEX('DS2024'!$Q$5:$Q$15,MATCH(R14,'DS2024'!$P$5:$P$15,1)):
INDEX('DS2024'!$Q$5:$Q$15,MATCH(R14,'DS2024'!$P$5:$P$15,1)+1),
INDEX('DS2024'!$P$5:$P$15,MATCH(R14,'DS2024'!$P$5:$P$15,1)):
INDEX('DS2024'!$P$5:$P$15,MATCH(R14,'DS2024'!$P$5:$P$15,1)+1)),
IF($AB$3=Database!$A$8,
_xlfn.FORECAST.LINEAR(
R14,
INDEX('DS2024'!$T$5:$T$15,MATCH(R14,'DS2024'!$S$5:$S$15,1)):
INDEX('DS2024'!$T$5:$T$15,MATCH(R14,'DS2024'!$S$5:$S$15,1)+1),
INDEX('DS2024'!$S$5:$S$15,MATCH(R14,'DS2024'!$S$5:$S$15,1)):
INDEX('DS2024'!$S$5:$S$15,MATCH(R14,'DS2024'!$S$5:$S$15,1)+1)),
IF($AB$3=Database!$A$9,
_xlfn.FORECAST.LINEAR(
R14,
INDEX('DS2024'!$W$5:$W$15,MATCH(R14,'DS2024'!$V$5:$V$15,1)):
INDEX('DS2024'!$W$5:$W$15,MATCH(R14,'DS2024'!$V$5:$V$15,1)+1),
INDEX('DS2024'!$V$5:$V$15,MATCH(R14,'DS2024'!$V$5:$V$15,1)):
INDEX('DS2024'!$V$5:$V$15,MATCH(R14,'DS2024'!$V$5:$V$15,1)+1)),
IF($AB$3=Database!$A$10,
_xlfn.FORECAST.LINEAR(
R14,
INDEX('DS2024'!$Z$5:$Z$15,MATCH(R14,'DS2024'!$Y$5:$Y$15,1)):
INDEX('DS2024'!$Z$5:$Z$15,MATCH(R14,'DS2024'!$Y$5:$Y$15,1)+1),
INDEX('DS2024'!$Y$5:$Y$15,MATCH(R14,'DS2024'!$Y$5:$Y$15,1)):
INDEX('DS2024'!$Y$5:$Y$15,MATCH(R14,'DS2024'!$Y$5:$Y$15,1)+1))
)))))))))))))))))))</f>
        <v>0.10429753387425558</v>
      </c>
      <c r="AC14" s="82">
        <f t="shared" si="0"/>
        <v>0.46408476682376459</v>
      </c>
      <c r="AD14" s="82">
        <f t="shared" si="1"/>
        <v>0.46488459803063165</v>
      </c>
      <c r="AE14" s="82">
        <f t="shared" si="2"/>
        <v>0.33260751447178993</v>
      </c>
      <c r="AF14" s="82">
        <f t="shared" si="3"/>
        <v>0.46421456101281439</v>
      </c>
      <c r="AG14" s="82">
        <f t="shared" si="4"/>
        <v>0.46291661912231641</v>
      </c>
      <c r="AH14" s="82">
        <f t="shared" si="5"/>
        <v>0.19907033831102555</v>
      </c>
      <c r="AI14" s="82">
        <f t="shared" si="6"/>
        <v>0.46263528512092056</v>
      </c>
      <c r="AJ14" s="83">
        <f t="shared" si="7"/>
        <v>0.46297777868783729</v>
      </c>
      <c r="AK14" s="83">
        <f t="shared" si="8"/>
        <v>0.46415068324438158</v>
      </c>
      <c r="AL14" s="42"/>
      <c r="AM14" s="42"/>
      <c r="AN14" s="42"/>
      <c r="AO14" s="42"/>
      <c r="AP14" s="42"/>
      <c r="AQ14" s="42"/>
      <c r="AR14" s="42"/>
      <c r="AS14" s="42"/>
      <c r="AT14" s="42"/>
      <c r="BD14" s="83" t="e">
        <f>#REF!/10</f>
        <v>#REF!</v>
      </c>
      <c r="BE14" s="83" t="e">
        <f>#REF!/10</f>
        <v>#REF!</v>
      </c>
      <c r="BF14" s="83" t="e">
        <f>#REF!/10</f>
        <v>#REF!</v>
      </c>
      <c r="BG14" s="83" t="e">
        <f>#REF!/10</f>
        <v>#REF!</v>
      </c>
      <c r="BH14" s="83">
        <f t="shared" si="9"/>
        <v>0</v>
      </c>
      <c r="BI14" s="83">
        <f t="shared" si="10"/>
        <v>0</v>
      </c>
      <c r="BJ14" s="83">
        <f t="shared" si="11"/>
        <v>0</v>
      </c>
      <c r="BK14" s="83">
        <f t="shared" si="12"/>
        <v>0</v>
      </c>
      <c r="BL14" s="83">
        <f t="shared" si="13"/>
        <v>0</v>
      </c>
    </row>
    <row r="15" spans="1:65" ht="14.25" customHeight="1">
      <c r="A15" s="31">
        <v>9</v>
      </c>
      <c r="B15" s="42">
        <f>'Evaluasi 100 C'!B15</f>
        <v>107.613</v>
      </c>
      <c r="C15" s="42">
        <f>'Evaluasi 100 C'!C15</f>
        <v>-0.3598701859628074</v>
      </c>
      <c r="D15" s="42">
        <f>'Evaluasi 100 C'!E15</f>
        <v>108.679</v>
      </c>
      <c r="E15" s="42">
        <f>'Evaluasi 100 C'!F15</f>
        <v>-0.35999808038392317</v>
      </c>
      <c r="F15" s="42">
        <f>'Evaluasi 100 C'!H15</f>
        <v>107.358</v>
      </c>
      <c r="G15" s="42">
        <f>'Evaluasi 100 C'!I15</f>
        <v>-0.22867260978820153</v>
      </c>
      <c r="H15" s="42">
        <f>'Evaluasi 100 C'!K15</f>
        <v>107.752</v>
      </c>
      <c r="I15" s="42">
        <f>'Evaluasi 100 C'!L15</f>
        <v>-0.35988686262747449</v>
      </c>
      <c r="J15" s="42">
        <f>'Evaluasi 100 C'!N15</f>
        <v>106.46899999999999</v>
      </c>
      <c r="K15" s="42">
        <f>'Evaluasi 100 C'!O15</f>
        <v>-0.3597329334133173</v>
      </c>
      <c r="L15" s="42">
        <f>'Evaluasi 100 C'!Q15</f>
        <v>107.745</v>
      </c>
      <c r="M15" s="42">
        <f>'Evaluasi 100 C'!R15</f>
        <v>-1.7271332694151487E-2</v>
      </c>
      <c r="N15" s="42">
        <f>'Evaluasi 100 C'!T15</f>
        <v>105.608</v>
      </c>
      <c r="O15" s="42">
        <f>'Evaluasi 100 C'!U15</f>
        <v>-0.35962963407318532</v>
      </c>
      <c r="P15" s="42">
        <f>'Evaluasi 100 C'!W15</f>
        <v>106.297</v>
      </c>
      <c r="Q15" s="42">
        <f>'Evaluasi 100 C'!X15</f>
        <v>-0.35971229754049189</v>
      </c>
      <c r="R15" s="42">
        <f>'Evaluasi 100 C'!Z15</f>
        <v>107.553</v>
      </c>
      <c r="S15" s="50">
        <f>'Evaluasi 100 C'!AA15</f>
        <v>-0.35986298740251949</v>
      </c>
      <c r="T15" s="50">
        <f>IF($T$3=Database!$A$11,
_xlfn.FORECAST.LINEAR(
B15,
INDEX('DS2024'!$B$20:$B$35,MATCH(B15,'DS2024'!$A$20:$A$35,1)):
INDEX('DS2024'!$B$20:$B$35,MATCH(B15,'DS2024'!$A$20:$A$35,1)+1),
INDEX('DS2024'!$A$20:$A$35,MATCH(B15,'DS2024'!$A$20:$A$35,1)):
INDEX('DS2024'!$A$20:$A$35,MATCH(B15,'DS2024'!$A$20:$A$35,1)+1)),
IF($T$3=Database!$A$12,
_xlfn.FORECAST.LINEAR(
B15,
INDEX('DS2024'!$E$20:$E$35,MATCH(B15,'DS2024'!$D$20:$D$35,1)):
INDEX('DS2024'!$E$20:$E$35,MATCH(B15,'DS2024'!$D$20:$D$35,1)+1),
INDEX('DS2024'!$D$20:$D$35,MATCH(B15,'DS2024'!$D$20:$D$35,1)):
INDEX('DS2024'!$D$20:$D$35,MATCH(B15,'DS2024'!$D$20:$D$35,1)+1)),
IF($T$3=Database!$A$13,
_xlfn.FORECAST.LINEAR(
B15,
INDEX('DS2024'!$H$20:$H$35,MATCH(B15,'DS2024'!$G$20:$G$35,1)):
INDEX('DS2024'!$H$20:$H$35,MATCH(B15,'DS2024'!$G$20:$G$35,1)+1),
INDEX('DS2024'!$G$20:$G$35,MATCH(B15,'DS2024'!$G$20:$G$35,1)):
INDEX('DS2024'!$G$20:$G$35,MATCH(B15,'DS2024'!$G$20:$G$35,1)+1)),
IF($T$3=Database!$A$14,
_xlfn.FORECAST.LINEAR(
B15,
INDEX('DS2024'!$K$20:$K$35,MATCH(B15,'DS2024'!$J$20:$J$35,1)):
INDEX('DS2024'!$K$20:$K$35,MATCH(B15,'DS2024'!$J$20:$J$35,1)+1),
INDEX('DS2024'!$J$20:$J$35,MATCH(B15,'DS2024'!$J$20:$J$35,1)):
INDEX('DS2024'!$J$20:$J$35,MATCH(B15,'DS2024'!$J$20:$J$35,1)+1)),
IF($T$3=Database!$A$15,
_xlfn.FORECAST.LINEAR(
B15,
INDEX('DS2024'!$N$20:$N$35,MATCH(B15,'DS2024'!$M$20:$M$35,1)):
INDEX('DS2024'!$N$20:$N$35,MATCH(B15,'DS2024'!$M$20:$M$35,1)+1),
INDEX('DS2024'!$M$20:$M$35,MATCH(B15,'DS2024'!$M$20:$M$35,1)):
INDEX('DS2024'!$M$20:$M$35,MATCH(B15,'DS2024'!$M$20:$M$35,1)+1)),
IF($T$3=Database!$A$16,
_xlfn.FORECAST.LINEAR(
B15,
INDEX('DS2024'!$Q$20:$Q$35,MATCH(B15,'DS2024'!$P$20:$P$35,1)):
INDEX('DS2024'!$Q$20:$Q$35,MATCH(B15,'DS2024'!$P$20:$P$35,1)+1),
INDEX('DS2024'!$P$20:$P$35,MATCH(B15,'DS2024'!$P$20:$P$35,1)):
INDEX('DS2024'!$P$20:$P$35,MATCH(B15,'DS2024'!$P$20:$P$35,1)+1)),
IF($T$3=Database!$A$17,
_xlfn.FORECAST.LINEAR(
B15,
INDEX('DS2024'!$T$20:$T$35,MATCH(B15,'DS2024'!$S$20:$S$35,1)):
INDEX('DS2024'!$T$20:$T$35,MATCH(B15,'DS2024'!$S$20:$S$35,1)+1),
INDEX('DS2024'!$S$20:$S$35,MATCH(B15,'DS2024'!$S$20:$S$35,1)):
INDEX('DS2024'!$S$20:$S$35,MATCH(B15,'DS2024'!$S$20:$S$35,1)+1)),
IF($T$3=Database!$A$18,
_xlfn.FORECAST.LINEAR(
B15,
INDEX('DS2024'!$W$20:$W$35,MATCH(B15,'DS2024'!$V$20:$V$35,1)):
INDEX('DS2024'!$W$20:$W$35,MATCH(B15,'DS2024'!$V$20:$V$35,1)+1),
INDEX('DS2024'!$V$20:$V$35,MATCH(B15,'DS2024'!$V$20:$V$35,1)):
INDEX('DS2024'!$V$20:$V$35,MATCH(B15,'DS2024'!$V$20:$V$35,1)+1)),
IF($T$3=Database!$A$19,
_xlfn.FORECAST.LINEAR(
B15,
INDEX('DS2024'!$Z$20:$Z$35,MATCH(B15,'DS2024'!$Y$20:$Y$35,1)):
INDEX('DS2024'!$Z$20:$Z$35,MATCH(B15,'DS2024'!$Y$20:$Y$35,1)+1),
INDEX('DS2024'!$Y$20:$Y$35,MATCH(B15,'DS2024'!$Y$20:$Y$35,1)):
INDEX('DS2024'!$Y$20:$Y$35,MATCH(B15,'DS2024'!$Y$20:$Y$35,1)+1)),
IF($T$3=Database!$A$20,
_xlfn.FORECAST.LINEAR(
B15,
INDEX('DS2024'!$AC$20:$AC$35,MATCH(B15,'DS2024'!$AB$20:$AB$35,1)):
INDEX('DS2024'!$AC$20:$AC$35,MATCH(B15,'DS2024'!$AB$20:$AB$35,1)+1),
INDEX('DS2024'!$AB$20:$AB$35,MATCH(B15,'DS2024'!$AB$20:$AB$35,1)):
INDEX('DS2024'!$AB$20:$AB$35,MATCH(B15,'DS2024'!$AB$20:$AB$35,1)+1)),
IF($T$3=Database!$A$2,
_xlfn.FORECAST.LINEAR(
B15,
INDEX('DS2024'!$B$5:$B$15,MATCH(B15,'DS2024'!$A$5:$A$15,1)):
INDEX('DS2024'!$B$5:$B$15,MATCH(B15,'DS2024'!$A$5:$A$15,1)+1),
INDEX('DS2024'!$A$5:$A$15,MATCH(B15,'DS2024'!$A$5:$A$15,1)):
INDEX('DS2024'!$A$5:$A$15,MATCH(B15,'DS2024'!$A$5:$A$15,1)+1)),
IF($T$3=Database!$A$3,
_xlfn.FORECAST.LINEAR(
B15,
INDEX('DS2024'!$E$5:$E$15,MATCH(B15,'DS2024'!$D$5:$D$15,1)):
INDEX('DS2024'!$E$5:$E$15,MATCH(B15,'DS2024'!$D$5:$D$15,1)+1),
INDEX('DS2024'!$D$5:$D$15,MATCH(B15,'DS2024'!$D$5:$D$15,1)):
INDEX('DS2024'!$D$5:$D$15,MATCH(B15,'DS2024'!$D$5:$D$15,1)+1)),
IF($T$3=Database!$A$4,
_xlfn.FORECAST.LINEAR(
B15,
INDEX('DS2024'!$H$5:$H$15,MATCH(B15,'DS2024'!$G$5:$G$15,1)):
INDEX('DS2024'!$H$5:$H$15,MATCH(B15,'DS2024'!$G$5:$G$15,1)+1),
INDEX('DS2024'!$G$5:$G$15,MATCH(B15,'DS2024'!$G$5:$G$15,1)):
INDEX('DS2024'!$G$5:$G$15,MATCH(B15,'DS2024'!$G$5:$G$15,1)+1)),
IF($T$3=Database!$A$5,
_xlfn.FORECAST.LINEAR(
B15,
INDEX('DS2024'!$K$5:$K$15,MATCH(B15,'DS2024'!$J$5:$J$15,1)):
INDEX('DS2024'!$K$5:$K$15,MATCH(B15,'DS2024'!$J$5:$J$15,1)+1),
INDEX('DS2024'!$J$5:$J$15,MATCH(B15,'DS2024'!$J$5:$J$15,1)):
INDEX('DS2024'!$J$5:$J$15,MATCH(B15,'DS2024'!$J$5:$J$15,1)+1)),
IF($T$3=Database!$A$6,
_xlfn.FORECAST.LINEAR(
B15,
INDEX('DS2024'!$N$5:$N$15,MATCH(B15,'DS2024'!$M$5:$M$15,1)):
INDEX('DS2024'!$N$5:$N$15,MATCH(B15,'DS2024'!$M$5:$M$15,1)+1),
INDEX('DS2024'!$M$5:$M$15,MATCH(B15,'DS2024'!$M$5:$M$15,1)):
INDEX('DS2024'!$M$5:$M$15,MATCH(B15,'DS2024'!$M$5:$M$15,1)+1)),
IF($T$3=Database!$A$7,
_xlfn.FORECAST.LINEAR(
B15,
INDEX('DS2024'!$Q$5:$Q$15,MATCH(B15,'DS2024'!$P$5:$P$15,1)):
INDEX('DS2024'!$Q$5:$Q$15,MATCH(B15,'DS2024'!$P$5:$P$15,1)+1),
INDEX('DS2024'!$P$5:$P$15,MATCH(B15,'DS2024'!$P$5:$P$15,1)):
INDEX('DS2024'!$P$5:$P$15,MATCH(B15,'DS2024'!$P$5:$P$15,1)+1)),
IF($T$3=Database!$A$8,
_xlfn.FORECAST.LINEAR(
B15,
INDEX('DS2024'!$T$5:$T$15,MATCH(B15,'DS2024'!$S$5:$S$15,1)):
INDEX('DS2024'!$T$5:$T$15,MATCH(B15,'DS2024'!$S$5:$S$15,1)+1),
INDEX('DS2024'!$S$5:$S$15,MATCH(B15,'DS2024'!$S$5:$S$15,1)):
INDEX('DS2024'!$S$5:$S$15,MATCH(B15,'DS2024'!$S$5:$S$15,1)+1)),
IF($T$3=Database!$A$9,
_xlfn.FORECAST.LINEAR(
B15,
INDEX('DS2024'!$W$5:$W$15,MATCH(B15,'DS2024'!$V$5:$V$15,1)):
INDEX('DS2024'!$W$5:$W$15,MATCH(B15,'DS2024'!$V$5:$V$15,1)+1),
INDEX('DS2024'!$V$5:$V$15,MATCH(B15,'DS2024'!$V$5:$V$15,1)):
INDEX('DS2024'!$V$5:$V$15,MATCH(B15,'DS2024'!$V$5:$V$15,1)+1)),
IF($T$3=Database!$A$10,
_xlfn.FORECAST.LINEAR(
B15,
INDEX('DS2024'!$Z$5:$Z$15,MATCH(B15,'DS2024'!$Y$5:$Y$15,1)):
INDEX('DS2024'!$Z$5:$Z$15,MATCH(B15,'DS2024'!$Y$5:$Y$15,1)+1),
INDEX('DS2024'!$Y$5:$Y$15,MATCH(B15,'DS2024'!$Y$5:$Y$15,1)):
INDEX('DS2024'!$Y$5:$Y$15,MATCH(B15,'DS2024'!$Y$5:$Y$15,1)+1))
)))))))))))))))))))</f>
        <v>0.10437699348495144</v>
      </c>
      <c r="U15" s="50">
        <f>IF($U$3=Database!$A$11,
_xlfn.FORECAST.LINEAR(
D15,
INDEX('DS2024'!$B$20:$B$35,MATCH(D15,'DS2024'!$A$20:$A$35,1)):
INDEX('DS2024'!$B$20:$B$35,MATCH(D15,'DS2024'!$A$20:$A$35,1)+1),
INDEX('DS2024'!$A$20:$A$35,MATCH(D15,'DS2024'!$A$20:$A$35,1)):
INDEX('DS2024'!$A$20:$A$35,MATCH(D15,'DS2024'!$A$20:$A$35,1)+1)),
IF($U$3=Database!$A$12,
_xlfn.FORECAST.LINEAR(
D15,
INDEX('DS2024'!$E$20:$E$35,MATCH(D15,'DS2024'!$D$20:$D$35,1)):
INDEX('DS2024'!$E$20:$E$35,MATCH(D15,'DS2024'!$D$20:$D$35,1)+1),
INDEX('DS2024'!$D$20:$D$35,MATCH(D15,'DS2024'!$D$20:$D$35,1)):
INDEX('DS2024'!$D$20:$D$35,MATCH(D15,'DS2024'!$D$20:$D$35,1)+1)),
IF($U$3=Database!$A$13,
_xlfn.FORECAST.LINEAR(
D15,
INDEX('DS2024'!$H$20:$H$35,MATCH(D15,'DS2024'!$G$20:$G$35,1)):
INDEX('DS2024'!$H$20:$H$35,MATCH(D15,'DS2024'!$G$20:$G$35,1)+1),
INDEX('DS2024'!$G$20:$G$35,MATCH(D15,'DS2024'!$G$20:$G$35,1)):
INDEX('DS2024'!$G$20:$G$35,MATCH(D15,'DS2024'!$G$20:$G$35,1)+1)),
IF($U$3=Database!$A$14,
_xlfn.FORECAST.LINEAR(
D15,
INDEX('DS2024'!$K$20:$K$35,MATCH(D15,'DS2024'!$J$20:$J$35,1)):
INDEX('DS2024'!$K$20:$K$35,MATCH(D15,'DS2024'!$J$20:$J$35,1)+1),
INDEX('DS2024'!$J$20:$J$35,MATCH(D15,'DS2024'!$J$20:$J$35,1)):
INDEX('DS2024'!$J$20:$J$35,MATCH(D15,'DS2024'!$J$20:$J$35,1)+1)),
IF($U$3=Database!$A$15,
_xlfn.FORECAST.LINEAR(
D15,
INDEX('DS2024'!$N$20:$N$35,MATCH(D15,'DS2024'!$M$20:$M$35,1)):
INDEX('DS2024'!$N$20:$N$35,MATCH(D15,'DS2024'!$M$20:$M$35,1)+1),
INDEX('DS2024'!$M$20:$M$35,MATCH(D15,'DS2024'!$M$20:$M$35,1)):
INDEX('DS2024'!$M$20:$M$35,MATCH(D15,'DS2024'!$M$20:$M$35,1)+1)),
IF($U$3=Database!$A$16,
_xlfn.FORECAST.LINEAR(
D15,
INDEX('DS2024'!$Q$20:$Q$35,MATCH(D15,'DS2024'!$P$20:$P$35,1)):
INDEX('DS2024'!$Q$20:$Q$35,MATCH(D15,'DS2024'!$P$20:$P$35,1)+1),
INDEX('DS2024'!$P$20:$P$35,MATCH(D15,'DS2024'!$P$20:$P$35,1)):
INDEX('DS2024'!$P$20:$P$35,MATCH(D15,'DS2024'!$P$20:$P$35,1)+1)),
IF($U$3=Database!$A$17,
_xlfn.FORECAST.LINEAR(
D15,
INDEX('DS2024'!$T$20:$T$35,MATCH(D15,'DS2024'!$S$20:$S$35,1)):
INDEX('DS2024'!$T$20:$T$35,MATCH(D15,'DS2024'!$S$20:$S$35,1)+1),
INDEX('DS2024'!$S$20:$S$35,MATCH(D15,'DS2024'!$S$20:$S$35,1)):
INDEX('DS2024'!$S$20:$S$35,MATCH(D15,'DS2024'!$S$20:$S$35,1)+1)),
IF($U$3=Database!$A$18,
_xlfn.FORECAST.LINEAR(
D15,
INDEX('DS2024'!$W$20:$W$35,MATCH(D15,'DS2024'!$V$20:$V$35,1)):
INDEX('DS2024'!$W$20:$W$35,MATCH(D15,'DS2024'!$V$20:$V$35,1)+1),
INDEX('DS2024'!$V$20:$V$35,MATCH(D15,'DS2024'!$V$20:$V$35,1)):
INDEX('DS2024'!$V$20:$V$35,MATCH(D15,'DS2024'!$V$20:$V$35,1)+1)),
IF($U$3=Database!$A$19,
_xlfn.FORECAST.LINEAR(
D15,
INDEX('DS2024'!$Z$20:$Z$35,MATCH(D15,'DS2024'!$Y$20:$Y$35,1)):
INDEX('DS2024'!$Z$20:$Z$35,MATCH(D15,'DS2024'!$Y$20:$Y$35,1)+1),
INDEX('DS2024'!$Y$20:$Y$35,MATCH(D15,'DS2024'!$Y$20:$Y$35,1)):
INDEX('DS2024'!$Y$20:$Y$35,MATCH(D15,'DS2024'!$Y$20:$Y$35,1)+1)),
IF($U$3=Database!$A$20,
_xlfn.FORECAST.LINEAR(
D15,
INDEX('DS2024'!$AC$20:$AC$35,MATCH(D15,'DS2024'!$AB$20:$AB$35,1)):
INDEX('DS2024'!$AC$20:$AC$35,MATCH(D15,'DS2024'!$AB$20:$AB$35,1)+1),
INDEX('DS2024'!$AB$20:$AB$35,MATCH(D15,'DS2024'!$AB$20:$AB$35,1)):
INDEX('DS2024'!$AB$20:$AB$35,MATCH(D15,'DS2024'!$AB$20:$AB$35,1)+1)),
IF($U$3=Database!$A$2,
_xlfn.FORECAST.LINEAR(
D15,
INDEX('DS2024'!$B$5:$B$15,MATCH(D15,'DS2024'!$A$5:$A$15,1)):
INDEX('DS2024'!$B$5:$B$15,MATCH(D15,'DS2024'!$A$5:$A$15,1)+1),
INDEX('DS2024'!$A$5:$A$15,MATCH(D15,'DS2024'!$A$5:$A$15,1)):
INDEX('DS2024'!$A$5:$A$15,MATCH(D15,'DS2024'!$A$5:$A$15,1)+1)),
IF($U$3=Database!$A$3,
_xlfn.FORECAST.LINEAR(
D15,
INDEX('DS2024'!$E$5:$E$15,MATCH(D15,'DS2024'!$D$5:$D$15,1)):
INDEX('DS2024'!$E$5:$E$15,MATCH(D15,'DS2024'!$D$5:$D$15,1)+1),
INDEX('DS2024'!$D$5:$D$15,MATCH(D15,'DS2024'!$D$5:$D$15,1)):
INDEX('DS2024'!$D$5:$D$15,MATCH(D15,'DS2024'!$D$5:$D$15,1)+1)),
IF($U$3=Database!$A$4,
_xlfn.FORECAST.LINEAR(
D15,
INDEX('DS2024'!$H$5:$H$15,MATCH(D15,'DS2024'!$G$5:$G$15,1)):
INDEX('DS2024'!$H$5:$H$15,MATCH(D15,'DS2024'!$G$5:$G$15,1)+1),
INDEX('DS2024'!$G$5:$G$15,MATCH(D15,'DS2024'!$G$5:$G$15,1)):
INDEX('DS2024'!$G$5:$G$15,MATCH(D15,'DS2024'!$G$5:$G$15,1)+1)),
IF($U$3=Database!$A$5,
_xlfn.FORECAST.LINEAR(
D15,
INDEX('DS2024'!$K$5:$K$15,MATCH(D15,'DS2024'!$J$5:$J$15,1)):
INDEX('DS2024'!$K$5:$K$15,MATCH(D15,'DS2024'!$J$5:$J$15,1)+1),
INDEX('DS2024'!$J$5:$J$15,MATCH(D15,'DS2024'!$J$5:$J$15,1)):
INDEX('DS2024'!$J$5:$J$15,MATCH(D15,'DS2024'!$J$5:$J$15,1)+1)),
IF($U$3=Database!$A$6,
_xlfn.FORECAST.LINEAR(
D15,
INDEX('DS2024'!$N$5:$N$15,MATCH(D15,'DS2024'!$M$5:$M$15,1)):
INDEX('DS2024'!$N$5:$N$15,MATCH(D15,'DS2024'!$M$5:$M$15,1)+1),
INDEX('DS2024'!$M$5:$M$15,MATCH(D15,'DS2024'!$M$5:$M$15,1)):
INDEX('DS2024'!$M$5:$M$15,MATCH(D15,'DS2024'!$M$5:$M$15,1)+1)),
IF($U$3=Database!$A$7,
_xlfn.FORECAST.LINEAR(
D15,
INDEX('DS2024'!$Q$5:$Q$15,MATCH(D15,'DS2024'!$P$5:$P$15,1)):
INDEX('DS2024'!$Q$5:$Q$15,MATCH(D15,'DS2024'!$P$5:$P$15,1)+1),
INDEX('DS2024'!$P$5:$P$15,MATCH(D15,'DS2024'!$P$5:$P$15,1)):
INDEX('DS2024'!$P$5:$P$15,MATCH(D15,'DS2024'!$P$5:$P$15,1)+1)),
IF($U$3=Database!$A$8,
_xlfn.FORECAST.LINEAR(
D15,
INDEX('DS2024'!$T$5:$T$15,MATCH(D15,'DS2024'!$S$5:$S$15,1)):
INDEX('DS2024'!$T$5:$T$15,MATCH(D15,'DS2024'!$S$5:$S$15,1)+1),
INDEX('DS2024'!$S$5:$S$15,MATCH(D15,'DS2024'!$S$5:$S$15,1)):
INDEX('DS2024'!$S$5:$S$15,MATCH(D15,'DS2024'!$S$5:$S$15,1)+1)),
IF($U$3=Database!$A$9,
_xlfn.FORECAST.LINEAR(
D15,
INDEX('DS2024'!$W$5:$W$15,MATCH(D15,'DS2024'!$V$5:$V$15,1)):
INDEX('DS2024'!$W$5:$W$15,MATCH(D15,'DS2024'!$V$5:$V$15,1)+1),
INDEX('DS2024'!$V$5:$V$15,MATCH(D15,'DS2024'!$V$5:$V$15,1)):
INDEX('DS2024'!$V$5:$V$15,MATCH(D15,'DS2024'!$V$5:$V$15,1)+1)),
IF($U$3=Database!$A$10,
_xlfn.FORECAST.LINEAR(
D15,
INDEX('DS2024'!$Z$5:$Z$15,MATCH(D15,'DS2024'!$Y$5:$Y$15,1)):
INDEX('DS2024'!$Z$5:$Z$15,MATCH(D15,'DS2024'!$Y$5:$Y$15,1)+1),
INDEX('DS2024'!$Y$5:$Y$15,MATCH(D15,'DS2024'!$Y$5:$Y$15,1)):
INDEX('DS2024'!$Y$5:$Y$15,MATCH(D15,'DS2024'!$Y$5:$Y$15,1)+1))
)))))))))))))))))))</f>
        <v>0.10497350013989369</v>
      </c>
      <c r="V15" s="50">
        <f>IF($V$3=Database!$A$11,
_xlfn.FORECAST.LINEAR(
F15,
INDEX('DS2024'!$B$20:$B$35,MATCH(F15,'DS2024'!$A$20:$A$35,1)):
INDEX('DS2024'!$B$20:$B$35,MATCH(F15,'DS2024'!$A$20:$A$35,1)+1),
INDEX('DS2024'!$A$20:$A$35,MATCH(F15,'DS2024'!$A$20:$A$35,1)):
INDEX('DS2024'!$A$20:$A$35,MATCH(F15,'DS2024'!$A$20:$A$35,1)+1)),
IF($V$3=Database!$A$12,
_xlfn.FORECAST.LINEAR(
F15,
INDEX('DS2024'!$E$20:$E$35,MATCH(F15,'DS2024'!$D$20:$D$35,1)):
INDEX('DS2024'!$E$20:$E$35,MATCH(F15,'DS2024'!$D$20:$D$35,1)+1),
INDEX('DS2024'!$D$20:$D$35,MATCH(F15,'DS2024'!$D$20:$D$35,1)):
INDEX('DS2024'!$D$20:$D$35,MATCH(F15,'DS2024'!$D$20:$D$35,1)+1)),
IF($V$3=Database!$A$13,
_xlfn.FORECAST.LINEAR(
F15,
INDEX('DS2024'!$H$20:$H$35,MATCH(F15,'DS2024'!$G$20:$G$35,1)):
INDEX('DS2024'!$H$20:$H$35,MATCH(F15,'DS2024'!$G$20:$G$35,1)+1),
INDEX('DS2024'!$G$20:$G$35,MATCH(F15,'DS2024'!$G$20:$G$35,1)):
INDEX('DS2024'!$G$20:$G$35,MATCH(F15,'DS2024'!$G$20:$G$35,1)+1)),
IF($V$3=Database!$A$14,
_xlfn.FORECAST.LINEAR(
F15,
INDEX('DS2024'!$K$20:$K$35,MATCH(F15,'DS2024'!$J$20:$J$35,1)):
INDEX('DS2024'!$K$20:$K$35,MATCH(F15,'DS2024'!$J$20:$J$35,1)+1),
INDEX('DS2024'!$J$20:$J$35,MATCH(F15,'DS2024'!$J$20:$J$35,1)):
INDEX('DS2024'!$J$20:$J$35,MATCH(F15,'DS2024'!$J$20:$J$35,1)+1)),
IF($V$3=Database!$A$15,
_xlfn.FORECAST.LINEAR(
F15,
INDEX('DS2024'!$N$20:$N$35,MATCH(F15,'DS2024'!$M$20:$M$35,1)):
INDEX('DS2024'!$N$20:$N$35,MATCH(F15,'DS2024'!$M$20:$M$35,1)+1),
INDEX('DS2024'!$M$20:$M$35,MATCH(F15,'DS2024'!$M$20:$M$35,1)):
INDEX('DS2024'!$M$20:$M$35,MATCH(F15,'DS2024'!$M$20:$M$35,1)+1)),
IF($V$3=Database!$A$16,
_xlfn.FORECAST.LINEAR(
F15,
INDEX('DS2024'!$Q$20:$Q$35,MATCH(F15,'DS2024'!$P$20:$P$35,1)):
INDEX('DS2024'!$Q$20:$Q$35,MATCH(F15,'DS2024'!$P$20:$P$35,1)+1),
INDEX('DS2024'!$P$20:$P$35,MATCH(F15,'DS2024'!$P$20:$P$35,1)):
INDEX('DS2024'!$P$20:$P$35,MATCH(F15,'DS2024'!$P$20:$P$35,1)+1)),
IF($V$3=Database!$A$17,
_xlfn.FORECAST.LINEAR(
F15,
INDEX('DS2024'!$T$20:$T$35,MATCH(F15,'DS2024'!$S$20:$S$35,1)):
INDEX('DS2024'!$T$20:$T$35,MATCH(F15,'DS2024'!$S$20:$S$35,1)+1),
INDEX('DS2024'!$S$20:$S$35,MATCH(F15,'DS2024'!$S$20:$S$35,1)):
INDEX('DS2024'!$S$20:$S$35,MATCH(F15,'DS2024'!$S$20:$S$35,1)+1)),
IF($V$3=Database!$A$18,
_xlfn.FORECAST.LINEAR(
F15,
INDEX('DS2024'!$W$20:$W$35,MATCH(F15,'DS2024'!$V$20:$V$35,1)):
INDEX('DS2024'!$W$20:$W$35,MATCH(F15,'DS2024'!$V$20:$V$35,1)+1),
INDEX('DS2024'!$V$20:$V$35,MATCH(F15,'DS2024'!$V$20:$V$35,1)):
INDEX('DS2024'!$V$20:$V$35,MATCH(F15,'DS2024'!$V$20:$V$35,1)+1)),
IF($V$3=Database!$A$19,
_xlfn.FORECAST.LINEAR(
F15,
INDEX('DS2024'!$Z$20:$Z$35,MATCH(F15,'DS2024'!$Y$20:$Y$35,1)):
INDEX('DS2024'!$Z$20:$Z$35,MATCH(F15,'DS2024'!$Y$20:$Y$35,1)+1),
INDEX('DS2024'!$Y$20:$Y$35,MATCH(F15,'DS2024'!$Y$20:$Y$35,1)):
INDEX('DS2024'!$Y$20:$Y$35,MATCH(F15,'DS2024'!$Y$20:$Y$35,1)+1)),
IF($V$3=Database!$A$20,
_xlfn.FORECAST.LINEAR(
F15,
INDEX('DS2024'!$AC$20:$AC$35,MATCH(F15,'DS2024'!$AB$20:$AB$35,1)):
INDEX('DS2024'!$AC$20:$AC$35,MATCH(F15,'DS2024'!$AB$20:$AB$35,1)+1),
INDEX('DS2024'!$AB$20:$AB$35,MATCH(F15,'DS2024'!$AB$20:$AB$35,1)):
INDEX('DS2024'!$AB$20:$AB$35,MATCH(F15,'DS2024'!$AB$20:$AB$35,1)+1)),
IF($V$3=Database!$A$2,
_xlfn.FORECAST.LINEAR(
F15,
INDEX('DS2024'!$B$5:$B$15,MATCH(F15,'DS2024'!$A$5:$A$15,1)):
INDEX('DS2024'!$B$5:$B$15,MATCH(F15,'DS2024'!$A$5:$A$15,1)+1),
INDEX('DS2024'!$A$5:$A$15,MATCH(F15,'DS2024'!$A$5:$A$15,1)):
INDEX('DS2024'!$A$5:$A$15,MATCH(F15,'DS2024'!$A$5:$A$15,1)+1)),
IF($V$3=Database!$A$3,
_xlfn.FORECAST.LINEAR(
F15,
INDEX('DS2024'!$E$5:$E$15,MATCH(F15,'DS2024'!$D$5:$D$15,1)):
INDEX('DS2024'!$E$5:$E$15,MATCH(F15,'DS2024'!$D$5:$D$15,1)+1),
INDEX('DS2024'!$D$5:$D$15,MATCH(F15,'DS2024'!$D$5:$D$15,1)):
INDEX('DS2024'!$D$5:$D$15,MATCH(F15,'DS2024'!$D$5:$D$15,1)+1)),
IF($V$3=Database!$A$4,
_xlfn.FORECAST.LINEAR(
F15,
INDEX('DS2024'!$H$5:$H$15,MATCH(F15,'DS2024'!$G$5:$G$15,1)):
INDEX('DS2024'!$H$5:$H$15,MATCH(F15,'DS2024'!$G$5:$G$15,1)+1),
INDEX('DS2024'!$G$5:$G$15,MATCH(F15,'DS2024'!$G$5:$G$15,1)):
INDEX('DS2024'!$G$5:$G$15,MATCH(F15,'DS2024'!$G$5:$G$15,1)+1)),
IF($V$3=Database!$A$5,
_xlfn.FORECAST.LINEAR(
F15,
INDEX('DS2024'!$K$5:$K$15,MATCH(F15,'DS2024'!$J$5:$J$15,1)):
INDEX('DS2024'!$K$5:$K$15,MATCH(F15,'DS2024'!$J$5:$J$15,1)+1),
INDEX('DS2024'!$J$5:$J$15,MATCH(F15,'DS2024'!$J$5:$J$15,1)):
INDEX('DS2024'!$J$5:$J$15,MATCH(F15,'DS2024'!$J$5:$J$15,1)+1)),
IF($V$3=Database!$A$6,
_xlfn.FORECAST.LINEAR(
F15,
INDEX('DS2024'!$N$5:$N$15,MATCH(F15,'DS2024'!$M$5:$M$15,1)):
INDEX('DS2024'!$N$5:$N$15,MATCH(F15,'DS2024'!$M$5:$M$15,1)+1),
INDEX('DS2024'!$M$5:$M$15,MATCH(F15,'DS2024'!$M$5:$M$15,1)):
INDEX('DS2024'!$M$5:$M$15,MATCH(F15,'DS2024'!$M$5:$M$15,1)+1)),
IF($V$3=Database!$A$7,
_xlfn.FORECAST.LINEAR(
F15,
INDEX('DS2024'!$Q$5:$Q$15,MATCH(F15,'DS2024'!$P$5:$P$15,1)):
INDEX('DS2024'!$Q$5:$Q$15,MATCH(F15,'DS2024'!$P$5:$P$15,1)+1),
INDEX('DS2024'!$P$5:$P$15,MATCH(F15,'DS2024'!$P$5:$P$15,1)):
INDEX('DS2024'!$P$5:$P$15,MATCH(F15,'DS2024'!$P$5:$P$15,1)+1)),
IF($V$3=Database!$A$8,
_xlfn.FORECAST.LINEAR(
F15,
INDEX('DS2024'!$T$5:$T$15,MATCH(F15,'DS2024'!$S$5:$S$15,1)):
INDEX('DS2024'!$T$5:$T$15,MATCH(F15,'DS2024'!$S$5:$S$15,1)+1),
INDEX('DS2024'!$S$5:$S$15,MATCH(F15,'DS2024'!$S$5:$S$15,1)):
INDEX('DS2024'!$S$5:$S$15,MATCH(F15,'DS2024'!$S$5:$S$15,1)+1)),
IF($V$3=Database!$A$9,
_xlfn.FORECAST.LINEAR(
F15,
INDEX('DS2024'!$W$5:$W$15,MATCH(F15,'DS2024'!$V$5:$V$15,1)):
INDEX('DS2024'!$W$5:$W$15,MATCH(F15,'DS2024'!$V$5:$V$15,1)+1),
INDEX('DS2024'!$V$5:$V$15,MATCH(F15,'DS2024'!$V$5:$V$15,1)):
INDEX('DS2024'!$V$5:$V$15,MATCH(F15,'DS2024'!$V$5:$V$15,1)+1)),
IF($V$3=Database!$A$10,
_xlfn.FORECAST.LINEAR(
F15,
INDEX('DS2024'!$Z$5:$Z$15,MATCH(F15,'DS2024'!$Y$5:$Y$15,1)):
INDEX('DS2024'!$Z$5:$Z$15,MATCH(F15,'DS2024'!$Y$5:$Y$15,1)+1),
INDEX('DS2024'!$Y$5:$Y$15,MATCH(F15,'DS2024'!$Y$5:$Y$15,1)):
INDEX('DS2024'!$Y$5:$Y$15,MATCH(F15,'DS2024'!$Y$5:$Y$15,1)+1))
)))))))))))))))))))</f>
        <v>0.1043515512553974</v>
      </c>
      <c r="W15" s="50">
        <f>IF($W$3=Database!$A$11,
_xlfn.FORECAST.LINEAR(
H15,
INDEX('DS2024'!$B$20:$B$35,MATCH(H15,'DS2024'!$A$20:$A$35,1)):
INDEX('DS2024'!$B$20:$B$35,MATCH(H15,'DS2024'!$A$20:$A$35,1)+1),
INDEX('DS2024'!$A$20:$A$35,MATCH(H15,'DS2024'!$A$20:$A$35,1)):
INDEX('DS2024'!$A$20:$A$35,MATCH(H15,'DS2024'!$A$20:$A$35,1)+1)),
IF($W$3=Database!$A$12,
_xlfn.FORECAST.LINEAR(
H15,
INDEX('DS2024'!$E$20:$E$35,MATCH(H15,'DS2024'!$D$20:$D$35,1)):
INDEX('DS2024'!$E$20:$E$35,MATCH(H15,'DS2024'!$D$20:$D$35,1)+1),
INDEX('DS2024'!$D$20:$D$35,MATCH(H15,'DS2024'!$D$20:$D$35,1)):
INDEX('DS2024'!$D$20:$D$35,MATCH(H15,'DS2024'!$D$20:$D$35,1)+1)),
IF($W$3=Database!$A$13,
_xlfn.FORECAST.LINEAR(
H15,
INDEX('DS2024'!$H$20:$H$35,MATCH(H15,'DS2024'!$G$20:$G$35,1)):
INDEX('DS2024'!$H$20:$H$35,MATCH(H15,'DS2024'!$G$20:$G$35,1)+1),
INDEX('DS2024'!$G$20:$G$35,MATCH(H15,'DS2024'!$G$20:$G$35,1)):
INDEX('DS2024'!$G$20:$G$35,MATCH(H15,'DS2024'!$G$20:$G$35,1)+1)),
IF($W$3=Database!$A$14,
_xlfn.FORECAST.LINEAR(
H15,
INDEX('DS2024'!$K$20:$K$35,MATCH(H15,'DS2024'!$J$20:$J$35,1)):
INDEX('DS2024'!$K$20:$K$35,MATCH(H15,'DS2024'!$J$20:$J$35,1)+1),
INDEX('DS2024'!$J$20:$J$35,MATCH(H15,'DS2024'!$J$20:$J$35,1)):
INDEX('DS2024'!$J$20:$J$35,MATCH(H15,'DS2024'!$J$20:$J$35,1)+1)),
IF($W$3=Database!$A$15,
_xlfn.FORECAST.LINEAR(
H15,
INDEX('DS2024'!$N$20:$N$35,MATCH(H15,'DS2024'!$M$20:$M$35,1)):
INDEX('DS2024'!$N$20:$N$35,MATCH(H15,'DS2024'!$M$20:$M$35,1)+1),
INDEX('DS2024'!$M$20:$M$35,MATCH(H15,'DS2024'!$M$20:$M$35,1)):
INDEX('DS2024'!$M$20:$M$35,MATCH(H15,'DS2024'!$M$20:$M$35,1)+1)),
IF($W$3=Database!$A$16,
_xlfn.FORECAST.LINEAR(
H15,
INDEX('DS2024'!$Q$20:$Q$35,MATCH(H15,'DS2024'!$P$20:$P$35,1)):
INDEX('DS2024'!$Q$20:$Q$35,MATCH(H15,'DS2024'!$P$20:$P$35,1)+1),
INDEX('DS2024'!$P$20:$P$35,MATCH(H15,'DS2024'!$P$20:$P$35,1)):
INDEX('DS2024'!$P$20:$P$35,MATCH(H15,'DS2024'!$P$20:$P$35,1)+1)),
IF($W$3=Database!$A$17,
_xlfn.FORECAST.LINEAR(
H15,
INDEX('DS2024'!$T$20:$T$35,MATCH(H15,'DS2024'!$S$20:$S$35,1)):
INDEX('DS2024'!$T$20:$T$35,MATCH(H15,'DS2024'!$S$20:$S$35,1)+1),
INDEX('DS2024'!$S$20:$S$35,MATCH(H15,'DS2024'!$S$20:$S$35,1)):
INDEX('DS2024'!$S$20:$S$35,MATCH(H15,'DS2024'!$S$20:$S$35,1)+1)),
IF($W$3=Database!$A$18,
_xlfn.FORECAST.LINEAR(
H15,
INDEX('DS2024'!$W$20:$W$35,MATCH(H15,'DS2024'!$V$20:$V$35,1)):
INDEX('DS2024'!$W$20:$W$35,MATCH(H15,'DS2024'!$V$20:$V$35,1)+1),
INDEX('DS2024'!$V$20:$V$35,MATCH(H15,'DS2024'!$V$20:$V$35,1)):
INDEX('DS2024'!$V$20:$V$35,MATCH(H15,'DS2024'!$V$20:$V$35,1)+1)),
IF($W$3=Database!$A$19,
_xlfn.FORECAST.LINEAR(
H15,
INDEX('DS2024'!$Z$20:$Z$35,MATCH(H15,'DS2024'!$Y$20:$Y$35,1)):
INDEX('DS2024'!$Z$20:$Z$35,MATCH(H15,'DS2024'!$Y$20:$Y$35,1)+1),
INDEX('DS2024'!$Y$20:$Y$35,MATCH(H15,'DS2024'!$Y$20:$Y$35,1)):
INDEX('DS2024'!$Y$20:$Y$35,MATCH(H15,'DS2024'!$Y$20:$Y$35,1)+1)),
IF($W$3=Database!$A$20,
_xlfn.FORECAST.LINEAR(
H15,
INDEX('DS2024'!$AC$20:$AC$35,MATCH(H15,'DS2024'!$AB$20:$AB$35,1)):
INDEX('DS2024'!$AC$20:$AC$35,MATCH(H15,'DS2024'!$AB$20:$AB$35,1)+1),
INDEX('DS2024'!$AB$20:$AB$35,MATCH(H15,'DS2024'!$AB$20:$AB$35,1)):
INDEX('DS2024'!$AB$20:$AB$35,MATCH(H15,'DS2024'!$AB$20:$AB$35,1)+1)),
IF($W$3=Database!$A$2,
_xlfn.FORECAST.LINEAR(
H15,
INDEX('DS2024'!$B$5:$B$15,MATCH(H15,'DS2024'!$A$5:$A$15,1)):
INDEX('DS2024'!$B$5:$B$15,MATCH(H15,'DS2024'!$A$5:$A$15,1)+1),
INDEX('DS2024'!$A$5:$A$15,MATCH(H15,'DS2024'!$A$5:$A$15,1)):
INDEX('DS2024'!$A$5:$A$15,MATCH(H15,'DS2024'!$A$5:$A$15,1)+1)),
IF($W$3=Database!$A$3,
_xlfn.FORECAST.LINEAR(
H15,
INDEX('DS2024'!$E$5:$E$15,MATCH(H15,'DS2024'!$D$5:$D$15,1)):
INDEX('DS2024'!$E$5:$E$15,MATCH(H15,'DS2024'!$D$5:$D$15,1)+1),
INDEX('DS2024'!$D$5:$D$15,MATCH(H15,'DS2024'!$D$5:$D$15,1)):
INDEX('DS2024'!$D$5:$D$15,MATCH(H15,'DS2024'!$D$5:$D$15,1)+1)),
IF($W$3=Database!$A$4,
_xlfn.FORECAST.LINEAR(
H15,
INDEX('DS2024'!$H$5:$H$15,MATCH(H15,'DS2024'!$G$5:$G$15,1)):
INDEX('DS2024'!$H$5:$H$15,MATCH(H15,'DS2024'!$G$5:$G$15,1)+1),
INDEX('DS2024'!$G$5:$G$15,MATCH(H15,'DS2024'!$G$5:$G$15,1)):
INDEX('DS2024'!$G$5:$G$15,MATCH(H15,'DS2024'!$G$5:$G$15,1)+1)),
IF($W$3=Database!$A$5,
_xlfn.FORECAST.LINEAR(
H15,
INDEX('DS2024'!$K$5:$K$15,MATCH(H15,'DS2024'!$J$5:$J$15,1)):
INDEX('DS2024'!$K$5:$K$15,MATCH(H15,'DS2024'!$J$5:$J$15,1)+1),
INDEX('DS2024'!$J$5:$J$15,MATCH(H15,'DS2024'!$J$5:$J$15,1)):
INDEX('DS2024'!$J$5:$J$15,MATCH(H15,'DS2024'!$J$5:$J$15,1)+1)),
IF($W$3=Database!$A$6,
_xlfn.FORECAST.LINEAR(
H15,
INDEX('DS2024'!$N$5:$N$15,MATCH(H15,'DS2024'!$M$5:$M$15,1)):
INDEX('DS2024'!$N$5:$N$15,MATCH(H15,'DS2024'!$M$5:$M$15,1)+1),
INDEX('DS2024'!$M$5:$M$15,MATCH(H15,'DS2024'!$M$5:$M$15,1)):
INDEX('DS2024'!$M$5:$M$15,MATCH(H15,'DS2024'!$M$5:$M$15,1)+1)),
IF($W$3=Database!$A$7,
_xlfn.FORECAST.LINEAR(
H15,
INDEX('DS2024'!$Q$5:$Q$15,MATCH(H15,'DS2024'!$P$5:$P$15,1)):
INDEX('DS2024'!$Q$5:$Q$15,MATCH(H15,'DS2024'!$P$5:$P$15,1)+1),
INDEX('DS2024'!$P$5:$P$15,MATCH(H15,'DS2024'!$P$5:$P$15,1)):
INDEX('DS2024'!$P$5:$P$15,MATCH(H15,'DS2024'!$P$5:$P$15,1)+1)),
IF($W$3=Database!$A$8,
_xlfn.FORECAST.LINEAR(
H15,
INDEX('DS2024'!$T$5:$T$15,MATCH(H15,'DS2024'!$S$5:$S$15,1)):
INDEX('DS2024'!$T$5:$T$15,MATCH(H15,'DS2024'!$S$5:$S$15,1)+1),
INDEX('DS2024'!$S$5:$S$15,MATCH(H15,'DS2024'!$S$5:$S$15,1)):
INDEX('DS2024'!$S$5:$S$15,MATCH(H15,'DS2024'!$S$5:$S$15,1)+1)),
IF($W$3=Database!$A$9,
_xlfn.FORECAST.LINEAR(
H15,
INDEX('DS2024'!$W$5:$W$15,MATCH(H15,'DS2024'!$V$5:$V$15,1)):
INDEX('DS2024'!$W$5:$W$15,MATCH(H15,'DS2024'!$V$5:$V$15,1)+1),
INDEX('DS2024'!$V$5:$V$15,MATCH(H15,'DS2024'!$V$5:$V$15,1)):
INDEX('DS2024'!$V$5:$V$15,MATCH(H15,'DS2024'!$V$5:$V$15,1)+1)),
IF($W$3=Database!$A$10,
_xlfn.FORECAST.LINEAR(
H15,
INDEX('DS2024'!$Z$5:$Z$15,MATCH(H15,'DS2024'!$Y$5:$Y$15,1)):
INDEX('DS2024'!$Z$5:$Z$15,MATCH(H15,'DS2024'!$Y$5:$Y$15,1)+1),
INDEX('DS2024'!$Y$5:$Y$15,MATCH(H15,'DS2024'!$Y$5:$Y$15,1)):
INDEX('DS2024'!$Y$5:$Y$15,MATCH(H15,'DS2024'!$Y$5:$Y$15,1)+1))
)))))))))))))))))))</f>
        <v>0.10445477437147768</v>
      </c>
      <c r="X15" s="50">
        <f>IF($X$3=Database!$A$11,
_xlfn.FORECAST.LINEAR(
J15,
INDEX('DS2024'!$B$20:$B$35,MATCH(J15,'DS2024'!$A$20:$A$35,1)):
INDEX('DS2024'!$B$20:$B$35,MATCH(J15,'DS2024'!$A$20:$A$35,1)+1),
INDEX('DS2024'!$A$20:$A$35,MATCH(J15,'DS2024'!$A$20:$A$35,1)):
INDEX('DS2024'!$A$20:$A$35,MATCH(J15,'DS2024'!$A$20:$A$35,1)+1)),
IF($X$3=Database!$A$12,
_xlfn.FORECAST.LINEAR(
J15,
INDEX('DS2024'!$E$20:$E$35,MATCH(J15,'DS2024'!$D$20:$D$35,1)):
INDEX('DS2024'!$E$20:$E$35,MATCH(J15,'DS2024'!$D$20:$D$35,1)+1),
INDEX('DS2024'!$D$20:$D$35,MATCH(J15,'DS2024'!$D$20:$D$35,1)):
INDEX('DS2024'!$D$20:$D$35,MATCH(J15,'DS2024'!$D$20:$D$35,1)+1)),
IF($X$3=Database!$A$13,
_xlfn.FORECAST.LINEAR(
J15,
INDEX('DS2024'!$H$20:$H$35,MATCH(J15,'DS2024'!$G$20:$G$35,1)):
INDEX('DS2024'!$H$20:$H$35,MATCH(J15,'DS2024'!$G$20:$G$35,1)+1),
INDEX('DS2024'!$G$20:$G$35,MATCH(J15,'DS2024'!$G$20:$G$35,1)):
INDEX('DS2024'!$G$20:$G$35,MATCH(J15,'DS2024'!$G$20:$G$35,1)+1)),
IF($X$3=Database!$A$14,
_xlfn.FORECAST.LINEAR(
J15,
INDEX('DS2024'!$K$20:$K$35,MATCH(J15,'DS2024'!$J$20:$J$35,1)):
INDEX('DS2024'!$K$20:$K$35,MATCH(J15,'DS2024'!$J$20:$J$35,1)+1),
INDEX('DS2024'!$J$20:$J$35,MATCH(J15,'DS2024'!$J$20:$J$35,1)):
INDEX('DS2024'!$J$20:$J$35,MATCH(J15,'DS2024'!$J$20:$J$35,1)+1)),
IF($X$3=Database!$A$15,
_xlfn.FORECAST.LINEAR(
J15,
INDEX('DS2024'!$N$20:$N$35,MATCH(J15,'DS2024'!$M$20:$M$35,1)):
INDEX('DS2024'!$N$20:$N$35,MATCH(J15,'DS2024'!$M$20:$M$35,1)+1),
INDEX('DS2024'!$M$20:$M$35,MATCH(J15,'DS2024'!$M$20:$M$35,1)):
INDEX('DS2024'!$M$20:$M$35,MATCH(J15,'DS2024'!$M$20:$M$35,1)+1)),
IF($X$3=Database!$A$16,
_xlfn.FORECAST.LINEAR(
J15,
INDEX('DS2024'!$Q$20:$Q$35,MATCH(J15,'DS2024'!$P$20:$P$35,1)):
INDEX('DS2024'!$Q$20:$Q$35,MATCH(J15,'DS2024'!$P$20:$P$35,1)+1),
INDEX('DS2024'!$P$20:$P$35,MATCH(J15,'DS2024'!$P$20:$P$35,1)):
INDEX('DS2024'!$P$20:$P$35,MATCH(J15,'DS2024'!$P$20:$P$35,1)+1)),
IF($X$3=Database!$A$17,
_xlfn.FORECAST.LINEAR(
J15,
INDEX('DS2024'!$T$20:$T$35,MATCH(J15,'DS2024'!$S$20:$S$35,1)):
INDEX('DS2024'!$T$20:$T$35,MATCH(J15,'DS2024'!$S$20:$S$35,1)+1),
INDEX('DS2024'!$S$20:$S$35,MATCH(J15,'DS2024'!$S$20:$S$35,1)):
INDEX('DS2024'!$S$20:$S$35,MATCH(J15,'DS2024'!$S$20:$S$35,1)+1)),
IF($X$3=Database!$A$18,
_xlfn.FORECAST.LINEAR(
J15,
INDEX('DS2024'!$W$20:$W$35,MATCH(J15,'DS2024'!$V$20:$V$35,1)):
INDEX('DS2024'!$W$20:$W$35,MATCH(J15,'DS2024'!$V$20:$V$35,1)+1),
INDEX('DS2024'!$V$20:$V$35,MATCH(J15,'DS2024'!$V$20:$V$35,1)):
INDEX('DS2024'!$V$20:$V$35,MATCH(J15,'DS2024'!$V$20:$V$35,1)+1)),
IF($X$3=Database!$A$19,
_xlfn.FORECAST.LINEAR(
J15,
INDEX('DS2024'!$Z$20:$Z$35,MATCH(J15,'DS2024'!$Y$20:$Y$35,1)):
INDEX('DS2024'!$Z$20:$Z$35,MATCH(J15,'DS2024'!$Y$20:$Y$35,1)+1),
INDEX('DS2024'!$Y$20:$Y$35,MATCH(J15,'DS2024'!$Y$20:$Y$35,1)):
INDEX('DS2024'!$Y$20:$Y$35,MATCH(J15,'DS2024'!$Y$20:$Y$35,1)+1)),
IF($X$3=Database!$A$20,
_xlfn.FORECAST.LINEAR(
J15,
INDEX('DS2024'!$AC$20:$AC$35,MATCH(J15,'DS2024'!$AB$20:$AB$35,1)):
INDEX('DS2024'!$AC$20:$AC$35,MATCH(J15,'DS2024'!$AB$20:$AB$35,1)+1),
INDEX('DS2024'!$AB$20:$AB$35,MATCH(J15,'DS2024'!$AB$20:$AB$35,1)):
INDEX('DS2024'!$AB$20:$AB$35,MATCH(J15,'DS2024'!$AB$20:$AB$35,1)+1)),
IF($X$3=Database!$A$2,
_xlfn.FORECAST.LINEAR(
J15,
INDEX('DS2024'!$B$5:$B$15,MATCH(J15,'DS2024'!$A$5:$A$15,1)):
INDEX('DS2024'!$B$5:$B$15,MATCH(J15,'DS2024'!$A$5:$A$15,1)+1),
INDEX('DS2024'!$A$5:$A$15,MATCH(J15,'DS2024'!$A$5:$A$15,1)):
INDEX('DS2024'!$A$5:$A$15,MATCH(J15,'DS2024'!$A$5:$A$15,1)+1)),
IF($X$3=Database!$A$3,
_xlfn.FORECAST.LINEAR(
J15,
INDEX('DS2024'!$E$5:$E$15,MATCH(J15,'DS2024'!$D$5:$D$15,1)):
INDEX('DS2024'!$E$5:$E$15,MATCH(J15,'DS2024'!$D$5:$D$15,1)+1),
INDEX('DS2024'!$D$5:$D$15,MATCH(J15,'DS2024'!$D$5:$D$15,1)):
INDEX('DS2024'!$D$5:$D$15,MATCH(J15,'DS2024'!$D$5:$D$15,1)+1)),
IF($X$3=Database!$A$4,
_xlfn.FORECAST.LINEAR(
J15,
INDEX('DS2024'!$H$5:$H$15,MATCH(J15,'DS2024'!$G$5:$G$15,1)):
INDEX('DS2024'!$H$5:$H$15,MATCH(J15,'DS2024'!$G$5:$G$15,1)+1),
INDEX('DS2024'!$G$5:$G$15,MATCH(J15,'DS2024'!$G$5:$G$15,1)):
INDEX('DS2024'!$G$5:$G$15,MATCH(J15,'DS2024'!$G$5:$G$15,1)+1)),
IF($X$3=Database!$A$5,
_xlfn.FORECAST.LINEAR(
J15,
INDEX('DS2024'!$K$5:$K$15,MATCH(J15,'DS2024'!$J$5:$J$15,1)):
INDEX('DS2024'!$K$5:$K$15,MATCH(J15,'DS2024'!$J$5:$J$15,1)+1),
INDEX('DS2024'!$J$5:$J$15,MATCH(J15,'DS2024'!$J$5:$J$15,1)):
INDEX('DS2024'!$J$5:$J$15,MATCH(J15,'DS2024'!$J$5:$J$15,1)+1)),
IF($X$3=Database!$A$6,
_xlfn.FORECAST.LINEAR(
J15,
INDEX('DS2024'!$N$5:$N$15,MATCH(J15,'DS2024'!$M$5:$M$15,1)):
INDEX('DS2024'!$N$5:$N$15,MATCH(J15,'DS2024'!$M$5:$M$15,1)+1),
INDEX('DS2024'!$M$5:$M$15,MATCH(J15,'DS2024'!$M$5:$M$15,1)):
INDEX('DS2024'!$M$5:$M$15,MATCH(J15,'DS2024'!$M$5:$M$15,1)+1)),
IF($X$3=Database!$A$7,
_xlfn.FORECAST.LINEAR(
J15,
INDEX('DS2024'!$Q$5:$Q$15,MATCH(J15,'DS2024'!$P$5:$P$15,1)):
INDEX('DS2024'!$Q$5:$Q$15,MATCH(J15,'DS2024'!$P$5:$P$15,1)+1),
INDEX('DS2024'!$P$5:$P$15,MATCH(J15,'DS2024'!$P$5:$P$15,1)):
INDEX('DS2024'!$P$5:$P$15,MATCH(J15,'DS2024'!$P$5:$P$15,1)+1)),
IF($X$3=Database!$A$8,
_xlfn.FORECAST.LINEAR(
J15,
INDEX('DS2024'!$T$5:$T$15,MATCH(J15,'DS2024'!$S$5:$S$15,1)):
INDEX('DS2024'!$T$5:$T$15,MATCH(J15,'DS2024'!$S$5:$S$15,1)+1),
INDEX('DS2024'!$S$5:$S$15,MATCH(J15,'DS2024'!$S$5:$S$15,1)):
INDEX('DS2024'!$S$5:$S$15,MATCH(J15,'DS2024'!$S$5:$S$15,1)+1)),
IF($T$3=Database!$A$9,
_xlfn.FORECAST.LINEAR(
J15,
INDEX('DS2024'!$W$5:$W$15,MATCH(J15,'DS2024'!$V$5:$V$15,1)):
INDEX('DS2024'!$W$5:$W$15,MATCH(J15,'DS2024'!$V$5:$V$15,1)+1),
INDEX('DS2024'!$V$5:$V$15,MATCH(J15,'DS2024'!$V$5:$V$15,1)):
INDEX('DS2024'!$V$5:$V$15,MATCH(J15,'DS2024'!$V$5:$V$15,1)+1)),
IF($T$3=Database!$A$10,
_xlfn.FORECAST.LINEAR(
J15,
INDEX('DS2024'!$Z$5:$Z$15,MATCH(J15,'DS2024'!$Y$5:$Y$15,1)):
INDEX('DS2024'!$Z$5:$Z$15,MATCH(J15,'DS2024'!$Y$5:$Y$15,1)+1),
INDEX('DS2024'!$Y$5:$Y$15,MATCH(J15,'DS2024'!$Y$5:$Y$15,1)):
INDEX('DS2024'!$Y$5:$Y$15,MATCH(J15,'DS2024'!$Y$5:$Y$15,1)+1))
)))))))))))))))))))</f>
        <v>0.10373684000159879</v>
      </c>
      <c r="Y15" s="50">
        <f>IF($Y$3=Database!$A$11,
_xlfn.FORECAST.LINEAR(
L15,
INDEX('DS2024'!$B$20:$B$35,MATCH(L15,'DS2024'!$A$20:$A$35,1)):
INDEX('DS2024'!$B$20:$B$35,MATCH(L15,'DS2024'!$A$20:$A$35,1)+1),
INDEX('DS2024'!$A$20:$A$35,MATCH(L15,'DS2024'!$A$20:$A$35,1)):
INDEX('DS2024'!$A$20:$A$35,MATCH(L15,'DS2024'!$A$20:$A$35,1)+1)),
IF($Y$3=Database!$A$12,
_xlfn.FORECAST.LINEAR(
L15,
INDEX('DS2024'!$E$20:$E$35,MATCH(L15,'DS2024'!$D$20:$D$35,1)):
INDEX('DS2024'!$E$20:$E$35,MATCH(L15,'DS2024'!$D$20:$D$35,1)+1),
INDEX('DS2024'!$D$20:$D$35,MATCH(L15,'DS2024'!$D$20:$D$35,1)):
INDEX('DS2024'!$D$20:$D$35,MATCH(L15,'DS2024'!$D$20:$D$35,1)+1)),
IF($Y$3=Database!$A$13,
_xlfn.FORECAST.LINEAR(
L15,
INDEX('DS2024'!$H$20:$H$35,MATCH(L15,'DS2024'!$G$20:$G$35,1)):
INDEX('DS2024'!$H$20:$H$35,MATCH(L15,'DS2024'!$G$20:$G$35,1)+1),
INDEX('DS2024'!$G$20:$G$35,MATCH(L15,'DS2024'!$G$20:$G$35,1)):
INDEX('DS2024'!$G$20:$G$35,MATCH(L15,'DS2024'!$G$20:$G$35,1)+1)),
IF($Y$3=Database!$A$14,
_xlfn.FORECAST.LINEAR(
L15,
INDEX('DS2024'!$K$20:$K$35,MATCH(L15,'DS2024'!$J$20:$J$35,1)):
INDEX('DS2024'!$K$20:$K$35,MATCH(L15,'DS2024'!$J$20:$J$35,1)+1),
INDEX('DS2024'!$J$20:$J$35,MATCH(L15,'DS2024'!$J$20:$J$35,1)):
INDEX('DS2024'!$J$20:$J$35,MATCH(L15,'DS2024'!$J$20:$J$35,1)+1)),
IF($Y$3=Database!$A$15,
_xlfn.FORECAST.LINEAR(
L15,
INDEX('DS2024'!$N$20:$N$35,MATCH(L15,'DS2024'!$M$20:$M$35,1)):
INDEX('DS2024'!$N$20:$N$35,MATCH(L15,'DS2024'!$M$20:$M$35,1)+1),
INDEX('DS2024'!$M$20:$M$35,MATCH(L15,'DS2024'!$M$20:$M$35,1)):
INDEX('DS2024'!$M$20:$M$35,MATCH(L15,'DS2024'!$M$20:$M$35,1)+1)),
IF($Y$3=Database!$A$16,
_xlfn.FORECAST.LINEAR(
L15,
INDEX('DS2024'!$Q$20:$Q$35,MATCH(L15,'DS2024'!$P$20:$P$35,1)):
INDEX('DS2024'!$Q$20:$Q$35,MATCH(L15,'DS2024'!$P$20:$P$35,1)+1),
INDEX('DS2024'!$P$20:$P$35,MATCH(L15,'DS2024'!$P$20:$P$35,1)):
INDEX('DS2024'!$P$20:$P$35,MATCH(L15,'DS2024'!$P$20:$P$35,1)+1)),
IF($Y$3=Database!$A$17,
_xlfn.FORECAST.LINEAR(
L15,
INDEX('DS2024'!$T$20:$T$35,MATCH(L15,'DS2024'!$S$20:$S$35,1)):
INDEX('DS2024'!$T$20:$T$35,MATCH(L15,'DS2024'!$S$20:$S$35,1)+1),
INDEX('DS2024'!$S$20:$S$35,MATCH(L15,'DS2024'!$S$20:$S$35,1)):
INDEX('DS2024'!$S$20:$S$35,MATCH(L15,'DS2024'!$S$20:$S$35,1)+1)),
IF($Y$3=Database!$A$18,
_xlfn.FORECAST.LINEAR(
L15,
INDEX('DS2024'!$W$20:$W$35,MATCH(L15,'DS2024'!$V$20:$V$35,1)):
INDEX('DS2024'!$W$20:$W$35,MATCH(L15,'DS2024'!$V$20:$V$35,1)+1),
INDEX('DS2024'!$V$20:$V$35,MATCH(L15,'DS2024'!$V$20:$V$35,1)):
INDEX('DS2024'!$V$20:$V$35,MATCH(L15,'DS2024'!$V$20:$V$35,1)+1)),
IF($Y$3=Database!$A$19,
_xlfn.FORECAST.LINEAR(
L15,
INDEX('DS2024'!$Z$20:$Z$35,MATCH(L15,'DS2024'!$Y$20:$Y$35,1)):
INDEX('DS2024'!$Z$20:$Z$35,MATCH(L15,'DS2024'!$Y$20:$Y$35,1)+1),
INDEX('DS2024'!$Y$20:$Y$35,MATCH(L15,'DS2024'!$Y$20:$Y$35,1)):
INDEX('DS2024'!$Y$20:$Y$35,MATCH(L15,'DS2024'!$Y$20:$Y$35,1)+1)),
IF($Y$3=Database!$A$20,
_xlfn.FORECAST.LINEAR(
L15,
INDEX('DS2024'!$AC$20:$AC$35,MATCH(L15,'DS2024'!$AB$20:$AB$35,1)):
INDEX('DS2024'!$AC$20:$AC$35,MATCH(L15,'DS2024'!$AB$20:$AB$35,1)+1),
INDEX('DS2024'!$AB$20:$AB$35,MATCH(L15,'DS2024'!$AB$20:$AB$35,1)):
INDEX('DS2024'!$AB$20:$AB$35,MATCH(L15,'DS2024'!$AB$20:$AB$35,1)+1)),
IF($Y$3=Database!$A$2,
_xlfn.FORECAST.LINEAR(
L15,
INDEX('DS2024'!$B$5:$B$15,MATCH(L15,'DS2024'!$A$5:$A$15,1)):
INDEX('DS2024'!$B$5:$B$15,MATCH(L15,'DS2024'!$A$5:$A$15,1)+1),
INDEX('DS2024'!$A$5:$A$15,MATCH(L15,'DS2024'!$A$5:$A$15,1)):
INDEX('DS2024'!$A$5:$A$15,MATCH(L15,'DS2024'!$A$5:$A$15,1)+1)),
IF($Y$3=Database!$A$3,
_xlfn.FORECAST.LINEAR(
L15,
INDEX('DS2024'!$E$5:$E$15,MATCH(L15,'DS2024'!$D$5:$D$15,1)):
INDEX('DS2024'!$E$5:$E$15,MATCH(L15,'DS2024'!$D$5:$D$15,1)+1),
INDEX('DS2024'!$D$5:$D$15,MATCH(L15,'DS2024'!$D$5:$D$15,1)):
INDEX('DS2024'!$D$5:$D$15,MATCH(L15,'DS2024'!$D$5:$D$15,1)+1)),
IF($Y$3=Database!$A$4,
_xlfn.FORECAST.LINEAR(
L15,
INDEX('DS2024'!$H$5:$H$15,MATCH(L15,'DS2024'!$G$5:$G$15,1)):
INDEX('DS2024'!$H$5:$H$15,MATCH(L15,'DS2024'!$G$5:$G$15,1)+1),
INDEX('DS2024'!$G$5:$G$15,MATCH(L15,'DS2024'!$G$5:$G$15,1)):
INDEX('DS2024'!$G$5:$G$15,MATCH(L15,'DS2024'!$G$5:$G$15,1)+1)),
IF($Y$3=Database!$A$5,
_xlfn.FORECAST.LINEAR(
L15,
INDEX('DS2024'!$K$5:$K$15,MATCH(L15,'DS2024'!$J$5:$J$15,1)):
INDEX('DS2024'!$K$5:$K$15,MATCH(L15,'DS2024'!$J$5:$J$15,1)+1),
INDEX('DS2024'!$J$5:$J$15,MATCH(L15,'DS2024'!$J$5:$J$15,1)):
INDEX('DS2024'!$J$5:$J$15,MATCH(L15,'DS2024'!$J$5:$J$15,1)+1)),
IF($Y$3=Database!$A$6,
_xlfn.FORECAST.LINEAR(
L15,
INDEX('DS2024'!$N$5:$N$15,MATCH(L15,'DS2024'!$M$5:$M$15,1)):
INDEX('DS2024'!$N$5:$N$15,MATCH(L15,'DS2024'!$M$5:$M$15,1)+1),
INDEX('DS2024'!$M$5:$M$15,MATCH(L15,'DS2024'!$M$5:$M$15,1)):
INDEX('DS2024'!$M$5:$M$15,MATCH(L15,'DS2024'!$M$5:$M$15,1)+1)),
IF($Y$3=Database!$A$7,
_xlfn.FORECAST.LINEAR(
L15,
INDEX('DS2024'!$Q$5:$Q$15,MATCH(L15,'DS2024'!$P$5:$P$15,1)):
INDEX('DS2024'!$Q$5:$Q$15,MATCH(L15,'DS2024'!$P$5:$P$15,1)+1),
INDEX('DS2024'!$P$5:$P$15,MATCH(L15,'DS2024'!$P$5:$P$15,1)):
INDEX('DS2024'!$P$5:$P$15,MATCH(L15,'DS2024'!$P$5:$P$15,1)+1)),
IF($Y$3=Database!$A$8,
_xlfn.FORECAST.LINEAR(
L15,
INDEX('DS2024'!$T$5:$T$15,MATCH(L15,'DS2024'!$S$5:$S$15,1)):
INDEX('DS2024'!$T$5:$T$15,MATCH(L15,'DS2024'!$S$5:$S$15,1)+1),
INDEX('DS2024'!$S$5:$S$15,MATCH(L15,'DS2024'!$S$5:$S$15,1)):
INDEX('DS2024'!$S$5:$S$15,MATCH(L15,'DS2024'!$S$5:$S$15,1)+1)),
IF($T$3=Database!$A$9,
_xlfn.FORECAST.LINEAR(
L15,
INDEX('DS2024'!$W$5:$W$15,MATCH(L15,'DS2024'!$V$5:$V$15,1)):
INDEX('DS2024'!$W$5:$W$15,MATCH(L15,'DS2024'!$V$5:$V$15,1)+1),
INDEX('DS2024'!$V$5:$V$15,MATCH(L15,'DS2024'!$V$5:$V$15,1)):
INDEX('DS2024'!$V$5:$V$15,MATCH(L15,'DS2024'!$V$5:$V$15,1)+1)),
IF($T$3=Database!$A$10,
_xlfn.FORECAST.LINEAR(
L15,
INDEX('DS2024'!$Z$5:$Z$15,MATCH(L15,'DS2024'!$Y$5:$Y$15,1)):
INDEX('DS2024'!$Z$5:$Z$15,MATCH(L15,'DS2024'!$Y$5:$Y$15,1)+1),
INDEX('DS2024'!$Y$5:$Y$15,MATCH(L15,'DS2024'!$Y$5:$Y$15,1)):
INDEX('DS2024'!$Y$5:$Y$15,MATCH(L15,'DS2024'!$Y$5:$Y$15,1)+1))
)))))))))))))))))))</f>
        <v>0.18334782260966931</v>
      </c>
      <c r="Z15" s="50">
        <f>IF($Z$3=Database!$A$11,
_xlfn.FORECAST.LINEAR(
N15,
INDEX('DS2024'!$B$20:$B$35,MATCH(N15,'DS2024'!$A$20:$A$35,1)):
INDEX('DS2024'!$B$20:$B$35,MATCH(N15,'DS2024'!$A$20:$A$35,1)+1),
INDEX('DS2024'!$A$20:$A$35,MATCH(N15,'DS2024'!$A$20:$A$35,1)):
INDEX('DS2024'!$A$20:$A$35,MATCH(N15,'DS2024'!$A$20:$A$35,1)+1)),
IF($Z$3=Database!$A$12,
_xlfn.FORECAST.LINEAR(
N15,
INDEX('DS2024'!$E$20:$E$35,MATCH(N15,'DS2024'!$D$20:$D$35,1)):
INDEX('DS2024'!$E$20:$E$35,MATCH(N15,'DS2024'!$D$20:$D$35,1)+1),
INDEX('DS2024'!$D$20:$D$35,MATCH(N15,'DS2024'!$D$20:$D$35,1)):
INDEX('DS2024'!$D$20:$D$35,MATCH(N15,'DS2024'!$D$20:$D$35,1)+1)),
IF($Z$3=Database!$A$13,
_xlfn.FORECAST.LINEAR(
N15,
INDEX('DS2024'!$H$20:$H$35,MATCH(N15,'DS2024'!$G$20:$G$35,1)):
INDEX('DS2024'!$H$20:$H$35,MATCH(N15,'DS2024'!$G$20:$G$35,1)+1),
INDEX('DS2024'!$G$20:$G$35,MATCH(N15,'DS2024'!$G$20:$G$35,1)):
INDEX('DS2024'!$G$20:$G$35,MATCH(N15,'DS2024'!$G$20:$G$35,1)+1)),
IF($Z$3=Database!$A$14,
_xlfn.FORECAST.LINEAR(
N15,
INDEX('DS2024'!$K$20:$K$35,MATCH(N15,'DS2024'!$J$20:$J$35,1)):
INDEX('DS2024'!$K$20:$K$35,MATCH(N15,'DS2024'!$J$20:$J$35,1)+1),
INDEX('DS2024'!$J$20:$J$35,MATCH(N15,'DS2024'!$J$20:$J$35,1)):
INDEX('DS2024'!$J$20:$J$35,MATCH(N15,'DS2024'!$J$20:$J$35,1)+1)),
IF($Z$3=Database!$A$15,
_xlfn.FORECAST.LINEAR(
N15,
INDEX('DS2024'!$N$20:$N$35,MATCH(N15,'DS2024'!$M$20:$M$35,1)):
INDEX('DS2024'!$N$20:$N$35,MATCH(N15,'DS2024'!$M$20:$M$35,1)+1),
INDEX('DS2024'!$M$20:$M$35,MATCH(N15,'DS2024'!$M$20:$M$35,1)):
INDEX('DS2024'!$M$20:$M$35,MATCH(N15,'DS2024'!$M$20:$M$35,1)+1)),
IF($Z$3=Database!$A$16,
_xlfn.FORECAST.LINEAR(
N15,
INDEX('DS2024'!$Q$20:$Q$35,MATCH(N15,'DS2024'!$P$20:$P$35,1)):
INDEX('DS2024'!$Q$20:$Q$35,MATCH(N15,'DS2024'!$P$20:$P$35,1)+1),
INDEX('DS2024'!$P$20:$P$35,MATCH(N15,'DS2024'!$P$20:$P$35,1)):
INDEX('DS2024'!$P$20:$P$35,MATCH(N15,'DS2024'!$P$20:$P$35,1)+1)),
IF($Z$3=Database!$A$17,
_xlfn.FORECAST.LINEAR(
N15,
INDEX('DS2024'!$T$20:$T$35,MATCH(N15,'DS2024'!$S$20:$S$35,1)):
INDEX('DS2024'!$T$20:$T$35,MATCH(N15,'DS2024'!$S$20:$S$35,1)+1),
INDEX('DS2024'!$S$20:$S$35,MATCH(N15,'DS2024'!$S$20:$S$35,1)):
INDEX('DS2024'!$S$20:$S$35,MATCH(N15,'DS2024'!$S$20:$S$35,1)+1)),
IF($Z$3=Database!$A$18,
_xlfn.FORECAST.LINEAR(
N15,
INDEX('DS2024'!$W$20:$W$35,MATCH(N15,'DS2024'!$V$20:$V$35,1)):
INDEX('DS2024'!$W$20:$W$35,MATCH(N15,'DS2024'!$V$20:$V$35,1)+1),
INDEX('DS2024'!$V$20:$V$35,MATCH(N15,'DS2024'!$V$20:$V$35,1)):
INDEX('DS2024'!$V$20:$V$35,MATCH(N15,'DS2024'!$V$20:$V$35,1)+1)),
IF($Z$3=Database!$A$19,
_xlfn.FORECAST.LINEAR(
N15,
INDEX('DS2024'!$Z$20:$Z$35,MATCH(N15,'DS2024'!$Y$20:$Y$35,1)):
INDEX('DS2024'!$Z$20:$Z$35,MATCH(N15,'DS2024'!$Y$20:$Y$35,1)+1),
INDEX('DS2024'!$Y$20:$Y$35,MATCH(N15,'DS2024'!$Y$20:$Y$35,1)):
INDEX('DS2024'!$Y$20:$Y$35,MATCH(N15,'DS2024'!$Y$20:$Y$35,1)+1)),
IF($Z$3=Database!$A$20,
_xlfn.FORECAST.LINEAR(
N15,
INDEX('DS2024'!$AC$20:$AC$35,MATCH(N15,'DS2024'!$AB$20:$AB$35,1)):
INDEX('DS2024'!$AC$20:$AC$35,MATCH(N15,'DS2024'!$AB$20:$AB$35,1)+1),
INDEX('DS2024'!$AB$20:$AB$35,MATCH(N15,'DS2024'!$AB$20:$AB$35,1)):
INDEX('DS2024'!$AB$20:$AB$35,MATCH(N15,'DS2024'!$AB$20:$AB$35,1)+1)),
IF($Z$3=Database!$A$2,
_xlfn.FORECAST.LINEAR(
N15,
INDEX('DS2024'!$B$5:$B$15,MATCH(N15,'DS2024'!$A$5:$A$15,1)):
INDEX('DS2024'!$B$5:$B$15,MATCH(N15,'DS2024'!$A$5:$A$15,1)+1),
INDEX('DS2024'!$A$5:$A$15,MATCH(N15,'DS2024'!$A$5:$A$15,1)):
INDEX('DS2024'!$A$5:$A$15,MATCH(N15,'DS2024'!$A$5:$A$15,1)+1)),
IF($Z$3=Database!$A$3,
_xlfn.FORECAST.LINEAR(
N15,
INDEX('DS2024'!$E$5:$E$15,MATCH(N15,'DS2024'!$D$5:$D$15,1)):
INDEX('DS2024'!$E$5:$E$15,MATCH(N15,'DS2024'!$D$5:$D$15,1)+1),
INDEX('DS2024'!$D$5:$D$15,MATCH(N15,'DS2024'!$D$5:$D$15,1)):
INDEX('DS2024'!$D$5:$D$15,MATCH(N15,'DS2024'!$D$5:$D$15,1)+1)),
IF($Z$3=Database!$A$4,
_xlfn.FORECAST.LINEAR(
N15,
INDEX('DS2024'!$H$5:$H$15,MATCH(N15,'DS2024'!$G$5:$G$15,1)):
INDEX('DS2024'!$H$5:$H$15,MATCH(N15,'DS2024'!$G$5:$G$15,1)+1),
INDEX('DS2024'!$G$5:$G$15,MATCH(N15,'DS2024'!$G$5:$G$15,1)):
INDEX('DS2024'!$G$5:$G$15,MATCH(N15,'DS2024'!$G$5:$G$15,1)+1)),
IF($Z$3=Database!$A$5,
_xlfn.FORECAST.LINEAR(
N15,
INDEX('DS2024'!$K$5:$K$15,MATCH(N15,'DS2024'!$J$5:$J$15,1)):
INDEX('DS2024'!$K$5:$K$15,MATCH(N15,'DS2024'!$J$5:$J$15,1)+1),
INDEX('DS2024'!$J$5:$J$15,MATCH(N15,'DS2024'!$J$5:$J$15,1)):
INDEX('DS2024'!$J$5:$J$15,MATCH(N15,'DS2024'!$J$5:$J$15,1)+1)),
IF($Z$3=Database!$A$6,
_xlfn.FORECAST.LINEAR(
N15,
INDEX('DS2024'!$N$5:$N$15,MATCH(N15,'DS2024'!$M$5:$M$15,1)):
INDEX('DS2024'!$N$5:$N$15,MATCH(N15,'DS2024'!$M$5:$M$15,1)+1),
INDEX('DS2024'!$M$5:$M$15,MATCH(N15,'DS2024'!$M$5:$M$15,1)):
INDEX('DS2024'!$M$5:$M$15,MATCH(N15,'DS2024'!$M$5:$M$15,1)+1)),
IF($Z$3=Database!$A$7,
_xlfn.FORECAST.LINEAR(
N15,
INDEX('DS2024'!$Q$5:$Q$15,MATCH(N15,'DS2024'!$P$5:$P$15,1)):
INDEX('DS2024'!$Q$5:$Q$15,MATCH(N15,'DS2024'!$P$5:$P$15,1)+1),
INDEX('DS2024'!$P$5:$P$15,MATCH(N15,'DS2024'!$P$5:$P$15,1)):
INDEX('DS2024'!$P$5:$P$15,MATCH(N15,'DS2024'!$P$5:$P$15,1)+1)),
IF($Z$3=Database!$A$8,
_xlfn.FORECAST.LINEAR(
N15,
INDEX('DS2024'!$T$5:$T$15,MATCH(N15,'DS2024'!$S$5:$S$15,1)):
INDEX('DS2024'!$T$5:$T$15,MATCH(N15,'DS2024'!$S$5:$S$15,1)+1),
INDEX('DS2024'!$S$5:$S$15,MATCH(N15,'DS2024'!$S$5:$S$15,1)):
INDEX('DS2024'!$S$5:$S$15,MATCH(N15,'DS2024'!$S$5:$S$15,1)+1)),
IF($Z$3=Database!$A$9,
_xlfn.FORECAST.LINEAR(
N15,
INDEX('DS2024'!$W$5:$W$15,MATCH(N15,'DS2024'!$V$5:$V$15,1)):
INDEX('DS2024'!$W$5:$W$15,MATCH(N15,'DS2024'!$V$5:$V$15,1)+1),
INDEX('DS2024'!$V$5:$V$15,MATCH(N15,'DS2024'!$V$5:$V$15,1)):
INDEX('DS2024'!$V$5:$V$15,MATCH(N15,'DS2024'!$V$5:$V$15,1)+1)),
IF($Z$3=Database!$A$10,
_xlfn.FORECAST.LINEAR(
N15,
INDEX('DS2024'!$Z$5:$Z$15,MATCH(N15,'DS2024'!$Y$5:$Y$15,1)):
INDEX('DS2024'!$Z$5:$Z$15,MATCH(N15,'DS2024'!$Y$5:$Y$15,1)+1),
INDEX('DS2024'!$Y$5:$Y$15,MATCH(N15,'DS2024'!$Y$5:$Y$15,1)):
INDEX('DS2024'!$Y$5:$Y$15,MATCH(N15,'DS2024'!$Y$5:$Y$15,1)+1))
)))))))))))))))))))</f>
        <v>0.10325504616491468</v>
      </c>
      <c r="AA15" s="50">
        <f>IF($AA$3=Database!$A$11,
_xlfn.FORECAST.LINEAR(
P15,
INDEX('DS2024'!$B$20:$B$35,MATCH(P15,'DS2024'!$A$20:$A$35,1)):
INDEX('DS2024'!$B$20:$B$35,MATCH(P15,'DS2024'!$A$20:$A$35,1)+1),
INDEX('DS2024'!$A$20:$A$35,MATCH(P15,'DS2024'!$A$20:$A$35,1)):
INDEX('DS2024'!$A$20:$A$35,MATCH(P15,'DS2024'!$A$20:$A$35,1)+1)),
IF($AA$3=Database!$A$12,
_xlfn.FORECAST.LINEAR(
P15,
INDEX('DS2024'!$E$20:$E$35,MATCH(P15,'DS2024'!$D$20:$D$35,1)):
INDEX('DS2024'!$E$20:$E$35,MATCH(P15,'DS2024'!$D$20:$D$35,1)+1),
INDEX('DS2024'!$D$20:$D$35,MATCH(P15,'DS2024'!$D$20:$D$35,1)):
INDEX('DS2024'!$D$20:$D$35,MATCH(P15,'DS2024'!$D$20:$D$35,1)+1)),
IF($AA$3=Database!$A$13,
_xlfn.FORECAST.LINEAR(
P15,
INDEX('DS2024'!$H$20:$H$35,MATCH(P15,'DS2024'!$G$20:$G$35,1)):
INDEX('DS2024'!$H$20:$H$35,MATCH(P15,'DS2024'!$G$20:$G$35,1)+1),
INDEX('DS2024'!$G$20:$G$35,MATCH(P15,'DS2024'!$G$20:$G$35,1)):
INDEX('DS2024'!$G$20:$G$35,MATCH(P15,'DS2024'!$G$20:$G$35,1)+1)),
IF($AA$3=Database!$A$14,
_xlfn.FORECAST.LINEAR(
P15,
INDEX('DS2024'!$K$20:$K$35,MATCH(P15,'DS2024'!$J$20:$J$35,1)):
INDEX('DS2024'!$K$20:$K$35,MATCH(P15,'DS2024'!$J$20:$J$35,1)+1),
INDEX('DS2024'!$J$20:$J$35,MATCH(P15,'DS2024'!$J$20:$J$35,1)):
INDEX('DS2024'!$J$20:$J$35,MATCH(P15,'DS2024'!$J$20:$J$35,1)+1)),
IF($AA$3=Database!$A$15,
_xlfn.FORECAST.LINEAR(
P15,
INDEX('DS2024'!$N$20:$N$35,MATCH(P15,'DS2024'!$M$20:$M$35,1)):
INDEX('DS2024'!$N$20:$N$35,MATCH(P15,'DS2024'!$M$20:$M$35,1)+1),
INDEX('DS2024'!$M$20:$M$35,MATCH(P15,'DS2024'!$M$20:$M$35,1)):
INDEX('DS2024'!$M$20:$M$35,MATCH(P15,'DS2024'!$M$20:$M$35,1)+1)),
IF($AA$3=Database!$A$16,
_xlfn.FORECAST.LINEAR(
P15,
INDEX('DS2024'!$Q$20:$Q$35,MATCH(P15,'DS2024'!$P$20:$P$35,1)):
INDEX('DS2024'!$Q$20:$Q$35,MATCH(P15,'DS2024'!$P$20:$P$35,1)+1),
INDEX('DS2024'!$P$20:$P$35,MATCH(P15,'DS2024'!$P$20:$P$35,1)):
INDEX('DS2024'!$P$20:$P$35,MATCH(P15,'DS2024'!$P$20:$P$35,1)+1)),
IF($AA$3=Database!$A$17,
_xlfn.FORECAST.LINEAR(
P15,
INDEX('DS2024'!$T$20:$T$35,MATCH(P15,'DS2024'!$S$20:$S$35,1)):
INDEX('DS2024'!$T$20:$T$35,MATCH(P15,'DS2024'!$S$20:$S$35,1)+1),
INDEX('DS2024'!$S$20:$S$35,MATCH(P15,'DS2024'!$S$20:$S$35,1)):
INDEX('DS2024'!$S$20:$S$35,MATCH(P15,'DS2024'!$S$20:$S$35,1)+1)),
IF($AA$3=Database!$A$18,
_xlfn.FORECAST.LINEAR(
P15,
INDEX('DS2024'!$W$20:$W$35,MATCH(P15,'DS2024'!$V$20:$V$35,1)):
INDEX('DS2024'!$W$20:$W$35,MATCH(P15,'DS2024'!$V$20:$V$35,1)+1),
INDEX('DS2024'!$V$20:$V$35,MATCH(P15,'DS2024'!$V$20:$V$35,1)):
INDEX('DS2024'!$V$20:$V$35,MATCH(P15,'DS2024'!$V$20:$V$35,1)+1)),
IF($AA$3=Database!$A$19,
_xlfn.FORECAST.LINEAR(
P15,
INDEX('DS2024'!$Z$20:$Z$35,MATCH(P15,'DS2024'!$Y$20:$Y$35,1)):
INDEX('DS2024'!$Z$20:$Z$35,MATCH(P15,'DS2024'!$Y$20:$Y$35,1)+1),
INDEX('DS2024'!$Y$20:$Y$35,MATCH(P15,'DS2024'!$Y$20:$Y$35,1)):
INDEX('DS2024'!$Y$20:$Y$35,MATCH(P15,'DS2024'!$Y$20:$Y$35,1)+1)),
IF($AA$3=Database!$A$20,
_xlfn.FORECAST.LINEAR(
P15,
INDEX('DS2024'!$AC$20:$AC$35,MATCH(P15,'DS2024'!$AB$20:$AB$35,1)):
INDEX('DS2024'!$AC$20:$AC$35,MATCH(P15,'DS2024'!$AB$20:$AB$35,1)+1),
INDEX('DS2024'!$AB$20:$AB$35,MATCH(P15,'DS2024'!$AB$20:$AB$35,1)):
INDEX('DS2024'!$AB$20:$AB$35,MATCH(P15,'DS2024'!$AB$20:$AB$35,1)+1)),
IF($AA$3=Database!$A$2,
_xlfn.FORECAST.LINEAR(
P15,
INDEX('DS2024'!$B$5:$B$15,MATCH(P15,'DS2024'!$A$5:$A$15,1)):
INDEX('DS2024'!$B$5:$B$15,MATCH(P15,'DS2024'!$A$5:$A$15,1)+1),
INDEX('DS2024'!$A$5:$A$15,MATCH(P15,'DS2024'!$A$5:$A$15,1)):
INDEX('DS2024'!$A$5:$A$15,MATCH(P15,'DS2024'!$A$5:$A$15,1)+1)),
IF($AA$3=Database!$A$3,
_xlfn.FORECAST.LINEAR(
P15,
INDEX('DS2024'!$E$5:$E$15,MATCH(P15,'DS2024'!$D$5:$D$15,1)):
INDEX('DS2024'!$E$5:$E$15,MATCH(P15,'DS2024'!$D$5:$D$15,1)+1),
INDEX('DS2024'!$D$5:$D$15,MATCH(P15,'DS2024'!$D$5:$D$15,1)):
INDEX('DS2024'!$D$5:$D$15,MATCH(P15,'DS2024'!$D$5:$D$15,1)+1)),
IF($AA$3=Database!$A$4,
_xlfn.FORECAST.LINEAR(
P15,
INDEX('DS2024'!$H$5:$H$15,MATCH(P15,'DS2024'!$G$5:$G$15,1)):
INDEX('DS2024'!$H$5:$H$15,MATCH(P15,'DS2024'!$G$5:$G$15,1)+1),
INDEX('DS2024'!$G$5:$G$15,MATCH(P15,'DS2024'!$G$5:$G$15,1)):
INDEX('DS2024'!$G$5:$G$15,MATCH(P15,'DS2024'!$G$5:$G$15,1)+1)),
IF($AA$3=Database!$A$5,
_xlfn.FORECAST.LINEAR(
P15,
INDEX('DS2024'!$K$5:$K$15,MATCH(P15,'DS2024'!$J$5:$J$15,1)):
INDEX('DS2024'!$K$5:$K$15,MATCH(P15,'DS2024'!$J$5:$J$15,1)+1),
INDEX('DS2024'!$J$5:$J$15,MATCH(P15,'DS2024'!$J$5:$J$15,1)):
INDEX('DS2024'!$J$5:$J$15,MATCH(P15,'DS2024'!$J$5:$J$15,1)+1)),
IF($AA$3=Database!$A$6,
_xlfn.FORECAST.LINEAR(
P15,
INDEX('DS2024'!$N$5:$N$15,MATCH(P15,'DS2024'!$M$5:$M$15,1)):
INDEX('DS2024'!$N$5:$N$15,MATCH(P15,'DS2024'!$M$5:$M$15,1)+1),
INDEX('DS2024'!$M$5:$M$15,MATCH(P15,'DS2024'!$M$5:$M$15,1)):
INDEX('DS2024'!$M$5:$M$15,MATCH(P15,'DS2024'!$M$5:$M$15,1)+1)),
IF($AA$3=Database!$A$7,
_xlfn.FORECAST.LINEAR(
P15,
INDEX('DS2024'!$Q$5:$Q$15,MATCH(P15,'DS2024'!$P$5:$P$15,1)):
INDEX('DS2024'!$Q$5:$Q$15,MATCH(P15,'DS2024'!$P$5:$P$15,1)+1),
INDEX('DS2024'!$P$5:$P$15,MATCH(P15,'DS2024'!$P$5:$P$15,1)):
INDEX('DS2024'!$P$5:$P$15,MATCH(P15,'DS2024'!$P$5:$P$15,1)+1)),
IF($AA$3=Database!$A$8,
_xlfn.FORECAST.LINEAR(
P15,
INDEX('DS2024'!$T$5:$T$15,MATCH(P15,'DS2024'!$S$5:$S$15,1)):
INDEX('DS2024'!$T$5:$T$15,MATCH(P15,'DS2024'!$S$5:$S$15,1)+1),
INDEX('DS2024'!$S$5:$S$15,MATCH(P15,'DS2024'!$S$5:$S$15,1)):
INDEX('DS2024'!$S$5:$S$15,MATCH(P15,'DS2024'!$S$5:$S$15,1)+1)),
IF($AA$3=Database!$A$9,
_xlfn.FORECAST.LINEAR(
P15,
INDEX('DS2024'!$W$5:$W$15,MATCH(P15,'DS2024'!$V$5:$V$15,1)):
INDEX('DS2024'!$W$5:$W$15,MATCH(P15,'DS2024'!$V$5:$V$15,1)+1),
INDEX('DS2024'!$V$5:$V$15,MATCH(P15,'DS2024'!$V$5:$V$15,1)):
INDEX('DS2024'!$V$5:$V$15,MATCH(P15,'DS2024'!$V$5:$V$15,1)+1)),
IF($AA$3=Database!$A$10,
_xlfn.FORECAST.LINEAR(
P15,
INDEX('DS2024'!$Z$5:$Z$15,MATCH(P15,'DS2024'!$Y$5:$Y$15,1)):
INDEX('DS2024'!$Z$5:$Z$15,MATCH(P15,'DS2024'!$Y$5:$Y$15,1)+1),
INDEX('DS2024'!$Y$5:$Y$15,MATCH(P15,'DS2024'!$Y$5:$Y$15,1)):
INDEX('DS2024'!$Y$5:$Y$15,MATCH(P15,'DS2024'!$Y$5:$Y$15,1)+1))
)))))))))))))))))))</f>
        <v>0.10364059314920661</v>
      </c>
      <c r="AB15" s="50">
        <f>IF($AB$3=Database!$A$11,
_xlfn.FORECAST.LINEAR(
R15,
INDEX('DS2024'!$B$20:$B$35,MATCH(R15,'DS2024'!$A$20:$A$35,1)):
INDEX('DS2024'!$B$20:$B$35,MATCH(R15,'DS2024'!$A$20:$A$35,1)+1),
INDEX('DS2024'!$A$20:$A$35,MATCH(R15,'DS2024'!$A$20:$A$35,1)):
INDEX('DS2024'!$A$20:$A$35,MATCH(R15,'DS2024'!$A$20:$A$35,1)+1)),
IF($AB$3=Database!$A$12,
_xlfn.FORECAST.LINEAR(
R15,
INDEX('DS2024'!$E$20:$E$35,MATCH(R15,'DS2024'!$D$20:$D$35,1)):
INDEX('DS2024'!$E$20:$E$35,MATCH(R15,'DS2024'!$D$20:$D$35,1)+1),
INDEX('DS2024'!$D$20:$D$35,MATCH(R15,'DS2024'!$D$20:$D$35,1)):
INDEX('DS2024'!$D$20:$D$35,MATCH(R15,'DS2024'!$D$20:$D$35,1)+1)),
IF($AB$3=Database!$A$13,
_xlfn.FORECAST.LINEAR(
R15,
INDEX('DS2024'!$H$20:$H$35,MATCH(R15,'DS2024'!$G$20:$G$35,1)):
INDEX('DS2024'!$H$20:$H$35,MATCH(R15,'DS2024'!$G$20:$G$35,1)+1),
INDEX('DS2024'!$G$20:$G$35,MATCH(R15,'DS2024'!$G$20:$G$35,1)):
INDEX('DS2024'!$G$20:$G$35,MATCH(R15,'DS2024'!$G$20:$G$35,1)+1)),
IF($AB$3=Database!$A$14,
_xlfn.FORECAST.LINEAR(
R15,
INDEX('DS2024'!$K$20:$K$35,MATCH(R15,'DS2024'!$J$20:$J$35,1)):
INDEX('DS2024'!$K$20:$K$35,MATCH(R15,'DS2024'!$J$20:$J$35,1)+1),
INDEX('DS2024'!$J$20:$J$35,MATCH(R15,'DS2024'!$J$20:$J$35,1)):
INDEX('DS2024'!$J$20:$J$35,MATCH(R15,'DS2024'!$J$20:$J$35,1)+1)),
IF($AB$3=Database!$A$15,
_xlfn.FORECAST.LINEAR(
R15,
INDEX('DS2024'!$N$20:$N$35,MATCH(R15,'DS2024'!$M$20:$M$35,1)):
INDEX('DS2024'!$N$20:$N$35,MATCH(R15,'DS2024'!$M$20:$M$35,1)+1),
INDEX('DS2024'!$M$20:$M$35,MATCH(R15,'DS2024'!$M$20:$M$35,1)):
INDEX('DS2024'!$M$20:$M$35,MATCH(R15,'DS2024'!$M$20:$M$35,1)+1)),
IF($AB$3=Database!$A$16,
_xlfn.FORECAST.LINEAR(
R15,
INDEX('DS2024'!$Q$20:$Q$35,MATCH(R15,'DS2024'!$P$20:$P$35,1)):
INDEX('DS2024'!$Q$20:$Q$35,MATCH(R15,'DS2024'!$P$20:$P$35,1)+1),
INDEX('DS2024'!$P$20:$P$35,MATCH(R15,'DS2024'!$P$20:$P$35,1)):
INDEX('DS2024'!$P$20:$P$35,MATCH(R15,'DS2024'!$P$20:$P$35,1)+1)),
IF($AB$3=Database!$A$17,
_xlfn.FORECAST.LINEAR(
R15,
INDEX('DS2024'!$T$20:$T$35,MATCH(R15,'DS2024'!$S$20:$S$35,1)):
INDEX('DS2024'!$T$20:$T$35,MATCH(R15,'DS2024'!$S$20:$S$35,1)+1),
INDEX('DS2024'!$S$20:$S$35,MATCH(R15,'DS2024'!$S$20:$S$35,1)):
INDEX('DS2024'!$S$20:$S$35,MATCH(R15,'DS2024'!$S$20:$S$35,1)+1)),
IF($AB$3=Database!$A$18,
_xlfn.FORECAST.LINEAR(
R15,
INDEX('DS2024'!$W$20:$W$35,MATCH(R15,'DS2024'!$V$20:$V$35,1)):
INDEX('DS2024'!$W$20:$W$35,MATCH(R15,'DS2024'!$V$20:$V$35,1)+1),
INDEX('DS2024'!$V$20:$V$35,MATCH(R15,'DS2024'!$V$20:$V$35,1)):
INDEX('DS2024'!$V$20:$V$35,MATCH(R15,'DS2024'!$V$20:$V$35,1)+1)),
IF($AB$3=Database!$A$19,
_xlfn.FORECAST.LINEAR(
R15,
INDEX('DS2024'!$Z$20:$Z$35,MATCH(R15,'DS2024'!$Y$20:$Y$35,1)):
INDEX('DS2024'!$Z$20:$Z$35,MATCH(R15,'DS2024'!$Y$20:$Y$35,1)+1),
INDEX('DS2024'!$Y$20:$Y$35,MATCH(R15,'DS2024'!$Y$20:$Y$35,1)):
INDEX('DS2024'!$Y$20:$Y$35,MATCH(R15,'DS2024'!$Y$20:$Y$35,1)+1)),
IF($AB$3=Database!$A$20,
_xlfn.FORECAST.LINEAR(
R15,
INDEX('DS2024'!$AC$20:$AC$35,MATCH(R15,'DS2024'!$AB$20:$AB$35,1)):
INDEX('DS2024'!$AC$20:$AC$35,MATCH(R15,'DS2024'!$AB$20:$AB$35,1)+1),
INDEX('DS2024'!$AB$20:$AB$35,MATCH(R15,'DS2024'!$AB$20:$AB$35,1)):
INDEX('DS2024'!$AB$20:$AB$35,MATCH(R15,'DS2024'!$AB$20:$AB$35,1)+1)),
IF($AB$3=Database!$A$2,
_xlfn.FORECAST.LINEAR(
R15,
INDEX('DS2024'!$B$5:$B$15,MATCH(R15,'DS2024'!$A$5:$A$15,1)):
INDEX('DS2024'!$B$5:$B$15,MATCH(R15,'DS2024'!$A$5:$A$15,1)+1),
INDEX('DS2024'!$A$5:$A$15,MATCH(R15,'DS2024'!$A$5:$A$15,1)):
INDEX('DS2024'!$A$5:$A$15,MATCH(R15,'DS2024'!$A$5:$A$15,1)+1)),
IF($AB$3=Database!$A$3,
_xlfn.FORECAST.LINEAR(
R15,
INDEX('DS2024'!$E$5:$E$15,MATCH(R15,'DS2024'!$D$5:$D$15,1)):
INDEX('DS2024'!$E$5:$E$15,MATCH(R15,'DS2024'!$D$5:$D$15,1)+1),
INDEX('DS2024'!$D$5:$D$15,MATCH(R15,'DS2024'!$D$5:$D$15,1)):
INDEX('DS2024'!$D$5:$D$15,MATCH(R15,'DS2024'!$D$5:$D$15,1)+1)),
IF($AB$3=Database!$A$4,
_xlfn.FORECAST.LINEAR(
R15,
INDEX('DS2024'!$H$5:$H$15,MATCH(R15,'DS2024'!$G$5:$G$15,1)):
INDEX('DS2024'!$H$5:$H$15,MATCH(R15,'DS2024'!$G$5:$G$15,1)+1),
INDEX('DS2024'!$G$5:$G$15,MATCH(R15,'DS2024'!$G$5:$G$15,1)):
INDEX('DS2024'!$G$5:$G$15,MATCH(R15,'DS2024'!$G$5:$G$15,1)+1)),
IF($AB$3=Database!$A$5,
_xlfn.FORECAST.LINEAR(
R15,
INDEX('DS2024'!$K$5:$K$15,MATCH(R15,'DS2024'!$J$5:$J$15,1)):
INDEX('DS2024'!$K$5:$K$15,MATCH(R15,'DS2024'!$J$5:$J$15,1)+1),
INDEX('DS2024'!$J$5:$J$15,MATCH(R15,'DS2024'!$J$5:$J$15,1)):
INDEX('DS2024'!$J$5:$J$15,MATCH(R15,'DS2024'!$J$5:$J$15,1)+1)),
IF($AB$3=Database!$A$6,
_xlfn.FORECAST.LINEAR(
R15,
INDEX('DS2024'!$N$5:$N$15,MATCH(R15,'DS2024'!$M$5:$M$15,1)):
INDEX('DS2024'!$N$5:$N$15,MATCH(R15,'DS2024'!$M$5:$M$15,1)+1),
INDEX('DS2024'!$M$5:$M$15,MATCH(R15,'DS2024'!$M$5:$M$15,1)):
INDEX('DS2024'!$M$5:$M$15,MATCH(R15,'DS2024'!$M$5:$M$15,1)+1)),
IF($AB$3=Database!$A$7,
_xlfn.FORECAST.LINEAR(
R15,
INDEX('DS2024'!$Q$5:$Q$15,MATCH(R15,'DS2024'!$P$5:$P$15,1)):
INDEX('DS2024'!$Q$5:$Q$15,MATCH(R15,'DS2024'!$P$5:$P$15,1)+1),
INDEX('DS2024'!$P$5:$P$15,MATCH(R15,'DS2024'!$P$5:$P$15,1)):
INDEX('DS2024'!$P$5:$P$15,MATCH(R15,'DS2024'!$P$5:$P$15,1)+1)),
IF($AB$3=Database!$A$8,
_xlfn.FORECAST.LINEAR(
R15,
INDEX('DS2024'!$T$5:$T$15,MATCH(R15,'DS2024'!$S$5:$S$15,1)):
INDEX('DS2024'!$T$5:$T$15,MATCH(R15,'DS2024'!$S$5:$S$15,1)+1),
INDEX('DS2024'!$S$5:$S$15,MATCH(R15,'DS2024'!$S$5:$S$15,1)):
INDEX('DS2024'!$S$5:$S$15,MATCH(R15,'DS2024'!$S$5:$S$15,1)+1)),
IF($AB$3=Database!$A$9,
_xlfn.FORECAST.LINEAR(
R15,
INDEX('DS2024'!$W$5:$W$15,MATCH(R15,'DS2024'!$V$5:$V$15,1)):
INDEX('DS2024'!$W$5:$W$15,MATCH(R15,'DS2024'!$V$5:$V$15,1)+1),
INDEX('DS2024'!$V$5:$V$15,MATCH(R15,'DS2024'!$V$5:$V$15,1)):
INDEX('DS2024'!$V$5:$V$15,MATCH(R15,'DS2024'!$V$5:$V$15,1)+1)),
IF($AB$3=Database!$A$10,
_xlfn.FORECAST.LINEAR(
R15,
INDEX('DS2024'!$Z$5:$Z$15,MATCH(R15,'DS2024'!$Y$5:$Y$15,1)):
INDEX('DS2024'!$Z$5:$Z$15,MATCH(R15,'DS2024'!$Y$5:$Y$15,1)+1),
INDEX('DS2024'!$Y$5:$Y$15,MATCH(R15,'DS2024'!$Y$5:$Y$15,1)):
INDEX('DS2024'!$Y$5:$Y$15,MATCH(R15,'DS2024'!$Y$5:$Y$15,1)+1))
)))))))))))))))))))</f>
        <v>0.10434341900155883</v>
      </c>
      <c r="AC15" s="82">
        <f t="shared" si="0"/>
        <v>0.46424717944775884</v>
      </c>
      <c r="AD15" s="82">
        <f t="shared" si="1"/>
        <v>0.46497158052381687</v>
      </c>
      <c r="AE15" s="82">
        <f t="shared" si="2"/>
        <v>0.33302416104359894</v>
      </c>
      <c r="AF15" s="82">
        <f t="shared" si="3"/>
        <v>0.46434163699895215</v>
      </c>
      <c r="AG15" s="82">
        <f t="shared" si="4"/>
        <v>0.46346977341491608</v>
      </c>
      <c r="AH15" s="82">
        <f t="shared" si="5"/>
        <v>0.2006191553038208</v>
      </c>
      <c r="AI15" s="82">
        <f t="shared" si="6"/>
        <v>0.46288468023810003</v>
      </c>
      <c r="AJ15" s="83">
        <f t="shared" si="7"/>
        <v>0.46335289068969848</v>
      </c>
      <c r="AK15" s="83">
        <f t="shared" si="8"/>
        <v>0.46420640640407829</v>
      </c>
      <c r="AL15" s="42"/>
      <c r="AM15" s="42"/>
      <c r="AN15" s="42"/>
      <c r="AO15" s="42"/>
      <c r="AP15" s="42"/>
      <c r="AQ15" s="42"/>
      <c r="AR15" s="42"/>
      <c r="AS15" s="42"/>
      <c r="AT15" s="42"/>
      <c r="BD15" s="83" t="e">
        <f>#REF!/10</f>
        <v>#REF!</v>
      </c>
      <c r="BE15" s="83" t="e">
        <f>#REF!/10</f>
        <v>#REF!</v>
      </c>
      <c r="BF15" s="83" t="e">
        <f>#REF!/10</f>
        <v>#REF!</v>
      </c>
      <c r="BG15" s="83" t="e">
        <f>#REF!/10</f>
        <v>#REF!</v>
      </c>
      <c r="BH15" s="83">
        <f t="shared" si="9"/>
        <v>0</v>
      </c>
      <c r="BI15" s="83">
        <f t="shared" si="10"/>
        <v>0</v>
      </c>
      <c r="BJ15" s="83">
        <f t="shared" si="11"/>
        <v>0</v>
      </c>
      <c r="BK15" s="83">
        <f t="shared" si="12"/>
        <v>0</v>
      </c>
      <c r="BL15" s="83">
        <f t="shared" si="13"/>
        <v>0</v>
      </c>
    </row>
    <row r="16" spans="1:65" ht="14.25" customHeight="1">
      <c r="A16" s="31">
        <v>10</v>
      </c>
      <c r="B16" s="42">
        <f>'Evaluasi 100 C'!B16</f>
        <v>107.60899999999999</v>
      </c>
      <c r="C16" s="42">
        <f>'Evaluasi 100 C'!C16</f>
        <v>-0.35986970605878821</v>
      </c>
      <c r="D16" s="42">
        <f>'Evaluasi 100 C'!E16</f>
        <v>108.739</v>
      </c>
      <c r="E16" s="42">
        <f>'Evaluasi 100 C'!F16</f>
        <v>-0.36000527894421114</v>
      </c>
      <c r="F16" s="42">
        <f>'Evaluasi 100 C'!H16</f>
        <v>107.482</v>
      </c>
      <c r="G16" s="42">
        <f>'Evaluasi 100 C'!I16</f>
        <v>-0.22901388057915517</v>
      </c>
      <c r="H16" s="42">
        <f>'Evaluasi 100 C'!K16</f>
        <v>107.822</v>
      </c>
      <c r="I16" s="42">
        <f>'Evaluasi 100 C'!L16</f>
        <v>-0.35989526094781038</v>
      </c>
      <c r="J16" s="42">
        <f>'Evaluasi 100 C'!N16</f>
        <v>105.979</v>
      </c>
      <c r="K16" s="42">
        <f>'Evaluasi 100 C'!O16</f>
        <v>-0.3596741451709658</v>
      </c>
      <c r="L16" s="42">
        <f>'Evaluasi 100 C'!Q16</f>
        <v>107.407</v>
      </c>
      <c r="M16" s="42">
        <f>'Evaluasi 100 C'!R16</f>
        <v>-1.6866251198465965E-2</v>
      </c>
      <c r="N16" s="42">
        <f>'Evaluasi 100 C'!T16</f>
        <v>105.459</v>
      </c>
      <c r="O16" s="42">
        <f>'Evaluasi 100 C'!U16</f>
        <v>-0.35961175764847025</v>
      </c>
      <c r="P16" s="42">
        <f>'Evaluasi 100 C'!W16</f>
        <v>105.95699999999999</v>
      </c>
      <c r="Q16" s="42">
        <f>'Evaluasi 100 C'!X16</f>
        <v>-0.35967150569886019</v>
      </c>
      <c r="R16" s="42">
        <f>'Evaluasi 100 C'!Z16</f>
        <v>107.678</v>
      </c>
      <c r="S16" s="50">
        <f>'Evaluasi 100 C'!AA16</f>
        <v>-0.35987798440311936</v>
      </c>
      <c r="T16" s="50">
        <f>IF($T$3=Database!$A$11,
_xlfn.FORECAST.LINEAR(
B16,
INDEX('DS2024'!$B$20:$B$35,MATCH(B16,'DS2024'!$A$20:$A$35,1)):
INDEX('DS2024'!$B$20:$B$35,MATCH(B16,'DS2024'!$A$20:$A$35,1)+1),
INDEX('DS2024'!$A$20:$A$35,MATCH(B16,'DS2024'!$A$20:$A$35,1)):
INDEX('DS2024'!$A$20:$A$35,MATCH(B16,'DS2024'!$A$20:$A$35,1)+1)),
IF($T$3=Database!$A$12,
_xlfn.FORECAST.LINEAR(
B16,
INDEX('DS2024'!$E$20:$E$35,MATCH(B16,'DS2024'!$D$20:$D$35,1)):
INDEX('DS2024'!$E$20:$E$35,MATCH(B16,'DS2024'!$D$20:$D$35,1)+1),
INDEX('DS2024'!$D$20:$D$35,MATCH(B16,'DS2024'!$D$20:$D$35,1)):
INDEX('DS2024'!$D$20:$D$35,MATCH(B16,'DS2024'!$D$20:$D$35,1)+1)),
IF($T$3=Database!$A$13,
_xlfn.FORECAST.LINEAR(
B16,
INDEX('DS2024'!$H$20:$H$35,MATCH(B16,'DS2024'!$G$20:$G$35,1)):
INDEX('DS2024'!$H$20:$H$35,MATCH(B16,'DS2024'!$G$20:$G$35,1)+1),
INDEX('DS2024'!$G$20:$G$35,MATCH(B16,'DS2024'!$G$20:$G$35,1)):
INDEX('DS2024'!$G$20:$G$35,MATCH(B16,'DS2024'!$G$20:$G$35,1)+1)),
IF($T$3=Database!$A$14,
_xlfn.FORECAST.LINEAR(
B16,
INDEX('DS2024'!$K$20:$K$35,MATCH(B16,'DS2024'!$J$20:$J$35,1)):
INDEX('DS2024'!$K$20:$K$35,MATCH(B16,'DS2024'!$J$20:$J$35,1)+1),
INDEX('DS2024'!$J$20:$J$35,MATCH(B16,'DS2024'!$J$20:$J$35,1)):
INDEX('DS2024'!$J$20:$J$35,MATCH(B16,'DS2024'!$J$20:$J$35,1)+1)),
IF($T$3=Database!$A$15,
_xlfn.FORECAST.LINEAR(
B16,
INDEX('DS2024'!$N$20:$N$35,MATCH(B16,'DS2024'!$M$20:$M$35,1)):
INDEX('DS2024'!$N$20:$N$35,MATCH(B16,'DS2024'!$M$20:$M$35,1)+1),
INDEX('DS2024'!$M$20:$M$35,MATCH(B16,'DS2024'!$M$20:$M$35,1)):
INDEX('DS2024'!$M$20:$M$35,MATCH(B16,'DS2024'!$M$20:$M$35,1)+1)),
IF($T$3=Database!$A$16,
_xlfn.FORECAST.LINEAR(
B16,
INDEX('DS2024'!$Q$20:$Q$35,MATCH(B16,'DS2024'!$P$20:$P$35,1)):
INDEX('DS2024'!$Q$20:$Q$35,MATCH(B16,'DS2024'!$P$20:$P$35,1)+1),
INDEX('DS2024'!$P$20:$P$35,MATCH(B16,'DS2024'!$P$20:$P$35,1)):
INDEX('DS2024'!$P$20:$P$35,MATCH(B16,'DS2024'!$P$20:$P$35,1)+1)),
IF($T$3=Database!$A$17,
_xlfn.FORECAST.LINEAR(
B16,
INDEX('DS2024'!$T$20:$T$35,MATCH(B16,'DS2024'!$S$20:$S$35,1)):
INDEX('DS2024'!$T$20:$T$35,MATCH(B16,'DS2024'!$S$20:$S$35,1)+1),
INDEX('DS2024'!$S$20:$S$35,MATCH(B16,'DS2024'!$S$20:$S$35,1)):
INDEX('DS2024'!$S$20:$S$35,MATCH(B16,'DS2024'!$S$20:$S$35,1)+1)),
IF($T$3=Database!$A$18,
_xlfn.FORECAST.LINEAR(
B16,
INDEX('DS2024'!$W$20:$W$35,MATCH(B16,'DS2024'!$V$20:$V$35,1)):
INDEX('DS2024'!$W$20:$W$35,MATCH(B16,'DS2024'!$V$20:$V$35,1)+1),
INDEX('DS2024'!$V$20:$V$35,MATCH(B16,'DS2024'!$V$20:$V$35,1)):
INDEX('DS2024'!$V$20:$V$35,MATCH(B16,'DS2024'!$V$20:$V$35,1)+1)),
IF($T$3=Database!$A$19,
_xlfn.FORECAST.LINEAR(
B16,
INDEX('DS2024'!$Z$20:$Z$35,MATCH(B16,'DS2024'!$Y$20:$Y$35,1)):
INDEX('DS2024'!$Z$20:$Z$35,MATCH(B16,'DS2024'!$Y$20:$Y$35,1)+1),
INDEX('DS2024'!$Y$20:$Y$35,MATCH(B16,'DS2024'!$Y$20:$Y$35,1)):
INDEX('DS2024'!$Y$20:$Y$35,MATCH(B16,'DS2024'!$Y$20:$Y$35,1)+1)),
IF($T$3=Database!$A$20,
_xlfn.FORECAST.LINEAR(
B16,
INDEX('DS2024'!$AC$20:$AC$35,MATCH(B16,'DS2024'!$AB$20:$AB$35,1)):
INDEX('DS2024'!$AC$20:$AC$35,MATCH(B16,'DS2024'!$AB$20:$AB$35,1)+1),
INDEX('DS2024'!$AB$20:$AB$35,MATCH(B16,'DS2024'!$AB$20:$AB$35,1)):
INDEX('DS2024'!$AB$20:$AB$35,MATCH(B16,'DS2024'!$AB$20:$AB$35,1)+1)),
IF($T$3=Database!$A$2,
_xlfn.FORECAST.LINEAR(
B16,
INDEX('DS2024'!$B$5:$B$15,MATCH(B16,'DS2024'!$A$5:$A$15,1)):
INDEX('DS2024'!$B$5:$B$15,MATCH(B16,'DS2024'!$A$5:$A$15,1)+1),
INDEX('DS2024'!$A$5:$A$15,MATCH(B16,'DS2024'!$A$5:$A$15,1)):
INDEX('DS2024'!$A$5:$A$15,MATCH(B16,'DS2024'!$A$5:$A$15,1)+1)),
IF($T$3=Database!$A$3,
_xlfn.FORECAST.LINEAR(
B16,
INDEX('DS2024'!$E$5:$E$15,MATCH(B16,'DS2024'!$D$5:$D$15,1)):
INDEX('DS2024'!$E$5:$E$15,MATCH(B16,'DS2024'!$D$5:$D$15,1)+1),
INDEX('DS2024'!$D$5:$D$15,MATCH(B16,'DS2024'!$D$5:$D$15,1)):
INDEX('DS2024'!$D$5:$D$15,MATCH(B16,'DS2024'!$D$5:$D$15,1)+1)),
IF($T$3=Database!$A$4,
_xlfn.FORECAST.LINEAR(
B16,
INDEX('DS2024'!$H$5:$H$15,MATCH(B16,'DS2024'!$G$5:$G$15,1)):
INDEX('DS2024'!$H$5:$H$15,MATCH(B16,'DS2024'!$G$5:$G$15,1)+1),
INDEX('DS2024'!$G$5:$G$15,MATCH(B16,'DS2024'!$G$5:$G$15,1)):
INDEX('DS2024'!$G$5:$G$15,MATCH(B16,'DS2024'!$G$5:$G$15,1)+1)),
IF($T$3=Database!$A$5,
_xlfn.FORECAST.LINEAR(
B16,
INDEX('DS2024'!$K$5:$K$15,MATCH(B16,'DS2024'!$J$5:$J$15,1)):
INDEX('DS2024'!$K$5:$K$15,MATCH(B16,'DS2024'!$J$5:$J$15,1)+1),
INDEX('DS2024'!$J$5:$J$15,MATCH(B16,'DS2024'!$J$5:$J$15,1)):
INDEX('DS2024'!$J$5:$J$15,MATCH(B16,'DS2024'!$J$5:$J$15,1)+1)),
IF($T$3=Database!$A$6,
_xlfn.FORECAST.LINEAR(
B16,
INDEX('DS2024'!$N$5:$N$15,MATCH(B16,'DS2024'!$M$5:$M$15,1)):
INDEX('DS2024'!$N$5:$N$15,MATCH(B16,'DS2024'!$M$5:$M$15,1)+1),
INDEX('DS2024'!$M$5:$M$15,MATCH(B16,'DS2024'!$M$5:$M$15,1)):
INDEX('DS2024'!$M$5:$M$15,MATCH(B16,'DS2024'!$M$5:$M$15,1)+1)),
IF($T$3=Database!$A$7,
_xlfn.FORECAST.LINEAR(
B16,
INDEX('DS2024'!$Q$5:$Q$15,MATCH(B16,'DS2024'!$P$5:$P$15,1)):
INDEX('DS2024'!$Q$5:$Q$15,MATCH(B16,'DS2024'!$P$5:$P$15,1)+1),
INDEX('DS2024'!$P$5:$P$15,MATCH(B16,'DS2024'!$P$5:$P$15,1)):
INDEX('DS2024'!$P$5:$P$15,MATCH(B16,'DS2024'!$P$5:$P$15,1)+1)),
IF($T$3=Database!$A$8,
_xlfn.FORECAST.LINEAR(
B16,
INDEX('DS2024'!$T$5:$T$15,MATCH(B16,'DS2024'!$S$5:$S$15,1)):
INDEX('DS2024'!$T$5:$T$15,MATCH(B16,'DS2024'!$S$5:$S$15,1)+1),
INDEX('DS2024'!$S$5:$S$15,MATCH(B16,'DS2024'!$S$5:$S$15,1)):
INDEX('DS2024'!$S$5:$S$15,MATCH(B16,'DS2024'!$S$5:$S$15,1)+1)),
IF($T$3=Database!$A$9,
_xlfn.FORECAST.LINEAR(
B16,
INDEX('DS2024'!$W$5:$W$15,MATCH(B16,'DS2024'!$V$5:$V$15,1)):
INDEX('DS2024'!$W$5:$W$15,MATCH(B16,'DS2024'!$V$5:$V$15,1)+1),
INDEX('DS2024'!$V$5:$V$15,MATCH(B16,'DS2024'!$V$5:$V$15,1)):
INDEX('DS2024'!$V$5:$V$15,MATCH(B16,'DS2024'!$V$5:$V$15,1)+1)),
IF($T$3=Database!$A$10,
_xlfn.FORECAST.LINEAR(
B16,
INDEX('DS2024'!$Z$5:$Z$15,MATCH(B16,'DS2024'!$Y$5:$Y$15,1)):
INDEX('DS2024'!$Z$5:$Z$15,MATCH(B16,'DS2024'!$Y$5:$Y$15,1)+1),
INDEX('DS2024'!$Y$5:$Y$15,MATCH(B16,'DS2024'!$Y$5:$Y$15,1)):
INDEX('DS2024'!$Y$5:$Y$15,MATCH(B16,'DS2024'!$Y$5:$Y$15,1)+1))
)))))))))))))))))))</f>
        <v>0.1043747551860586</v>
      </c>
      <c r="U16" s="50">
        <f>IF($U$3=Database!$A$11,
_xlfn.FORECAST.LINEAR(
D16,
INDEX('DS2024'!$B$20:$B$35,MATCH(D16,'DS2024'!$A$20:$A$35,1)):
INDEX('DS2024'!$B$20:$B$35,MATCH(D16,'DS2024'!$A$20:$A$35,1)+1),
INDEX('DS2024'!$A$20:$A$35,MATCH(D16,'DS2024'!$A$20:$A$35,1)):
INDEX('DS2024'!$A$20:$A$35,MATCH(D16,'DS2024'!$A$20:$A$35,1)+1)),
IF($U$3=Database!$A$12,
_xlfn.FORECAST.LINEAR(
D16,
INDEX('DS2024'!$E$20:$E$35,MATCH(D16,'DS2024'!$D$20:$D$35,1)):
INDEX('DS2024'!$E$20:$E$35,MATCH(D16,'DS2024'!$D$20:$D$35,1)+1),
INDEX('DS2024'!$D$20:$D$35,MATCH(D16,'DS2024'!$D$20:$D$35,1)):
INDEX('DS2024'!$D$20:$D$35,MATCH(D16,'DS2024'!$D$20:$D$35,1)+1)),
IF($U$3=Database!$A$13,
_xlfn.FORECAST.LINEAR(
D16,
INDEX('DS2024'!$H$20:$H$35,MATCH(D16,'DS2024'!$G$20:$G$35,1)):
INDEX('DS2024'!$H$20:$H$35,MATCH(D16,'DS2024'!$G$20:$G$35,1)+1),
INDEX('DS2024'!$G$20:$G$35,MATCH(D16,'DS2024'!$G$20:$G$35,1)):
INDEX('DS2024'!$G$20:$G$35,MATCH(D16,'DS2024'!$G$20:$G$35,1)+1)),
IF($U$3=Database!$A$14,
_xlfn.FORECAST.LINEAR(
D16,
INDEX('DS2024'!$K$20:$K$35,MATCH(D16,'DS2024'!$J$20:$J$35,1)):
INDEX('DS2024'!$K$20:$K$35,MATCH(D16,'DS2024'!$J$20:$J$35,1)+1),
INDEX('DS2024'!$J$20:$J$35,MATCH(D16,'DS2024'!$J$20:$J$35,1)):
INDEX('DS2024'!$J$20:$J$35,MATCH(D16,'DS2024'!$J$20:$J$35,1)+1)),
IF($U$3=Database!$A$15,
_xlfn.FORECAST.LINEAR(
D16,
INDEX('DS2024'!$N$20:$N$35,MATCH(D16,'DS2024'!$M$20:$M$35,1)):
INDEX('DS2024'!$N$20:$N$35,MATCH(D16,'DS2024'!$M$20:$M$35,1)+1),
INDEX('DS2024'!$M$20:$M$35,MATCH(D16,'DS2024'!$M$20:$M$35,1)):
INDEX('DS2024'!$M$20:$M$35,MATCH(D16,'DS2024'!$M$20:$M$35,1)+1)),
IF($U$3=Database!$A$16,
_xlfn.FORECAST.LINEAR(
D16,
INDEX('DS2024'!$Q$20:$Q$35,MATCH(D16,'DS2024'!$P$20:$P$35,1)):
INDEX('DS2024'!$Q$20:$Q$35,MATCH(D16,'DS2024'!$P$20:$P$35,1)+1),
INDEX('DS2024'!$P$20:$P$35,MATCH(D16,'DS2024'!$P$20:$P$35,1)):
INDEX('DS2024'!$P$20:$P$35,MATCH(D16,'DS2024'!$P$20:$P$35,1)+1)),
IF($U$3=Database!$A$17,
_xlfn.FORECAST.LINEAR(
D16,
INDEX('DS2024'!$T$20:$T$35,MATCH(D16,'DS2024'!$S$20:$S$35,1)):
INDEX('DS2024'!$T$20:$T$35,MATCH(D16,'DS2024'!$S$20:$S$35,1)+1),
INDEX('DS2024'!$S$20:$S$35,MATCH(D16,'DS2024'!$S$20:$S$35,1)):
INDEX('DS2024'!$S$20:$S$35,MATCH(D16,'DS2024'!$S$20:$S$35,1)+1)),
IF($U$3=Database!$A$18,
_xlfn.FORECAST.LINEAR(
D16,
INDEX('DS2024'!$W$20:$W$35,MATCH(D16,'DS2024'!$V$20:$V$35,1)):
INDEX('DS2024'!$W$20:$W$35,MATCH(D16,'DS2024'!$V$20:$V$35,1)+1),
INDEX('DS2024'!$V$20:$V$35,MATCH(D16,'DS2024'!$V$20:$V$35,1)):
INDEX('DS2024'!$V$20:$V$35,MATCH(D16,'DS2024'!$V$20:$V$35,1)+1)),
IF($U$3=Database!$A$19,
_xlfn.FORECAST.LINEAR(
D16,
INDEX('DS2024'!$Z$20:$Z$35,MATCH(D16,'DS2024'!$Y$20:$Y$35,1)):
INDEX('DS2024'!$Z$20:$Z$35,MATCH(D16,'DS2024'!$Y$20:$Y$35,1)+1),
INDEX('DS2024'!$Y$20:$Y$35,MATCH(D16,'DS2024'!$Y$20:$Y$35,1)):
INDEX('DS2024'!$Y$20:$Y$35,MATCH(D16,'DS2024'!$Y$20:$Y$35,1)+1)),
IF($U$3=Database!$A$20,
_xlfn.FORECAST.LINEAR(
D16,
INDEX('DS2024'!$AC$20:$AC$35,MATCH(D16,'DS2024'!$AB$20:$AB$35,1)):
INDEX('DS2024'!$AC$20:$AC$35,MATCH(D16,'DS2024'!$AB$20:$AB$35,1)+1),
INDEX('DS2024'!$AB$20:$AB$35,MATCH(D16,'DS2024'!$AB$20:$AB$35,1)):
INDEX('DS2024'!$AB$20:$AB$35,MATCH(D16,'DS2024'!$AB$20:$AB$35,1)+1)),
IF($U$3=Database!$A$2,
_xlfn.FORECAST.LINEAR(
D16,
INDEX('DS2024'!$B$5:$B$15,MATCH(D16,'DS2024'!$A$5:$A$15,1)):
INDEX('DS2024'!$B$5:$B$15,MATCH(D16,'DS2024'!$A$5:$A$15,1)+1),
INDEX('DS2024'!$A$5:$A$15,MATCH(D16,'DS2024'!$A$5:$A$15,1)):
INDEX('DS2024'!$A$5:$A$15,MATCH(D16,'DS2024'!$A$5:$A$15,1)+1)),
IF($U$3=Database!$A$3,
_xlfn.FORECAST.LINEAR(
D16,
INDEX('DS2024'!$E$5:$E$15,MATCH(D16,'DS2024'!$D$5:$D$15,1)):
INDEX('DS2024'!$E$5:$E$15,MATCH(D16,'DS2024'!$D$5:$D$15,1)+1),
INDEX('DS2024'!$D$5:$D$15,MATCH(D16,'DS2024'!$D$5:$D$15,1)):
INDEX('DS2024'!$D$5:$D$15,MATCH(D16,'DS2024'!$D$5:$D$15,1)+1)),
IF($U$3=Database!$A$4,
_xlfn.FORECAST.LINEAR(
D16,
INDEX('DS2024'!$H$5:$H$15,MATCH(D16,'DS2024'!$G$5:$G$15,1)):
INDEX('DS2024'!$H$5:$H$15,MATCH(D16,'DS2024'!$G$5:$G$15,1)+1),
INDEX('DS2024'!$G$5:$G$15,MATCH(D16,'DS2024'!$G$5:$G$15,1)):
INDEX('DS2024'!$G$5:$G$15,MATCH(D16,'DS2024'!$G$5:$G$15,1)+1)),
IF($U$3=Database!$A$5,
_xlfn.FORECAST.LINEAR(
D16,
INDEX('DS2024'!$K$5:$K$15,MATCH(D16,'DS2024'!$J$5:$J$15,1)):
INDEX('DS2024'!$K$5:$K$15,MATCH(D16,'DS2024'!$J$5:$J$15,1)+1),
INDEX('DS2024'!$J$5:$J$15,MATCH(D16,'DS2024'!$J$5:$J$15,1)):
INDEX('DS2024'!$J$5:$J$15,MATCH(D16,'DS2024'!$J$5:$J$15,1)+1)),
IF($U$3=Database!$A$6,
_xlfn.FORECAST.LINEAR(
D16,
INDEX('DS2024'!$N$5:$N$15,MATCH(D16,'DS2024'!$M$5:$M$15,1)):
INDEX('DS2024'!$N$5:$N$15,MATCH(D16,'DS2024'!$M$5:$M$15,1)+1),
INDEX('DS2024'!$M$5:$M$15,MATCH(D16,'DS2024'!$M$5:$M$15,1)):
INDEX('DS2024'!$M$5:$M$15,MATCH(D16,'DS2024'!$M$5:$M$15,1)+1)),
IF($U$3=Database!$A$7,
_xlfn.FORECAST.LINEAR(
D16,
INDEX('DS2024'!$Q$5:$Q$15,MATCH(D16,'DS2024'!$P$5:$P$15,1)):
INDEX('DS2024'!$Q$5:$Q$15,MATCH(D16,'DS2024'!$P$5:$P$15,1)+1),
INDEX('DS2024'!$P$5:$P$15,MATCH(D16,'DS2024'!$P$5:$P$15,1)):
INDEX('DS2024'!$P$5:$P$15,MATCH(D16,'DS2024'!$P$5:$P$15,1)+1)),
IF($U$3=Database!$A$8,
_xlfn.FORECAST.LINEAR(
D16,
INDEX('DS2024'!$T$5:$T$15,MATCH(D16,'DS2024'!$S$5:$S$15,1)):
INDEX('DS2024'!$T$5:$T$15,MATCH(D16,'DS2024'!$S$5:$S$15,1)+1),
INDEX('DS2024'!$S$5:$S$15,MATCH(D16,'DS2024'!$S$5:$S$15,1)):
INDEX('DS2024'!$S$5:$S$15,MATCH(D16,'DS2024'!$S$5:$S$15,1)+1)),
IF($U$3=Database!$A$9,
_xlfn.FORECAST.LINEAR(
D16,
INDEX('DS2024'!$W$5:$W$15,MATCH(D16,'DS2024'!$V$5:$V$15,1)):
INDEX('DS2024'!$W$5:$W$15,MATCH(D16,'DS2024'!$V$5:$V$15,1)+1),
INDEX('DS2024'!$V$5:$V$15,MATCH(D16,'DS2024'!$V$5:$V$15,1)):
INDEX('DS2024'!$V$5:$V$15,MATCH(D16,'DS2024'!$V$5:$V$15,1)+1)),
IF($U$3=Database!$A$10,
_xlfn.FORECAST.LINEAR(
D16,
INDEX('DS2024'!$Z$5:$Z$15,MATCH(D16,'DS2024'!$Y$5:$Y$15,1)):
INDEX('DS2024'!$Z$5:$Z$15,MATCH(D16,'DS2024'!$Y$5:$Y$15,1)+1),
INDEX('DS2024'!$Y$5:$Y$15,MATCH(D16,'DS2024'!$Y$5:$Y$15,1)):
INDEX('DS2024'!$Y$5:$Y$15,MATCH(D16,'DS2024'!$Y$5:$Y$15,1)+1))
)))))))))))))))))))</f>
        <v>0.10500707462328632</v>
      </c>
      <c r="V16" s="50">
        <f>IF($V$3=Database!$A$11,
_xlfn.FORECAST.LINEAR(
F16,
INDEX('DS2024'!$B$20:$B$35,MATCH(F16,'DS2024'!$A$20:$A$35,1)):
INDEX('DS2024'!$B$20:$B$35,MATCH(F16,'DS2024'!$A$20:$A$35,1)+1),
INDEX('DS2024'!$A$20:$A$35,MATCH(F16,'DS2024'!$A$20:$A$35,1)):
INDEX('DS2024'!$A$20:$A$35,MATCH(F16,'DS2024'!$A$20:$A$35,1)+1)),
IF($V$3=Database!$A$12,
_xlfn.FORECAST.LINEAR(
F16,
INDEX('DS2024'!$E$20:$E$35,MATCH(F16,'DS2024'!$D$20:$D$35,1)):
INDEX('DS2024'!$E$20:$E$35,MATCH(F16,'DS2024'!$D$20:$D$35,1)+1),
INDEX('DS2024'!$D$20:$D$35,MATCH(F16,'DS2024'!$D$20:$D$35,1)):
INDEX('DS2024'!$D$20:$D$35,MATCH(F16,'DS2024'!$D$20:$D$35,1)+1)),
IF($V$3=Database!$A$13,
_xlfn.FORECAST.LINEAR(
F16,
INDEX('DS2024'!$H$20:$H$35,MATCH(F16,'DS2024'!$G$20:$G$35,1)):
INDEX('DS2024'!$H$20:$H$35,MATCH(F16,'DS2024'!$G$20:$G$35,1)+1),
INDEX('DS2024'!$G$20:$G$35,MATCH(F16,'DS2024'!$G$20:$G$35,1)):
INDEX('DS2024'!$G$20:$G$35,MATCH(F16,'DS2024'!$G$20:$G$35,1)+1)),
IF($V$3=Database!$A$14,
_xlfn.FORECAST.LINEAR(
F16,
INDEX('DS2024'!$K$20:$K$35,MATCH(F16,'DS2024'!$J$20:$J$35,1)):
INDEX('DS2024'!$K$20:$K$35,MATCH(F16,'DS2024'!$J$20:$J$35,1)+1),
INDEX('DS2024'!$J$20:$J$35,MATCH(F16,'DS2024'!$J$20:$J$35,1)):
INDEX('DS2024'!$J$20:$J$35,MATCH(F16,'DS2024'!$J$20:$J$35,1)+1)),
IF($V$3=Database!$A$15,
_xlfn.FORECAST.LINEAR(
F16,
INDEX('DS2024'!$N$20:$N$35,MATCH(F16,'DS2024'!$M$20:$M$35,1)):
INDEX('DS2024'!$N$20:$N$35,MATCH(F16,'DS2024'!$M$20:$M$35,1)+1),
INDEX('DS2024'!$M$20:$M$35,MATCH(F16,'DS2024'!$M$20:$M$35,1)):
INDEX('DS2024'!$M$20:$M$35,MATCH(F16,'DS2024'!$M$20:$M$35,1)+1)),
IF($V$3=Database!$A$16,
_xlfn.FORECAST.LINEAR(
F16,
INDEX('DS2024'!$Q$20:$Q$35,MATCH(F16,'DS2024'!$P$20:$P$35,1)):
INDEX('DS2024'!$Q$20:$Q$35,MATCH(F16,'DS2024'!$P$20:$P$35,1)+1),
INDEX('DS2024'!$P$20:$P$35,MATCH(F16,'DS2024'!$P$20:$P$35,1)):
INDEX('DS2024'!$P$20:$P$35,MATCH(F16,'DS2024'!$P$20:$P$35,1)+1)),
IF($V$3=Database!$A$17,
_xlfn.FORECAST.LINEAR(
F16,
INDEX('DS2024'!$T$20:$T$35,MATCH(F16,'DS2024'!$S$20:$S$35,1)):
INDEX('DS2024'!$T$20:$T$35,MATCH(F16,'DS2024'!$S$20:$S$35,1)+1),
INDEX('DS2024'!$S$20:$S$35,MATCH(F16,'DS2024'!$S$20:$S$35,1)):
INDEX('DS2024'!$S$20:$S$35,MATCH(F16,'DS2024'!$S$20:$S$35,1)+1)),
IF($V$3=Database!$A$18,
_xlfn.FORECAST.LINEAR(
F16,
INDEX('DS2024'!$W$20:$W$35,MATCH(F16,'DS2024'!$V$20:$V$35,1)):
INDEX('DS2024'!$W$20:$W$35,MATCH(F16,'DS2024'!$V$20:$V$35,1)+1),
INDEX('DS2024'!$V$20:$V$35,MATCH(F16,'DS2024'!$V$20:$V$35,1)):
INDEX('DS2024'!$V$20:$V$35,MATCH(F16,'DS2024'!$V$20:$V$35,1)+1)),
IF($V$3=Database!$A$19,
_xlfn.FORECAST.LINEAR(
F16,
INDEX('DS2024'!$Z$20:$Z$35,MATCH(F16,'DS2024'!$Y$20:$Y$35,1)):
INDEX('DS2024'!$Z$20:$Z$35,MATCH(F16,'DS2024'!$Y$20:$Y$35,1)+1),
INDEX('DS2024'!$Y$20:$Y$35,MATCH(F16,'DS2024'!$Y$20:$Y$35,1)):
INDEX('DS2024'!$Y$20:$Y$35,MATCH(F16,'DS2024'!$Y$20:$Y$35,1)+1)),
IF($V$3=Database!$A$20,
_xlfn.FORECAST.LINEAR(
F16,
INDEX('DS2024'!$AC$20:$AC$35,MATCH(F16,'DS2024'!$AB$20:$AB$35,1)):
INDEX('DS2024'!$AC$20:$AC$35,MATCH(F16,'DS2024'!$AB$20:$AB$35,1)+1),
INDEX('DS2024'!$AB$20:$AB$35,MATCH(F16,'DS2024'!$AB$20:$AB$35,1)):
INDEX('DS2024'!$AB$20:$AB$35,MATCH(F16,'DS2024'!$AB$20:$AB$35,1)+1)),
IF($V$3=Database!$A$2,
_xlfn.FORECAST.LINEAR(
F16,
INDEX('DS2024'!$B$5:$B$15,MATCH(F16,'DS2024'!$A$5:$A$15,1)):
INDEX('DS2024'!$B$5:$B$15,MATCH(F16,'DS2024'!$A$5:$A$15,1)+1),
INDEX('DS2024'!$A$5:$A$15,MATCH(F16,'DS2024'!$A$5:$A$15,1)):
INDEX('DS2024'!$A$5:$A$15,MATCH(F16,'DS2024'!$A$5:$A$15,1)+1)),
IF($V$3=Database!$A$3,
_xlfn.FORECAST.LINEAR(
F16,
INDEX('DS2024'!$E$5:$E$15,MATCH(F16,'DS2024'!$D$5:$D$15,1)):
INDEX('DS2024'!$E$5:$E$15,MATCH(F16,'DS2024'!$D$5:$D$15,1)+1),
INDEX('DS2024'!$D$5:$D$15,MATCH(F16,'DS2024'!$D$5:$D$15,1)):
INDEX('DS2024'!$D$5:$D$15,MATCH(F16,'DS2024'!$D$5:$D$15,1)+1)),
IF($V$3=Database!$A$4,
_xlfn.FORECAST.LINEAR(
F16,
INDEX('DS2024'!$H$5:$H$15,MATCH(F16,'DS2024'!$G$5:$G$15,1)):
INDEX('DS2024'!$H$5:$H$15,MATCH(F16,'DS2024'!$G$5:$G$15,1)+1),
INDEX('DS2024'!$G$5:$G$15,MATCH(F16,'DS2024'!$G$5:$G$15,1)):
INDEX('DS2024'!$G$5:$G$15,MATCH(F16,'DS2024'!$G$5:$G$15,1)+1)),
IF($V$3=Database!$A$5,
_xlfn.FORECAST.LINEAR(
F16,
INDEX('DS2024'!$K$5:$K$15,MATCH(F16,'DS2024'!$J$5:$J$15,1)):
INDEX('DS2024'!$K$5:$K$15,MATCH(F16,'DS2024'!$J$5:$J$15,1)+1),
INDEX('DS2024'!$J$5:$J$15,MATCH(F16,'DS2024'!$J$5:$J$15,1)):
INDEX('DS2024'!$J$5:$J$15,MATCH(F16,'DS2024'!$J$5:$J$15,1)+1)),
IF($V$3=Database!$A$6,
_xlfn.FORECAST.LINEAR(
F16,
INDEX('DS2024'!$N$5:$N$15,MATCH(F16,'DS2024'!$M$5:$M$15,1)):
INDEX('DS2024'!$N$5:$N$15,MATCH(F16,'DS2024'!$M$5:$M$15,1)+1),
INDEX('DS2024'!$M$5:$M$15,MATCH(F16,'DS2024'!$M$5:$M$15,1)):
INDEX('DS2024'!$M$5:$M$15,MATCH(F16,'DS2024'!$M$5:$M$15,1)+1)),
IF($V$3=Database!$A$7,
_xlfn.FORECAST.LINEAR(
F16,
INDEX('DS2024'!$Q$5:$Q$15,MATCH(F16,'DS2024'!$P$5:$P$15,1)):
INDEX('DS2024'!$Q$5:$Q$15,MATCH(F16,'DS2024'!$P$5:$P$15,1)+1),
INDEX('DS2024'!$P$5:$P$15,MATCH(F16,'DS2024'!$P$5:$P$15,1)):
INDEX('DS2024'!$P$5:$P$15,MATCH(F16,'DS2024'!$P$5:$P$15,1)+1)),
IF($V$3=Database!$A$8,
_xlfn.FORECAST.LINEAR(
F16,
INDEX('DS2024'!$T$5:$T$15,MATCH(F16,'DS2024'!$S$5:$S$15,1)):
INDEX('DS2024'!$T$5:$T$15,MATCH(F16,'DS2024'!$S$5:$S$15,1)+1),
INDEX('DS2024'!$S$5:$S$15,MATCH(F16,'DS2024'!$S$5:$S$15,1)):
INDEX('DS2024'!$S$5:$S$15,MATCH(F16,'DS2024'!$S$5:$S$15,1)+1)),
IF($V$3=Database!$A$9,
_xlfn.FORECAST.LINEAR(
F16,
INDEX('DS2024'!$W$5:$W$15,MATCH(F16,'DS2024'!$V$5:$V$15,1)):
INDEX('DS2024'!$W$5:$W$15,MATCH(F16,'DS2024'!$V$5:$V$15,1)+1),
INDEX('DS2024'!$V$5:$V$15,MATCH(F16,'DS2024'!$V$5:$V$15,1)):
INDEX('DS2024'!$V$5:$V$15,MATCH(F16,'DS2024'!$V$5:$V$15,1)+1)),
IF($V$3=Database!$A$10,
_xlfn.FORECAST.LINEAR(
F16,
INDEX('DS2024'!$Z$5:$Z$15,MATCH(F16,'DS2024'!$Y$5:$Y$15,1)):
INDEX('DS2024'!$Z$5:$Z$15,MATCH(F16,'DS2024'!$Y$5:$Y$15,1)+1),
INDEX('DS2024'!$Y$5:$Y$15,MATCH(F16,'DS2024'!$Y$5:$Y$15,1)):
INDEX('DS2024'!$Y$5:$Y$15,MATCH(F16,'DS2024'!$Y$5:$Y$15,1)+1))
)))))))))))))))))))</f>
        <v>0.10445566128258435</v>
      </c>
      <c r="W16" s="50">
        <f>IF($W$3=Database!$A$11,
_xlfn.FORECAST.LINEAR(
H16,
INDEX('DS2024'!$B$20:$B$35,MATCH(H16,'DS2024'!$A$20:$A$35,1)):
INDEX('DS2024'!$B$20:$B$35,MATCH(H16,'DS2024'!$A$20:$A$35,1)+1),
INDEX('DS2024'!$A$20:$A$35,MATCH(H16,'DS2024'!$A$20:$A$35,1)):
INDEX('DS2024'!$A$20:$A$35,MATCH(H16,'DS2024'!$A$20:$A$35,1)+1)),
IF($W$3=Database!$A$12,
_xlfn.FORECAST.LINEAR(
H16,
INDEX('DS2024'!$E$20:$E$35,MATCH(H16,'DS2024'!$D$20:$D$35,1)):
INDEX('DS2024'!$E$20:$E$35,MATCH(H16,'DS2024'!$D$20:$D$35,1)+1),
INDEX('DS2024'!$D$20:$D$35,MATCH(H16,'DS2024'!$D$20:$D$35,1)):
INDEX('DS2024'!$D$20:$D$35,MATCH(H16,'DS2024'!$D$20:$D$35,1)+1)),
IF($W$3=Database!$A$13,
_xlfn.FORECAST.LINEAR(
H16,
INDEX('DS2024'!$H$20:$H$35,MATCH(H16,'DS2024'!$G$20:$G$35,1)):
INDEX('DS2024'!$H$20:$H$35,MATCH(H16,'DS2024'!$G$20:$G$35,1)+1),
INDEX('DS2024'!$G$20:$G$35,MATCH(H16,'DS2024'!$G$20:$G$35,1)):
INDEX('DS2024'!$G$20:$G$35,MATCH(H16,'DS2024'!$G$20:$G$35,1)+1)),
IF($W$3=Database!$A$14,
_xlfn.FORECAST.LINEAR(
H16,
INDEX('DS2024'!$K$20:$K$35,MATCH(H16,'DS2024'!$J$20:$J$35,1)):
INDEX('DS2024'!$K$20:$K$35,MATCH(H16,'DS2024'!$J$20:$J$35,1)+1),
INDEX('DS2024'!$J$20:$J$35,MATCH(H16,'DS2024'!$J$20:$J$35,1)):
INDEX('DS2024'!$J$20:$J$35,MATCH(H16,'DS2024'!$J$20:$J$35,1)+1)),
IF($W$3=Database!$A$15,
_xlfn.FORECAST.LINEAR(
H16,
INDEX('DS2024'!$N$20:$N$35,MATCH(H16,'DS2024'!$M$20:$M$35,1)):
INDEX('DS2024'!$N$20:$N$35,MATCH(H16,'DS2024'!$M$20:$M$35,1)+1),
INDEX('DS2024'!$M$20:$M$35,MATCH(H16,'DS2024'!$M$20:$M$35,1)):
INDEX('DS2024'!$M$20:$M$35,MATCH(H16,'DS2024'!$M$20:$M$35,1)+1)),
IF($W$3=Database!$A$16,
_xlfn.FORECAST.LINEAR(
H16,
INDEX('DS2024'!$Q$20:$Q$35,MATCH(H16,'DS2024'!$P$20:$P$35,1)):
INDEX('DS2024'!$Q$20:$Q$35,MATCH(H16,'DS2024'!$P$20:$P$35,1)+1),
INDEX('DS2024'!$P$20:$P$35,MATCH(H16,'DS2024'!$P$20:$P$35,1)):
INDEX('DS2024'!$P$20:$P$35,MATCH(H16,'DS2024'!$P$20:$P$35,1)+1)),
IF($W$3=Database!$A$17,
_xlfn.FORECAST.LINEAR(
H16,
INDEX('DS2024'!$T$20:$T$35,MATCH(H16,'DS2024'!$S$20:$S$35,1)):
INDEX('DS2024'!$T$20:$T$35,MATCH(H16,'DS2024'!$S$20:$S$35,1)+1),
INDEX('DS2024'!$S$20:$S$35,MATCH(H16,'DS2024'!$S$20:$S$35,1)):
INDEX('DS2024'!$S$20:$S$35,MATCH(H16,'DS2024'!$S$20:$S$35,1)+1)),
IF($W$3=Database!$A$18,
_xlfn.FORECAST.LINEAR(
H16,
INDEX('DS2024'!$W$20:$W$35,MATCH(H16,'DS2024'!$V$20:$V$35,1)):
INDEX('DS2024'!$W$20:$W$35,MATCH(H16,'DS2024'!$V$20:$V$35,1)+1),
INDEX('DS2024'!$V$20:$V$35,MATCH(H16,'DS2024'!$V$20:$V$35,1)):
INDEX('DS2024'!$V$20:$V$35,MATCH(H16,'DS2024'!$V$20:$V$35,1)+1)),
IF($W$3=Database!$A$19,
_xlfn.FORECAST.LINEAR(
H16,
INDEX('DS2024'!$Z$20:$Z$35,MATCH(H16,'DS2024'!$Y$20:$Y$35,1)):
INDEX('DS2024'!$Z$20:$Z$35,MATCH(H16,'DS2024'!$Y$20:$Y$35,1)+1),
INDEX('DS2024'!$Y$20:$Y$35,MATCH(H16,'DS2024'!$Y$20:$Y$35,1)):
INDEX('DS2024'!$Y$20:$Y$35,MATCH(H16,'DS2024'!$Y$20:$Y$35,1)+1)),
IF($W$3=Database!$A$20,
_xlfn.FORECAST.LINEAR(
H16,
INDEX('DS2024'!$AC$20:$AC$35,MATCH(H16,'DS2024'!$AB$20:$AB$35,1)):
INDEX('DS2024'!$AC$20:$AC$35,MATCH(H16,'DS2024'!$AB$20:$AB$35,1)+1),
INDEX('DS2024'!$AB$20:$AB$35,MATCH(H16,'DS2024'!$AB$20:$AB$35,1)):
INDEX('DS2024'!$AB$20:$AB$35,MATCH(H16,'DS2024'!$AB$20:$AB$35,1)+1)),
IF($W$3=Database!$A$2,
_xlfn.FORECAST.LINEAR(
H16,
INDEX('DS2024'!$B$5:$B$15,MATCH(H16,'DS2024'!$A$5:$A$15,1)):
INDEX('DS2024'!$B$5:$B$15,MATCH(H16,'DS2024'!$A$5:$A$15,1)+1),
INDEX('DS2024'!$A$5:$A$15,MATCH(H16,'DS2024'!$A$5:$A$15,1)):
INDEX('DS2024'!$A$5:$A$15,MATCH(H16,'DS2024'!$A$5:$A$15,1)+1)),
IF($W$3=Database!$A$3,
_xlfn.FORECAST.LINEAR(
H16,
INDEX('DS2024'!$E$5:$E$15,MATCH(H16,'DS2024'!$D$5:$D$15,1)):
INDEX('DS2024'!$E$5:$E$15,MATCH(H16,'DS2024'!$D$5:$D$15,1)+1),
INDEX('DS2024'!$D$5:$D$15,MATCH(H16,'DS2024'!$D$5:$D$15,1)):
INDEX('DS2024'!$D$5:$D$15,MATCH(H16,'DS2024'!$D$5:$D$15,1)+1)),
IF($W$3=Database!$A$4,
_xlfn.FORECAST.LINEAR(
H16,
INDEX('DS2024'!$H$5:$H$15,MATCH(H16,'DS2024'!$G$5:$G$15,1)):
INDEX('DS2024'!$H$5:$H$15,MATCH(H16,'DS2024'!$G$5:$G$15,1)+1),
INDEX('DS2024'!$G$5:$G$15,MATCH(H16,'DS2024'!$G$5:$G$15,1)):
INDEX('DS2024'!$G$5:$G$15,MATCH(H16,'DS2024'!$G$5:$G$15,1)+1)),
IF($W$3=Database!$A$5,
_xlfn.FORECAST.LINEAR(
H16,
INDEX('DS2024'!$K$5:$K$15,MATCH(H16,'DS2024'!$J$5:$J$15,1)):
INDEX('DS2024'!$K$5:$K$15,MATCH(H16,'DS2024'!$J$5:$J$15,1)+1),
INDEX('DS2024'!$J$5:$J$15,MATCH(H16,'DS2024'!$J$5:$J$15,1)):
INDEX('DS2024'!$J$5:$J$15,MATCH(H16,'DS2024'!$J$5:$J$15,1)+1)),
IF($W$3=Database!$A$6,
_xlfn.FORECAST.LINEAR(
H16,
INDEX('DS2024'!$N$5:$N$15,MATCH(H16,'DS2024'!$M$5:$M$15,1)):
INDEX('DS2024'!$N$5:$N$15,MATCH(H16,'DS2024'!$M$5:$M$15,1)+1),
INDEX('DS2024'!$M$5:$M$15,MATCH(H16,'DS2024'!$M$5:$M$15,1)):
INDEX('DS2024'!$M$5:$M$15,MATCH(H16,'DS2024'!$M$5:$M$15,1)+1)),
IF($W$3=Database!$A$7,
_xlfn.FORECAST.LINEAR(
H16,
INDEX('DS2024'!$Q$5:$Q$15,MATCH(H16,'DS2024'!$P$5:$P$15,1)):
INDEX('DS2024'!$Q$5:$Q$15,MATCH(H16,'DS2024'!$P$5:$P$15,1)+1),
INDEX('DS2024'!$P$5:$P$15,MATCH(H16,'DS2024'!$P$5:$P$15,1)):
INDEX('DS2024'!$P$5:$P$15,MATCH(H16,'DS2024'!$P$5:$P$15,1)+1)),
IF($W$3=Database!$A$8,
_xlfn.FORECAST.LINEAR(
H16,
INDEX('DS2024'!$T$5:$T$15,MATCH(H16,'DS2024'!$S$5:$S$15,1)):
INDEX('DS2024'!$T$5:$T$15,MATCH(H16,'DS2024'!$S$5:$S$15,1)+1),
INDEX('DS2024'!$S$5:$S$15,MATCH(H16,'DS2024'!$S$5:$S$15,1)):
INDEX('DS2024'!$S$5:$S$15,MATCH(H16,'DS2024'!$S$5:$S$15,1)+1)),
IF($W$3=Database!$A$9,
_xlfn.FORECAST.LINEAR(
H16,
INDEX('DS2024'!$W$5:$W$15,MATCH(H16,'DS2024'!$V$5:$V$15,1)):
INDEX('DS2024'!$W$5:$W$15,MATCH(H16,'DS2024'!$V$5:$V$15,1)+1),
INDEX('DS2024'!$V$5:$V$15,MATCH(H16,'DS2024'!$V$5:$V$15,1)):
INDEX('DS2024'!$V$5:$V$15,MATCH(H16,'DS2024'!$V$5:$V$15,1)+1)),
IF($W$3=Database!$A$10,
_xlfn.FORECAST.LINEAR(
H16,
INDEX('DS2024'!$Z$5:$Z$15,MATCH(H16,'DS2024'!$Y$5:$Y$15,1)):
INDEX('DS2024'!$Z$5:$Z$15,MATCH(H16,'DS2024'!$Y$5:$Y$15,1)+1),
INDEX('DS2024'!$Y$5:$Y$15,MATCH(H16,'DS2024'!$Y$5:$Y$15,1)):
INDEX('DS2024'!$Y$5:$Y$15,MATCH(H16,'DS2024'!$Y$5:$Y$15,1)+1))
)))))))))))))))))))</f>
        <v>0.1044939446021024</v>
      </c>
      <c r="X16" s="50">
        <f>IF($X$3=Database!$A$11,
_xlfn.FORECAST.LINEAR(
J16,
INDEX('DS2024'!$B$20:$B$35,MATCH(J16,'DS2024'!$A$20:$A$35,1)):
INDEX('DS2024'!$B$20:$B$35,MATCH(J16,'DS2024'!$A$20:$A$35,1)+1),
INDEX('DS2024'!$A$20:$A$35,MATCH(J16,'DS2024'!$A$20:$A$35,1)):
INDEX('DS2024'!$A$20:$A$35,MATCH(J16,'DS2024'!$A$20:$A$35,1)+1)),
IF($X$3=Database!$A$12,
_xlfn.FORECAST.LINEAR(
J16,
INDEX('DS2024'!$E$20:$E$35,MATCH(J16,'DS2024'!$D$20:$D$35,1)):
INDEX('DS2024'!$E$20:$E$35,MATCH(J16,'DS2024'!$D$20:$D$35,1)+1),
INDEX('DS2024'!$D$20:$D$35,MATCH(J16,'DS2024'!$D$20:$D$35,1)):
INDEX('DS2024'!$D$20:$D$35,MATCH(J16,'DS2024'!$D$20:$D$35,1)+1)),
IF($X$3=Database!$A$13,
_xlfn.FORECAST.LINEAR(
J16,
INDEX('DS2024'!$H$20:$H$35,MATCH(J16,'DS2024'!$G$20:$G$35,1)):
INDEX('DS2024'!$H$20:$H$35,MATCH(J16,'DS2024'!$G$20:$G$35,1)+1),
INDEX('DS2024'!$G$20:$G$35,MATCH(J16,'DS2024'!$G$20:$G$35,1)):
INDEX('DS2024'!$G$20:$G$35,MATCH(J16,'DS2024'!$G$20:$G$35,1)+1)),
IF($X$3=Database!$A$14,
_xlfn.FORECAST.LINEAR(
J16,
INDEX('DS2024'!$K$20:$K$35,MATCH(J16,'DS2024'!$J$20:$J$35,1)):
INDEX('DS2024'!$K$20:$K$35,MATCH(J16,'DS2024'!$J$20:$J$35,1)+1),
INDEX('DS2024'!$J$20:$J$35,MATCH(J16,'DS2024'!$J$20:$J$35,1)):
INDEX('DS2024'!$J$20:$J$35,MATCH(J16,'DS2024'!$J$20:$J$35,1)+1)),
IF($X$3=Database!$A$15,
_xlfn.FORECAST.LINEAR(
J16,
INDEX('DS2024'!$N$20:$N$35,MATCH(J16,'DS2024'!$M$20:$M$35,1)):
INDEX('DS2024'!$N$20:$N$35,MATCH(J16,'DS2024'!$M$20:$M$35,1)+1),
INDEX('DS2024'!$M$20:$M$35,MATCH(J16,'DS2024'!$M$20:$M$35,1)):
INDEX('DS2024'!$M$20:$M$35,MATCH(J16,'DS2024'!$M$20:$M$35,1)+1)),
IF($X$3=Database!$A$16,
_xlfn.FORECAST.LINEAR(
J16,
INDEX('DS2024'!$Q$20:$Q$35,MATCH(J16,'DS2024'!$P$20:$P$35,1)):
INDEX('DS2024'!$Q$20:$Q$35,MATCH(J16,'DS2024'!$P$20:$P$35,1)+1),
INDEX('DS2024'!$P$20:$P$35,MATCH(J16,'DS2024'!$P$20:$P$35,1)):
INDEX('DS2024'!$P$20:$P$35,MATCH(J16,'DS2024'!$P$20:$P$35,1)+1)),
IF($X$3=Database!$A$17,
_xlfn.FORECAST.LINEAR(
J16,
INDEX('DS2024'!$T$20:$T$35,MATCH(J16,'DS2024'!$S$20:$S$35,1)):
INDEX('DS2024'!$T$20:$T$35,MATCH(J16,'DS2024'!$S$20:$S$35,1)+1),
INDEX('DS2024'!$S$20:$S$35,MATCH(J16,'DS2024'!$S$20:$S$35,1)):
INDEX('DS2024'!$S$20:$S$35,MATCH(J16,'DS2024'!$S$20:$S$35,1)+1)),
IF($X$3=Database!$A$18,
_xlfn.FORECAST.LINEAR(
J16,
INDEX('DS2024'!$W$20:$W$35,MATCH(J16,'DS2024'!$V$20:$V$35,1)):
INDEX('DS2024'!$W$20:$W$35,MATCH(J16,'DS2024'!$V$20:$V$35,1)+1),
INDEX('DS2024'!$V$20:$V$35,MATCH(J16,'DS2024'!$V$20:$V$35,1)):
INDEX('DS2024'!$V$20:$V$35,MATCH(J16,'DS2024'!$V$20:$V$35,1)+1)),
IF($X$3=Database!$A$19,
_xlfn.FORECAST.LINEAR(
J16,
INDEX('DS2024'!$Z$20:$Z$35,MATCH(J16,'DS2024'!$Y$20:$Y$35,1)):
INDEX('DS2024'!$Z$20:$Z$35,MATCH(J16,'DS2024'!$Y$20:$Y$35,1)+1),
INDEX('DS2024'!$Y$20:$Y$35,MATCH(J16,'DS2024'!$Y$20:$Y$35,1)):
INDEX('DS2024'!$Y$20:$Y$35,MATCH(J16,'DS2024'!$Y$20:$Y$35,1)+1)),
IF($X$3=Database!$A$20,
_xlfn.FORECAST.LINEAR(
J16,
INDEX('DS2024'!$AC$20:$AC$35,MATCH(J16,'DS2024'!$AB$20:$AB$35,1)):
INDEX('DS2024'!$AC$20:$AC$35,MATCH(J16,'DS2024'!$AB$20:$AB$35,1)+1),
INDEX('DS2024'!$AB$20:$AB$35,MATCH(J16,'DS2024'!$AB$20:$AB$35,1)):
INDEX('DS2024'!$AB$20:$AB$35,MATCH(J16,'DS2024'!$AB$20:$AB$35,1)+1)),
IF($X$3=Database!$A$2,
_xlfn.FORECAST.LINEAR(
J16,
INDEX('DS2024'!$B$5:$B$15,MATCH(J16,'DS2024'!$A$5:$A$15,1)):
INDEX('DS2024'!$B$5:$B$15,MATCH(J16,'DS2024'!$A$5:$A$15,1)+1),
INDEX('DS2024'!$A$5:$A$15,MATCH(J16,'DS2024'!$A$5:$A$15,1)):
INDEX('DS2024'!$A$5:$A$15,MATCH(J16,'DS2024'!$A$5:$A$15,1)+1)),
IF($X$3=Database!$A$3,
_xlfn.FORECAST.LINEAR(
J16,
INDEX('DS2024'!$E$5:$E$15,MATCH(J16,'DS2024'!$D$5:$D$15,1)):
INDEX('DS2024'!$E$5:$E$15,MATCH(J16,'DS2024'!$D$5:$D$15,1)+1),
INDEX('DS2024'!$D$5:$D$15,MATCH(J16,'DS2024'!$D$5:$D$15,1)):
INDEX('DS2024'!$D$5:$D$15,MATCH(J16,'DS2024'!$D$5:$D$15,1)+1)),
IF($X$3=Database!$A$4,
_xlfn.FORECAST.LINEAR(
J16,
INDEX('DS2024'!$H$5:$H$15,MATCH(J16,'DS2024'!$G$5:$G$15,1)):
INDEX('DS2024'!$H$5:$H$15,MATCH(J16,'DS2024'!$G$5:$G$15,1)+1),
INDEX('DS2024'!$G$5:$G$15,MATCH(J16,'DS2024'!$G$5:$G$15,1)):
INDEX('DS2024'!$G$5:$G$15,MATCH(J16,'DS2024'!$G$5:$G$15,1)+1)),
IF($X$3=Database!$A$5,
_xlfn.FORECAST.LINEAR(
J16,
INDEX('DS2024'!$K$5:$K$15,MATCH(J16,'DS2024'!$J$5:$J$15,1)):
INDEX('DS2024'!$K$5:$K$15,MATCH(J16,'DS2024'!$J$5:$J$15,1)+1),
INDEX('DS2024'!$J$5:$J$15,MATCH(J16,'DS2024'!$J$5:$J$15,1)):
INDEX('DS2024'!$J$5:$J$15,MATCH(J16,'DS2024'!$J$5:$J$15,1)+1)),
IF($X$3=Database!$A$6,
_xlfn.FORECAST.LINEAR(
J16,
INDEX('DS2024'!$N$5:$N$15,MATCH(J16,'DS2024'!$M$5:$M$15,1)):
INDEX('DS2024'!$N$5:$N$15,MATCH(J16,'DS2024'!$M$5:$M$15,1)+1),
INDEX('DS2024'!$M$5:$M$15,MATCH(J16,'DS2024'!$M$5:$M$15,1)):
INDEX('DS2024'!$M$5:$M$15,MATCH(J16,'DS2024'!$M$5:$M$15,1)+1)),
IF($X$3=Database!$A$7,
_xlfn.FORECAST.LINEAR(
J16,
INDEX('DS2024'!$Q$5:$Q$15,MATCH(J16,'DS2024'!$P$5:$P$15,1)):
INDEX('DS2024'!$Q$5:$Q$15,MATCH(J16,'DS2024'!$P$5:$P$15,1)+1),
INDEX('DS2024'!$P$5:$P$15,MATCH(J16,'DS2024'!$P$5:$P$15,1)):
INDEX('DS2024'!$P$5:$P$15,MATCH(J16,'DS2024'!$P$5:$P$15,1)+1)),
IF($X$3=Database!$A$8,
_xlfn.FORECAST.LINEAR(
J16,
INDEX('DS2024'!$T$5:$T$15,MATCH(J16,'DS2024'!$S$5:$S$15,1)):
INDEX('DS2024'!$T$5:$T$15,MATCH(J16,'DS2024'!$S$5:$S$15,1)+1),
INDEX('DS2024'!$S$5:$S$15,MATCH(J16,'DS2024'!$S$5:$S$15,1)):
INDEX('DS2024'!$S$5:$S$15,MATCH(J16,'DS2024'!$S$5:$S$15,1)+1)),
IF($T$3=Database!$A$9,
_xlfn.FORECAST.LINEAR(
J16,
INDEX('DS2024'!$W$5:$W$15,MATCH(J16,'DS2024'!$V$5:$V$15,1)):
INDEX('DS2024'!$W$5:$W$15,MATCH(J16,'DS2024'!$V$5:$V$15,1)+1),
INDEX('DS2024'!$V$5:$V$15,MATCH(J16,'DS2024'!$V$5:$V$15,1)):
INDEX('DS2024'!$V$5:$V$15,MATCH(J16,'DS2024'!$V$5:$V$15,1)+1)),
IF($T$3=Database!$A$10,
_xlfn.FORECAST.LINEAR(
J16,
INDEX('DS2024'!$Z$5:$Z$15,MATCH(J16,'DS2024'!$Y$5:$Y$15,1)):
INDEX('DS2024'!$Z$5:$Z$15,MATCH(J16,'DS2024'!$Y$5:$Y$15,1)+1),
INDEX('DS2024'!$Y$5:$Y$15,MATCH(J16,'DS2024'!$Y$5:$Y$15,1)):
INDEX('DS2024'!$Y$5:$Y$15,MATCH(J16,'DS2024'!$Y$5:$Y$15,1)+1))
)))))))))))))))))))</f>
        <v>0.10346264838722571</v>
      </c>
      <c r="Y16" s="50">
        <f>IF($Y$3=Database!$A$11,
_xlfn.FORECAST.LINEAR(
L16,
INDEX('DS2024'!$B$20:$B$35,MATCH(L16,'DS2024'!$A$20:$A$35,1)):
INDEX('DS2024'!$B$20:$B$35,MATCH(L16,'DS2024'!$A$20:$A$35,1)+1),
INDEX('DS2024'!$A$20:$A$35,MATCH(L16,'DS2024'!$A$20:$A$35,1)):
INDEX('DS2024'!$A$20:$A$35,MATCH(L16,'DS2024'!$A$20:$A$35,1)+1)),
IF($Y$3=Database!$A$12,
_xlfn.FORECAST.LINEAR(
L16,
INDEX('DS2024'!$E$20:$E$35,MATCH(L16,'DS2024'!$D$20:$D$35,1)):
INDEX('DS2024'!$E$20:$E$35,MATCH(L16,'DS2024'!$D$20:$D$35,1)+1),
INDEX('DS2024'!$D$20:$D$35,MATCH(L16,'DS2024'!$D$20:$D$35,1)):
INDEX('DS2024'!$D$20:$D$35,MATCH(L16,'DS2024'!$D$20:$D$35,1)+1)),
IF($Y$3=Database!$A$13,
_xlfn.FORECAST.LINEAR(
L16,
INDEX('DS2024'!$H$20:$H$35,MATCH(L16,'DS2024'!$G$20:$G$35,1)):
INDEX('DS2024'!$H$20:$H$35,MATCH(L16,'DS2024'!$G$20:$G$35,1)+1),
INDEX('DS2024'!$G$20:$G$35,MATCH(L16,'DS2024'!$G$20:$G$35,1)):
INDEX('DS2024'!$G$20:$G$35,MATCH(L16,'DS2024'!$G$20:$G$35,1)+1)),
IF($Y$3=Database!$A$14,
_xlfn.FORECAST.LINEAR(
L16,
INDEX('DS2024'!$K$20:$K$35,MATCH(L16,'DS2024'!$J$20:$J$35,1)):
INDEX('DS2024'!$K$20:$K$35,MATCH(L16,'DS2024'!$J$20:$J$35,1)+1),
INDEX('DS2024'!$J$20:$J$35,MATCH(L16,'DS2024'!$J$20:$J$35,1)):
INDEX('DS2024'!$J$20:$J$35,MATCH(L16,'DS2024'!$J$20:$J$35,1)+1)),
IF($Y$3=Database!$A$15,
_xlfn.FORECAST.LINEAR(
L16,
INDEX('DS2024'!$N$20:$N$35,MATCH(L16,'DS2024'!$M$20:$M$35,1)):
INDEX('DS2024'!$N$20:$N$35,MATCH(L16,'DS2024'!$M$20:$M$35,1)+1),
INDEX('DS2024'!$M$20:$M$35,MATCH(L16,'DS2024'!$M$20:$M$35,1)):
INDEX('DS2024'!$M$20:$M$35,MATCH(L16,'DS2024'!$M$20:$M$35,1)+1)),
IF($Y$3=Database!$A$16,
_xlfn.FORECAST.LINEAR(
L16,
INDEX('DS2024'!$Q$20:$Q$35,MATCH(L16,'DS2024'!$P$20:$P$35,1)):
INDEX('DS2024'!$Q$20:$Q$35,MATCH(L16,'DS2024'!$P$20:$P$35,1)+1),
INDEX('DS2024'!$P$20:$P$35,MATCH(L16,'DS2024'!$P$20:$P$35,1)):
INDEX('DS2024'!$P$20:$P$35,MATCH(L16,'DS2024'!$P$20:$P$35,1)+1)),
IF($Y$3=Database!$A$17,
_xlfn.FORECAST.LINEAR(
L16,
INDEX('DS2024'!$T$20:$T$35,MATCH(L16,'DS2024'!$S$20:$S$35,1)):
INDEX('DS2024'!$T$20:$T$35,MATCH(L16,'DS2024'!$S$20:$S$35,1)+1),
INDEX('DS2024'!$S$20:$S$35,MATCH(L16,'DS2024'!$S$20:$S$35,1)):
INDEX('DS2024'!$S$20:$S$35,MATCH(L16,'DS2024'!$S$20:$S$35,1)+1)),
IF($Y$3=Database!$A$18,
_xlfn.FORECAST.LINEAR(
L16,
INDEX('DS2024'!$W$20:$W$35,MATCH(L16,'DS2024'!$V$20:$V$35,1)):
INDEX('DS2024'!$W$20:$W$35,MATCH(L16,'DS2024'!$V$20:$V$35,1)+1),
INDEX('DS2024'!$V$20:$V$35,MATCH(L16,'DS2024'!$V$20:$V$35,1)):
INDEX('DS2024'!$V$20:$V$35,MATCH(L16,'DS2024'!$V$20:$V$35,1)+1)),
IF($Y$3=Database!$A$19,
_xlfn.FORECAST.LINEAR(
L16,
INDEX('DS2024'!$Z$20:$Z$35,MATCH(L16,'DS2024'!$Y$20:$Y$35,1)):
INDEX('DS2024'!$Z$20:$Z$35,MATCH(L16,'DS2024'!$Y$20:$Y$35,1)+1),
INDEX('DS2024'!$Y$20:$Y$35,MATCH(L16,'DS2024'!$Y$20:$Y$35,1)):
INDEX('DS2024'!$Y$20:$Y$35,MATCH(L16,'DS2024'!$Y$20:$Y$35,1)+1)),
IF($Y$3=Database!$A$20,
_xlfn.FORECAST.LINEAR(
L16,
INDEX('DS2024'!$AC$20:$AC$35,MATCH(L16,'DS2024'!$AB$20:$AB$35,1)):
INDEX('DS2024'!$AC$20:$AC$35,MATCH(L16,'DS2024'!$AB$20:$AB$35,1)+1),
INDEX('DS2024'!$AB$20:$AB$35,MATCH(L16,'DS2024'!$AB$20:$AB$35,1)):
INDEX('DS2024'!$AB$20:$AB$35,MATCH(L16,'DS2024'!$AB$20:$AB$35,1)+1)),
IF($Y$3=Database!$A$2,
_xlfn.FORECAST.LINEAR(
L16,
INDEX('DS2024'!$B$5:$B$15,MATCH(L16,'DS2024'!$A$5:$A$15,1)):
INDEX('DS2024'!$B$5:$B$15,MATCH(L16,'DS2024'!$A$5:$A$15,1)+1),
INDEX('DS2024'!$A$5:$A$15,MATCH(L16,'DS2024'!$A$5:$A$15,1)):
INDEX('DS2024'!$A$5:$A$15,MATCH(L16,'DS2024'!$A$5:$A$15,1)+1)),
IF($Y$3=Database!$A$3,
_xlfn.FORECAST.LINEAR(
L16,
INDEX('DS2024'!$E$5:$E$15,MATCH(L16,'DS2024'!$D$5:$D$15,1)):
INDEX('DS2024'!$E$5:$E$15,MATCH(L16,'DS2024'!$D$5:$D$15,1)+1),
INDEX('DS2024'!$D$5:$D$15,MATCH(L16,'DS2024'!$D$5:$D$15,1)):
INDEX('DS2024'!$D$5:$D$15,MATCH(L16,'DS2024'!$D$5:$D$15,1)+1)),
IF($Y$3=Database!$A$4,
_xlfn.FORECAST.LINEAR(
L16,
INDEX('DS2024'!$H$5:$H$15,MATCH(L16,'DS2024'!$G$5:$G$15,1)):
INDEX('DS2024'!$H$5:$H$15,MATCH(L16,'DS2024'!$G$5:$G$15,1)+1),
INDEX('DS2024'!$G$5:$G$15,MATCH(L16,'DS2024'!$G$5:$G$15,1)):
INDEX('DS2024'!$G$5:$G$15,MATCH(L16,'DS2024'!$G$5:$G$15,1)+1)),
IF($Y$3=Database!$A$5,
_xlfn.FORECAST.LINEAR(
L16,
INDEX('DS2024'!$K$5:$K$15,MATCH(L16,'DS2024'!$J$5:$J$15,1)):
INDEX('DS2024'!$K$5:$K$15,MATCH(L16,'DS2024'!$J$5:$J$15,1)+1),
INDEX('DS2024'!$J$5:$J$15,MATCH(L16,'DS2024'!$J$5:$J$15,1)):
INDEX('DS2024'!$J$5:$J$15,MATCH(L16,'DS2024'!$J$5:$J$15,1)+1)),
IF($Y$3=Database!$A$6,
_xlfn.FORECAST.LINEAR(
L16,
INDEX('DS2024'!$N$5:$N$15,MATCH(L16,'DS2024'!$M$5:$M$15,1)):
INDEX('DS2024'!$N$5:$N$15,MATCH(L16,'DS2024'!$M$5:$M$15,1)+1),
INDEX('DS2024'!$M$5:$M$15,MATCH(L16,'DS2024'!$M$5:$M$15,1)):
INDEX('DS2024'!$M$5:$M$15,MATCH(L16,'DS2024'!$M$5:$M$15,1)+1)),
IF($Y$3=Database!$A$7,
_xlfn.FORECAST.LINEAR(
L16,
INDEX('DS2024'!$Q$5:$Q$15,MATCH(L16,'DS2024'!$P$5:$P$15,1)):
INDEX('DS2024'!$Q$5:$Q$15,MATCH(L16,'DS2024'!$P$5:$P$15,1)+1),
INDEX('DS2024'!$P$5:$P$15,MATCH(L16,'DS2024'!$P$5:$P$15,1)):
INDEX('DS2024'!$P$5:$P$15,MATCH(L16,'DS2024'!$P$5:$P$15,1)+1)),
IF($Y$3=Database!$A$8,
_xlfn.FORECAST.LINEAR(
L16,
INDEX('DS2024'!$T$5:$T$15,MATCH(L16,'DS2024'!$S$5:$S$15,1)):
INDEX('DS2024'!$T$5:$T$15,MATCH(L16,'DS2024'!$S$5:$S$15,1)+1),
INDEX('DS2024'!$S$5:$S$15,MATCH(L16,'DS2024'!$S$5:$S$15,1)):
INDEX('DS2024'!$S$5:$S$15,MATCH(L16,'DS2024'!$S$5:$S$15,1)+1)),
IF($T$3=Database!$A$9,
_xlfn.FORECAST.LINEAR(
L16,
INDEX('DS2024'!$W$5:$W$15,MATCH(L16,'DS2024'!$V$5:$V$15,1)):
INDEX('DS2024'!$W$5:$W$15,MATCH(L16,'DS2024'!$V$5:$V$15,1)+1),
INDEX('DS2024'!$V$5:$V$15,MATCH(L16,'DS2024'!$V$5:$V$15,1)):
INDEX('DS2024'!$V$5:$V$15,MATCH(L16,'DS2024'!$V$5:$V$15,1)+1)),
IF($T$3=Database!$A$10,
_xlfn.FORECAST.LINEAR(
L16,
INDEX('DS2024'!$Z$5:$Z$15,MATCH(L16,'DS2024'!$Y$5:$Y$15,1)):
INDEX('DS2024'!$Z$5:$Z$15,MATCH(L16,'DS2024'!$Y$5:$Y$15,1)+1),
INDEX('DS2024'!$Y$5:$Y$15,MATCH(L16,'DS2024'!$Y$5:$Y$15,1)):
INDEX('DS2024'!$Y$5:$Y$15,MATCH(L16,'DS2024'!$Y$5:$Y$15,1)+1))
)))))))))))))))))))</f>
        <v>0.18299640100771783</v>
      </c>
      <c r="Z16" s="50">
        <f>IF($Z$3=Database!$A$11,
_xlfn.FORECAST.LINEAR(
N16,
INDEX('DS2024'!$B$20:$B$35,MATCH(N16,'DS2024'!$A$20:$A$35,1)):
INDEX('DS2024'!$B$20:$B$35,MATCH(N16,'DS2024'!$A$20:$A$35,1)+1),
INDEX('DS2024'!$A$20:$A$35,MATCH(N16,'DS2024'!$A$20:$A$35,1)):
INDEX('DS2024'!$A$20:$A$35,MATCH(N16,'DS2024'!$A$20:$A$35,1)+1)),
IF($Z$3=Database!$A$12,
_xlfn.FORECAST.LINEAR(
N16,
INDEX('DS2024'!$E$20:$E$35,MATCH(N16,'DS2024'!$D$20:$D$35,1)):
INDEX('DS2024'!$E$20:$E$35,MATCH(N16,'DS2024'!$D$20:$D$35,1)+1),
INDEX('DS2024'!$D$20:$D$35,MATCH(N16,'DS2024'!$D$20:$D$35,1)):
INDEX('DS2024'!$D$20:$D$35,MATCH(N16,'DS2024'!$D$20:$D$35,1)+1)),
IF($Z$3=Database!$A$13,
_xlfn.FORECAST.LINEAR(
N16,
INDEX('DS2024'!$H$20:$H$35,MATCH(N16,'DS2024'!$G$20:$G$35,1)):
INDEX('DS2024'!$H$20:$H$35,MATCH(N16,'DS2024'!$G$20:$G$35,1)+1),
INDEX('DS2024'!$G$20:$G$35,MATCH(N16,'DS2024'!$G$20:$G$35,1)):
INDEX('DS2024'!$G$20:$G$35,MATCH(N16,'DS2024'!$G$20:$G$35,1)+1)),
IF($Z$3=Database!$A$14,
_xlfn.FORECAST.LINEAR(
N16,
INDEX('DS2024'!$K$20:$K$35,MATCH(N16,'DS2024'!$J$20:$J$35,1)):
INDEX('DS2024'!$K$20:$K$35,MATCH(N16,'DS2024'!$J$20:$J$35,1)+1),
INDEX('DS2024'!$J$20:$J$35,MATCH(N16,'DS2024'!$J$20:$J$35,1)):
INDEX('DS2024'!$J$20:$J$35,MATCH(N16,'DS2024'!$J$20:$J$35,1)+1)),
IF($Z$3=Database!$A$15,
_xlfn.FORECAST.LINEAR(
N16,
INDEX('DS2024'!$N$20:$N$35,MATCH(N16,'DS2024'!$M$20:$M$35,1)):
INDEX('DS2024'!$N$20:$N$35,MATCH(N16,'DS2024'!$M$20:$M$35,1)+1),
INDEX('DS2024'!$M$20:$M$35,MATCH(N16,'DS2024'!$M$20:$M$35,1)):
INDEX('DS2024'!$M$20:$M$35,MATCH(N16,'DS2024'!$M$20:$M$35,1)+1)),
IF($Z$3=Database!$A$16,
_xlfn.FORECAST.LINEAR(
N16,
INDEX('DS2024'!$Q$20:$Q$35,MATCH(N16,'DS2024'!$P$20:$P$35,1)):
INDEX('DS2024'!$Q$20:$Q$35,MATCH(N16,'DS2024'!$P$20:$P$35,1)+1),
INDEX('DS2024'!$P$20:$P$35,MATCH(N16,'DS2024'!$P$20:$P$35,1)):
INDEX('DS2024'!$P$20:$P$35,MATCH(N16,'DS2024'!$P$20:$P$35,1)+1)),
IF($Z$3=Database!$A$17,
_xlfn.FORECAST.LINEAR(
N16,
INDEX('DS2024'!$T$20:$T$35,MATCH(N16,'DS2024'!$S$20:$S$35,1)):
INDEX('DS2024'!$T$20:$T$35,MATCH(N16,'DS2024'!$S$20:$S$35,1)+1),
INDEX('DS2024'!$S$20:$S$35,MATCH(N16,'DS2024'!$S$20:$S$35,1)):
INDEX('DS2024'!$S$20:$S$35,MATCH(N16,'DS2024'!$S$20:$S$35,1)+1)),
IF($Z$3=Database!$A$18,
_xlfn.FORECAST.LINEAR(
N16,
INDEX('DS2024'!$W$20:$W$35,MATCH(N16,'DS2024'!$V$20:$V$35,1)):
INDEX('DS2024'!$W$20:$W$35,MATCH(N16,'DS2024'!$V$20:$V$35,1)+1),
INDEX('DS2024'!$V$20:$V$35,MATCH(N16,'DS2024'!$V$20:$V$35,1)):
INDEX('DS2024'!$V$20:$V$35,MATCH(N16,'DS2024'!$V$20:$V$35,1)+1)),
IF($Z$3=Database!$A$19,
_xlfn.FORECAST.LINEAR(
N16,
INDEX('DS2024'!$Z$20:$Z$35,MATCH(N16,'DS2024'!$Y$20:$Y$35,1)):
INDEX('DS2024'!$Z$20:$Z$35,MATCH(N16,'DS2024'!$Y$20:$Y$35,1)+1),
INDEX('DS2024'!$Y$20:$Y$35,MATCH(N16,'DS2024'!$Y$20:$Y$35,1)):
INDEX('DS2024'!$Y$20:$Y$35,MATCH(N16,'DS2024'!$Y$20:$Y$35,1)+1)),
IF($Z$3=Database!$A$20,
_xlfn.FORECAST.LINEAR(
N16,
INDEX('DS2024'!$AC$20:$AC$35,MATCH(N16,'DS2024'!$AB$20:$AB$35,1)):
INDEX('DS2024'!$AC$20:$AC$35,MATCH(N16,'DS2024'!$AB$20:$AB$35,1)+1),
INDEX('DS2024'!$AB$20:$AB$35,MATCH(N16,'DS2024'!$AB$20:$AB$35,1)):
INDEX('DS2024'!$AB$20:$AB$35,MATCH(N16,'DS2024'!$AB$20:$AB$35,1)+1)),
IF($Z$3=Database!$A$2,
_xlfn.FORECAST.LINEAR(
N16,
INDEX('DS2024'!$B$5:$B$15,MATCH(N16,'DS2024'!$A$5:$A$15,1)):
INDEX('DS2024'!$B$5:$B$15,MATCH(N16,'DS2024'!$A$5:$A$15,1)+1),
INDEX('DS2024'!$A$5:$A$15,MATCH(N16,'DS2024'!$A$5:$A$15,1)):
INDEX('DS2024'!$A$5:$A$15,MATCH(N16,'DS2024'!$A$5:$A$15,1)+1)),
IF($Z$3=Database!$A$3,
_xlfn.FORECAST.LINEAR(
N16,
INDEX('DS2024'!$E$5:$E$15,MATCH(N16,'DS2024'!$D$5:$D$15,1)):
INDEX('DS2024'!$E$5:$E$15,MATCH(N16,'DS2024'!$D$5:$D$15,1)+1),
INDEX('DS2024'!$D$5:$D$15,MATCH(N16,'DS2024'!$D$5:$D$15,1)):
INDEX('DS2024'!$D$5:$D$15,MATCH(N16,'DS2024'!$D$5:$D$15,1)+1)),
IF($Z$3=Database!$A$4,
_xlfn.FORECAST.LINEAR(
N16,
INDEX('DS2024'!$H$5:$H$15,MATCH(N16,'DS2024'!$G$5:$G$15,1)):
INDEX('DS2024'!$H$5:$H$15,MATCH(N16,'DS2024'!$G$5:$G$15,1)+1),
INDEX('DS2024'!$G$5:$G$15,MATCH(N16,'DS2024'!$G$5:$G$15,1)):
INDEX('DS2024'!$G$5:$G$15,MATCH(N16,'DS2024'!$G$5:$G$15,1)+1)),
IF($Z$3=Database!$A$5,
_xlfn.FORECAST.LINEAR(
N16,
INDEX('DS2024'!$K$5:$K$15,MATCH(N16,'DS2024'!$J$5:$J$15,1)):
INDEX('DS2024'!$K$5:$K$15,MATCH(N16,'DS2024'!$J$5:$J$15,1)+1),
INDEX('DS2024'!$J$5:$J$15,MATCH(N16,'DS2024'!$J$5:$J$15,1)):
INDEX('DS2024'!$J$5:$J$15,MATCH(N16,'DS2024'!$J$5:$J$15,1)+1)),
IF($Z$3=Database!$A$6,
_xlfn.FORECAST.LINEAR(
N16,
INDEX('DS2024'!$N$5:$N$15,MATCH(N16,'DS2024'!$M$5:$M$15,1)):
INDEX('DS2024'!$N$5:$N$15,MATCH(N16,'DS2024'!$M$5:$M$15,1)+1),
INDEX('DS2024'!$M$5:$M$15,MATCH(N16,'DS2024'!$M$5:$M$15,1)):
INDEX('DS2024'!$M$5:$M$15,MATCH(N16,'DS2024'!$M$5:$M$15,1)+1)),
IF($Z$3=Database!$A$7,
_xlfn.FORECAST.LINEAR(
N16,
INDEX('DS2024'!$Q$5:$Q$15,MATCH(N16,'DS2024'!$P$5:$P$15,1)):
INDEX('DS2024'!$Q$5:$Q$15,MATCH(N16,'DS2024'!$P$5:$P$15,1)+1),
INDEX('DS2024'!$P$5:$P$15,MATCH(N16,'DS2024'!$P$5:$P$15,1)):
INDEX('DS2024'!$P$5:$P$15,MATCH(N16,'DS2024'!$P$5:$P$15,1)+1)),
IF($Z$3=Database!$A$8,
_xlfn.FORECAST.LINEAR(
N16,
INDEX('DS2024'!$T$5:$T$15,MATCH(N16,'DS2024'!$S$5:$S$15,1)):
INDEX('DS2024'!$T$5:$T$15,MATCH(N16,'DS2024'!$S$5:$S$15,1)+1),
INDEX('DS2024'!$S$5:$S$15,MATCH(N16,'DS2024'!$S$5:$S$15,1)):
INDEX('DS2024'!$S$5:$S$15,MATCH(N16,'DS2024'!$S$5:$S$15,1)+1)),
IF($Z$3=Database!$A$9,
_xlfn.FORECAST.LINEAR(
N16,
INDEX('DS2024'!$W$5:$W$15,MATCH(N16,'DS2024'!$V$5:$V$15,1)):
INDEX('DS2024'!$W$5:$W$15,MATCH(N16,'DS2024'!$V$5:$V$15,1)+1),
INDEX('DS2024'!$V$5:$V$15,MATCH(N16,'DS2024'!$V$5:$V$15,1)):
INDEX('DS2024'!$V$5:$V$15,MATCH(N16,'DS2024'!$V$5:$V$15,1)+1)),
IF($Z$3=Database!$A$10,
_xlfn.FORECAST.LINEAR(
N16,
INDEX('DS2024'!$Z$5:$Z$15,MATCH(N16,'DS2024'!$Y$5:$Y$15,1)):
INDEX('DS2024'!$Z$5:$Z$15,MATCH(N16,'DS2024'!$Y$5:$Y$15,1)+1),
INDEX('DS2024'!$Y$5:$Y$15,MATCH(N16,'DS2024'!$Y$5:$Y$15,1)):
INDEX('DS2024'!$Y$5:$Y$15,MATCH(N16,'DS2024'!$Y$5:$Y$15,1)+1))
)))))))))))))))))))</f>
        <v>0.10317166953115633</v>
      </c>
      <c r="AA16" s="50">
        <f>IF($AA$3=Database!$A$11,
_xlfn.FORECAST.LINEAR(
P16,
INDEX('DS2024'!$B$20:$B$35,MATCH(P16,'DS2024'!$A$20:$A$35,1)):
INDEX('DS2024'!$B$20:$B$35,MATCH(P16,'DS2024'!$A$20:$A$35,1)+1),
INDEX('DS2024'!$A$20:$A$35,MATCH(P16,'DS2024'!$A$20:$A$35,1)):
INDEX('DS2024'!$A$20:$A$35,MATCH(P16,'DS2024'!$A$20:$A$35,1)+1)),
IF($AA$3=Database!$A$12,
_xlfn.FORECAST.LINEAR(
P16,
INDEX('DS2024'!$E$20:$E$35,MATCH(P16,'DS2024'!$D$20:$D$35,1)):
INDEX('DS2024'!$E$20:$E$35,MATCH(P16,'DS2024'!$D$20:$D$35,1)+1),
INDEX('DS2024'!$D$20:$D$35,MATCH(P16,'DS2024'!$D$20:$D$35,1)):
INDEX('DS2024'!$D$20:$D$35,MATCH(P16,'DS2024'!$D$20:$D$35,1)+1)),
IF($AA$3=Database!$A$13,
_xlfn.FORECAST.LINEAR(
P16,
INDEX('DS2024'!$H$20:$H$35,MATCH(P16,'DS2024'!$G$20:$G$35,1)):
INDEX('DS2024'!$H$20:$H$35,MATCH(P16,'DS2024'!$G$20:$G$35,1)+1),
INDEX('DS2024'!$G$20:$G$35,MATCH(P16,'DS2024'!$G$20:$G$35,1)):
INDEX('DS2024'!$G$20:$G$35,MATCH(P16,'DS2024'!$G$20:$G$35,1)+1)),
IF($AA$3=Database!$A$14,
_xlfn.FORECAST.LINEAR(
P16,
INDEX('DS2024'!$K$20:$K$35,MATCH(P16,'DS2024'!$J$20:$J$35,1)):
INDEX('DS2024'!$K$20:$K$35,MATCH(P16,'DS2024'!$J$20:$J$35,1)+1),
INDEX('DS2024'!$J$20:$J$35,MATCH(P16,'DS2024'!$J$20:$J$35,1)):
INDEX('DS2024'!$J$20:$J$35,MATCH(P16,'DS2024'!$J$20:$J$35,1)+1)),
IF($AA$3=Database!$A$15,
_xlfn.FORECAST.LINEAR(
P16,
INDEX('DS2024'!$N$20:$N$35,MATCH(P16,'DS2024'!$M$20:$M$35,1)):
INDEX('DS2024'!$N$20:$N$35,MATCH(P16,'DS2024'!$M$20:$M$35,1)+1),
INDEX('DS2024'!$M$20:$M$35,MATCH(P16,'DS2024'!$M$20:$M$35,1)):
INDEX('DS2024'!$M$20:$M$35,MATCH(P16,'DS2024'!$M$20:$M$35,1)+1)),
IF($AA$3=Database!$A$16,
_xlfn.FORECAST.LINEAR(
P16,
INDEX('DS2024'!$Q$20:$Q$35,MATCH(P16,'DS2024'!$P$20:$P$35,1)):
INDEX('DS2024'!$Q$20:$Q$35,MATCH(P16,'DS2024'!$P$20:$P$35,1)+1),
INDEX('DS2024'!$P$20:$P$35,MATCH(P16,'DS2024'!$P$20:$P$35,1)):
INDEX('DS2024'!$P$20:$P$35,MATCH(P16,'DS2024'!$P$20:$P$35,1)+1)),
IF($AA$3=Database!$A$17,
_xlfn.FORECAST.LINEAR(
P16,
INDEX('DS2024'!$T$20:$T$35,MATCH(P16,'DS2024'!$S$20:$S$35,1)):
INDEX('DS2024'!$T$20:$T$35,MATCH(P16,'DS2024'!$S$20:$S$35,1)+1),
INDEX('DS2024'!$S$20:$S$35,MATCH(P16,'DS2024'!$S$20:$S$35,1)):
INDEX('DS2024'!$S$20:$S$35,MATCH(P16,'DS2024'!$S$20:$S$35,1)+1)),
IF($AA$3=Database!$A$18,
_xlfn.FORECAST.LINEAR(
P16,
INDEX('DS2024'!$W$20:$W$35,MATCH(P16,'DS2024'!$V$20:$V$35,1)):
INDEX('DS2024'!$W$20:$W$35,MATCH(P16,'DS2024'!$V$20:$V$35,1)+1),
INDEX('DS2024'!$V$20:$V$35,MATCH(P16,'DS2024'!$V$20:$V$35,1)):
INDEX('DS2024'!$V$20:$V$35,MATCH(P16,'DS2024'!$V$20:$V$35,1)+1)),
IF($AA$3=Database!$A$19,
_xlfn.FORECAST.LINEAR(
P16,
INDEX('DS2024'!$Z$20:$Z$35,MATCH(P16,'DS2024'!$Y$20:$Y$35,1)):
INDEX('DS2024'!$Z$20:$Z$35,MATCH(P16,'DS2024'!$Y$20:$Y$35,1)+1),
INDEX('DS2024'!$Y$20:$Y$35,MATCH(P16,'DS2024'!$Y$20:$Y$35,1)):
INDEX('DS2024'!$Y$20:$Y$35,MATCH(P16,'DS2024'!$Y$20:$Y$35,1)+1)),
IF($AA$3=Database!$A$20,
_xlfn.FORECAST.LINEAR(
P16,
INDEX('DS2024'!$AC$20:$AC$35,MATCH(P16,'DS2024'!$AB$20:$AB$35,1)):
INDEX('DS2024'!$AC$20:$AC$35,MATCH(P16,'DS2024'!$AB$20:$AB$35,1)+1),
INDEX('DS2024'!$AB$20:$AB$35,MATCH(P16,'DS2024'!$AB$20:$AB$35,1)):
INDEX('DS2024'!$AB$20:$AB$35,MATCH(P16,'DS2024'!$AB$20:$AB$35,1)+1)),
IF($AA$3=Database!$A$2,
_xlfn.FORECAST.LINEAR(
P16,
INDEX('DS2024'!$B$5:$B$15,MATCH(P16,'DS2024'!$A$5:$A$15,1)):
INDEX('DS2024'!$B$5:$B$15,MATCH(P16,'DS2024'!$A$5:$A$15,1)+1),
INDEX('DS2024'!$A$5:$A$15,MATCH(P16,'DS2024'!$A$5:$A$15,1)):
INDEX('DS2024'!$A$5:$A$15,MATCH(P16,'DS2024'!$A$5:$A$15,1)+1)),
IF($AA$3=Database!$A$3,
_xlfn.FORECAST.LINEAR(
P16,
INDEX('DS2024'!$E$5:$E$15,MATCH(P16,'DS2024'!$D$5:$D$15,1)):
INDEX('DS2024'!$E$5:$E$15,MATCH(P16,'DS2024'!$D$5:$D$15,1)+1),
INDEX('DS2024'!$D$5:$D$15,MATCH(P16,'DS2024'!$D$5:$D$15,1)):
INDEX('DS2024'!$D$5:$D$15,MATCH(P16,'DS2024'!$D$5:$D$15,1)+1)),
IF($AA$3=Database!$A$4,
_xlfn.FORECAST.LINEAR(
P16,
INDEX('DS2024'!$H$5:$H$15,MATCH(P16,'DS2024'!$G$5:$G$15,1)):
INDEX('DS2024'!$H$5:$H$15,MATCH(P16,'DS2024'!$G$5:$G$15,1)+1),
INDEX('DS2024'!$G$5:$G$15,MATCH(P16,'DS2024'!$G$5:$G$15,1)):
INDEX('DS2024'!$G$5:$G$15,MATCH(P16,'DS2024'!$G$5:$G$15,1)+1)),
IF($AA$3=Database!$A$5,
_xlfn.FORECAST.LINEAR(
P16,
INDEX('DS2024'!$K$5:$K$15,MATCH(P16,'DS2024'!$J$5:$J$15,1)):
INDEX('DS2024'!$K$5:$K$15,MATCH(P16,'DS2024'!$J$5:$J$15,1)+1),
INDEX('DS2024'!$J$5:$J$15,MATCH(P16,'DS2024'!$J$5:$J$15,1)):
INDEX('DS2024'!$J$5:$J$15,MATCH(P16,'DS2024'!$J$5:$J$15,1)+1)),
IF($AA$3=Database!$A$6,
_xlfn.FORECAST.LINEAR(
P16,
INDEX('DS2024'!$N$5:$N$15,MATCH(P16,'DS2024'!$M$5:$M$15,1)):
INDEX('DS2024'!$N$5:$N$15,MATCH(P16,'DS2024'!$M$5:$M$15,1)+1),
INDEX('DS2024'!$M$5:$M$15,MATCH(P16,'DS2024'!$M$5:$M$15,1)):
INDEX('DS2024'!$M$5:$M$15,MATCH(P16,'DS2024'!$M$5:$M$15,1)+1)),
IF($AA$3=Database!$A$7,
_xlfn.FORECAST.LINEAR(
P16,
INDEX('DS2024'!$Q$5:$Q$15,MATCH(P16,'DS2024'!$P$5:$P$15,1)):
INDEX('DS2024'!$Q$5:$Q$15,MATCH(P16,'DS2024'!$P$5:$P$15,1)+1),
INDEX('DS2024'!$P$5:$P$15,MATCH(P16,'DS2024'!$P$5:$P$15,1)):
INDEX('DS2024'!$P$5:$P$15,MATCH(P16,'DS2024'!$P$5:$P$15,1)+1)),
IF($AA$3=Database!$A$8,
_xlfn.FORECAST.LINEAR(
P16,
INDEX('DS2024'!$T$5:$T$15,MATCH(P16,'DS2024'!$S$5:$S$15,1)):
INDEX('DS2024'!$T$5:$T$15,MATCH(P16,'DS2024'!$S$5:$S$15,1)+1),
INDEX('DS2024'!$S$5:$S$15,MATCH(P16,'DS2024'!$S$5:$S$15,1)):
INDEX('DS2024'!$S$5:$S$15,MATCH(P16,'DS2024'!$S$5:$S$15,1)+1)),
IF($AA$3=Database!$A$9,
_xlfn.FORECAST.LINEAR(
P16,
INDEX('DS2024'!$W$5:$W$15,MATCH(P16,'DS2024'!$V$5:$V$15,1)):
INDEX('DS2024'!$W$5:$W$15,MATCH(P16,'DS2024'!$V$5:$V$15,1)+1),
INDEX('DS2024'!$V$5:$V$15,MATCH(P16,'DS2024'!$V$5:$V$15,1)):
INDEX('DS2024'!$V$5:$V$15,MATCH(P16,'DS2024'!$V$5:$V$15,1)+1)),
IF($AA$3=Database!$A$10,
_xlfn.FORECAST.LINEAR(
P16,
INDEX('DS2024'!$Z$5:$Z$15,MATCH(P16,'DS2024'!$Y$5:$Y$15,1)):
INDEX('DS2024'!$Z$5:$Z$15,MATCH(P16,'DS2024'!$Y$5:$Y$15,1)+1),
INDEX('DS2024'!$Y$5:$Y$15,MATCH(P16,'DS2024'!$Y$5:$Y$15,1)):
INDEX('DS2024'!$Y$5:$Y$15,MATCH(P16,'DS2024'!$Y$5:$Y$15,1)+1))
)))))))))))))))))))</f>
        <v>0.10345033774331508</v>
      </c>
      <c r="AB16" s="50">
        <f>IF($AB$3=Database!$A$11,
_xlfn.FORECAST.LINEAR(
R16,
INDEX('DS2024'!$B$20:$B$35,MATCH(R16,'DS2024'!$A$20:$A$35,1)):
INDEX('DS2024'!$B$20:$B$35,MATCH(R16,'DS2024'!$A$20:$A$35,1)+1),
INDEX('DS2024'!$A$20:$A$35,MATCH(R16,'DS2024'!$A$20:$A$35,1)):
INDEX('DS2024'!$A$20:$A$35,MATCH(R16,'DS2024'!$A$20:$A$35,1)+1)),
IF($AB$3=Database!$A$12,
_xlfn.FORECAST.LINEAR(
R16,
INDEX('DS2024'!$E$20:$E$35,MATCH(R16,'DS2024'!$D$20:$D$35,1)):
INDEX('DS2024'!$E$20:$E$35,MATCH(R16,'DS2024'!$D$20:$D$35,1)+1),
INDEX('DS2024'!$D$20:$D$35,MATCH(R16,'DS2024'!$D$20:$D$35,1)):
INDEX('DS2024'!$D$20:$D$35,MATCH(R16,'DS2024'!$D$20:$D$35,1)+1)),
IF($AB$3=Database!$A$13,
_xlfn.FORECAST.LINEAR(
R16,
INDEX('DS2024'!$H$20:$H$35,MATCH(R16,'DS2024'!$G$20:$G$35,1)):
INDEX('DS2024'!$H$20:$H$35,MATCH(R16,'DS2024'!$G$20:$G$35,1)+1),
INDEX('DS2024'!$G$20:$G$35,MATCH(R16,'DS2024'!$G$20:$G$35,1)):
INDEX('DS2024'!$G$20:$G$35,MATCH(R16,'DS2024'!$G$20:$G$35,1)+1)),
IF($AB$3=Database!$A$14,
_xlfn.FORECAST.LINEAR(
R16,
INDEX('DS2024'!$K$20:$K$35,MATCH(R16,'DS2024'!$J$20:$J$35,1)):
INDEX('DS2024'!$K$20:$K$35,MATCH(R16,'DS2024'!$J$20:$J$35,1)+1),
INDEX('DS2024'!$J$20:$J$35,MATCH(R16,'DS2024'!$J$20:$J$35,1)):
INDEX('DS2024'!$J$20:$J$35,MATCH(R16,'DS2024'!$J$20:$J$35,1)+1)),
IF($AB$3=Database!$A$15,
_xlfn.FORECAST.LINEAR(
R16,
INDEX('DS2024'!$N$20:$N$35,MATCH(R16,'DS2024'!$M$20:$M$35,1)):
INDEX('DS2024'!$N$20:$N$35,MATCH(R16,'DS2024'!$M$20:$M$35,1)+1),
INDEX('DS2024'!$M$20:$M$35,MATCH(R16,'DS2024'!$M$20:$M$35,1)):
INDEX('DS2024'!$M$20:$M$35,MATCH(R16,'DS2024'!$M$20:$M$35,1)+1)),
IF($AB$3=Database!$A$16,
_xlfn.FORECAST.LINEAR(
R16,
INDEX('DS2024'!$Q$20:$Q$35,MATCH(R16,'DS2024'!$P$20:$P$35,1)):
INDEX('DS2024'!$Q$20:$Q$35,MATCH(R16,'DS2024'!$P$20:$P$35,1)+1),
INDEX('DS2024'!$P$20:$P$35,MATCH(R16,'DS2024'!$P$20:$P$35,1)):
INDEX('DS2024'!$P$20:$P$35,MATCH(R16,'DS2024'!$P$20:$P$35,1)+1)),
IF($AB$3=Database!$A$17,
_xlfn.FORECAST.LINEAR(
R16,
INDEX('DS2024'!$T$20:$T$35,MATCH(R16,'DS2024'!$S$20:$S$35,1)):
INDEX('DS2024'!$T$20:$T$35,MATCH(R16,'DS2024'!$S$20:$S$35,1)+1),
INDEX('DS2024'!$S$20:$S$35,MATCH(R16,'DS2024'!$S$20:$S$35,1)):
INDEX('DS2024'!$S$20:$S$35,MATCH(R16,'DS2024'!$S$20:$S$35,1)+1)),
IF($AB$3=Database!$A$18,
_xlfn.FORECAST.LINEAR(
R16,
INDEX('DS2024'!$W$20:$W$35,MATCH(R16,'DS2024'!$V$20:$V$35,1)):
INDEX('DS2024'!$W$20:$W$35,MATCH(R16,'DS2024'!$V$20:$V$35,1)+1),
INDEX('DS2024'!$V$20:$V$35,MATCH(R16,'DS2024'!$V$20:$V$35,1)):
INDEX('DS2024'!$V$20:$V$35,MATCH(R16,'DS2024'!$V$20:$V$35,1)+1)),
IF($AB$3=Database!$A$19,
_xlfn.FORECAST.LINEAR(
R16,
INDEX('DS2024'!$Z$20:$Z$35,MATCH(R16,'DS2024'!$Y$20:$Y$35,1)):
INDEX('DS2024'!$Z$20:$Z$35,MATCH(R16,'DS2024'!$Y$20:$Y$35,1)+1),
INDEX('DS2024'!$Y$20:$Y$35,MATCH(R16,'DS2024'!$Y$20:$Y$35,1)):
INDEX('DS2024'!$Y$20:$Y$35,MATCH(R16,'DS2024'!$Y$20:$Y$35,1)+1)),
IF($AB$3=Database!$A$20,
_xlfn.FORECAST.LINEAR(
R16,
INDEX('DS2024'!$AC$20:$AC$35,MATCH(R16,'DS2024'!$AB$20:$AB$35,1)):
INDEX('DS2024'!$AC$20:$AC$35,MATCH(R16,'DS2024'!$AB$20:$AB$35,1)+1),
INDEX('DS2024'!$AB$20:$AB$35,MATCH(R16,'DS2024'!$AB$20:$AB$35,1)):
INDEX('DS2024'!$AB$20:$AB$35,MATCH(R16,'DS2024'!$AB$20:$AB$35,1)+1)),
IF($AB$3=Database!$A$2,
_xlfn.FORECAST.LINEAR(
R16,
INDEX('DS2024'!$B$5:$B$15,MATCH(R16,'DS2024'!$A$5:$A$15,1)):
INDEX('DS2024'!$B$5:$B$15,MATCH(R16,'DS2024'!$A$5:$A$15,1)+1),
INDEX('DS2024'!$A$5:$A$15,MATCH(R16,'DS2024'!$A$5:$A$15,1)):
INDEX('DS2024'!$A$5:$A$15,MATCH(R16,'DS2024'!$A$5:$A$15,1)+1)),
IF($AB$3=Database!$A$3,
_xlfn.FORECAST.LINEAR(
R16,
INDEX('DS2024'!$E$5:$E$15,MATCH(R16,'DS2024'!$D$5:$D$15,1)):
INDEX('DS2024'!$E$5:$E$15,MATCH(R16,'DS2024'!$D$5:$D$15,1)+1),
INDEX('DS2024'!$D$5:$D$15,MATCH(R16,'DS2024'!$D$5:$D$15,1)):
INDEX('DS2024'!$D$5:$D$15,MATCH(R16,'DS2024'!$D$5:$D$15,1)+1)),
IF($AB$3=Database!$A$4,
_xlfn.FORECAST.LINEAR(
R16,
INDEX('DS2024'!$H$5:$H$15,MATCH(R16,'DS2024'!$G$5:$G$15,1)):
INDEX('DS2024'!$H$5:$H$15,MATCH(R16,'DS2024'!$G$5:$G$15,1)+1),
INDEX('DS2024'!$G$5:$G$15,MATCH(R16,'DS2024'!$G$5:$G$15,1)):
INDEX('DS2024'!$G$5:$G$15,MATCH(R16,'DS2024'!$G$5:$G$15,1)+1)),
IF($AB$3=Database!$A$5,
_xlfn.FORECAST.LINEAR(
R16,
INDEX('DS2024'!$K$5:$K$15,MATCH(R16,'DS2024'!$J$5:$J$15,1)):
INDEX('DS2024'!$K$5:$K$15,MATCH(R16,'DS2024'!$J$5:$J$15,1)+1),
INDEX('DS2024'!$J$5:$J$15,MATCH(R16,'DS2024'!$J$5:$J$15,1)):
INDEX('DS2024'!$J$5:$J$15,MATCH(R16,'DS2024'!$J$5:$J$15,1)+1)),
IF($AB$3=Database!$A$6,
_xlfn.FORECAST.LINEAR(
R16,
INDEX('DS2024'!$N$5:$N$15,MATCH(R16,'DS2024'!$M$5:$M$15,1)):
INDEX('DS2024'!$N$5:$N$15,MATCH(R16,'DS2024'!$M$5:$M$15,1)+1),
INDEX('DS2024'!$M$5:$M$15,MATCH(R16,'DS2024'!$M$5:$M$15,1)):
INDEX('DS2024'!$M$5:$M$15,MATCH(R16,'DS2024'!$M$5:$M$15,1)+1)),
IF($AB$3=Database!$A$7,
_xlfn.FORECAST.LINEAR(
R16,
INDEX('DS2024'!$Q$5:$Q$15,MATCH(R16,'DS2024'!$P$5:$P$15,1)):
INDEX('DS2024'!$Q$5:$Q$15,MATCH(R16,'DS2024'!$P$5:$P$15,1)+1),
INDEX('DS2024'!$P$5:$P$15,MATCH(R16,'DS2024'!$P$5:$P$15,1)):
INDEX('DS2024'!$P$5:$P$15,MATCH(R16,'DS2024'!$P$5:$P$15,1)+1)),
IF($AB$3=Database!$A$8,
_xlfn.FORECAST.LINEAR(
R16,
INDEX('DS2024'!$T$5:$T$15,MATCH(R16,'DS2024'!$S$5:$S$15,1)):
INDEX('DS2024'!$T$5:$T$15,MATCH(R16,'DS2024'!$S$5:$S$15,1)+1),
INDEX('DS2024'!$S$5:$S$15,MATCH(R16,'DS2024'!$S$5:$S$15,1)):
INDEX('DS2024'!$S$5:$S$15,MATCH(R16,'DS2024'!$S$5:$S$15,1)+1)),
IF($AB$3=Database!$A$9,
_xlfn.FORECAST.LINEAR(
R16,
INDEX('DS2024'!$W$5:$W$15,MATCH(R16,'DS2024'!$V$5:$V$15,1)):
INDEX('DS2024'!$W$5:$W$15,MATCH(R16,'DS2024'!$V$5:$V$15,1)+1),
INDEX('DS2024'!$V$5:$V$15,MATCH(R16,'DS2024'!$V$5:$V$15,1)):
INDEX('DS2024'!$V$5:$V$15,MATCH(R16,'DS2024'!$V$5:$V$15,1)+1)),
IF($AB$3=Database!$A$10,
_xlfn.FORECAST.LINEAR(
R16,
INDEX('DS2024'!$Z$5:$Z$15,MATCH(R16,'DS2024'!$Y$5:$Y$15,1)):
INDEX('DS2024'!$Z$5:$Z$15,MATCH(R16,'DS2024'!$Y$5:$Y$15,1)+1),
INDEX('DS2024'!$Y$5:$Y$15,MATCH(R16,'DS2024'!$Y$5:$Y$15,1)):
INDEX('DS2024'!$Y$5:$Y$15,MATCH(R16,'DS2024'!$Y$5:$Y$15,1)+1))
)))))))))))))))))))</f>
        <v>0.10441336584196012</v>
      </c>
      <c r="AC16" s="82">
        <f t="shared" si="0"/>
        <v>0.46424446124484681</v>
      </c>
      <c r="AD16" s="82">
        <f t="shared" si="1"/>
        <v>0.46501235356749748</v>
      </c>
      <c r="AE16" s="82">
        <f t="shared" si="2"/>
        <v>0.33346954186173949</v>
      </c>
      <c r="AF16" s="82">
        <f t="shared" si="3"/>
        <v>0.46438920554991281</v>
      </c>
      <c r="AG16" s="82">
        <f t="shared" si="4"/>
        <v>0.46313679355819148</v>
      </c>
      <c r="AH16" s="82">
        <f t="shared" si="5"/>
        <v>0.19986265220618379</v>
      </c>
      <c r="AI16" s="82">
        <f t="shared" si="6"/>
        <v>0.46278342717962662</v>
      </c>
      <c r="AJ16" s="83">
        <f t="shared" si="7"/>
        <v>0.46312184344217527</v>
      </c>
      <c r="AK16" s="83">
        <f t="shared" si="8"/>
        <v>0.4642913502450795</v>
      </c>
      <c r="AL16" s="42"/>
      <c r="AM16" s="42"/>
      <c r="AN16" s="42"/>
      <c r="AO16" s="42"/>
      <c r="AP16" s="42"/>
      <c r="AQ16" s="42"/>
      <c r="AR16" s="42"/>
      <c r="AS16" s="42"/>
      <c r="AT16" s="42"/>
      <c r="BD16" s="83" t="e">
        <f>#REF!/10</f>
        <v>#REF!</v>
      </c>
      <c r="BE16" s="83" t="e">
        <f>#REF!/10</f>
        <v>#REF!</v>
      </c>
      <c r="BF16" s="83" t="e">
        <f>#REF!/10</f>
        <v>#REF!</v>
      </c>
      <c r="BG16" s="83" t="e">
        <f>#REF!/10</f>
        <v>#REF!</v>
      </c>
      <c r="BH16" s="83">
        <f t="shared" si="9"/>
        <v>0</v>
      </c>
      <c r="BI16" s="83">
        <f t="shared" si="10"/>
        <v>0</v>
      </c>
      <c r="BJ16" s="83">
        <f t="shared" si="11"/>
        <v>0</v>
      </c>
      <c r="BK16" s="83">
        <f t="shared" si="12"/>
        <v>0</v>
      </c>
      <c r="BL16" s="83">
        <f t="shared" si="13"/>
        <v>0</v>
      </c>
    </row>
    <row r="17" spans="1:64" ht="14.25" customHeight="1">
      <c r="A17" s="31">
        <v>11</v>
      </c>
      <c r="B17" s="42">
        <f>'Evaluasi 100 C'!B17</f>
        <v>107.72799999999999</v>
      </c>
      <c r="C17" s="42">
        <f>'Evaluasi 100 C'!C17</f>
        <v>-0.35988398320335929</v>
      </c>
      <c r="D17" s="42">
        <f>'Evaluasi 100 C'!E17</f>
        <v>108.889</v>
      </c>
      <c r="E17" s="42">
        <f>'Evaluasi 100 C'!F17</f>
        <v>-0.360023275344931</v>
      </c>
      <c r="F17" s="42">
        <f>'Evaluasi 100 C'!H17</f>
        <v>107.557</v>
      </c>
      <c r="G17" s="42">
        <f>'Evaluasi 100 C'!I17</f>
        <v>-0.22922029436400621</v>
      </c>
      <c r="H17" s="42">
        <f>'Evaluasi 100 C'!K17</f>
        <v>107.861</v>
      </c>
      <c r="I17" s="42">
        <f>'Evaluasi 100 C'!L17</f>
        <v>-0.35989994001199754</v>
      </c>
      <c r="J17" s="42">
        <f>'Evaluasi 100 C'!N17</f>
        <v>106.596</v>
      </c>
      <c r="K17" s="42">
        <f>'Evaluasi 100 C'!O17</f>
        <v>-0.35974817036592677</v>
      </c>
      <c r="L17" s="42">
        <f>'Evaluasi 100 C'!Q17</f>
        <v>107.833</v>
      </c>
      <c r="M17" s="42">
        <f>'Evaluasi 100 C'!R17</f>
        <v>-1.7376797698945345E-2</v>
      </c>
      <c r="N17" s="42">
        <f>'Evaluasi 100 C'!T17</f>
        <v>105.633</v>
      </c>
      <c r="O17" s="42">
        <f>'Evaluasi 100 C'!U17</f>
        <v>-0.35963263347330532</v>
      </c>
      <c r="P17" s="42">
        <f>'Evaluasi 100 C'!W17</f>
        <v>106.42400000000001</v>
      </c>
      <c r="Q17" s="42">
        <f>'Evaluasi 100 C'!X17</f>
        <v>-0.35972753449310135</v>
      </c>
      <c r="R17" s="42">
        <f>'Evaluasi 100 C'!Z17</f>
        <v>107.74</v>
      </c>
      <c r="S17" s="50">
        <f>'Evaluasi 100 C'!AA17</f>
        <v>-0.35988542291541686</v>
      </c>
      <c r="T17" s="50">
        <f>IF($T$3=Database!$A$11,
_xlfn.FORECAST.LINEAR(
B17,
INDEX('DS2024'!$B$20:$B$35,MATCH(B17,'DS2024'!$A$20:$A$35,1)):
INDEX('DS2024'!$B$20:$B$35,MATCH(B17,'DS2024'!$A$20:$A$35,1)+1),
INDEX('DS2024'!$A$20:$A$35,MATCH(B17,'DS2024'!$A$20:$A$35,1)):
INDEX('DS2024'!$A$20:$A$35,MATCH(B17,'DS2024'!$A$20:$A$35,1)+1)),
IF($T$3=Database!$A$12,
_xlfn.FORECAST.LINEAR(
B17,
INDEX('DS2024'!$E$20:$E$35,MATCH(B17,'DS2024'!$D$20:$D$35,1)):
INDEX('DS2024'!$E$20:$E$35,MATCH(B17,'DS2024'!$D$20:$D$35,1)+1),
INDEX('DS2024'!$D$20:$D$35,MATCH(B17,'DS2024'!$D$20:$D$35,1)):
INDEX('DS2024'!$D$20:$D$35,MATCH(B17,'DS2024'!$D$20:$D$35,1)+1)),
IF($T$3=Database!$A$13,
_xlfn.FORECAST.LINEAR(
B17,
INDEX('DS2024'!$H$20:$H$35,MATCH(B17,'DS2024'!$G$20:$G$35,1)):
INDEX('DS2024'!$H$20:$H$35,MATCH(B17,'DS2024'!$G$20:$G$35,1)+1),
INDEX('DS2024'!$G$20:$G$35,MATCH(B17,'DS2024'!$G$20:$G$35,1)):
INDEX('DS2024'!$G$20:$G$35,MATCH(B17,'DS2024'!$G$20:$G$35,1)+1)),
IF($T$3=Database!$A$14,
_xlfn.FORECAST.LINEAR(
B17,
INDEX('DS2024'!$K$20:$K$35,MATCH(B17,'DS2024'!$J$20:$J$35,1)):
INDEX('DS2024'!$K$20:$K$35,MATCH(B17,'DS2024'!$J$20:$J$35,1)+1),
INDEX('DS2024'!$J$20:$J$35,MATCH(B17,'DS2024'!$J$20:$J$35,1)):
INDEX('DS2024'!$J$20:$J$35,MATCH(B17,'DS2024'!$J$20:$J$35,1)+1)),
IF($T$3=Database!$A$15,
_xlfn.FORECAST.LINEAR(
B17,
INDEX('DS2024'!$N$20:$N$35,MATCH(B17,'DS2024'!$M$20:$M$35,1)):
INDEX('DS2024'!$N$20:$N$35,MATCH(B17,'DS2024'!$M$20:$M$35,1)+1),
INDEX('DS2024'!$M$20:$M$35,MATCH(B17,'DS2024'!$M$20:$M$35,1)):
INDEX('DS2024'!$M$20:$M$35,MATCH(B17,'DS2024'!$M$20:$M$35,1)+1)),
IF($T$3=Database!$A$16,
_xlfn.FORECAST.LINEAR(
B17,
INDEX('DS2024'!$Q$20:$Q$35,MATCH(B17,'DS2024'!$P$20:$P$35,1)):
INDEX('DS2024'!$Q$20:$Q$35,MATCH(B17,'DS2024'!$P$20:$P$35,1)+1),
INDEX('DS2024'!$P$20:$P$35,MATCH(B17,'DS2024'!$P$20:$P$35,1)):
INDEX('DS2024'!$P$20:$P$35,MATCH(B17,'DS2024'!$P$20:$P$35,1)+1)),
IF($T$3=Database!$A$17,
_xlfn.FORECAST.LINEAR(
B17,
INDEX('DS2024'!$T$20:$T$35,MATCH(B17,'DS2024'!$S$20:$S$35,1)):
INDEX('DS2024'!$T$20:$T$35,MATCH(B17,'DS2024'!$S$20:$S$35,1)+1),
INDEX('DS2024'!$S$20:$S$35,MATCH(B17,'DS2024'!$S$20:$S$35,1)):
INDEX('DS2024'!$S$20:$S$35,MATCH(B17,'DS2024'!$S$20:$S$35,1)+1)),
IF($T$3=Database!$A$18,
_xlfn.FORECAST.LINEAR(
B17,
INDEX('DS2024'!$W$20:$W$35,MATCH(B17,'DS2024'!$V$20:$V$35,1)):
INDEX('DS2024'!$W$20:$W$35,MATCH(B17,'DS2024'!$V$20:$V$35,1)+1),
INDEX('DS2024'!$V$20:$V$35,MATCH(B17,'DS2024'!$V$20:$V$35,1)):
INDEX('DS2024'!$V$20:$V$35,MATCH(B17,'DS2024'!$V$20:$V$35,1)+1)),
IF($T$3=Database!$A$19,
_xlfn.FORECAST.LINEAR(
B17,
INDEX('DS2024'!$Z$20:$Z$35,MATCH(B17,'DS2024'!$Y$20:$Y$35,1)):
INDEX('DS2024'!$Z$20:$Z$35,MATCH(B17,'DS2024'!$Y$20:$Y$35,1)+1),
INDEX('DS2024'!$Y$20:$Y$35,MATCH(B17,'DS2024'!$Y$20:$Y$35,1)):
INDEX('DS2024'!$Y$20:$Y$35,MATCH(B17,'DS2024'!$Y$20:$Y$35,1)+1)),
IF($T$3=Database!$A$20,
_xlfn.FORECAST.LINEAR(
B17,
INDEX('DS2024'!$AC$20:$AC$35,MATCH(B17,'DS2024'!$AB$20:$AB$35,1)):
INDEX('DS2024'!$AC$20:$AC$35,MATCH(B17,'DS2024'!$AB$20:$AB$35,1)+1),
INDEX('DS2024'!$AB$20:$AB$35,MATCH(B17,'DS2024'!$AB$20:$AB$35,1)):
INDEX('DS2024'!$AB$20:$AB$35,MATCH(B17,'DS2024'!$AB$20:$AB$35,1)+1)),
IF($T$3=Database!$A$2,
_xlfn.FORECAST.LINEAR(
B17,
INDEX('DS2024'!$B$5:$B$15,MATCH(B17,'DS2024'!$A$5:$A$15,1)):
INDEX('DS2024'!$B$5:$B$15,MATCH(B17,'DS2024'!$A$5:$A$15,1)+1),
INDEX('DS2024'!$A$5:$A$15,MATCH(B17,'DS2024'!$A$5:$A$15,1)):
INDEX('DS2024'!$A$5:$A$15,MATCH(B17,'DS2024'!$A$5:$A$15,1)+1)),
IF($T$3=Database!$A$3,
_xlfn.FORECAST.LINEAR(
B17,
INDEX('DS2024'!$E$5:$E$15,MATCH(B17,'DS2024'!$D$5:$D$15,1)):
INDEX('DS2024'!$E$5:$E$15,MATCH(B17,'DS2024'!$D$5:$D$15,1)+1),
INDEX('DS2024'!$D$5:$D$15,MATCH(B17,'DS2024'!$D$5:$D$15,1)):
INDEX('DS2024'!$D$5:$D$15,MATCH(B17,'DS2024'!$D$5:$D$15,1)+1)),
IF($T$3=Database!$A$4,
_xlfn.FORECAST.LINEAR(
B17,
INDEX('DS2024'!$H$5:$H$15,MATCH(B17,'DS2024'!$G$5:$G$15,1)):
INDEX('DS2024'!$H$5:$H$15,MATCH(B17,'DS2024'!$G$5:$G$15,1)+1),
INDEX('DS2024'!$G$5:$G$15,MATCH(B17,'DS2024'!$G$5:$G$15,1)):
INDEX('DS2024'!$G$5:$G$15,MATCH(B17,'DS2024'!$G$5:$G$15,1)+1)),
IF($T$3=Database!$A$5,
_xlfn.FORECAST.LINEAR(
B17,
INDEX('DS2024'!$K$5:$K$15,MATCH(B17,'DS2024'!$J$5:$J$15,1)):
INDEX('DS2024'!$K$5:$K$15,MATCH(B17,'DS2024'!$J$5:$J$15,1)+1),
INDEX('DS2024'!$J$5:$J$15,MATCH(B17,'DS2024'!$J$5:$J$15,1)):
INDEX('DS2024'!$J$5:$J$15,MATCH(B17,'DS2024'!$J$5:$J$15,1)+1)),
IF($T$3=Database!$A$6,
_xlfn.FORECAST.LINEAR(
B17,
INDEX('DS2024'!$N$5:$N$15,MATCH(B17,'DS2024'!$M$5:$M$15,1)):
INDEX('DS2024'!$N$5:$N$15,MATCH(B17,'DS2024'!$M$5:$M$15,1)+1),
INDEX('DS2024'!$M$5:$M$15,MATCH(B17,'DS2024'!$M$5:$M$15,1)):
INDEX('DS2024'!$M$5:$M$15,MATCH(B17,'DS2024'!$M$5:$M$15,1)+1)),
IF($T$3=Database!$A$7,
_xlfn.FORECAST.LINEAR(
B17,
INDEX('DS2024'!$Q$5:$Q$15,MATCH(B17,'DS2024'!$P$5:$P$15,1)):
INDEX('DS2024'!$Q$5:$Q$15,MATCH(B17,'DS2024'!$P$5:$P$15,1)+1),
INDEX('DS2024'!$P$5:$P$15,MATCH(B17,'DS2024'!$P$5:$P$15,1)):
INDEX('DS2024'!$P$5:$P$15,MATCH(B17,'DS2024'!$P$5:$P$15,1)+1)),
IF($T$3=Database!$A$8,
_xlfn.FORECAST.LINEAR(
B17,
INDEX('DS2024'!$T$5:$T$15,MATCH(B17,'DS2024'!$S$5:$S$15,1)):
INDEX('DS2024'!$T$5:$T$15,MATCH(B17,'DS2024'!$S$5:$S$15,1)+1),
INDEX('DS2024'!$S$5:$S$15,MATCH(B17,'DS2024'!$S$5:$S$15,1)):
INDEX('DS2024'!$S$5:$S$15,MATCH(B17,'DS2024'!$S$5:$S$15,1)+1)),
IF($T$3=Database!$A$9,
_xlfn.FORECAST.LINEAR(
B17,
INDEX('DS2024'!$W$5:$W$15,MATCH(B17,'DS2024'!$V$5:$V$15,1)):
INDEX('DS2024'!$W$5:$W$15,MATCH(B17,'DS2024'!$V$5:$V$15,1)+1),
INDEX('DS2024'!$V$5:$V$15,MATCH(B17,'DS2024'!$V$5:$V$15,1)):
INDEX('DS2024'!$V$5:$V$15,MATCH(B17,'DS2024'!$V$5:$V$15,1)+1)),
IF($T$3=Database!$A$10,
_xlfn.FORECAST.LINEAR(
B17,
INDEX('DS2024'!$Z$5:$Z$15,MATCH(B17,'DS2024'!$Y$5:$Y$15,1)):
INDEX('DS2024'!$Z$5:$Z$15,MATCH(B17,'DS2024'!$Y$5:$Y$15,1)+1),
INDEX('DS2024'!$Y$5:$Y$15,MATCH(B17,'DS2024'!$Y$5:$Y$15,1)):
INDEX('DS2024'!$Y$5:$Y$15,MATCH(B17,'DS2024'!$Y$5:$Y$15,1)+1))
)))))))))))))))))))</f>
        <v>0.10444134457812063</v>
      </c>
      <c r="U17" s="50">
        <f>IF($U$3=Database!$A$11,
_xlfn.FORECAST.LINEAR(
D17,
INDEX('DS2024'!$B$20:$B$35,MATCH(D17,'DS2024'!$A$20:$A$35,1)):
INDEX('DS2024'!$B$20:$B$35,MATCH(D17,'DS2024'!$A$20:$A$35,1)+1),
INDEX('DS2024'!$A$20:$A$35,MATCH(D17,'DS2024'!$A$20:$A$35,1)):
INDEX('DS2024'!$A$20:$A$35,MATCH(D17,'DS2024'!$A$20:$A$35,1)+1)),
IF($U$3=Database!$A$12,
_xlfn.FORECAST.LINEAR(
D17,
INDEX('DS2024'!$E$20:$E$35,MATCH(D17,'DS2024'!$D$20:$D$35,1)):
INDEX('DS2024'!$E$20:$E$35,MATCH(D17,'DS2024'!$D$20:$D$35,1)+1),
INDEX('DS2024'!$D$20:$D$35,MATCH(D17,'DS2024'!$D$20:$D$35,1)):
INDEX('DS2024'!$D$20:$D$35,MATCH(D17,'DS2024'!$D$20:$D$35,1)+1)),
IF($U$3=Database!$A$13,
_xlfn.FORECAST.LINEAR(
D17,
INDEX('DS2024'!$H$20:$H$35,MATCH(D17,'DS2024'!$G$20:$G$35,1)):
INDEX('DS2024'!$H$20:$H$35,MATCH(D17,'DS2024'!$G$20:$G$35,1)+1),
INDEX('DS2024'!$G$20:$G$35,MATCH(D17,'DS2024'!$G$20:$G$35,1)):
INDEX('DS2024'!$G$20:$G$35,MATCH(D17,'DS2024'!$G$20:$G$35,1)+1)),
IF($U$3=Database!$A$14,
_xlfn.FORECAST.LINEAR(
D17,
INDEX('DS2024'!$K$20:$K$35,MATCH(D17,'DS2024'!$J$20:$J$35,1)):
INDEX('DS2024'!$K$20:$K$35,MATCH(D17,'DS2024'!$J$20:$J$35,1)+1),
INDEX('DS2024'!$J$20:$J$35,MATCH(D17,'DS2024'!$J$20:$J$35,1)):
INDEX('DS2024'!$J$20:$J$35,MATCH(D17,'DS2024'!$J$20:$J$35,1)+1)),
IF($U$3=Database!$A$15,
_xlfn.FORECAST.LINEAR(
D17,
INDEX('DS2024'!$N$20:$N$35,MATCH(D17,'DS2024'!$M$20:$M$35,1)):
INDEX('DS2024'!$N$20:$N$35,MATCH(D17,'DS2024'!$M$20:$M$35,1)+1),
INDEX('DS2024'!$M$20:$M$35,MATCH(D17,'DS2024'!$M$20:$M$35,1)):
INDEX('DS2024'!$M$20:$M$35,MATCH(D17,'DS2024'!$M$20:$M$35,1)+1)),
IF($U$3=Database!$A$16,
_xlfn.FORECAST.LINEAR(
D17,
INDEX('DS2024'!$Q$20:$Q$35,MATCH(D17,'DS2024'!$P$20:$P$35,1)):
INDEX('DS2024'!$Q$20:$Q$35,MATCH(D17,'DS2024'!$P$20:$P$35,1)+1),
INDEX('DS2024'!$P$20:$P$35,MATCH(D17,'DS2024'!$P$20:$P$35,1)):
INDEX('DS2024'!$P$20:$P$35,MATCH(D17,'DS2024'!$P$20:$P$35,1)+1)),
IF($U$3=Database!$A$17,
_xlfn.FORECAST.LINEAR(
D17,
INDEX('DS2024'!$T$20:$T$35,MATCH(D17,'DS2024'!$S$20:$S$35,1)):
INDEX('DS2024'!$T$20:$T$35,MATCH(D17,'DS2024'!$S$20:$S$35,1)+1),
INDEX('DS2024'!$S$20:$S$35,MATCH(D17,'DS2024'!$S$20:$S$35,1)):
INDEX('DS2024'!$S$20:$S$35,MATCH(D17,'DS2024'!$S$20:$S$35,1)+1)),
IF($U$3=Database!$A$18,
_xlfn.FORECAST.LINEAR(
D17,
INDEX('DS2024'!$W$20:$W$35,MATCH(D17,'DS2024'!$V$20:$V$35,1)):
INDEX('DS2024'!$W$20:$W$35,MATCH(D17,'DS2024'!$V$20:$V$35,1)+1),
INDEX('DS2024'!$V$20:$V$35,MATCH(D17,'DS2024'!$V$20:$V$35,1)):
INDEX('DS2024'!$V$20:$V$35,MATCH(D17,'DS2024'!$V$20:$V$35,1)+1)),
IF($U$3=Database!$A$19,
_xlfn.FORECAST.LINEAR(
D17,
INDEX('DS2024'!$Z$20:$Z$35,MATCH(D17,'DS2024'!$Y$20:$Y$35,1)):
INDEX('DS2024'!$Z$20:$Z$35,MATCH(D17,'DS2024'!$Y$20:$Y$35,1)+1),
INDEX('DS2024'!$Y$20:$Y$35,MATCH(D17,'DS2024'!$Y$20:$Y$35,1)):
INDEX('DS2024'!$Y$20:$Y$35,MATCH(D17,'DS2024'!$Y$20:$Y$35,1)+1)),
IF($U$3=Database!$A$20,
_xlfn.FORECAST.LINEAR(
D17,
INDEX('DS2024'!$AC$20:$AC$35,MATCH(D17,'DS2024'!$AB$20:$AB$35,1)):
INDEX('DS2024'!$AC$20:$AC$35,MATCH(D17,'DS2024'!$AB$20:$AB$35,1)+1),
INDEX('DS2024'!$AB$20:$AB$35,MATCH(D17,'DS2024'!$AB$20:$AB$35,1)):
INDEX('DS2024'!$AB$20:$AB$35,MATCH(D17,'DS2024'!$AB$20:$AB$35,1)+1)),
IF($U$3=Database!$A$2,
_xlfn.FORECAST.LINEAR(
D17,
INDEX('DS2024'!$B$5:$B$15,MATCH(D17,'DS2024'!$A$5:$A$15,1)):
INDEX('DS2024'!$B$5:$B$15,MATCH(D17,'DS2024'!$A$5:$A$15,1)+1),
INDEX('DS2024'!$A$5:$A$15,MATCH(D17,'DS2024'!$A$5:$A$15,1)):
INDEX('DS2024'!$A$5:$A$15,MATCH(D17,'DS2024'!$A$5:$A$15,1)+1)),
IF($U$3=Database!$A$3,
_xlfn.FORECAST.LINEAR(
D17,
INDEX('DS2024'!$E$5:$E$15,MATCH(D17,'DS2024'!$D$5:$D$15,1)):
INDEX('DS2024'!$E$5:$E$15,MATCH(D17,'DS2024'!$D$5:$D$15,1)+1),
INDEX('DS2024'!$D$5:$D$15,MATCH(D17,'DS2024'!$D$5:$D$15,1)):
INDEX('DS2024'!$D$5:$D$15,MATCH(D17,'DS2024'!$D$5:$D$15,1)+1)),
IF($U$3=Database!$A$4,
_xlfn.FORECAST.LINEAR(
D17,
INDEX('DS2024'!$H$5:$H$15,MATCH(D17,'DS2024'!$G$5:$G$15,1)):
INDEX('DS2024'!$H$5:$H$15,MATCH(D17,'DS2024'!$G$5:$G$15,1)+1),
INDEX('DS2024'!$G$5:$G$15,MATCH(D17,'DS2024'!$G$5:$G$15,1)):
INDEX('DS2024'!$G$5:$G$15,MATCH(D17,'DS2024'!$G$5:$G$15,1)+1)),
IF($U$3=Database!$A$5,
_xlfn.FORECAST.LINEAR(
D17,
INDEX('DS2024'!$K$5:$K$15,MATCH(D17,'DS2024'!$J$5:$J$15,1)):
INDEX('DS2024'!$K$5:$K$15,MATCH(D17,'DS2024'!$J$5:$J$15,1)+1),
INDEX('DS2024'!$J$5:$J$15,MATCH(D17,'DS2024'!$J$5:$J$15,1)):
INDEX('DS2024'!$J$5:$J$15,MATCH(D17,'DS2024'!$J$5:$J$15,1)+1)),
IF($U$3=Database!$A$6,
_xlfn.FORECAST.LINEAR(
D17,
INDEX('DS2024'!$N$5:$N$15,MATCH(D17,'DS2024'!$M$5:$M$15,1)):
INDEX('DS2024'!$N$5:$N$15,MATCH(D17,'DS2024'!$M$5:$M$15,1)+1),
INDEX('DS2024'!$M$5:$M$15,MATCH(D17,'DS2024'!$M$5:$M$15,1)):
INDEX('DS2024'!$M$5:$M$15,MATCH(D17,'DS2024'!$M$5:$M$15,1)+1)),
IF($U$3=Database!$A$7,
_xlfn.FORECAST.LINEAR(
D17,
INDEX('DS2024'!$Q$5:$Q$15,MATCH(D17,'DS2024'!$P$5:$P$15,1)):
INDEX('DS2024'!$Q$5:$Q$15,MATCH(D17,'DS2024'!$P$5:$P$15,1)+1),
INDEX('DS2024'!$P$5:$P$15,MATCH(D17,'DS2024'!$P$5:$P$15,1)):
INDEX('DS2024'!$P$5:$P$15,MATCH(D17,'DS2024'!$P$5:$P$15,1)+1)),
IF($U$3=Database!$A$8,
_xlfn.FORECAST.LINEAR(
D17,
INDEX('DS2024'!$T$5:$T$15,MATCH(D17,'DS2024'!$S$5:$S$15,1)):
INDEX('DS2024'!$T$5:$T$15,MATCH(D17,'DS2024'!$S$5:$S$15,1)+1),
INDEX('DS2024'!$S$5:$S$15,MATCH(D17,'DS2024'!$S$5:$S$15,1)):
INDEX('DS2024'!$S$5:$S$15,MATCH(D17,'DS2024'!$S$5:$S$15,1)+1)),
IF($U$3=Database!$A$9,
_xlfn.FORECAST.LINEAR(
D17,
INDEX('DS2024'!$W$5:$W$15,MATCH(D17,'DS2024'!$V$5:$V$15,1)):
INDEX('DS2024'!$W$5:$W$15,MATCH(D17,'DS2024'!$V$5:$V$15,1)+1),
INDEX('DS2024'!$V$5:$V$15,MATCH(D17,'DS2024'!$V$5:$V$15,1)):
INDEX('DS2024'!$V$5:$V$15,MATCH(D17,'DS2024'!$V$5:$V$15,1)+1)),
IF($U$3=Database!$A$10,
_xlfn.FORECAST.LINEAR(
D17,
INDEX('DS2024'!$Z$5:$Z$15,MATCH(D17,'DS2024'!$Y$5:$Y$15,1)):
INDEX('DS2024'!$Z$5:$Z$15,MATCH(D17,'DS2024'!$Y$5:$Y$15,1)+1),
INDEX('DS2024'!$Y$5:$Y$15,MATCH(D17,'DS2024'!$Y$5:$Y$15,1)):
INDEX('DS2024'!$Y$5:$Y$15,MATCH(D17,'DS2024'!$Y$5:$Y$15,1)+1))
)))))))))))))))))))</f>
        <v>0.10509101083176786</v>
      </c>
      <c r="V17" s="50">
        <f>IF($V$3=Database!$A$11,
_xlfn.FORECAST.LINEAR(
F17,
INDEX('DS2024'!$B$20:$B$35,MATCH(F17,'DS2024'!$A$20:$A$35,1)):
INDEX('DS2024'!$B$20:$B$35,MATCH(F17,'DS2024'!$A$20:$A$35,1)+1),
INDEX('DS2024'!$A$20:$A$35,MATCH(F17,'DS2024'!$A$20:$A$35,1)):
INDEX('DS2024'!$A$20:$A$35,MATCH(F17,'DS2024'!$A$20:$A$35,1)+1)),
IF($V$3=Database!$A$12,
_xlfn.FORECAST.LINEAR(
F17,
INDEX('DS2024'!$E$20:$E$35,MATCH(F17,'DS2024'!$D$20:$D$35,1)):
INDEX('DS2024'!$E$20:$E$35,MATCH(F17,'DS2024'!$D$20:$D$35,1)+1),
INDEX('DS2024'!$D$20:$D$35,MATCH(F17,'DS2024'!$D$20:$D$35,1)):
INDEX('DS2024'!$D$20:$D$35,MATCH(F17,'DS2024'!$D$20:$D$35,1)+1)),
IF($V$3=Database!$A$13,
_xlfn.FORECAST.LINEAR(
F17,
INDEX('DS2024'!$H$20:$H$35,MATCH(F17,'DS2024'!$G$20:$G$35,1)):
INDEX('DS2024'!$H$20:$H$35,MATCH(F17,'DS2024'!$G$20:$G$35,1)+1),
INDEX('DS2024'!$G$20:$G$35,MATCH(F17,'DS2024'!$G$20:$G$35,1)):
INDEX('DS2024'!$G$20:$G$35,MATCH(F17,'DS2024'!$G$20:$G$35,1)+1)),
IF($V$3=Database!$A$14,
_xlfn.FORECAST.LINEAR(
F17,
INDEX('DS2024'!$K$20:$K$35,MATCH(F17,'DS2024'!$J$20:$J$35,1)):
INDEX('DS2024'!$K$20:$K$35,MATCH(F17,'DS2024'!$J$20:$J$35,1)+1),
INDEX('DS2024'!$J$20:$J$35,MATCH(F17,'DS2024'!$J$20:$J$35,1)):
INDEX('DS2024'!$J$20:$J$35,MATCH(F17,'DS2024'!$J$20:$J$35,1)+1)),
IF($V$3=Database!$A$15,
_xlfn.FORECAST.LINEAR(
F17,
INDEX('DS2024'!$N$20:$N$35,MATCH(F17,'DS2024'!$M$20:$M$35,1)):
INDEX('DS2024'!$N$20:$N$35,MATCH(F17,'DS2024'!$M$20:$M$35,1)+1),
INDEX('DS2024'!$M$20:$M$35,MATCH(F17,'DS2024'!$M$20:$M$35,1)):
INDEX('DS2024'!$M$20:$M$35,MATCH(F17,'DS2024'!$M$20:$M$35,1)+1)),
IF($V$3=Database!$A$16,
_xlfn.FORECAST.LINEAR(
F17,
INDEX('DS2024'!$Q$20:$Q$35,MATCH(F17,'DS2024'!$P$20:$P$35,1)):
INDEX('DS2024'!$Q$20:$Q$35,MATCH(F17,'DS2024'!$P$20:$P$35,1)+1),
INDEX('DS2024'!$P$20:$P$35,MATCH(F17,'DS2024'!$P$20:$P$35,1)):
INDEX('DS2024'!$P$20:$P$35,MATCH(F17,'DS2024'!$P$20:$P$35,1)+1)),
IF($V$3=Database!$A$17,
_xlfn.FORECAST.LINEAR(
F17,
INDEX('DS2024'!$T$20:$T$35,MATCH(F17,'DS2024'!$S$20:$S$35,1)):
INDEX('DS2024'!$T$20:$T$35,MATCH(F17,'DS2024'!$S$20:$S$35,1)+1),
INDEX('DS2024'!$S$20:$S$35,MATCH(F17,'DS2024'!$S$20:$S$35,1)):
INDEX('DS2024'!$S$20:$S$35,MATCH(F17,'DS2024'!$S$20:$S$35,1)+1)),
IF($V$3=Database!$A$18,
_xlfn.FORECAST.LINEAR(
F17,
INDEX('DS2024'!$W$20:$W$35,MATCH(F17,'DS2024'!$V$20:$V$35,1)):
INDEX('DS2024'!$W$20:$W$35,MATCH(F17,'DS2024'!$V$20:$V$35,1)+1),
INDEX('DS2024'!$V$20:$V$35,MATCH(F17,'DS2024'!$V$20:$V$35,1)):
INDEX('DS2024'!$V$20:$V$35,MATCH(F17,'DS2024'!$V$20:$V$35,1)+1)),
IF($V$3=Database!$A$19,
_xlfn.FORECAST.LINEAR(
F17,
INDEX('DS2024'!$Z$20:$Z$35,MATCH(F17,'DS2024'!$Y$20:$Y$35,1)):
INDEX('DS2024'!$Z$20:$Z$35,MATCH(F17,'DS2024'!$Y$20:$Y$35,1)+1),
INDEX('DS2024'!$Y$20:$Y$35,MATCH(F17,'DS2024'!$Y$20:$Y$35,1)):
INDEX('DS2024'!$Y$20:$Y$35,MATCH(F17,'DS2024'!$Y$20:$Y$35,1)+1)),
IF($V$3=Database!$A$20,
_xlfn.FORECAST.LINEAR(
F17,
INDEX('DS2024'!$AC$20:$AC$35,MATCH(F17,'DS2024'!$AB$20:$AB$35,1)):
INDEX('DS2024'!$AC$20:$AC$35,MATCH(F17,'DS2024'!$AB$20:$AB$35,1)+1),
INDEX('DS2024'!$AB$20:$AB$35,MATCH(F17,'DS2024'!$AB$20:$AB$35,1)):
INDEX('DS2024'!$AB$20:$AB$35,MATCH(F17,'DS2024'!$AB$20:$AB$35,1)+1)),
IF($V$3=Database!$A$2,
_xlfn.FORECAST.LINEAR(
F17,
INDEX('DS2024'!$B$5:$B$15,MATCH(F17,'DS2024'!$A$5:$A$15,1)):
INDEX('DS2024'!$B$5:$B$15,MATCH(F17,'DS2024'!$A$5:$A$15,1)+1),
INDEX('DS2024'!$A$5:$A$15,MATCH(F17,'DS2024'!$A$5:$A$15,1)):
INDEX('DS2024'!$A$5:$A$15,MATCH(F17,'DS2024'!$A$5:$A$15,1)+1)),
IF($V$3=Database!$A$3,
_xlfn.FORECAST.LINEAR(
F17,
INDEX('DS2024'!$E$5:$E$15,MATCH(F17,'DS2024'!$D$5:$D$15,1)):
INDEX('DS2024'!$E$5:$E$15,MATCH(F17,'DS2024'!$D$5:$D$15,1)+1),
INDEX('DS2024'!$D$5:$D$15,MATCH(F17,'DS2024'!$D$5:$D$15,1)):
INDEX('DS2024'!$D$5:$D$15,MATCH(F17,'DS2024'!$D$5:$D$15,1)+1)),
IF($V$3=Database!$A$4,
_xlfn.FORECAST.LINEAR(
F17,
INDEX('DS2024'!$H$5:$H$15,MATCH(F17,'DS2024'!$G$5:$G$15,1)):
INDEX('DS2024'!$H$5:$H$15,MATCH(F17,'DS2024'!$G$5:$G$15,1)+1),
INDEX('DS2024'!$G$5:$G$15,MATCH(F17,'DS2024'!$G$5:$G$15,1)):
INDEX('DS2024'!$G$5:$G$15,MATCH(F17,'DS2024'!$G$5:$G$15,1)+1)),
IF($V$3=Database!$A$5,
_xlfn.FORECAST.LINEAR(
F17,
INDEX('DS2024'!$K$5:$K$15,MATCH(F17,'DS2024'!$J$5:$J$15,1)):
INDEX('DS2024'!$K$5:$K$15,MATCH(F17,'DS2024'!$J$5:$J$15,1)+1),
INDEX('DS2024'!$J$5:$J$15,MATCH(F17,'DS2024'!$J$5:$J$15,1)):
INDEX('DS2024'!$J$5:$J$15,MATCH(F17,'DS2024'!$J$5:$J$15,1)+1)),
IF($V$3=Database!$A$6,
_xlfn.FORECAST.LINEAR(
F17,
INDEX('DS2024'!$N$5:$N$15,MATCH(F17,'DS2024'!$M$5:$M$15,1)):
INDEX('DS2024'!$N$5:$N$15,MATCH(F17,'DS2024'!$M$5:$M$15,1)+1),
INDEX('DS2024'!$M$5:$M$15,MATCH(F17,'DS2024'!$M$5:$M$15,1)):
INDEX('DS2024'!$M$5:$M$15,MATCH(F17,'DS2024'!$M$5:$M$15,1)+1)),
IF($V$3=Database!$A$7,
_xlfn.FORECAST.LINEAR(
F17,
INDEX('DS2024'!$Q$5:$Q$15,MATCH(F17,'DS2024'!$P$5:$P$15,1)):
INDEX('DS2024'!$Q$5:$Q$15,MATCH(F17,'DS2024'!$P$5:$P$15,1)+1),
INDEX('DS2024'!$P$5:$P$15,MATCH(F17,'DS2024'!$P$5:$P$15,1)):
INDEX('DS2024'!$P$5:$P$15,MATCH(F17,'DS2024'!$P$5:$P$15,1)+1)),
IF($V$3=Database!$A$8,
_xlfn.FORECAST.LINEAR(
F17,
INDEX('DS2024'!$T$5:$T$15,MATCH(F17,'DS2024'!$S$5:$S$15,1)):
INDEX('DS2024'!$T$5:$T$15,MATCH(F17,'DS2024'!$S$5:$S$15,1)+1),
INDEX('DS2024'!$S$5:$S$15,MATCH(F17,'DS2024'!$S$5:$S$15,1)):
INDEX('DS2024'!$S$5:$S$15,MATCH(F17,'DS2024'!$S$5:$S$15,1)+1)),
IF($V$3=Database!$A$9,
_xlfn.FORECAST.LINEAR(
F17,
INDEX('DS2024'!$W$5:$W$15,MATCH(F17,'DS2024'!$V$5:$V$15,1)):
INDEX('DS2024'!$W$5:$W$15,MATCH(F17,'DS2024'!$V$5:$V$15,1)+1),
INDEX('DS2024'!$V$5:$V$15,MATCH(F17,'DS2024'!$V$5:$V$15,1)):
INDEX('DS2024'!$V$5:$V$15,MATCH(F17,'DS2024'!$V$5:$V$15,1)+1)),
IF($V$3=Database!$A$10,
_xlfn.FORECAST.LINEAR(
F17,
INDEX('DS2024'!$Z$5:$Z$15,MATCH(F17,'DS2024'!$Y$5:$Y$15,1)):
INDEX('DS2024'!$Z$5:$Z$15,MATCH(F17,'DS2024'!$Y$5:$Y$15,1)+1),
INDEX('DS2024'!$Y$5:$Y$15,MATCH(F17,'DS2024'!$Y$5:$Y$15,1)):
INDEX('DS2024'!$Y$5:$Y$15,MATCH(F17,'DS2024'!$Y$5:$Y$15,1)+1))
)))))))))))))))))))</f>
        <v>0.10451863105709258</v>
      </c>
      <c r="W17" s="50">
        <f>IF($W$3=Database!$A$11,
_xlfn.FORECAST.LINEAR(
H17,
INDEX('DS2024'!$B$20:$B$35,MATCH(H17,'DS2024'!$A$20:$A$35,1)):
INDEX('DS2024'!$B$20:$B$35,MATCH(H17,'DS2024'!$A$20:$A$35,1)+1),
INDEX('DS2024'!$A$20:$A$35,MATCH(H17,'DS2024'!$A$20:$A$35,1)):
INDEX('DS2024'!$A$20:$A$35,MATCH(H17,'DS2024'!$A$20:$A$35,1)+1)),
IF($W$3=Database!$A$12,
_xlfn.FORECAST.LINEAR(
H17,
INDEX('DS2024'!$E$20:$E$35,MATCH(H17,'DS2024'!$D$20:$D$35,1)):
INDEX('DS2024'!$E$20:$E$35,MATCH(H17,'DS2024'!$D$20:$D$35,1)+1),
INDEX('DS2024'!$D$20:$D$35,MATCH(H17,'DS2024'!$D$20:$D$35,1)):
INDEX('DS2024'!$D$20:$D$35,MATCH(H17,'DS2024'!$D$20:$D$35,1)+1)),
IF($W$3=Database!$A$13,
_xlfn.FORECAST.LINEAR(
H17,
INDEX('DS2024'!$H$20:$H$35,MATCH(H17,'DS2024'!$G$20:$G$35,1)):
INDEX('DS2024'!$H$20:$H$35,MATCH(H17,'DS2024'!$G$20:$G$35,1)+1),
INDEX('DS2024'!$G$20:$G$35,MATCH(H17,'DS2024'!$G$20:$G$35,1)):
INDEX('DS2024'!$G$20:$G$35,MATCH(H17,'DS2024'!$G$20:$G$35,1)+1)),
IF($W$3=Database!$A$14,
_xlfn.FORECAST.LINEAR(
H17,
INDEX('DS2024'!$K$20:$K$35,MATCH(H17,'DS2024'!$J$20:$J$35,1)):
INDEX('DS2024'!$K$20:$K$35,MATCH(H17,'DS2024'!$J$20:$J$35,1)+1),
INDEX('DS2024'!$J$20:$J$35,MATCH(H17,'DS2024'!$J$20:$J$35,1)):
INDEX('DS2024'!$J$20:$J$35,MATCH(H17,'DS2024'!$J$20:$J$35,1)+1)),
IF($W$3=Database!$A$15,
_xlfn.FORECAST.LINEAR(
H17,
INDEX('DS2024'!$N$20:$N$35,MATCH(H17,'DS2024'!$M$20:$M$35,1)):
INDEX('DS2024'!$N$20:$N$35,MATCH(H17,'DS2024'!$M$20:$M$35,1)+1),
INDEX('DS2024'!$M$20:$M$35,MATCH(H17,'DS2024'!$M$20:$M$35,1)):
INDEX('DS2024'!$M$20:$M$35,MATCH(H17,'DS2024'!$M$20:$M$35,1)+1)),
IF($W$3=Database!$A$16,
_xlfn.FORECAST.LINEAR(
H17,
INDEX('DS2024'!$Q$20:$Q$35,MATCH(H17,'DS2024'!$P$20:$P$35,1)):
INDEX('DS2024'!$Q$20:$Q$35,MATCH(H17,'DS2024'!$P$20:$P$35,1)+1),
INDEX('DS2024'!$P$20:$P$35,MATCH(H17,'DS2024'!$P$20:$P$35,1)):
INDEX('DS2024'!$P$20:$P$35,MATCH(H17,'DS2024'!$P$20:$P$35,1)+1)),
IF($W$3=Database!$A$17,
_xlfn.FORECAST.LINEAR(
H17,
INDEX('DS2024'!$T$20:$T$35,MATCH(H17,'DS2024'!$S$20:$S$35,1)):
INDEX('DS2024'!$T$20:$T$35,MATCH(H17,'DS2024'!$S$20:$S$35,1)+1),
INDEX('DS2024'!$S$20:$S$35,MATCH(H17,'DS2024'!$S$20:$S$35,1)):
INDEX('DS2024'!$S$20:$S$35,MATCH(H17,'DS2024'!$S$20:$S$35,1)+1)),
IF($W$3=Database!$A$18,
_xlfn.FORECAST.LINEAR(
H17,
INDEX('DS2024'!$W$20:$W$35,MATCH(H17,'DS2024'!$V$20:$V$35,1)):
INDEX('DS2024'!$W$20:$W$35,MATCH(H17,'DS2024'!$V$20:$V$35,1)+1),
INDEX('DS2024'!$V$20:$V$35,MATCH(H17,'DS2024'!$V$20:$V$35,1)):
INDEX('DS2024'!$V$20:$V$35,MATCH(H17,'DS2024'!$V$20:$V$35,1)+1)),
IF($W$3=Database!$A$19,
_xlfn.FORECAST.LINEAR(
H17,
INDEX('DS2024'!$Z$20:$Z$35,MATCH(H17,'DS2024'!$Y$20:$Y$35,1)):
INDEX('DS2024'!$Z$20:$Z$35,MATCH(H17,'DS2024'!$Y$20:$Y$35,1)+1),
INDEX('DS2024'!$Y$20:$Y$35,MATCH(H17,'DS2024'!$Y$20:$Y$35,1)):
INDEX('DS2024'!$Y$20:$Y$35,MATCH(H17,'DS2024'!$Y$20:$Y$35,1)+1)),
IF($W$3=Database!$A$20,
_xlfn.FORECAST.LINEAR(
H17,
INDEX('DS2024'!$AC$20:$AC$35,MATCH(H17,'DS2024'!$AB$20:$AB$35,1)):
INDEX('DS2024'!$AC$20:$AC$35,MATCH(H17,'DS2024'!$AB$20:$AB$35,1)+1),
INDEX('DS2024'!$AB$20:$AB$35,MATCH(H17,'DS2024'!$AB$20:$AB$35,1)):
INDEX('DS2024'!$AB$20:$AB$35,MATCH(H17,'DS2024'!$AB$20:$AB$35,1)+1)),
IF($W$3=Database!$A$2,
_xlfn.FORECAST.LINEAR(
H17,
INDEX('DS2024'!$B$5:$B$15,MATCH(H17,'DS2024'!$A$5:$A$15,1)):
INDEX('DS2024'!$B$5:$B$15,MATCH(H17,'DS2024'!$A$5:$A$15,1)+1),
INDEX('DS2024'!$A$5:$A$15,MATCH(H17,'DS2024'!$A$5:$A$15,1)):
INDEX('DS2024'!$A$5:$A$15,MATCH(H17,'DS2024'!$A$5:$A$15,1)+1)),
IF($W$3=Database!$A$3,
_xlfn.FORECAST.LINEAR(
H17,
INDEX('DS2024'!$E$5:$E$15,MATCH(H17,'DS2024'!$D$5:$D$15,1)):
INDEX('DS2024'!$E$5:$E$15,MATCH(H17,'DS2024'!$D$5:$D$15,1)+1),
INDEX('DS2024'!$D$5:$D$15,MATCH(H17,'DS2024'!$D$5:$D$15,1)):
INDEX('DS2024'!$D$5:$D$15,MATCH(H17,'DS2024'!$D$5:$D$15,1)+1)),
IF($W$3=Database!$A$4,
_xlfn.FORECAST.LINEAR(
H17,
INDEX('DS2024'!$H$5:$H$15,MATCH(H17,'DS2024'!$G$5:$G$15,1)):
INDEX('DS2024'!$H$5:$H$15,MATCH(H17,'DS2024'!$G$5:$G$15,1)+1),
INDEX('DS2024'!$G$5:$G$15,MATCH(H17,'DS2024'!$G$5:$G$15,1)):
INDEX('DS2024'!$G$5:$G$15,MATCH(H17,'DS2024'!$G$5:$G$15,1)+1)),
IF($W$3=Database!$A$5,
_xlfn.FORECAST.LINEAR(
H17,
INDEX('DS2024'!$K$5:$K$15,MATCH(H17,'DS2024'!$J$5:$J$15,1)):
INDEX('DS2024'!$K$5:$K$15,MATCH(H17,'DS2024'!$J$5:$J$15,1)+1),
INDEX('DS2024'!$J$5:$J$15,MATCH(H17,'DS2024'!$J$5:$J$15,1)):
INDEX('DS2024'!$J$5:$J$15,MATCH(H17,'DS2024'!$J$5:$J$15,1)+1)),
IF($W$3=Database!$A$6,
_xlfn.FORECAST.LINEAR(
H17,
INDEX('DS2024'!$N$5:$N$15,MATCH(H17,'DS2024'!$M$5:$M$15,1)):
INDEX('DS2024'!$N$5:$N$15,MATCH(H17,'DS2024'!$M$5:$M$15,1)+1),
INDEX('DS2024'!$M$5:$M$15,MATCH(H17,'DS2024'!$M$5:$M$15,1)):
INDEX('DS2024'!$M$5:$M$15,MATCH(H17,'DS2024'!$M$5:$M$15,1)+1)),
IF($W$3=Database!$A$7,
_xlfn.FORECAST.LINEAR(
H17,
INDEX('DS2024'!$Q$5:$Q$15,MATCH(H17,'DS2024'!$P$5:$P$15,1)):
INDEX('DS2024'!$Q$5:$Q$15,MATCH(H17,'DS2024'!$P$5:$P$15,1)+1),
INDEX('DS2024'!$P$5:$P$15,MATCH(H17,'DS2024'!$P$5:$P$15,1)):
INDEX('DS2024'!$P$5:$P$15,MATCH(H17,'DS2024'!$P$5:$P$15,1)+1)),
IF($W$3=Database!$A$8,
_xlfn.FORECAST.LINEAR(
H17,
INDEX('DS2024'!$T$5:$T$15,MATCH(H17,'DS2024'!$S$5:$S$15,1)):
INDEX('DS2024'!$T$5:$T$15,MATCH(H17,'DS2024'!$S$5:$S$15,1)+1),
INDEX('DS2024'!$S$5:$S$15,MATCH(H17,'DS2024'!$S$5:$S$15,1)):
INDEX('DS2024'!$S$5:$S$15,MATCH(H17,'DS2024'!$S$5:$S$15,1)+1)),
IF($W$3=Database!$A$9,
_xlfn.FORECAST.LINEAR(
H17,
INDEX('DS2024'!$W$5:$W$15,MATCH(H17,'DS2024'!$V$5:$V$15,1)):
INDEX('DS2024'!$W$5:$W$15,MATCH(H17,'DS2024'!$V$5:$V$15,1)+1),
INDEX('DS2024'!$V$5:$V$15,MATCH(H17,'DS2024'!$V$5:$V$15,1)):
INDEX('DS2024'!$V$5:$V$15,MATCH(H17,'DS2024'!$V$5:$V$15,1)+1)),
IF($W$3=Database!$A$10,
_xlfn.FORECAST.LINEAR(
H17,
INDEX('DS2024'!$Z$5:$Z$15,MATCH(H17,'DS2024'!$Y$5:$Y$15,1)):
INDEX('DS2024'!$Z$5:$Z$15,MATCH(H17,'DS2024'!$Y$5:$Y$15,1)+1),
INDEX('DS2024'!$Y$5:$Y$15,MATCH(H17,'DS2024'!$Y$5:$Y$15,1)):
INDEX('DS2024'!$Y$5:$Y$15,MATCH(H17,'DS2024'!$Y$5:$Y$15,1)+1))
)))))))))))))))))))</f>
        <v>0.10451576801630762</v>
      </c>
      <c r="X17" s="50">
        <f>IF($X$3=Database!$A$11,
_xlfn.FORECAST.LINEAR(
J17,
INDEX('DS2024'!$B$20:$B$35,MATCH(J17,'DS2024'!$A$20:$A$35,1)):
INDEX('DS2024'!$B$20:$B$35,MATCH(J17,'DS2024'!$A$20:$A$35,1)+1),
INDEX('DS2024'!$A$20:$A$35,MATCH(J17,'DS2024'!$A$20:$A$35,1)):
INDEX('DS2024'!$A$20:$A$35,MATCH(J17,'DS2024'!$A$20:$A$35,1)+1)),
IF($X$3=Database!$A$12,
_xlfn.FORECAST.LINEAR(
J17,
INDEX('DS2024'!$E$20:$E$35,MATCH(J17,'DS2024'!$D$20:$D$35,1)):
INDEX('DS2024'!$E$20:$E$35,MATCH(J17,'DS2024'!$D$20:$D$35,1)+1),
INDEX('DS2024'!$D$20:$D$35,MATCH(J17,'DS2024'!$D$20:$D$35,1)):
INDEX('DS2024'!$D$20:$D$35,MATCH(J17,'DS2024'!$D$20:$D$35,1)+1)),
IF($X$3=Database!$A$13,
_xlfn.FORECAST.LINEAR(
J17,
INDEX('DS2024'!$H$20:$H$35,MATCH(J17,'DS2024'!$G$20:$G$35,1)):
INDEX('DS2024'!$H$20:$H$35,MATCH(J17,'DS2024'!$G$20:$G$35,1)+1),
INDEX('DS2024'!$G$20:$G$35,MATCH(J17,'DS2024'!$G$20:$G$35,1)):
INDEX('DS2024'!$G$20:$G$35,MATCH(J17,'DS2024'!$G$20:$G$35,1)+1)),
IF($X$3=Database!$A$14,
_xlfn.FORECAST.LINEAR(
J17,
INDEX('DS2024'!$K$20:$K$35,MATCH(J17,'DS2024'!$J$20:$J$35,1)):
INDEX('DS2024'!$K$20:$K$35,MATCH(J17,'DS2024'!$J$20:$J$35,1)+1),
INDEX('DS2024'!$J$20:$J$35,MATCH(J17,'DS2024'!$J$20:$J$35,1)):
INDEX('DS2024'!$J$20:$J$35,MATCH(J17,'DS2024'!$J$20:$J$35,1)+1)),
IF($X$3=Database!$A$15,
_xlfn.FORECAST.LINEAR(
J17,
INDEX('DS2024'!$N$20:$N$35,MATCH(J17,'DS2024'!$M$20:$M$35,1)):
INDEX('DS2024'!$N$20:$N$35,MATCH(J17,'DS2024'!$M$20:$M$35,1)+1),
INDEX('DS2024'!$M$20:$M$35,MATCH(J17,'DS2024'!$M$20:$M$35,1)):
INDEX('DS2024'!$M$20:$M$35,MATCH(J17,'DS2024'!$M$20:$M$35,1)+1)),
IF($X$3=Database!$A$16,
_xlfn.FORECAST.LINEAR(
J17,
INDEX('DS2024'!$Q$20:$Q$35,MATCH(J17,'DS2024'!$P$20:$P$35,1)):
INDEX('DS2024'!$Q$20:$Q$35,MATCH(J17,'DS2024'!$P$20:$P$35,1)+1),
INDEX('DS2024'!$P$20:$P$35,MATCH(J17,'DS2024'!$P$20:$P$35,1)):
INDEX('DS2024'!$P$20:$P$35,MATCH(J17,'DS2024'!$P$20:$P$35,1)+1)),
IF($X$3=Database!$A$17,
_xlfn.FORECAST.LINEAR(
J17,
INDEX('DS2024'!$T$20:$T$35,MATCH(J17,'DS2024'!$S$20:$S$35,1)):
INDEX('DS2024'!$T$20:$T$35,MATCH(J17,'DS2024'!$S$20:$S$35,1)+1),
INDEX('DS2024'!$S$20:$S$35,MATCH(J17,'DS2024'!$S$20:$S$35,1)):
INDEX('DS2024'!$S$20:$S$35,MATCH(J17,'DS2024'!$S$20:$S$35,1)+1)),
IF($X$3=Database!$A$18,
_xlfn.FORECAST.LINEAR(
J17,
INDEX('DS2024'!$W$20:$W$35,MATCH(J17,'DS2024'!$V$20:$V$35,1)):
INDEX('DS2024'!$W$20:$W$35,MATCH(J17,'DS2024'!$V$20:$V$35,1)+1),
INDEX('DS2024'!$V$20:$V$35,MATCH(J17,'DS2024'!$V$20:$V$35,1)):
INDEX('DS2024'!$V$20:$V$35,MATCH(J17,'DS2024'!$V$20:$V$35,1)+1)),
IF($X$3=Database!$A$19,
_xlfn.FORECAST.LINEAR(
J17,
INDEX('DS2024'!$Z$20:$Z$35,MATCH(J17,'DS2024'!$Y$20:$Y$35,1)):
INDEX('DS2024'!$Z$20:$Z$35,MATCH(J17,'DS2024'!$Y$20:$Y$35,1)+1),
INDEX('DS2024'!$Y$20:$Y$35,MATCH(J17,'DS2024'!$Y$20:$Y$35,1)):
INDEX('DS2024'!$Y$20:$Y$35,MATCH(J17,'DS2024'!$Y$20:$Y$35,1)+1)),
IF($X$3=Database!$A$20,
_xlfn.FORECAST.LINEAR(
J17,
INDEX('DS2024'!$AC$20:$AC$35,MATCH(J17,'DS2024'!$AB$20:$AB$35,1)):
INDEX('DS2024'!$AC$20:$AC$35,MATCH(J17,'DS2024'!$AB$20:$AB$35,1)+1),
INDEX('DS2024'!$AB$20:$AB$35,MATCH(J17,'DS2024'!$AB$20:$AB$35,1)):
INDEX('DS2024'!$AB$20:$AB$35,MATCH(J17,'DS2024'!$AB$20:$AB$35,1)+1)),
IF($X$3=Database!$A$2,
_xlfn.FORECAST.LINEAR(
J17,
INDEX('DS2024'!$B$5:$B$15,MATCH(J17,'DS2024'!$A$5:$A$15,1)):
INDEX('DS2024'!$B$5:$B$15,MATCH(J17,'DS2024'!$A$5:$A$15,1)+1),
INDEX('DS2024'!$A$5:$A$15,MATCH(J17,'DS2024'!$A$5:$A$15,1)):
INDEX('DS2024'!$A$5:$A$15,MATCH(J17,'DS2024'!$A$5:$A$15,1)+1)),
IF($X$3=Database!$A$3,
_xlfn.FORECAST.LINEAR(
J17,
INDEX('DS2024'!$E$5:$E$15,MATCH(J17,'DS2024'!$D$5:$D$15,1)):
INDEX('DS2024'!$E$5:$E$15,MATCH(J17,'DS2024'!$D$5:$D$15,1)+1),
INDEX('DS2024'!$D$5:$D$15,MATCH(J17,'DS2024'!$D$5:$D$15,1)):
INDEX('DS2024'!$D$5:$D$15,MATCH(J17,'DS2024'!$D$5:$D$15,1)+1)),
IF($X$3=Database!$A$4,
_xlfn.FORECAST.LINEAR(
J17,
INDEX('DS2024'!$H$5:$H$15,MATCH(J17,'DS2024'!$G$5:$G$15,1)):
INDEX('DS2024'!$H$5:$H$15,MATCH(J17,'DS2024'!$G$5:$G$15,1)+1),
INDEX('DS2024'!$G$5:$G$15,MATCH(J17,'DS2024'!$G$5:$G$15,1)):
INDEX('DS2024'!$G$5:$G$15,MATCH(J17,'DS2024'!$G$5:$G$15,1)+1)),
IF($X$3=Database!$A$5,
_xlfn.FORECAST.LINEAR(
J17,
INDEX('DS2024'!$K$5:$K$15,MATCH(J17,'DS2024'!$J$5:$J$15,1)):
INDEX('DS2024'!$K$5:$K$15,MATCH(J17,'DS2024'!$J$5:$J$15,1)+1),
INDEX('DS2024'!$J$5:$J$15,MATCH(J17,'DS2024'!$J$5:$J$15,1)):
INDEX('DS2024'!$J$5:$J$15,MATCH(J17,'DS2024'!$J$5:$J$15,1)+1)),
IF($X$3=Database!$A$6,
_xlfn.FORECAST.LINEAR(
J17,
INDEX('DS2024'!$N$5:$N$15,MATCH(J17,'DS2024'!$M$5:$M$15,1)):
INDEX('DS2024'!$N$5:$N$15,MATCH(J17,'DS2024'!$M$5:$M$15,1)+1),
INDEX('DS2024'!$M$5:$M$15,MATCH(J17,'DS2024'!$M$5:$M$15,1)):
INDEX('DS2024'!$M$5:$M$15,MATCH(J17,'DS2024'!$M$5:$M$15,1)+1)),
IF($X$3=Database!$A$7,
_xlfn.FORECAST.LINEAR(
J17,
INDEX('DS2024'!$Q$5:$Q$15,MATCH(J17,'DS2024'!$P$5:$P$15,1)):
INDEX('DS2024'!$Q$5:$Q$15,MATCH(J17,'DS2024'!$P$5:$P$15,1)+1),
INDEX('DS2024'!$P$5:$P$15,MATCH(J17,'DS2024'!$P$5:$P$15,1)):
INDEX('DS2024'!$P$5:$P$15,MATCH(J17,'DS2024'!$P$5:$P$15,1)+1)),
IF($X$3=Database!$A$8,
_xlfn.FORECAST.LINEAR(
J17,
INDEX('DS2024'!$T$5:$T$15,MATCH(J17,'DS2024'!$S$5:$S$15,1)):
INDEX('DS2024'!$T$5:$T$15,MATCH(J17,'DS2024'!$S$5:$S$15,1)+1),
INDEX('DS2024'!$S$5:$S$15,MATCH(J17,'DS2024'!$S$5:$S$15,1)):
INDEX('DS2024'!$S$5:$S$15,MATCH(J17,'DS2024'!$S$5:$S$15,1)+1)),
IF($T$3=Database!$A$9,
_xlfn.FORECAST.LINEAR(
J17,
INDEX('DS2024'!$W$5:$W$15,MATCH(J17,'DS2024'!$V$5:$V$15,1)):
INDEX('DS2024'!$W$5:$W$15,MATCH(J17,'DS2024'!$V$5:$V$15,1)+1),
INDEX('DS2024'!$V$5:$V$15,MATCH(J17,'DS2024'!$V$5:$V$15,1)):
INDEX('DS2024'!$V$5:$V$15,MATCH(J17,'DS2024'!$V$5:$V$15,1)+1)),
IF($T$3=Database!$A$10,
_xlfn.FORECAST.LINEAR(
J17,
INDEX('DS2024'!$Z$5:$Z$15,MATCH(J17,'DS2024'!$Y$5:$Y$15,1)):
INDEX('DS2024'!$Z$5:$Z$15,MATCH(J17,'DS2024'!$Y$5:$Y$15,1)+1),
INDEX('DS2024'!$Y$5:$Y$15,MATCH(J17,'DS2024'!$Y$5:$Y$15,1)):
INDEX('DS2024'!$Y$5:$Y$15,MATCH(J17,'DS2024'!$Y$5:$Y$15,1)+1))
)))))))))))))))))))</f>
        <v>0.10380790599144651</v>
      </c>
      <c r="Y17" s="50">
        <f>IF($Y$3=Database!$A$11,
_xlfn.FORECAST.LINEAR(
L17,
INDEX('DS2024'!$B$20:$B$35,MATCH(L17,'DS2024'!$A$20:$A$35,1)):
INDEX('DS2024'!$B$20:$B$35,MATCH(L17,'DS2024'!$A$20:$A$35,1)+1),
INDEX('DS2024'!$A$20:$A$35,MATCH(L17,'DS2024'!$A$20:$A$35,1)):
INDEX('DS2024'!$A$20:$A$35,MATCH(L17,'DS2024'!$A$20:$A$35,1)+1)),
IF($Y$3=Database!$A$12,
_xlfn.FORECAST.LINEAR(
L17,
INDEX('DS2024'!$E$20:$E$35,MATCH(L17,'DS2024'!$D$20:$D$35,1)):
INDEX('DS2024'!$E$20:$E$35,MATCH(L17,'DS2024'!$D$20:$D$35,1)+1),
INDEX('DS2024'!$D$20:$D$35,MATCH(L17,'DS2024'!$D$20:$D$35,1)):
INDEX('DS2024'!$D$20:$D$35,MATCH(L17,'DS2024'!$D$20:$D$35,1)+1)),
IF($Y$3=Database!$A$13,
_xlfn.FORECAST.LINEAR(
L17,
INDEX('DS2024'!$H$20:$H$35,MATCH(L17,'DS2024'!$G$20:$G$35,1)):
INDEX('DS2024'!$H$20:$H$35,MATCH(L17,'DS2024'!$G$20:$G$35,1)+1),
INDEX('DS2024'!$G$20:$G$35,MATCH(L17,'DS2024'!$G$20:$G$35,1)):
INDEX('DS2024'!$G$20:$G$35,MATCH(L17,'DS2024'!$G$20:$G$35,1)+1)),
IF($Y$3=Database!$A$14,
_xlfn.FORECAST.LINEAR(
L17,
INDEX('DS2024'!$K$20:$K$35,MATCH(L17,'DS2024'!$J$20:$J$35,1)):
INDEX('DS2024'!$K$20:$K$35,MATCH(L17,'DS2024'!$J$20:$J$35,1)+1),
INDEX('DS2024'!$J$20:$J$35,MATCH(L17,'DS2024'!$J$20:$J$35,1)):
INDEX('DS2024'!$J$20:$J$35,MATCH(L17,'DS2024'!$J$20:$J$35,1)+1)),
IF($Y$3=Database!$A$15,
_xlfn.FORECAST.LINEAR(
L17,
INDEX('DS2024'!$N$20:$N$35,MATCH(L17,'DS2024'!$M$20:$M$35,1)):
INDEX('DS2024'!$N$20:$N$35,MATCH(L17,'DS2024'!$M$20:$M$35,1)+1),
INDEX('DS2024'!$M$20:$M$35,MATCH(L17,'DS2024'!$M$20:$M$35,1)):
INDEX('DS2024'!$M$20:$M$35,MATCH(L17,'DS2024'!$M$20:$M$35,1)+1)),
IF($Y$3=Database!$A$16,
_xlfn.FORECAST.LINEAR(
L17,
INDEX('DS2024'!$Q$20:$Q$35,MATCH(L17,'DS2024'!$P$20:$P$35,1)):
INDEX('DS2024'!$Q$20:$Q$35,MATCH(L17,'DS2024'!$P$20:$P$35,1)+1),
INDEX('DS2024'!$P$20:$P$35,MATCH(L17,'DS2024'!$P$20:$P$35,1)):
INDEX('DS2024'!$P$20:$P$35,MATCH(L17,'DS2024'!$P$20:$P$35,1)+1)),
IF($Y$3=Database!$A$17,
_xlfn.FORECAST.LINEAR(
L17,
INDEX('DS2024'!$T$20:$T$35,MATCH(L17,'DS2024'!$S$20:$S$35,1)):
INDEX('DS2024'!$T$20:$T$35,MATCH(L17,'DS2024'!$S$20:$S$35,1)+1),
INDEX('DS2024'!$S$20:$S$35,MATCH(L17,'DS2024'!$S$20:$S$35,1)):
INDEX('DS2024'!$S$20:$S$35,MATCH(L17,'DS2024'!$S$20:$S$35,1)+1)),
IF($Y$3=Database!$A$18,
_xlfn.FORECAST.LINEAR(
L17,
INDEX('DS2024'!$W$20:$W$35,MATCH(L17,'DS2024'!$V$20:$V$35,1)):
INDEX('DS2024'!$W$20:$W$35,MATCH(L17,'DS2024'!$V$20:$V$35,1)+1),
INDEX('DS2024'!$V$20:$V$35,MATCH(L17,'DS2024'!$V$20:$V$35,1)):
INDEX('DS2024'!$V$20:$V$35,MATCH(L17,'DS2024'!$V$20:$V$35,1)+1)),
IF($Y$3=Database!$A$19,
_xlfn.FORECAST.LINEAR(
L17,
INDEX('DS2024'!$Z$20:$Z$35,MATCH(L17,'DS2024'!$Y$20:$Y$35,1)):
INDEX('DS2024'!$Z$20:$Z$35,MATCH(L17,'DS2024'!$Y$20:$Y$35,1)+1),
INDEX('DS2024'!$Y$20:$Y$35,MATCH(L17,'DS2024'!$Y$20:$Y$35,1)):
INDEX('DS2024'!$Y$20:$Y$35,MATCH(L17,'DS2024'!$Y$20:$Y$35,1)+1)),
IF($Y$3=Database!$A$20,
_xlfn.FORECAST.LINEAR(
L17,
INDEX('DS2024'!$AC$20:$AC$35,MATCH(L17,'DS2024'!$AB$20:$AB$35,1)):
INDEX('DS2024'!$AC$20:$AC$35,MATCH(L17,'DS2024'!$AB$20:$AB$35,1)+1),
INDEX('DS2024'!$AB$20:$AB$35,MATCH(L17,'DS2024'!$AB$20:$AB$35,1)):
INDEX('DS2024'!$AB$20:$AB$35,MATCH(L17,'DS2024'!$AB$20:$AB$35,1)+1)),
IF($Y$3=Database!$A$2,
_xlfn.FORECAST.LINEAR(
L17,
INDEX('DS2024'!$B$5:$B$15,MATCH(L17,'DS2024'!$A$5:$A$15,1)):
INDEX('DS2024'!$B$5:$B$15,MATCH(L17,'DS2024'!$A$5:$A$15,1)+1),
INDEX('DS2024'!$A$5:$A$15,MATCH(L17,'DS2024'!$A$5:$A$15,1)):
INDEX('DS2024'!$A$5:$A$15,MATCH(L17,'DS2024'!$A$5:$A$15,1)+1)),
IF($Y$3=Database!$A$3,
_xlfn.FORECAST.LINEAR(
L17,
INDEX('DS2024'!$E$5:$E$15,MATCH(L17,'DS2024'!$D$5:$D$15,1)):
INDEX('DS2024'!$E$5:$E$15,MATCH(L17,'DS2024'!$D$5:$D$15,1)+1),
INDEX('DS2024'!$D$5:$D$15,MATCH(L17,'DS2024'!$D$5:$D$15,1)):
INDEX('DS2024'!$D$5:$D$15,MATCH(L17,'DS2024'!$D$5:$D$15,1)+1)),
IF($Y$3=Database!$A$4,
_xlfn.FORECAST.LINEAR(
L17,
INDEX('DS2024'!$H$5:$H$15,MATCH(L17,'DS2024'!$G$5:$G$15,1)):
INDEX('DS2024'!$H$5:$H$15,MATCH(L17,'DS2024'!$G$5:$G$15,1)+1),
INDEX('DS2024'!$G$5:$G$15,MATCH(L17,'DS2024'!$G$5:$G$15,1)):
INDEX('DS2024'!$G$5:$G$15,MATCH(L17,'DS2024'!$G$5:$G$15,1)+1)),
IF($Y$3=Database!$A$5,
_xlfn.FORECAST.LINEAR(
L17,
INDEX('DS2024'!$K$5:$K$15,MATCH(L17,'DS2024'!$J$5:$J$15,1)):
INDEX('DS2024'!$K$5:$K$15,MATCH(L17,'DS2024'!$J$5:$J$15,1)+1),
INDEX('DS2024'!$J$5:$J$15,MATCH(L17,'DS2024'!$J$5:$J$15,1)):
INDEX('DS2024'!$J$5:$J$15,MATCH(L17,'DS2024'!$J$5:$J$15,1)+1)),
IF($Y$3=Database!$A$6,
_xlfn.FORECAST.LINEAR(
L17,
INDEX('DS2024'!$N$5:$N$15,MATCH(L17,'DS2024'!$M$5:$M$15,1)):
INDEX('DS2024'!$N$5:$N$15,MATCH(L17,'DS2024'!$M$5:$M$15,1)+1),
INDEX('DS2024'!$M$5:$M$15,MATCH(L17,'DS2024'!$M$5:$M$15,1)):
INDEX('DS2024'!$M$5:$M$15,MATCH(L17,'DS2024'!$M$5:$M$15,1)+1)),
IF($Y$3=Database!$A$7,
_xlfn.FORECAST.LINEAR(
L17,
INDEX('DS2024'!$Q$5:$Q$15,MATCH(L17,'DS2024'!$P$5:$P$15,1)):
INDEX('DS2024'!$Q$5:$Q$15,MATCH(L17,'DS2024'!$P$5:$P$15,1)+1),
INDEX('DS2024'!$P$5:$P$15,MATCH(L17,'DS2024'!$P$5:$P$15,1)):
INDEX('DS2024'!$P$5:$P$15,MATCH(L17,'DS2024'!$P$5:$P$15,1)+1)),
IF($Y$3=Database!$A$8,
_xlfn.FORECAST.LINEAR(
L17,
INDEX('DS2024'!$T$5:$T$15,MATCH(L17,'DS2024'!$S$5:$S$15,1)):
INDEX('DS2024'!$T$5:$T$15,MATCH(L17,'DS2024'!$S$5:$S$15,1)+1),
INDEX('DS2024'!$S$5:$S$15,MATCH(L17,'DS2024'!$S$5:$S$15,1)):
INDEX('DS2024'!$S$5:$S$15,MATCH(L17,'DS2024'!$S$5:$S$15,1)+1)),
IF($T$3=Database!$A$9,
_xlfn.FORECAST.LINEAR(
L17,
INDEX('DS2024'!$W$5:$W$15,MATCH(L17,'DS2024'!$V$5:$V$15,1)):
INDEX('DS2024'!$W$5:$W$15,MATCH(L17,'DS2024'!$V$5:$V$15,1)+1),
INDEX('DS2024'!$V$5:$V$15,MATCH(L17,'DS2024'!$V$5:$V$15,1)):
INDEX('DS2024'!$V$5:$V$15,MATCH(L17,'DS2024'!$V$5:$V$15,1)+1)),
IF($T$3=Database!$A$10,
_xlfn.FORECAST.LINEAR(
L17,
INDEX('DS2024'!$Z$5:$Z$15,MATCH(L17,'DS2024'!$Y$5:$Y$15,1)):
INDEX('DS2024'!$Z$5:$Z$15,MATCH(L17,'DS2024'!$Y$5:$Y$15,1)+1),
INDEX('DS2024'!$Y$5:$Y$15,MATCH(L17,'DS2024'!$Y$5:$Y$15,1)):
INDEX('DS2024'!$Y$5:$Y$15,MATCH(L17,'DS2024'!$Y$5:$Y$15,1)+1))
)))))))))))))))))))</f>
        <v>0.18343931699124244</v>
      </c>
      <c r="Z17" s="50">
        <f>IF($Z$3=Database!$A$11,
_xlfn.FORECAST.LINEAR(
N17,
INDEX('DS2024'!$B$20:$B$35,MATCH(N17,'DS2024'!$A$20:$A$35,1)):
INDEX('DS2024'!$B$20:$B$35,MATCH(N17,'DS2024'!$A$20:$A$35,1)+1),
INDEX('DS2024'!$A$20:$A$35,MATCH(N17,'DS2024'!$A$20:$A$35,1)):
INDEX('DS2024'!$A$20:$A$35,MATCH(N17,'DS2024'!$A$20:$A$35,1)+1)),
IF($Z$3=Database!$A$12,
_xlfn.FORECAST.LINEAR(
N17,
INDEX('DS2024'!$E$20:$E$35,MATCH(N17,'DS2024'!$D$20:$D$35,1)):
INDEX('DS2024'!$E$20:$E$35,MATCH(N17,'DS2024'!$D$20:$D$35,1)+1),
INDEX('DS2024'!$D$20:$D$35,MATCH(N17,'DS2024'!$D$20:$D$35,1)):
INDEX('DS2024'!$D$20:$D$35,MATCH(N17,'DS2024'!$D$20:$D$35,1)+1)),
IF($Z$3=Database!$A$13,
_xlfn.FORECAST.LINEAR(
N17,
INDEX('DS2024'!$H$20:$H$35,MATCH(N17,'DS2024'!$G$20:$G$35,1)):
INDEX('DS2024'!$H$20:$H$35,MATCH(N17,'DS2024'!$G$20:$G$35,1)+1),
INDEX('DS2024'!$G$20:$G$35,MATCH(N17,'DS2024'!$G$20:$G$35,1)):
INDEX('DS2024'!$G$20:$G$35,MATCH(N17,'DS2024'!$G$20:$G$35,1)+1)),
IF($Z$3=Database!$A$14,
_xlfn.FORECAST.LINEAR(
N17,
INDEX('DS2024'!$K$20:$K$35,MATCH(N17,'DS2024'!$J$20:$J$35,1)):
INDEX('DS2024'!$K$20:$K$35,MATCH(N17,'DS2024'!$J$20:$J$35,1)+1),
INDEX('DS2024'!$J$20:$J$35,MATCH(N17,'DS2024'!$J$20:$J$35,1)):
INDEX('DS2024'!$J$20:$J$35,MATCH(N17,'DS2024'!$J$20:$J$35,1)+1)),
IF($Z$3=Database!$A$15,
_xlfn.FORECAST.LINEAR(
N17,
INDEX('DS2024'!$N$20:$N$35,MATCH(N17,'DS2024'!$M$20:$M$35,1)):
INDEX('DS2024'!$N$20:$N$35,MATCH(N17,'DS2024'!$M$20:$M$35,1)+1),
INDEX('DS2024'!$M$20:$M$35,MATCH(N17,'DS2024'!$M$20:$M$35,1)):
INDEX('DS2024'!$M$20:$M$35,MATCH(N17,'DS2024'!$M$20:$M$35,1)+1)),
IF($Z$3=Database!$A$16,
_xlfn.FORECAST.LINEAR(
N17,
INDEX('DS2024'!$Q$20:$Q$35,MATCH(N17,'DS2024'!$P$20:$P$35,1)):
INDEX('DS2024'!$Q$20:$Q$35,MATCH(N17,'DS2024'!$P$20:$P$35,1)+1),
INDEX('DS2024'!$P$20:$P$35,MATCH(N17,'DS2024'!$P$20:$P$35,1)):
INDEX('DS2024'!$P$20:$P$35,MATCH(N17,'DS2024'!$P$20:$P$35,1)+1)),
IF($Z$3=Database!$A$17,
_xlfn.FORECAST.LINEAR(
N17,
INDEX('DS2024'!$T$20:$T$35,MATCH(N17,'DS2024'!$S$20:$S$35,1)):
INDEX('DS2024'!$T$20:$T$35,MATCH(N17,'DS2024'!$S$20:$S$35,1)+1),
INDEX('DS2024'!$S$20:$S$35,MATCH(N17,'DS2024'!$S$20:$S$35,1)):
INDEX('DS2024'!$S$20:$S$35,MATCH(N17,'DS2024'!$S$20:$S$35,1)+1)),
IF($Z$3=Database!$A$18,
_xlfn.FORECAST.LINEAR(
N17,
INDEX('DS2024'!$W$20:$W$35,MATCH(N17,'DS2024'!$V$20:$V$35,1)):
INDEX('DS2024'!$W$20:$W$35,MATCH(N17,'DS2024'!$V$20:$V$35,1)+1),
INDEX('DS2024'!$V$20:$V$35,MATCH(N17,'DS2024'!$V$20:$V$35,1)):
INDEX('DS2024'!$V$20:$V$35,MATCH(N17,'DS2024'!$V$20:$V$35,1)+1)),
IF($Z$3=Database!$A$19,
_xlfn.FORECAST.LINEAR(
N17,
INDEX('DS2024'!$Z$20:$Z$35,MATCH(N17,'DS2024'!$Y$20:$Y$35,1)):
INDEX('DS2024'!$Z$20:$Z$35,MATCH(N17,'DS2024'!$Y$20:$Y$35,1)+1),
INDEX('DS2024'!$Y$20:$Y$35,MATCH(N17,'DS2024'!$Y$20:$Y$35,1)):
INDEX('DS2024'!$Y$20:$Y$35,MATCH(N17,'DS2024'!$Y$20:$Y$35,1)+1)),
IF($Z$3=Database!$A$20,
_xlfn.FORECAST.LINEAR(
N17,
INDEX('DS2024'!$AC$20:$AC$35,MATCH(N17,'DS2024'!$AB$20:$AB$35,1)):
INDEX('DS2024'!$AC$20:$AC$35,MATCH(N17,'DS2024'!$AB$20:$AB$35,1)+1),
INDEX('DS2024'!$AB$20:$AB$35,MATCH(N17,'DS2024'!$AB$20:$AB$35,1)):
INDEX('DS2024'!$AB$20:$AB$35,MATCH(N17,'DS2024'!$AB$20:$AB$35,1)+1)),
IF($Z$3=Database!$A$2,
_xlfn.FORECAST.LINEAR(
N17,
INDEX('DS2024'!$B$5:$B$15,MATCH(N17,'DS2024'!$A$5:$A$15,1)):
INDEX('DS2024'!$B$5:$B$15,MATCH(N17,'DS2024'!$A$5:$A$15,1)+1),
INDEX('DS2024'!$A$5:$A$15,MATCH(N17,'DS2024'!$A$5:$A$15,1)):
INDEX('DS2024'!$A$5:$A$15,MATCH(N17,'DS2024'!$A$5:$A$15,1)+1)),
IF($Z$3=Database!$A$3,
_xlfn.FORECAST.LINEAR(
N17,
INDEX('DS2024'!$E$5:$E$15,MATCH(N17,'DS2024'!$D$5:$D$15,1)):
INDEX('DS2024'!$E$5:$E$15,MATCH(N17,'DS2024'!$D$5:$D$15,1)+1),
INDEX('DS2024'!$D$5:$D$15,MATCH(N17,'DS2024'!$D$5:$D$15,1)):
INDEX('DS2024'!$D$5:$D$15,MATCH(N17,'DS2024'!$D$5:$D$15,1)+1)),
IF($Z$3=Database!$A$4,
_xlfn.FORECAST.LINEAR(
N17,
INDEX('DS2024'!$H$5:$H$15,MATCH(N17,'DS2024'!$G$5:$G$15,1)):
INDEX('DS2024'!$H$5:$H$15,MATCH(N17,'DS2024'!$G$5:$G$15,1)+1),
INDEX('DS2024'!$G$5:$G$15,MATCH(N17,'DS2024'!$G$5:$G$15,1)):
INDEX('DS2024'!$G$5:$G$15,MATCH(N17,'DS2024'!$G$5:$G$15,1)+1)),
IF($Z$3=Database!$A$5,
_xlfn.FORECAST.LINEAR(
N17,
INDEX('DS2024'!$K$5:$K$15,MATCH(N17,'DS2024'!$J$5:$J$15,1)):
INDEX('DS2024'!$K$5:$K$15,MATCH(N17,'DS2024'!$J$5:$J$15,1)+1),
INDEX('DS2024'!$J$5:$J$15,MATCH(N17,'DS2024'!$J$5:$J$15,1)):
INDEX('DS2024'!$J$5:$J$15,MATCH(N17,'DS2024'!$J$5:$J$15,1)+1)),
IF($Z$3=Database!$A$6,
_xlfn.FORECAST.LINEAR(
N17,
INDEX('DS2024'!$N$5:$N$15,MATCH(N17,'DS2024'!$M$5:$M$15,1)):
INDEX('DS2024'!$N$5:$N$15,MATCH(N17,'DS2024'!$M$5:$M$15,1)+1),
INDEX('DS2024'!$M$5:$M$15,MATCH(N17,'DS2024'!$M$5:$M$15,1)):
INDEX('DS2024'!$M$5:$M$15,MATCH(N17,'DS2024'!$M$5:$M$15,1)+1)),
IF($Z$3=Database!$A$7,
_xlfn.FORECAST.LINEAR(
N17,
INDEX('DS2024'!$Q$5:$Q$15,MATCH(N17,'DS2024'!$P$5:$P$15,1)):
INDEX('DS2024'!$Q$5:$Q$15,MATCH(N17,'DS2024'!$P$5:$P$15,1)+1),
INDEX('DS2024'!$P$5:$P$15,MATCH(N17,'DS2024'!$P$5:$P$15,1)):
INDEX('DS2024'!$P$5:$P$15,MATCH(N17,'DS2024'!$P$5:$P$15,1)+1)),
IF($Z$3=Database!$A$8,
_xlfn.FORECAST.LINEAR(
N17,
INDEX('DS2024'!$T$5:$T$15,MATCH(N17,'DS2024'!$S$5:$S$15,1)):
INDEX('DS2024'!$T$5:$T$15,MATCH(N17,'DS2024'!$S$5:$S$15,1)+1),
INDEX('DS2024'!$S$5:$S$15,MATCH(N17,'DS2024'!$S$5:$S$15,1)):
INDEX('DS2024'!$S$5:$S$15,MATCH(N17,'DS2024'!$S$5:$S$15,1)+1)),
IF($Z$3=Database!$A$9,
_xlfn.FORECAST.LINEAR(
N17,
INDEX('DS2024'!$W$5:$W$15,MATCH(N17,'DS2024'!$V$5:$V$15,1)):
INDEX('DS2024'!$W$5:$W$15,MATCH(N17,'DS2024'!$V$5:$V$15,1)+1),
INDEX('DS2024'!$V$5:$V$15,MATCH(N17,'DS2024'!$V$5:$V$15,1)):
INDEX('DS2024'!$V$5:$V$15,MATCH(N17,'DS2024'!$V$5:$V$15,1)+1)),
IF($Z$3=Database!$A$10,
_xlfn.FORECAST.LINEAR(
N17,
INDEX('DS2024'!$Z$5:$Z$15,MATCH(N17,'DS2024'!$Y$5:$Y$15,1)):
INDEX('DS2024'!$Z$5:$Z$15,MATCH(N17,'DS2024'!$Y$5:$Y$15,1)+1),
INDEX('DS2024'!$Y$5:$Y$15,MATCH(N17,'DS2024'!$Y$5:$Y$15,1)):
INDEX('DS2024'!$Y$5:$Y$15,MATCH(N17,'DS2024'!$Y$5:$Y$15,1)+1))
)))))))))))))))))))</f>
        <v>0.10326903553299493</v>
      </c>
      <c r="AA17" s="50">
        <f>IF($AA$3=Database!$A$11,
_xlfn.FORECAST.LINEAR(
P17,
INDEX('DS2024'!$B$20:$B$35,MATCH(P17,'DS2024'!$A$20:$A$35,1)):
INDEX('DS2024'!$B$20:$B$35,MATCH(P17,'DS2024'!$A$20:$A$35,1)+1),
INDEX('DS2024'!$A$20:$A$35,MATCH(P17,'DS2024'!$A$20:$A$35,1)):
INDEX('DS2024'!$A$20:$A$35,MATCH(P17,'DS2024'!$A$20:$A$35,1)+1)),
IF($AA$3=Database!$A$12,
_xlfn.FORECAST.LINEAR(
P17,
INDEX('DS2024'!$E$20:$E$35,MATCH(P17,'DS2024'!$D$20:$D$35,1)):
INDEX('DS2024'!$E$20:$E$35,MATCH(P17,'DS2024'!$D$20:$D$35,1)+1),
INDEX('DS2024'!$D$20:$D$35,MATCH(P17,'DS2024'!$D$20:$D$35,1)):
INDEX('DS2024'!$D$20:$D$35,MATCH(P17,'DS2024'!$D$20:$D$35,1)+1)),
IF($AA$3=Database!$A$13,
_xlfn.FORECAST.LINEAR(
P17,
INDEX('DS2024'!$H$20:$H$35,MATCH(P17,'DS2024'!$G$20:$G$35,1)):
INDEX('DS2024'!$H$20:$H$35,MATCH(P17,'DS2024'!$G$20:$G$35,1)+1),
INDEX('DS2024'!$G$20:$G$35,MATCH(P17,'DS2024'!$G$20:$G$35,1)):
INDEX('DS2024'!$G$20:$G$35,MATCH(P17,'DS2024'!$G$20:$G$35,1)+1)),
IF($AA$3=Database!$A$14,
_xlfn.FORECAST.LINEAR(
P17,
INDEX('DS2024'!$K$20:$K$35,MATCH(P17,'DS2024'!$J$20:$J$35,1)):
INDEX('DS2024'!$K$20:$K$35,MATCH(P17,'DS2024'!$J$20:$J$35,1)+1),
INDEX('DS2024'!$J$20:$J$35,MATCH(P17,'DS2024'!$J$20:$J$35,1)):
INDEX('DS2024'!$J$20:$J$35,MATCH(P17,'DS2024'!$J$20:$J$35,1)+1)),
IF($AA$3=Database!$A$15,
_xlfn.FORECAST.LINEAR(
P17,
INDEX('DS2024'!$N$20:$N$35,MATCH(P17,'DS2024'!$M$20:$M$35,1)):
INDEX('DS2024'!$N$20:$N$35,MATCH(P17,'DS2024'!$M$20:$M$35,1)+1),
INDEX('DS2024'!$M$20:$M$35,MATCH(P17,'DS2024'!$M$20:$M$35,1)):
INDEX('DS2024'!$M$20:$M$35,MATCH(P17,'DS2024'!$M$20:$M$35,1)+1)),
IF($AA$3=Database!$A$16,
_xlfn.FORECAST.LINEAR(
P17,
INDEX('DS2024'!$Q$20:$Q$35,MATCH(P17,'DS2024'!$P$20:$P$35,1)):
INDEX('DS2024'!$Q$20:$Q$35,MATCH(P17,'DS2024'!$P$20:$P$35,1)+1),
INDEX('DS2024'!$P$20:$P$35,MATCH(P17,'DS2024'!$P$20:$P$35,1)):
INDEX('DS2024'!$P$20:$P$35,MATCH(P17,'DS2024'!$P$20:$P$35,1)+1)),
IF($AA$3=Database!$A$17,
_xlfn.FORECAST.LINEAR(
P17,
INDEX('DS2024'!$T$20:$T$35,MATCH(P17,'DS2024'!$S$20:$S$35,1)):
INDEX('DS2024'!$T$20:$T$35,MATCH(P17,'DS2024'!$S$20:$S$35,1)+1),
INDEX('DS2024'!$S$20:$S$35,MATCH(P17,'DS2024'!$S$20:$S$35,1)):
INDEX('DS2024'!$S$20:$S$35,MATCH(P17,'DS2024'!$S$20:$S$35,1)+1)),
IF($AA$3=Database!$A$18,
_xlfn.FORECAST.LINEAR(
P17,
INDEX('DS2024'!$W$20:$W$35,MATCH(P17,'DS2024'!$V$20:$V$35,1)):
INDEX('DS2024'!$W$20:$W$35,MATCH(P17,'DS2024'!$V$20:$V$35,1)+1),
INDEX('DS2024'!$V$20:$V$35,MATCH(P17,'DS2024'!$V$20:$V$35,1)):
INDEX('DS2024'!$V$20:$V$35,MATCH(P17,'DS2024'!$V$20:$V$35,1)+1)),
IF($AA$3=Database!$A$19,
_xlfn.FORECAST.LINEAR(
P17,
INDEX('DS2024'!$Z$20:$Z$35,MATCH(P17,'DS2024'!$Y$20:$Y$35,1)):
INDEX('DS2024'!$Z$20:$Z$35,MATCH(P17,'DS2024'!$Y$20:$Y$35,1)+1),
INDEX('DS2024'!$Y$20:$Y$35,MATCH(P17,'DS2024'!$Y$20:$Y$35,1)):
INDEX('DS2024'!$Y$20:$Y$35,MATCH(P17,'DS2024'!$Y$20:$Y$35,1)+1)),
IF($AA$3=Database!$A$20,
_xlfn.FORECAST.LINEAR(
P17,
INDEX('DS2024'!$AC$20:$AC$35,MATCH(P17,'DS2024'!$AB$20:$AB$35,1)):
INDEX('DS2024'!$AC$20:$AC$35,MATCH(P17,'DS2024'!$AB$20:$AB$35,1)+1),
INDEX('DS2024'!$AB$20:$AB$35,MATCH(P17,'DS2024'!$AB$20:$AB$35,1)):
INDEX('DS2024'!$AB$20:$AB$35,MATCH(P17,'DS2024'!$AB$20:$AB$35,1)+1)),
IF($AA$3=Database!$A$2,
_xlfn.FORECAST.LINEAR(
P17,
INDEX('DS2024'!$B$5:$B$15,MATCH(P17,'DS2024'!$A$5:$A$15,1)):
INDEX('DS2024'!$B$5:$B$15,MATCH(P17,'DS2024'!$A$5:$A$15,1)+1),
INDEX('DS2024'!$A$5:$A$15,MATCH(P17,'DS2024'!$A$5:$A$15,1)):
INDEX('DS2024'!$A$5:$A$15,MATCH(P17,'DS2024'!$A$5:$A$15,1)+1)),
IF($AA$3=Database!$A$3,
_xlfn.FORECAST.LINEAR(
P17,
INDEX('DS2024'!$E$5:$E$15,MATCH(P17,'DS2024'!$D$5:$D$15,1)):
INDEX('DS2024'!$E$5:$E$15,MATCH(P17,'DS2024'!$D$5:$D$15,1)+1),
INDEX('DS2024'!$D$5:$D$15,MATCH(P17,'DS2024'!$D$5:$D$15,1)):
INDEX('DS2024'!$D$5:$D$15,MATCH(P17,'DS2024'!$D$5:$D$15,1)+1)),
IF($AA$3=Database!$A$4,
_xlfn.FORECAST.LINEAR(
P17,
INDEX('DS2024'!$H$5:$H$15,MATCH(P17,'DS2024'!$G$5:$G$15,1)):
INDEX('DS2024'!$H$5:$H$15,MATCH(P17,'DS2024'!$G$5:$G$15,1)+1),
INDEX('DS2024'!$G$5:$G$15,MATCH(P17,'DS2024'!$G$5:$G$15,1)):
INDEX('DS2024'!$G$5:$G$15,MATCH(P17,'DS2024'!$G$5:$G$15,1)+1)),
IF($AA$3=Database!$A$5,
_xlfn.FORECAST.LINEAR(
P17,
INDEX('DS2024'!$K$5:$K$15,MATCH(P17,'DS2024'!$J$5:$J$15,1)):
INDEX('DS2024'!$K$5:$K$15,MATCH(P17,'DS2024'!$J$5:$J$15,1)+1),
INDEX('DS2024'!$J$5:$J$15,MATCH(P17,'DS2024'!$J$5:$J$15,1)):
INDEX('DS2024'!$J$5:$J$15,MATCH(P17,'DS2024'!$J$5:$J$15,1)+1)),
IF($AA$3=Database!$A$6,
_xlfn.FORECAST.LINEAR(
P17,
INDEX('DS2024'!$N$5:$N$15,MATCH(P17,'DS2024'!$M$5:$M$15,1)):
INDEX('DS2024'!$N$5:$N$15,MATCH(P17,'DS2024'!$M$5:$M$15,1)+1),
INDEX('DS2024'!$M$5:$M$15,MATCH(P17,'DS2024'!$M$5:$M$15,1)):
INDEX('DS2024'!$M$5:$M$15,MATCH(P17,'DS2024'!$M$5:$M$15,1)+1)),
IF($AA$3=Database!$A$7,
_xlfn.FORECAST.LINEAR(
P17,
INDEX('DS2024'!$Q$5:$Q$15,MATCH(P17,'DS2024'!$P$5:$P$15,1)):
INDEX('DS2024'!$Q$5:$Q$15,MATCH(P17,'DS2024'!$P$5:$P$15,1)+1),
INDEX('DS2024'!$P$5:$P$15,MATCH(P17,'DS2024'!$P$5:$P$15,1)):
INDEX('DS2024'!$P$5:$P$15,MATCH(P17,'DS2024'!$P$5:$P$15,1)+1)),
IF($AA$3=Database!$A$8,
_xlfn.FORECAST.LINEAR(
P17,
INDEX('DS2024'!$T$5:$T$15,MATCH(P17,'DS2024'!$S$5:$S$15,1)):
INDEX('DS2024'!$T$5:$T$15,MATCH(P17,'DS2024'!$S$5:$S$15,1)+1),
INDEX('DS2024'!$S$5:$S$15,MATCH(P17,'DS2024'!$S$5:$S$15,1)):
INDEX('DS2024'!$S$5:$S$15,MATCH(P17,'DS2024'!$S$5:$S$15,1)+1)),
IF($AA$3=Database!$A$9,
_xlfn.FORECAST.LINEAR(
P17,
INDEX('DS2024'!$W$5:$W$15,MATCH(P17,'DS2024'!$V$5:$V$15,1)):
INDEX('DS2024'!$W$5:$W$15,MATCH(P17,'DS2024'!$V$5:$V$15,1)+1),
INDEX('DS2024'!$V$5:$V$15,MATCH(P17,'DS2024'!$V$5:$V$15,1)):
INDEX('DS2024'!$V$5:$V$15,MATCH(P17,'DS2024'!$V$5:$V$15,1)+1)),
IF($AA$3=Database!$A$10,
_xlfn.FORECAST.LINEAR(
P17,
INDEX('DS2024'!$Z$5:$Z$15,MATCH(P17,'DS2024'!$Y$5:$Y$15,1)):
INDEX('DS2024'!$Z$5:$Z$15,MATCH(P17,'DS2024'!$Y$5:$Y$15,1)+1),
INDEX('DS2024'!$Y$5:$Y$15,MATCH(P17,'DS2024'!$Y$5:$Y$15,1)):
INDEX('DS2024'!$Y$5:$Y$15,MATCH(P17,'DS2024'!$Y$5:$Y$15,1)+1))
)))))))))))))))))))</f>
        <v>0.10371165913905434</v>
      </c>
      <c r="AB17" s="50">
        <f>IF($AB$3=Database!$A$11,
_xlfn.FORECAST.LINEAR(
R17,
INDEX('DS2024'!$B$20:$B$35,MATCH(R17,'DS2024'!$A$20:$A$35,1)):
INDEX('DS2024'!$B$20:$B$35,MATCH(R17,'DS2024'!$A$20:$A$35,1)+1),
INDEX('DS2024'!$A$20:$A$35,MATCH(R17,'DS2024'!$A$20:$A$35,1)):
INDEX('DS2024'!$A$20:$A$35,MATCH(R17,'DS2024'!$A$20:$A$35,1)+1)),
IF($AB$3=Database!$A$12,
_xlfn.FORECAST.LINEAR(
R17,
INDEX('DS2024'!$E$20:$E$35,MATCH(R17,'DS2024'!$D$20:$D$35,1)):
INDEX('DS2024'!$E$20:$E$35,MATCH(R17,'DS2024'!$D$20:$D$35,1)+1),
INDEX('DS2024'!$D$20:$D$35,MATCH(R17,'DS2024'!$D$20:$D$35,1)):
INDEX('DS2024'!$D$20:$D$35,MATCH(R17,'DS2024'!$D$20:$D$35,1)+1)),
IF($AB$3=Database!$A$13,
_xlfn.FORECAST.LINEAR(
R17,
INDEX('DS2024'!$H$20:$H$35,MATCH(R17,'DS2024'!$G$20:$G$35,1)):
INDEX('DS2024'!$H$20:$H$35,MATCH(R17,'DS2024'!$G$20:$G$35,1)+1),
INDEX('DS2024'!$G$20:$G$35,MATCH(R17,'DS2024'!$G$20:$G$35,1)):
INDEX('DS2024'!$G$20:$G$35,MATCH(R17,'DS2024'!$G$20:$G$35,1)+1)),
IF($AB$3=Database!$A$14,
_xlfn.FORECAST.LINEAR(
R17,
INDEX('DS2024'!$K$20:$K$35,MATCH(R17,'DS2024'!$J$20:$J$35,1)):
INDEX('DS2024'!$K$20:$K$35,MATCH(R17,'DS2024'!$J$20:$J$35,1)+1),
INDEX('DS2024'!$J$20:$J$35,MATCH(R17,'DS2024'!$J$20:$J$35,1)):
INDEX('DS2024'!$J$20:$J$35,MATCH(R17,'DS2024'!$J$20:$J$35,1)+1)),
IF($AB$3=Database!$A$15,
_xlfn.FORECAST.LINEAR(
R17,
INDEX('DS2024'!$N$20:$N$35,MATCH(R17,'DS2024'!$M$20:$M$35,1)):
INDEX('DS2024'!$N$20:$N$35,MATCH(R17,'DS2024'!$M$20:$M$35,1)+1),
INDEX('DS2024'!$M$20:$M$35,MATCH(R17,'DS2024'!$M$20:$M$35,1)):
INDEX('DS2024'!$M$20:$M$35,MATCH(R17,'DS2024'!$M$20:$M$35,1)+1)),
IF($AB$3=Database!$A$16,
_xlfn.FORECAST.LINEAR(
R17,
INDEX('DS2024'!$Q$20:$Q$35,MATCH(R17,'DS2024'!$P$20:$P$35,1)):
INDEX('DS2024'!$Q$20:$Q$35,MATCH(R17,'DS2024'!$P$20:$P$35,1)+1),
INDEX('DS2024'!$P$20:$P$35,MATCH(R17,'DS2024'!$P$20:$P$35,1)):
INDEX('DS2024'!$P$20:$P$35,MATCH(R17,'DS2024'!$P$20:$P$35,1)+1)),
IF($AB$3=Database!$A$17,
_xlfn.FORECAST.LINEAR(
R17,
INDEX('DS2024'!$T$20:$T$35,MATCH(R17,'DS2024'!$S$20:$S$35,1)):
INDEX('DS2024'!$T$20:$T$35,MATCH(R17,'DS2024'!$S$20:$S$35,1)+1),
INDEX('DS2024'!$S$20:$S$35,MATCH(R17,'DS2024'!$S$20:$S$35,1)):
INDEX('DS2024'!$S$20:$S$35,MATCH(R17,'DS2024'!$S$20:$S$35,1)+1)),
IF($AB$3=Database!$A$18,
_xlfn.FORECAST.LINEAR(
R17,
INDEX('DS2024'!$W$20:$W$35,MATCH(R17,'DS2024'!$V$20:$V$35,1)):
INDEX('DS2024'!$W$20:$W$35,MATCH(R17,'DS2024'!$V$20:$V$35,1)+1),
INDEX('DS2024'!$V$20:$V$35,MATCH(R17,'DS2024'!$V$20:$V$35,1)):
INDEX('DS2024'!$V$20:$V$35,MATCH(R17,'DS2024'!$V$20:$V$35,1)+1)),
IF($AB$3=Database!$A$19,
_xlfn.FORECAST.LINEAR(
R17,
INDEX('DS2024'!$Z$20:$Z$35,MATCH(R17,'DS2024'!$Y$20:$Y$35,1)):
INDEX('DS2024'!$Z$20:$Z$35,MATCH(R17,'DS2024'!$Y$20:$Y$35,1)+1),
INDEX('DS2024'!$Y$20:$Y$35,MATCH(R17,'DS2024'!$Y$20:$Y$35,1)):
INDEX('DS2024'!$Y$20:$Y$35,MATCH(R17,'DS2024'!$Y$20:$Y$35,1)+1)),
IF($AB$3=Database!$A$20,
_xlfn.FORECAST.LINEAR(
R17,
INDEX('DS2024'!$AC$20:$AC$35,MATCH(R17,'DS2024'!$AB$20:$AB$35,1)):
INDEX('DS2024'!$AC$20:$AC$35,MATCH(R17,'DS2024'!$AB$20:$AB$35,1)+1),
INDEX('DS2024'!$AB$20:$AB$35,MATCH(R17,'DS2024'!$AB$20:$AB$35,1)):
INDEX('DS2024'!$AB$20:$AB$35,MATCH(R17,'DS2024'!$AB$20:$AB$35,1)+1)),
IF($AB$3=Database!$A$2,
_xlfn.FORECAST.LINEAR(
R17,
INDEX('DS2024'!$B$5:$B$15,MATCH(R17,'DS2024'!$A$5:$A$15,1)):
INDEX('DS2024'!$B$5:$B$15,MATCH(R17,'DS2024'!$A$5:$A$15,1)+1),
INDEX('DS2024'!$A$5:$A$15,MATCH(R17,'DS2024'!$A$5:$A$15,1)):
INDEX('DS2024'!$A$5:$A$15,MATCH(R17,'DS2024'!$A$5:$A$15,1)+1)),
IF($AB$3=Database!$A$3,
_xlfn.FORECAST.LINEAR(
R17,
INDEX('DS2024'!$E$5:$E$15,MATCH(R17,'DS2024'!$D$5:$D$15,1)):
INDEX('DS2024'!$E$5:$E$15,MATCH(R17,'DS2024'!$D$5:$D$15,1)+1),
INDEX('DS2024'!$D$5:$D$15,MATCH(R17,'DS2024'!$D$5:$D$15,1)):
INDEX('DS2024'!$D$5:$D$15,MATCH(R17,'DS2024'!$D$5:$D$15,1)+1)),
IF($AB$3=Database!$A$4,
_xlfn.FORECAST.LINEAR(
R17,
INDEX('DS2024'!$H$5:$H$15,MATCH(R17,'DS2024'!$G$5:$G$15,1)):
INDEX('DS2024'!$H$5:$H$15,MATCH(R17,'DS2024'!$G$5:$G$15,1)+1),
INDEX('DS2024'!$G$5:$G$15,MATCH(R17,'DS2024'!$G$5:$G$15,1)):
INDEX('DS2024'!$G$5:$G$15,MATCH(R17,'DS2024'!$G$5:$G$15,1)+1)),
IF($AB$3=Database!$A$5,
_xlfn.FORECAST.LINEAR(
R17,
INDEX('DS2024'!$K$5:$K$15,MATCH(R17,'DS2024'!$J$5:$J$15,1)):
INDEX('DS2024'!$K$5:$K$15,MATCH(R17,'DS2024'!$J$5:$J$15,1)+1),
INDEX('DS2024'!$J$5:$J$15,MATCH(R17,'DS2024'!$J$5:$J$15,1)):
INDEX('DS2024'!$J$5:$J$15,MATCH(R17,'DS2024'!$J$5:$J$15,1)+1)),
IF($AB$3=Database!$A$6,
_xlfn.FORECAST.LINEAR(
R17,
INDEX('DS2024'!$N$5:$N$15,MATCH(R17,'DS2024'!$M$5:$M$15,1)):
INDEX('DS2024'!$N$5:$N$15,MATCH(R17,'DS2024'!$M$5:$M$15,1)+1),
INDEX('DS2024'!$M$5:$M$15,MATCH(R17,'DS2024'!$M$5:$M$15,1)):
INDEX('DS2024'!$M$5:$M$15,MATCH(R17,'DS2024'!$M$5:$M$15,1)+1)),
IF($AB$3=Database!$A$7,
_xlfn.FORECAST.LINEAR(
R17,
INDEX('DS2024'!$Q$5:$Q$15,MATCH(R17,'DS2024'!$P$5:$P$15,1)):
INDEX('DS2024'!$Q$5:$Q$15,MATCH(R17,'DS2024'!$P$5:$P$15,1)+1),
INDEX('DS2024'!$P$5:$P$15,MATCH(R17,'DS2024'!$P$5:$P$15,1)):
INDEX('DS2024'!$P$5:$P$15,MATCH(R17,'DS2024'!$P$5:$P$15,1)+1)),
IF($AB$3=Database!$A$8,
_xlfn.FORECAST.LINEAR(
R17,
INDEX('DS2024'!$T$5:$T$15,MATCH(R17,'DS2024'!$S$5:$S$15,1)):
INDEX('DS2024'!$T$5:$T$15,MATCH(R17,'DS2024'!$S$5:$S$15,1)+1),
INDEX('DS2024'!$S$5:$S$15,MATCH(R17,'DS2024'!$S$5:$S$15,1)):
INDEX('DS2024'!$S$5:$S$15,MATCH(R17,'DS2024'!$S$5:$S$15,1)+1)),
IF($AB$3=Database!$A$9,
_xlfn.FORECAST.LINEAR(
R17,
INDEX('DS2024'!$W$5:$W$15,MATCH(R17,'DS2024'!$V$5:$V$15,1)):
INDEX('DS2024'!$W$5:$W$15,MATCH(R17,'DS2024'!$V$5:$V$15,1)+1),
INDEX('DS2024'!$V$5:$V$15,MATCH(R17,'DS2024'!$V$5:$V$15,1)):
INDEX('DS2024'!$V$5:$V$15,MATCH(R17,'DS2024'!$V$5:$V$15,1)+1)),
IF($AB$3=Database!$A$10,
_xlfn.FORECAST.LINEAR(
R17,
INDEX('DS2024'!$Z$5:$Z$15,MATCH(R17,'DS2024'!$Y$5:$Y$15,1)):
INDEX('DS2024'!$Z$5:$Z$15,MATCH(R17,'DS2024'!$Y$5:$Y$15,1)+1),
INDEX('DS2024'!$Y$5:$Y$15,MATCH(R17,'DS2024'!$Y$5:$Y$15,1)):
INDEX('DS2024'!$Y$5:$Y$15,MATCH(R17,'DS2024'!$Y$5:$Y$15,1)+1))
)))))))))))))))))))</f>
        <v>0.10444805947479915</v>
      </c>
      <c r="AC17" s="82">
        <f t="shared" si="0"/>
        <v>0.46432532778147995</v>
      </c>
      <c r="AD17" s="82">
        <f t="shared" si="1"/>
        <v>0.46511428617669887</v>
      </c>
      <c r="AE17" s="82">
        <f t="shared" si="2"/>
        <v>0.33373892542109879</v>
      </c>
      <c r="AF17" s="82">
        <f t="shared" si="3"/>
        <v>0.46441570802830517</v>
      </c>
      <c r="AG17" s="82">
        <f t="shared" si="4"/>
        <v>0.46355607635737328</v>
      </c>
      <c r="AH17" s="82">
        <f t="shared" si="5"/>
        <v>0.20081611469018779</v>
      </c>
      <c r="AI17" s="82">
        <f t="shared" si="6"/>
        <v>0.46290166900630025</v>
      </c>
      <c r="AJ17" s="83">
        <f t="shared" si="7"/>
        <v>0.46343919363215569</v>
      </c>
      <c r="AK17" s="83">
        <f t="shared" si="8"/>
        <v>0.46433348239021599</v>
      </c>
      <c r="AL17" s="42"/>
      <c r="AM17" s="42"/>
      <c r="AN17" s="42"/>
      <c r="AO17" s="42"/>
      <c r="AP17" s="42"/>
      <c r="AQ17" s="42"/>
      <c r="AR17" s="42"/>
      <c r="AS17" s="42"/>
      <c r="AT17" s="42"/>
      <c r="BD17" s="83" t="e">
        <f>#REF!/10</f>
        <v>#REF!</v>
      </c>
      <c r="BE17" s="83" t="e">
        <f>#REF!/10</f>
        <v>#REF!</v>
      </c>
      <c r="BF17" s="83" t="e">
        <f>#REF!/10</f>
        <v>#REF!</v>
      </c>
      <c r="BG17" s="83" t="e">
        <f>#REF!/10</f>
        <v>#REF!</v>
      </c>
      <c r="BH17" s="83">
        <f t="shared" si="9"/>
        <v>0</v>
      </c>
      <c r="BI17" s="83">
        <f t="shared" si="10"/>
        <v>0</v>
      </c>
      <c r="BJ17" s="83">
        <f t="shared" si="11"/>
        <v>0</v>
      </c>
      <c r="BK17" s="83">
        <f t="shared" si="12"/>
        <v>0</v>
      </c>
      <c r="BL17" s="83">
        <f t="shared" si="13"/>
        <v>0</v>
      </c>
    </row>
    <row r="18" spans="1:64" ht="14.25" customHeight="1">
      <c r="A18" s="31">
        <v>12</v>
      </c>
      <c r="B18" s="42">
        <f>'Evaluasi 100 C'!B18</f>
        <v>107.801</v>
      </c>
      <c r="C18" s="42">
        <f>'Evaluasi 100 C'!C18</f>
        <v>-0.35989274145170963</v>
      </c>
      <c r="D18" s="42">
        <f>'Evaluasi 100 C'!E18</f>
        <v>108.864</v>
      </c>
      <c r="E18" s="42">
        <f>'Evaluasi 100 C'!F18</f>
        <v>-0.36002027594481101</v>
      </c>
      <c r="F18" s="42">
        <f>'Evaluasi 100 C'!H18</f>
        <v>107.587</v>
      </c>
      <c r="G18" s="42">
        <f>'Evaluasi 100 C'!I18</f>
        <v>-0.22930285987794663</v>
      </c>
      <c r="H18" s="42">
        <f>'Evaluasi 100 C'!K18</f>
        <v>108.011</v>
      </c>
      <c r="I18" s="42">
        <f>'Evaluasi 100 C'!L18</f>
        <v>-0.35991793641271741</v>
      </c>
      <c r="J18" s="42">
        <f>'Evaluasi 100 C'!N18</f>
        <v>106.142</v>
      </c>
      <c r="K18" s="42">
        <f>'Evaluasi 100 C'!O18</f>
        <v>-0.35969370125974803</v>
      </c>
      <c r="L18" s="42">
        <f>'Evaluasi 100 C'!Q18</f>
        <v>107.47499999999999</v>
      </c>
      <c r="M18" s="42">
        <f>'Evaluasi 100 C'!R18</f>
        <v>-1.6947746883988479E-2</v>
      </c>
      <c r="N18" s="42">
        <f>'Evaluasi 100 C'!T18</f>
        <v>105.654</v>
      </c>
      <c r="O18" s="42">
        <f>'Evaluasi 100 C'!U18</f>
        <v>-0.35963515296940607</v>
      </c>
      <c r="P18" s="42">
        <f>'Evaluasi 100 C'!W18</f>
        <v>106.215</v>
      </c>
      <c r="Q18" s="42">
        <f>'Evaluasi 100 C'!X18</f>
        <v>-0.35970245950809837</v>
      </c>
      <c r="R18" s="42">
        <f>'Evaluasi 100 C'!Z18</f>
        <v>107.84699999999999</v>
      </c>
      <c r="S18" s="50">
        <f>'Evaluasi 100 C'!AA18</f>
        <v>-0.35989826034793038</v>
      </c>
      <c r="T18" s="50">
        <f>IF($T$3=Database!$A$11,
_xlfn.FORECAST.LINEAR(
B18,
INDEX('DS2024'!$B$20:$B$35,MATCH(B18,'DS2024'!$A$20:$A$35,1)):
INDEX('DS2024'!$B$20:$B$35,MATCH(B18,'DS2024'!$A$20:$A$35,1)+1),
INDEX('DS2024'!$A$20:$A$35,MATCH(B18,'DS2024'!$A$20:$A$35,1)):
INDEX('DS2024'!$A$20:$A$35,MATCH(B18,'DS2024'!$A$20:$A$35,1)+1)),
IF($T$3=Database!$A$12,
_xlfn.FORECAST.LINEAR(
B18,
INDEX('DS2024'!$E$20:$E$35,MATCH(B18,'DS2024'!$D$20:$D$35,1)):
INDEX('DS2024'!$E$20:$E$35,MATCH(B18,'DS2024'!$D$20:$D$35,1)+1),
INDEX('DS2024'!$D$20:$D$35,MATCH(B18,'DS2024'!$D$20:$D$35,1)):
INDEX('DS2024'!$D$20:$D$35,MATCH(B18,'DS2024'!$D$20:$D$35,1)+1)),
IF($T$3=Database!$A$13,
_xlfn.FORECAST.LINEAR(
B18,
INDEX('DS2024'!$H$20:$H$35,MATCH(B18,'DS2024'!$G$20:$G$35,1)):
INDEX('DS2024'!$H$20:$H$35,MATCH(B18,'DS2024'!$G$20:$G$35,1)+1),
INDEX('DS2024'!$G$20:$G$35,MATCH(B18,'DS2024'!$G$20:$G$35,1)):
INDEX('DS2024'!$G$20:$G$35,MATCH(B18,'DS2024'!$G$20:$G$35,1)+1)),
IF($T$3=Database!$A$14,
_xlfn.FORECAST.LINEAR(
B18,
INDEX('DS2024'!$K$20:$K$35,MATCH(B18,'DS2024'!$J$20:$J$35,1)):
INDEX('DS2024'!$K$20:$K$35,MATCH(B18,'DS2024'!$J$20:$J$35,1)+1),
INDEX('DS2024'!$J$20:$J$35,MATCH(B18,'DS2024'!$J$20:$J$35,1)):
INDEX('DS2024'!$J$20:$J$35,MATCH(B18,'DS2024'!$J$20:$J$35,1)+1)),
IF($T$3=Database!$A$15,
_xlfn.FORECAST.LINEAR(
B18,
INDEX('DS2024'!$N$20:$N$35,MATCH(B18,'DS2024'!$M$20:$M$35,1)):
INDEX('DS2024'!$N$20:$N$35,MATCH(B18,'DS2024'!$M$20:$M$35,1)+1),
INDEX('DS2024'!$M$20:$M$35,MATCH(B18,'DS2024'!$M$20:$M$35,1)):
INDEX('DS2024'!$M$20:$M$35,MATCH(B18,'DS2024'!$M$20:$M$35,1)+1)),
IF($T$3=Database!$A$16,
_xlfn.FORECAST.LINEAR(
B18,
INDEX('DS2024'!$Q$20:$Q$35,MATCH(B18,'DS2024'!$P$20:$P$35,1)):
INDEX('DS2024'!$Q$20:$Q$35,MATCH(B18,'DS2024'!$P$20:$P$35,1)+1),
INDEX('DS2024'!$P$20:$P$35,MATCH(B18,'DS2024'!$P$20:$P$35,1)):
INDEX('DS2024'!$P$20:$P$35,MATCH(B18,'DS2024'!$P$20:$P$35,1)+1)),
IF($T$3=Database!$A$17,
_xlfn.FORECAST.LINEAR(
B18,
INDEX('DS2024'!$T$20:$T$35,MATCH(B18,'DS2024'!$S$20:$S$35,1)):
INDEX('DS2024'!$T$20:$T$35,MATCH(B18,'DS2024'!$S$20:$S$35,1)+1),
INDEX('DS2024'!$S$20:$S$35,MATCH(B18,'DS2024'!$S$20:$S$35,1)):
INDEX('DS2024'!$S$20:$S$35,MATCH(B18,'DS2024'!$S$20:$S$35,1)+1)),
IF($T$3=Database!$A$18,
_xlfn.FORECAST.LINEAR(
B18,
INDEX('DS2024'!$W$20:$W$35,MATCH(B18,'DS2024'!$V$20:$V$35,1)):
INDEX('DS2024'!$W$20:$W$35,MATCH(B18,'DS2024'!$V$20:$V$35,1)+1),
INDEX('DS2024'!$V$20:$V$35,MATCH(B18,'DS2024'!$V$20:$V$35,1)):
INDEX('DS2024'!$V$20:$V$35,MATCH(B18,'DS2024'!$V$20:$V$35,1)+1)),
IF($T$3=Database!$A$19,
_xlfn.FORECAST.LINEAR(
B18,
INDEX('DS2024'!$Z$20:$Z$35,MATCH(B18,'DS2024'!$Y$20:$Y$35,1)):
INDEX('DS2024'!$Z$20:$Z$35,MATCH(B18,'DS2024'!$Y$20:$Y$35,1)+1),
INDEX('DS2024'!$Y$20:$Y$35,MATCH(B18,'DS2024'!$Y$20:$Y$35,1)):
INDEX('DS2024'!$Y$20:$Y$35,MATCH(B18,'DS2024'!$Y$20:$Y$35,1)+1)),
IF($T$3=Database!$A$20,
_xlfn.FORECAST.LINEAR(
B18,
INDEX('DS2024'!$AC$20:$AC$35,MATCH(B18,'DS2024'!$AB$20:$AB$35,1)):
INDEX('DS2024'!$AC$20:$AC$35,MATCH(B18,'DS2024'!$AB$20:$AB$35,1)+1),
INDEX('DS2024'!$AB$20:$AB$35,MATCH(B18,'DS2024'!$AB$20:$AB$35,1)):
INDEX('DS2024'!$AB$20:$AB$35,MATCH(B18,'DS2024'!$AB$20:$AB$35,1)+1)),
IF($T$3=Database!$A$2,
_xlfn.FORECAST.LINEAR(
B18,
INDEX('DS2024'!$B$5:$B$15,MATCH(B18,'DS2024'!$A$5:$A$15,1)):
INDEX('DS2024'!$B$5:$B$15,MATCH(B18,'DS2024'!$A$5:$A$15,1)+1),
INDEX('DS2024'!$A$5:$A$15,MATCH(B18,'DS2024'!$A$5:$A$15,1)):
INDEX('DS2024'!$A$5:$A$15,MATCH(B18,'DS2024'!$A$5:$A$15,1)+1)),
IF($T$3=Database!$A$3,
_xlfn.FORECAST.LINEAR(
B18,
INDEX('DS2024'!$E$5:$E$15,MATCH(B18,'DS2024'!$D$5:$D$15,1)):
INDEX('DS2024'!$E$5:$E$15,MATCH(B18,'DS2024'!$D$5:$D$15,1)+1),
INDEX('DS2024'!$D$5:$D$15,MATCH(B18,'DS2024'!$D$5:$D$15,1)):
INDEX('DS2024'!$D$5:$D$15,MATCH(B18,'DS2024'!$D$5:$D$15,1)+1)),
IF($T$3=Database!$A$4,
_xlfn.FORECAST.LINEAR(
B18,
INDEX('DS2024'!$H$5:$H$15,MATCH(B18,'DS2024'!$G$5:$G$15,1)):
INDEX('DS2024'!$H$5:$H$15,MATCH(B18,'DS2024'!$G$5:$G$15,1)+1),
INDEX('DS2024'!$G$5:$G$15,MATCH(B18,'DS2024'!$G$5:$G$15,1)):
INDEX('DS2024'!$G$5:$G$15,MATCH(B18,'DS2024'!$G$5:$G$15,1)+1)),
IF($T$3=Database!$A$5,
_xlfn.FORECAST.LINEAR(
B18,
INDEX('DS2024'!$K$5:$K$15,MATCH(B18,'DS2024'!$J$5:$J$15,1)):
INDEX('DS2024'!$K$5:$K$15,MATCH(B18,'DS2024'!$J$5:$J$15,1)+1),
INDEX('DS2024'!$J$5:$J$15,MATCH(B18,'DS2024'!$J$5:$J$15,1)):
INDEX('DS2024'!$J$5:$J$15,MATCH(B18,'DS2024'!$J$5:$J$15,1)+1)),
IF($T$3=Database!$A$6,
_xlfn.FORECAST.LINEAR(
B18,
INDEX('DS2024'!$N$5:$N$15,MATCH(B18,'DS2024'!$M$5:$M$15,1)):
INDEX('DS2024'!$N$5:$N$15,MATCH(B18,'DS2024'!$M$5:$M$15,1)+1),
INDEX('DS2024'!$M$5:$M$15,MATCH(B18,'DS2024'!$M$5:$M$15,1)):
INDEX('DS2024'!$M$5:$M$15,MATCH(B18,'DS2024'!$M$5:$M$15,1)+1)),
IF($T$3=Database!$A$7,
_xlfn.FORECAST.LINEAR(
B18,
INDEX('DS2024'!$Q$5:$Q$15,MATCH(B18,'DS2024'!$P$5:$P$15,1)):
INDEX('DS2024'!$Q$5:$Q$15,MATCH(B18,'DS2024'!$P$5:$P$15,1)+1),
INDEX('DS2024'!$P$5:$P$15,MATCH(B18,'DS2024'!$P$5:$P$15,1)):
INDEX('DS2024'!$P$5:$P$15,MATCH(B18,'DS2024'!$P$5:$P$15,1)+1)),
IF($T$3=Database!$A$8,
_xlfn.FORECAST.LINEAR(
B18,
INDEX('DS2024'!$T$5:$T$15,MATCH(B18,'DS2024'!$S$5:$S$15,1)):
INDEX('DS2024'!$T$5:$T$15,MATCH(B18,'DS2024'!$S$5:$S$15,1)+1),
INDEX('DS2024'!$S$5:$S$15,MATCH(B18,'DS2024'!$S$5:$S$15,1)):
INDEX('DS2024'!$S$5:$S$15,MATCH(B18,'DS2024'!$S$5:$S$15,1)+1)),
IF($T$3=Database!$A$9,
_xlfn.FORECAST.LINEAR(
B18,
INDEX('DS2024'!$W$5:$W$15,MATCH(B18,'DS2024'!$V$5:$V$15,1)):
INDEX('DS2024'!$W$5:$W$15,MATCH(B18,'DS2024'!$V$5:$V$15,1)+1),
INDEX('DS2024'!$V$5:$V$15,MATCH(B18,'DS2024'!$V$5:$V$15,1)):
INDEX('DS2024'!$V$5:$V$15,MATCH(B18,'DS2024'!$V$5:$V$15,1)+1)),
IF($T$3=Database!$A$10,
_xlfn.FORECAST.LINEAR(
B18,
INDEX('DS2024'!$Z$5:$Z$15,MATCH(B18,'DS2024'!$Y$5:$Y$15,1)):
INDEX('DS2024'!$Z$5:$Z$15,MATCH(B18,'DS2024'!$Y$5:$Y$15,1)+1),
INDEX('DS2024'!$Y$5:$Y$15,MATCH(B18,'DS2024'!$Y$5:$Y$15,1)):
INDEX('DS2024'!$Y$5:$Y$15,MATCH(B18,'DS2024'!$Y$5:$Y$15,1)+1))
)))))))))))))))))))</f>
        <v>0.10448219353291499</v>
      </c>
      <c r="U18" s="50">
        <f>IF($U$3=Database!$A$11,
_xlfn.FORECAST.LINEAR(
D18,
INDEX('DS2024'!$B$20:$B$35,MATCH(D18,'DS2024'!$A$20:$A$35,1)):
INDEX('DS2024'!$B$20:$B$35,MATCH(D18,'DS2024'!$A$20:$A$35,1)+1),
INDEX('DS2024'!$A$20:$A$35,MATCH(D18,'DS2024'!$A$20:$A$35,1)):
INDEX('DS2024'!$A$20:$A$35,MATCH(D18,'DS2024'!$A$20:$A$35,1)+1)),
IF($U$3=Database!$A$12,
_xlfn.FORECAST.LINEAR(
D18,
INDEX('DS2024'!$E$20:$E$35,MATCH(D18,'DS2024'!$D$20:$D$35,1)):
INDEX('DS2024'!$E$20:$E$35,MATCH(D18,'DS2024'!$D$20:$D$35,1)+1),
INDEX('DS2024'!$D$20:$D$35,MATCH(D18,'DS2024'!$D$20:$D$35,1)):
INDEX('DS2024'!$D$20:$D$35,MATCH(D18,'DS2024'!$D$20:$D$35,1)+1)),
IF($U$3=Database!$A$13,
_xlfn.FORECAST.LINEAR(
D18,
INDEX('DS2024'!$H$20:$H$35,MATCH(D18,'DS2024'!$G$20:$G$35,1)):
INDEX('DS2024'!$H$20:$H$35,MATCH(D18,'DS2024'!$G$20:$G$35,1)+1),
INDEX('DS2024'!$G$20:$G$35,MATCH(D18,'DS2024'!$G$20:$G$35,1)):
INDEX('DS2024'!$G$20:$G$35,MATCH(D18,'DS2024'!$G$20:$G$35,1)+1)),
IF($U$3=Database!$A$14,
_xlfn.FORECAST.LINEAR(
D18,
INDEX('DS2024'!$K$20:$K$35,MATCH(D18,'DS2024'!$J$20:$J$35,1)):
INDEX('DS2024'!$K$20:$K$35,MATCH(D18,'DS2024'!$J$20:$J$35,1)+1),
INDEX('DS2024'!$J$20:$J$35,MATCH(D18,'DS2024'!$J$20:$J$35,1)):
INDEX('DS2024'!$J$20:$J$35,MATCH(D18,'DS2024'!$J$20:$J$35,1)+1)),
IF($U$3=Database!$A$15,
_xlfn.FORECAST.LINEAR(
D18,
INDEX('DS2024'!$N$20:$N$35,MATCH(D18,'DS2024'!$M$20:$M$35,1)):
INDEX('DS2024'!$N$20:$N$35,MATCH(D18,'DS2024'!$M$20:$M$35,1)+1),
INDEX('DS2024'!$M$20:$M$35,MATCH(D18,'DS2024'!$M$20:$M$35,1)):
INDEX('DS2024'!$M$20:$M$35,MATCH(D18,'DS2024'!$M$20:$M$35,1)+1)),
IF($U$3=Database!$A$16,
_xlfn.FORECAST.LINEAR(
D18,
INDEX('DS2024'!$Q$20:$Q$35,MATCH(D18,'DS2024'!$P$20:$P$35,1)):
INDEX('DS2024'!$Q$20:$Q$35,MATCH(D18,'DS2024'!$P$20:$P$35,1)+1),
INDEX('DS2024'!$P$20:$P$35,MATCH(D18,'DS2024'!$P$20:$P$35,1)):
INDEX('DS2024'!$P$20:$P$35,MATCH(D18,'DS2024'!$P$20:$P$35,1)+1)),
IF($U$3=Database!$A$17,
_xlfn.FORECAST.LINEAR(
D18,
INDEX('DS2024'!$T$20:$T$35,MATCH(D18,'DS2024'!$S$20:$S$35,1)):
INDEX('DS2024'!$T$20:$T$35,MATCH(D18,'DS2024'!$S$20:$S$35,1)+1),
INDEX('DS2024'!$S$20:$S$35,MATCH(D18,'DS2024'!$S$20:$S$35,1)):
INDEX('DS2024'!$S$20:$S$35,MATCH(D18,'DS2024'!$S$20:$S$35,1)+1)),
IF($U$3=Database!$A$18,
_xlfn.FORECAST.LINEAR(
D18,
INDEX('DS2024'!$W$20:$W$35,MATCH(D18,'DS2024'!$V$20:$V$35,1)):
INDEX('DS2024'!$W$20:$W$35,MATCH(D18,'DS2024'!$V$20:$V$35,1)+1),
INDEX('DS2024'!$V$20:$V$35,MATCH(D18,'DS2024'!$V$20:$V$35,1)):
INDEX('DS2024'!$V$20:$V$35,MATCH(D18,'DS2024'!$V$20:$V$35,1)+1)),
IF($U$3=Database!$A$19,
_xlfn.FORECAST.LINEAR(
D18,
INDEX('DS2024'!$Z$20:$Z$35,MATCH(D18,'DS2024'!$Y$20:$Y$35,1)):
INDEX('DS2024'!$Z$20:$Z$35,MATCH(D18,'DS2024'!$Y$20:$Y$35,1)+1),
INDEX('DS2024'!$Y$20:$Y$35,MATCH(D18,'DS2024'!$Y$20:$Y$35,1)):
INDEX('DS2024'!$Y$20:$Y$35,MATCH(D18,'DS2024'!$Y$20:$Y$35,1)+1)),
IF($U$3=Database!$A$20,
_xlfn.FORECAST.LINEAR(
D18,
INDEX('DS2024'!$AC$20:$AC$35,MATCH(D18,'DS2024'!$AB$20:$AB$35,1)):
INDEX('DS2024'!$AC$20:$AC$35,MATCH(D18,'DS2024'!$AB$20:$AB$35,1)+1),
INDEX('DS2024'!$AB$20:$AB$35,MATCH(D18,'DS2024'!$AB$20:$AB$35,1)):
INDEX('DS2024'!$AB$20:$AB$35,MATCH(D18,'DS2024'!$AB$20:$AB$35,1)+1)),
IF($U$3=Database!$A$2,
_xlfn.FORECAST.LINEAR(
D18,
INDEX('DS2024'!$B$5:$B$15,MATCH(D18,'DS2024'!$A$5:$A$15,1)):
INDEX('DS2024'!$B$5:$B$15,MATCH(D18,'DS2024'!$A$5:$A$15,1)+1),
INDEX('DS2024'!$A$5:$A$15,MATCH(D18,'DS2024'!$A$5:$A$15,1)):
INDEX('DS2024'!$A$5:$A$15,MATCH(D18,'DS2024'!$A$5:$A$15,1)+1)),
IF($U$3=Database!$A$3,
_xlfn.FORECAST.LINEAR(
D18,
INDEX('DS2024'!$E$5:$E$15,MATCH(D18,'DS2024'!$D$5:$D$15,1)):
INDEX('DS2024'!$E$5:$E$15,MATCH(D18,'DS2024'!$D$5:$D$15,1)+1),
INDEX('DS2024'!$D$5:$D$15,MATCH(D18,'DS2024'!$D$5:$D$15,1)):
INDEX('DS2024'!$D$5:$D$15,MATCH(D18,'DS2024'!$D$5:$D$15,1)+1)),
IF($U$3=Database!$A$4,
_xlfn.FORECAST.LINEAR(
D18,
INDEX('DS2024'!$H$5:$H$15,MATCH(D18,'DS2024'!$G$5:$G$15,1)):
INDEX('DS2024'!$H$5:$H$15,MATCH(D18,'DS2024'!$G$5:$G$15,1)+1),
INDEX('DS2024'!$G$5:$G$15,MATCH(D18,'DS2024'!$G$5:$G$15,1)):
INDEX('DS2024'!$G$5:$G$15,MATCH(D18,'DS2024'!$G$5:$G$15,1)+1)),
IF($U$3=Database!$A$5,
_xlfn.FORECAST.LINEAR(
D18,
INDEX('DS2024'!$K$5:$K$15,MATCH(D18,'DS2024'!$J$5:$J$15,1)):
INDEX('DS2024'!$K$5:$K$15,MATCH(D18,'DS2024'!$J$5:$J$15,1)+1),
INDEX('DS2024'!$J$5:$J$15,MATCH(D18,'DS2024'!$J$5:$J$15,1)):
INDEX('DS2024'!$J$5:$J$15,MATCH(D18,'DS2024'!$J$5:$J$15,1)+1)),
IF($U$3=Database!$A$6,
_xlfn.FORECAST.LINEAR(
D18,
INDEX('DS2024'!$N$5:$N$15,MATCH(D18,'DS2024'!$M$5:$M$15,1)):
INDEX('DS2024'!$N$5:$N$15,MATCH(D18,'DS2024'!$M$5:$M$15,1)+1),
INDEX('DS2024'!$M$5:$M$15,MATCH(D18,'DS2024'!$M$5:$M$15,1)):
INDEX('DS2024'!$M$5:$M$15,MATCH(D18,'DS2024'!$M$5:$M$15,1)+1)),
IF($U$3=Database!$A$7,
_xlfn.FORECAST.LINEAR(
D18,
INDEX('DS2024'!$Q$5:$Q$15,MATCH(D18,'DS2024'!$P$5:$P$15,1)):
INDEX('DS2024'!$Q$5:$Q$15,MATCH(D18,'DS2024'!$P$5:$P$15,1)+1),
INDEX('DS2024'!$P$5:$P$15,MATCH(D18,'DS2024'!$P$5:$P$15,1)):
INDEX('DS2024'!$P$5:$P$15,MATCH(D18,'DS2024'!$P$5:$P$15,1)+1)),
IF($U$3=Database!$A$8,
_xlfn.FORECAST.LINEAR(
D18,
INDEX('DS2024'!$T$5:$T$15,MATCH(D18,'DS2024'!$S$5:$S$15,1)):
INDEX('DS2024'!$T$5:$T$15,MATCH(D18,'DS2024'!$S$5:$S$15,1)+1),
INDEX('DS2024'!$S$5:$S$15,MATCH(D18,'DS2024'!$S$5:$S$15,1)):
INDEX('DS2024'!$S$5:$S$15,MATCH(D18,'DS2024'!$S$5:$S$15,1)+1)),
IF($U$3=Database!$A$9,
_xlfn.FORECAST.LINEAR(
D18,
INDEX('DS2024'!$W$5:$W$15,MATCH(D18,'DS2024'!$V$5:$V$15,1)):
INDEX('DS2024'!$W$5:$W$15,MATCH(D18,'DS2024'!$V$5:$V$15,1)+1),
INDEX('DS2024'!$V$5:$V$15,MATCH(D18,'DS2024'!$V$5:$V$15,1)):
INDEX('DS2024'!$V$5:$V$15,MATCH(D18,'DS2024'!$V$5:$V$15,1)+1)),
IF($U$3=Database!$A$10,
_xlfn.FORECAST.LINEAR(
D18,
INDEX('DS2024'!$Z$5:$Z$15,MATCH(D18,'DS2024'!$Y$5:$Y$15,1)):
INDEX('DS2024'!$Z$5:$Z$15,MATCH(D18,'DS2024'!$Y$5:$Y$15,1)+1),
INDEX('DS2024'!$Y$5:$Y$15,MATCH(D18,'DS2024'!$Y$5:$Y$15,1)):
INDEX('DS2024'!$Y$5:$Y$15,MATCH(D18,'DS2024'!$Y$5:$Y$15,1)+1))
)))))))))))))))))))</f>
        <v>0.10507702146368761</v>
      </c>
      <c r="V18" s="50">
        <f>IF($V$3=Database!$A$11,
_xlfn.FORECAST.LINEAR(
F18,
INDEX('DS2024'!$B$20:$B$35,MATCH(F18,'DS2024'!$A$20:$A$35,1)):
INDEX('DS2024'!$B$20:$B$35,MATCH(F18,'DS2024'!$A$20:$A$35,1)+1),
INDEX('DS2024'!$A$20:$A$35,MATCH(F18,'DS2024'!$A$20:$A$35,1)):
INDEX('DS2024'!$A$20:$A$35,MATCH(F18,'DS2024'!$A$20:$A$35,1)+1)),
IF($V$3=Database!$A$12,
_xlfn.FORECAST.LINEAR(
F18,
INDEX('DS2024'!$E$20:$E$35,MATCH(F18,'DS2024'!$D$20:$D$35,1)):
INDEX('DS2024'!$E$20:$E$35,MATCH(F18,'DS2024'!$D$20:$D$35,1)+1),
INDEX('DS2024'!$D$20:$D$35,MATCH(F18,'DS2024'!$D$20:$D$35,1)):
INDEX('DS2024'!$D$20:$D$35,MATCH(F18,'DS2024'!$D$20:$D$35,1)+1)),
IF($V$3=Database!$A$13,
_xlfn.FORECAST.LINEAR(
F18,
INDEX('DS2024'!$H$20:$H$35,MATCH(F18,'DS2024'!$G$20:$G$35,1)):
INDEX('DS2024'!$H$20:$H$35,MATCH(F18,'DS2024'!$G$20:$G$35,1)+1),
INDEX('DS2024'!$G$20:$G$35,MATCH(F18,'DS2024'!$G$20:$G$35,1)):
INDEX('DS2024'!$G$20:$G$35,MATCH(F18,'DS2024'!$G$20:$G$35,1)+1)),
IF($V$3=Database!$A$14,
_xlfn.FORECAST.LINEAR(
F18,
INDEX('DS2024'!$K$20:$K$35,MATCH(F18,'DS2024'!$J$20:$J$35,1)):
INDEX('DS2024'!$K$20:$K$35,MATCH(F18,'DS2024'!$J$20:$J$35,1)+1),
INDEX('DS2024'!$J$20:$J$35,MATCH(F18,'DS2024'!$J$20:$J$35,1)):
INDEX('DS2024'!$J$20:$J$35,MATCH(F18,'DS2024'!$J$20:$J$35,1)+1)),
IF($V$3=Database!$A$15,
_xlfn.FORECAST.LINEAR(
F18,
INDEX('DS2024'!$N$20:$N$35,MATCH(F18,'DS2024'!$M$20:$M$35,1)):
INDEX('DS2024'!$N$20:$N$35,MATCH(F18,'DS2024'!$M$20:$M$35,1)+1),
INDEX('DS2024'!$M$20:$M$35,MATCH(F18,'DS2024'!$M$20:$M$35,1)):
INDEX('DS2024'!$M$20:$M$35,MATCH(F18,'DS2024'!$M$20:$M$35,1)+1)),
IF($V$3=Database!$A$16,
_xlfn.FORECAST.LINEAR(
F18,
INDEX('DS2024'!$Q$20:$Q$35,MATCH(F18,'DS2024'!$P$20:$P$35,1)):
INDEX('DS2024'!$Q$20:$Q$35,MATCH(F18,'DS2024'!$P$20:$P$35,1)+1),
INDEX('DS2024'!$P$20:$P$35,MATCH(F18,'DS2024'!$P$20:$P$35,1)):
INDEX('DS2024'!$P$20:$P$35,MATCH(F18,'DS2024'!$P$20:$P$35,1)+1)),
IF($V$3=Database!$A$17,
_xlfn.FORECAST.LINEAR(
F18,
INDEX('DS2024'!$T$20:$T$35,MATCH(F18,'DS2024'!$S$20:$S$35,1)):
INDEX('DS2024'!$T$20:$T$35,MATCH(F18,'DS2024'!$S$20:$S$35,1)+1),
INDEX('DS2024'!$S$20:$S$35,MATCH(F18,'DS2024'!$S$20:$S$35,1)):
INDEX('DS2024'!$S$20:$S$35,MATCH(F18,'DS2024'!$S$20:$S$35,1)+1)),
IF($V$3=Database!$A$18,
_xlfn.FORECAST.LINEAR(
F18,
INDEX('DS2024'!$W$20:$W$35,MATCH(F18,'DS2024'!$V$20:$V$35,1)):
INDEX('DS2024'!$W$20:$W$35,MATCH(F18,'DS2024'!$V$20:$V$35,1)+1),
INDEX('DS2024'!$V$20:$V$35,MATCH(F18,'DS2024'!$V$20:$V$35,1)):
INDEX('DS2024'!$V$20:$V$35,MATCH(F18,'DS2024'!$V$20:$V$35,1)+1)),
IF($V$3=Database!$A$19,
_xlfn.FORECAST.LINEAR(
F18,
INDEX('DS2024'!$Z$20:$Z$35,MATCH(F18,'DS2024'!$Y$20:$Y$35,1)):
INDEX('DS2024'!$Z$20:$Z$35,MATCH(F18,'DS2024'!$Y$20:$Y$35,1)+1),
INDEX('DS2024'!$Y$20:$Y$35,MATCH(F18,'DS2024'!$Y$20:$Y$35,1)):
INDEX('DS2024'!$Y$20:$Y$35,MATCH(F18,'DS2024'!$Y$20:$Y$35,1)+1)),
IF($V$3=Database!$A$20,
_xlfn.FORECAST.LINEAR(
F18,
INDEX('DS2024'!$AC$20:$AC$35,MATCH(F18,'DS2024'!$AB$20:$AB$35,1)):
INDEX('DS2024'!$AC$20:$AC$35,MATCH(F18,'DS2024'!$AB$20:$AB$35,1)+1),
INDEX('DS2024'!$AB$20:$AB$35,MATCH(F18,'DS2024'!$AB$20:$AB$35,1)):
INDEX('DS2024'!$AB$20:$AB$35,MATCH(F18,'DS2024'!$AB$20:$AB$35,1)+1)),
IF($V$3=Database!$A$2,
_xlfn.FORECAST.LINEAR(
F18,
INDEX('DS2024'!$B$5:$B$15,MATCH(F18,'DS2024'!$A$5:$A$15,1)):
INDEX('DS2024'!$B$5:$B$15,MATCH(F18,'DS2024'!$A$5:$A$15,1)+1),
INDEX('DS2024'!$A$5:$A$15,MATCH(F18,'DS2024'!$A$5:$A$15,1)):
INDEX('DS2024'!$A$5:$A$15,MATCH(F18,'DS2024'!$A$5:$A$15,1)+1)),
IF($V$3=Database!$A$3,
_xlfn.FORECAST.LINEAR(
F18,
INDEX('DS2024'!$E$5:$E$15,MATCH(F18,'DS2024'!$D$5:$D$15,1)):
INDEX('DS2024'!$E$5:$E$15,MATCH(F18,'DS2024'!$D$5:$D$15,1)+1),
INDEX('DS2024'!$D$5:$D$15,MATCH(F18,'DS2024'!$D$5:$D$15,1)):
INDEX('DS2024'!$D$5:$D$15,MATCH(F18,'DS2024'!$D$5:$D$15,1)+1)),
IF($V$3=Database!$A$4,
_xlfn.FORECAST.LINEAR(
F18,
INDEX('DS2024'!$H$5:$H$15,MATCH(F18,'DS2024'!$G$5:$G$15,1)):
INDEX('DS2024'!$H$5:$H$15,MATCH(F18,'DS2024'!$G$5:$G$15,1)+1),
INDEX('DS2024'!$G$5:$G$15,MATCH(F18,'DS2024'!$G$5:$G$15,1)):
INDEX('DS2024'!$G$5:$G$15,MATCH(F18,'DS2024'!$G$5:$G$15,1)+1)),
IF($V$3=Database!$A$5,
_xlfn.FORECAST.LINEAR(
F18,
INDEX('DS2024'!$K$5:$K$15,MATCH(F18,'DS2024'!$J$5:$J$15,1)):
INDEX('DS2024'!$K$5:$K$15,MATCH(F18,'DS2024'!$J$5:$J$15,1)+1),
INDEX('DS2024'!$J$5:$J$15,MATCH(F18,'DS2024'!$J$5:$J$15,1)):
INDEX('DS2024'!$J$5:$J$15,MATCH(F18,'DS2024'!$J$5:$J$15,1)+1)),
IF($V$3=Database!$A$6,
_xlfn.FORECAST.LINEAR(
F18,
INDEX('DS2024'!$N$5:$N$15,MATCH(F18,'DS2024'!$M$5:$M$15,1)):
INDEX('DS2024'!$N$5:$N$15,MATCH(F18,'DS2024'!$M$5:$M$15,1)+1),
INDEX('DS2024'!$M$5:$M$15,MATCH(F18,'DS2024'!$M$5:$M$15,1)):
INDEX('DS2024'!$M$5:$M$15,MATCH(F18,'DS2024'!$M$5:$M$15,1)+1)),
IF($V$3=Database!$A$7,
_xlfn.FORECAST.LINEAR(
F18,
INDEX('DS2024'!$Q$5:$Q$15,MATCH(F18,'DS2024'!$P$5:$P$15,1)):
INDEX('DS2024'!$Q$5:$Q$15,MATCH(F18,'DS2024'!$P$5:$P$15,1)+1),
INDEX('DS2024'!$P$5:$P$15,MATCH(F18,'DS2024'!$P$5:$P$15,1)):
INDEX('DS2024'!$P$5:$P$15,MATCH(F18,'DS2024'!$P$5:$P$15,1)+1)),
IF($V$3=Database!$A$8,
_xlfn.FORECAST.LINEAR(
F18,
INDEX('DS2024'!$T$5:$T$15,MATCH(F18,'DS2024'!$S$5:$S$15,1)):
INDEX('DS2024'!$T$5:$T$15,MATCH(F18,'DS2024'!$S$5:$S$15,1)+1),
INDEX('DS2024'!$S$5:$S$15,MATCH(F18,'DS2024'!$S$5:$S$15,1)):
INDEX('DS2024'!$S$5:$S$15,MATCH(F18,'DS2024'!$S$5:$S$15,1)+1)),
IF($V$3=Database!$A$9,
_xlfn.FORECAST.LINEAR(
F18,
INDEX('DS2024'!$W$5:$W$15,MATCH(F18,'DS2024'!$V$5:$V$15,1)):
INDEX('DS2024'!$W$5:$W$15,MATCH(F18,'DS2024'!$V$5:$V$15,1)+1),
INDEX('DS2024'!$V$5:$V$15,MATCH(F18,'DS2024'!$V$5:$V$15,1)):
INDEX('DS2024'!$V$5:$V$15,MATCH(F18,'DS2024'!$V$5:$V$15,1)+1)),
IF($V$3=Database!$A$10,
_xlfn.FORECAST.LINEAR(
F18,
INDEX('DS2024'!$Z$5:$Z$15,MATCH(F18,'DS2024'!$Y$5:$Y$15,1)):
INDEX('DS2024'!$Z$5:$Z$15,MATCH(F18,'DS2024'!$Y$5:$Y$15,1)+1),
INDEX('DS2024'!$Y$5:$Y$15,MATCH(F18,'DS2024'!$Y$5:$Y$15,1)):
INDEX('DS2024'!$Y$5:$Y$15,MATCH(F18,'DS2024'!$Y$5:$Y$15,1)+1))
)))))))))))))))))))</f>
        <v>0.10454381896689588</v>
      </c>
      <c r="W18" s="50">
        <f>IF($W$3=Database!$A$11,
_xlfn.FORECAST.LINEAR(
H18,
INDEX('DS2024'!$B$20:$B$35,MATCH(H18,'DS2024'!$A$20:$A$35,1)):
INDEX('DS2024'!$B$20:$B$35,MATCH(H18,'DS2024'!$A$20:$A$35,1)+1),
INDEX('DS2024'!$A$20:$A$35,MATCH(H18,'DS2024'!$A$20:$A$35,1)):
INDEX('DS2024'!$A$20:$A$35,MATCH(H18,'DS2024'!$A$20:$A$35,1)+1)),
IF($W$3=Database!$A$12,
_xlfn.FORECAST.LINEAR(
H18,
INDEX('DS2024'!$E$20:$E$35,MATCH(H18,'DS2024'!$D$20:$D$35,1)):
INDEX('DS2024'!$E$20:$E$35,MATCH(H18,'DS2024'!$D$20:$D$35,1)+1),
INDEX('DS2024'!$D$20:$D$35,MATCH(H18,'DS2024'!$D$20:$D$35,1)):
INDEX('DS2024'!$D$20:$D$35,MATCH(H18,'DS2024'!$D$20:$D$35,1)+1)),
IF($W$3=Database!$A$13,
_xlfn.FORECAST.LINEAR(
H18,
INDEX('DS2024'!$H$20:$H$35,MATCH(H18,'DS2024'!$G$20:$G$35,1)):
INDEX('DS2024'!$H$20:$H$35,MATCH(H18,'DS2024'!$G$20:$G$35,1)+1),
INDEX('DS2024'!$G$20:$G$35,MATCH(H18,'DS2024'!$G$20:$G$35,1)):
INDEX('DS2024'!$G$20:$G$35,MATCH(H18,'DS2024'!$G$20:$G$35,1)+1)),
IF($W$3=Database!$A$14,
_xlfn.FORECAST.LINEAR(
H18,
INDEX('DS2024'!$K$20:$K$35,MATCH(H18,'DS2024'!$J$20:$J$35,1)):
INDEX('DS2024'!$K$20:$K$35,MATCH(H18,'DS2024'!$J$20:$J$35,1)+1),
INDEX('DS2024'!$J$20:$J$35,MATCH(H18,'DS2024'!$J$20:$J$35,1)):
INDEX('DS2024'!$J$20:$J$35,MATCH(H18,'DS2024'!$J$20:$J$35,1)+1)),
IF($W$3=Database!$A$15,
_xlfn.FORECAST.LINEAR(
H18,
INDEX('DS2024'!$N$20:$N$35,MATCH(H18,'DS2024'!$M$20:$M$35,1)):
INDEX('DS2024'!$N$20:$N$35,MATCH(H18,'DS2024'!$M$20:$M$35,1)+1),
INDEX('DS2024'!$M$20:$M$35,MATCH(H18,'DS2024'!$M$20:$M$35,1)):
INDEX('DS2024'!$M$20:$M$35,MATCH(H18,'DS2024'!$M$20:$M$35,1)+1)),
IF($W$3=Database!$A$16,
_xlfn.FORECAST.LINEAR(
H18,
INDEX('DS2024'!$Q$20:$Q$35,MATCH(H18,'DS2024'!$P$20:$P$35,1)):
INDEX('DS2024'!$Q$20:$Q$35,MATCH(H18,'DS2024'!$P$20:$P$35,1)+1),
INDEX('DS2024'!$P$20:$P$35,MATCH(H18,'DS2024'!$P$20:$P$35,1)):
INDEX('DS2024'!$P$20:$P$35,MATCH(H18,'DS2024'!$P$20:$P$35,1)+1)),
IF($W$3=Database!$A$17,
_xlfn.FORECAST.LINEAR(
H18,
INDEX('DS2024'!$T$20:$T$35,MATCH(H18,'DS2024'!$S$20:$S$35,1)):
INDEX('DS2024'!$T$20:$T$35,MATCH(H18,'DS2024'!$S$20:$S$35,1)+1),
INDEX('DS2024'!$S$20:$S$35,MATCH(H18,'DS2024'!$S$20:$S$35,1)):
INDEX('DS2024'!$S$20:$S$35,MATCH(H18,'DS2024'!$S$20:$S$35,1)+1)),
IF($W$3=Database!$A$18,
_xlfn.FORECAST.LINEAR(
H18,
INDEX('DS2024'!$W$20:$W$35,MATCH(H18,'DS2024'!$V$20:$V$35,1)):
INDEX('DS2024'!$W$20:$W$35,MATCH(H18,'DS2024'!$V$20:$V$35,1)+1),
INDEX('DS2024'!$V$20:$V$35,MATCH(H18,'DS2024'!$V$20:$V$35,1)):
INDEX('DS2024'!$V$20:$V$35,MATCH(H18,'DS2024'!$V$20:$V$35,1)+1)),
IF($W$3=Database!$A$19,
_xlfn.FORECAST.LINEAR(
H18,
INDEX('DS2024'!$Z$20:$Z$35,MATCH(H18,'DS2024'!$Y$20:$Y$35,1)):
INDEX('DS2024'!$Z$20:$Z$35,MATCH(H18,'DS2024'!$Y$20:$Y$35,1)+1),
INDEX('DS2024'!$Y$20:$Y$35,MATCH(H18,'DS2024'!$Y$20:$Y$35,1)):
INDEX('DS2024'!$Y$20:$Y$35,MATCH(H18,'DS2024'!$Y$20:$Y$35,1)+1)),
IF($W$3=Database!$A$20,
_xlfn.FORECAST.LINEAR(
H18,
INDEX('DS2024'!$AC$20:$AC$35,MATCH(H18,'DS2024'!$AB$20:$AB$35,1)):
INDEX('DS2024'!$AC$20:$AC$35,MATCH(H18,'DS2024'!$AB$20:$AB$35,1)+1),
INDEX('DS2024'!$AB$20:$AB$35,MATCH(H18,'DS2024'!$AB$20:$AB$35,1)):
INDEX('DS2024'!$AB$20:$AB$35,MATCH(H18,'DS2024'!$AB$20:$AB$35,1)+1)),
IF($W$3=Database!$A$2,
_xlfn.FORECAST.LINEAR(
H18,
INDEX('DS2024'!$B$5:$B$15,MATCH(H18,'DS2024'!$A$5:$A$15,1)):
INDEX('DS2024'!$B$5:$B$15,MATCH(H18,'DS2024'!$A$5:$A$15,1)+1),
INDEX('DS2024'!$A$5:$A$15,MATCH(H18,'DS2024'!$A$5:$A$15,1)):
INDEX('DS2024'!$A$5:$A$15,MATCH(H18,'DS2024'!$A$5:$A$15,1)+1)),
IF($W$3=Database!$A$3,
_xlfn.FORECAST.LINEAR(
H18,
INDEX('DS2024'!$E$5:$E$15,MATCH(H18,'DS2024'!$D$5:$D$15,1)):
INDEX('DS2024'!$E$5:$E$15,MATCH(H18,'DS2024'!$D$5:$D$15,1)+1),
INDEX('DS2024'!$D$5:$D$15,MATCH(H18,'DS2024'!$D$5:$D$15,1)):
INDEX('DS2024'!$D$5:$D$15,MATCH(H18,'DS2024'!$D$5:$D$15,1)+1)),
IF($W$3=Database!$A$4,
_xlfn.FORECAST.LINEAR(
H18,
INDEX('DS2024'!$H$5:$H$15,MATCH(H18,'DS2024'!$G$5:$G$15,1)):
INDEX('DS2024'!$H$5:$H$15,MATCH(H18,'DS2024'!$G$5:$G$15,1)+1),
INDEX('DS2024'!$G$5:$G$15,MATCH(H18,'DS2024'!$G$5:$G$15,1)):
INDEX('DS2024'!$G$5:$G$15,MATCH(H18,'DS2024'!$G$5:$G$15,1)+1)),
IF($W$3=Database!$A$5,
_xlfn.FORECAST.LINEAR(
H18,
INDEX('DS2024'!$K$5:$K$15,MATCH(H18,'DS2024'!$J$5:$J$15,1)):
INDEX('DS2024'!$K$5:$K$15,MATCH(H18,'DS2024'!$J$5:$J$15,1)+1),
INDEX('DS2024'!$J$5:$J$15,MATCH(H18,'DS2024'!$J$5:$J$15,1)):
INDEX('DS2024'!$J$5:$J$15,MATCH(H18,'DS2024'!$J$5:$J$15,1)+1)),
IF($W$3=Database!$A$6,
_xlfn.FORECAST.LINEAR(
H18,
INDEX('DS2024'!$N$5:$N$15,MATCH(H18,'DS2024'!$M$5:$M$15,1)):
INDEX('DS2024'!$N$5:$N$15,MATCH(H18,'DS2024'!$M$5:$M$15,1)+1),
INDEX('DS2024'!$M$5:$M$15,MATCH(H18,'DS2024'!$M$5:$M$15,1)):
INDEX('DS2024'!$M$5:$M$15,MATCH(H18,'DS2024'!$M$5:$M$15,1)+1)),
IF($W$3=Database!$A$7,
_xlfn.FORECAST.LINEAR(
H18,
INDEX('DS2024'!$Q$5:$Q$15,MATCH(H18,'DS2024'!$P$5:$P$15,1)):
INDEX('DS2024'!$Q$5:$Q$15,MATCH(H18,'DS2024'!$P$5:$P$15,1)+1),
INDEX('DS2024'!$P$5:$P$15,MATCH(H18,'DS2024'!$P$5:$P$15,1)):
INDEX('DS2024'!$P$5:$P$15,MATCH(H18,'DS2024'!$P$5:$P$15,1)+1)),
IF($W$3=Database!$A$8,
_xlfn.FORECAST.LINEAR(
H18,
INDEX('DS2024'!$T$5:$T$15,MATCH(H18,'DS2024'!$S$5:$S$15,1)):
INDEX('DS2024'!$T$5:$T$15,MATCH(H18,'DS2024'!$S$5:$S$15,1)+1),
INDEX('DS2024'!$S$5:$S$15,MATCH(H18,'DS2024'!$S$5:$S$15,1)):
INDEX('DS2024'!$S$5:$S$15,MATCH(H18,'DS2024'!$S$5:$S$15,1)+1)),
IF($W$3=Database!$A$9,
_xlfn.FORECAST.LINEAR(
H18,
INDEX('DS2024'!$W$5:$W$15,MATCH(H18,'DS2024'!$V$5:$V$15,1)):
INDEX('DS2024'!$W$5:$W$15,MATCH(H18,'DS2024'!$V$5:$V$15,1)+1),
INDEX('DS2024'!$V$5:$V$15,MATCH(H18,'DS2024'!$V$5:$V$15,1)):
INDEX('DS2024'!$V$5:$V$15,MATCH(H18,'DS2024'!$V$5:$V$15,1)+1)),
IF($W$3=Database!$A$10,
_xlfn.FORECAST.LINEAR(
H18,
INDEX('DS2024'!$Z$5:$Z$15,MATCH(H18,'DS2024'!$Y$5:$Y$15,1)):
INDEX('DS2024'!$Z$5:$Z$15,MATCH(H18,'DS2024'!$Y$5:$Y$15,1)+1),
INDEX('DS2024'!$Y$5:$Y$15,MATCH(H18,'DS2024'!$Y$5:$Y$15,1)):
INDEX('DS2024'!$Y$5:$Y$15,MATCH(H18,'DS2024'!$Y$5:$Y$15,1)+1))
)))))))))))))))))))</f>
        <v>0.10459970422478918</v>
      </c>
      <c r="X18" s="50">
        <f>IF($X$3=Database!$A$11,
_xlfn.FORECAST.LINEAR(
J18,
INDEX('DS2024'!$B$20:$B$35,MATCH(J18,'DS2024'!$A$20:$A$35,1)):
INDEX('DS2024'!$B$20:$B$35,MATCH(J18,'DS2024'!$A$20:$A$35,1)+1),
INDEX('DS2024'!$A$20:$A$35,MATCH(J18,'DS2024'!$A$20:$A$35,1)):
INDEX('DS2024'!$A$20:$A$35,MATCH(J18,'DS2024'!$A$20:$A$35,1)+1)),
IF($X$3=Database!$A$12,
_xlfn.FORECAST.LINEAR(
J18,
INDEX('DS2024'!$E$20:$E$35,MATCH(J18,'DS2024'!$D$20:$D$35,1)):
INDEX('DS2024'!$E$20:$E$35,MATCH(J18,'DS2024'!$D$20:$D$35,1)+1),
INDEX('DS2024'!$D$20:$D$35,MATCH(J18,'DS2024'!$D$20:$D$35,1)):
INDEX('DS2024'!$D$20:$D$35,MATCH(J18,'DS2024'!$D$20:$D$35,1)+1)),
IF($X$3=Database!$A$13,
_xlfn.FORECAST.LINEAR(
J18,
INDEX('DS2024'!$H$20:$H$35,MATCH(J18,'DS2024'!$G$20:$G$35,1)):
INDEX('DS2024'!$H$20:$H$35,MATCH(J18,'DS2024'!$G$20:$G$35,1)+1),
INDEX('DS2024'!$G$20:$G$35,MATCH(J18,'DS2024'!$G$20:$G$35,1)):
INDEX('DS2024'!$G$20:$G$35,MATCH(J18,'DS2024'!$G$20:$G$35,1)+1)),
IF($X$3=Database!$A$14,
_xlfn.FORECAST.LINEAR(
J18,
INDEX('DS2024'!$K$20:$K$35,MATCH(J18,'DS2024'!$J$20:$J$35,1)):
INDEX('DS2024'!$K$20:$K$35,MATCH(J18,'DS2024'!$J$20:$J$35,1)+1),
INDEX('DS2024'!$J$20:$J$35,MATCH(J18,'DS2024'!$J$20:$J$35,1)):
INDEX('DS2024'!$J$20:$J$35,MATCH(J18,'DS2024'!$J$20:$J$35,1)+1)),
IF($X$3=Database!$A$15,
_xlfn.FORECAST.LINEAR(
J18,
INDEX('DS2024'!$N$20:$N$35,MATCH(J18,'DS2024'!$M$20:$M$35,1)):
INDEX('DS2024'!$N$20:$N$35,MATCH(J18,'DS2024'!$M$20:$M$35,1)+1),
INDEX('DS2024'!$M$20:$M$35,MATCH(J18,'DS2024'!$M$20:$M$35,1)):
INDEX('DS2024'!$M$20:$M$35,MATCH(J18,'DS2024'!$M$20:$M$35,1)+1)),
IF($X$3=Database!$A$16,
_xlfn.FORECAST.LINEAR(
J18,
INDEX('DS2024'!$Q$20:$Q$35,MATCH(J18,'DS2024'!$P$20:$P$35,1)):
INDEX('DS2024'!$Q$20:$Q$35,MATCH(J18,'DS2024'!$P$20:$P$35,1)+1),
INDEX('DS2024'!$P$20:$P$35,MATCH(J18,'DS2024'!$P$20:$P$35,1)):
INDEX('DS2024'!$P$20:$P$35,MATCH(J18,'DS2024'!$P$20:$P$35,1)+1)),
IF($X$3=Database!$A$17,
_xlfn.FORECAST.LINEAR(
J18,
INDEX('DS2024'!$T$20:$T$35,MATCH(J18,'DS2024'!$S$20:$S$35,1)):
INDEX('DS2024'!$T$20:$T$35,MATCH(J18,'DS2024'!$S$20:$S$35,1)+1),
INDEX('DS2024'!$S$20:$S$35,MATCH(J18,'DS2024'!$S$20:$S$35,1)):
INDEX('DS2024'!$S$20:$S$35,MATCH(J18,'DS2024'!$S$20:$S$35,1)+1)),
IF($X$3=Database!$A$18,
_xlfn.FORECAST.LINEAR(
J18,
INDEX('DS2024'!$W$20:$W$35,MATCH(J18,'DS2024'!$V$20:$V$35,1)):
INDEX('DS2024'!$W$20:$W$35,MATCH(J18,'DS2024'!$V$20:$V$35,1)+1),
INDEX('DS2024'!$V$20:$V$35,MATCH(J18,'DS2024'!$V$20:$V$35,1)):
INDEX('DS2024'!$V$20:$V$35,MATCH(J18,'DS2024'!$V$20:$V$35,1)+1)),
IF($X$3=Database!$A$19,
_xlfn.FORECAST.LINEAR(
J18,
INDEX('DS2024'!$Z$20:$Z$35,MATCH(J18,'DS2024'!$Y$20:$Y$35,1)):
INDEX('DS2024'!$Z$20:$Z$35,MATCH(J18,'DS2024'!$Y$20:$Y$35,1)+1),
INDEX('DS2024'!$Y$20:$Y$35,MATCH(J18,'DS2024'!$Y$20:$Y$35,1)):
INDEX('DS2024'!$Y$20:$Y$35,MATCH(J18,'DS2024'!$Y$20:$Y$35,1)+1)),
IF($X$3=Database!$A$20,
_xlfn.FORECAST.LINEAR(
J18,
INDEX('DS2024'!$AC$20:$AC$35,MATCH(J18,'DS2024'!$AB$20:$AB$35,1)):
INDEX('DS2024'!$AC$20:$AC$35,MATCH(J18,'DS2024'!$AB$20:$AB$35,1)+1),
INDEX('DS2024'!$AB$20:$AB$35,MATCH(J18,'DS2024'!$AB$20:$AB$35,1)):
INDEX('DS2024'!$AB$20:$AB$35,MATCH(J18,'DS2024'!$AB$20:$AB$35,1)+1)),
IF($X$3=Database!$A$2,
_xlfn.FORECAST.LINEAR(
J18,
INDEX('DS2024'!$B$5:$B$15,MATCH(J18,'DS2024'!$A$5:$A$15,1)):
INDEX('DS2024'!$B$5:$B$15,MATCH(J18,'DS2024'!$A$5:$A$15,1)+1),
INDEX('DS2024'!$A$5:$A$15,MATCH(J18,'DS2024'!$A$5:$A$15,1)):
INDEX('DS2024'!$A$5:$A$15,MATCH(J18,'DS2024'!$A$5:$A$15,1)+1)),
IF($X$3=Database!$A$3,
_xlfn.FORECAST.LINEAR(
J18,
INDEX('DS2024'!$E$5:$E$15,MATCH(J18,'DS2024'!$D$5:$D$15,1)):
INDEX('DS2024'!$E$5:$E$15,MATCH(J18,'DS2024'!$D$5:$D$15,1)+1),
INDEX('DS2024'!$D$5:$D$15,MATCH(J18,'DS2024'!$D$5:$D$15,1)):
INDEX('DS2024'!$D$5:$D$15,MATCH(J18,'DS2024'!$D$5:$D$15,1)+1)),
IF($X$3=Database!$A$4,
_xlfn.FORECAST.LINEAR(
J18,
INDEX('DS2024'!$H$5:$H$15,MATCH(J18,'DS2024'!$G$5:$G$15,1)):
INDEX('DS2024'!$H$5:$H$15,MATCH(J18,'DS2024'!$G$5:$G$15,1)+1),
INDEX('DS2024'!$G$5:$G$15,MATCH(J18,'DS2024'!$G$5:$G$15,1)):
INDEX('DS2024'!$G$5:$G$15,MATCH(J18,'DS2024'!$G$5:$G$15,1)+1)),
IF($X$3=Database!$A$5,
_xlfn.FORECAST.LINEAR(
J18,
INDEX('DS2024'!$K$5:$K$15,MATCH(J18,'DS2024'!$J$5:$J$15,1)):
INDEX('DS2024'!$K$5:$K$15,MATCH(J18,'DS2024'!$J$5:$J$15,1)+1),
INDEX('DS2024'!$J$5:$J$15,MATCH(J18,'DS2024'!$J$5:$J$15,1)):
INDEX('DS2024'!$J$5:$J$15,MATCH(J18,'DS2024'!$J$5:$J$15,1)+1)),
IF($X$3=Database!$A$6,
_xlfn.FORECAST.LINEAR(
J18,
INDEX('DS2024'!$N$5:$N$15,MATCH(J18,'DS2024'!$M$5:$M$15,1)):
INDEX('DS2024'!$N$5:$N$15,MATCH(J18,'DS2024'!$M$5:$M$15,1)+1),
INDEX('DS2024'!$M$5:$M$15,MATCH(J18,'DS2024'!$M$5:$M$15,1)):
INDEX('DS2024'!$M$5:$M$15,MATCH(J18,'DS2024'!$M$5:$M$15,1)+1)),
IF($X$3=Database!$A$7,
_xlfn.FORECAST.LINEAR(
J18,
INDEX('DS2024'!$Q$5:$Q$15,MATCH(J18,'DS2024'!$P$5:$P$15,1)):
INDEX('DS2024'!$Q$5:$Q$15,MATCH(J18,'DS2024'!$P$5:$P$15,1)+1),
INDEX('DS2024'!$P$5:$P$15,MATCH(J18,'DS2024'!$P$5:$P$15,1)):
INDEX('DS2024'!$P$5:$P$15,MATCH(J18,'DS2024'!$P$5:$P$15,1)+1)),
IF($X$3=Database!$A$8,
_xlfn.FORECAST.LINEAR(
J18,
INDEX('DS2024'!$T$5:$T$15,MATCH(J18,'DS2024'!$S$5:$S$15,1)):
INDEX('DS2024'!$T$5:$T$15,MATCH(J18,'DS2024'!$S$5:$S$15,1)+1),
INDEX('DS2024'!$S$5:$S$15,MATCH(J18,'DS2024'!$S$5:$S$15,1)):
INDEX('DS2024'!$S$5:$S$15,MATCH(J18,'DS2024'!$S$5:$S$15,1)+1)),
IF($T$3=Database!$A$9,
_xlfn.FORECAST.LINEAR(
J18,
INDEX('DS2024'!$W$5:$W$15,MATCH(J18,'DS2024'!$V$5:$V$15,1)):
INDEX('DS2024'!$W$5:$W$15,MATCH(J18,'DS2024'!$V$5:$V$15,1)+1),
INDEX('DS2024'!$V$5:$V$15,MATCH(J18,'DS2024'!$V$5:$V$15,1)):
INDEX('DS2024'!$V$5:$V$15,MATCH(J18,'DS2024'!$V$5:$V$15,1)+1)),
IF($T$3=Database!$A$10,
_xlfn.FORECAST.LINEAR(
J18,
INDEX('DS2024'!$Z$5:$Z$15,MATCH(J18,'DS2024'!$Y$5:$Y$15,1)):
INDEX('DS2024'!$Z$5:$Z$15,MATCH(J18,'DS2024'!$Y$5:$Y$15,1)+1),
INDEX('DS2024'!$Y$5:$Y$15,MATCH(J18,'DS2024'!$Y$5:$Y$15,1)):
INDEX('DS2024'!$Y$5:$Y$15,MATCH(J18,'DS2024'!$Y$5:$Y$15,1)+1))
)))))))))))))))))))</f>
        <v>0.10355385906710901</v>
      </c>
      <c r="Y18" s="50">
        <f>IF($Y$3=Database!$A$11,
_xlfn.FORECAST.LINEAR(
L18,
INDEX('DS2024'!$B$20:$B$35,MATCH(L18,'DS2024'!$A$20:$A$35,1)):
INDEX('DS2024'!$B$20:$B$35,MATCH(L18,'DS2024'!$A$20:$A$35,1)+1),
INDEX('DS2024'!$A$20:$A$35,MATCH(L18,'DS2024'!$A$20:$A$35,1)):
INDEX('DS2024'!$A$20:$A$35,MATCH(L18,'DS2024'!$A$20:$A$35,1)+1)),
IF($Y$3=Database!$A$12,
_xlfn.FORECAST.LINEAR(
L18,
INDEX('DS2024'!$E$20:$E$35,MATCH(L18,'DS2024'!$D$20:$D$35,1)):
INDEX('DS2024'!$E$20:$E$35,MATCH(L18,'DS2024'!$D$20:$D$35,1)+1),
INDEX('DS2024'!$D$20:$D$35,MATCH(L18,'DS2024'!$D$20:$D$35,1)):
INDEX('DS2024'!$D$20:$D$35,MATCH(L18,'DS2024'!$D$20:$D$35,1)+1)),
IF($Y$3=Database!$A$13,
_xlfn.FORECAST.LINEAR(
L18,
INDEX('DS2024'!$H$20:$H$35,MATCH(L18,'DS2024'!$G$20:$G$35,1)):
INDEX('DS2024'!$H$20:$H$35,MATCH(L18,'DS2024'!$G$20:$G$35,1)+1),
INDEX('DS2024'!$G$20:$G$35,MATCH(L18,'DS2024'!$G$20:$G$35,1)):
INDEX('DS2024'!$G$20:$G$35,MATCH(L18,'DS2024'!$G$20:$G$35,1)+1)),
IF($Y$3=Database!$A$14,
_xlfn.FORECAST.LINEAR(
L18,
INDEX('DS2024'!$K$20:$K$35,MATCH(L18,'DS2024'!$J$20:$J$35,1)):
INDEX('DS2024'!$K$20:$K$35,MATCH(L18,'DS2024'!$J$20:$J$35,1)+1),
INDEX('DS2024'!$J$20:$J$35,MATCH(L18,'DS2024'!$J$20:$J$35,1)):
INDEX('DS2024'!$J$20:$J$35,MATCH(L18,'DS2024'!$J$20:$J$35,1)+1)),
IF($Y$3=Database!$A$15,
_xlfn.FORECAST.LINEAR(
L18,
INDEX('DS2024'!$N$20:$N$35,MATCH(L18,'DS2024'!$M$20:$M$35,1)):
INDEX('DS2024'!$N$20:$N$35,MATCH(L18,'DS2024'!$M$20:$M$35,1)+1),
INDEX('DS2024'!$M$20:$M$35,MATCH(L18,'DS2024'!$M$20:$M$35,1)):
INDEX('DS2024'!$M$20:$M$35,MATCH(L18,'DS2024'!$M$20:$M$35,1)+1)),
IF($Y$3=Database!$A$16,
_xlfn.FORECAST.LINEAR(
L18,
INDEX('DS2024'!$Q$20:$Q$35,MATCH(L18,'DS2024'!$P$20:$P$35,1)):
INDEX('DS2024'!$Q$20:$Q$35,MATCH(L18,'DS2024'!$P$20:$P$35,1)+1),
INDEX('DS2024'!$P$20:$P$35,MATCH(L18,'DS2024'!$P$20:$P$35,1)):
INDEX('DS2024'!$P$20:$P$35,MATCH(L18,'DS2024'!$P$20:$P$35,1)+1)),
IF($Y$3=Database!$A$17,
_xlfn.FORECAST.LINEAR(
L18,
INDEX('DS2024'!$T$20:$T$35,MATCH(L18,'DS2024'!$S$20:$S$35,1)):
INDEX('DS2024'!$T$20:$T$35,MATCH(L18,'DS2024'!$S$20:$S$35,1)+1),
INDEX('DS2024'!$S$20:$S$35,MATCH(L18,'DS2024'!$S$20:$S$35,1)):
INDEX('DS2024'!$S$20:$S$35,MATCH(L18,'DS2024'!$S$20:$S$35,1)+1)),
IF($Y$3=Database!$A$18,
_xlfn.FORECAST.LINEAR(
L18,
INDEX('DS2024'!$W$20:$W$35,MATCH(L18,'DS2024'!$V$20:$V$35,1)):
INDEX('DS2024'!$W$20:$W$35,MATCH(L18,'DS2024'!$V$20:$V$35,1)+1),
INDEX('DS2024'!$V$20:$V$35,MATCH(L18,'DS2024'!$V$20:$V$35,1)):
INDEX('DS2024'!$V$20:$V$35,MATCH(L18,'DS2024'!$V$20:$V$35,1)+1)),
IF($Y$3=Database!$A$19,
_xlfn.FORECAST.LINEAR(
L18,
INDEX('DS2024'!$Z$20:$Z$35,MATCH(L18,'DS2024'!$Y$20:$Y$35,1)):
INDEX('DS2024'!$Z$20:$Z$35,MATCH(L18,'DS2024'!$Y$20:$Y$35,1)+1),
INDEX('DS2024'!$Y$20:$Y$35,MATCH(L18,'DS2024'!$Y$20:$Y$35,1)):
INDEX('DS2024'!$Y$20:$Y$35,MATCH(L18,'DS2024'!$Y$20:$Y$35,1)+1)),
IF($Y$3=Database!$A$20,
_xlfn.FORECAST.LINEAR(
L18,
INDEX('DS2024'!$AC$20:$AC$35,MATCH(L18,'DS2024'!$AB$20:$AB$35,1)):
INDEX('DS2024'!$AC$20:$AC$35,MATCH(L18,'DS2024'!$AB$20:$AB$35,1)+1),
INDEX('DS2024'!$AB$20:$AB$35,MATCH(L18,'DS2024'!$AB$20:$AB$35,1)):
INDEX('DS2024'!$AB$20:$AB$35,MATCH(L18,'DS2024'!$AB$20:$AB$35,1)+1)),
IF($Y$3=Database!$A$2,
_xlfn.FORECAST.LINEAR(
L18,
INDEX('DS2024'!$B$5:$B$15,MATCH(L18,'DS2024'!$A$5:$A$15,1)):
INDEX('DS2024'!$B$5:$B$15,MATCH(L18,'DS2024'!$A$5:$A$15,1)+1),
INDEX('DS2024'!$A$5:$A$15,MATCH(L18,'DS2024'!$A$5:$A$15,1)):
INDEX('DS2024'!$A$5:$A$15,MATCH(L18,'DS2024'!$A$5:$A$15,1)+1)),
IF($Y$3=Database!$A$3,
_xlfn.FORECAST.LINEAR(
L18,
INDEX('DS2024'!$E$5:$E$15,MATCH(L18,'DS2024'!$D$5:$D$15,1)):
INDEX('DS2024'!$E$5:$E$15,MATCH(L18,'DS2024'!$D$5:$D$15,1)+1),
INDEX('DS2024'!$D$5:$D$15,MATCH(L18,'DS2024'!$D$5:$D$15,1)):
INDEX('DS2024'!$D$5:$D$15,MATCH(L18,'DS2024'!$D$5:$D$15,1)+1)),
IF($Y$3=Database!$A$4,
_xlfn.FORECAST.LINEAR(
L18,
INDEX('DS2024'!$H$5:$H$15,MATCH(L18,'DS2024'!$G$5:$G$15,1)):
INDEX('DS2024'!$H$5:$H$15,MATCH(L18,'DS2024'!$G$5:$G$15,1)+1),
INDEX('DS2024'!$G$5:$G$15,MATCH(L18,'DS2024'!$G$5:$G$15,1)):
INDEX('DS2024'!$G$5:$G$15,MATCH(L18,'DS2024'!$G$5:$G$15,1)+1)),
IF($Y$3=Database!$A$5,
_xlfn.FORECAST.LINEAR(
L18,
INDEX('DS2024'!$K$5:$K$15,MATCH(L18,'DS2024'!$J$5:$J$15,1)):
INDEX('DS2024'!$K$5:$K$15,MATCH(L18,'DS2024'!$J$5:$J$15,1)+1),
INDEX('DS2024'!$J$5:$J$15,MATCH(L18,'DS2024'!$J$5:$J$15,1)):
INDEX('DS2024'!$J$5:$J$15,MATCH(L18,'DS2024'!$J$5:$J$15,1)+1)),
IF($Y$3=Database!$A$6,
_xlfn.FORECAST.LINEAR(
L18,
INDEX('DS2024'!$N$5:$N$15,MATCH(L18,'DS2024'!$M$5:$M$15,1)):
INDEX('DS2024'!$N$5:$N$15,MATCH(L18,'DS2024'!$M$5:$M$15,1)+1),
INDEX('DS2024'!$M$5:$M$15,MATCH(L18,'DS2024'!$M$5:$M$15,1)):
INDEX('DS2024'!$M$5:$M$15,MATCH(L18,'DS2024'!$M$5:$M$15,1)+1)),
IF($Y$3=Database!$A$7,
_xlfn.FORECAST.LINEAR(
L18,
INDEX('DS2024'!$Q$5:$Q$15,MATCH(L18,'DS2024'!$P$5:$P$15,1)):
INDEX('DS2024'!$Q$5:$Q$15,MATCH(L18,'DS2024'!$P$5:$P$15,1)+1),
INDEX('DS2024'!$P$5:$P$15,MATCH(L18,'DS2024'!$P$5:$P$15,1)):
INDEX('DS2024'!$P$5:$P$15,MATCH(L18,'DS2024'!$P$5:$P$15,1)+1)),
IF($Y$3=Database!$A$8,
_xlfn.FORECAST.LINEAR(
L18,
INDEX('DS2024'!$T$5:$T$15,MATCH(L18,'DS2024'!$S$5:$S$15,1)):
INDEX('DS2024'!$T$5:$T$15,MATCH(L18,'DS2024'!$S$5:$S$15,1)+1),
INDEX('DS2024'!$S$5:$S$15,MATCH(L18,'DS2024'!$S$5:$S$15,1)):
INDEX('DS2024'!$S$5:$S$15,MATCH(L18,'DS2024'!$S$5:$S$15,1)+1)),
IF($T$3=Database!$A$9,
_xlfn.FORECAST.LINEAR(
L18,
INDEX('DS2024'!$W$5:$W$15,MATCH(L18,'DS2024'!$V$5:$V$15,1)):
INDEX('DS2024'!$W$5:$W$15,MATCH(L18,'DS2024'!$V$5:$V$15,1)+1),
INDEX('DS2024'!$V$5:$V$15,MATCH(L18,'DS2024'!$V$5:$V$15,1)):
INDEX('DS2024'!$V$5:$V$15,MATCH(L18,'DS2024'!$V$5:$V$15,1)+1)),
IF($T$3=Database!$A$10,
_xlfn.FORECAST.LINEAR(
L18,
INDEX('DS2024'!$Z$5:$Z$15,MATCH(L18,'DS2024'!$Y$5:$Y$15,1)):
INDEX('DS2024'!$Z$5:$Z$15,MATCH(L18,'DS2024'!$Y$5:$Y$15,1)+1),
INDEX('DS2024'!$Y$5:$Y$15,MATCH(L18,'DS2024'!$Y$5:$Y$15,1)):
INDEX('DS2024'!$Y$5:$Y$15,MATCH(L18,'DS2024'!$Y$5:$Y$15,1)+1))
)))))))))))))))))))</f>
        <v>0.18306710121166073</v>
      </c>
      <c r="Z18" s="50">
        <f>IF($Z$3=Database!$A$11,
_xlfn.FORECAST.LINEAR(
N18,
INDEX('DS2024'!$B$20:$B$35,MATCH(N18,'DS2024'!$A$20:$A$35,1)):
INDEX('DS2024'!$B$20:$B$35,MATCH(N18,'DS2024'!$A$20:$A$35,1)+1),
INDEX('DS2024'!$A$20:$A$35,MATCH(N18,'DS2024'!$A$20:$A$35,1)):
INDEX('DS2024'!$A$20:$A$35,MATCH(N18,'DS2024'!$A$20:$A$35,1)+1)),
IF($Z$3=Database!$A$12,
_xlfn.FORECAST.LINEAR(
N18,
INDEX('DS2024'!$E$20:$E$35,MATCH(N18,'DS2024'!$D$20:$D$35,1)):
INDEX('DS2024'!$E$20:$E$35,MATCH(N18,'DS2024'!$D$20:$D$35,1)+1),
INDEX('DS2024'!$D$20:$D$35,MATCH(N18,'DS2024'!$D$20:$D$35,1)):
INDEX('DS2024'!$D$20:$D$35,MATCH(N18,'DS2024'!$D$20:$D$35,1)+1)),
IF($Z$3=Database!$A$13,
_xlfn.FORECAST.LINEAR(
N18,
INDEX('DS2024'!$H$20:$H$35,MATCH(N18,'DS2024'!$G$20:$G$35,1)):
INDEX('DS2024'!$H$20:$H$35,MATCH(N18,'DS2024'!$G$20:$G$35,1)+1),
INDEX('DS2024'!$G$20:$G$35,MATCH(N18,'DS2024'!$G$20:$G$35,1)):
INDEX('DS2024'!$G$20:$G$35,MATCH(N18,'DS2024'!$G$20:$G$35,1)+1)),
IF($Z$3=Database!$A$14,
_xlfn.FORECAST.LINEAR(
N18,
INDEX('DS2024'!$K$20:$K$35,MATCH(N18,'DS2024'!$J$20:$J$35,1)):
INDEX('DS2024'!$K$20:$K$35,MATCH(N18,'DS2024'!$J$20:$J$35,1)+1),
INDEX('DS2024'!$J$20:$J$35,MATCH(N18,'DS2024'!$J$20:$J$35,1)):
INDEX('DS2024'!$J$20:$J$35,MATCH(N18,'DS2024'!$J$20:$J$35,1)+1)),
IF($Z$3=Database!$A$15,
_xlfn.FORECAST.LINEAR(
N18,
INDEX('DS2024'!$N$20:$N$35,MATCH(N18,'DS2024'!$M$20:$M$35,1)):
INDEX('DS2024'!$N$20:$N$35,MATCH(N18,'DS2024'!$M$20:$M$35,1)+1),
INDEX('DS2024'!$M$20:$M$35,MATCH(N18,'DS2024'!$M$20:$M$35,1)):
INDEX('DS2024'!$M$20:$M$35,MATCH(N18,'DS2024'!$M$20:$M$35,1)+1)),
IF($Z$3=Database!$A$16,
_xlfn.FORECAST.LINEAR(
N18,
INDEX('DS2024'!$Q$20:$Q$35,MATCH(N18,'DS2024'!$P$20:$P$35,1)):
INDEX('DS2024'!$Q$20:$Q$35,MATCH(N18,'DS2024'!$P$20:$P$35,1)+1),
INDEX('DS2024'!$P$20:$P$35,MATCH(N18,'DS2024'!$P$20:$P$35,1)):
INDEX('DS2024'!$P$20:$P$35,MATCH(N18,'DS2024'!$P$20:$P$35,1)+1)),
IF($Z$3=Database!$A$17,
_xlfn.FORECAST.LINEAR(
N18,
INDEX('DS2024'!$T$20:$T$35,MATCH(N18,'DS2024'!$S$20:$S$35,1)):
INDEX('DS2024'!$T$20:$T$35,MATCH(N18,'DS2024'!$S$20:$S$35,1)+1),
INDEX('DS2024'!$S$20:$S$35,MATCH(N18,'DS2024'!$S$20:$S$35,1)):
INDEX('DS2024'!$S$20:$S$35,MATCH(N18,'DS2024'!$S$20:$S$35,1)+1)),
IF($Z$3=Database!$A$18,
_xlfn.FORECAST.LINEAR(
N18,
INDEX('DS2024'!$W$20:$W$35,MATCH(N18,'DS2024'!$V$20:$V$35,1)):
INDEX('DS2024'!$W$20:$W$35,MATCH(N18,'DS2024'!$V$20:$V$35,1)+1),
INDEX('DS2024'!$V$20:$V$35,MATCH(N18,'DS2024'!$V$20:$V$35,1)):
INDEX('DS2024'!$V$20:$V$35,MATCH(N18,'DS2024'!$V$20:$V$35,1)+1)),
IF($Z$3=Database!$A$19,
_xlfn.FORECAST.LINEAR(
N18,
INDEX('DS2024'!$Z$20:$Z$35,MATCH(N18,'DS2024'!$Y$20:$Y$35,1)):
INDEX('DS2024'!$Z$20:$Z$35,MATCH(N18,'DS2024'!$Y$20:$Y$35,1)+1),
INDEX('DS2024'!$Y$20:$Y$35,MATCH(N18,'DS2024'!$Y$20:$Y$35,1)):
INDEX('DS2024'!$Y$20:$Y$35,MATCH(N18,'DS2024'!$Y$20:$Y$35,1)+1)),
IF($Z$3=Database!$A$20,
_xlfn.FORECAST.LINEAR(
N18,
INDEX('DS2024'!$AC$20:$AC$35,MATCH(N18,'DS2024'!$AB$20:$AB$35,1)):
INDEX('DS2024'!$AC$20:$AC$35,MATCH(N18,'DS2024'!$AB$20:$AB$35,1)+1),
INDEX('DS2024'!$AB$20:$AB$35,MATCH(N18,'DS2024'!$AB$20:$AB$35,1)):
INDEX('DS2024'!$AB$20:$AB$35,MATCH(N18,'DS2024'!$AB$20:$AB$35,1)+1)),
IF($Z$3=Database!$A$2,
_xlfn.FORECAST.LINEAR(
N18,
INDEX('DS2024'!$B$5:$B$15,MATCH(N18,'DS2024'!$A$5:$A$15,1)):
INDEX('DS2024'!$B$5:$B$15,MATCH(N18,'DS2024'!$A$5:$A$15,1)+1),
INDEX('DS2024'!$A$5:$A$15,MATCH(N18,'DS2024'!$A$5:$A$15,1)):
INDEX('DS2024'!$A$5:$A$15,MATCH(N18,'DS2024'!$A$5:$A$15,1)+1)),
IF($Z$3=Database!$A$3,
_xlfn.FORECAST.LINEAR(
N18,
INDEX('DS2024'!$E$5:$E$15,MATCH(N18,'DS2024'!$D$5:$D$15,1)):
INDEX('DS2024'!$E$5:$E$15,MATCH(N18,'DS2024'!$D$5:$D$15,1)+1),
INDEX('DS2024'!$D$5:$D$15,MATCH(N18,'DS2024'!$D$5:$D$15,1)):
INDEX('DS2024'!$D$5:$D$15,MATCH(N18,'DS2024'!$D$5:$D$15,1)+1)),
IF($Z$3=Database!$A$4,
_xlfn.FORECAST.LINEAR(
N18,
INDEX('DS2024'!$H$5:$H$15,MATCH(N18,'DS2024'!$G$5:$G$15,1)):
INDEX('DS2024'!$H$5:$H$15,MATCH(N18,'DS2024'!$G$5:$G$15,1)+1),
INDEX('DS2024'!$G$5:$G$15,MATCH(N18,'DS2024'!$G$5:$G$15,1)):
INDEX('DS2024'!$G$5:$G$15,MATCH(N18,'DS2024'!$G$5:$G$15,1)+1)),
IF($Z$3=Database!$A$5,
_xlfn.FORECAST.LINEAR(
N18,
INDEX('DS2024'!$K$5:$K$15,MATCH(N18,'DS2024'!$J$5:$J$15,1)):
INDEX('DS2024'!$K$5:$K$15,MATCH(N18,'DS2024'!$J$5:$J$15,1)+1),
INDEX('DS2024'!$J$5:$J$15,MATCH(N18,'DS2024'!$J$5:$J$15,1)):
INDEX('DS2024'!$J$5:$J$15,MATCH(N18,'DS2024'!$J$5:$J$15,1)+1)),
IF($Z$3=Database!$A$6,
_xlfn.FORECAST.LINEAR(
N18,
INDEX('DS2024'!$N$5:$N$15,MATCH(N18,'DS2024'!$M$5:$M$15,1)):
INDEX('DS2024'!$N$5:$N$15,MATCH(N18,'DS2024'!$M$5:$M$15,1)+1),
INDEX('DS2024'!$M$5:$M$15,MATCH(N18,'DS2024'!$M$5:$M$15,1)):
INDEX('DS2024'!$M$5:$M$15,MATCH(N18,'DS2024'!$M$5:$M$15,1)+1)),
IF($Z$3=Database!$A$7,
_xlfn.FORECAST.LINEAR(
N18,
INDEX('DS2024'!$Q$5:$Q$15,MATCH(N18,'DS2024'!$P$5:$P$15,1)):
INDEX('DS2024'!$Q$5:$Q$15,MATCH(N18,'DS2024'!$P$5:$P$15,1)+1),
INDEX('DS2024'!$P$5:$P$15,MATCH(N18,'DS2024'!$P$5:$P$15,1)):
INDEX('DS2024'!$P$5:$P$15,MATCH(N18,'DS2024'!$P$5:$P$15,1)+1)),
IF($Z$3=Database!$A$8,
_xlfn.FORECAST.LINEAR(
N18,
INDEX('DS2024'!$T$5:$T$15,MATCH(N18,'DS2024'!$S$5:$S$15,1)):
INDEX('DS2024'!$T$5:$T$15,MATCH(N18,'DS2024'!$S$5:$S$15,1)+1),
INDEX('DS2024'!$S$5:$S$15,MATCH(N18,'DS2024'!$S$5:$S$15,1)):
INDEX('DS2024'!$S$5:$S$15,MATCH(N18,'DS2024'!$S$5:$S$15,1)+1)),
IF($Z$3=Database!$A$9,
_xlfn.FORECAST.LINEAR(
N18,
INDEX('DS2024'!$W$5:$W$15,MATCH(N18,'DS2024'!$V$5:$V$15,1)):
INDEX('DS2024'!$W$5:$W$15,MATCH(N18,'DS2024'!$V$5:$V$15,1)+1),
INDEX('DS2024'!$V$5:$V$15,MATCH(N18,'DS2024'!$V$5:$V$15,1)):
INDEX('DS2024'!$V$5:$V$15,MATCH(N18,'DS2024'!$V$5:$V$15,1)+1)),
IF($Z$3=Database!$A$10,
_xlfn.FORECAST.LINEAR(
N18,
INDEX('DS2024'!$Z$5:$Z$15,MATCH(N18,'DS2024'!$Y$5:$Y$15,1)):
INDEX('DS2024'!$Z$5:$Z$15,MATCH(N18,'DS2024'!$Y$5:$Y$15,1)+1),
INDEX('DS2024'!$Y$5:$Y$15,MATCH(N18,'DS2024'!$Y$5:$Y$15,1)):
INDEX('DS2024'!$Y$5:$Y$15,MATCH(N18,'DS2024'!$Y$5:$Y$15,1)+1))
)))))))))))))))))))</f>
        <v>0.10328078660218235</v>
      </c>
      <c r="AA18" s="50">
        <f>IF($AA$3=Database!$A$11,
_xlfn.FORECAST.LINEAR(
P18,
INDEX('DS2024'!$B$20:$B$35,MATCH(P18,'DS2024'!$A$20:$A$35,1)):
INDEX('DS2024'!$B$20:$B$35,MATCH(P18,'DS2024'!$A$20:$A$35,1)+1),
INDEX('DS2024'!$A$20:$A$35,MATCH(P18,'DS2024'!$A$20:$A$35,1)):
INDEX('DS2024'!$A$20:$A$35,MATCH(P18,'DS2024'!$A$20:$A$35,1)+1)),
IF($AA$3=Database!$A$12,
_xlfn.FORECAST.LINEAR(
P18,
INDEX('DS2024'!$E$20:$E$35,MATCH(P18,'DS2024'!$D$20:$D$35,1)):
INDEX('DS2024'!$E$20:$E$35,MATCH(P18,'DS2024'!$D$20:$D$35,1)+1),
INDEX('DS2024'!$D$20:$D$35,MATCH(P18,'DS2024'!$D$20:$D$35,1)):
INDEX('DS2024'!$D$20:$D$35,MATCH(P18,'DS2024'!$D$20:$D$35,1)+1)),
IF($AA$3=Database!$A$13,
_xlfn.FORECAST.LINEAR(
P18,
INDEX('DS2024'!$H$20:$H$35,MATCH(P18,'DS2024'!$G$20:$G$35,1)):
INDEX('DS2024'!$H$20:$H$35,MATCH(P18,'DS2024'!$G$20:$G$35,1)+1),
INDEX('DS2024'!$G$20:$G$35,MATCH(P18,'DS2024'!$G$20:$G$35,1)):
INDEX('DS2024'!$G$20:$G$35,MATCH(P18,'DS2024'!$G$20:$G$35,1)+1)),
IF($AA$3=Database!$A$14,
_xlfn.FORECAST.LINEAR(
P18,
INDEX('DS2024'!$K$20:$K$35,MATCH(P18,'DS2024'!$J$20:$J$35,1)):
INDEX('DS2024'!$K$20:$K$35,MATCH(P18,'DS2024'!$J$20:$J$35,1)+1),
INDEX('DS2024'!$J$20:$J$35,MATCH(P18,'DS2024'!$J$20:$J$35,1)):
INDEX('DS2024'!$J$20:$J$35,MATCH(P18,'DS2024'!$J$20:$J$35,1)+1)),
IF($AA$3=Database!$A$15,
_xlfn.FORECAST.LINEAR(
P18,
INDEX('DS2024'!$N$20:$N$35,MATCH(P18,'DS2024'!$M$20:$M$35,1)):
INDEX('DS2024'!$N$20:$N$35,MATCH(P18,'DS2024'!$M$20:$M$35,1)+1),
INDEX('DS2024'!$M$20:$M$35,MATCH(P18,'DS2024'!$M$20:$M$35,1)):
INDEX('DS2024'!$M$20:$M$35,MATCH(P18,'DS2024'!$M$20:$M$35,1)+1)),
IF($AA$3=Database!$A$16,
_xlfn.FORECAST.LINEAR(
P18,
INDEX('DS2024'!$Q$20:$Q$35,MATCH(P18,'DS2024'!$P$20:$P$35,1)):
INDEX('DS2024'!$Q$20:$Q$35,MATCH(P18,'DS2024'!$P$20:$P$35,1)+1),
INDEX('DS2024'!$P$20:$P$35,MATCH(P18,'DS2024'!$P$20:$P$35,1)):
INDEX('DS2024'!$P$20:$P$35,MATCH(P18,'DS2024'!$P$20:$P$35,1)+1)),
IF($AA$3=Database!$A$17,
_xlfn.FORECAST.LINEAR(
P18,
INDEX('DS2024'!$T$20:$T$35,MATCH(P18,'DS2024'!$S$20:$S$35,1)):
INDEX('DS2024'!$T$20:$T$35,MATCH(P18,'DS2024'!$S$20:$S$35,1)+1),
INDEX('DS2024'!$S$20:$S$35,MATCH(P18,'DS2024'!$S$20:$S$35,1)):
INDEX('DS2024'!$S$20:$S$35,MATCH(P18,'DS2024'!$S$20:$S$35,1)+1)),
IF($AA$3=Database!$A$18,
_xlfn.FORECAST.LINEAR(
P18,
INDEX('DS2024'!$W$20:$W$35,MATCH(P18,'DS2024'!$V$20:$V$35,1)):
INDEX('DS2024'!$W$20:$W$35,MATCH(P18,'DS2024'!$V$20:$V$35,1)+1),
INDEX('DS2024'!$V$20:$V$35,MATCH(P18,'DS2024'!$V$20:$V$35,1)):
INDEX('DS2024'!$V$20:$V$35,MATCH(P18,'DS2024'!$V$20:$V$35,1)+1)),
IF($AA$3=Database!$A$19,
_xlfn.FORECAST.LINEAR(
P18,
INDEX('DS2024'!$Z$20:$Z$35,MATCH(P18,'DS2024'!$Y$20:$Y$35,1)):
INDEX('DS2024'!$Z$20:$Z$35,MATCH(P18,'DS2024'!$Y$20:$Y$35,1)+1),
INDEX('DS2024'!$Y$20:$Y$35,MATCH(P18,'DS2024'!$Y$20:$Y$35,1)):
INDEX('DS2024'!$Y$20:$Y$35,MATCH(P18,'DS2024'!$Y$20:$Y$35,1)+1)),
IF($AA$3=Database!$A$20,
_xlfn.FORECAST.LINEAR(
P18,
INDEX('DS2024'!$AC$20:$AC$35,MATCH(P18,'DS2024'!$AB$20:$AB$35,1)):
INDEX('DS2024'!$AC$20:$AC$35,MATCH(P18,'DS2024'!$AB$20:$AB$35,1)+1),
INDEX('DS2024'!$AB$20:$AB$35,MATCH(P18,'DS2024'!$AB$20:$AB$35,1)):
INDEX('DS2024'!$AB$20:$AB$35,MATCH(P18,'DS2024'!$AB$20:$AB$35,1)+1)),
IF($AA$3=Database!$A$2,
_xlfn.FORECAST.LINEAR(
P18,
INDEX('DS2024'!$B$5:$B$15,MATCH(P18,'DS2024'!$A$5:$A$15,1)):
INDEX('DS2024'!$B$5:$B$15,MATCH(P18,'DS2024'!$A$5:$A$15,1)+1),
INDEX('DS2024'!$A$5:$A$15,MATCH(P18,'DS2024'!$A$5:$A$15,1)):
INDEX('DS2024'!$A$5:$A$15,MATCH(P18,'DS2024'!$A$5:$A$15,1)+1)),
IF($AA$3=Database!$A$3,
_xlfn.FORECAST.LINEAR(
P18,
INDEX('DS2024'!$E$5:$E$15,MATCH(P18,'DS2024'!$D$5:$D$15,1)):
INDEX('DS2024'!$E$5:$E$15,MATCH(P18,'DS2024'!$D$5:$D$15,1)+1),
INDEX('DS2024'!$D$5:$D$15,MATCH(P18,'DS2024'!$D$5:$D$15,1)):
INDEX('DS2024'!$D$5:$D$15,MATCH(P18,'DS2024'!$D$5:$D$15,1)+1)),
IF($AA$3=Database!$A$4,
_xlfn.FORECAST.LINEAR(
P18,
INDEX('DS2024'!$H$5:$H$15,MATCH(P18,'DS2024'!$G$5:$G$15,1)):
INDEX('DS2024'!$H$5:$H$15,MATCH(P18,'DS2024'!$G$5:$G$15,1)+1),
INDEX('DS2024'!$G$5:$G$15,MATCH(P18,'DS2024'!$G$5:$G$15,1)):
INDEX('DS2024'!$G$5:$G$15,MATCH(P18,'DS2024'!$G$5:$G$15,1)+1)),
IF($AA$3=Database!$A$5,
_xlfn.FORECAST.LINEAR(
P18,
INDEX('DS2024'!$K$5:$K$15,MATCH(P18,'DS2024'!$J$5:$J$15,1)):
INDEX('DS2024'!$K$5:$K$15,MATCH(P18,'DS2024'!$J$5:$J$15,1)+1),
INDEX('DS2024'!$J$5:$J$15,MATCH(P18,'DS2024'!$J$5:$J$15,1)):
INDEX('DS2024'!$J$5:$J$15,MATCH(P18,'DS2024'!$J$5:$J$15,1)+1)),
IF($AA$3=Database!$A$6,
_xlfn.FORECAST.LINEAR(
P18,
INDEX('DS2024'!$N$5:$N$15,MATCH(P18,'DS2024'!$M$5:$M$15,1)):
INDEX('DS2024'!$N$5:$N$15,MATCH(P18,'DS2024'!$M$5:$M$15,1)+1),
INDEX('DS2024'!$M$5:$M$15,MATCH(P18,'DS2024'!$M$5:$M$15,1)):
INDEX('DS2024'!$M$5:$M$15,MATCH(P18,'DS2024'!$M$5:$M$15,1)+1)),
IF($AA$3=Database!$A$7,
_xlfn.FORECAST.LINEAR(
P18,
INDEX('DS2024'!$Q$5:$Q$15,MATCH(P18,'DS2024'!$P$5:$P$15,1)):
INDEX('DS2024'!$Q$5:$Q$15,MATCH(P18,'DS2024'!$P$5:$P$15,1)+1),
INDEX('DS2024'!$P$5:$P$15,MATCH(P18,'DS2024'!$P$5:$P$15,1)):
INDEX('DS2024'!$P$5:$P$15,MATCH(P18,'DS2024'!$P$5:$P$15,1)+1)),
IF($AA$3=Database!$A$8,
_xlfn.FORECAST.LINEAR(
P18,
INDEX('DS2024'!$T$5:$T$15,MATCH(P18,'DS2024'!$S$5:$S$15,1)):
INDEX('DS2024'!$T$5:$T$15,MATCH(P18,'DS2024'!$S$5:$S$15,1)+1),
INDEX('DS2024'!$S$5:$S$15,MATCH(P18,'DS2024'!$S$5:$S$15,1)):
INDEX('DS2024'!$S$5:$S$15,MATCH(P18,'DS2024'!$S$5:$S$15,1)+1)),
IF($AA$3=Database!$A$9,
_xlfn.FORECAST.LINEAR(
P18,
INDEX('DS2024'!$W$5:$W$15,MATCH(P18,'DS2024'!$V$5:$V$15,1)):
INDEX('DS2024'!$W$5:$W$15,MATCH(P18,'DS2024'!$V$5:$V$15,1)+1),
INDEX('DS2024'!$V$5:$V$15,MATCH(P18,'DS2024'!$V$5:$V$15,1)):
INDEX('DS2024'!$V$5:$V$15,MATCH(P18,'DS2024'!$V$5:$V$15,1)+1)),
IF($AA$3=Database!$A$10,
_xlfn.FORECAST.LINEAR(
P18,
INDEX('DS2024'!$Z$5:$Z$15,MATCH(P18,'DS2024'!$Y$5:$Y$15,1)):
INDEX('DS2024'!$Z$5:$Z$15,MATCH(P18,'DS2024'!$Y$5:$Y$15,1)+1),
INDEX('DS2024'!$Y$5:$Y$15,MATCH(P18,'DS2024'!$Y$5:$Y$15,1)):
INDEX('DS2024'!$Y$5:$Y$15,MATCH(P18,'DS2024'!$Y$5:$Y$15,1)+1))
)))))))))))))))))))</f>
        <v>0.10359470802190336</v>
      </c>
      <c r="AB18" s="50">
        <f>IF($AB$3=Database!$A$11,
_xlfn.FORECAST.LINEAR(
R18,
INDEX('DS2024'!$B$20:$B$35,MATCH(R18,'DS2024'!$A$20:$A$35,1)):
INDEX('DS2024'!$B$20:$B$35,MATCH(R18,'DS2024'!$A$20:$A$35,1)+1),
INDEX('DS2024'!$A$20:$A$35,MATCH(R18,'DS2024'!$A$20:$A$35,1)):
INDEX('DS2024'!$A$20:$A$35,MATCH(R18,'DS2024'!$A$20:$A$35,1)+1)),
IF($AB$3=Database!$A$12,
_xlfn.FORECAST.LINEAR(
R18,
INDEX('DS2024'!$E$20:$E$35,MATCH(R18,'DS2024'!$D$20:$D$35,1)):
INDEX('DS2024'!$E$20:$E$35,MATCH(R18,'DS2024'!$D$20:$D$35,1)+1),
INDEX('DS2024'!$D$20:$D$35,MATCH(R18,'DS2024'!$D$20:$D$35,1)):
INDEX('DS2024'!$D$20:$D$35,MATCH(R18,'DS2024'!$D$20:$D$35,1)+1)),
IF($AB$3=Database!$A$13,
_xlfn.FORECAST.LINEAR(
R18,
INDEX('DS2024'!$H$20:$H$35,MATCH(R18,'DS2024'!$G$20:$G$35,1)):
INDEX('DS2024'!$H$20:$H$35,MATCH(R18,'DS2024'!$G$20:$G$35,1)+1),
INDEX('DS2024'!$G$20:$G$35,MATCH(R18,'DS2024'!$G$20:$G$35,1)):
INDEX('DS2024'!$G$20:$G$35,MATCH(R18,'DS2024'!$G$20:$G$35,1)+1)),
IF($AB$3=Database!$A$14,
_xlfn.FORECAST.LINEAR(
R18,
INDEX('DS2024'!$K$20:$K$35,MATCH(R18,'DS2024'!$J$20:$J$35,1)):
INDEX('DS2024'!$K$20:$K$35,MATCH(R18,'DS2024'!$J$20:$J$35,1)+1),
INDEX('DS2024'!$J$20:$J$35,MATCH(R18,'DS2024'!$J$20:$J$35,1)):
INDEX('DS2024'!$J$20:$J$35,MATCH(R18,'DS2024'!$J$20:$J$35,1)+1)),
IF($AB$3=Database!$A$15,
_xlfn.FORECAST.LINEAR(
R18,
INDEX('DS2024'!$N$20:$N$35,MATCH(R18,'DS2024'!$M$20:$M$35,1)):
INDEX('DS2024'!$N$20:$N$35,MATCH(R18,'DS2024'!$M$20:$M$35,1)+1),
INDEX('DS2024'!$M$20:$M$35,MATCH(R18,'DS2024'!$M$20:$M$35,1)):
INDEX('DS2024'!$M$20:$M$35,MATCH(R18,'DS2024'!$M$20:$M$35,1)+1)),
IF($AB$3=Database!$A$16,
_xlfn.FORECAST.LINEAR(
R18,
INDEX('DS2024'!$Q$20:$Q$35,MATCH(R18,'DS2024'!$P$20:$P$35,1)):
INDEX('DS2024'!$Q$20:$Q$35,MATCH(R18,'DS2024'!$P$20:$P$35,1)+1),
INDEX('DS2024'!$P$20:$P$35,MATCH(R18,'DS2024'!$P$20:$P$35,1)):
INDEX('DS2024'!$P$20:$P$35,MATCH(R18,'DS2024'!$P$20:$P$35,1)+1)),
IF($AB$3=Database!$A$17,
_xlfn.FORECAST.LINEAR(
R18,
INDEX('DS2024'!$T$20:$T$35,MATCH(R18,'DS2024'!$S$20:$S$35,1)):
INDEX('DS2024'!$T$20:$T$35,MATCH(R18,'DS2024'!$S$20:$S$35,1)+1),
INDEX('DS2024'!$S$20:$S$35,MATCH(R18,'DS2024'!$S$20:$S$35,1)):
INDEX('DS2024'!$S$20:$S$35,MATCH(R18,'DS2024'!$S$20:$S$35,1)+1)),
IF($AB$3=Database!$A$18,
_xlfn.FORECAST.LINEAR(
R18,
INDEX('DS2024'!$W$20:$W$35,MATCH(R18,'DS2024'!$V$20:$V$35,1)):
INDEX('DS2024'!$W$20:$W$35,MATCH(R18,'DS2024'!$V$20:$V$35,1)+1),
INDEX('DS2024'!$V$20:$V$35,MATCH(R18,'DS2024'!$V$20:$V$35,1)):
INDEX('DS2024'!$V$20:$V$35,MATCH(R18,'DS2024'!$V$20:$V$35,1)+1)),
IF($AB$3=Database!$A$19,
_xlfn.FORECAST.LINEAR(
R18,
INDEX('DS2024'!$Z$20:$Z$35,MATCH(R18,'DS2024'!$Y$20:$Y$35,1)):
INDEX('DS2024'!$Z$20:$Z$35,MATCH(R18,'DS2024'!$Y$20:$Y$35,1)+1),
INDEX('DS2024'!$Y$20:$Y$35,MATCH(R18,'DS2024'!$Y$20:$Y$35,1)):
INDEX('DS2024'!$Y$20:$Y$35,MATCH(R18,'DS2024'!$Y$20:$Y$35,1)+1)),
IF($AB$3=Database!$A$20,
_xlfn.FORECAST.LINEAR(
R18,
INDEX('DS2024'!$AC$20:$AC$35,MATCH(R18,'DS2024'!$AB$20:$AB$35,1)):
INDEX('DS2024'!$AC$20:$AC$35,MATCH(R18,'DS2024'!$AB$20:$AB$35,1)+1),
INDEX('DS2024'!$AB$20:$AB$35,MATCH(R18,'DS2024'!$AB$20:$AB$35,1)):
INDEX('DS2024'!$AB$20:$AB$35,MATCH(R18,'DS2024'!$AB$20:$AB$35,1)+1)),
IF($AB$3=Database!$A$2,
_xlfn.FORECAST.LINEAR(
R18,
INDEX('DS2024'!$B$5:$B$15,MATCH(R18,'DS2024'!$A$5:$A$15,1)):
INDEX('DS2024'!$B$5:$B$15,MATCH(R18,'DS2024'!$A$5:$A$15,1)+1),
INDEX('DS2024'!$A$5:$A$15,MATCH(R18,'DS2024'!$A$5:$A$15,1)):
INDEX('DS2024'!$A$5:$A$15,MATCH(R18,'DS2024'!$A$5:$A$15,1)+1)),
IF($AB$3=Database!$A$3,
_xlfn.FORECAST.LINEAR(
R18,
INDEX('DS2024'!$E$5:$E$15,MATCH(R18,'DS2024'!$D$5:$D$15,1)):
INDEX('DS2024'!$E$5:$E$15,MATCH(R18,'DS2024'!$D$5:$D$15,1)+1),
INDEX('DS2024'!$D$5:$D$15,MATCH(R18,'DS2024'!$D$5:$D$15,1)):
INDEX('DS2024'!$D$5:$D$15,MATCH(R18,'DS2024'!$D$5:$D$15,1)+1)),
IF($AB$3=Database!$A$4,
_xlfn.FORECAST.LINEAR(
R18,
INDEX('DS2024'!$H$5:$H$15,MATCH(R18,'DS2024'!$G$5:$G$15,1)):
INDEX('DS2024'!$H$5:$H$15,MATCH(R18,'DS2024'!$G$5:$G$15,1)+1),
INDEX('DS2024'!$G$5:$G$15,MATCH(R18,'DS2024'!$G$5:$G$15,1)):
INDEX('DS2024'!$G$5:$G$15,MATCH(R18,'DS2024'!$G$5:$G$15,1)+1)),
IF($AB$3=Database!$A$5,
_xlfn.FORECAST.LINEAR(
R18,
INDEX('DS2024'!$K$5:$K$15,MATCH(R18,'DS2024'!$J$5:$J$15,1)):
INDEX('DS2024'!$K$5:$K$15,MATCH(R18,'DS2024'!$J$5:$J$15,1)+1),
INDEX('DS2024'!$J$5:$J$15,MATCH(R18,'DS2024'!$J$5:$J$15,1)):
INDEX('DS2024'!$J$5:$J$15,MATCH(R18,'DS2024'!$J$5:$J$15,1)+1)),
IF($AB$3=Database!$A$6,
_xlfn.FORECAST.LINEAR(
R18,
INDEX('DS2024'!$N$5:$N$15,MATCH(R18,'DS2024'!$M$5:$M$15,1)):
INDEX('DS2024'!$N$5:$N$15,MATCH(R18,'DS2024'!$M$5:$M$15,1)+1),
INDEX('DS2024'!$M$5:$M$15,MATCH(R18,'DS2024'!$M$5:$M$15,1)):
INDEX('DS2024'!$M$5:$M$15,MATCH(R18,'DS2024'!$M$5:$M$15,1)+1)),
IF($AB$3=Database!$A$7,
_xlfn.FORECAST.LINEAR(
R18,
INDEX('DS2024'!$Q$5:$Q$15,MATCH(R18,'DS2024'!$P$5:$P$15,1)):
INDEX('DS2024'!$Q$5:$Q$15,MATCH(R18,'DS2024'!$P$5:$P$15,1)+1),
INDEX('DS2024'!$P$5:$P$15,MATCH(R18,'DS2024'!$P$5:$P$15,1)):
INDEX('DS2024'!$P$5:$P$15,MATCH(R18,'DS2024'!$P$5:$P$15,1)+1)),
IF($AB$3=Database!$A$8,
_xlfn.FORECAST.LINEAR(
R18,
INDEX('DS2024'!$T$5:$T$15,MATCH(R18,'DS2024'!$S$5:$S$15,1)):
INDEX('DS2024'!$T$5:$T$15,MATCH(R18,'DS2024'!$S$5:$S$15,1)+1),
INDEX('DS2024'!$S$5:$S$15,MATCH(R18,'DS2024'!$S$5:$S$15,1)):
INDEX('DS2024'!$S$5:$S$15,MATCH(R18,'DS2024'!$S$5:$S$15,1)+1)),
IF($AB$3=Database!$A$9,
_xlfn.FORECAST.LINEAR(
R18,
INDEX('DS2024'!$W$5:$W$15,MATCH(R18,'DS2024'!$V$5:$V$15,1)):
INDEX('DS2024'!$W$5:$W$15,MATCH(R18,'DS2024'!$V$5:$V$15,1)+1),
INDEX('DS2024'!$V$5:$V$15,MATCH(R18,'DS2024'!$V$5:$V$15,1)):
INDEX('DS2024'!$V$5:$V$15,MATCH(R18,'DS2024'!$V$5:$V$15,1)+1)),
IF($AB$3=Database!$A$10,
_xlfn.FORECAST.LINEAR(
R18,
INDEX('DS2024'!$Z$5:$Z$15,MATCH(R18,'DS2024'!$Y$5:$Y$15,1)):
INDEX('DS2024'!$Z$5:$Z$15,MATCH(R18,'DS2024'!$Y$5:$Y$15,1)+1),
INDEX('DS2024'!$Y$5:$Y$15,MATCH(R18,'DS2024'!$Y$5:$Y$15,1)):
INDEX('DS2024'!$Y$5:$Y$15,MATCH(R18,'DS2024'!$Y$5:$Y$15,1)+1))
)))))))))))))))))))</f>
        <v>0.10450793397018267</v>
      </c>
      <c r="AC18" s="82">
        <f t="shared" si="0"/>
        <v>0.46437493498462462</v>
      </c>
      <c r="AD18" s="82">
        <f t="shared" si="1"/>
        <v>0.46509729740849859</v>
      </c>
      <c r="AE18" s="82">
        <f t="shared" si="2"/>
        <v>0.33384667884484254</v>
      </c>
      <c r="AF18" s="82">
        <f t="shared" si="3"/>
        <v>0.46451764063750656</v>
      </c>
      <c r="AG18" s="82">
        <f t="shared" si="4"/>
        <v>0.46324756032685704</v>
      </c>
      <c r="AH18" s="82">
        <f t="shared" si="5"/>
        <v>0.20001484809564921</v>
      </c>
      <c r="AI18" s="82">
        <f t="shared" si="6"/>
        <v>0.46291593957158839</v>
      </c>
      <c r="AJ18" s="83">
        <f t="shared" si="7"/>
        <v>0.46329716753000172</v>
      </c>
      <c r="AK18" s="83">
        <f t="shared" si="8"/>
        <v>0.46440619431811303</v>
      </c>
      <c r="AL18" s="42"/>
      <c r="AM18" s="42"/>
      <c r="AN18" s="42"/>
      <c r="AO18" s="42"/>
      <c r="AP18" s="42"/>
      <c r="AQ18" s="42"/>
      <c r="AR18" s="42"/>
      <c r="AS18" s="42"/>
      <c r="AT18" s="42"/>
      <c r="BD18" s="83" t="e">
        <f>#REF!/10</f>
        <v>#REF!</v>
      </c>
      <c r="BE18" s="83" t="e">
        <f>#REF!/10</f>
        <v>#REF!</v>
      </c>
      <c r="BF18" s="83" t="e">
        <f>#REF!/10</f>
        <v>#REF!</v>
      </c>
      <c r="BG18" s="83" t="e">
        <f>#REF!/10</f>
        <v>#REF!</v>
      </c>
      <c r="BH18" s="83">
        <f t="shared" si="9"/>
        <v>0</v>
      </c>
      <c r="BI18" s="83">
        <f t="shared" si="10"/>
        <v>0</v>
      </c>
      <c r="BJ18" s="83">
        <f t="shared" si="11"/>
        <v>0</v>
      </c>
      <c r="BK18" s="83">
        <f t="shared" si="12"/>
        <v>0</v>
      </c>
      <c r="BL18" s="83">
        <f t="shared" si="13"/>
        <v>0</v>
      </c>
    </row>
    <row r="19" spans="1:64" ht="14.25" customHeight="1">
      <c r="A19" s="31">
        <v>13</v>
      </c>
      <c r="B19" s="42">
        <f>'Evaluasi 100 C'!B19</f>
        <v>107.895</v>
      </c>
      <c r="C19" s="42">
        <f>'Evaluasi 100 C'!C19</f>
        <v>-0.35990401919616072</v>
      </c>
      <c r="D19" s="42">
        <f>'Evaluasi 100 C'!E19</f>
        <v>108.995</v>
      </c>
      <c r="E19" s="42">
        <f>'Evaluasi 100 C'!F19</f>
        <v>-0.36003599280143966</v>
      </c>
      <c r="F19" s="42">
        <f>'Evaluasi 100 C'!H19</f>
        <v>107.65600000000001</v>
      </c>
      <c r="G19" s="42">
        <f>'Evaluasi 100 C'!I19</f>
        <v>-0.22949276056000956</v>
      </c>
      <c r="H19" s="42">
        <f>'Evaluasi 100 C'!K19</f>
        <v>107.99</v>
      </c>
      <c r="I19" s="42">
        <f>'Evaluasi 100 C'!L19</f>
        <v>-0.35991541691661666</v>
      </c>
      <c r="J19" s="42">
        <f>'Evaluasi 100 C'!N19</f>
        <v>106.617</v>
      </c>
      <c r="K19" s="42">
        <f>'Evaluasi 100 C'!O19</f>
        <v>-0.35975068986202757</v>
      </c>
      <c r="L19" s="42">
        <f>'Evaluasi 100 C'!Q19</f>
        <v>107.94</v>
      </c>
      <c r="M19" s="42">
        <f>'Evaluasi 100 C'!R19</f>
        <v>-1.7505033557046967E-2</v>
      </c>
      <c r="N19" s="42">
        <f>'Evaluasi 100 C'!T19</f>
        <v>105.663</v>
      </c>
      <c r="O19" s="42">
        <f>'Evaluasi 100 C'!U19</f>
        <v>-0.3596362327534493</v>
      </c>
      <c r="P19" s="42">
        <f>'Evaluasi 100 C'!W19</f>
        <v>106.36799999999999</v>
      </c>
      <c r="Q19" s="42">
        <f>'Evaluasi 100 C'!X19</f>
        <v>-0.35972081583683257</v>
      </c>
      <c r="R19" s="42">
        <f>'Evaluasi 100 C'!Z19</f>
        <v>107.883</v>
      </c>
      <c r="S19" s="50">
        <f>'Evaluasi 100 C'!AA19</f>
        <v>-0.35990257948410315</v>
      </c>
      <c r="T19" s="50">
        <f>IF($T$3=Database!$A$11,
_xlfn.FORECAST.LINEAR(
B19,
INDEX('DS2024'!$B$20:$B$35,MATCH(B19,'DS2024'!$A$20:$A$35,1)):
INDEX('DS2024'!$B$20:$B$35,MATCH(B19,'DS2024'!$A$20:$A$35,1)+1),
INDEX('DS2024'!$A$20:$A$35,MATCH(B19,'DS2024'!$A$20:$A$35,1)):
INDEX('DS2024'!$A$20:$A$35,MATCH(B19,'DS2024'!$A$20:$A$35,1)+1)),
IF($T$3=Database!$A$12,
_xlfn.FORECAST.LINEAR(
B19,
INDEX('DS2024'!$E$20:$E$35,MATCH(B19,'DS2024'!$D$20:$D$35,1)):
INDEX('DS2024'!$E$20:$E$35,MATCH(B19,'DS2024'!$D$20:$D$35,1)+1),
INDEX('DS2024'!$D$20:$D$35,MATCH(B19,'DS2024'!$D$20:$D$35,1)):
INDEX('DS2024'!$D$20:$D$35,MATCH(B19,'DS2024'!$D$20:$D$35,1)+1)),
IF($T$3=Database!$A$13,
_xlfn.FORECAST.LINEAR(
B19,
INDEX('DS2024'!$H$20:$H$35,MATCH(B19,'DS2024'!$G$20:$G$35,1)):
INDEX('DS2024'!$H$20:$H$35,MATCH(B19,'DS2024'!$G$20:$G$35,1)+1),
INDEX('DS2024'!$G$20:$G$35,MATCH(B19,'DS2024'!$G$20:$G$35,1)):
INDEX('DS2024'!$G$20:$G$35,MATCH(B19,'DS2024'!$G$20:$G$35,1)+1)),
IF($T$3=Database!$A$14,
_xlfn.FORECAST.LINEAR(
B19,
INDEX('DS2024'!$K$20:$K$35,MATCH(B19,'DS2024'!$J$20:$J$35,1)):
INDEX('DS2024'!$K$20:$K$35,MATCH(B19,'DS2024'!$J$20:$J$35,1)+1),
INDEX('DS2024'!$J$20:$J$35,MATCH(B19,'DS2024'!$J$20:$J$35,1)):
INDEX('DS2024'!$J$20:$J$35,MATCH(B19,'DS2024'!$J$20:$J$35,1)+1)),
IF($T$3=Database!$A$15,
_xlfn.FORECAST.LINEAR(
B19,
INDEX('DS2024'!$N$20:$N$35,MATCH(B19,'DS2024'!$M$20:$M$35,1)):
INDEX('DS2024'!$N$20:$N$35,MATCH(B19,'DS2024'!$M$20:$M$35,1)+1),
INDEX('DS2024'!$M$20:$M$35,MATCH(B19,'DS2024'!$M$20:$M$35,1)):
INDEX('DS2024'!$M$20:$M$35,MATCH(B19,'DS2024'!$M$20:$M$35,1)+1)),
IF($T$3=Database!$A$16,
_xlfn.FORECAST.LINEAR(
B19,
INDEX('DS2024'!$Q$20:$Q$35,MATCH(B19,'DS2024'!$P$20:$P$35,1)):
INDEX('DS2024'!$Q$20:$Q$35,MATCH(B19,'DS2024'!$P$20:$P$35,1)+1),
INDEX('DS2024'!$P$20:$P$35,MATCH(B19,'DS2024'!$P$20:$P$35,1)):
INDEX('DS2024'!$P$20:$P$35,MATCH(B19,'DS2024'!$P$20:$P$35,1)+1)),
IF($T$3=Database!$A$17,
_xlfn.FORECAST.LINEAR(
B19,
INDEX('DS2024'!$T$20:$T$35,MATCH(B19,'DS2024'!$S$20:$S$35,1)):
INDEX('DS2024'!$T$20:$T$35,MATCH(B19,'DS2024'!$S$20:$S$35,1)+1),
INDEX('DS2024'!$S$20:$S$35,MATCH(B19,'DS2024'!$S$20:$S$35,1)):
INDEX('DS2024'!$S$20:$S$35,MATCH(B19,'DS2024'!$S$20:$S$35,1)+1)),
IF($T$3=Database!$A$18,
_xlfn.FORECAST.LINEAR(
B19,
INDEX('DS2024'!$W$20:$W$35,MATCH(B19,'DS2024'!$V$20:$V$35,1)):
INDEX('DS2024'!$W$20:$W$35,MATCH(B19,'DS2024'!$V$20:$V$35,1)+1),
INDEX('DS2024'!$V$20:$V$35,MATCH(B19,'DS2024'!$V$20:$V$35,1)):
INDEX('DS2024'!$V$20:$V$35,MATCH(B19,'DS2024'!$V$20:$V$35,1)+1)),
IF($T$3=Database!$A$19,
_xlfn.FORECAST.LINEAR(
B19,
INDEX('DS2024'!$Z$20:$Z$35,MATCH(B19,'DS2024'!$Y$20:$Y$35,1)):
INDEX('DS2024'!$Z$20:$Z$35,MATCH(B19,'DS2024'!$Y$20:$Y$35,1)+1),
INDEX('DS2024'!$Y$20:$Y$35,MATCH(B19,'DS2024'!$Y$20:$Y$35,1)):
INDEX('DS2024'!$Y$20:$Y$35,MATCH(B19,'DS2024'!$Y$20:$Y$35,1)+1)),
IF($T$3=Database!$A$20,
_xlfn.FORECAST.LINEAR(
B19,
INDEX('DS2024'!$AC$20:$AC$35,MATCH(B19,'DS2024'!$AB$20:$AB$35,1)):
INDEX('DS2024'!$AC$20:$AC$35,MATCH(B19,'DS2024'!$AB$20:$AB$35,1)+1),
INDEX('DS2024'!$AB$20:$AB$35,MATCH(B19,'DS2024'!$AB$20:$AB$35,1)):
INDEX('DS2024'!$AB$20:$AB$35,MATCH(B19,'DS2024'!$AB$20:$AB$35,1)+1)),
IF($T$3=Database!$A$2,
_xlfn.FORECAST.LINEAR(
B19,
INDEX('DS2024'!$B$5:$B$15,MATCH(B19,'DS2024'!$A$5:$A$15,1)):
INDEX('DS2024'!$B$5:$B$15,MATCH(B19,'DS2024'!$A$5:$A$15,1)+1),
INDEX('DS2024'!$A$5:$A$15,MATCH(B19,'DS2024'!$A$5:$A$15,1)):
INDEX('DS2024'!$A$5:$A$15,MATCH(B19,'DS2024'!$A$5:$A$15,1)+1)),
IF($T$3=Database!$A$3,
_xlfn.FORECAST.LINEAR(
B19,
INDEX('DS2024'!$E$5:$E$15,MATCH(B19,'DS2024'!$D$5:$D$15,1)):
INDEX('DS2024'!$E$5:$E$15,MATCH(B19,'DS2024'!$D$5:$D$15,1)+1),
INDEX('DS2024'!$D$5:$D$15,MATCH(B19,'DS2024'!$D$5:$D$15,1)):
INDEX('DS2024'!$D$5:$D$15,MATCH(B19,'DS2024'!$D$5:$D$15,1)+1)),
IF($T$3=Database!$A$4,
_xlfn.FORECAST.LINEAR(
B19,
INDEX('DS2024'!$H$5:$H$15,MATCH(B19,'DS2024'!$G$5:$G$15,1)):
INDEX('DS2024'!$H$5:$H$15,MATCH(B19,'DS2024'!$G$5:$G$15,1)+1),
INDEX('DS2024'!$G$5:$G$15,MATCH(B19,'DS2024'!$G$5:$G$15,1)):
INDEX('DS2024'!$G$5:$G$15,MATCH(B19,'DS2024'!$G$5:$G$15,1)+1)),
IF($T$3=Database!$A$5,
_xlfn.FORECAST.LINEAR(
B19,
INDEX('DS2024'!$K$5:$K$15,MATCH(B19,'DS2024'!$J$5:$J$15,1)):
INDEX('DS2024'!$K$5:$K$15,MATCH(B19,'DS2024'!$J$5:$J$15,1)+1),
INDEX('DS2024'!$J$5:$J$15,MATCH(B19,'DS2024'!$J$5:$J$15,1)):
INDEX('DS2024'!$J$5:$J$15,MATCH(B19,'DS2024'!$J$5:$J$15,1)+1)),
IF($T$3=Database!$A$6,
_xlfn.FORECAST.LINEAR(
B19,
INDEX('DS2024'!$N$5:$N$15,MATCH(B19,'DS2024'!$M$5:$M$15,1)):
INDEX('DS2024'!$N$5:$N$15,MATCH(B19,'DS2024'!$M$5:$M$15,1)+1),
INDEX('DS2024'!$M$5:$M$15,MATCH(B19,'DS2024'!$M$5:$M$15,1)):
INDEX('DS2024'!$M$5:$M$15,MATCH(B19,'DS2024'!$M$5:$M$15,1)+1)),
IF($T$3=Database!$A$7,
_xlfn.FORECAST.LINEAR(
B19,
INDEX('DS2024'!$Q$5:$Q$15,MATCH(B19,'DS2024'!$P$5:$P$15,1)):
INDEX('DS2024'!$Q$5:$Q$15,MATCH(B19,'DS2024'!$P$5:$P$15,1)+1),
INDEX('DS2024'!$P$5:$P$15,MATCH(B19,'DS2024'!$P$5:$P$15,1)):
INDEX('DS2024'!$P$5:$P$15,MATCH(B19,'DS2024'!$P$5:$P$15,1)+1)),
IF($T$3=Database!$A$8,
_xlfn.FORECAST.LINEAR(
B19,
INDEX('DS2024'!$T$5:$T$15,MATCH(B19,'DS2024'!$S$5:$S$15,1)):
INDEX('DS2024'!$T$5:$T$15,MATCH(B19,'DS2024'!$S$5:$S$15,1)+1),
INDEX('DS2024'!$S$5:$S$15,MATCH(B19,'DS2024'!$S$5:$S$15,1)):
INDEX('DS2024'!$S$5:$S$15,MATCH(B19,'DS2024'!$S$5:$S$15,1)+1)),
IF($T$3=Database!$A$9,
_xlfn.FORECAST.LINEAR(
B19,
INDEX('DS2024'!$W$5:$W$15,MATCH(B19,'DS2024'!$V$5:$V$15,1)):
INDEX('DS2024'!$W$5:$W$15,MATCH(B19,'DS2024'!$V$5:$V$15,1)+1),
INDEX('DS2024'!$V$5:$V$15,MATCH(B19,'DS2024'!$V$5:$V$15,1)):
INDEX('DS2024'!$V$5:$V$15,MATCH(B19,'DS2024'!$V$5:$V$15,1)+1)),
IF($T$3=Database!$A$10,
_xlfn.FORECAST.LINEAR(
B19,
INDEX('DS2024'!$Z$5:$Z$15,MATCH(B19,'DS2024'!$Y$5:$Y$15,1)):
INDEX('DS2024'!$Z$5:$Z$15,MATCH(B19,'DS2024'!$Y$5:$Y$15,1)+1),
INDEX('DS2024'!$Y$5:$Y$15,MATCH(B19,'DS2024'!$Y$5:$Y$15,1)):
INDEX('DS2024'!$Y$5:$Y$15,MATCH(B19,'DS2024'!$Y$5:$Y$15,1)+1))
)))))))))))))))))))</f>
        <v>0.10453479355689677</v>
      </c>
      <c r="U19" s="50">
        <f>IF($U$3=Database!$A$11,
_xlfn.FORECAST.LINEAR(
D19,
INDEX('DS2024'!$B$20:$B$35,MATCH(D19,'DS2024'!$A$20:$A$35,1)):
INDEX('DS2024'!$B$20:$B$35,MATCH(D19,'DS2024'!$A$20:$A$35,1)+1),
INDEX('DS2024'!$A$20:$A$35,MATCH(D19,'DS2024'!$A$20:$A$35,1)):
INDEX('DS2024'!$A$20:$A$35,MATCH(D19,'DS2024'!$A$20:$A$35,1)+1)),
IF($U$3=Database!$A$12,
_xlfn.FORECAST.LINEAR(
D19,
INDEX('DS2024'!$E$20:$E$35,MATCH(D19,'DS2024'!$D$20:$D$35,1)):
INDEX('DS2024'!$E$20:$E$35,MATCH(D19,'DS2024'!$D$20:$D$35,1)+1),
INDEX('DS2024'!$D$20:$D$35,MATCH(D19,'DS2024'!$D$20:$D$35,1)):
INDEX('DS2024'!$D$20:$D$35,MATCH(D19,'DS2024'!$D$20:$D$35,1)+1)),
IF($U$3=Database!$A$13,
_xlfn.FORECAST.LINEAR(
D19,
INDEX('DS2024'!$H$20:$H$35,MATCH(D19,'DS2024'!$G$20:$G$35,1)):
INDEX('DS2024'!$H$20:$H$35,MATCH(D19,'DS2024'!$G$20:$G$35,1)+1),
INDEX('DS2024'!$G$20:$G$35,MATCH(D19,'DS2024'!$G$20:$G$35,1)):
INDEX('DS2024'!$G$20:$G$35,MATCH(D19,'DS2024'!$G$20:$G$35,1)+1)),
IF($U$3=Database!$A$14,
_xlfn.FORECAST.LINEAR(
D19,
INDEX('DS2024'!$K$20:$K$35,MATCH(D19,'DS2024'!$J$20:$J$35,1)):
INDEX('DS2024'!$K$20:$K$35,MATCH(D19,'DS2024'!$J$20:$J$35,1)+1),
INDEX('DS2024'!$J$20:$J$35,MATCH(D19,'DS2024'!$J$20:$J$35,1)):
INDEX('DS2024'!$J$20:$J$35,MATCH(D19,'DS2024'!$J$20:$J$35,1)+1)),
IF($U$3=Database!$A$15,
_xlfn.FORECAST.LINEAR(
D19,
INDEX('DS2024'!$N$20:$N$35,MATCH(D19,'DS2024'!$M$20:$M$35,1)):
INDEX('DS2024'!$N$20:$N$35,MATCH(D19,'DS2024'!$M$20:$M$35,1)+1),
INDEX('DS2024'!$M$20:$M$35,MATCH(D19,'DS2024'!$M$20:$M$35,1)):
INDEX('DS2024'!$M$20:$M$35,MATCH(D19,'DS2024'!$M$20:$M$35,1)+1)),
IF($U$3=Database!$A$16,
_xlfn.FORECAST.LINEAR(
D19,
INDEX('DS2024'!$Q$20:$Q$35,MATCH(D19,'DS2024'!$P$20:$P$35,1)):
INDEX('DS2024'!$Q$20:$Q$35,MATCH(D19,'DS2024'!$P$20:$P$35,1)+1),
INDEX('DS2024'!$P$20:$P$35,MATCH(D19,'DS2024'!$P$20:$P$35,1)):
INDEX('DS2024'!$P$20:$P$35,MATCH(D19,'DS2024'!$P$20:$P$35,1)+1)),
IF($U$3=Database!$A$17,
_xlfn.FORECAST.LINEAR(
D19,
INDEX('DS2024'!$T$20:$T$35,MATCH(D19,'DS2024'!$S$20:$S$35,1)):
INDEX('DS2024'!$T$20:$T$35,MATCH(D19,'DS2024'!$S$20:$S$35,1)+1),
INDEX('DS2024'!$S$20:$S$35,MATCH(D19,'DS2024'!$S$20:$S$35,1)):
INDEX('DS2024'!$S$20:$S$35,MATCH(D19,'DS2024'!$S$20:$S$35,1)+1)),
IF($U$3=Database!$A$18,
_xlfn.FORECAST.LINEAR(
D19,
INDEX('DS2024'!$W$20:$W$35,MATCH(D19,'DS2024'!$V$20:$V$35,1)):
INDEX('DS2024'!$W$20:$W$35,MATCH(D19,'DS2024'!$V$20:$V$35,1)+1),
INDEX('DS2024'!$V$20:$V$35,MATCH(D19,'DS2024'!$V$20:$V$35,1)):
INDEX('DS2024'!$V$20:$V$35,MATCH(D19,'DS2024'!$V$20:$V$35,1)+1)),
IF($U$3=Database!$A$19,
_xlfn.FORECAST.LINEAR(
D19,
INDEX('DS2024'!$Z$20:$Z$35,MATCH(D19,'DS2024'!$Y$20:$Y$35,1)):
INDEX('DS2024'!$Z$20:$Z$35,MATCH(D19,'DS2024'!$Y$20:$Y$35,1)+1),
INDEX('DS2024'!$Y$20:$Y$35,MATCH(D19,'DS2024'!$Y$20:$Y$35,1)):
INDEX('DS2024'!$Y$20:$Y$35,MATCH(D19,'DS2024'!$Y$20:$Y$35,1)+1)),
IF($U$3=Database!$A$20,
_xlfn.FORECAST.LINEAR(
D19,
INDEX('DS2024'!$AC$20:$AC$35,MATCH(D19,'DS2024'!$AB$20:$AB$35,1)):
INDEX('DS2024'!$AC$20:$AC$35,MATCH(D19,'DS2024'!$AB$20:$AB$35,1)+1),
INDEX('DS2024'!$AB$20:$AB$35,MATCH(D19,'DS2024'!$AB$20:$AB$35,1)):
INDEX('DS2024'!$AB$20:$AB$35,MATCH(D19,'DS2024'!$AB$20:$AB$35,1)+1)),
IF($U$3=Database!$A$2,
_xlfn.FORECAST.LINEAR(
D19,
INDEX('DS2024'!$B$5:$B$15,MATCH(D19,'DS2024'!$A$5:$A$15,1)):
INDEX('DS2024'!$B$5:$B$15,MATCH(D19,'DS2024'!$A$5:$A$15,1)+1),
INDEX('DS2024'!$A$5:$A$15,MATCH(D19,'DS2024'!$A$5:$A$15,1)):
INDEX('DS2024'!$A$5:$A$15,MATCH(D19,'DS2024'!$A$5:$A$15,1)+1)),
IF($U$3=Database!$A$3,
_xlfn.FORECAST.LINEAR(
D19,
INDEX('DS2024'!$E$5:$E$15,MATCH(D19,'DS2024'!$D$5:$D$15,1)):
INDEX('DS2024'!$E$5:$E$15,MATCH(D19,'DS2024'!$D$5:$D$15,1)+1),
INDEX('DS2024'!$D$5:$D$15,MATCH(D19,'DS2024'!$D$5:$D$15,1)):
INDEX('DS2024'!$D$5:$D$15,MATCH(D19,'DS2024'!$D$5:$D$15,1)+1)),
IF($U$3=Database!$A$4,
_xlfn.FORECAST.LINEAR(
D19,
INDEX('DS2024'!$H$5:$H$15,MATCH(D19,'DS2024'!$G$5:$G$15,1)):
INDEX('DS2024'!$H$5:$H$15,MATCH(D19,'DS2024'!$G$5:$G$15,1)+1),
INDEX('DS2024'!$G$5:$G$15,MATCH(D19,'DS2024'!$G$5:$G$15,1)):
INDEX('DS2024'!$G$5:$G$15,MATCH(D19,'DS2024'!$G$5:$G$15,1)+1)),
IF($U$3=Database!$A$5,
_xlfn.FORECAST.LINEAR(
D19,
INDEX('DS2024'!$K$5:$K$15,MATCH(D19,'DS2024'!$J$5:$J$15,1)):
INDEX('DS2024'!$K$5:$K$15,MATCH(D19,'DS2024'!$J$5:$J$15,1)+1),
INDEX('DS2024'!$J$5:$J$15,MATCH(D19,'DS2024'!$J$5:$J$15,1)):
INDEX('DS2024'!$J$5:$J$15,MATCH(D19,'DS2024'!$J$5:$J$15,1)+1)),
IF($U$3=Database!$A$6,
_xlfn.FORECAST.LINEAR(
D19,
INDEX('DS2024'!$N$5:$N$15,MATCH(D19,'DS2024'!$M$5:$M$15,1)):
INDEX('DS2024'!$N$5:$N$15,MATCH(D19,'DS2024'!$M$5:$M$15,1)+1),
INDEX('DS2024'!$M$5:$M$15,MATCH(D19,'DS2024'!$M$5:$M$15,1)):
INDEX('DS2024'!$M$5:$M$15,MATCH(D19,'DS2024'!$M$5:$M$15,1)+1)),
IF($U$3=Database!$A$7,
_xlfn.FORECAST.LINEAR(
D19,
INDEX('DS2024'!$Q$5:$Q$15,MATCH(D19,'DS2024'!$P$5:$P$15,1)):
INDEX('DS2024'!$Q$5:$Q$15,MATCH(D19,'DS2024'!$P$5:$P$15,1)+1),
INDEX('DS2024'!$P$5:$P$15,MATCH(D19,'DS2024'!$P$5:$P$15,1)):
INDEX('DS2024'!$P$5:$P$15,MATCH(D19,'DS2024'!$P$5:$P$15,1)+1)),
IF($U$3=Database!$A$8,
_xlfn.FORECAST.LINEAR(
D19,
INDEX('DS2024'!$T$5:$T$15,MATCH(D19,'DS2024'!$S$5:$S$15,1)):
INDEX('DS2024'!$T$5:$T$15,MATCH(D19,'DS2024'!$S$5:$S$15,1)+1),
INDEX('DS2024'!$S$5:$S$15,MATCH(D19,'DS2024'!$S$5:$S$15,1)):
INDEX('DS2024'!$S$5:$S$15,MATCH(D19,'DS2024'!$S$5:$S$15,1)+1)),
IF($U$3=Database!$A$9,
_xlfn.FORECAST.LINEAR(
D19,
INDEX('DS2024'!$W$5:$W$15,MATCH(D19,'DS2024'!$V$5:$V$15,1)):
INDEX('DS2024'!$W$5:$W$15,MATCH(D19,'DS2024'!$V$5:$V$15,1)+1),
INDEX('DS2024'!$V$5:$V$15,MATCH(D19,'DS2024'!$V$5:$V$15,1)):
INDEX('DS2024'!$V$5:$V$15,MATCH(D19,'DS2024'!$V$5:$V$15,1)+1)),
IF($U$3=Database!$A$10,
_xlfn.FORECAST.LINEAR(
D19,
INDEX('DS2024'!$Z$5:$Z$15,MATCH(D19,'DS2024'!$Y$5:$Y$15,1)):
INDEX('DS2024'!$Z$5:$Z$15,MATCH(D19,'DS2024'!$Y$5:$Y$15,1)+1),
INDEX('DS2024'!$Y$5:$Y$15,MATCH(D19,'DS2024'!$Y$5:$Y$15,1)):
INDEX('DS2024'!$Y$5:$Y$15,MATCH(D19,'DS2024'!$Y$5:$Y$15,1)+1))
)))))))))))))))))))</f>
        <v>0.10515032575242816</v>
      </c>
      <c r="V19" s="50">
        <f>IF($V$3=Database!$A$11,
_xlfn.FORECAST.LINEAR(
F19,
INDEX('DS2024'!$B$20:$B$35,MATCH(F19,'DS2024'!$A$20:$A$35,1)):
INDEX('DS2024'!$B$20:$B$35,MATCH(F19,'DS2024'!$A$20:$A$35,1)+1),
INDEX('DS2024'!$A$20:$A$35,MATCH(F19,'DS2024'!$A$20:$A$35,1)):
INDEX('DS2024'!$A$20:$A$35,MATCH(F19,'DS2024'!$A$20:$A$35,1)+1)),
IF($V$3=Database!$A$12,
_xlfn.FORECAST.LINEAR(
F19,
INDEX('DS2024'!$E$20:$E$35,MATCH(F19,'DS2024'!$D$20:$D$35,1)):
INDEX('DS2024'!$E$20:$E$35,MATCH(F19,'DS2024'!$D$20:$D$35,1)+1),
INDEX('DS2024'!$D$20:$D$35,MATCH(F19,'DS2024'!$D$20:$D$35,1)):
INDEX('DS2024'!$D$20:$D$35,MATCH(F19,'DS2024'!$D$20:$D$35,1)+1)),
IF($V$3=Database!$A$13,
_xlfn.FORECAST.LINEAR(
F19,
INDEX('DS2024'!$H$20:$H$35,MATCH(F19,'DS2024'!$G$20:$G$35,1)):
INDEX('DS2024'!$H$20:$H$35,MATCH(F19,'DS2024'!$G$20:$G$35,1)+1),
INDEX('DS2024'!$G$20:$G$35,MATCH(F19,'DS2024'!$G$20:$G$35,1)):
INDEX('DS2024'!$G$20:$G$35,MATCH(F19,'DS2024'!$G$20:$G$35,1)+1)),
IF($V$3=Database!$A$14,
_xlfn.FORECAST.LINEAR(
F19,
INDEX('DS2024'!$K$20:$K$35,MATCH(F19,'DS2024'!$J$20:$J$35,1)):
INDEX('DS2024'!$K$20:$K$35,MATCH(F19,'DS2024'!$J$20:$J$35,1)+1),
INDEX('DS2024'!$J$20:$J$35,MATCH(F19,'DS2024'!$J$20:$J$35,1)):
INDEX('DS2024'!$J$20:$J$35,MATCH(F19,'DS2024'!$J$20:$J$35,1)+1)),
IF($V$3=Database!$A$15,
_xlfn.FORECAST.LINEAR(
F19,
INDEX('DS2024'!$N$20:$N$35,MATCH(F19,'DS2024'!$M$20:$M$35,1)):
INDEX('DS2024'!$N$20:$N$35,MATCH(F19,'DS2024'!$M$20:$M$35,1)+1),
INDEX('DS2024'!$M$20:$M$35,MATCH(F19,'DS2024'!$M$20:$M$35,1)):
INDEX('DS2024'!$M$20:$M$35,MATCH(F19,'DS2024'!$M$20:$M$35,1)+1)),
IF($V$3=Database!$A$16,
_xlfn.FORECAST.LINEAR(
F19,
INDEX('DS2024'!$Q$20:$Q$35,MATCH(F19,'DS2024'!$P$20:$P$35,1)):
INDEX('DS2024'!$Q$20:$Q$35,MATCH(F19,'DS2024'!$P$20:$P$35,1)+1),
INDEX('DS2024'!$P$20:$P$35,MATCH(F19,'DS2024'!$P$20:$P$35,1)):
INDEX('DS2024'!$P$20:$P$35,MATCH(F19,'DS2024'!$P$20:$P$35,1)+1)),
IF($V$3=Database!$A$17,
_xlfn.FORECAST.LINEAR(
F19,
INDEX('DS2024'!$T$20:$T$35,MATCH(F19,'DS2024'!$S$20:$S$35,1)):
INDEX('DS2024'!$T$20:$T$35,MATCH(F19,'DS2024'!$S$20:$S$35,1)+1),
INDEX('DS2024'!$S$20:$S$35,MATCH(F19,'DS2024'!$S$20:$S$35,1)):
INDEX('DS2024'!$S$20:$S$35,MATCH(F19,'DS2024'!$S$20:$S$35,1)+1)),
IF($V$3=Database!$A$18,
_xlfn.FORECAST.LINEAR(
F19,
INDEX('DS2024'!$W$20:$W$35,MATCH(F19,'DS2024'!$V$20:$V$35,1)):
INDEX('DS2024'!$W$20:$W$35,MATCH(F19,'DS2024'!$V$20:$V$35,1)+1),
INDEX('DS2024'!$V$20:$V$35,MATCH(F19,'DS2024'!$V$20:$V$35,1)):
INDEX('DS2024'!$V$20:$V$35,MATCH(F19,'DS2024'!$V$20:$V$35,1)+1)),
IF($V$3=Database!$A$19,
_xlfn.FORECAST.LINEAR(
F19,
INDEX('DS2024'!$Z$20:$Z$35,MATCH(F19,'DS2024'!$Y$20:$Y$35,1)):
INDEX('DS2024'!$Z$20:$Z$35,MATCH(F19,'DS2024'!$Y$20:$Y$35,1)+1),
INDEX('DS2024'!$Y$20:$Y$35,MATCH(F19,'DS2024'!$Y$20:$Y$35,1)):
INDEX('DS2024'!$Y$20:$Y$35,MATCH(F19,'DS2024'!$Y$20:$Y$35,1)+1)),
IF($V$3=Database!$A$20,
_xlfn.FORECAST.LINEAR(
F19,
INDEX('DS2024'!$AC$20:$AC$35,MATCH(F19,'DS2024'!$AB$20:$AB$35,1)):
INDEX('DS2024'!$AC$20:$AC$35,MATCH(F19,'DS2024'!$AB$20:$AB$35,1)+1),
INDEX('DS2024'!$AB$20:$AB$35,MATCH(F19,'DS2024'!$AB$20:$AB$35,1)):
INDEX('DS2024'!$AB$20:$AB$35,MATCH(F19,'DS2024'!$AB$20:$AB$35,1)+1)),
IF($V$3=Database!$A$2,
_xlfn.FORECAST.LINEAR(
F19,
INDEX('DS2024'!$B$5:$B$15,MATCH(F19,'DS2024'!$A$5:$A$15,1)):
INDEX('DS2024'!$B$5:$B$15,MATCH(F19,'DS2024'!$A$5:$A$15,1)+1),
INDEX('DS2024'!$A$5:$A$15,MATCH(F19,'DS2024'!$A$5:$A$15,1)):
INDEX('DS2024'!$A$5:$A$15,MATCH(F19,'DS2024'!$A$5:$A$15,1)+1)),
IF($V$3=Database!$A$3,
_xlfn.FORECAST.LINEAR(
F19,
INDEX('DS2024'!$E$5:$E$15,MATCH(F19,'DS2024'!$D$5:$D$15,1)):
INDEX('DS2024'!$E$5:$E$15,MATCH(F19,'DS2024'!$D$5:$D$15,1)+1),
INDEX('DS2024'!$D$5:$D$15,MATCH(F19,'DS2024'!$D$5:$D$15,1)):
INDEX('DS2024'!$D$5:$D$15,MATCH(F19,'DS2024'!$D$5:$D$15,1)+1)),
IF($V$3=Database!$A$4,
_xlfn.FORECAST.LINEAR(
F19,
INDEX('DS2024'!$H$5:$H$15,MATCH(F19,'DS2024'!$G$5:$G$15,1)):
INDEX('DS2024'!$H$5:$H$15,MATCH(F19,'DS2024'!$G$5:$G$15,1)+1),
INDEX('DS2024'!$G$5:$G$15,MATCH(F19,'DS2024'!$G$5:$G$15,1)):
INDEX('DS2024'!$G$5:$G$15,MATCH(F19,'DS2024'!$G$5:$G$15,1)+1)),
IF($V$3=Database!$A$5,
_xlfn.FORECAST.LINEAR(
F19,
INDEX('DS2024'!$K$5:$K$15,MATCH(F19,'DS2024'!$J$5:$J$15,1)):
INDEX('DS2024'!$K$5:$K$15,MATCH(F19,'DS2024'!$J$5:$J$15,1)+1),
INDEX('DS2024'!$J$5:$J$15,MATCH(F19,'DS2024'!$J$5:$J$15,1)):
INDEX('DS2024'!$J$5:$J$15,MATCH(F19,'DS2024'!$J$5:$J$15,1)+1)),
IF($V$3=Database!$A$6,
_xlfn.FORECAST.LINEAR(
F19,
INDEX('DS2024'!$N$5:$N$15,MATCH(F19,'DS2024'!$M$5:$M$15,1)):
INDEX('DS2024'!$N$5:$N$15,MATCH(F19,'DS2024'!$M$5:$M$15,1)+1),
INDEX('DS2024'!$M$5:$M$15,MATCH(F19,'DS2024'!$M$5:$M$15,1)):
INDEX('DS2024'!$M$5:$M$15,MATCH(F19,'DS2024'!$M$5:$M$15,1)+1)),
IF($V$3=Database!$A$7,
_xlfn.FORECAST.LINEAR(
F19,
INDEX('DS2024'!$Q$5:$Q$15,MATCH(F19,'DS2024'!$P$5:$P$15,1)):
INDEX('DS2024'!$Q$5:$Q$15,MATCH(F19,'DS2024'!$P$5:$P$15,1)+1),
INDEX('DS2024'!$P$5:$P$15,MATCH(F19,'DS2024'!$P$5:$P$15,1)):
INDEX('DS2024'!$P$5:$P$15,MATCH(F19,'DS2024'!$P$5:$P$15,1)+1)),
IF($V$3=Database!$A$8,
_xlfn.FORECAST.LINEAR(
F19,
INDEX('DS2024'!$T$5:$T$15,MATCH(F19,'DS2024'!$S$5:$S$15,1)):
INDEX('DS2024'!$T$5:$T$15,MATCH(F19,'DS2024'!$S$5:$S$15,1)+1),
INDEX('DS2024'!$S$5:$S$15,MATCH(F19,'DS2024'!$S$5:$S$15,1)):
INDEX('DS2024'!$S$5:$S$15,MATCH(F19,'DS2024'!$S$5:$S$15,1)+1)),
IF($V$3=Database!$A$9,
_xlfn.FORECAST.LINEAR(
F19,
INDEX('DS2024'!$W$5:$W$15,MATCH(F19,'DS2024'!$V$5:$V$15,1)):
INDEX('DS2024'!$W$5:$W$15,MATCH(F19,'DS2024'!$V$5:$V$15,1)+1),
INDEX('DS2024'!$V$5:$V$15,MATCH(F19,'DS2024'!$V$5:$V$15,1)):
INDEX('DS2024'!$V$5:$V$15,MATCH(F19,'DS2024'!$V$5:$V$15,1)+1)),
IF($V$3=Database!$A$10,
_xlfn.FORECAST.LINEAR(
F19,
INDEX('DS2024'!$Z$5:$Z$15,MATCH(F19,'DS2024'!$Y$5:$Y$15,1)):
INDEX('DS2024'!$Z$5:$Z$15,MATCH(F19,'DS2024'!$Y$5:$Y$15,1)+1),
INDEX('DS2024'!$Y$5:$Y$15,MATCH(F19,'DS2024'!$Y$5:$Y$15,1)):
INDEX('DS2024'!$Y$5:$Y$15,MATCH(F19,'DS2024'!$Y$5:$Y$15,1)+1))
)))))))))))))))))))</f>
        <v>0.10460175115944347</v>
      </c>
      <c r="W19" s="50">
        <f>IF($W$3=Database!$A$11,
_xlfn.FORECAST.LINEAR(
H19,
INDEX('DS2024'!$B$20:$B$35,MATCH(H19,'DS2024'!$A$20:$A$35,1)):
INDEX('DS2024'!$B$20:$B$35,MATCH(H19,'DS2024'!$A$20:$A$35,1)+1),
INDEX('DS2024'!$A$20:$A$35,MATCH(H19,'DS2024'!$A$20:$A$35,1)):
INDEX('DS2024'!$A$20:$A$35,MATCH(H19,'DS2024'!$A$20:$A$35,1)+1)),
IF($W$3=Database!$A$12,
_xlfn.FORECAST.LINEAR(
H19,
INDEX('DS2024'!$E$20:$E$35,MATCH(H19,'DS2024'!$D$20:$D$35,1)):
INDEX('DS2024'!$E$20:$E$35,MATCH(H19,'DS2024'!$D$20:$D$35,1)+1),
INDEX('DS2024'!$D$20:$D$35,MATCH(H19,'DS2024'!$D$20:$D$35,1)):
INDEX('DS2024'!$D$20:$D$35,MATCH(H19,'DS2024'!$D$20:$D$35,1)+1)),
IF($W$3=Database!$A$13,
_xlfn.FORECAST.LINEAR(
H19,
INDEX('DS2024'!$H$20:$H$35,MATCH(H19,'DS2024'!$G$20:$G$35,1)):
INDEX('DS2024'!$H$20:$H$35,MATCH(H19,'DS2024'!$G$20:$G$35,1)+1),
INDEX('DS2024'!$G$20:$G$35,MATCH(H19,'DS2024'!$G$20:$G$35,1)):
INDEX('DS2024'!$G$20:$G$35,MATCH(H19,'DS2024'!$G$20:$G$35,1)+1)),
IF($W$3=Database!$A$14,
_xlfn.FORECAST.LINEAR(
H19,
INDEX('DS2024'!$K$20:$K$35,MATCH(H19,'DS2024'!$J$20:$J$35,1)):
INDEX('DS2024'!$K$20:$K$35,MATCH(H19,'DS2024'!$J$20:$J$35,1)+1),
INDEX('DS2024'!$J$20:$J$35,MATCH(H19,'DS2024'!$J$20:$J$35,1)):
INDEX('DS2024'!$J$20:$J$35,MATCH(H19,'DS2024'!$J$20:$J$35,1)+1)),
IF($W$3=Database!$A$15,
_xlfn.FORECAST.LINEAR(
H19,
INDEX('DS2024'!$N$20:$N$35,MATCH(H19,'DS2024'!$M$20:$M$35,1)):
INDEX('DS2024'!$N$20:$N$35,MATCH(H19,'DS2024'!$M$20:$M$35,1)+1),
INDEX('DS2024'!$M$20:$M$35,MATCH(H19,'DS2024'!$M$20:$M$35,1)):
INDEX('DS2024'!$M$20:$M$35,MATCH(H19,'DS2024'!$M$20:$M$35,1)+1)),
IF($W$3=Database!$A$16,
_xlfn.FORECAST.LINEAR(
H19,
INDEX('DS2024'!$Q$20:$Q$35,MATCH(H19,'DS2024'!$P$20:$P$35,1)):
INDEX('DS2024'!$Q$20:$Q$35,MATCH(H19,'DS2024'!$P$20:$P$35,1)+1),
INDEX('DS2024'!$P$20:$P$35,MATCH(H19,'DS2024'!$P$20:$P$35,1)):
INDEX('DS2024'!$P$20:$P$35,MATCH(H19,'DS2024'!$P$20:$P$35,1)+1)),
IF($W$3=Database!$A$17,
_xlfn.FORECAST.LINEAR(
H19,
INDEX('DS2024'!$T$20:$T$35,MATCH(H19,'DS2024'!$S$20:$S$35,1)):
INDEX('DS2024'!$T$20:$T$35,MATCH(H19,'DS2024'!$S$20:$S$35,1)+1),
INDEX('DS2024'!$S$20:$S$35,MATCH(H19,'DS2024'!$S$20:$S$35,1)):
INDEX('DS2024'!$S$20:$S$35,MATCH(H19,'DS2024'!$S$20:$S$35,1)+1)),
IF($W$3=Database!$A$18,
_xlfn.FORECAST.LINEAR(
H19,
INDEX('DS2024'!$W$20:$W$35,MATCH(H19,'DS2024'!$V$20:$V$35,1)):
INDEX('DS2024'!$W$20:$W$35,MATCH(H19,'DS2024'!$V$20:$V$35,1)+1),
INDEX('DS2024'!$V$20:$V$35,MATCH(H19,'DS2024'!$V$20:$V$35,1)):
INDEX('DS2024'!$V$20:$V$35,MATCH(H19,'DS2024'!$V$20:$V$35,1)+1)),
IF($W$3=Database!$A$19,
_xlfn.FORECAST.LINEAR(
H19,
INDEX('DS2024'!$Z$20:$Z$35,MATCH(H19,'DS2024'!$Y$20:$Y$35,1)):
INDEX('DS2024'!$Z$20:$Z$35,MATCH(H19,'DS2024'!$Y$20:$Y$35,1)+1),
INDEX('DS2024'!$Y$20:$Y$35,MATCH(H19,'DS2024'!$Y$20:$Y$35,1)):
INDEX('DS2024'!$Y$20:$Y$35,MATCH(H19,'DS2024'!$Y$20:$Y$35,1)+1)),
IF($W$3=Database!$A$20,
_xlfn.FORECAST.LINEAR(
H19,
INDEX('DS2024'!$AC$20:$AC$35,MATCH(H19,'DS2024'!$AB$20:$AB$35,1)):
INDEX('DS2024'!$AC$20:$AC$35,MATCH(H19,'DS2024'!$AB$20:$AB$35,1)+1),
INDEX('DS2024'!$AB$20:$AB$35,MATCH(H19,'DS2024'!$AB$20:$AB$35,1)):
INDEX('DS2024'!$AB$20:$AB$35,MATCH(H19,'DS2024'!$AB$20:$AB$35,1)+1)),
IF($W$3=Database!$A$2,
_xlfn.FORECAST.LINEAR(
H19,
INDEX('DS2024'!$B$5:$B$15,MATCH(H19,'DS2024'!$A$5:$A$15,1)):
INDEX('DS2024'!$B$5:$B$15,MATCH(H19,'DS2024'!$A$5:$A$15,1)+1),
INDEX('DS2024'!$A$5:$A$15,MATCH(H19,'DS2024'!$A$5:$A$15,1)):
INDEX('DS2024'!$A$5:$A$15,MATCH(H19,'DS2024'!$A$5:$A$15,1)+1)),
IF($W$3=Database!$A$3,
_xlfn.FORECAST.LINEAR(
H19,
INDEX('DS2024'!$E$5:$E$15,MATCH(H19,'DS2024'!$D$5:$D$15,1)):
INDEX('DS2024'!$E$5:$E$15,MATCH(H19,'DS2024'!$D$5:$D$15,1)+1),
INDEX('DS2024'!$D$5:$D$15,MATCH(H19,'DS2024'!$D$5:$D$15,1)):
INDEX('DS2024'!$D$5:$D$15,MATCH(H19,'DS2024'!$D$5:$D$15,1)+1)),
IF($W$3=Database!$A$4,
_xlfn.FORECAST.LINEAR(
H19,
INDEX('DS2024'!$H$5:$H$15,MATCH(H19,'DS2024'!$G$5:$G$15,1)):
INDEX('DS2024'!$H$5:$H$15,MATCH(H19,'DS2024'!$G$5:$G$15,1)+1),
INDEX('DS2024'!$G$5:$G$15,MATCH(H19,'DS2024'!$G$5:$G$15,1)):
INDEX('DS2024'!$G$5:$G$15,MATCH(H19,'DS2024'!$G$5:$G$15,1)+1)),
IF($W$3=Database!$A$5,
_xlfn.FORECAST.LINEAR(
H19,
INDEX('DS2024'!$K$5:$K$15,MATCH(H19,'DS2024'!$J$5:$J$15,1)):
INDEX('DS2024'!$K$5:$K$15,MATCH(H19,'DS2024'!$J$5:$J$15,1)+1),
INDEX('DS2024'!$J$5:$J$15,MATCH(H19,'DS2024'!$J$5:$J$15,1)):
INDEX('DS2024'!$J$5:$J$15,MATCH(H19,'DS2024'!$J$5:$J$15,1)+1)),
IF($W$3=Database!$A$6,
_xlfn.FORECAST.LINEAR(
H19,
INDEX('DS2024'!$N$5:$N$15,MATCH(H19,'DS2024'!$M$5:$M$15,1)):
INDEX('DS2024'!$N$5:$N$15,MATCH(H19,'DS2024'!$M$5:$M$15,1)+1),
INDEX('DS2024'!$M$5:$M$15,MATCH(H19,'DS2024'!$M$5:$M$15,1)):
INDEX('DS2024'!$M$5:$M$15,MATCH(H19,'DS2024'!$M$5:$M$15,1)+1)),
IF($W$3=Database!$A$7,
_xlfn.FORECAST.LINEAR(
H19,
INDEX('DS2024'!$Q$5:$Q$15,MATCH(H19,'DS2024'!$P$5:$P$15,1)):
INDEX('DS2024'!$Q$5:$Q$15,MATCH(H19,'DS2024'!$P$5:$P$15,1)+1),
INDEX('DS2024'!$P$5:$P$15,MATCH(H19,'DS2024'!$P$5:$P$15,1)):
INDEX('DS2024'!$P$5:$P$15,MATCH(H19,'DS2024'!$P$5:$P$15,1)+1)),
IF($W$3=Database!$A$8,
_xlfn.FORECAST.LINEAR(
H19,
INDEX('DS2024'!$T$5:$T$15,MATCH(H19,'DS2024'!$S$5:$S$15,1)):
INDEX('DS2024'!$T$5:$T$15,MATCH(H19,'DS2024'!$S$5:$S$15,1)+1),
INDEX('DS2024'!$S$5:$S$15,MATCH(H19,'DS2024'!$S$5:$S$15,1)):
INDEX('DS2024'!$S$5:$S$15,MATCH(H19,'DS2024'!$S$5:$S$15,1)+1)),
IF($W$3=Database!$A$9,
_xlfn.FORECAST.LINEAR(
H19,
INDEX('DS2024'!$W$5:$W$15,MATCH(H19,'DS2024'!$V$5:$V$15,1)):
INDEX('DS2024'!$W$5:$W$15,MATCH(H19,'DS2024'!$V$5:$V$15,1)+1),
INDEX('DS2024'!$V$5:$V$15,MATCH(H19,'DS2024'!$V$5:$V$15,1)):
INDEX('DS2024'!$V$5:$V$15,MATCH(H19,'DS2024'!$V$5:$V$15,1)+1)),
IF($W$3=Database!$A$10,
_xlfn.FORECAST.LINEAR(
H19,
INDEX('DS2024'!$Z$5:$Z$15,MATCH(H19,'DS2024'!$Y$5:$Y$15,1)):
INDEX('DS2024'!$Z$5:$Z$15,MATCH(H19,'DS2024'!$Y$5:$Y$15,1)+1),
INDEX('DS2024'!$Y$5:$Y$15,MATCH(H19,'DS2024'!$Y$5:$Y$15,1)):
INDEX('DS2024'!$Y$5:$Y$15,MATCH(H19,'DS2024'!$Y$5:$Y$15,1)+1))
)))))))))))))))))))</f>
        <v>0.10458795315560174</v>
      </c>
      <c r="X19" s="50">
        <f>IF($X$3=Database!$A$11,
_xlfn.FORECAST.LINEAR(
J19,
INDEX('DS2024'!$B$20:$B$35,MATCH(J19,'DS2024'!$A$20:$A$35,1)):
INDEX('DS2024'!$B$20:$B$35,MATCH(J19,'DS2024'!$A$20:$A$35,1)+1),
INDEX('DS2024'!$A$20:$A$35,MATCH(J19,'DS2024'!$A$20:$A$35,1)):
INDEX('DS2024'!$A$20:$A$35,MATCH(J19,'DS2024'!$A$20:$A$35,1)+1)),
IF($X$3=Database!$A$12,
_xlfn.FORECAST.LINEAR(
J19,
INDEX('DS2024'!$E$20:$E$35,MATCH(J19,'DS2024'!$D$20:$D$35,1)):
INDEX('DS2024'!$E$20:$E$35,MATCH(J19,'DS2024'!$D$20:$D$35,1)+1),
INDEX('DS2024'!$D$20:$D$35,MATCH(J19,'DS2024'!$D$20:$D$35,1)):
INDEX('DS2024'!$D$20:$D$35,MATCH(J19,'DS2024'!$D$20:$D$35,1)+1)),
IF($X$3=Database!$A$13,
_xlfn.FORECAST.LINEAR(
J19,
INDEX('DS2024'!$H$20:$H$35,MATCH(J19,'DS2024'!$G$20:$G$35,1)):
INDEX('DS2024'!$H$20:$H$35,MATCH(J19,'DS2024'!$G$20:$G$35,1)+1),
INDEX('DS2024'!$G$20:$G$35,MATCH(J19,'DS2024'!$G$20:$G$35,1)):
INDEX('DS2024'!$G$20:$G$35,MATCH(J19,'DS2024'!$G$20:$G$35,1)+1)),
IF($X$3=Database!$A$14,
_xlfn.FORECAST.LINEAR(
J19,
INDEX('DS2024'!$K$20:$K$35,MATCH(J19,'DS2024'!$J$20:$J$35,1)):
INDEX('DS2024'!$K$20:$K$35,MATCH(J19,'DS2024'!$J$20:$J$35,1)+1),
INDEX('DS2024'!$J$20:$J$35,MATCH(J19,'DS2024'!$J$20:$J$35,1)):
INDEX('DS2024'!$J$20:$J$35,MATCH(J19,'DS2024'!$J$20:$J$35,1)+1)),
IF($X$3=Database!$A$15,
_xlfn.FORECAST.LINEAR(
J19,
INDEX('DS2024'!$N$20:$N$35,MATCH(J19,'DS2024'!$M$20:$M$35,1)):
INDEX('DS2024'!$N$20:$N$35,MATCH(J19,'DS2024'!$M$20:$M$35,1)+1),
INDEX('DS2024'!$M$20:$M$35,MATCH(J19,'DS2024'!$M$20:$M$35,1)):
INDEX('DS2024'!$M$20:$M$35,MATCH(J19,'DS2024'!$M$20:$M$35,1)+1)),
IF($X$3=Database!$A$16,
_xlfn.FORECAST.LINEAR(
J19,
INDEX('DS2024'!$Q$20:$Q$35,MATCH(J19,'DS2024'!$P$20:$P$35,1)):
INDEX('DS2024'!$Q$20:$Q$35,MATCH(J19,'DS2024'!$P$20:$P$35,1)+1),
INDEX('DS2024'!$P$20:$P$35,MATCH(J19,'DS2024'!$P$20:$P$35,1)):
INDEX('DS2024'!$P$20:$P$35,MATCH(J19,'DS2024'!$P$20:$P$35,1)+1)),
IF($X$3=Database!$A$17,
_xlfn.FORECAST.LINEAR(
J19,
INDEX('DS2024'!$T$20:$T$35,MATCH(J19,'DS2024'!$S$20:$S$35,1)):
INDEX('DS2024'!$T$20:$T$35,MATCH(J19,'DS2024'!$S$20:$S$35,1)+1),
INDEX('DS2024'!$S$20:$S$35,MATCH(J19,'DS2024'!$S$20:$S$35,1)):
INDEX('DS2024'!$S$20:$S$35,MATCH(J19,'DS2024'!$S$20:$S$35,1)+1)),
IF($X$3=Database!$A$18,
_xlfn.FORECAST.LINEAR(
J19,
INDEX('DS2024'!$W$20:$W$35,MATCH(J19,'DS2024'!$V$20:$V$35,1)):
INDEX('DS2024'!$W$20:$W$35,MATCH(J19,'DS2024'!$V$20:$V$35,1)+1),
INDEX('DS2024'!$V$20:$V$35,MATCH(J19,'DS2024'!$V$20:$V$35,1)):
INDEX('DS2024'!$V$20:$V$35,MATCH(J19,'DS2024'!$V$20:$V$35,1)+1)),
IF($X$3=Database!$A$19,
_xlfn.FORECAST.LINEAR(
J19,
INDEX('DS2024'!$Z$20:$Z$35,MATCH(J19,'DS2024'!$Y$20:$Y$35,1)):
INDEX('DS2024'!$Z$20:$Z$35,MATCH(J19,'DS2024'!$Y$20:$Y$35,1)+1),
INDEX('DS2024'!$Y$20:$Y$35,MATCH(J19,'DS2024'!$Y$20:$Y$35,1)):
INDEX('DS2024'!$Y$20:$Y$35,MATCH(J19,'DS2024'!$Y$20:$Y$35,1)+1)),
IF($X$3=Database!$A$20,
_xlfn.FORECAST.LINEAR(
J19,
INDEX('DS2024'!$AC$20:$AC$35,MATCH(J19,'DS2024'!$AB$20:$AB$35,1)):
INDEX('DS2024'!$AC$20:$AC$35,MATCH(J19,'DS2024'!$AB$20:$AB$35,1)+1),
INDEX('DS2024'!$AB$20:$AB$35,MATCH(J19,'DS2024'!$AB$20:$AB$35,1)):
INDEX('DS2024'!$AB$20:$AB$35,MATCH(J19,'DS2024'!$AB$20:$AB$35,1)+1)),
IF($X$3=Database!$A$2,
_xlfn.FORECAST.LINEAR(
J19,
INDEX('DS2024'!$B$5:$B$15,MATCH(J19,'DS2024'!$A$5:$A$15,1)):
INDEX('DS2024'!$B$5:$B$15,MATCH(J19,'DS2024'!$A$5:$A$15,1)+1),
INDEX('DS2024'!$A$5:$A$15,MATCH(J19,'DS2024'!$A$5:$A$15,1)):
INDEX('DS2024'!$A$5:$A$15,MATCH(J19,'DS2024'!$A$5:$A$15,1)+1)),
IF($X$3=Database!$A$3,
_xlfn.FORECAST.LINEAR(
J19,
INDEX('DS2024'!$E$5:$E$15,MATCH(J19,'DS2024'!$D$5:$D$15,1)):
INDEX('DS2024'!$E$5:$E$15,MATCH(J19,'DS2024'!$D$5:$D$15,1)+1),
INDEX('DS2024'!$D$5:$D$15,MATCH(J19,'DS2024'!$D$5:$D$15,1)):
INDEX('DS2024'!$D$5:$D$15,MATCH(J19,'DS2024'!$D$5:$D$15,1)+1)),
IF($X$3=Database!$A$4,
_xlfn.FORECAST.LINEAR(
J19,
INDEX('DS2024'!$H$5:$H$15,MATCH(J19,'DS2024'!$G$5:$G$15,1)):
INDEX('DS2024'!$H$5:$H$15,MATCH(J19,'DS2024'!$G$5:$G$15,1)+1),
INDEX('DS2024'!$G$5:$G$15,MATCH(J19,'DS2024'!$G$5:$G$15,1)):
INDEX('DS2024'!$G$5:$G$15,MATCH(J19,'DS2024'!$G$5:$G$15,1)+1)),
IF($X$3=Database!$A$5,
_xlfn.FORECAST.LINEAR(
J19,
INDEX('DS2024'!$K$5:$K$15,MATCH(J19,'DS2024'!$J$5:$J$15,1)):
INDEX('DS2024'!$K$5:$K$15,MATCH(J19,'DS2024'!$J$5:$J$15,1)+1),
INDEX('DS2024'!$J$5:$J$15,MATCH(J19,'DS2024'!$J$5:$J$15,1)):
INDEX('DS2024'!$J$5:$J$15,MATCH(J19,'DS2024'!$J$5:$J$15,1)+1)),
IF($X$3=Database!$A$6,
_xlfn.FORECAST.LINEAR(
J19,
INDEX('DS2024'!$N$5:$N$15,MATCH(J19,'DS2024'!$M$5:$M$15,1)):
INDEX('DS2024'!$N$5:$N$15,MATCH(J19,'DS2024'!$M$5:$M$15,1)+1),
INDEX('DS2024'!$M$5:$M$15,MATCH(J19,'DS2024'!$M$5:$M$15,1)):
INDEX('DS2024'!$M$5:$M$15,MATCH(J19,'DS2024'!$M$5:$M$15,1)+1)),
IF($X$3=Database!$A$7,
_xlfn.FORECAST.LINEAR(
J19,
INDEX('DS2024'!$Q$5:$Q$15,MATCH(J19,'DS2024'!$P$5:$P$15,1)):
INDEX('DS2024'!$Q$5:$Q$15,MATCH(J19,'DS2024'!$P$5:$P$15,1)+1),
INDEX('DS2024'!$P$5:$P$15,MATCH(J19,'DS2024'!$P$5:$P$15,1)):
INDEX('DS2024'!$P$5:$P$15,MATCH(J19,'DS2024'!$P$5:$P$15,1)+1)),
IF($X$3=Database!$A$8,
_xlfn.FORECAST.LINEAR(
J19,
INDEX('DS2024'!$T$5:$T$15,MATCH(J19,'DS2024'!$S$5:$S$15,1)):
INDEX('DS2024'!$T$5:$T$15,MATCH(J19,'DS2024'!$S$5:$S$15,1)+1),
INDEX('DS2024'!$S$5:$S$15,MATCH(J19,'DS2024'!$S$5:$S$15,1)):
INDEX('DS2024'!$S$5:$S$15,MATCH(J19,'DS2024'!$S$5:$S$15,1)+1)),
IF($T$3=Database!$A$9,
_xlfn.FORECAST.LINEAR(
J19,
INDEX('DS2024'!$W$5:$W$15,MATCH(J19,'DS2024'!$V$5:$V$15,1)):
INDEX('DS2024'!$W$5:$W$15,MATCH(J19,'DS2024'!$V$5:$V$15,1)+1),
INDEX('DS2024'!$V$5:$V$15,MATCH(J19,'DS2024'!$V$5:$V$15,1)):
INDEX('DS2024'!$V$5:$V$15,MATCH(J19,'DS2024'!$V$5:$V$15,1)+1)),
IF($T$3=Database!$A$10,
_xlfn.FORECAST.LINEAR(
J19,
INDEX('DS2024'!$Z$5:$Z$15,MATCH(J19,'DS2024'!$Y$5:$Y$15,1)):
INDEX('DS2024'!$Z$5:$Z$15,MATCH(J19,'DS2024'!$Y$5:$Y$15,1)+1),
INDEX('DS2024'!$Y$5:$Y$15,MATCH(J19,'DS2024'!$Y$5:$Y$15,1)):
INDEX('DS2024'!$Y$5:$Y$15,MATCH(J19,'DS2024'!$Y$5:$Y$15,1)+1))
)))))))))))))))))))</f>
        <v>0.10381965706063392</v>
      </c>
      <c r="Y19" s="50">
        <f>IF($Y$3=Database!$A$11,
_xlfn.FORECAST.LINEAR(
L19,
INDEX('DS2024'!$B$20:$B$35,MATCH(L19,'DS2024'!$A$20:$A$35,1)):
INDEX('DS2024'!$B$20:$B$35,MATCH(L19,'DS2024'!$A$20:$A$35,1)+1),
INDEX('DS2024'!$A$20:$A$35,MATCH(L19,'DS2024'!$A$20:$A$35,1)):
INDEX('DS2024'!$A$20:$A$35,MATCH(L19,'DS2024'!$A$20:$A$35,1)+1)),
IF($Y$3=Database!$A$12,
_xlfn.FORECAST.LINEAR(
L19,
INDEX('DS2024'!$E$20:$E$35,MATCH(L19,'DS2024'!$D$20:$D$35,1)):
INDEX('DS2024'!$E$20:$E$35,MATCH(L19,'DS2024'!$D$20:$D$35,1)+1),
INDEX('DS2024'!$D$20:$D$35,MATCH(L19,'DS2024'!$D$20:$D$35,1)):
INDEX('DS2024'!$D$20:$D$35,MATCH(L19,'DS2024'!$D$20:$D$35,1)+1)),
IF($Y$3=Database!$A$13,
_xlfn.FORECAST.LINEAR(
L19,
INDEX('DS2024'!$H$20:$H$35,MATCH(L19,'DS2024'!$G$20:$G$35,1)):
INDEX('DS2024'!$H$20:$H$35,MATCH(L19,'DS2024'!$G$20:$G$35,1)+1),
INDEX('DS2024'!$G$20:$G$35,MATCH(L19,'DS2024'!$G$20:$G$35,1)):
INDEX('DS2024'!$G$20:$G$35,MATCH(L19,'DS2024'!$G$20:$G$35,1)+1)),
IF($Y$3=Database!$A$14,
_xlfn.FORECAST.LINEAR(
L19,
INDEX('DS2024'!$K$20:$K$35,MATCH(L19,'DS2024'!$J$20:$J$35,1)):
INDEX('DS2024'!$K$20:$K$35,MATCH(L19,'DS2024'!$J$20:$J$35,1)+1),
INDEX('DS2024'!$J$20:$J$35,MATCH(L19,'DS2024'!$J$20:$J$35,1)):
INDEX('DS2024'!$J$20:$J$35,MATCH(L19,'DS2024'!$J$20:$J$35,1)+1)),
IF($Y$3=Database!$A$15,
_xlfn.FORECAST.LINEAR(
L19,
INDEX('DS2024'!$N$20:$N$35,MATCH(L19,'DS2024'!$M$20:$M$35,1)):
INDEX('DS2024'!$N$20:$N$35,MATCH(L19,'DS2024'!$M$20:$M$35,1)+1),
INDEX('DS2024'!$M$20:$M$35,MATCH(L19,'DS2024'!$M$20:$M$35,1)):
INDEX('DS2024'!$M$20:$M$35,MATCH(L19,'DS2024'!$M$20:$M$35,1)+1)),
IF($Y$3=Database!$A$16,
_xlfn.FORECAST.LINEAR(
L19,
INDEX('DS2024'!$Q$20:$Q$35,MATCH(L19,'DS2024'!$P$20:$P$35,1)):
INDEX('DS2024'!$Q$20:$Q$35,MATCH(L19,'DS2024'!$P$20:$P$35,1)+1),
INDEX('DS2024'!$P$20:$P$35,MATCH(L19,'DS2024'!$P$20:$P$35,1)):
INDEX('DS2024'!$P$20:$P$35,MATCH(L19,'DS2024'!$P$20:$P$35,1)+1)),
IF($Y$3=Database!$A$17,
_xlfn.FORECAST.LINEAR(
L19,
INDEX('DS2024'!$T$20:$T$35,MATCH(L19,'DS2024'!$S$20:$S$35,1)):
INDEX('DS2024'!$T$20:$T$35,MATCH(L19,'DS2024'!$S$20:$S$35,1)+1),
INDEX('DS2024'!$S$20:$S$35,MATCH(L19,'DS2024'!$S$20:$S$35,1)):
INDEX('DS2024'!$S$20:$S$35,MATCH(L19,'DS2024'!$S$20:$S$35,1)+1)),
IF($Y$3=Database!$A$18,
_xlfn.FORECAST.LINEAR(
L19,
INDEX('DS2024'!$W$20:$W$35,MATCH(L19,'DS2024'!$V$20:$V$35,1)):
INDEX('DS2024'!$W$20:$W$35,MATCH(L19,'DS2024'!$V$20:$V$35,1)+1),
INDEX('DS2024'!$V$20:$V$35,MATCH(L19,'DS2024'!$V$20:$V$35,1)):
INDEX('DS2024'!$V$20:$V$35,MATCH(L19,'DS2024'!$V$20:$V$35,1)+1)),
IF($Y$3=Database!$A$19,
_xlfn.FORECAST.LINEAR(
L19,
INDEX('DS2024'!$Z$20:$Z$35,MATCH(L19,'DS2024'!$Y$20:$Y$35,1)):
INDEX('DS2024'!$Z$20:$Z$35,MATCH(L19,'DS2024'!$Y$20:$Y$35,1)+1),
INDEX('DS2024'!$Y$20:$Y$35,MATCH(L19,'DS2024'!$Y$20:$Y$35,1)):
INDEX('DS2024'!$Y$20:$Y$35,MATCH(L19,'DS2024'!$Y$20:$Y$35,1)+1)),
IF($Y$3=Database!$A$20,
_xlfn.FORECAST.LINEAR(
L19,
INDEX('DS2024'!$AC$20:$AC$35,MATCH(L19,'DS2024'!$AB$20:$AB$35,1)):
INDEX('DS2024'!$AC$20:$AC$35,MATCH(L19,'DS2024'!$AB$20:$AB$35,1)+1),
INDEX('DS2024'!$AB$20:$AB$35,MATCH(L19,'DS2024'!$AB$20:$AB$35,1)):
INDEX('DS2024'!$AB$20:$AB$35,MATCH(L19,'DS2024'!$AB$20:$AB$35,1)+1)),
IF($Y$3=Database!$A$2,
_xlfn.FORECAST.LINEAR(
L19,
INDEX('DS2024'!$B$5:$B$15,MATCH(L19,'DS2024'!$A$5:$A$15,1)):
INDEX('DS2024'!$B$5:$B$15,MATCH(L19,'DS2024'!$A$5:$A$15,1)+1),
INDEX('DS2024'!$A$5:$A$15,MATCH(L19,'DS2024'!$A$5:$A$15,1)):
INDEX('DS2024'!$A$5:$A$15,MATCH(L19,'DS2024'!$A$5:$A$15,1)+1)),
IF($Y$3=Database!$A$3,
_xlfn.FORECAST.LINEAR(
L19,
INDEX('DS2024'!$E$5:$E$15,MATCH(L19,'DS2024'!$D$5:$D$15,1)):
INDEX('DS2024'!$E$5:$E$15,MATCH(L19,'DS2024'!$D$5:$D$15,1)+1),
INDEX('DS2024'!$D$5:$D$15,MATCH(L19,'DS2024'!$D$5:$D$15,1)):
INDEX('DS2024'!$D$5:$D$15,MATCH(L19,'DS2024'!$D$5:$D$15,1)+1)),
IF($Y$3=Database!$A$4,
_xlfn.FORECAST.LINEAR(
L19,
INDEX('DS2024'!$H$5:$H$15,MATCH(L19,'DS2024'!$G$5:$G$15,1)):
INDEX('DS2024'!$H$5:$H$15,MATCH(L19,'DS2024'!$G$5:$G$15,1)+1),
INDEX('DS2024'!$G$5:$G$15,MATCH(L19,'DS2024'!$G$5:$G$15,1)):
INDEX('DS2024'!$G$5:$G$15,MATCH(L19,'DS2024'!$G$5:$G$15,1)+1)),
IF($Y$3=Database!$A$5,
_xlfn.FORECAST.LINEAR(
L19,
INDEX('DS2024'!$K$5:$K$15,MATCH(L19,'DS2024'!$J$5:$J$15,1)):
INDEX('DS2024'!$K$5:$K$15,MATCH(L19,'DS2024'!$J$5:$J$15,1)+1),
INDEX('DS2024'!$J$5:$J$15,MATCH(L19,'DS2024'!$J$5:$J$15,1)):
INDEX('DS2024'!$J$5:$J$15,MATCH(L19,'DS2024'!$J$5:$J$15,1)+1)),
IF($Y$3=Database!$A$6,
_xlfn.FORECAST.LINEAR(
L19,
INDEX('DS2024'!$N$5:$N$15,MATCH(L19,'DS2024'!$M$5:$M$15,1)):
INDEX('DS2024'!$N$5:$N$15,MATCH(L19,'DS2024'!$M$5:$M$15,1)+1),
INDEX('DS2024'!$M$5:$M$15,MATCH(L19,'DS2024'!$M$5:$M$15,1)):
INDEX('DS2024'!$M$5:$M$15,MATCH(L19,'DS2024'!$M$5:$M$15,1)+1)),
IF($Y$3=Database!$A$7,
_xlfn.FORECAST.LINEAR(
L19,
INDEX('DS2024'!$Q$5:$Q$15,MATCH(L19,'DS2024'!$P$5:$P$15,1)):
INDEX('DS2024'!$Q$5:$Q$15,MATCH(L19,'DS2024'!$P$5:$P$15,1)+1),
INDEX('DS2024'!$P$5:$P$15,MATCH(L19,'DS2024'!$P$5:$P$15,1)):
INDEX('DS2024'!$P$5:$P$15,MATCH(L19,'DS2024'!$P$5:$P$15,1)+1)),
IF($Y$3=Database!$A$8,
_xlfn.FORECAST.LINEAR(
L19,
INDEX('DS2024'!$T$5:$T$15,MATCH(L19,'DS2024'!$S$5:$S$15,1)):
INDEX('DS2024'!$T$5:$T$15,MATCH(L19,'DS2024'!$S$5:$S$15,1)+1),
INDEX('DS2024'!$S$5:$S$15,MATCH(L19,'DS2024'!$S$5:$S$15,1)):
INDEX('DS2024'!$S$5:$S$15,MATCH(L19,'DS2024'!$S$5:$S$15,1)+1)),
IF($T$3=Database!$A$9,
_xlfn.FORECAST.LINEAR(
L19,
INDEX('DS2024'!$W$5:$W$15,MATCH(L19,'DS2024'!$V$5:$V$15,1)):
INDEX('DS2024'!$W$5:$W$15,MATCH(L19,'DS2024'!$V$5:$V$15,1)+1),
INDEX('DS2024'!$V$5:$V$15,MATCH(L19,'DS2024'!$V$5:$V$15,1)):
INDEX('DS2024'!$V$5:$V$15,MATCH(L19,'DS2024'!$V$5:$V$15,1)+1)),
IF($T$3=Database!$A$10,
_xlfn.FORECAST.LINEAR(
L19,
INDEX('DS2024'!$Z$5:$Z$15,MATCH(L19,'DS2024'!$Y$5:$Y$15,1)):
INDEX('DS2024'!$Z$5:$Z$15,MATCH(L19,'DS2024'!$Y$5:$Y$15,1)+1),
INDEX('DS2024'!$Y$5:$Y$15,MATCH(L19,'DS2024'!$Y$5:$Y$15,1)):
INDEX('DS2024'!$Y$5:$Y$15,MATCH(L19,'DS2024'!$Y$5:$Y$15,1)+1))
)))))))))))))))))))</f>
        <v>0.18355056584156437</v>
      </c>
      <c r="Z19" s="50">
        <f>IF($Z$3=Database!$A$11,
_xlfn.FORECAST.LINEAR(
N19,
INDEX('DS2024'!$B$20:$B$35,MATCH(N19,'DS2024'!$A$20:$A$35,1)):
INDEX('DS2024'!$B$20:$B$35,MATCH(N19,'DS2024'!$A$20:$A$35,1)+1),
INDEX('DS2024'!$A$20:$A$35,MATCH(N19,'DS2024'!$A$20:$A$35,1)):
INDEX('DS2024'!$A$20:$A$35,MATCH(N19,'DS2024'!$A$20:$A$35,1)+1)),
IF($Z$3=Database!$A$12,
_xlfn.FORECAST.LINEAR(
N19,
INDEX('DS2024'!$E$20:$E$35,MATCH(N19,'DS2024'!$D$20:$D$35,1)):
INDEX('DS2024'!$E$20:$E$35,MATCH(N19,'DS2024'!$D$20:$D$35,1)+1),
INDEX('DS2024'!$D$20:$D$35,MATCH(N19,'DS2024'!$D$20:$D$35,1)):
INDEX('DS2024'!$D$20:$D$35,MATCH(N19,'DS2024'!$D$20:$D$35,1)+1)),
IF($Z$3=Database!$A$13,
_xlfn.FORECAST.LINEAR(
N19,
INDEX('DS2024'!$H$20:$H$35,MATCH(N19,'DS2024'!$G$20:$G$35,1)):
INDEX('DS2024'!$H$20:$H$35,MATCH(N19,'DS2024'!$G$20:$G$35,1)+1),
INDEX('DS2024'!$G$20:$G$35,MATCH(N19,'DS2024'!$G$20:$G$35,1)):
INDEX('DS2024'!$G$20:$G$35,MATCH(N19,'DS2024'!$G$20:$G$35,1)+1)),
IF($Z$3=Database!$A$14,
_xlfn.FORECAST.LINEAR(
N19,
INDEX('DS2024'!$K$20:$K$35,MATCH(N19,'DS2024'!$J$20:$J$35,1)):
INDEX('DS2024'!$K$20:$K$35,MATCH(N19,'DS2024'!$J$20:$J$35,1)+1),
INDEX('DS2024'!$J$20:$J$35,MATCH(N19,'DS2024'!$J$20:$J$35,1)):
INDEX('DS2024'!$J$20:$J$35,MATCH(N19,'DS2024'!$J$20:$J$35,1)+1)),
IF($Z$3=Database!$A$15,
_xlfn.FORECAST.LINEAR(
N19,
INDEX('DS2024'!$N$20:$N$35,MATCH(N19,'DS2024'!$M$20:$M$35,1)):
INDEX('DS2024'!$N$20:$N$35,MATCH(N19,'DS2024'!$M$20:$M$35,1)+1),
INDEX('DS2024'!$M$20:$M$35,MATCH(N19,'DS2024'!$M$20:$M$35,1)):
INDEX('DS2024'!$M$20:$M$35,MATCH(N19,'DS2024'!$M$20:$M$35,1)+1)),
IF($Z$3=Database!$A$16,
_xlfn.FORECAST.LINEAR(
N19,
INDEX('DS2024'!$Q$20:$Q$35,MATCH(N19,'DS2024'!$P$20:$P$35,1)):
INDEX('DS2024'!$Q$20:$Q$35,MATCH(N19,'DS2024'!$P$20:$P$35,1)+1),
INDEX('DS2024'!$P$20:$P$35,MATCH(N19,'DS2024'!$P$20:$P$35,1)):
INDEX('DS2024'!$P$20:$P$35,MATCH(N19,'DS2024'!$P$20:$P$35,1)+1)),
IF($Z$3=Database!$A$17,
_xlfn.FORECAST.LINEAR(
N19,
INDEX('DS2024'!$T$20:$T$35,MATCH(N19,'DS2024'!$S$20:$S$35,1)):
INDEX('DS2024'!$T$20:$T$35,MATCH(N19,'DS2024'!$S$20:$S$35,1)+1),
INDEX('DS2024'!$S$20:$S$35,MATCH(N19,'DS2024'!$S$20:$S$35,1)):
INDEX('DS2024'!$S$20:$S$35,MATCH(N19,'DS2024'!$S$20:$S$35,1)+1)),
IF($Z$3=Database!$A$18,
_xlfn.FORECAST.LINEAR(
N19,
INDEX('DS2024'!$W$20:$W$35,MATCH(N19,'DS2024'!$V$20:$V$35,1)):
INDEX('DS2024'!$W$20:$W$35,MATCH(N19,'DS2024'!$V$20:$V$35,1)+1),
INDEX('DS2024'!$V$20:$V$35,MATCH(N19,'DS2024'!$V$20:$V$35,1)):
INDEX('DS2024'!$V$20:$V$35,MATCH(N19,'DS2024'!$V$20:$V$35,1)+1)),
IF($Z$3=Database!$A$19,
_xlfn.FORECAST.LINEAR(
N19,
INDEX('DS2024'!$Z$20:$Z$35,MATCH(N19,'DS2024'!$Y$20:$Y$35,1)):
INDEX('DS2024'!$Z$20:$Z$35,MATCH(N19,'DS2024'!$Y$20:$Y$35,1)+1),
INDEX('DS2024'!$Y$20:$Y$35,MATCH(N19,'DS2024'!$Y$20:$Y$35,1)):
INDEX('DS2024'!$Y$20:$Y$35,MATCH(N19,'DS2024'!$Y$20:$Y$35,1)+1)),
IF($Z$3=Database!$A$20,
_xlfn.FORECAST.LINEAR(
N19,
INDEX('DS2024'!$AC$20:$AC$35,MATCH(N19,'DS2024'!$AB$20:$AB$35,1)):
INDEX('DS2024'!$AC$20:$AC$35,MATCH(N19,'DS2024'!$AB$20:$AB$35,1)+1),
INDEX('DS2024'!$AB$20:$AB$35,MATCH(N19,'DS2024'!$AB$20:$AB$35,1)):
INDEX('DS2024'!$AB$20:$AB$35,MATCH(N19,'DS2024'!$AB$20:$AB$35,1)+1)),
IF($Z$3=Database!$A$2,
_xlfn.FORECAST.LINEAR(
N19,
INDEX('DS2024'!$B$5:$B$15,MATCH(N19,'DS2024'!$A$5:$A$15,1)):
INDEX('DS2024'!$B$5:$B$15,MATCH(N19,'DS2024'!$A$5:$A$15,1)+1),
INDEX('DS2024'!$A$5:$A$15,MATCH(N19,'DS2024'!$A$5:$A$15,1)):
INDEX('DS2024'!$A$5:$A$15,MATCH(N19,'DS2024'!$A$5:$A$15,1)+1)),
IF($Z$3=Database!$A$3,
_xlfn.FORECAST.LINEAR(
N19,
INDEX('DS2024'!$E$5:$E$15,MATCH(N19,'DS2024'!$D$5:$D$15,1)):
INDEX('DS2024'!$E$5:$E$15,MATCH(N19,'DS2024'!$D$5:$D$15,1)+1),
INDEX('DS2024'!$D$5:$D$15,MATCH(N19,'DS2024'!$D$5:$D$15,1)):
INDEX('DS2024'!$D$5:$D$15,MATCH(N19,'DS2024'!$D$5:$D$15,1)+1)),
IF($Z$3=Database!$A$4,
_xlfn.FORECAST.LINEAR(
N19,
INDEX('DS2024'!$H$5:$H$15,MATCH(N19,'DS2024'!$G$5:$G$15,1)):
INDEX('DS2024'!$H$5:$H$15,MATCH(N19,'DS2024'!$G$5:$G$15,1)+1),
INDEX('DS2024'!$G$5:$G$15,MATCH(N19,'DS2024'!$G$5:$G$15,1)):
INDEX('DS2024'!$G$5:$G$15,MATCH(N19,'DS2024'!$G$5:$G$15,1)+1)),
IF($Z$3=Database!$A$5,
_xlfn.FORECAST.LINEAR(
N19,
INDEX('DS2024'!$K$5:$K$15,MATCH(N19,'DS2024'!$J$5:$J$15,1)):
INDEX('DS2024'!$K$5:$K$15,MATCH(N19,'DS2024'!$J$5:$J$15,1)+1),
INDEX('DS2024'!$J$5:$J$15,MATCH(N19,'DS2024'!$J$5:$J$15,1)):
INDEX('DS2024'!$J$5:$J$15,MATCH(N19,'DS2024'!$J$5:$J$15,1)+1)),
IF($Z$3=Database!$A$6,
_xlfn.FORECAST.LINEAR(
N19,
INDEX('DS2024'!$N$5:$N$15,MATCH(N19,'DS2024'!$M$5:$M$15,1)):
INDEX('DS2024'!$N$5:$N$15,MATCH(N19,'DS2024'!$M$5:$M$15,1)+1),
INDEX('DS2024'!$M$5:$M$15,MATCH(N19,'DS2024'!$M$5:$M$15,1)):
INDEX('DS2024'!$M$5:$M$15,MATCH(N19,'DS2024'!$M$5:$M$15,1)+1)),
IF($Z$3=Database!$A$7,
_xlfn.FORECAST.LINEAR(
N19,
INDEX('DS2024'!$Q$5:$Q$15,MATCH(N19,'DS2024'!$P$5:$P$15,1)):
INDEX('DS2024'!$Q$5:$Q$15,MATCH(N19,'DS2024'!$P$5:$P$15,1)+1),
INDEX('DS2024'!$P$5:$P$15,MATCH(N19,'DS2024'!$P$5:$P$15,1)):
INDEX('DS2024'!$P$5:$P$15,MATCH(N19,'DS2024'!$P$5:$P$15,1)+1)),
IF($Z$3=Database!$A$8,
_xlfn.FORECAST.LINEAR(
N19,
INDEX('DS2024'!$T$5:$T$15,MATCH(N19,'DS2024'!$S$5:$S$15,1)):
INDEX('DS2024'!$T$5:$T$15,MATCH(N19,'DS2024'!$S$5:$S$15,1)+1),
INDEX('DS2024'!$S$5:$S$15,MATCH(N19,'DS2024'!$S$5:$S$15,1)):
INDEX('DS2024'!$S$5:$S$15,MATCH(N19,'DS2024'!$S$5:$S$15,1)+1)),
IF($Z$3=Database!$A$9,
_xlfn.FORECAST.LINEAR(
N19,
INDEX('DS2024'!$W$5:$W$15,MATCH(N19,'DS2024'!$V$5:$V$15,1)):
INDEX('DS2024'!$W$5:$W$15,MATCH(N19,'DS2024'!$V$5:$V$15,1)+1),
INDEX('DS2024'!$V$5:$V$15,MATCH(N19,'DS2024'!$V$5:$V$15,1)):
INDEX('DS2024'!$V$5:$V$15,MATCH(N19,'DS2024'!$V$5:$V$15,1)+1)),
IF($Z$3=Database!$A$10,
_xlfn.FORECAST.LINEAR(
N19,
INDEX('DS2024'!$Z$5:$Z$15,MATCH(N19,'DS2024'!$Y$5:$Y$15,1)):
INDEX('DS2024'!$Z$5:$Z$15,MATCH(N19,'DS2024'!$Y$5:$Y$15,1)+1),
INDEX('DS2024'!$Y$5:$Y$15,MATCH(N19,'DS2024'!$Y$5:$Y$15,1)):
INDEX('DS2024'!$Y$5:$Y$15,MATCH(N19,'DS2024'!$Y$5:$Y$15,1)+1))
)))))))))))))))))))</f>
        <v>0.10328582277469124</v>
      </c>
      <c r="AA19" s="50">
        <f>IF($AA$3=Database!$A$11,
_xlfn.FORECAST.LINEAR(
P19,
INDEX('DS2024'!$B$20:$B$35,MATCH(P19,'DS2024'!$A$20:$A$35,1)):
INDEX('DS2024'!$B$20:$B$35,MATCH(P19,'DS2024'!$A$20:$A$35,1)+1),
INDEX('DS2024'!$A$20:$A$35,MATCH(P19,'DS2024'!$A$20:$A$35,1)):
INDEX('DS2024'!$A$20:$A$35,MATCH(P19,'DS2024'!$A$20:$A$35,1)+1)),
IF($AA$3=Database!$A$12,
_xlfn.FORECAST.LINEAR(
P19,
INDEX('DS2024'!$E$20:$E$35,MATCH(P19,'DS2024'!$D$20:$D$35,1)):
INDEX('DS2024'!$E$20:$E$35,MATCH(P19,'DS2024'!$D$20:$D$35,1)+1),
INDEX('DS2024'!$D$20:$D$35,MATCH(P19,'DS2024'!$D$20:$D$35,1)):
INDEX('DS2024'!$D$20:$D$35,MATCH(P19,'DS2024'!$D$20:$D$35,1)+1)),
IF($AA$3=Database!$A$13,
_xlfn.FORECAST.LINEAR(
P19,
INDEX('DS2024'!$H$20:$H$35,MATCH(P19,'DS2024'!$G$20:$G$35,1)):
INDEX('DS2024'!$H$20:$H$35,MATCH(P19,'DS2024'!$G$20:$G$35,1)+1),
INDEX('DS2024'!$G$20:$G$35,MATCH(P19,'DS2024'!$G$20:$G$35,1)):
INDEX('DS2024'!$G$20:$G$35,MATCH(P19,'DS2024'!$G$20:$G$35,1)+1)),
IF($AA$3=Database!$A$14,
_xlfn.FORECAST.LINEAR(
P19,
INDEX('DS2024'!$K$20:$K$35,MATCH(P19,'DS2024'!$J$20:$J$35,1)):
INDEX('DS2024'!$K$20:$K$35,MATCH(P19,'DS2024'!$J$20:$J$35,1)+1),
INDEX('DS2024'!$J$20:$J$35,MATCH(P19,'DS2024'!$J$20:$J$35,1)):
INDEX('DS2024'!$J$20:$J$35,MATCH(P19,'DS2024'!$J$20:$J$35,1)+1)),
IF($AA$3=Database!$A$15,
_xlfn.FORECAST.LINEAR(
P19,
INDEX('DS2024'!$N$20:$N$35,MATCH(P19,'DS2024'!$M$20:$M$35,1)):
INDEX('DS2024'!$N$20:$N$35,MATCH(P19,'DS2024'!$M$20:$M$35,1)+1),
INDEX('DS2024'!$M$20:$M$35,MATCH(P19,'DS2024'!$M$20:$M$35,1)):
INDEX('DS2024'!$M$20:$M$35,MATCH(P19,'DS2024'!$M$20:$M$35,1)+1)),
IF($AA$3=Database!$A$16,
_xlfn.FORECAST.LINEAR(
P19,
INDEX('DS2024'!$Q$20:$Q$35,MATCH(P19,'DS2024'!$P$20:$P$35,1)):
INDEX('DS2024'!$Q$20:$Q$35,MATCH(P19,'DS2024'!$P$20:$P$35,1)+1),
INDEX('DS2024'!$P$20:$P$35,MATCH(P19,'DS2024'!$P$20:$P$35,1)):
INDEX('DS2024'!$P$20:$P$35,MATCH(P19,'DS2024'!$P$20:$P$35,1)+1)),
IF($AA$3=Database!$A$17,
_xlfn.FORECAST.LINEAR(
P19,
INDEX('DS2024'!$T$20:$T$35,MATCH(P19,'DS2024'!$S$20:$S$35,1)):
INDEX('DS2024'!$T$20:$T$35,MATCH(P19,'DS2024'!$S$20:$S$35,1)+1),
INDEX('DS2024'!$S$20:$S$35,MATCH(P19,'DS2024'!$S$20:$S$35,1)):
INDEX('DS2024'!$S$20:$S$35,MATCH(P19,'DS2024'!$S$20:$S$35,1)+1)),
IF($AA$3=Database!$A$18,
_xlfn.FORECAST.LINEAR(
P19,
INDEX('DS2024'!$W$20:$W$35,MATCH(P19,'DS2024'!$V$20:$V$35,1)):
INDEX('DS2024'!$W$20:$W$35,MATCH(P19,'DS2024'!$V$20:$V$35,1)+1),
INDEX('DS2024'!$V$20:$V$35,MATCH(P19,'DS2024'!$V$20:$V$35,1)):
INDEX('DS2024'!$V$20:$V$35,MATCH(P19,'DS2024'!$V$20:$V$35,1)+1)),
IF($AA$3=Database!$A$19,
_xlfn.FORECAST.LINEAR(
P19,
INDEX('DS2024'!$Z$20:$Z$35,MATCH(P19,'DS2024'!$Y$20:$Y$35,1)):
INDEX('DS2024'!$Z$20:$Z$35,MATCH(P19,'DS2024'!$Y$20:$Y$35,1)+1),
INDEX('DS2024'!$Y$20:$Y$35,MATCH(P19,'DS2024'!$Y$20:$Y$35,1)):
INDEX('DS2024'!$Y$20:$Y$35,MATCH(P19,'DS2024'!$Y$20:$Y$35,1)+1)),
IF($AA$3=Database!$A$20,
_xlfn.FORECAST.LINEAR(
P19,
INDEX('DS2024'!$AC$20:$AC$35,MATCH(P19,'DS2024'!$AB$20:$AB$35,1)):
INDEX('DS2024'!$AC$20:$AC$35,MATCH(P19,'DS2024'!$AB$20:$AB$35,1)+1),
INDEX('DS2024'!$AB$20:$AB$35,MATCH(P19,'DS2024'!$AB$20:$AB$35,1)):
INDEX('DS2024'!$AB$20:$AB$35,MATCH(P19,'DS2024'!$AB$20:$AB$35,1)+1)),
IF($AA$3=Database!$A$2,
_xlfn.FORECAST.LINEAR(
P19,
INDEX('DS2024'!$B$5:$B$15,MATCH(P19,'DS2024'!$A$5:$A$15,1)):
INDEX('DS2024'!$B$5:$B$15,MATCH(P19,'DS2024'!$A$5:$A$15,1)+1),
INDEX('DS2024'!$A$5:$A$15,MATCH(P19,'DS2024'!$A$5:$A$15,1)):
INDEX('DS2024'!$A$5:$A$15,MATCH(P19,'DS2024'!$A$5:$A$15,1)+1)),
IF($AA$3=Database!$A$3,
_xlfn.FORECAST.LINEAR(
P19,
INDEX('DS2024'!$E$5:$E$15,MATCH(P19,'DS2024'!$D$5:$D$15,1)):
INDEX('DS2024'!$E$5:$E$15,MATCH(P19,'DS2024'!$D$5:$D$15,1)+1),
INDEX('DS2024'!$D$5:$D$15,MATCH(P19,'DS2024'!$D$5:$D$15,1)):
INDEX('DS2024'!$D$5:$D$15,MATCH(P19,'DS2024'!$D$5:$D$15,1)+1)),
IF($AA$3=Database!$A$4,
_xlfn.FORECAST.LINEAR(
P19,
INDEX('DS2024'!$H$5:$H$15,MATCH(P19,'DS2024'!$G$5:$G$15,1)):
INDEX('DS2024'!$H$5:$H$15,MATCH(P19,'DS2024'!$G$5:$G$15,1)+1),
INDEX('DS2024'!$G$5:$G$15,MATCH(P19,'DS2024'!$G$5:$G$15,1)):
INDEX('DS2024'!$G$5:$G$15,MATCH(P19,'DS2024'!$G$5:$G$15,1)+1)),
IF($AA$3=Database!$A$5,
_xlfn.FORECAST.LINEAR(
P19,
INDEX('DS2024'!$K$5:$K$15,MATCH(P19,'DS2024'!$J$5:$J$15,1)):
INDEX('DS2024'!$K$5:$K$15,MATCH(P19,'DS2024'!$J$5:$J$15,1)+1),
INDEX('DS2024'!$J$5:$J$15,MATCH(P19,'DS2024'!$J$5:$J$15,1)):
INDEX('DS2024'!$J$5:$J$15,MATCH(P19,'DS2024'!$J$5:$J$15,1)+1)),
IF($AA$3=Database!$A$6,
_xlfn.FORECAST.LINEAR(
P19,
INDEX('DS2024'!$N$5:$N$15,MATCH(P19,'DS2024'!$M$5:$M$15,1)):
INDEX('DS2024'!$N$5:$N$15,MATCH(P19,'DS2024'!$M$5:$M$15,1)+1),
INDEX('DS2024'!$M$5:$M$15,MATCH(P19,'DS2024'!$M$5:$M$15,1)):
INDEX('DS2024'!$M$5:$M$15,MATCH(P19,'DS2024'!$M$5:$M$15,1)+1)),
IF($AA$3=Database!$A$7,
_xlfn.FORECAST.LINEAR(
P19,
INDEX('DS2024'!$Q$5:$Q$15,MATCH(P19,'DS2024'!$P$5:$P$15,1)):
INDEX('DS2024'!$Q$5:$Q$15,MATCH(P19,'DS2024'!$P$5:$P$15,1)+1),
INDEX('DS2024'!$P$5:$P$15,MATCH(P19,'DS2024'!$P$5:$P$15,1)):
INDEX('DS2024'!$P$5:$P$15,MATCH(P19,'DS2024'!$P$5:$P$15,1)+1)),
IF($AA$3=Database!$A$8,
_xlfn.FORECAST.LINEAR(
P19,
INDEX('DS2024'!$T$5:$T$15,MATCH(P19,'DS2024'!$S$5:$S$15,1)):
INDEX('DS2024'!$T$5:$T$15,MATCH(P19,'DS2024'!$S$5:$S$15,1)+1),
INDEX('DS2024'!$S$5:$S$15,MATCH(P19,'DS2024'!$S$5:$S$15,1)):
INDEX('DS2024'!$S$5:$S$15,MATCH(P19,'DS2024'!$S$5:$S$15,1)+1)),
IF($AA$3=Database!$A$9,
_xlfn.FORECAST.LINEAR(
P19,
INDEX('DS2024'!$W$5:$W$15,MATCH(P19,'DS2024'!$V$5:$V$15,1)):
INDEX('DS2024'!$W$5:$W$15,MATCH(P19,'DS2024'!$V$5:$V$15,1)+1),
INDEX('DS2024'!$V$5:$V$15,MATCH(P19,'DS2024'!$V$5:$V$15,1)):
INDEX('DS2024'!$V$5:$V$15,MATCH(P19,'DS2024'!$V$5:$V$15,1)+1)),
IF($AA$3=Database!$A$10,
_xlfn.FORECAST.LINEAR(
P19,
INDEX('DS2024'!$Z$5:$Z$15,MATCH(P19,'DS2024'!$Y$5:$Y$15,1)):
INDEX('DS2024'!$Z$5:$Z$15,MATCH(P19,'DS2024'!$Y$5:$Y$15,1)+1),
INDEX('DS2024'!$Y$5:$Y$15,MATCH(P19,'DS2024'!$Y$5:$Y$15,1)):
INDEX('DS2024'!$Y$5:$Y$15,MATCH(P19,'DS2024'!$Y$5:$Y$15,1)+1))
)))))))))))))))))))</f>
        <v>0.10368032295455454</v>
      </c>
      <c r="AB19" s="50">
        <f>IF($AB$3=Database!$A$11,
_xlfn.FORECAST.LINEAR(
R19,
INDEX('DS2024'!$B$20:$B$35,MATCH(R19,'DS2024'!$A$20:$A$35,1)):
INDEX('DS2024'!$B$20:$B$35,MATCH(R19,'DS2024'!$A$20:$A$35,1)+1),
INDEX('DS2024'!$A$20:$A$35,MATCH(R19,'DS2024'!$A$20:$A$35,1)):
INDEX('DS2024'!$A$20:$A$35,MATCH(R19,'DS2024'!$A$20:$A$35,1)+1)),
IF($AB$3=Database!$A$12,
_xlfn.FORECAST.LINEAR(
R19,
INDEX('DS2024'!$E$20:$E$35,MATCH(R19,'DS2024'!$D$20:$D$35,1)):
INDEX('DS2024'!$E$20:$E$35,MATCH(R19,'DS2024'!$D$20:$D$35,1)+1),
INDEX('DS2024'!$D$20:$D$35,MATCH(R19,'DS2024'!$D$20:$D$35,1)):
INDEX('DS2024'!$D$20:$D$35,MATCH(R19,'DS2024'!$D$20:$D$35,1)+1)),
IF($AB$3=Database!$A$13,
_xlfn.FORECAST.LINEAR(
R19,
INDEX('DS2024'!$H$20:$H$35,MATCH(R19,'DS2024'!$G$20:$G$35,1)):
INDEX('DS2024'!$H$20:$H$35,MATCH(R19,'DS2024'!$G$20:$G$35,1)+1),
INDEX('DS2024'!$G$20:$G$35,MATCH(R19,'DS2024'!$G$20:$G$35,1)):
INDEX('DS2024'!$G$20:$G$35,MATCH(R19,'DS2024'!$G$20:$G$35,1)+1)),
IF($AB$3=Database!$A$14,
_xlfn.FORECAST.LINEAR(
R19,
INDEX('DS2024'!$K$20:$K$35,MATCH(R19,'DS2024'!$J$20:$J$35,1)):
INDEX('DS2024'!$K$20:$K$35,MATCH(R19,'DS2024'!$J$20:$J$35,1)+1),
INDEX('DS2024'!$J$20:$J$35,MATCH(R19,'DS2024'!$J$20:$J$35,1)):
INDEX('DS2024'!$J$20:$J$35,MATCH(R19,'DS2024'!$J$20:$J$35,1)+1)),
IF($AB$3=Database!$A$15,
_xlfn.FORECAST.LINEAR(
R19,
INDEX('DS2024'!$N$20:$N$35,MATCH(R19,'DS2024'!$M$20:$M$35,1)):
INDEX('DS2024'!$N$20:$N$35,MATCH(R19,'DS2024'!$M$20:$M$35,1)+1),
INDEX('DS2024'!$M$20:$M$35,MATCH(R19,'DS2024'!$M$20:$M$35,1)):
INDEX('DS2024'!$M$20:$M$35,MATCH(R19,'DS2024'!$M$20:$M$35,1)+1)),
IF($AB$3=Database!$A$16,
_xlfn.FORECAST.LINEAR(
R19,
INDEX('DS2024'!$Q$20:$Q$35,MATCH(R19,'DS2024'!$P$20:$P$35,1)):
INDEX('DS2024'!$Q$20:$Q$35,MATCH(R19,'DS2024'!$P$20:$P$35,1)+1),
INDEX('DS2024'!$P$20:$P$35,MATCH(R19,'DS2024'!$P$20:$P$35,1)):
INDEX('DS2024'!$P$20:$P$35,MATCH(R19,'DS2024'!$P$20:$P$35,1)+1)),
IF($AB$3=Database!$A$17,
_xlfn.FORECAST.LINEAR(
R19,
INDEX('DS2024'!$T$20:$T$35,MATCH(R19,'DS2024'!$S$20:$S$35,1)):
INDEX('DS2024'!$T$20:$T$35,MATCH(R19,'DS2024'!$S$20:$S$35,1)+1),
INDEX('DS2024'!$S$20:$S$35,MATCH(R19,'DS2024'!$S$20:$S$35,1)):
INDEX('DS2024'!$S$20:$S$35,MATCH(R19,'DS2024'!$S$20:$S$35,1)+1)),
IF($AB$3=Database!$A$18,
_xlfn.FORECAST.LINEAR(
R19,
INDEX('DS2024'!$W$20:$W$35,MATCH(R19,'DS2024'!$V$20:$V$35,1)):
INDEX('DS2024'!$W$20:$W$35,MATCH(R19,'DS2024'!$V$20:$V$35,1)+1),
INDEX('DS2024'!$V$20:$V$35,MATCH(R19,'DS2024'!$V$20:$V$35,1)):
INDEX('DS2024'!$V$20:$V$35,MATCH(R19,'DS2024'!$V$20:$V$35,1)+1)),
IF($AB$3=Database!$A$19,
_xlfn.FORECAST.LINEAR(
R19,
INDEX('DS2024'!$Z$20:$Z$35,MATCH(R19,'DS2024'!$Y$20:$Y$35,1)):
INDEX('DS2024'!$Z$20:$Z$35,MATCH(R19,'DS2024'!$Y$20:$Y$35,1)+1),
INDEX('DS2024'!$Y$20:$Y$35,MATCH(R19,'DS2024'!$Y$20:$Y$35,1)):
INDEX('DS2024'!$Y$20:$Y$35,MATCH(R19,'DS2024'!$Y$20:$Y$35,1)+1)),
IF($AB$3=Database!$A$20,
_xlfn.FORECAST.LINEAR(
R19,
INDEX('DS2024'!$AC$20:$AC$35,MATCH(R19,'DS2024'!$AB$20:$AB$35,1)):
INDEX('DS2024'!$AC$20:$AC$35,MATCH(R19,'DS2024'!$AB$20:$AB$35,1)+1),
INDEX('DS2024'!$AB$20:$AB$35,MATCH(R19,'DS2024'!$AB$20:$AB$35,1)):
INDEX('DS2024'!$AB$20:$AB$35,MATCH(R19,'DS2024'!$AB$20:$AB$35,1)+1)),
IF($AB$3=Database!$A$2,
_xlfn.FORECAST.LINEAR(
R19,
INDEX('DS2024'!$B$5:$B$15,MATCH(R19,'DS2024'!$A$5:$A$15,1)):
INDEX('DS2024'!$B$5:$B$15,MATCH(R19,'DS2024'!$A$5:$A$15,1)+1),
INDEX('DS2024'!$A$5:$A$15,MATCH(R19,'DS2024'!$A$5:$A$15,1)):
INDEX('DS2024'!$A$5:$A$15,MATCH(R19,'DS2024'!$A$5:$A$15,1)+1)),
IF($AB$3=Database!$A$3,
_xlfn.FORECAST.LINEAR(
R19,
INDEX('DS2024'!$E$5:$E$15,MATCH(R19,'DS2024'!$D$5:$D$15,1)):
INDEX('DS2024'!$E$5:$E$15,MATCH(R19,'DS2024'!$D$5:$D$15,1)+1),
INDEX('DS2024'!$D$5:$D$15,MATCH(R19,'DS2024'!$D$5:$D$15,1)):
INDEX('DS2024'!$D$5:$D$15,MATCH(R19,'DS2024'!$D$5:$D$15,1)+1)),
IF($AB$3=Database!$A$4,
_xlfn.FORECAST.LINEAR(
R19,
INDEX('DS2024'!$H$5:$H$15,MATCH(R19,'DS2024'!$G$5:$G$15,1)):
INDEX('DS2024'!$H$5:$H$15,MATCH(R19,'DS2024'!$G$5:$G$15,1)+1),
INDEX('DS2024'!$G$5:$G$15,MATCH(R19,'DS2024'!$G$5:$G$15,1)):
INDEX('DS2024'!$G$5:$G$15,MATCH(R19,'DS2024'!$G$5:$G$15,1)+1)),
IF($AB$3=Database!$A$5,
_xlfn.FORECAST.LINEAR(
R19,
INDEX('DS2024'!$K$5:$K$15,MATCH(R19,'DS2024'!$J$5:$J$15,1)):
INDEX('DS2024'!$K$5:$K$15,MATCH(R19,'DS2024'!$J$5:$J$15,1)+1),
INDEX('DS2024'!$J$5:$J$15,MATCH(R19,'DS2024'!$J$5:$J$15,1)):
INDEX('DS2024'!$J$5:$J$15,MATCH(R19,'DS2024'!$J$5:$J$15,1)+1)),
IF($AB$3=Database!$A$6,
_xlfn.FORECAST.LINEAR(
R19,
INDEX('DS2024'!$N$5:$N$15,MATCH(R19,'DS2024'!$M$5:$M$15,1)):
INDEX('DS2024'!$N$5:$N$15,MATCH(R19,'DS2024'!$M$5:$M$15,1)+1),
INDEX('DS2024'!$M$5:$M$15,MATCH(R19,'DS2024'!$M$5:$M$15,1)):
INDEX('DS2024'!$M$5:$M$15,MATCH(R19,'DS2024'!$M$5:$M$15,1)+1)),
IF($AB$3=Database!$A$7,
_xlfn.FORECAST.LINEAR(
R19,
INDEX('DS2024'!$Q$5:$Q$15,MATCH(R19,'DS2024'!$P$5:$P$15,1)):
INDEX('DS2024'!$Q$5:$Q$15,MATCH(R19,'DS2024'!$P$5:$P$15,1)+1),
INDEX('DS2024'!$P$5:$P$15,MATCH(R19,'DS2024'!$P$5:$P$15,1)):
INDEX('DS2024'!$P$5:$P$15,MATCH(R19,'DS2024'!$P$5:$P$15,1)+1)),
IF($AB$3=Database!$A$8,
_xlfn.FORECAST.LINEAR(
R19,
INDEX('DS2024'!$T$5:$T$15,MATCH(R19,'DS2024'!$S$5:$S$15,1)):
INDEX('DS2024'!$T$5:$T$15,MATCH(R19,'DS2024'!$S$5:$S$15,1)+1),
INDEX('DS2024'!$S$5:$S$15,MATCH(R19,'DS2024'!$S$5:$S$15,1)):
INDEX('DS2024'!$S$5:$S$15,MATCH(R19,'DS2024'!$S$5:$S$15,1)+1)),
IF($AB$3=Database!$A$9,
_xlfn.FORECAST.LINEAR(
R19,
INDEX('DS2024'!$W$5:$W$15,MATCH(R19,'DS2024'!$V$5:$V$15,1)):
INDEX('DS2024'!$W$5:$W$15,MATCH(R19,'DS2024'!$V$5:$V$15,1)+1),
INDEX('DS2024'!$V$5:$V$15,MATCH(R19,'DS2024'!$V$5:$V$15,1)):
INDEX('DS2024'!$V$5:$V$15,MATCH(R19,'DS2024'!$V$5:$V$15,1)+1)),
IF($AB$3=Database!$A$10,
_xlfn.FORECAST.LINEAR(
R19,
INDEX('DS2024'!$Z$5:$Z$15,MATCH(R19,'DS2024'!$Y$5:$Y$15,1)):
INDEX('DS2024'!$Z$5:$Z$15,MATCH(R19,'DS2024'!$Y$5:$Y$15,1)+1),
INDEX('DS2024'!$Y$5:$Y$15,MATCH(R19,'DS2024'!$Y$5:$Y$15,1)):
INDEX('DS2024'!$Y$5:$Y$15,MATCH(R19,'DS2024'!$Y$5:$Y$15,1)+1))
)))))))))))))))))))</f>
        <v>0.10452807866021824</v>
      </c>
      <c r="AC19" s="82">
        <f t="shared" si="0"/>
        <v>0.46443881275305748</v>
      </c>
      <c r="AD19" s="82">
        <f t="shared" si="1"/>
        <v>0.46518631855386783</v>
      </c>
      <c r="AE19" s="82">
        <f t="shared" si="2"/>
        <v>0.33409451171945304</v>
      </c>
      <c r="AF19" s="82">
        <f t="shared" si="3"/>
        <v>0.46450337007221842</v>
      </c>
      <c r="AG19" s="82">
        <f t="shared" si="4"/>
        <v>0.46357034692266152</v>
      </c>
      <c r="AH19" s="82">
        <f t="shared" si="5"/>
        <v>0.20105559939861134</v>
      </c>
      <c r="AI19" s="82">
        <f t="shared" si="6"/>
        <v>0.46292205552814053</v>
      </c>
      <c r="AJ19" s="83">
        <f t="shared" si="7"/>
        <v>0.46340113879138711</v>
      </c>
      <c r="AK19" s="83">
        <f t="shared" si="8"/>
        <v>0.46443065814432138</v>
      </c>
      <c r="AL19" s="42"/>
      <c r="AM19" s="42"/>
      <c r="AN19" s="42"/>
      <c r="AO19" s="42"/>
      <c r="AP19" s="42"/>
      <c r="AQ19" s="42"/>
      <c r="AR19" s="42"/>
      <c r="AS19" s="42"/>
      <c r="AT19" s="42"/>
      <c r="BD19" s="83" t="e">
        <f>#REF!/10</f>
        <v>#REF!</v>
      </c>
      <c r="BE19" s="83" t="e">
        <f>#REF!/10</f>
        <v>#REF!</v>
      </c>
      <c r="BF19" s="83" t="e">
        <f>#REF!/10</f>
        <v>#REF!</v>
      </c>
      <c r="BG19" s="83" t="e">
        <f>#REF!/10</f>
        <v>#REF!</v>
      </c>
      <c r="BH19" s="83">
        <f t="shared" si="9"/>
        <v>0</v>
      </c>
      <c r="BI19" s="83">
        <f t="shared" si="10"/>
        <v>0</v>
      </c>
      <c r="BJ19" s="83">
        <f t="shared" si="11"/>
        <v>0</v>
      </c>
      <c r="BK19" s="83">
        <f t="shared" si="12"/>
        <v>0</v>
      </c>
      <c r="BL19" s="83">
        <f t="shared" si="13"/>
        <v>0</v>
      </c>
    </row>
    <row r="20" spans="1:64" ht="14.25" customHeight="1">
      <c r="A20" s="31">
        <v>14</v>
      </c>
      <c r="B20" s="42">
        <f>'Evaluasi 100 C'!B20</f>
        <v>108.003</v>
      </c>
      <c r="C20" s="42">
        <f>'Evaluasi 100 C'!C20</f>
        <v>-0.35991697660467903</v>
      </c>
      <c r="D20" s="42">
        <f>'Evaluasi 100 C'!E20</f>
        <v>109.08499999999999</v>
      </c>
      <c r="E20" s="42">
        <f>'Evaluasi 100 C'!F20</f>
        <v>-0.36004679064187162</v>
      </c>
      <c r="F20" s="42">
        <f>'Evaluasi 100 C'!H20</f>
        <v>107.773</v>
      </c>
      <c r="G20" s="42">
        <f>'Evaluasi 100 C'!I20</f>
        <v>-0.22981476606437717</v>
      </c>
      <c r="H20" s="42">
        <f>'Evaluasi 100 C'!K20</f>
        <v>108.202</v>
      </c>
      <c r="I20" s="42">
        <f>'Evaluasi 100 C'!L20</f>
        <v>-0.35994085182963403</v>
      </c>
      <c r="J20" s="42">
        <f>'Evaluasi 100 C'!N20</f>
        <v>106.334</v>
      </c>
      <c r="K20" s="42">
        <f>'Evaluasi 100 C'!O20</f>
        <v>-0.35971673665266946</v>
      </c>
      <c r="L20" s="42">
        <f>'Evaluasi 100 C'!Q20</f>
        <v>107.72799999999999</v>
      </c>
      <c r="M20" s="42">
        <f>'Evaluasi 100 C'!R20</f>
        <v>-1.725095877277083E-2</v>
      </c>
      <c r="N20" s="42">
        <f>'Evaluasi 100 C'!T20</f>
        <v>105.836</v>
      </c>
      <c r="O20" s="42">
        <f>'Evaluasi 100 C'!U20</f>
        <v>-0.35965698860227951</v>
      </c>
      <c r="P20" s="42">
        <f>'Evaluasi 100 C'!W20</f>
        <v>106.474</v>
      </c>
      <c r="Q20" s="42">
        <f>'Evaluasi 100 C'!X20</f>
        <v>-0.35973353329334129</v>
      </c>
      <c r="R20" s="42">
        <f>'Evaluasi 100 C'!Z20</f>
        <v>108.01900000000001</v>
      </c>
      <c r="S20" s="50">
        <f>'Evaluasi 100 C'!AA20</f>
        <v>-0.35991889622075579</v>
      </c>
      <c r="T20" s="50">
        <f>IF($T$3=Database!$A$11,
_xlfn.FORECAST.LINEAR(
B20,
INDEX('DS2024'!$B$20:$B$35,MATCH(B20,'DS2024'!$A$20:$A$35,1)):
INDEX('DS2024'!$B$20:$B$35,MATCH(B20,'DS2024'!$A$20:$A$35,1)+1),
INDEX('DS2024'!$A$20:$A$35,MATCH(B20,'DS2024'!$A$20:$A$35,1)):
INDEX('DS2024'!$A$20:$A$35,MATCH(B20,'DS2024'!$A$20:$A$35,1)+1)),
IF($T$3=Database!$A$12,
_xlfn.FORECAST.LINEAR(
B20,
INDEX('DS2024'!$E$20:$E$35,MATCH(B20,'DS2024'!$D$20:$D$35,1)):
INDEX('DS2024'!$E$20:$E$35,MATCH(B20,'DS2024'!$D$20:$D$35,1)+1),
INDEX('DS2024'!$D$20:$D$35,MATCH(B20,'DS2024'!$D$20:$D$35,1)):
INDEX('DS2024'!$D$20:$D$35,MATCH(B20,'DS2024'!$D$20:$D$35,1)+1)),
IF($T$3=Database!$A$13,
_xlfn.FORECAST.LINEAR(
B20,
INDEX('DS2024'!$H$20:$H$35,MATCH(B20,'DS2024'!$G$20:$G$35,1)):
INDEX('DS2024'!$H$20:$H$35,MATCH(B20,'DS2024'!$G$20:$G$35,1)+1),
INDEX('DS2024'!$G$20:$G$35,MATCH(B20,'DS2024'!$G$20:$G$35,1)):
INDEX('DS2024'!$G$20:$G$35,MATCH(B20,'DS2024'!$G$20:$G$35,1)+1)),
IF($T$3=Database!$A$14,
_xlfn.FORECAST.LINEAR(
B20,
INDEX('DS2024'!$K$20:$K$35,MATCH(B20,'DS2024'!$J$20:$J$35,1)):
INDEX('DS2024'!$K$20:$K$35,MATCH(B20,'DS2024'!$J$20:$J$35,1)+1),
INDEX('DS2024'!$J$20:$J$35,MATCH(B20,'DS2024'!$J$20:$J$35,1)):
INDEX('DS2024'!$J$20:$J$35,MATCH(B20,'DS2024'!$J$20:$J$35,1)+1)),
IF($T$3=Database!$A$15,
_xlfn.FORECAST.LINEAR(
B20,
INDEX('DS2024'!$N$20:$N$35,MATCH(B20,'DS2024'!$M$20:$M$35,1)):
INDEX('DS2024'!$N$20:$N$35,MATCH(B20,'DS2024'!$M$20:$M$35,1)+1),
INDEX('DS2024'!$M$20:$M$35,MATCH(B20,'DS2024'!$M$20:$M$35,1)):
INDEX('DS2024'!$M$20:$M$35,MATCH(B20,'DS2024'!$M$20:$M$35,1)+1)),
IF($T$3=Database!$A$16,
_xlfn.FORECAST.LINEAR(
B20,
INDEX('DS2024'!$Q$20:$Q$35,MATCH(B20,'DS2024'!$P$20:$P$35,1)):
INDEX('DS2024'!$Q$20:$Q$35,MATCH(B20,'DS2024'!$P$20:$P$35,1)+1),
INDEX('DS2024'!$P$20:$P$35,MATCH(B20,'DS2024'!$P$20:$P$35,1)):
INDEX('DS2024'!$P$20:$P$35,MATCH(B20,'DS2024'!$P$20:$P$35,1)+1)),
IF($T$3=Database!$A$17,
_xlfn.FORECAST.LINEAR(
B20,
INDEX('DS2024'!$T$20:$T$35,MATCH(B20,'DS2024'!$S$20:$S$35,1)):
INDEX('DS2024'!$T$20:$T$35,MATCH(B20,'DS2024'!$S$20:$S$35,1)+1),
INDEX('DS2024'!$S$20:$S$35,MATCH(B20,'DS2024'!$S$20:$S$35,1)):
INDEX('DS2024'!$S$20:$S$35,MATCH(B20,'DS2024'!$S$20:$S$35,1)+1)),
IF($T$3=Database!$A$18,
_xlfn.FORECAST.LINEAR(
B20,
INDEX('DS2024'!$W$20:$W$35,MATCH(B20,'DS2024'!$V$20:$V$35,1)):
INDEX('DS2024'!$W$20:$W$35,MATCH(B20,'DS2024'!$V$20:$V$35,1)+1),
INDEX('DS2024'!$V$20:$V$35,MATCH(B20,'DS2024'!$V$20:$V$35,1)):
INDEX('DS2024'!$V$20:$V$35,MATCH(B20,'DS2024'!$V$20:$V$35,1)+1)),
IF($T$3=Database!$A$19,
_xlfn.FORECAST.LINEAR(
B20,
INDEX('DS2024'!$Z$20:$Z$35,MATCH(B20,'DS2024'!$Y$20:$Y$35,1)):
INDEX('DS2024'!$Z$20:$Z$35,MATCH(B20,'DS2024'!$Y$20:$Y$35,1)+1),
INDEX('DS2024'!$Y$20:$Y$35,MATCH(B20,'DS2024'!$Y$20:$Y$35,1)):
INDEX('DS2024'!$Y$20:$Y$35,MATCH(B20,'DS2024'!$Y$20:$Y$35,1)+1)),
IF($T$3=Database!$A$20,
_xlfn.FORECAST.LINEAR(
B20,
INDEX('DS2024'!$AC$20:$AC$35,MATCH(B20,'DS2024'!$AB$20:$AB$35,1)):
INDEX('DS2024'!$AC$20:$AC$35,MATCH(B20,'DS2024'!$AB$20:$AB$35,1)+1),
INDEX('DS2024'!$AB$20:$AB$35,MATCH(B20,'DS2024'!$AB$20:$AB$35,1)):
INDEX('DS2024'!$AB$20:$AB$35,MATCH(B20,'DS2024'!$AB$20:$AB$35,1)+1)),
IF($T$3=Database!$A$2,
_xlfn.FORECAST.LINEAR(
B20,
INDEX('DS2024'!$B$5:$B$15,MATCH(B20,'DS2024'!$A$5:$A$15,1)):
INDEX('DS2024'!$B$5:$B$15,MATCH(B20,'DS2024'!$A$5:$A$15,1)+1),
INDEX('DS2024'!$A$5:$A$15,MATCH(B20,'DS2024'!$A$5:$A$15,1)):
INDEX('DS2024'!$A$5:$A$15,MATCH(B20,'DS2024'!$A$5:$A$15,1)+1)),
IF($T$3=Database!$A$3,
_xlfn.FORECAST.LINEAR(
B20,
INDEX('DS2024'!$E$5:$E$15,MATCH(B20,'DS2024'!$D$5:$D$15,1)):
INDEX('DS2024'!$E$5:$E$15,MATCH(B20,'DS2024'!$D$5:$D$15,1)+1),
INDEX('DS2024'!$D$5:$D$15,MATCH(B20,'DS2024'!$D$5:$D$15,1)):
INDEX('DS2024'!$D$5:$D$15,MATCH(B20,'DS2024'!$D$5:$D$15,1)+1)),
IF($T$3=Database!$A$4,
_xlfn.FORECAST.LINEAR(
B20,
INDEX('DS2024'!$H$5:$H$15,MATCH(B20,'DS2024'!$G$5:$G$15,1)):
INDEX('DS2024'!$H$5:$H$15,MATCH(B20,'DS2024'!$G$5:$G$15,1)+1),
INDEX('DS2024'!$G$5:$G$15,MATCH(B20,'DS2024'!$G$5:$G$15,1)):
INDEX('DS2024'!$G$5:$G$15,MATCH(B20,'DS2024'!$G$5:$G$15,1)+1)),
IF($T$3=Database!$A$5,
_xlfn.FORECAST.LINEAR(
B20,
INDEX('DS2024'!$K$5:$K$15,MATCH(B20,'DS2024'!$J$5:$J$15,1)):
INDEX('DS2024'!$K$5:$K$15,MATCH(B20,'DS2024'!$J$5:$J$15,1)+1),
INDEX('DS2024'!$J$5:$J$15,MATCH(B20,'DS2024'!$J$5:$J$15,1)):
INDEX('DS2024'!$J$5:$J$15,MATCH(B20,'DS2024'!$J$5:$J$15,1)+1)),
IF($T$3=Database!$A$6,
_xlfn.FORECAST.LINEAR(
B20,
INDEX('DS2024'!$N$5:$N$15,MATCH(B20,'DS2024'!$M$5:$M$15,1)):
INDEX('DS2024'!$N$5:$N$15,MATCH(B20,'DS2024'!$M$5:$M$15,1)+1),
INDEX('DS2024'!$M$5:$M$15,MATCH(B20,'DS2024'!$M$5:$M$15,1)):
INDEX('DS2024'!$M$5:$M$15,MATCH(B20,'DS2024'!$M$5:$M$15,1)+1)),
IF($T$3=Database!$A$7,
_xlfn.FORECAST.LINEAR(
B20,
INDEX('DS2024'!$Q$5:$Q$15,MATCH(B20,'DS2024'!$P$5:$P$15,1)):
INDEX('DS2024'!$Q$5:$Q$15,MATCH(B20,'DS2024'!$P$5:$P$15,1)+1),
INDEX('DS2024'!$P$5:$P$15,MATCH(B20,'DS2024'!$P$5:$P$15,1)):
INDEX('DS2024'!$P$5:$P$15,MATCH(B20,'DS2024'!$P$5:$P$15,1)+1)),
IF($T$3=Database!$A$8,
_xlfn.FORECAST.LINEAR(
B20,
INDEX('DS2024'!$T$5:$T$15,MATCH(B20,'DS2024'!$S$5:$S$15,1)):
INDEX('DS2024'!$T$5:$T$15,MATCH(B20,'DS2024'!$S$5:$S$15,1)+1),
INDEX('DS2024'!$S$5:$S$15,MATCH(B20,'DS2024'!$S$5:$S$15,1)):
INDEX('DS2024'!$S$5:$S$15,MATCH(B20,'DS2024'!$S$5:$S$15,1)+1)),
IF($T$3=Database!$A$9,
_xlfn.FORECAST.LINEAR(
B20,
INDEX('DS2024'!$W$5:$W$15,MATCH(B20,'DS2024'!$V$5:$V$15,1)):
INDEX('DS2024'!$W$5:$W$15,MATCH(B20,'DS2024'!$V$5:$V$15,1)+1),
INDEX('DS2024'!$V$5:$V$15,MATCH(B20,'DS2024'!$V$5:$V$15,1)):
INDEX('DS2024'!$V$5:$V$15,MATCH(B20,'DS2024'!$V$5:$V$15,1)+1)),
IF($T$3=Database!$A$10,
_xlfn.FORECAST.LINEAR(
B20,
INDEX('DS2024'!$Z$5:$Z$15,MATCH(B20,'DS2024'!$Y$5:$Y$15,1)):
INDEX('DS2024'!$Z$5:$Z$15,MATCH(B20,'DS2024'!$Y$5:$Y$15,1)+1),
INDEX('DS2024'!$Y$5:$Y$15,MATCH(B20,'DS2024'!$Y$5:$Y$15,1)):
INDEX('DS2024'!$Y$5:$Y$15,MATCH(B20,'DS2024'!$Y$5:$Y$15,1)+1))
)))))))))))))))))))</f>
        <v>0.10459522762700349</v>
      </c>
      <c r="U20" s="50">
        <f>IF($U$3=Database!$A$11,
_xlfn.FORECAST.LINEAR(
D20,
INDEX('DS2024'!$B$20:$B$35,MATCH(D20,'DS2024'!$A$20:$A$35,1)):
INDEX('DS2024'!$B$20:$B$35,MATCH(D20,'DS2024'!$A$20:$A$35,1)+1),
INDEX('DS2024'!$A$20:$A$35,MATCH(D20,'DS2024'!$A$20:$A$35,1)):
INDEX('DS2024'!$A$20:$A$35,MATCH(D20,'DS2024'!$A$20:$A$35,1)+1)),
IF($U$3=Database!$A$12,
_xlfn.FORECAST.LINEAR(
D20,
INDEX('DS2024'!$E$20:$E$35,MATCH(D20,'DS2024'!$D$20:$D$35,1)):
INDEX('DS2024'!$E$20:$E$35,MATCH(D20,'DS2024'!$D$20:$D$35,1)+1),
INDEX('DS2024'!$D$20:$D$35,MATCH(D20,'DS2024'!$D$20:$D$35,1)):
INDEX('DS2024'!$D$20:$D$35,MATCH(D20,'DS2024'!$D$20:$D$35,1)+1)),
IF($U$3=Database!$A$13,
_xlfn.FORECAST.LINEAR(
D20,
INDEX('DS2024'!$H$20:$H$35,MATCH(D20,'DS2024'!$G$20:$G$35,1)):
INDEX('DS2024'!$H$20:$H$35,MATCH(D20,'DS2024'!$G$20:$G$35,1)+1),
INDEX('DS2024'!$G$20:$G$35,MATCH(D20,'DS2024'!$G$20:$G$35,1)):
INDEX('DS2024'!$G$20:$G$35,MATCH(D20,'DS2024'!$G$20:$G$35,1)+1)),
IF($U$3=Database!$A$14,
_xlfn.FORECAST.LINEAR(
D20,
INDEX('DS2024'!$K$20:$K$35,MATCH(D20,'DS2024'!$J$20:$J$35,1)):
INDEX('DS2024'!$K$20:$K$35,MATCH(D20,'DS2024'!$J$20:$J$35,1)+1),
INDEX('DS2024'!$J$20:$J$35,MATCH(D20,'DS2024'!$J$20:$J$35,1)):
INDEX('DS2024'!$J$20:$J$35,MATCH(D20,'DS2024'!$J$20:$J$35,1)+1)),
IF($U$3=Database!$A$15,
_xlfn.FORECAST.LINEAR(
D20,
INDEX('DS2024'!$N$20:$N$35,MATCH(D20,'DS2024'!$M$20:$M$35,1)):
INDEX('DS2024'!$N$20:$N$35,MATCH(D20,'DS2024'!$M$20:$M$35,1)+1),
INDEX('DS2024'!$M$20:$M$35,MATCH(D20,'DS2024'!$M$20:$M$35,1)):
INDEX('DS2024'!$M$20:$M$35,MATCH(D20,'DS2024'!$M$20:$M$35,1)+1)),
IF($U$3=Database!$A$16,
_xlfn.FORECAST.LINEAR(
D20,
INDEX('DS2024'!$Q$20:$Q$35,MATCH(D20,'DS2024'!$P$20:$P$35,1)):
INDEX('DS2024'!$Q$20:$Q$35,MATCH(D20,'DS2024'!$P$20:$P$35,1)+1),
INDEX('DS2024'!$P$20:$P$35,MATCH(D20,'DS2024'!$P$20:$P$35,1)):
INDEX('DS2024'!$P$20:$P$35,MATCH(D20,'DS2024'!$P$20:$P$35,1)+1)),
IF($U$3=Database!$A$17,
_xlfn.FORECAST.LINEAR(
D20,
INDEX('DS2024'!$T$20:$T$35,MATCH(D20,'DS2024'!$S$20:$S$35,1)):
INDEX('DS2024'!$T$20:$T$35,MATCH(D20,'DS2024'!$S$20:$S$35,1)+1),
INDEX('DS2024'!$S$20:$S$35,MATCH(D20,'DS2024'!$S$20:$S$35,1)):
INDEX('DS2024'!$S$20:$S$35,MATCH(D20,'DS2024'!$S$20:$S$35,1)+1)),
IF($U$3=Database!$A$18,
_xlfn.FORECAST.LINEAR(
D20,
INDEX('DS2024'!$W$20:$W$35,MATCH(D20,'DS2024'!$V$20:$V$35,1)):
INDEX('DS2024'!$W$20:$W$35,MATCH(D20,'DS2024'!$V$20:$V$35,1)+1),
INDEX('DS2024'!$V$20:$V$35,MATCH(D20,'DS2024'!$V$20:$V$35,1)):
INDEX('DS2024'!$V$20:$V$35,MATCH(D20,'DS2024'!$V$20:$V$35,1)+1)),
IF($U$3=Database!$A$19,
_xlfn.FORECAST.LINEAR(
D20,
INDEX('DS2024'!$Z$20:$Z$35,MATCH(D20,'DS2024'!$Y$20:$Y$35,1)):
INDEX('DS2024'!$Z$20:$Z$35,MATCH(D20,'DS2024'!$Y$20:$Y$35,1)+1),
INDEX('DS2024'!$Y$20:$Y$35,MATCH(D20,'DS2024'!$Y$20:$Y$35,1)):
INDEX('DS2024'!$Y$20:$Y$35,MATCH(D20,'DS2024'!$Y$20:$Y$35,1)+1)),
IF($U$3=Database!$A$20,
_xlfn.FORECAST.LINEAR(
D20,
INDEX('DS2024'!$AC$20:$AC$35,MATCH(D20,'DS2024'!$AB$20:$AB$35,1)):
INDEX('DS2024'!$AC$20:$AC$35,MATCH(D20,'DS2024'!$AB$20:$AB$35,1)+1),
INDEX('DS2024'!$AB$20:$AB$35,MATCH(D20,'DS2024'!$AB$20:$AB$35,1)):
INDEX('DS2024'!$AB$20:$AB$35,MATCH(D20,'DS2024'!$AB$20:$AB$35,1)+1)),
IF($U$3=Database!$A$2,
_xlfn.FORECAST.LINEAR(
D20,
INDEX('DS2024'!$B$5:$B$15,MATCH(D20,'DS2024'!$A$5:$A$15,1)):
INDEX('DS2024'!$B$5:$B$15,MATCH(D20,'DS2024'!$A$5:$A$15,1)+1),
INDEX('DS2024'!$A$5:$A$15,MATCH(D20,'DS2024'!$A$5:$A$15,1)):
INDEX('DS2024'!$A$5:$A$15,MATCH(D20,'DS2024'!$A$5:$A$15,1)+1)),
IF($U$3=Database!$A$3,
_xlfn.FORECAST.LINEAR(
D20,
INDEX('DS2024'!$E$5:$E$15,MATCH(D20,'DS2024'!$D$5:$D$15,1)):
INDEX('DS2024'!$E$5:$E$15,MATCH(D20,'DS2024'!$D$5:$D$15,1)+1),
INDEX('DS2024'!$D$5:$D$15,MATCH(D20,'DS2024'!$D$5:$D$15,1)):
INDEX('DS2024'!$D$5:$D$15,MATCH(D20,'DS2024'!$D$5:$D$15,1)+1)),
IF($U$3=Database!$A$4,
_xlfn.FORECAST.LINEAR(
D20,
INDEX('DS2024'!$H$5:$H$15,MATCH(D20,'DS2024'!$G$5:$G$15,1)):
INDEX('DS2024'!$H$5:$H$15,MATCH(D20,'DS2024'!$G$5:$G$15,1)+1),
INDEX('DS2024'!$G$5:$G$15,MATCH(D20,'DS2024'!$G$5:$G$15,1)):
INDEX('DS2024'!$G$5:$G$15,MATCH(D20,'DS2024'!$G$5:$G$15,1)+1)),
IF($U$3=Database!$A$5,
_xlfn.FORECAST.LINEAR(
D20,
INDEX('DS2024'!$K$5:$K$15,MATCH(D20,'DS2024'!$J$5:$J$15,1)):
INDEX('DS2024'!$K$5:$K$15,MATCH(D20,'DS2024'!$J$5:$J$15,1)+1),
INDEX('DS2024'!$J$5:$J$15,MATCH(D20,'DS2024'!$J$5:$J$15,1)):
INDEX('DS2024'!$J$5:$J$15,MATCH(D20,'DS2024'!$J$5:$J$15,1)+1)),
IF($U$3=Database!$A$6,
_xlfn.FORECAST.LINEAR(
D20,
INDEX('DS2024'!$N$5:$N$15,MATCH(D20,'DS2024'!$M$5:$M$15,1)):
INDEX('DS2024'!$N$5:$N$15,MATCH(D20,'DS2024'!$M$5:$M$15,1)+1),
INDEX('DS2024'!$M$5:$M$15,MATCH(D20,'DS2024'!$M$5:$M$15,1)):
INDEX('DS2024'!$M$5:$M$15,MATCH(D20,'DS2024'!$M$5:$M$15,1)+1)),
IF($U$3=Database!$A$7,
_xlfn.FORECAST.LINEAR(
D20,
INDEX('DS2024'!$Q$5:$Q$15,MATCH(D20,'DS2024'!$P$5:$P$15,1)):
INDEX('DS2024'!$Q$5:$Q$15,MATCH(D20,'DS2024'!$P$5:$P$15,1)+1),
INDEX('DS2024'!$P$5:$P$15,MATCH(D20,'DS2024'!$P$5:$P$15,1)):
INDEX('DS2024'!$P$5:$P$15,MATCH(D20,'DS2024'!$P$5:$P$15,1)+1)),
IF($U$3=Database!$A$8,
_xlfn.FORECAST.LINEAR(
D20,
INDEX('DS2024'!$T$5:$T$15,MATCH(D20,'DS2024'!$S$5:$S$15,1)):
INDEX('DS2024'!$T$5:$T$15,MATCH(D20,'DS2024'!$S$5:$S$15,1)+1),
INDEX('DS2024'!$S$5:$S$15,MATCH(D20,'DS2024'!$S$5:$S$15,1)):
INDEX('DS2024'!$S$5:$S$15,MATCH(D20,'DS2024'!$S$5:$S$15,1)+1)),
IF($U$3=Database!$A$9,
_xlfn.FORECAST.LINEAR(
D20,
INDEX('DS2024'!$W$5:$W$15,MATCH(D20,'DS2024'!$V$5:$V$15,1)):
INDEX('DS2024'!$W$5:$W$15,MATCH(D20,'DS2024'!$V$5:$V$15,1)+1),
INDEX('DS2024'!$V$5:$V$15,MATCH(D20,'DS2024'!$V$5:$V$15,1)):
INDEX('DS2024'!$V$5:$V$15,MATCH(D20,'DS2024'!$V$5:$V$15,1)+1)),
IF($U$3=Database!$A$10,
_xlfn.FORECAST.LINEAR(
D20,
INDEX('DS2024'!$Z$5:$Z$15,MATCH(D20,'DS2024'!$Y$5:$Y$15,1)):
INDEX('DS2024'!$Z$5:$Z$15,MATCH(D20,'DS2024'!$Y$5:$Y$15,1)+1),
INDEX('DS2024'!$Y$5:$Y$15,MATCH(D20,'DS2024'!$Y$5:$Y$15,1)):
INDEX('DS2024'!$Y$5:$Y$15,MATCH(D20,'DS2024'!$Y$5:$Y$15,1)+1))
)))))))))))))))))))</f>
        <v>0.1052006874775171</v>
      </c>
      <c r="V20" s="50">
        <f>IF($V$3=Database!$A$11,
_xlfn.FORECAST.LINEAR(
F20,
INDEX('DS2024'!$B$20:$B$35,MATCH(F20,'DS2024'!$A$20:$A$35,1)):
INDEX('DS2024'!$B$20:$B$35,MATCH(F20,'DS2024'!$A$20:$A$35,1)+1),
INDEX('DS2024'!$A$20:$A$35,MATCH(F20,'DS2024'!$A$20:$A$35,1)):
INDEX('DS2024'!$A$20:$A$35,MATCH(F20,'DS2024'!$A$20:$A$35,1)+1)),
IF($V$3=Database!$A$12,
_xlfn.FORECAST.LINEAR(
F20,
INDEX('DS2024'!$E$20:$E$35,MATCH(F20,'DS2024'!$D$20:$D$35,1)):
INDEX('DS2024'!$E$20:$E$35,MATCH(F20,'DS2024'!$D$20:$D$35,1)+1),
INDEX('DS2024'!$D$20:$D$35,MATCH(F20,'DS2024'!$D$20:$D$35,1)):
INDEX('DS2024'!$D$20:$D$35,MATCH(F20,'DS2024'!$D$20:$D$35,1)+1)),
IF($V$3=Database!$A$13,
_xlfn.FORECAST.LINEAR(
F20,
INDEX('DS2024'!$H$20:$H$35,MATCH(F20,'DS2024'!$G$20:$G$35,1)):
INDEX('DS2024'!$H$20:$H$35,MATCH(F20,'DS2024'!$G$20:$G$35,1)+1),
INDEX('DS2024'!$G$20:$G$35,MATCH(F20,'DS2024'!$G$20:$G$35,1)):
INDEX('DS2024'!$G$20:$G$35,MATCH(F20,'DS2024'!$G$20:$G$35,1)+1)),
IF($V$3=Database!$A$14,
_xlfn.FORECAST.LINEAR(
F20,
INDEX('DS2024'!$K$20:$K$35,MATCH(F20,'DS2024'!$J$20:$J$35,1)):
INDEX('DS2024'!$K$20:$K$35,MATCH(F20,'DS2024'!$J$20:$J$35,1)+1),
INDEX('DS2024'!$J$20:$J$35,MATCH(F20,'DS2024'!$J$20:$J$35,1)):
INDEX('DS2024'!$J$20:$J$35,MATCH(F20,'DS2024'!$J$20:$J$35,1)+1)),
IF($V$3=Database!$A$15,
_xlfn.FORECAST.LINEAR(
F20,
INDEX('DS2024'!$N$20:$N$35,MATCH(F20,'DS2024'!$M$20:$M$35,1)):
INDEX('DS2024'!$N$20:$N$35,MATCH(F20,'DS2024'!$M$20:$M$35,1)+1),
INDEX('DS2024'!$M$20:$M$35,MATCH(F20,'DS2024'!$M$20:$M$35,1)):
INDEX('DS2024'!$M$20:$M$35,MATCH(F20,'DS2024'!$M$20:$M$35,1)+1)),
IF($V$3=Database!$A$16,
_xlfn.FORECAST.LINEAR(
F20,
INDEX('DS2024'!$Q$20:$Q$35,MATCH(F20,'DS2024'!$P$20:$P$35,1)):
INDEX('DS2024'!$Q$20:$Q$35,MATCH(F20,'DS2024'!$P$20:$P$35,1)+1),
INDEX('DS2024'!$P$20:$P$35,MATCH(F20,'DS2024'!$P$20:$P$35,1)):
INDEX('DS2024'!$P$20:$P$35,MATCH(F20,'DS2024'!$P$20:$P$35,1)+1)),
IF($V$3=Database!$A$17,
_xlfn.FORECAST.LINEAR(
F20,
INDEX('DS2024'!$T$20:$T$35,MATCH(F20,'DS2024'!$S$20:$S$35,1)):
INDEX('DS2024'!$T$20:$T$35,MATCH(F20,'DS2024'!$S$20:$S$35,1)+1),
INDEX('DS2024'!$S$20:$S$35,MATCH(F20,'DS2024'!$S$20:$S$35,1)):
INDEX('DS2024'!$S$20:$S$35,MATCH(F20,'DS2024'!$S$20:$S$35,1)+1)),
IF($V$3=Database!$A$18,
_xlfn.FORECAST.LINEAR(
F20,
INDEX('DS2024'!$W$20:$W$35,MATCH(F20,'DS2024'!$V$20:$V$35,1)):
INDEX('DS2024'!$W$20:$W$35,MATCH(F20,'DS2024'!$V$20:$V$35,1)+1),
INDEX('DS2024'!$V$20:$V$35,MATCH(F20,'DS2024'!$V$20:$V$35,1)):
INDEX('DS2024'!$V$20:$V$35,MATCH(F20,'DS2024'!$V$20:$V$35,1)+1)),
IF($V$3=Database!$A$19,
_xlfn.FORECAST.LINEAR(
F20,
INDEX('DS2024'!$Z$20:$Z$35,MATCH(F20,'DS2024'!$Y$20:$Y$35,1)):
INDEX('DS2024'!$Z$20:$Z$35,MATCH(F20,'DS2024'!$Y$20:$Y$35,1)+1),
INDEX('DS2024'!$Y$20:$Y$35,MATCH(F20,'DS2024'!$Y$20:$Y$35,1)):
INDEX('DS2024'!$Y$20:$Y$35,MATCH(F20,'DS2024'!$Y$20:$Y$35,1)+1)),
IF($V$3=Database!$A$20,
_xlfn.FORECAST.LINEAR(
F20,
INDEX('DS2024'!$AC$20:$AC$35,MATCH(F20,'DS2024'!$AB$20:$AB$35,1)):
INDEX('DS2024'!$AC$20:$AC$35,MATCH(F20,'DS2024'!$AB$20:$AB$35,1)+1),
INDEX('DS2024'!$AB$20:$AB$35,MATCH(F20,'DS2024'!$AB$20:$AB$35,1)):
INDEX('DS2024'!$AB$20:$AB$35,MATCH(F20,'DS2024'!$AB$20:$AB$35,1)+1)),
IF($V$3=Database!$A$2,
_xlfn.FORECAST.LINEAR(
F20,
INDEX('DS2024'!$B$5:$B$15,MATCH(F20,'DS2024'!$A$5:$A$15,1)):
INDEX('DS2024'!$B$5:$B$15,MATCH(F20,'DS2024'!$A$5:$A$15,1)+1),
INDEX('DS2024'!$A$5:$A$15,MATCH(F20,'DS2024'!$A$5:$A$15,1)):
INDEX('DS2024'!$A$5:$A$15,MATCH(F20,'DS2024'!$A$5:$A$15,1)+1)),
IF($V$3=Database!$A$3,
_xlfn.FORECAST.LINEAR(
F20,
INDEX('DS2024'!$E$5:$E$15,MATCH(F20,'DS2024'!$D$5:$D$15,1)):
INDEX('DS2024'!$E$5:$E$15,MATCH(F20,'DS2024'!$D$5:$D$15,1)+1),
INDEX('DS2024'!$D$5:$D$15,MATCH(F20,'DS2024'!$D$5:$D$15,1)):
INDEX('DS2024'!$D$5:$D$15,MATCH(F20,'DS2024'!$D$5:$D$15,1)+1)),
IF($V$3=Database!$A$4,
_xlfn.FORECAST.LINEAR(
F20,
INDEX('DS2024'!$H$5:$H$15,MATCH(F20,'DS2024'!$G$5:$G$15,1)):
INDEX('DS2024'!$H$5:$H$15,MATCH(F20,'DS2024'!$G$5:$G$15,1)+1),
INDEX('DS2024'!$G$5:$G$15,MATCH(F20,'DS2024'!$G$5:$G$15,1)):
INDEX('DS2024'!$G$5:$G$15,MATCH(F20,'DS2024'!$G$5:$G$15,1)+1)),
IF($V$3=Database!$A$5,
_xlfn.FORECAST.LINEAR(
F20,
INDEX('DS2024'!$K$5:$K$15,MATCH(F20,'DS2024'!$J$5:$J$15,1)):
INDEX('DS2024'!$K$5:$K$15,MATCH(F20,'DS2024'!$J$5:$J$15,1)+1),
INDEX('DS2024'!$J$5:$J$15,MATCH(F20,'DS2024'!$J$5:$J$15,1)):
INDEX('DS2024'!$J$5:$J$15,MATCH(F20,'DS2024'!$J$5:$J$15,1)+1)),
IF($V$3=Database!$A$6,
_xlfn.FORECAST.LINEAR(
F20,
INDEX('DS2024'!$N$5:$N$15,MATCH(F20,'DS2024'!$M$5:$M$15,1)):
INDEX('DS2024'!$N$5:$N$15,MATCH(F20,'DS2024'!$M$5:$M$15,1)+1),
INDEX('DS2024'!$M$5:$M$15,MATCH(F20,'DS2024'!$M$5:$M$15,1)):
INDEX('DS2024'!$M$5:$M$15,MATCH(F20,'DS2024'!$M$5:$M$15,1)+1)),
IF($V$3=Database!$A$7,
_xlfn.FORECAST.LINEAR(
F20,
INDEX('DS2024'!$Q$5:$Q$15,MATCH(F20,'DS2024'!$P$5:$P$15,1)):
INDEX('DS2024'!$Q$5:$Q$15,MATCH(F20,'DS2024'!$P$5:$P$15,1)+1),
INDEX('DS2024'!$P$5:$P$15,MATCH(F20,'DS2024'!$P$5:$P$15,1)):
INDEX('DS2024'!$P$5:$P$15,MATCH(F20,'DS2024'!$P$5:$P$15,1)+1)),
IF($V$3=Database!$A$8,
_xlfn.FORECAST.LINEAR(
F20,
INDEX('DS2024'!$T$5:$T$15,MATCH(F20,'DS2024'!$S$5:$S$15,1)):
INDEX('DS2024'!$T$5:$T$15,MATCH(F20,'DS2024'!$S$5:$S$15,1)+1),
INDEX('DS2024'!$S$5:$S$15,MATCH(F20,'DS2024'!$S$5:$S$15,1)):
INDEX('DS2024'!$S$5:$S$15,MATCH(F20,'DS2024'!$S$5:$S$15,1)+1)),
IF($V$3=Database!$A$9,
_xlfn.FORECAST.LINEAR(
F20,
INDEX('DS2024'!$W$5:$W$15,MATCH(F20,'DS2024'!$V$5:$V$15,1)):
INDEX('DS2024'!$W$5:$W$15,MATCH(F20,'DS2024'!$V$5:$V$15,1)+1),
INDEX('DS2024'!$V$5:$V$15,MATCH(F20,'DS2024'!$V$5:$V$15,1)):
INDEX('DS2024'!$V$5:$V$15,MATCH(F20,'DS2024'!$V$5:$V$15,1)+1)),
IF($V$3=Database!$A$10,
_xlfn.FORECAST.LINEAR(
F20,
INDEX('DS2024'!$Z$5:$Z$15,MATCH(F20,'DS2024'!$Y$5:$Y$15,1)):
INDEX('DS2024'!$Z$5:$Z$15,MATCH(F20,'DS2024'!$Y$5:$Y$15,1)+1),
INDEX('DS2024'!$Y$5:$Y$15,MATCH(F20,'DS2024'!$Y$5:$Y$15,1)):
INDEX('DS2024'!$Y$5:$Y$15,MATCH(F20,'DS2024'!$Y$5:$Y$15,1)+1))
)))))))))))))))))))</f>
        <v>0.1046999840076763</v>
      </c>
      <c r="W20" s="50">
        <f>IF($W$3=Database!$A$11,
_xlfn.FORECAST.LINEAR(
H20,
INDEX('DS2024'!$B$20:$B$35,MATCH(H20,'DS2024'!$A$20:$A$35,1)):
INDEX('DS2024'!$B$20:$B$35,MATCH(H20,'DS2024'!$A$20:$A$35,1)+1),
INDEX('DS2024'!$A$20:$A$35,MATCH(H20,'DS2024'!$A$20:$A$35,1)):
INDEX('DS2024'!$A$20:$A$35,MATCH(H20,'DS2024'!$A$20:$A$35,1)+1)),
IF($W$3=Database!$A$12,
_xlfn.FORECAST.LINEAR(
H20,
INDEX('DS2024'!$E$20:$E$35,MATCH(H20,'DS2024'!$D$20:$D$35,1)):
INDEX('DS2024'!$E$20:$E$35,MATCH(H20,'DS2024'!$D$20:$D$35,1)+1),
INDEX('DS2024'!$D$20:$D$35,MATCH(H20,'DS2024'!$D$20:$D$35,1)):
INDEX('DS2024'!$D$20:$D$35,MATCH(H20,'DS2024'!$D$20:$D$35,1)+1)),
IF($W$3=Database!$A$13,
_xlfn.FORECAST.LINEAR(
H20,
INDEX('DS2024'!$H$20:$H$35,MATCH(H20,'DS2024'!$G$20:$G$35,1)):
INDEX('DS2024'!$H$20:$H$35,MATCH(H20,'DS2024'!$G$20:$G$35,1)+1),
INDEX('DS2024'!$G$20:$G$35,MATCH(H20,'DS2024'!$G$20:$G$35,1)):
INDEX('DS2024'!$G$20:$G$35,MATCH(H20,'DS2024'!$G$20:$G$35,1)+1)),
IF($W$3=Database!$A$14,
_xlfn.FORECAST.LINEAR(
H20,
INDEX('DS2024'!$K$20:$K$35,MATCH(H20,'DS2024'!$J$20:$J$35,1)):
INDEX('DS2024'!$K$20:$K$35,MATCH(H20,'DS2024'!$J$20:$J$35,1)+1),
INDEX('DS2024'!$J$20:$J$35,MATCH(H20,'DS2024'!$J$20:$J$35,1)):
INDEX('DS2024'!$J$20:$J$35,MATCH(H20,'DS2024'!$J$20:$J$35,1)+1)),
IF($W$3=Database!$A$15,
_xlfn.FORECAST.LINEAR(
H20,
INDEX('DS2024'!$N$20:$N$35,MATCH(H20,'DS2024'!$M$20:$M$35,1)):
INDEX('DS2024'!$N$20:$N$35,MATCH(H20,'DS2024'!$M$20:$M$35,1)+1),
INDEX('DS2024'!$M$20:$M$35,MATCH(H20,'DS2024'!$M$20:$M$35,1)):
INDEX('DS2024'!$M$20:$M$35,MATCH(H20,'DS2024'!$M$20:$M$35,1)+1)),
IF($W$3=Database!$A$16,
_xlfn.FORECAST.LINEAR(
H20,
INDEX('DS2024'!$Q$20:$Q$35,MATCH(H20,'DS2024'!$P$20:$P$35,1)):
INDEX('DS2024'!$Q$20:$Q$35,MATCH(H20,'DS2024'!$P$20:$P$35,1)+1),
INDEX('DS2024'!$P$20:$P$35,MATCH(H20,'DS2024'!$P$20:$P$35,1)):
INDEX('DS2024'!$P$20:$P$35,MATCH(H20,'DS2024'!$P$20:$P$35,1)+1)),
IF($W$3=Database!$A$17,
_xlfn.FORECAST.LINEAR(
H20,
INDEX('DS2024'!$T$20:$T$35,MATCH(H20,'DS2024'!$S$20:$S$35,1)):
INDEX('DS2024'!$T$20:$T$35,MATCH(H20,'DS2024'!$S$20:$S$35,1)+1),
INDEX('DS2024'!$S$20:$S$35,MATCH(H20,'DS2024'!$S$20:$S$35,1)):
INDEX('DS2024'!$S$20:$S$35,MATCH(H20,'DS2024'!$S$20:$S$35,1)+1)),
IF($W$3=Database!$A$18,
_xlfn.FORECAST.LINEAR(
H20,
INDEX('DS2024'!$W$20:$W$35,MATCH(H20,'DS2024'!$V$20:$V$35,1)):
INDEX('DS2024'!$W$20:$W$35,MATCH(H20,'DS2024'!$V$20:$V$35,1)+1),
INDEX('DS2024'!$V$20:$V$35,MATCH(H20,'DS2024'!$V$20:$V$35,1)):
INDEX('DS2024'!$V$20:$V$35,MATCH(H20,'DS2024'!$V$20:$V$35,1)+1)),
IF($W$3=Database!$A$19,
_xlfn.FORECAST.LINEAR(
H20,
INDEX('DS2024'!$Z$20:$Z$35,MATCH(H20,'DS2024'!$Y$20:$Y$35,1)):
INDEX('DS2024'!$Z$20:$Z$35,MATCH(H20,'DS2024'!$Y$20:$Y$35,1)+1),
INDEX('DS2024'!$Y$20:$Y$35,MATCH(H20,'DS2024'!$Y$20:$Y$35,1)):
INDEX('DS2024'!$Y$20:$Y$35,MATCH(H20,'DS2024'!$Y$20:$Y$35,1)+1)),
IF($W$3=Database!$A$20,
_xlfn.FORECAST.LINEAR(
H20,
INDEX('DS2024'!$AC$20:$AC$35,MATCH(H20,'DS2024'!$AB$20:$AB$35,1)):
INDEX('DS2024'!$AC$20:$AC$35,MATCH(H20,'DS2024'!$AB$20:$AB$35,1)+1),
INDEX('DS2024'!$AB$20:$AB$35,MATCH(H20,'DS2024'!$AB$20:$AB$35,1)):
INDEX('DS2024'!$AB$20:$AB$35,MATCH(H20,'DS2024'!$AB$20:$AB$35,1)+1)),
IF($W$3=Database!$A$2,
_xlfn.FORECAST.LINEAR(
H20,
INDEX('DS2024'!$B$5:$B$15,MATCH(H20,'DS2024'!$A$5:$A$15,1)):
INDEX('DS2024'!$B$5:$B$15,MATCH(H20,'DS2024'!$A$5:$A$15,1)+1),
INDEX('DS2024'!$A$5:$A$15,MATCH(H20,'DS2024'!$A$5:$A$15,1)):
INDEX('DS2024'!$A$5:$A$15,MATCH(H20,'DS2024'!$A$5:$A$15,1)+1)),
IF($W$3=Database!$A$3,
_xlfn.FORECAST.LINEAR(
H20,
INDEX('DS2024'!$E$5:$E$15,MATCH(H20,'DS2024'!$D$5:$D$15,1)):
INDEX('DS2024'!$E$5:$E$15,MATCH(H20,'DS2024'!$D$5:$D$15,1)+1),
INDEX('DS2024'!$D$5:$D$15,MATCH(H20,'DS2024'!$D$5:$D$15,1)):
INDEX('DS2024'!$D$5:$D$15,MATCH(H20,'DS2024'!$D$5:$D$15,1)+1)),
IF($W$3=Database!$A$4,
_xlfn.FORECAST.LINEAR(
H20,
INDEX('DS2024'!$H$5:$H$15,MATCH(H20,'DS2024'!$G$5:$G$15,1)):
INDEX('DS2024'!$H$5:$H$15,MATCH(H20,'DS2024'!$G$5:$G$15,1)+1),
INDEX('DS2024'!$G$5:$G$15,MATCH(H20,'DS2024'!$G$5:$G$15,1)):
INDEX('DS2024'!$G$5:$G$15,MATCH(H20,'DS2024'!$G$5:$G$15,1)+1)),
IF($W$3=Database!$A$5,
_xlfn.FORECAST.LINEAR(
H20,
INDEX('DS2024'!$K$5:$K$15,MATCH(H20,'DS2024'!$J$5:$J$15,1)):
INDEX('DS2024'!$K$5:$K$15,MATCH(H20,'DS2024'!$J$5:$J$15,1)+1),
INDEX('DS2024'!$J$5:$J$15,MATCH(H20,'DS2024'!$J$5:$J$15,1)):
INDEX('DS2024'!$J$5:$J$15,MATCH(H20,'DS2024'!$J$5:$J$15,1)+1)),
IF($W$3=Database!$A$6,
_xlfn.FORECAST.LINEAR(
H20,
INDEX('DS2024'!$N$5:$N$15,MATCH(H20,'DS2024'!$M$5:$M$15,1)):
INDEX('DS2024'!$N$5:$N$15,MATCH(H20,'DS2024'!$M$5:$M$15,1)+1),
INDEX('DS2024'!$M$5:$M$15,MATCH(H20,'DS2024'!$M$5:$M$15,1)):
INDEX('DS2024'!$M$5:$M$15,MATCH(H20,'DS2024'!$M$5:$M$15,1)+1)),
IF($W$3=Database!$A$7,
_xlfn.FORECAST.LINEAR(
H20,
INDEX('DS2024'!$Q$5:$Q$15,MATCH(H20,'DS2024'!$P$5:$P$15,1)):
INDEX('DS2024'!$Q$5:$Q$15,MATCH(H20,'DS2024'!$P$5:$P$15,1)+1),
INDEX('DS2024'!$P$5:$P$15,MATCH(H20,'DS2024'!$P$5:$P$15,1)):
INDEX('DS2024'!$P$5:$P$15,MATCH(H20,'DS2024'!$P$5:$P$15,1)+1)),
IF($W$3=Database!$A$8,
_xlfn.FORECAST.LINEAR(
H20,
INDEX('DS2024'!$T$5:$T$15,MATCH(H20,'DS2024'!$S$5:$S$15,1)):
INDEX('DS2024'!$T$5:$T$15,MATCH(H20,'DS2024'!$S$5:$S$15,1)+1),
INDEX('DS2024'!$S$5:$S$15,MATCH(H20,'DS2024'!$S$5:$S$15,1)):
INDEX('DS2024'!$S$5:$S$15,MATCH(H20,'DS2024'!$S$5:$S$15,1)+1)),
IF($W$3=Database!$A$9,
_xlfn.FORECAST.LINEAR(
H20,
INDEX('DS2024'!$W$5:$W$15,MATCH(H20,'DS2024'!$V$5:$V$15,1)):
INDEX('DS2024'!$W$5:$W$15,MATCH(H20,'DS2024'!$V$5:$V$15,1)+1),
INDEX('DS2024'!$V$5:$V$15,MATCH(H20,'DS2024'!$V$5:$V$15,1)):
INDEX('DS2024'!$V$5:$V$15,MATCH(H20,'DS2024'!$V$5:$V$15,1)+1)),
IF($W$3=Database!$A$10,
_xlfn.FORECAST.LINEAR(
H20,
INDEX('DS2024'!$Z$5:$Z$15,MATCH(H20,'DS2024'!$Y$5:$Y$15,1)):
INDEX('DS2024'!$Z$5:$Z$15,MATCH(H20,'DS2024'!$Y$5:$Y$15,1)+1),
INDEX('DS2024'!$Y$5:$Y$15,MATCH(H20,'DS2024'!$Y$5:$Y$15,1)):
INDEX('DS2024'!$Y$5:$Y$15,MATCH(H20,'DS2024'!$Y$5:$Y$15,1)+1))
)))))))))))))))))))</f>
        <v>0.10470658299692234</v>
      </c>
      <c r="X20" s="50">
        <f>IF($X$3=Database!$A$11,
_xlfn.FORECAST.LINEAR(
J20,
INDEX('DS2024'!$B$20:$B$35,MATCH(J20,'DS2024'!$A$20:$A$35,1)):
INDEX('DS2024'!$B$20:$B$35,MATCH(J20,'DS2024'!$A$20:$A$35,1)+1),
INDEX('DS2024'!$A$20:$A$35,MATCH(J20,'DS2024'!$A$20:$A$35,1)):
INDEX('DS2024'!$A$20:$A$35,MATCH(J20,'DS2024'!$A$20:$A$35,1)+1)),
IF($X$3=Database!$A$12,
_xlfn.FORECAST.LINEAR(
J20,
INDEX('DS2024'!$E$20:$E$35,MATCH(J20,'DS2024'!$D$20:$D$35,1)):
INDEX('DS2024'!$E$20:$E$35,MATCH(J20,'DS2024'!$D$20:$D$35,1)+1),
INDEX('DS2024'!$D$20:$D$35,MATCH(J20,'DS2024'!$D$20:$D$35,1)):
INDEX('DS2024'!$D$20:$D$35,MATCH(J20,'DS2024'!$D$20:$D$35,1)+1)),
IF($X$3=Database!$A$13,
_xlfn.FORECAST.LINEAR(
J20,
INDEX('DS2024'!$H$20:$H$35,MATCH(J20,'DS2024'!$G$20:$G$35,1)):
INDEX('DS2024'!$H$20:$H$35,MATCH(J20,'DS2024'!$G$20:$G$35,1)+1),
INDEX('DS2024'!$G$20:$G$35,MATCH(J20,'DS2024'!$G$20:$G$35,1)):
INDEX('DS2024'!$G$20:$G$35,MATCH(J20,'DS2024'!$G$20:$G$35,1)+1)),
IF($X$3=Database!$A$14,
_xlfn.FORECAST.LINEAR(
J20,
INDEX('DS2024'!$K$20:$K$35,MATCH(J20,'DS2024'!$J$20:$J$35,1)):
INDEX('DS2024'!$K$20:$K$35,MATCH(J20,'DS2024'!$J$20:$J$35,1)+1),
INDEX('DS2024'!$J$20:$J$35,MATCH(J20,'DS2024'!$J$20:$J$35,1)):
INDEX('DS2024'!$J$20:$J$35,MATCH(J20,'DS2024'!$J$20:$J$35,1)+1)),
IF($X$3=Database!$A$15,
_xlfn.FORECAST.LINEAR(
J20,
INDEX('DS2024'!$N$20:$N$35,MATCH(J20,'DS2024'!$M$20:$M$35,1)):
INDEX('DS2024'!$N$20:$N$35,MATCH(J20,'DS2024'!$M$20:$M$35,1)+1),
INDEX('DS2024'!$M$20:$M$35,MATCH(J20,'DS2024'!$M$20:$M$35,1)):
INDEX('DS2024'!$M$20:$M$35,MATCH(J20,'DS2024'!$M$20:$M$35,1)+1)),
IF($X$3=Database!$A$16,
_xlfn.FORECAST.LINEAR(
J20,
INDEX('DS2024'!$Q$20:$Q$35,MATCH(J20,'DS2024'!$P$20:$P$35,1)):
INDEX('DS2024'!$Q$20:$Q$35,MATCH(J20,'DS2024'!$P$20:$P$35,1)+1),
INDEX('DS2024'!$P$20:$P$35,MATCH(J20,'DS2024'!$P$20:$P$35,1)):
INDEX('DS2024'!$P$20:$P$35,MATCH(J20,'DS2024'!$P$20:$P$35,1)+1)),
IF($X$3=Database!$A$17,
_xlfn.FORECAST.LINEAR(
J20,
INDEX('DS2024'!$T$20:$T$35,MATCH(J20,'DS2024'!$S$20:$S$35,1)):
INDEX('DS2024'!$T$20:$T$35,MATCH(J20,'DS2024'!$S$20:$S$35,1)+1),
INDEX('DS2024'!$S$20:$S$35,MATCH(J20,'DS2024'!$S$20:$S$35,1)):
INDEX('DS2024'!$S$20:$S$35,MATCH(J20,'DS2024'!$S$20:$S$35,1)+1)),
IF($X$3=Database!$A$18,
_xlfn.FORECAST.LINEAR(
J20,
INDEX('DS2024'!$W$20:$W$35,MATCH(J20,'DS2024'!$V$20:$V$35,1)):
INDEX('DS2024'!$W$20:$W$35,MATCH(J20,'DS2024'!$V$20:$V$35,1)+1),
INDEX('DS2024'!$V$20:$V$35,MATCH(J20,'DS2024'!$V$20:$V$35,1)):
INDEX('DS2024'!$V$20:$V$35,MATCH(J20,'DS2024'!$V$20:$V$35,1)+1)),
IF($X$3=Database!$A$19,
_xlfn.FORECAST.LINEAR(
J20,
INDEX('DS2024'!$Z$20:$Z$35,MATCH(J20,'DS2024'!$Y$20:$Y$35,1)):
INDEX('DS2024'!$Z$20:$Z$35,MATCH(J20,'DS2024'!$Y$20:$Y$35,1)+1),
INDEX('DS2024'!$Y$20:$Y$35,MATCH(J20,'DS2024'!$Y$20:$Y$35,1)):
INDEX('DS2024'!$Y$20:$Y$35,MATCH(J20,'DS2024'!$Y$20:$Y$35,1)+1)),
IF($X$3=Database!$A$20,
_xlfn.FORECAST.LINEAR(
J20,
INDEX('DS2024'!$AC$20:$AC$35,MATCH(J20,'DS2024'!$AB$20:$AB$35,1)):
INDEX('DS2024'!$AC$20:$AC$35,MATCH(J20,'DS2024'!$AB$20:$AB$35,1)+1),
INDEX('DS2024'!$AB$20:$AB$35,MATCH(J20,'DS2024'!$AB$20:$AB$35,1)):
INDEX('DS2024'!$AB$20:$AB$35,MATCH(J20,'DS2024'!$AB$20:$AB$35,1)+1)),
IF($X$3=Database!$A$2,
_xlfn.FORECAST.LINEAR(
J20,
INDEX('DS2024'!$B$5:$B$15,MATCH(J20,'DS2024'!$A$5:$A$15,1)):
INDEX('DS2024'!$B$5:$B$15,MATCH(J20,'DS2024'!$A$5:$A$15,1)+1),
INDEX('DS2024'!$A$5:$A$15,MATCH(J20,'DS2024'!$A$5:$A$15,1)):
INDEX('DS2024'!$A$5:$A$15,MATCH(J20,'DS2024'!$A$5:$A$15,1)+1)),
IF($X$3=Database!$A$3,
_xlfn.FORECAST.LINEAR(
J20,
INDEX('DS2024'!$E$5:$E$15,MATCH(J20,'DS2024'!$D$5:$D$15,1)):
INDEX('DS2024'!$E$5:$E$15,MATCH(J20,'DS2024'!$D$5:$D$15,1)+1),
INDEX('DS2024'!$D$5:$D$15,MATCH(J20,'DS2024'!$D$5:$D$15,1)):
INDEX('DS2024'!$D$5:$D$15,MATCH(J20,'DS2024'!$D$5:$D$15,1)+1)),
IF($X$3=Database!$A$4,
_xlfn.FORECAST.LINEAR(
J20,
INDEX('DS2024'!$H$5:$H$15,MATCH(J20,'DS2024'!$G$5:$G$15,1)):
INDEX('DS2024'!$H$5:$H$15,MATCH(J20,'DS2024'!$G$5:$G$15,1)+1),
INDEX('DS2024'!$G$5:$G$15,MATCH(J20,'DS2024'!$G$5:$G$15,1)):
INDEX('DS2024'!$G$5:$G$15,MATCH(J20,'DS2024'!$G$5:$G$15,1)+1)),
IF($X$3=Database!$A$5,
_xlfn.FORECAST.LINEAR(
J20,
INDEX('DS2024'!$K$5:$K$15,MATCH(J20,'DS2024'!$J$5:$J$15,1)):
INDEX('DS2024'!$K$5:$K$15,MATCH(J20,'DS2024'!$J$5:$J$15,1)+1),
INDEX('DS2024'!$J$5:$J$15,MATCH(J20,'DS2024'!$J$5:$J$15,1)):
INDEX('DS2024'!$J$5:$J$15,MATCH(J20,'DS2024'!$J$5:$J$15,1)+1)),
IF($X$3=Database!$A$6,
_xlfn.FORECAST.LINEAR(
J20,
INDEX('DS2024'!$N$5:$N$15,MATCH(J20,'DS2024'!$M$5:$M$15,1)):
INDEX('DS2024'!$N$5:$N$15,MATCH(J20,'DS2024'!$M$5:$M$15,1)+1),
INDEX('DS2024'!$M$5:$M$15,MATCH(J20,'DS2024'!$M$5:$M$15,1)):
INDEX('DS2024'!$M$5:$M$15,MATCH(J20,'DS2024'!$M$5:$M$15,1)+1)),
IF($X$3=Database!$A$7,
_xlfn.FORECAST.LINEAR(
J20,
INDEX('DS2024'!$Q$5:$Q$15,MATCH(J20,'DS2024'!$P$5:$P$15,1)):
INDEX('DS2024'!$Q$5:$Q$15,MATCH(J20,'DS2024'!$P$5:$P$15,1)+1),
INDEX('DS2024'!$P$5:$P$15,MATCH(J20,'DS2024'!$P$5:$P$15,1)):
INDEX('DS2024'!$P$5:$P$15,MATCH(J20,'DS2024'!$P$5:$P$15,1)+1)),
IF($X$3=Database!$A$8,
_xlfn.FORECAST.LINEAR(
J20,
INDEX('DS2024'!$T$5:$T$15,MATCH(J20,'DS2024'!$S$5:$S$15,1)):
INDEX('DS2024'!$T$5:$T$15,MATCH(J20,'DS2024'!$S$5:$S$15,1)+1),
INDEX('DS2024'!$S$5:$S$15,MATCH(J20,'DS2024'!$S$5:$S$15,1)):
INDEX('DS2024'!$S$5:$S$15,MATCH(J20,'DS2024'!$S$5:$S$15,1)+1)),
IF($T$3=Database!$A$9,
_xlfn.FORECAST.LINEAR(
J20,
INDEX('DS2024'!$W$5:$W$15,MATCH(J20,'DS2024'!$V$5:$V$15,1)):
INDEX('DS2024'!$W$5:$W$15,MATCH(J20,'DS2024'!$V$5:$V$15,1)+1),
INDEX('DS2024'!$V$5:$V$15,MATCH(J20,'DS2024'!$V$5:$V$15,1)):
INDEX('DS2024'!$V$5:$V$15,MATCH(J20,'DS2024'!$V$5:$V$15,1)+1)),
IF($T$3=Database!$A$10,
_xlfn.FORECAST.LINEAR(
J20,
INDEX('DS2024'!$Z$5:$Z$15,MATCH(J20,'DS2024'!$Y$5:$Y$15,1)):
INDEX('DS2024'!$Z$5:$Z$15,MATCH(J20,'DS2024'!$Y$5:$Y$15,1)+1),
INDEX('DS2024'!$Y$5:$Y$15,MATCH(J20,'DS2024'!$Y$5:$Y$15,1)):
INDEX('DS2024'!$Y$5:$Y$15,MATCH(J20,'DS2024'!$Y$5:$Y$15,1)+1))
)))))))))))))))))))</f>
        <v>0.1036612974139654</v>
      </c>
      <c r="Y20" s="50">
        <f>IF($Y$3=Database!$A$11,
_xlfn.FORECAST.LINEAR(
L20,
INDEX('DS2024'!$B$20:$B$35,MATCH(L20,'DS2024'!$A$20:$A$35,1)):
INDEX('DS2024'!$B$20:$B$35,MATCH(L20,'DS2024'!$A$20:$A$35,1)+1),
INDEX('DS2024'!$A$20:$A$35,MATCH(L20,'DS2024'!$A$20:$A$35,1)):
INDEX('DS2024'!$A$20:$A$35,MATCH(L20,'DS2024'!$A$20:$A$35,1)+1)),
IF($Y$3=Database!$A$12,
_xlfn.FORECAST.LINEAR(
L20,
INDEX('DS2024'!$E$20:$E$35,MATCH(L20,'DS2024'!$D$20:$D$35,1)):
INDEX('DS2024'!$E$20:$E$35,MATCH(L20,'DS2024'!$D$20:$D$35,1)+1),
INDEX('DS2024'!$D$20:$D$35,MATCH(L20,'DS2024'!$D$20:$D$35,1)):
INDEX('DS2024'!$D$20:$D$35,MATCH(L20,'DS2024'!$D$20:$D$35,1)+1)),
IF($Y$3=Database!$A$13,
_xlfn.FORECAST.LINEAR(
L20,
INDEX('DS2024'!$H$20:$H$35,MATCH(L20,'DS2024'!$G$20:$G$35,1)):
INDEX('DS2024'!$H$20:$H$35,MATCH(L20,'DS2024'!$G$20:$G$35,1)+1),
INDEX('DS2024'!$G$20:$G$35,MATCH(L20,'DS2024'!$G$20:$G$35,1)):
INDEX('DS2024'!$G$20:$G$35,MATCH(L20,'DS2024'!$G$20:$G$35,1)+1)),
IF($Y$3=Database!$A$14,
_xlfn.FORECAST.LINEAR(
L20,
INDEX('DS2024'!$K$20:$K$35,MATCH(L20,'DS2024'!$J$20:$J$35,1)):
INDEX('DS2024'!$K$20:$K$35,MATCH(L20,'DS2024'!$J$20:$J$35,1)+1),
INDEX('DS2024'!$J$20:$J$35,MATCH(L20,'DS2024'!$J$20:$J$35,1)):
INDEX('DS2024'!$J$20:$J$35,MATCH(L20,'DS2024'!$J$20:$J$35,1)+1)),
IF($Y$3=Database!$A$15,
_xlfn.FORECAST.LINEAR(
L20,
INDEX('DS2024'!$N$20:$N$35,MATCH(L20,'DS2024'!$M$20:$M$35,1)):
INDEX('DS2024'!$N$20:$N$35,MATCH(L20,'DS2024'!$M$20:$M$35,1)+1),
INDEX('DS2024'!$M$20:$M$35,MATCH(L20,'DS2024'!$M$20:$M$35,1)):
INDEX('DS2024'!$M$20:$M$35,MATCH(L20,'DS2024'!$M$20:$M$35,1)+1)),
IF($Y$3=Database!$A$16,
_xlfn.FORECAST.LINEAR(
L20,
INDEX('DS2024'!$Q$20:$Q$35,MATCH(L20,'DS2024'!$P$20:$P$35,1)):
INDEX('DS2024'!$Q$20:$Q$35,MATCH(L20,'DS2024'!$P$20:$P$35,1)+1),
INDEX('DS2024'!$P$20:$P$35,MATCH(L20,'DS2024'!$P$20:$P$35,1)):
INDEX('DS2024'!$P$20:$P$35,MATCH(L20,'DS2024'!$P$20:$P$35,1)+1)),
IF($Y$3=Database!$A$17,
_xlfn.FORECAST.LINEAR(
L20,
INDEX('DS2024'!$T$20:$T$35,MATCH(L20,'DS2024'!$S$20:$S$35,1)):
INDEX('DS2024'!$T$20:$T$35,MATCH(L20,'DS2024'!$S$20:$S$35,1)+1),
INDEX('DS2024'!$S$20:$S$35,MATCH(L20,'DS2024'!$S$20:$S$35,1)):
INDEX('DS2024'!$S$20:$S$35,MATCH(L20,'DS2024'!$S$20:$S$35,1)+1)),
IF($Y$3=Database!$A$18,
_xlfn.FORECAST.LINEAR(
L20,
INDEX('DS2024'!$W$20:$W$35,MATCH(L20,'DS2024'!$V$20:$V$35,1)):
INDEX('DS2024'!$W$20:$W$35,MATCH(L20,'DS2024'!$V$20:$V$35,1)+1),
INDEX('DS2024'!$V$20:$V$35,MATCH(L20,'DS2024'!$V$20:$V$35,1)):
INDEX('DS2024'!$V$20:$V$35,MATCH(L20,'DS2024'!$V$20:$V$35,1)+1)),
IF($Y$3=Database!$A$19,
_xlfn.FORECAST.LINEAR(
L20,
INDEX('DS2024'!$Z$20:$Z$35,MATCH(L20,'DS2024'!$Y$20:$Y$35,1)):
INDEX('DS2024'!$Z$20:$Z$35,MATCH(L20,'DS2024'!$Y$20:$Y$35,1)+1),
INDEX('DS2024'!$Y$20:$Y$35,MATCH(L20,'DS2024'!$Y$20:$Y$35,1)):
INDEX('DS2024'!$Y$20:$Y$35,MATCH(L20,'DS2024'!$Y$20:$Y$35,1)+1)),
IF($Y$3=Database!$A$20,
_xlfn.FORECAST.LINEAR(
L20,
INDEX('DS2024'!$AC$20:$AC$35,MATCH(L20,'DS2024'!$AB$20:$AB$35,1)):
INDEX('DS2024'!$AC$20:$AC$35,MATCH(L20,'DS2024'!$AB$20:$AB$35,1)+1),
INDEX('DS2024'!$AB$20:$AB$35,MATCH(L20,'DS2024'!$AB$20:$AB$35,1)):
INDEX('DS2024'!$AB$20:$AB$35,MATCH(L20,'DS2024'!$AB$20:$AB$35,1)+1)),
IF($Y$3=Database!$A$2,
_xlfn.FORECAST.LINEAR(
L20,
INDEX('DS2024'!$B$5:$B$15,MATCH(L20,'DS2024'!$A$5:$A$15,1)):
INDEX('DS2024'!$B$5:$B$15,MATCH(L20,'DS2024'!$A$5:$A$15,1)+1),
INDEX('DS2024'!$A$5:$A$15,MATCH(L20,'DS2024'!$A$5:$A$15,1)):
INDEX('DS2024'!$A$5:$A$15,MATCH(L20,'DS2024'!$A$5:$A$15,1)+1)),
IF($Y$3=Database!$A$3,
_xlfn.FORECAST.LINEAR(
L20,
INDEX('DS2024'!$E$5:$E$15,MATCH(L20,'DS2024'!$D$5:$D$15,1)):
INDEX('DS2024'!$E$5:$E$15,MATCH(L20,'DS2024'!$D$5:$D$15,1)+1),
INDEX('DS2024'!$D$5:$D$15,MATCH(L20,'DS2024'!$D$5:$D$15,1)):
INDEX('DS2024'!$D$5:$D$15,MATCH(L20,'DS2024'!$D$5:$D$15,1)+1)),
IF($Y$3=Database!$A$4,
_xlfn.FORECAST.LINEAR(
L20,
INDEX('DS2024'!$H$5:$H$15,MATCH(L20,'DS2024'!$G$5:$G$15,1)):
INDEX('DS2024'!$H$5:$H$15,MATCH(L20,'DS2024'!$G$5:$G$15,1)+1),
INDEX('DS2024'!$G$5:$G$15,MATCH(L20,'DS2024'!$G$5:$G$15,1)):
INDEX('DS2024'!$G$5:$G$15,MATCH(L20,'DS2024'!$G$5:$G$15,1)+1)),
IF($Y$3=Database!$A$5,
_xlfn.FORECAST.LINEAR(
L20,
INDEX('DS2024'!$K$5:$K$15,MATCH(L20,'DS2024'!$J$5:$J$15,1)):
INDEX('DS2024'!$K$5:$K$15,MATCH(L20,'DS2024'!$J$5:$J$15,1)+1),
INDEX('DS2024'!$J$5:$J$15,MATCH(L20,'DS2024'!$J$5:$J$15,1)):
INDEX('DS2024'!$J$5:$J$15,MATCH(L20,'DS2024'!$J$5:$J$15,1)+1)),
IF($Y$3=Database!$A$6,
_xlfn.FORECAST.LINEAR(
L20,
INDEX('DS2024'!$N$5:$N$15,MATCH(L20,'DS2024'!$M$5:$M$15,1)):
INDEX('DS2024'!$N$5:$N$15,MATCH(L20,'DS2024'!$M$5:$M$15,1)+1),
INDEX('DS2024'!$M$5:$M$15,MATCH(L20,'DS2024'!$M$5:$M$15,1)):
INDEX('DS2024'!$M$5:$M$15,MATCH(L20,'DS2024'!$M$5:$M$15,1)+1)),
IF($Y$3=Database!$A$7,
_xlfn.FORECAST.LINEAR(
L20,
INDEX('DS2024'!$Q$5:$Q$15,MATCH(L20,'DS2024'!$P$5:$P$15,1)):
INDEX('DS2024'!$Q$5:$Q$15,MATCH(L20,'DS2024'!$P$5:$P$15,1)+1),
INDEX('DS2024'!$P$5:$P$15,MATCH(L20,'DS2024'!$P$5:$P$15,1)):
INDEX('DS2024'!$P$5:$P$15,MATCH(L20,'DS2024'!$P$5:$P$15,1)+1)),
IF($Y$3=Database!$A$8,
_xlfn.FORECAST.LINEAR(
L20,
INDEX('DS2024'!$T$5:$T$15,MATCH(L20,'DS2024'!$S$5:$S$15,1)):
INDEX('DS2024'!$T$5:$T$15,MATCH(L20,'DS2024'!$S$5:$S$15,1)+1),
INDEX('DS2024'!$S$5:$S$15,MATCH(L20,'DS2024'!$S$5:$S$15,1)):
INDEX('DS2024'!$S$5:$S$15,MATCH(L20,'DS2024'!$S$5:$S$15,1)+1)),
IF($T$3=Database!$A$9,
_xlfn.FORECAST.LINEAR(
L20,
INDEX('DS2024'!$W$5:$W$15,MATCH(L20,'DS2024'!$V$5:$V$15,1)):
INDEX('DS2024'!$W$5:$W$15,MATCH(L20,'DS2024'!$V$5:$V$15,1)+1),
INDEX('DS2024'!$V$5:$V$15,MATCH(L20,'DS2024'!$V$5:$V$15,1)):
INDEX('DS2024'!$V$5:$V$15,MATCH(L20,'DS2024'!$V$5:$V$15,1)+1)),
IF($T$3=Database!$A$10,
_xlfn.FORECAST.LINEAR(
L20,
INDEX('DS2024'!$Z$5:$Z$15,MATCH(L20,'DS2024'!$Y$5:$Y$15,1)):
INDEX('DS2024'!$Z$5:$Z$15,MATCH(L20,'DS2024'!$Y$5:$Y$15,1)+1),
INDEX('DS2024'!$Y$5:$Y$15,MATCH(L20,'DS2024'!$Y$5:$Y$15,1)):
INDEX('DS2024'!$Y$5:$Y$15,MATCH(L20,'DS2024'!$Y$5:$Y$15,1)+1))
)))))))))))))))))))</f>
        <v>0.18333014755868354</v>
      </c>
      <c r="Z20" s="50">
        <f>IF($Z$3=Database!$A$11,
_xlfn.FORECAST.LINEAR(
N20,
INDEX('DS2024'!$B$20:$B$35,MATCH(N20,'DS2024'!$A$20:$A$35,1)):
INDEX('DS2024'!$B$20:$B$35,MATCH(N20,'DS2024'!$A$20:$A$35,1)+1),
INDEX('DS2024'!$A$20:$A$35,MATCH(N20,'DS2024'!$A$20:$A$35,1)):
INDEX('DS2024'!$A$20:$A$35,MATCH(N20,'DS2024'!$A$20:$A$35,1)+1)),
IF($Z$3=Database!$A$12,
_xlfn.FORECAST.LINEAR(
N20,
INDEX('DS2024'!$E$20:$E$35,MATCH(N20,'DS2024'!$D$20:$D$35,1)):
INDEX('DS2024'!$E$20:$E$35,MATCH(N20,'DS2024'!$D$20:$D$35,1)+1),
INDEX('DS2024'!$D$20:$D$35,MATCH(N20,'DS2024'!$D$20:$D$35,1)):
INDEX('DS2024'!$D$20:$D$35,MATCH(N20,'DS2024'!$D$20:$D$35,1)+1)),
IF($Z$3=Database!$A$13,
_xlfn.FORECAST.LINEAR(
N20,
INDEX('DS2024'!$H$20:$H$35,MATCH(N20,'DS2024'!$G$20:$G$35,1)):
INDEX('DS2024'!$H$20:$H$35,MATCH(N20,'DS2024'!$G$20:$G$35,1)+1),
INDEX('DS2024'!$G$20:$G$35,MATCH(N20,'DS2024'!$G$20:$G$35,1)):
INDEX('DS2024'!$G$20:$G$35,MATCH(N20,'DS2024'!$G$20:$G$35,1)+1)),
IF($Z$3=Database!$A$14,
_xlfn.FORECAST.LINEAR(
N20,
INDEX('DS2024'!$K$20:$K$35,MATCH(N20,'DS2024'!$J$20:$J$35,1)):
INDEX('DS2024'!$K$20:$K$35,MATCH(N20,'DS2024'!$J$20:$J$35,1)+1),
INDEX('DS2024'!$J$20:$J$35,MATCH(N20,'DS2024'!$J$20:$J$35,1)):
INDEX('DS2024'!$J$20:$J$35,MATCH(N20,'DS2024'!$J$20:$J$35,1)+1)),
IF($Z$3=Database!$A$15,
_xlfn.FORECAST.LINEAR(
N20,
INDEX('DS2024'!$N$20:$N$35,MATCH(N20,'DS2024'!$M$20:$M$35,1)):
INDEX('DS2024'!$N$20:$N$35,MATCH(N20,'DS2024'!$M$20:$M$35,1)+1),
INDEX('DS2024'!$M$20:$M$35,MATCH(N20,'DS2024'!$M$20:$M$35,1)):
INDEX('DS2024'!$M$20:$M$35,MATCH(N20,'DS2024'!$M$20:$M$35,1)+1)),
IF($Z$3=Database!$A$16,
_xlfn.FORECAST.LINEAR(
N20,
INDEX('DS2024'!$Q$20:$Q$35,MATCH(N20,'DS2024'!$P$20:$P$35,1)):
INDEX('DS2024'!$Q$20:$Q$35,MATCH(N20,'DS2024'!$P$20:$P$35,1)+1),
INDEX('DS2024'!$P$20:$P$35,MATCH(N20,'DS2024'!$P$20:$P$35,1)):
INDEX('DS2024'!$P$20:$P$35,MATCH(N20,'DS2024'!$P$20:$P$35,1)+1)),
IF($Z$3=Database!$A$17,
_xlfn.FORECAST.LINEAR(
N20,
INDEX('DS2024'!$T$20:$T$35,MATCH(N20,'DS2024'!$S$20:$S$35,1)):
INDEX('DS2024'!$T$20:$T$35,MATCH(N20,'DS2024'!$S$20:$S$35,1)+1),
INDEX('DS2024'!$S$20:$S$35,MATCH(N20,'DS2024'!$S$20:$S$35,1)):
INDEX('DS2024'!$S$20:$S$35,MATCH(N20,'DS2024'!$S$20:$S$35,1)+1)),
IF($Z$3=Database!$A$18,
_xlfn.FORECAST.LINEAR(
N20,
INDEX('DS2024'!$W$20:$W$35,MATCH(N20,'DS2024'!$V$20:$V$35,1)):
INDEX('DS2024'!$W$20:$W$35,MATCH(N20,'DS2024'!$V$20:$V$35,1)+1),
INDEX('DS2024'!$V$20:$V$35,MATCH(N20,'DS2024'!$V$20:$V$35,1)):
INDEX('DS2024'!$V$20:$V$35,MATCH(N20,'DS2024'!$V$20:$V$35,1)+1)),
IF($Z$3=Database!$A$19,
_xlfn.FORECAST.LINEAR(
N20,
INDEX('DS2024'!$Z$20:$Z$35,MATCH(N20,'DS2024'!$Y$20:$Y$35,1)):
INDEX('DS2024'!$Z$20:$Z$35,MATCH(N20,'DS2024'!$Y$20:$Y$35,1)+1),
INDEX('DS2024'!$Y$20:$Y$35,MATCH(N20,'DS2024'!$Y$20:$Y$35,1)):
INDEX('DS2024'!$Y$20:$Y$35,MATCH(N20,'DS2024'!$Y$20:$Y$35,1)+1)),
IF($Z$3=Database!$A$20,
_xlfn.FORECAST.LINEAR(
N20,
INDEX('DS2024'!$AC$20:$AC$35,MATCH(N20,'DS2024'!$AB$20:$AB$35,1)):
INDEX('DS2024'!$AC$20:$AC$35,MATCH(N20,'DS2024'!$AB$20:$AB$35,1)+1),
INDEX('DS2024'!$AB$20:$AB$35,MATCH(N20,'DS2024'!$AB$20:$AB$35,1)):
INDEX('DS2024'!$AB$20:$AB$35,MATCH(N20,'DS2024'!$AB$20:$AB$35,1)+1)),
IF($Z$3=Database!$A$2,
_xlfn.FORECAST.LINEAR(
N20,
INDEX('DS2024'!$B$5:$B$15,MATCH(N20,'DS2024'!$A$5:$A$15,1)):
INDEX('DS2024'!$B$5:$B$15,MATCH(N20,'DS2024'!$A$5:$A$15,1)+1),
INDEX('DS2024'!$A$5:$A$15,MATCH(N20,'DS2024'!$A$5:$A$15,1)):
INDEX('DS2024'!$A$5:$A$15,MATCH(N20,'DS2024'!$A$5:$A$15,1)+1)),
IF($Z$3=Database!$A$3,
_xlfn.FORECAST.LINEAR(
N20,
INDEX('DS2024'!$E$5:$E$15,MATCH(N20,'DS2024'!$D$5:$D$15,1)):
INDEX('DS2024'!$E$5:$E$15,MATCH(N20,'DS2024'!$D$5:$D$15,1)+1),
INDEX('DS2024'!$D$5:$D$15,MATCH(N20,'DS2024'!$D$5:$D$15,1)):
INDEX('DS2024'!$D$5:$D$15,MATCH(N20,'DS2024'!$D$5:$D$15,1)+1)),
IF($Z$3=Database!$A$4,
_xlfn.FORECAST.LINEAR(
N20,
INDEX('DS2024'!$H$5:$H$15,MATCH(N20,'DS2024'!$G$5:$G$15,1)):
INDEX('DS2024'!$H$5:$H$15,MATCH(N20,'DS2024'!$G$5:$G$15,1)+1),
INDEX('DS2024'!$G$5:$G$15,MATCH(N20,'DS2024'!$G$5:$G$15,1)):
INDEX('DS2024'!$G$5:$G$15,MATCH(N20,'DS2024'!$G$5:$G$15,1)+1)),
IF($Z$3=Database!$A$5,
_xlfn.FORECAST.LINEAR(
N20,
INDEX('DS2024'!$K$5:$K$15,MATCH(N20,'DS2024'!$J$5:$J$15,1)):
INDEX('DS2024'!$K$5:$K$15,MATCH(N20,'DS2024'!$J$5:$J$15,1)+1),
INDEX('DS2024'!$J$5:$J$15,MATCH(N20,'DS2024'!$J$5:$J$15,1)):
INDEX('DS2024'!$J$5:$J$15,MATCH(N20,'DS2024'!$J$5:$J$15,1)+1)),
IF($Z$3=Database!$A$6,
_xlfn.FORECAST.LINEAR(
N20,
INDEX('DS2024'!$N$5:$N$15,MATCH(N20,'DS2024'!$M$5:$M$15,1)):
INDEX('DS2024'!$N$5:$N$15,MATCH(N20,'DS2024'!$M$5:$M$15,1)+1),
INDEX('DS2024'!$M$5:$M$15,MATCH(N20,'DS2024'!$M$5:$M$15,1)):
INDEX('DS2024'!$M$5:$M$15,MATCH(N20,'DS2024'!$M$5:$M$15,1)+1)),
IF($Z$3=Database!$A$7,
_xlfn.FORECAST.LINEAR(
N20,
INDEX('DS2024'!$Q$5:$Q$15,MATCH(N20,'DS2024'!$P$5:$P$15,1)):
INDEX('DS2024'!$Q$5:$Q$15,MATCH(N20,'DS2024'!$P$5:$P$15,1)+1),
INDEX('DS2024'!$P$5:$P$15,MATCH(N20,'DS2024'!$P$5:$P$15,1)):
INDEX('DS2024'!$P$5:$P$15,MATCH(N20,'DS2024'!$P$5:$P$15,1)+1)),
IF($Z$3=Database!$A$8,
_xlfn.FORECAST.LINEAR(
N20,
INDEX('DS2024'!$T$5:$T$15,MATCH(N20,'DS2024'!$S$5:$S$15,1)):
INDEX('DS2024'!$T$5:$T$15,MATCH(N20,'DS2024'!$S$5:$S$15,1)+1),
INDEX('DS2024'!$S$5:$S$15,MATCH(N20,'DS2024'!$S$5:$S$15,1)):
INDEX('DS2024'!$S$5:$S$15,MATCH(N20,'DS2024'!$S$5:$S$15,1)+1)),
IF($Z$3=Database!$A$9,
_xlfn.FORECAST.LINEAR(
N20,
INDEX('DS2024'!$W$5:$W$15,MATCH(N20,'DS2024'!$V$5:$V$15,1)):
INDEX('DS2024'!$W$5:$W$15,MATCH(N20,'DS2024'!$V$5:$V$15,1)+1),
INDEX('DS2024'!$V$5:$V$15,MATCH(N20,'DS2024'!$V$5:$V$15,1)):
INDEX('DS2024'!$V$5:$V$15,MATCH(N20,'DS2024'!$V$5:$V$15,1)+1)),
IF($Z$3=Database!$A$10,
_xlfn.FORECAST.LINEAR(
N20,
INDEX('DS2024'!$Z$5:$Z$15,MATCH(N20,'DS2024'!$Y$5:$Y$15,1)):
INDEX('DS2024'!$Z$5:$Z$15,MATCH(N20,'DS2024'!$Y$5:$Y$15,1)+1),
INDEX('DS2024'!$Y$5:$Y$15,MATCH(N20,'DS2024'!$Y$5:$Y$15,1)):
INDEX('DS2024'!$Y$5:$Y$15,MATCH(N20,'DS2024'!$Y$5:$Y$15,1)+1))
)))))))))))))))))))</f>
        <v>0.10338262920180663</v>
      </c>
      <c r="AA20" s="50">
        <f>IF($AA$3=Database!$A$11,
_xlfn.FORECAST.LINEAR(
P20,
INDEX('DS2024'!$B$20:$B$35,MATCH(P20,'DS2024'!$A$20:$A$35,1)):
INDEX('DS2024'!$B$20:$B$35,MATCH(P20,'DS2024'!$A$20:$A$35,1)+1),
INDEX('DS2024'!$A$20:$A$35,MATCH(P20,'DS2024'!$A$20:$A$35,1)):
INDEX('DS2024'!$A$20:$A$35,MATCH(P20,'DS2024'!$A$20:$A$35,1)+1)),
IF($AA$3=Database!$A$12,
_xlfn.FORECAST.LINEAR(
P20,
INDEX('DS2024'!$E$20:$E$35,MATCH(P20,'DS2024'!$D$20:$D$35,1)):
INDEX('DS2024'!$E$20:$E$35,MATCH(P20,'DS2024'!$D$20:$D$35,1)+1),
INDEX('DS2024'!$D$20:$D$35,MATCH(P20,'DS2024'!$D$20:$D$35,1)):
INDEX('DS2024'!$D$20:$D$35,MATCH(P20,'DS2024'!$D$20:$D$35,1)+1)),
IF($AA$3=Database!$A$13,
_xlfn.FORECAST.LINEAR(
P20,
INDEX('DS2024'!$H$20:$H$35,MATCH(P20,'DS2024'!$G$20:$G$35,1)):
INDEX('DS2024'!$H$20:$H$35,MATCH(P20,'DS2024'!$G$20:$G$35,1)+1),
INDEX('DS2024'!$G$20:$G$35,MATCH(P20,'DS2024'!$G$20:$G$35,1)):
INDEX('DS2024'!$G$20:$G$35,MATCH(P20,'DS2024'!$G$20:$G$35,1)+1)),
IF($AA$3=Database!$A$14,
_xlfn.FORECAST.LINEAR(
P20,
INDEX('DS2024'!$K$20:$K$35,MATCH(P20,'DS2024'!$J$20:$J$35,1)):
INDEX('DS2024'!$K$20:$K$35,MATCH(P20,'DS2024'!$J$20:$J$35,1)+1),
INDEX('DS2024'!$J$20:$J$35,MATCH(P20,'DS2024'!$J$20:$J$35,1)):
INDEX('DS2024'!$J$20:$J$35,MATCH(P20,'DS2024'!$J$20:$J$35,1)+1)),
IF($AA$3=Database!$A$15,
_xlfn.FORECAST.LINEAR(
P20,
INDEX('DS2024'!$N$20:$N$35,MATCH(P20,'DS2024'!$M$20:$M$35,1)):
INDEX('DS2024'!$N$20:$N$35,MATCH(P20,'DS2024'!$M$20:$M$35,1)+1),
INDEX('DS2024'!$M$20:$M$35,MATCH(P20,'DS2024'!$M$20:$M$35,1)):
INDEX('DS2024'!$M$20:$M$35,MATCH(P20,'DS2024'!$M$20:$M$35,1)+1)),
IF($AA$3=Database!$A$16,
_xlfn.FORECAST.LINEAR(
P20,
INDEX('DS2024'!$Q$20:$Q$35,MATCH(P20,'DS2024'!$P$20:$P$35,1)):
INDEX('DS2024'!$Q$20:$Q$35,MATCH(P20,'DS2024'!$P$20:$P$35,1)+1),
INDEX('DS2024'!$P$20:$P$35,MATCH(P20,'DS2024'!$P$20:$P$35,1)):
INDEX('DS2024'!$P$20:$P$35,MATCH(P20,'DS2024'!$P$20:$P$35,1)+1)),
IF($AA$3=Database!$A$17,
_xlfn.FORECAST.LINEAR(
P20,
INDEX('DS2024'!$T$20:$T$35,MATCH(P20,'DS2024'!$S$20:$S$35,1)):
INDEX('DS2024'!$T$20:$T$35,MATCH(P20,'DS2024'!$S$20:$S$35,1)+1),
INDEX('DS2024'!$S$20:$S$35,MATCH(P20,'DS2024'!$S$20:$S$35,1)):
INDEX('DS2024'!$S$20:$S$35,MATCH(P20,'DS2024'!$S$20:$S$35,1)+1)),
IF($AA$3=Database!$A$18,
_xlfn.FORECAST.LINEAR(
P20,
INDEX('DS2024'!$W$20:$W$35,MATCH(P20,'DS2024'!$V$20:$V$35,1)):
INDEX('DS2024'!$W$20:$W$35,MATCH(P20,'DS2024'!$V$20:$V$35,1)+1),
INDEX('DS2024'!$V$20:$V$35,MATCH(P20,'DS2024'!$V$20:$V$35,1)):
INDEX('DS2024'!$V$20:$V$35,MATCH(P20,'DS2024'!$V$20:$V$35,1)+1)),
IF($AA$3=Database!$A$19,
_xlfn.FORECAST.LINEAR(
P20,
INDEX('DS2024'!$Z$20:$Z$35,MATCH(P20,'DS2024'!$Y$20:$Y$35,1)):
INDEX('DS2024'!$Z$20:$Z$35,MATCH(P20,'DS2024'!$Y$20:$Y$35,1)+1),
INDEX('DS2024'!$Y$20:$Y$35,MATCH(P20,'DS2024'!$Y$20:$Y$35,1)):
INDEX('DS2024'!$Y$20:$Y$35,MATCH(P20,'DS2024'!$Y$20:$Y$35,1)+1)),
IF($AA$3=Database!$A$20,
_xlfn.FORECAST.LINEAR(
P20,
INDEX('DS2024'!$AC$20:$AC$35,MATCH(P20,'DS2024'!$AB$20:$AB$35,1)):
INDEX('DS2024'!$AC$20:$AC$35,MATCH(P20,'DS2024'!$AB$20:$AB$35,1)+1),
INDEX('DS2024'!$AB$20:$AB$35,MATCH(P20,'DS2024'!$AB$20:$AB$35,1)):
INDEX('DS2024'!$AB$20:$AB$35,MATCH(P20,'DS2024'!$AB$20:$AB$35,1)+1)),
IF($AA$3=Database!$A$2,
_xlfn.FORECAST.LINEAR(
P20,
INDEX('DS2024'!$B$5:$B$15,MATCH(P20,'DS2024'!$A$5:$A$15,1)):
INDEX('DS2024'!$B$5:$B$15,MATCH(P20,'DS2024'!$A$5:$A$15,1)+1),
INDEX('DS2024'!$A$5:$A$15,MATCH(P20,'DS2024'!$A$5:$A$15,1)):
INDEX('DS2024'!$A$5:$A$15,MATCH(P20,'DS2024'!$A$5:$A$15,1)+1)),
IF($AA$3=Database!$A$3,
_xlfn.FORECAST.LINEAR(
P20,
INDEX('DS2024'!$E$5:$E$15,MATCH(P20,'DS2024'!$D$5:$D$15,1)):
INDEX('DS2024'!$E$5:$E$15,MATCH(P20,'DS2024'!$D$5:$D$15,1)+1),
INDEX('DS2024'!$D$5:$D$15,MATCH(P20,'DS2024'!$D$5:$D$15,1)):
INDEX('DS2024'!$D$5:$D$15,MATCH(P20,'DS2024'!$D$5:$D$15,1)+1)),
IF($AA$3=Database!$A$4,
_xlfn.FORECAST.LINEAR(
P20,
INDEX('DS2024'!$H$5:$H$15,MATCH(P20,'DS2024'!$G$5:$G$15,1)):
INDEX('DS2024'!$H$5:$H$15,MATCH(P20,'DS2024'!$G$5:$G$15,1)+1),
INDEX('DS2024'!$G$5:$G$15,MATCH(P20,'DS2024'!$G$5:$G$15,1)):
INDEX('DS2024'!$G$5:$G$15,MATCH(P20,'DS2024'!$G$5:$G$15,1)+1)),
IF($AA$3=Database!$A$5,
_xlfn.FORECAST.LINEAR(
P20,
INDEX('DS2024'!$K$5:$K$15,MATCH(P20,'DS2024'!$J$5:$J$15,1)):
INDEX('DS2024'!$K$5:$K$15,MATCH(P20,'DS2024'!$J$5:$J$15,1)+1),
INDEX('DS2024'!$J$5:$J$15,MATCH(P20,'DS2024'!$J$5:$J$15,1)):
INDEX('DS2024'!$J$5:$J$15,MATCH(P20,'DS2024'!$J$5:$J$15,1)+1)),
IF($AA$3=Database!$A$6,
_xlfn.FORECAST.LINEAR(
P20,
INDEX('DS2024'!$N$5:$N$15,MATCH(P20,'DS2024'!$M$5:$M$15,1)):
INDEX('DS2024'!$N$5:$N$15,MATCH(P20,'DS2024'!$M$5:$M$15,1)+1),
INDEX('DS2024'!$M$5:$M$15,MATCH(P20,'DS2024'!$M$5:$M$15,1)):
INDEX('DS2024'!$M$5:$M$15,MATCH(P20,'DS2024'!$M$5:$M$15,1)+1)),
IF($AA$3=Database!$A$7,
_xlfn.FORECAST.LINEAR(
P20,
INDEX('DS2024'!$Q$5:$Q$15,MATCH(P20,'DS2024'!$P$5:$P$15,1)):
INDEX('DS2024'!$Q$5:$Q$15,MATCH(P20,'DS2024'!$P$5:$P$15,1)+1),
INDEX('DS2024'!$P$5:$P$15,MATCH(P20,'DS2024'!$P$5:$P$15,1)):
INDEX('DS2024'!$P$5:$P$15,MATCH(P20,'DS2024'!$P$5:$P$15,1)+1)),
IF($AA$3=Database!$A$8,
_xlfn.FORECAST.LINEAR(
P20,
INDEX('DS2024'!$T$5:$T$15,MATCH(P20,'DS2024'!$S$5:$S$15,1)):
INDEX('DS2024'!$T$5:$T$15,MATCH(P20,'DS2024'!$S$5:$S$15,1)+1),
INDEX('DS2024'!$S$5:$S$15,MATCH(P20,'DS2024'!$S$5:$S$15,1)):
INDEX('DS2024'!$S$5:$S$15,MATCH(P20,'DS2024'!$S$5:$S$15,1)+1)),
IF($AA$3=Database!$A$9,
_xlfn.FORECAST.LINEAR(
P20,
INDEX('DS2024'!$W$5:$W$15,MATCH(P20,'DS2024'!$V$5:$V$15,1)):
INDEX('DS2024'!$W$5:$W$15,MATCH(P20,'DS2024'!$V$5:$V$15,1)+1),
INDEX('DS2024'!$V$5:$V$15,MATCH(P20,'DS2024'!$V$5:$V$15,1)):
INDEX('DS2024'!$V$5:$V$15,MATCH(P20,'DS2024'!$V$5:$V$15,1)+1)),
IF($AA$3=Database!$A$10,
_xlfn.FORECAST.LINEAR(
P20,
INDEX('DS2024'!$Z$5:$Z$15,MATCH(P20,'DS2024'!$Y$5:$Y$15,1)):
INDEX('DS2024'!$Z$5:$Z$15,MATCH(P20,'DS2024'!$Y$5:$Y$15,1)+1),
INDEX('DS2024'!$Y$5:$Y$15,MATCH(P20,'DS2024'!$Y$5:$Y$15,1)):
INDEX('DS2024'!$Y$5:$Y$15,MATCH(P20,'DS2024'!$Y$5:$Y$15,1)+1))
)))))))))))))))))))</f>
        <v>0.10373963787521484</v>
      </c>
      <c r="AB20" s="50">
        <f>IF($AB$3=Database!$A$11,
_xlfn.FORECAST.LINEAR(
R20,
INDEX('DS2024'!$B$20:$B$35,MATCH(R20,'DS2024'!$A$20:$A$35,1)):
INDEX('DS2024'!$B$20:$B$35,MATCH(R20,'DS2024'!$A$20:$A$35,1)+1),
INDEX('DS2024'!$A$20:$A$35,MATCH(R20,'DS2024'!$A$20:$A$35,1)):
INDEX('DS2024'!$A$20:$A$35,MATCH(R20,'DS2024'!$A$20:$A$35,1)+1)),
IF($AB$3=Database!$A$12,
_xlfn.FORECAST.LINEAR(
R20,
INDEX('DS2024'!$E$20:$E$35,MATCH(R20,'DS2024'!$D$20:$D$35,1)):
INDEX('DS2024'!$E$20:$E$35,MATCH(R20,'DS2024'!$D$20:$D$35,1)+1),
INDEX('DS2024'!$D$20:$D$35,MATCH(R20,'DS2024'!$D$20:$D$35,1)):
INDEX('DS2024'!$D$20:$D$35,MATCH(R20,'DS2024'!$D$20:$D$35,1)+1)),
IF($AB$3=Database!$A$13,
_xlfn.FORECAST.LINEAR(
R20,
INDEX('DS2024'!$H$20:$H$35,MATCH(R20,'DS2024'!$G$20:$G$35,1)):
INDEX('DS2024'!$H$20:$H$35,MATCH(R20,'DS2024'!$G$20:$G$35,1)+1),
INDEX('DS2024'!$G$20:$G$35,MATCH(R20,'DS2024'!$G$20:$G$35,1)):
INDEX('DS2024'!$G$20:$G$35,MATCH(R20,'DS2024'!$G$20:$G$35,1)+1)),
IF($AB$3=Database!$A$14,
_xlfn.FORECAST.LINEAR(
R20,
INDEX('DS2024'!$K$20:$K$35,MATCH(R20,'DS2024'!$J$20:$J$35,1)):
INDEX('DS2024'!$K$20:$K$35,MATCH(R20,'DS2024'!$J$20:$J$35,1)+1),
INDEX('DS2024'!$J$20:$J$35,MATCH(R20,'DS2024'!$J$20:$J$35,1)):
INDEX('DS2024'!$J$20:$J$35,MATCH(R20,'DS2024'!$J$20:$J$35,1)+1)),
IF($AB$3=Database!$A$15,
_xlfn.FORECAST.LINEAR(
R20,
INDEX('DS2024'!$N$20:$N$35,MATCH(R20,'DS2024'!$M$20:$M$35,1)):
INDEX('DS2024'!$N$20:$N$35,MATCH(R20,'DS2024'!$M$20:$M$35,1)+1),
INDEX('DS2024'!$M$20:$M$35,MATCH(R20,'DS2024'!$M$20:$M$35,1)):
INDEX('DS2024'!$M$20:$M$35,MATCH(R20,'DS2024'!$M$20:$M$35,1)+1)),
IF($AB$3=Database!$A$16,
_xlfn.FORECAST.LINEAR(
R20,
INDEX('DS2024'!$Q$20:$Q$35,MATCH(R20,'DS2024'!$P$20:$P$35,1)):
INDEX('DS2024'!$Q$20:$Q$35,MATCH(R20,'DS2024'!$P$20:$P$35,1)+1),
INDEX('DS2024'!$P$20:$P$35,MATCH(R20,'DS2024'!$P$20:$P$35,1)):
INDEX('DS2024'!$P$20:$P$35,MATCH(R20,'DS2024'!$P$20:$P$35,1)+1)),
IF($AB$3=Database!$A$17,
_xlfn.FORECAST.LINEAR(
R20,
INDEX('DS2024'!$T$20:$T$35,MATCH(R20,'DS2024'!$S$20:$S$35,1)):
INDEX('DS2024'!$T$20:$T$35,MATCH(R20,'DS2024'!$S$20:$S$35,1)+1),
INDEX('DS2024'!$S$20:$S$35,MATCH(R20,'DS2024'!$S$20:$S$35,1)):
INDEX('DS2024'!$S$20:$S$35,MATCH(R20,'DS2024'!$S$20:$S$35,1)+1)),
IF($AB$3=Database!$A$18,
_xlfn.FORECAST.LINEAR(
R20,
INDEX('DS2024'!$W$20:$W$35,MATCH(R20,'DS2024'!$V$20:$V$35,1)):
INDEX('DS2024'!$W$20:$W$35,MATCH(R20,'DS2024'!$V$20:$V$35,1)+1),
INDEX('DS2024'!$V$20:$V$35,MATCH(R20,'DS2024'!$V$20:$V$35,1)):
INDEX('DS2024'!$V$20:$V$35,MATCH(R20,'DS2024'!$V$20:$V$35,1)+1)),
IF($AB$3=Database!$A$19,
_xlfn.FORECAST.LINEAR(
R20,
INDEX('DS2024'!$Z$20:$Z$35,MATCH(R20,'DS2024'!$Y$20:$Y$35,1)):
INDEX('DS2024'!$Z$20:$Z$35,MATCH(R20,'DS2024'!$Y$20:$Y$35,1)+1),
INDEX('DS2024'!$Y$20:$Y$35,MATCH(R20,'DS2024'!$Y$20:$Y$35,1)):
INDEX('DS2024'!$Y$20:$Y$35,MATCH(R20,'DS2024'!$Y$20:$Y$35,1)+1)),
IF($AB$3=Database!$A$20,
_xlfn.FORECAST.LINEAR(
R20,
INDEX('DS2024'!$AC$20:$AC$35,MATCH(R20,'DS2024'!$AB$20:$AB$35,1)):
INDEX('DS2024'!$AC$20:$AC$35,MATCH(R20,'DS2024'!$AB$20:$AB$35,1)+1),
INDEX('DS2024'!$AB$20:$AB$35,MATCH(R20,'DS2024'!$AB$20:$AB$35,1)):
INDEX('DS2024'!$AB$20:$AB$35,MATCH(R20,'DS2024'!$AB$20:$AB$35,1)+1)),
IF($AB$3=Database!$A$2,
_xlfn.FORECAST.LINEAR(
R20,
INDEX('DS2024'!$B$5:$B$15,MATCH(R20,'DS2024'!$A$5:$A$15,1)):
INDEX('DS2024'!$B$5:$B$15,MATCH(R20,'DS2024'!$A$5:$A$15,1)+1),
INDEX('DS2024'!$A$5:$A$15,MATCH(R20,'DS2024'!$A$5:$A$15,1)):
INDEX('DS2024'!$A$5:$A$15,MATCH(R20,'DS2024'!$A$5:$A$15,1)+1)),
IF($AB$3=Database!$A$3,
_xlfn.FORECAST.LINEAR(
R20,
INDEX('DS2024'!$E$5:$E$15,MATCH(R20,'DS2024'!$D$5:$D$15,1)):
INDEX('DS2024'!$E$5:$E$15,MATCH(R20,'DS2024'!$D$5:$D$15,1)+1),
INDEX('DS2024'!$D$5:$D$15,MATCH(R20,'DS2024'!$D$5:$D$15,1)):
INDEX('DS2024'!$D$5:$D$15,MATCH(R20,'DS2024'!$D$5:$D$15,1)+1)),
IF($AB$3=Database!$A$4,
_xlfn.FORECAST.LINEAR(
R20,
INDEX('DS2024'!$H$5:$H$15,MATCH(R20,'DS2024'!$G$5:$G$15,1)):
INDEX('DS2024'!$H$5:$H$15,MATCH(R20,'DS2024'!$G$5:$G$15,1)+1),
INDEX('DS2024'!$G$5:$G$15,MATCH(R20,'DS2024'!$G$5:$G$15,1)):
INDEX('DS2024'!$G$5:$G$15,MATCH(R20,'DS2024'!$G$5:$G$15,1)+1)),
IF($AB$3=Database!$A$5,
_xlfn.FORECAST.LINEAR(
R20,
INDEX('DS2024'!$K$5:$K$15,MATCH(R20,'DS2024'!$J$5:$J$15,1)):
INDEX('DS2024'!$K$5:$K$15,MATCH(R20,'DS2024'!$J$5:$J$15,1)+1),
INDEX('DS2024'!$J$5:$J$15,MATCH(R20,'DS2024'!$J$5:$J$15,1)):
INDEX('DS2024'!$J$5:$J$15,MATCH(R20,'DS2024'!$J$5:$J$15,1)+1)),
IF($AB$3=Database!$A$6,
_xlfn.FORECAST.LINEAR(
R20,
INDEX('DS2024'!$N$5:$N$15,MATCH(R20,'DS2024'!$M$5:$M$15,1)):
INDEX('DS2024'!$N$5:$N$15,MATCH(R20,'DS2024'!$M$5:$M$15,1)+1),
INDEX('DS2024'!$M$5:$M$15,MATCH(R20,'DS2024'!$M$5:$M$15,1)):
INDEX('DS2024'!$M$5:$M$15,MATCH(R20,'DS2024'!$M$5:$M$15,1)+1)),
IF($AB$3=Database!$A$7,
_xlfn.FORECAST.LINEAR(
R20,
INDEX('DS2024'!$Q$5:$Q$15,MATCH(R20,'DS2024'!$P$5:$P$15,1)):
INDEX('DS2024'!$Q$5:$Q$15,MATCH(R20,'DS2024'!$P$5:$P$15,1)+1),
INDEX('DS2024'!$P$5:$P$15,MATCH(R20,'DS2024'!$P$5:$P$15,1)):
INDEX('DS2024'!$P$5:$P$15,MATCH(R20,'DS2024'!$P$5:$P$15,1)+1)),
IF($AB$3=Database!$A$8,
_xlfn.FORECAST.LINEAR(
R20,
INDEX('DS2024'!$T$5:$T$15,MATCH(R20,'DS2024'!$S$5:$S$15,1)):
INDEX('DS2024'!$T$5:$T$15,MATCH(R20,'DS2024'!$S$5:$S$15,1)+1),
INDEX('DS2024'!$S$5:$S$15,MATCH(R20,'DS2024'!$S$5:$S$15,1)):
INDEX('DS2024'!$S$5:$S$15,MATCH(R20,'DS2024'!$S$5:$S$15,1)+1)),
IF($AB$3=Database!$A$9,
_xlfn.FORECAST.LINEAR(
R20,
INDEX('DS2024'!$W$5:$W$15,MATCH(R20,'DS2024'!$V$5:$V$15,1)):
INDEX('DS2024'!$W$5:$W$15,MATCH(R20,'DS2024'!$V$5:$V$15,1)+1),
INDEX('DS2024'!$V$5:$V$15,MATCH(R20,'DS2024'!$V$5:$V$15,1)):
INDEX('DS2024'!$V$5:$V$15,MATCH(R20,'DS2024'!$V$5:$V$15,1)+1)),
IF($AB$3=Database!$A$10,
_xlfn.FORECAST.LINEAR(
R20,
INDEX('DS2024'!$Z$5:$Z$15,MATCH(R20,'DS2024'!$Y$5:$Y$15,1)):
INDEX('DS2024'!$Z$5:$Z$15,MATCH(R20,'DS2024'!$Y$5:$Y$15,1)+1),
INDEX('DS2024'!$Y$5:$Y$15,MATCH(R20,'DS2024'!$Y$5:$Y$15,1)):
INDEX('DS2024'!$Y$5:$Y$15,MATCH(R20,'DS2024'!$Y$5:$Y$15,1)+1))
)))))))))))))))))))</f>
        <v>0.10460418082257486</v>
      </c>
      <c r="AC20" s="82">
        <f t="shared" si="0"/>
        <v>0.46451220423168249</v>
      </c>
      <c r="AD20" s="82">
        <f t="shared" si="1"/>
        <v>0.46524747811938871</v>
      </c>
      <c r="AE20" s="82">
        <f t="shared" si="2"/>
        <v>0.33451475007205345</v>
      </c>
      <c r="AF20" s="82">
        <f t="shared" si="3"/>
        <v>0.46464743482655635</v>
      </c>
      <c r="AG20" s="82">
        <f t="shared" si="4"/>
        <v>0.46337803406663486</v>
      </c>
      <c r="AH20" s="82">
        <f t="shared" si="5"/>
        <v>0.20058110633145437</v>
      </c>
      <c r="AI20" s="82">
        <f t="shared" si="6"/>
        <v>0.46303961780408615</v>
      </c>
      <c r="AJ20" s="83">
        <f t="shared" si="7"/>
        <v>0.46347317116855613</v>
      </c>
      <c r="AK20" s="83">
        <f t="shared" si="8"/>
        <v>0.46452307704333062</v>
      </c>
      <c r="AL20" s="42"/>
      <c r="AM20" s="42"/>
      <c r="AN20" s="42"/>
      <c r="AO20" s="42"/>
      <c r="AP20" s="42"/>
      <c r="AQ20" s="42"/>
      <c r="AR20" s="42"/>
      <c r="AS20" s="42"/>
      <c r="AT20" s="42"/>
      <c r="BD20" s="83" t="e">
        <f>#REF!/10</f>
        <v>#REF!</v>
      </c>
      <c r="BE20" s="83" t="e">
        <f>#REF!/10</f>
        <v>#REF!</v>
      </c>
      <c r="BF20" s="83" t="e">
        <f>#REF!/10</f>
        <v>#REF!</v>
      </c>
      <c r="BG20" s="83" t="e">
        <f>#REF!/10</f>
        <v>#REF!</v>
      </c>
      <c r="BH20" s="83">
        <f t="shared" si="9"/>
        <v>0</v>
      </c>
      <c r="BI20" s="83">
        <f t="shared" si="10"/>
        <v>0</v>
      </c>
      <c r="BJ20" s="83">
        <f t="shared" si="11"/>
        <v>0</v>
      </c>
      <c r="BK20" s="83">
        <f t="shared" si="12"/>
        <v>0</v>
      </c>
      <c r="BL20" s="83">
        <f t="shared" si="13"/>
        <v>0</v>
      </c>
    </row>
    <row r="21" spans="1:64" ht="14.25" customHeight="1">
      <c r="A21" s="31">
        <v>15</v>
      </c>
      <c r="B21" s="42">
        <f>'Evaluasi 100 C'!B21</f>
        <v>108.03700000000001</v>
      </c>
      <c r="C21" s="42">
        <f>'Evaluasi 100 C'!C21</f>
        <v>-0.3599210557888422</v>
      </c>
      <c r="D21" s="42">
        <f>'Evaluasi 100 C'!E21</f>
        <v>109.124</v>
      </c>
      <c r="E21" s="42">
        <f>'Evaluasi 100 C'!F21</f>
        <v>-0.36005146970605878</v>
      </c>
      <c r="F21" s="42">
        <f>'Evaluasi 100 C'!H21</f>
        <v>107.771</v>
      </c>
      <c r="G21" s="42">
        <f>'Evaluasi 100 C'!I21</f>
        <v>-0.22980926169678112</v>
      </c>
      <c r="H21" s="42">
        <f>'Evaluasi 100 C'!K21</f>
        <v>108.17</v>
      </c>
      <c r="I21" s="42">
        <f>'Evaluasi 100 C'!L21</f>
        <v>-0.35993701259748045</v>
      </c>
      <c r="J21" s="42">
        <f>'Evaluasi 100 C'!N21</f>
        <v>106.637</v>
      </c>
      <c r="K21" s="42">
        <f>'Evaluasi 100 C'!O21</f>
        <v>-0.35975308938212353</v>
      </c>
      <c r="L21" s="42">
        <f>'Evaluasi 100 C'!Q21</f>
        <v>107.999</v>
      </c>
      <c r="M21" s="42">
        <f>'Evaluasi 100 C'!R21</f>
        <v>-1.7575743048897391E-2</v>
      </c>
      <c r="N21" s="42">
        <f>'Evaluasi 100 C'!T21</f>
        <v>105.715</v>
      </c>
      <c r="O21" s="42">
        <f>'Evaluasi 100 C'!U21</f>
        <v>-0.35964247150569884</v>
      </c>
      <c r="P21" s="42">
        <f>'Evaluasi 100 C'!W21</f>
        <v>106.47199999999999</v>
      </c>
      <c r="Q21" s="42">
        <f>'Evaluasi 100 C'!X21</f>
        <v>-0.35973329334133169</v>
      </c>
      <c r="R21" s="42">
        <f>'Evaluasi 100 C'!Z21</f>
        <v>108.015</v>
      </c>
      <c r="S21" s="50">
        <f>'Evaluasi 100 C'!AA21</f>
        <v>-0.3599184163167366</v>
      </c>
      <c r="T21" s="50">
        <f>IF($T$3=Database!$A$11,
_xlfn.FORECAST.LINEAR(
B21,
INDEX('DS2024'!$B$20:$B$35,MATCH(B21,'DS2024'!$A$20:$A$35,1)):
INDEX('DS2024'!$B$20:$B$35,MATCH(B21,'DS2024'!$A$20:$A$35,1)+1),
INDEX('DS2024'!$A$20:$A$35,MATCH(B21,'DS2024'!$A$20:$A$35,1)):
INDEX('DS2024'!$A$20:$A$35,MATCH(B21,'DS2024'!$A$20:$A$35,1)+1)),
IF($T$3=Database!$A$12,
_xlfn.FORECAST.LINEAR(
B21,
INDEX('DS2024'!$E$20:$E$35,MATCH(B21,'DS2024'!$D$20:$D$35,1)):
INDEX('DS2024'!$E$20:$E$35,MATCH(B21,'DS2024'!$D$20:$D$35,1)+1),
INDEX('DS2024'!$D$20:$D$35,MATCH(B21,'DS2024'!$D$20:$D$35,1)):
INDEX('DS2024'!$D$20:$D$35,MATCH(B21,'DS2024'!$D$20:$D$35,1)+1)),
IF($T$3=Database!$A$13,
_xlfn.FORECAST.LINEAR(
B21,
INDEX('DS2024'!$H$20:$H$35,MATCH(B21,'DS2024'!$G$20:$G$35,1)):
INDEX('DS2024'!$H$20:$H$35,MATCH(B21,'DS2024'!$G$20:$G$35,1)+1),
INDEX('DS2024'!$G$20:$G$35,MATCH(B21,'DS2024'!$G$20:$G$35,1)):
INDEX('DS2024'!$G$20:$G$35,MATCH(B21,'DS2024'!$G$20:$G$35,1)+1)),
IF($T$3=Database!$A$14,
_xlfn.FORECAST.LINEAR(
B21,
INDEX('DS2024'!$K$20:$K$35,MATCH(B21,'DS2024'!$J$20:$J$35,1)):
INDEX('DS2024'!$K$20:$K$35,MATCH(B21,'DS2024'!$J$20:$J$35,1)+1),
INDEX('DS2024'!$J$20:$J$35,MATCH(B21,'DS2024'!$J$20:$J$35,1)):
INDEX('DS2024'!$J$20:$J$35,MATCH(B21,'DS2024'!$J$20:$J$35,1)+1)),
IF($T$3=Database!$A$15,
_xlfn.FORECAST.LINEAR(
B21,
INDEX('DS2024'!$N$20:$N$35,MATCH(B21,'DS2024'!$M$20:$M$35,1)):
INDEX('DS2024'!$N$20:$N$35,MATCH(B21,'DS2024'!$M$20:$M$35,1)+1),
INDEX('DS2024'!$M$20:$M$35,MATCH(B21,'DS2024'!$M$20:$M$35,1)):
INDEX('DS2024'!$M$20:$M$35,MATCH(B21,'DS2024'!$M$20:$M$35,1)+1)),
IF($T$3=Database!$A$16,
_xlfn.FORECAST.LINEAR(
B21,
INDEX('DS2024'!$Q$20:$Q$35,MATCH(B21,'DS2024'!$P$20:$P$35,1)):
INDEX('DS2024'!$Q$20:$Q$35,MATCH(B21,'DS2024'!$P$20:$P$35,1)+1),
INDEX('DS2024'!$P$20:$P$35,MATCH(B21,'DS2024'!$P$20:$P$35,1)):
INDEX('DS2024'!$P$20:$P$35,MATCH(B21,'DS2024'!$P$20:$P$35,1)+1)),
IF($T$3=Database!$A$17,
_xlfn.FORECAST.LINEAR(
B21,
INDEX('DS2024'!$T$20:$T$35,MATCH(B21,'DS2024'!$S$20:$S$35,1)):
INDEX('DS2024'!$T$20:$T$35,MATCH(B21,'DS2024'!$S$20:$S$35,1)+1),
INDEX('DS2024'!$S$20:$S$35,MATCH(B21,'DS2024'!$S$20:$S$35,1)):
INDEX('DS2024'!$S$20:$S$35,MATCH(B21,'DS2024'!$S$20:$S$35,1)+1)),
IF($T$3=Database!$A$18,
_xlfn.FORECAST.LINEAR(
B21,
INDEX('DS2024'!$W$20:$W$35,MATCH(B21,'DS2024'!$V$20:$V$35,1)):
INDEX('DS2024'!$W$20:$W$35,MATCH(B21,'DS2024'!$V$20:$V$35,1)+1),
INDEX('DS2024'!$V$20:$V$35,MATCH(B21,'DS2024'!$V$20:$V$35,1)):
INDEX('DS2024'!$V$20:$V$35,MATCH(B21,'DS2024'!$V$20:$V$35,1)+1)),
IF($T$3=Database!$A$19,
_xlfn.FORECAST.LINEAR(
B21,
INDEX('DS2024'!$Z$20:$Z$35,MATCH(B21,'DS2024'!$Y$20:$Y$35,1)):
INDEX('DS2024'!$Z$20:$Z$35,MATCH(B21,'DS2024'!$Y$20:$Y$35,1)+1),
INDEX('DS2024'!$Y$20:$Y$35,MATCH(B21,'DS2024'!$Y$20:$Y$35,1)):
INDEX('DS2024'!$Y$20:$Y$35,MATCH(B21,'DS2024'!$Y$20:$Y$35,1)+1)),
IF($T$3=Database!$A$20,
_xlfn.FORECAST.LINEAR(
B21,
INDEX('DS2024'!$AC$20:$AC$35,MATCH(B21,'DS2024'!$AB$20:$AB$35,1)):
INDEX('DS2024'!$AC$20:$AC$35,MATCH(B21,'DS2024'!$AB$20:$AB$35,1)+1),
INDEX('DS2024'!$AB$20:$AB$35,MATCH(B21,'DS2024'!$AB$20:$AB$35,1)):
INDEX('DS2024'!$AB$20:$AB$35,MATCH(B21,'DS2024'!$AB$20:$AB$35,1)+1)),
IF($T$3=Database!$A$2,
_xlfn.FORECAST.LINEAR(
B21,
INDEX('DS2024'!$B$5:$B$15,MATCH(B21,'DS2024'!$A$5:$A$15,1)):
INDEX('DS2024'!$B$5:$B$15,MATCH(B21,'DS2024'!$A$5:$A$15,1)+1),
INDEX('DS2024'!$A$5:$A$15,MATCH(B21,'DS2024'!$A$5:$A$15,1)):
INDEX('DS2024'!$A$5:$A$15,MATCH(B21,'DS2024'!$A$5:$A$15,1)+1)),
IF($T$3=Database!$A$3,
_xlfn.FORECAST.LINEAR(
B21,
INDEX('DS2024'!$E$5:$E$15,MATCH(B21,'DS2024'!$D$5:$D$15,1)):
INDEX('DS2024'!$E$5:$E$15,MATCH(B21,'DS2024'!$D$5:$D$15,1)+1),
INDEX('DS2024'!$D$5:$D$15,MATCH(B21,'DS2024'!$D$5:$D$15,1)):
INDEX('DS2024'!$D$5:$D$15,MATCH(B21,'DS2024'!$D$5:$D$15,1)+1)),
IF($T$3=Database!$A$4,
_xlfn.FORECAST.LINEAR(
B21,
INDEX('DS2024'!$H$5:$H$15,MATCH(B21,'DS2024'!$G$5:$G$15,1)):
INDEX('DS2024'!$H$5:$H$15,MATCH(B21,'DS2024'!$G$5:$G$15,1)+1),
INDEX('DS2024'!$G$5:$G$15,MATCH(B21,'DS2024'!$G$5:$G$15,1)):
INDEX('DS2024'!$G$5:$G$15,MATCH(B21,'DS2024'!$G$5:$G$15,1)+1)),
IF($T$3=Database!$A$5,
_xlfn.FORECAST.LINEAR(
B21,
INDEX('DS2024'!$K$5:$K$15,MATCH(B21,'DS2024'!$J$5:$J$15,1)):
INDEX('DS2024'!$K$5:$K$15,MATCH(B21,'DS2024'!$J$5:$J$15,1)+1),
INDEX('DS2024'!$J$5:$J$15,MATCH(B21,'DS2024'!$J$5:$J$15,1)):
INDEX('DS2024'!$J$5:$J$15,MATCH(B21,'DS2024'!$J$5:$J$15,1)+1)),
IF($T$3=Database!$A$6,
_xlfn.FORECAST.LINEAR(
B21,
INDEX('DS2024'!$N$5:$N$15,MATCH(B21,'DS2024'!$M$5:$M$15,1)):
INDEX('DS2024'!$N$5:$N$15,MATCH(B21,'DS2024'!$M$5:$M$15,1)+1),
INDEX('DS2024'!$M$5:$M$15,MATCH(B21,'DS2024'!$M$5:$M$15,1)):
INDEX('DS2024'!$M$5:$M$15,MATCH(B21,'DS2024'!$M$5:$M$15,1)+1)),
IF($T$3=Database!$A$7,
_xlfn.FORECAST.LINEAR(
B21,
INDEX('DS2024'!$Q$5:$Q$15,MATCH(B21,'DS2024'!$P$5:$P$15,1)):
INDEX('DS2024'!$Q$5:$Q$15,MATCH(B21,'DS2024'!$P$5:$P$15,1)+1),
INDEX('DS2024'!$P$5:$P$15,MATCH(B21,'DS2024'!$P$5:$P$15,1)):
INDEX('DS2024'!$P$5:$P$15,MATCH(B21,'DS2024'!$P$5:$P$15,1)+1)),
IF($T$3=Database!$A$8,
_xlfn.FORECAST.LINEAR(
B21,
INDEX('DS2024'!$T$5:$T$15,MATCH(B21,'DS2024'!$S$5:$S$15,1)):
INDEX('DS2024'!$T$5:$T$15,MATCH(B21,'DS2024'!$S$5:$S$15,1)+1),
INDEX('DS2024'!$S$5:$S$15,MATCH(B21,'DS2024'!$S$5:$S$15,1)):
INDEX('DS2024'!$S$5:$S$15,MATCH(B21,'DS2024'!$S$5:$S$15,1)+1)),
IF($T$3=Database!$A$9,
_xlfn.FORECAST.LINEAR(
B21,
INDEX('DS2024'!$W$5:$W$15,MATCH(B21,'DS2024'!$V$5:$V$15,1)):
INDEX('DS2024'!$W$5:$W$15,MATCH(B21,'DS2024'!$V$5:$V$15,1)+1),
INDEX('DS2024'!$V$5:$V$15,MATCH(B21,'DS2024'!$V$5:$V$15,1)):
INDEX('DS2024'!$V$5:$V$15,MATCH(B21,'DS2024'!$V$5:$V$15,1)+1)),
IF($T$3=Database!$A$10,
_xlfn.FORECAST.LINEAR(
B21,
INDEX('DS2024'!$Z$5:$Z$15,MATCH(B21,'DS2024'!$Y$5:$Y$15,1)):
INDEX('DS2024'!$Z$5:$Z$15,MATCH(B21,'DS2024'!$Y$5:$Y$15,1)+1),
INDEX('DS2024'!$Y$5:$Y$15,MATCH(B21,'DS2024'!$Y$5:$Y$15,1)):
INDEX('DS2024'!$Y$5:$Y$15,MATCH(B21,'DS2024'!$Y$5:$Y$15,1)+1))
)))))))))))))))))))</f>
        <v>0.10461425316759264</v>
      </c>
      <c r="U21" s="50">
        <f>IF($U$3=Database!$A$11,
_xlfn.FORECAST.LINEAR(
D21,
INDEX('DS2024'!$B$20:$B$35,MATCH(D21,'DS2024'!$A$20:$A$35,1)):
INDEX('DS2024'!$B$20:$B$35,MATCH(D21,'DS2024'!$A$20:$A$35,1)+1),
INDEX('DS2024'!$A$20:$A$35,MATCH(D21,'DS2024'!$A$20:$A$35,1)):
INDEX('DS2024'!$A$20:$A$35,MATCH(D21,'DS2024'!$A$20:$A$35,1)+1)),
IF($U$3=Database!$A$12,
_xlfn.FORECAST.LINEAR(
D21,
INDEX('DS2024'!$E$20:$E$35,MATCH(D21,'DS2024'!$D$20:$D$35,1)):
INDEX('DS2024'!$E$20:$E$35,MATCH(D21,'DS2024'!$D$20:$D$35,1)+1),
INDEX('DS2024'!$D$20:$D$35,MATCH(D21,'DS2024'!$D$20:$D$35,1)):
INDEX('DS2024'!$D$20:$D$35,MATCH(D21,'DS2024'!$D$20:$D$35,1)+1)),
IF($U$3=Database!$A$13,
_xlfn.FORECAST.LINEAR(
D21,
INDEX('DS2024'!$H$20:$H$35,MATCH(D21,'DS2024'!$G$20:$G$35,1)):
INDEX('DS2024'!$H$20:$H$35,MATCH(D21,'DS2024'!$G$20:$G$35,1)+1),
INDEX('DS2024'!$G$20:$G$35,MATCH(D21,'DS2024'!$G$20:$G$35,1)):
INDEX('DS2024'!$G$20:$G$35,MATCH(D21,'DS2024'!$G$20:$G$35,1)+1)),
IF($U$3=Database!$A$14,
_xlfn.FORECAST.LINEAR(
D21,
INDEX('DS2024'!$K$20:$K$35,MATCH(D21,'DS2024'!$J$20:$J$35,1)):
INDEX('DS2024'!$K$20:$K$35,MATCH(D21,'DS2024'!$J$20:$J$35,1)+1),
INDEX('DS2024'!$J$20:$J$35,MATCH(D21,'DS2024'!$J$20:$J$35,1)):
INDEX('DS2024'!$J$20:$J$35,MATCH(D21,'DS2024'!$J$20:$J$35,1)+1)),
IF($U$3=Database!$A$15,
_xlfn.FORECAST.LINEAR(
D21,
INDEX('DS2024'!$N$20:$N$35,MATCH(D21,'DS2024'!$M$20:$M$35,1)):
INDEX('DS2024'!$N$20:$N$35,MATCH(D21,'DS2024'!$M$20:$M$35,1)+1),
INDEX('DS2024'!$M$20:$M$35,MATCH(D21,'DS2024'!$M$20:$M$35,1)):
INDEX('DS2024'!$M$20:$M$35,MATCH(D21,'DS2024'!$M$20:$M$35,1)+1)),
IF($U$3=Database!$A$16,
_xlfn.FORECAST.LINEAR(
D21,
INDEX('DS2024'!$Q$20:$Q$35,MATCH(D21,'DS2024'!$P$20:$P$35,1)):
INDEX('DS2024'!$Q$20:$Q$35,MATCH(D21,'DS2024'!$P$20:$P$35,1)+1),
INDEX('DS2024'!$P$20:$P$35,MATCH(D21,'DS2024'!$P$20:$P$35,1)):
INDEX('DS2024'!$P$20:$P$35,MATCH(D21,'DS2024'!$P$20:$P$35,1)+1)),
IF($U$3=Database!$A$17,
_xlfn.FORECAST.LINEAR(
D21,
INDEX('DS2024'!$T$20:$T$35,MATCH(D21,'DS2024'!$S$20:$S$35,1)):
INDEX('DS2024'!$T$20:$T$35,MATCH(D21,'DS2024'!$S$20:$S$35,1)+1),
INDEX('DS2024'!$S$20:$S$35,MATCH(D21,'DS2024'!$S$20:$S$35,1)):
INDEX('DS2024'!$S$20:$S$35,MATCH(D21,'DS2024'!$S$20:$S$35,1)+1)),
IF($U$3=Database!$A$18,
_xlfn.FORECAST.LINEAR(
D21,
INDEX('DS2024'!$W$20:$W$35,MATCH(D21,'DS2024'!$V$20:$V$35,1)):
INDEX('DS2024'!$W$20:$W$35,MATCH(D21,'DS2024'!$V$20:$V$35,1)+1),
INDEX('DS2024'!$V$20:$V$35,MATCH(D21,'DS2024'!$V$20:$V$35,1)):
INDEX('DS2024'!$V$20:$V$35,MATCH(D21,'DS2024'!$V$20:$V$35,1)+1)),
IF($U$3=Database!$A$19,
_xlfn.FORECAST.LINEAR(
D21,
INDEX('DS2024'!$Z$20:$Z$35,MATCH(D21,'DS2024'!$Y$20:$Y$35,1)):
INDEX('DS2024'!$Z$20:$Z$35,MATCH(D21,'DS2024'!$Y$20:$Y$35,1)+1),
INDEX('DS2024'!$Y$20:$Y$35,MATCH(D21,'DS2024'!$Y$20:$Y$35,1)):
INDEX('DS2024'!$Y$20:$Y$35,MATCH(D21,'DS2024'!$Y$20:$Y$35,1)+1)),
IF($U$3=Database!$A$20,
_xlfn.FORECAST.LINEAR(
D21,
INDEX('DS2024'!$AC$20:$AC$35,MATCH(D21,'DS2024'!$AB$20:$AB$35,1)):
INDEX('DS2024'!$AC$20:$AC$35,MATCH(D21,'DS2024'!$AB$20:$AB$35,1)+1),
INDEX('DS2024'!$AB$20:$AB$35,MATCH(D21,'DS2024'!$AB$20:$AB$35,1)):
INDEX('DS2024'!$AB$20:$AB$35,MATCH(D21,'DS2024'!$AB$20:$AB$35,1)+1)),
IF($U$3=Database!$A$2,
_xlfn.FORECAST.LINEAR(
D21,
INDEX('DS2024'!$B$5:$B$15,MATCH(D21,'DS2024'!$A$5:$A$15,1)):
INDEX('DS2024'!$B$5:$B$15,MATCH(D21,'DS2024'!$A$5:$A$15,1)+1),
INDEX('DS2024'!$A$5:$A$15,MATCH(D21,'DS2024'!$A$5:$A$15,1)):
INDEX('DS2024'!$A$5:$A$15,MATCH(D21,'DS2024'!$A$5:$A$15,1)+1)),
IF($U$3=Database!$A$3,
_xlfn.FORECAST.LINEAR(
D21,
INDEX('DS2024'!$E$5:$E$15,MATCH(D21,'DS2024'!$D$5:$D$15,1)):
INDEX('DS2024'!$E$5:$E$15,MATCH(D21,'DS2024'!$D$5:$D$15,1)+1),
INDEX('DS2024'!$D$5:$D$15,MATCH(D21,'DS2024'!$D$5:$D$15,1)):
INDEX('DS2024'!$D$5:$D$15,MATCH(D21,'DS2024'!$D$5:$D$15,1)+1)),
IF($U$3=Database!$A$4,
_xlfn.FORECAST.LINEAR(
D21,
INDEX('DS2024'!$H$5:$H$15,MATCH(D21,'DS2024'!$G$5:$G$15,1)):
INDEX('DS2024'!$H$5:$H$15,MATCH(D21,'DS2024'!$G$5:$G$15,1)+1),
INDEX('DS2024'!$G$5:$G$15,MATCH(D21,'DS2024'!$G$5:$G$15,1)):
INDEX('DS2024'!$G$5:$G$15,MATCH(D21,'DS2024'!$G$5:$G$15,1)+1)),
IF($U$3=Database!$A$5,
_xlfn.FORECAST.LINEAR(
D21,
INDEX('DS2024'!$K$5:$K$15,MATCH(D21,'DS2024'!$J$5:$J$15,1)):
INDEX('DS2024'!$K$5:$K$15,MATCH(D21,'DS2024'!$J$5:$J$15,1)+1),
INDEX('DS2024'!$J$5:$J$15,MATCH(D21,'DS2024'!$J$5:$J$15,1)):
INDEX('DS2024'!$J$5:$J$15,MATCH(D21,'DS2024'!$J$5:$J$15,1)+1)),
IF($U$3=Database!$A$6,
_xlfn.FORECAST.LINEAR(
D21,
INDEX('DS2024'!$N$5:$N$15,MATCH(D21,'DS2024'!$M$5:$M$15,1)):
INDEX('DS2024'!$N$5:$N$15,MATCH(D21,'DS2024'!$M$5:$M$15,1)+1),
INDEX('DS2024'!$M$5:$M$15,MATCH(D21,'DS2024'!$M$5:$M$15,1)):
INDEX('DS2024'!$M$5:$M$15,MATCH(D21,'DS2024'!$M$5:$M$15,1)+1)),
IF($U$3=Database!$A$7,
_xlfn.FORECAST.LINEAR(
D21,
INDEX('DS2024'!$Q$5:$Q$15,MATCH(D21,'DS2024'!$P$5:$P$15,1)):
INDEX('DS2024'!$Q$5:$Q$15,MATCH(D21,'DS2024'!$P$5:$P$15,1)+1),
INDEX('DS2024'!$P$5:$P$15,MATCH(D21,'DS2024'!$P$5:$P$15,1)):
INDEX('DS2024'!$P$5:$P$15,MATCH(D21,'DS2024'!$P$5:$P$15,1)+1)),
IF($U$3=Database!$A$8,
_xlfn.FORECAST.LINEAR(
D21,
INDEX('DS2024'!$T$5:$T$15,MATCH(D21,'DS2024'!$S$5:$S$15,1)):
INDEX('DS2024'!$T$5:$T$15,MATCH(D21,'DS2024'!$S$5:$S$15,1)+1),
INDEX('DS2024'!$S$5:$S$15,MATCH(D21,'DS2024'!$S$5:$S$15,1)):
INDEX('DS2024'!$S$5:$S$15,MATCH(D21,'DS2024'!$S$5:$S$15,1)+1)),
IF($U$3=Database!$A$9,
_xlfn.FORECAST.LINEAR(
D21,
INDEX('DS2024'!$W$5:$W$15,MATCH(D21,'DS2024'!$V$5:$V$15,1)):
INDEX('DS2024'!$W$5:$W$15,MATCH(D21,'DS2024'!$V$5:$V$15,1)+1),
INDEX('DS2024'!$V$5:$V$15,MATCH(D21,'DS2024'!$V$5:$V$15,1)):
INDEX('DS2024'!$V$5:$V$15,MATCH(D21,'DS2024'!$V$5:$V$15,1)+1)),
IF($U$3=Database!$A$10,
_xlfn.FORECAST.LINEAR(
D21,
INDEX('DS2024'!$Z$5:$Z$15,MATCH(D21,'DS2024'!$Y$5:$Y$15,1)):
INDEX('DS2024'!$Z$5:$Z$15,MATCH(D21,'DS2024'!$Y$5:$Y$15,1)+1),
INDEX('DS2024'!$Y$5:$Y$15,MATCH(D21,'DS2024'!$Y$5:$Y$15,1)):
INDEX('DS2024'!$Y$5:$Y$15,MATCH(D21,'DS2024'!$Y$5:$Y$15,1)+1))
)))))))))))))))))))</f>
        <v>0.1052225108917223</v>
      </c>
      <c r="V21" s="50">
        <f>IF($V$3=Database!$A$11,
_xlfn.FORECAST.LINEAR(
F21,
INDEX('DS2024'!$B$20:$B$35,MATCH(F21,'DS2024'!$A$20:$A$35,1)):
INDEX('DS2024'!$B$20:$B$35,MATCH(F21,'DS2024'!$A$20:$A$35,1)+1),
INDEX('DS2024'!$A$20:$A$35,MATCH(F21,'DS2024'!$A$20:$A$35,1)):
INDEX('DS2024'!$A$20:$A$35,MATCH(F21,'DS2024'!$A$20:$A$35,1)+1)),
IF($V$3=Database!$A$12,
_xlfn.FORECAST.LINEAR(
F21,
INDEX('DS2024'!$E$20:$E$35,MATCH(F21,'DS2024'!$D$20:$D$35,1)):
INDEX('DS2024'!$E$20:$E$35,MATCH(F21,'DS2024'!$D$20:$D$35,1)+1),
INDEX('DS2024'!$D$20:$D$35,MATCH(F21,'DS2024'!$D$20:$D$35,1)):
INDEX('DS2024'!$D$20:$D$35,MATCH(F21,'DS2024'!$D$20:$D$35,1)+1)),
IF($V$3=Database!$A$13,
_xlfn.FORECAST.LINEAR(
F21,
INDEX('DS2024'!$H$20:$H$35,MATCH(F21,'DS2024'!$G$20:$G$35,1)):
INDEX('DS2024'!$H$20:$H$35,MATCH(F21,'DS2024'!$G$20:$G$35,1)+1),
INDEX('DS2024'!$G$20:$G$35,MATCH(F21,'DS2024'!$G$20:$G$35,1)):
INDEX('DS2024'!$G$20:$G$35,MATCH(F21,'DS2024'!$G$20:$G$35,1)+1)),
IF($V$3=Database!$A$14,
_xlfn.FORECAST.LINEAR(
F21,
INDEX('DS2024'!$K$20:$K$35,MATCH(F21,'DS2024'!$J$20:$J$35,1)):
INDEX('DS2024'!$K$20:$K$35,MATCH(F21,'DS2024'!$J$20:$J$35,1)+1),
INDEX('DS2024'!$J$20:$J$35,MATCH(F21,'DS2024'!$J$20:$J$35,1)):
INDEX('DS2024'!$J$20:$J$35,MATCH(F21,'DS2024'!$J$20:$J$35,1)+1)),
IF($V$3=Database!$A$15,
_xlfn.FORECAST.LINEAR(
F21,
INDEX('DS2024'!$N$20:$N$35,MATCH(F21,'DS2024'!$M$20:$M$35,1)):
INDEX('DS2024'!$N$20:$N$35,MATCH(F21,'DS2024'!$M$20:$M$35,1)+1),
INDEX('DS2024'!$M$20:$M$35,MATCH(F21,'DS2024'!$M$20:$M$35,1)):
INDEX('DS2024'!$M$20:$M$35,MATCH(F21,'DS2024'!$M$20:$M$35,1)+1)),
IF($V$3=Database!$A$16,
_xlfn.FORECAST.LINEAR(
F21,
INDEX('DS2024'!$Q$20:$Q$35,MATCH(F21,'DS2024'!$P$20:$P$35,1)):
INDEX('DS2024'!$Q$20:$Q$35,MATCH(F21,'DS2024'!$P$20:$P$35,1)+1),
INDEX('DS2024'!$P$20:$P$35,MATCH(F21,'DS2024'!$P$20:$P$35,1)):
INDEX('DS2024'!$P$20:$P$35,MATCH(F21,'DS2024'!$P$20:$P$35,1)+1)),
IF($V$3=Database!$A$17,
_xlfn.FORECAST.LINEAR(
F21,
INDEX('DS2024'!$T$20:$T$35,MATCH(F21,'DS2024'!$S$20:$S$35,1)):
INDEX('DS2024'!$T$20:$T$35,MATCH(F21,'DS2024'!$S$20:$S$35,1)+1),
INDEX('DS2024'!$S$20:$S$35,MATCH(F21,'DS2024'!$S$20:$S$35,1)):
INDEX('DS2024'!$S$20:$S$35,MATCH(F21,'DS2024'!$S$20:$S$35,1)+1)),
IF($V$3=Database!$A$18,
_xlfn.FORECAST.LINEAR(
F21,
INDEX('DS2024'!$W$20:$W$35,MATCH(F21,'DS2024'!$V$20:$V$35,1)):
INDEX('DS2024'!$W$20:$W$35,MATCH(F21,'DS2024'!$V$20:$V$35,1)+1),
INDEX('DS2024'!$V$20:$V$35,MATCH(F21,'DS2024'!$V$20:$V$35,1)):
INDEX('DS2024'!$V$20:$V$35,MATCH(F21,'DS2024'!$V$20:$V$35,1)+1)),
IF($V$3=Database!$A$19,
_xlfn.FORECAST.LINEAR(
F21,
INDEX('DS2024'!$Z$20:$Z$35,MATCH(F21,'DS2024'!$Y$20:$Y$35,1)):
INDEX('DS2024'!$Z$20:$Z$35,MATCH(F21,'DS2024'!$Y$20:$Y$35,1)+1),
INDEX('DS2024'!$Y$20:$Y$35,MATCH(F21,'DS2024'!$Y$20:$Y$35,1)):
INDEX('DS2024'!$Y$20:$Y$35,MATCH(F21,'DS2024'!$Y$20:$Y$35,1)+1)),
IF($V$3=Database!$A$20,
_xlfn.FORECAST.LINEAR(
F21,
INDEX('DS2024'!$AC$20:$AC$35,MATCH(F21,'DS2024'!$AB$20:$AB$35,1)):
INDEX('DS2024'!$AC$20:$AC$35,MATCH(F21,'DS2024'!$AB$20:$AB$35,1)+1),
INDEX('DS2024'!$AB$20:$AB$35,MATCH(F21,'DS2024'!$AB$20:$AB$35,1)):
INDEX('DS2024'!$AB$20:$AB$35,MATCH(F21,'DS2024'!$AB$20:$AB$35,1)+1)),
IF($V$3=Database!$A$2,
_xlfn.FORECAST.LINEAR(
F21,
INDEX('DS2024'!$B$5:$B$15,MATCH(F21,'DS2024'!$A$5:$A$15,1)):
INDEX('DS2024'!$B$5:$B$15,MATCH(F21,'DS2024'!$A$5:$A$15,1)+1),
INDEX('DS2024'!$A$5:$A$15,MATCH(F21,'DS2024'!$A$5:$A$15,1)):
INDEX('DS2024'!$A$5:$A$15,MATCH(F21,'DS2024'!$A$5:$A$15,1)+1)),
IF($V$3=Database!$A$3,
_xlfn.FORECAST.LINEAR(
F21,
INDEX('DS2024'!$E$5:$E$15,MATCH(F21,'DS2024'!$D$5:$D$15,1)):
INDEX('DS2024'!$E$5:$E$15,MATCH(F21,'DS2024'!$D$5:$D$15,1)+1),
INDEX('DS2024'!$D$5:$D$15,MATCH(F21,'DS2024'!$D$5:$D$15,1)):
INDEX('DS2024'!$D$5:$D$15,MATCH(F21,'DS2024'!$D$5:$D$15,1)+1)),
IF($V$3=Database!$A$4,
_xlfn.FORECAST.LINEAR(
F21,
INDEX('DS2024'!$H$5:$H$15,MATCH(F21,'DS2024'!$G$5:$G$15,1)):
INDEX('DS2024'!$H$5:$H$15,MATCH(F21,'DS2024'!$G$5:$G$15,1)+1),
INDEX('DS2024'!$G$5:$G$15,MATCH(F21,'DS2024'!$G$5:$G$15,1)):
INDEX('DS2024'!$G$5:$G$15,MATCH(F21,'DS2024'!$G$5:$G$15,1)+1)),
IF($V$3=Database!$A$5,
_xlfn.FORECAST.LINEAR(
F21,
INDEX('DS2024'!$K$5:$K$15,MATCH(F21,'DS2024'!$J$5:$J$15,1)):
INDEX('DS2024'!$K$5:$K$15,MATCH(F21,'DS2024'!$J$5:$J$15,1)+1),
INDEX('DS2024'!$J$5:$J$15,MATCH(F21,'DS2024'!$J$5:$J$15,1)):
INDEX('DS2024'!$J$5:$J$15,MATCH(F21,'DS2024'!$J$5:$J$15,1)+1)),
IF($V$3=Database!$A$6,
_xlfn.FORECAST.LINEAR(
F21,
INDEX('DS2024'!$N$5:$N$15,MATCH(F21,'DS2024'!$M$5:$M$15,1)):
INDEX('DS2024'!$N$5:$N$15,MATCH(F21,'DS2024'!$M$5:$M$15,1)+1),
INDEX('DS2024'!$M$5:$M$15,MATCH(F21,'DS2024'!$M$5:$M$15,1)):
INDEX('DS2024'!$M$5:$M$15,MATCH(F21,'DS2024'!$M$5:$M$15,1)+1)),
IF($V$3=Database!$A$7,
_xlfn.FORECAST.LINEAR(
F21,
INDEX('DS2024'!$Q$5:$Q$15,MATCH(F21,'DS2024'!$P$5:$P$15,1)):
INDEX('DS2024'!$Q$5:$Q$15,MATCH(F21,'DS2024'!$P$5:$P$15,1)+1),
INDEX('DS2024'!$P$5:$P$15,MATCH(F21,'DS2024'!$P$5:$P$15,1)):
INDEX('DS2024'!$P$5:$P$15,MATCH(F21,'DS2024'!$P$5:$P$15,1)+1)),
IF($V$3=Database!$A$8,
_xlfn.FORECAST.LINEAR(
F21,
INDEX('DS2024'!$T$5:$T$15,MATCH(F21,'DS2024'!$S$5:$S$15,1)):
INDEX('DS2024'!$T$5:$T$15,MATCH(F21,'DS2024'!$S$5:$S$15,1)+1),
INDEX('DS2024'!$S$5:$S$15,MATCH(F21,'DS2024'!$S$5:$S$15,1)):
INDEX('DS2024'!$S$5:$S$15,MATCH(F21,'DS2024'!$S$5:$S$15,1)+1)),
IF($V$3=Database!$A$9,
_xlfn.FORECAST.LINEAR(
F21,
INDEX('DS2024'!$W$5:$W$15,MATCH(F21,'DS2024'!$V$5:$V$15,1)):
INDEX('DS2024'!$W$5:$W$15,MATCH(F21,'DS2024'!$V$5:$V$15,1)+1),
INDEX('DS2024'!$V$5:$V$15,MATCH(F21,'DS2024'!$V$5:$V$15,1)):
INDEX('DS2024'!$V$5:$V$15,MATCH(F21,'DS2024'!$V$5:$V$15,1)+1)),
IF($V$3=Database!$A$10,
_xlfn.FORECAST.LINEAR(
F21,
INDEX('DS2024'!$Z$5:$Z$15,MATCH(F21,'DS2024'!$Y$5:$Y$15,1)):
INDEX('DS2024'!$Z$5:$Z$15,MATCH(F21,'DS2024'!$Y$5:$Y$15,1)+1),
INDEX('DS2024'!$Y$5:$Y$15,MATCH(F21,'DS2024'!$Y$5:$Y$15,1)):
INDEX('DS2024'!$Y$5:$Y$15,MATCH(F21,'DS2024'!$Y$5:$Y$15,1)+1))
)))))))))))))))))))</f>
        <v>0.10469830481368941</v>
      </c>
      <c r="W21" s="50">
        <f>IF($W$3=Database!$A$11,
_xlfn.FORECAST.LINEAR(
H21,
INDEX('DS2024'!$B$20:$B$35,MATCH(H21,'DS2024'!$A$20:$A$35,1)):
INDEX('DS2024'!$B$20:$B$35,MATCH(H21,'DS2024'!$A$20:$A$35,1)+1),
INDEX('DS2024'!$A$20:$A$35,MATCH(H21,'DS2024'!$A$20:$A$35,1)):
INDEX('DS2024'!$A$20:$A$35,MATCH(H21,'DS2024'!$A$20:$A$35,1)+1)),
IF($W$3=Database!$A$12,
_xlfn.FORECAST.LINEAR(
H21,
INDEX('DS2024'!$E$20:$E$35,MATCH(H21,'DS2024'!$D$20:$D$35,1)):
INDEX('DS2024'!$E$20:$E$35,MATCH(H21,'DS2024'!$D$20:$D$35,1)+1),
INDEX('DS2024'!$D$20:$D$35,MATCH(H21,'DS2024'!$D$20:$D$35,1)):
INDEX('DS2024'!$D$20:$D$35,MATCH(H21,'DS2024'!$D$20:$D$35,1)+1)),
IF($W$3=Database!$A$13,
_xlfn.FORECAST.LINEAR(
H21,
INDEX('DS2024'!$H$20:$H$35,MATCH(H21,'DS2024'!$G$20:$G$35,1)):
INDEX('DS2024'!$H$20:$H$35,MATCH(H21,'DS2024'!$G$20:$G$35,1)+1),
INDEX('DS2024'!$G$20:$G$35,MATCH(H21,'DS2024'!$G$20:$G$35,1)):
INDEX('DS2024'!$G$20:$G$35,MATCH(H21,'DS2024'!$G$20:$G$35,1)+1)),
IF($W$3=Database!$A$14,
_xlfn.FORECAST.LINEAR(
H21,
INDEX('DS2024'!$K$20:$K$35,MATCH(H21,'DS2024'!$J$20:$J$35,1)):
INDEX('DS2024'!$K$20:$K$35,MATCH(H21,'DS2024'!$J$20:$J$35,1)+1),
INDEX('DS2024'!$J$20:$J$35,MATCH(H21,'DS2024'!$J$20:$J$35,1)):
INDEX('DS2024'!$J$20:$J$35,MATCH(H21,'DS2024'!$J$20:$J$35,1)+1)),
IF($W$3=Database!$A$15,
_xlfn.FORECAST.LINEAR(
H21,
INDEX('DS2024'!$N$20:$N$35,MATCH(H21,'DS2024'!$M$20:$M$35,1)):
INDEX('DS2024'!$N$20:$N$35,MATCH(H21,'DS2024'!$M$20:$M$35,1)+1),
INDEX('DS2024'!$M$20:$M$35,MATCH(H21,'DS2024'!$M$20:$M$35,1)):
INDEX('DS2024'!$M$20:$M$35,MATCH(H21,'DS2024'!$M$20:$M$35,1)+1)),
IF($W$3=Database!$A$16,
_xlfn.FORECAST.LINEAR(
H21,
INDEX('DS2024'!$Q$20:$Q$35,MATCH(H21,'DS2024'!$P$20:$P$35,1)):
INDEX('DS2024'!$Q$20:$Q$35,MATCH(H21,'DS2024'!$P$20:$P$35,1)+1),
INDEX('DS2024'!$P$20:$P$35,MATCH(H21,'DS2024'!$P$20:$P$35,1)):
INDEX('DS2024'!$P$20:$P$35,MATCH(H21,'DS2024'!$P$20:$P$35,1)+1)),
IF($W$3=Database!$A$17,
_xlfn.FORECAST.LINEAR(
H21,
INDEX('DS2024'!$T$20:$T$35,MATCH(H21,'DS2024'!$S$20:$S$35,1)):
INDEX('DS2024'!$T$20:$T$35,MATCH(H21,'DS2024'!$S$20:$S$35,1)+1),
INDEX('DS2024'!$S$20:$S$35,MATCH(H21,'DS2024'!$S$20:$S$35,1)):
INDEX('DS2024'!$S$20:$S$35,MATCH(H21,'DS2024'!$S$20:$S$35,1)+1)),
IF($W$3=Database!$A$18,
_xlfn.FORECAST.LINEAR(
H21,
INDEX('DS2024'!$W$20:$W$35,MATCH(H21,'DS2024'!$V$20:$V$35,1)):
INDEX('DS2024'!$W$20:$W$35,MATCH(H21,'DS2024'!$V$20:$V$35,1)+1),
INDEX('DS2024'!$V$20:$V$35,MATCH(H21,'DS2024'!$V$20:$V$35,1)):
INDEX('DS2024'!$V$20:$V$35,MATCH(H21,'DS2024'!$V$20:$V$35,1)+1)),
IF($W$3=Database!$A$19,
_xlfn.FORECAST.LINEAR(
H21,
INDEX('DS2024'!$Z$20:$Z$35,MATCH(H21,'DS2024'!$Y$20:$Y$35,1)):
INDEX('DS2024'!$Z$20:$Z$35,MATCH(H21,'DS2024'!$Y$20:$Y$35,1)+1),
INDEX('DS2024'!$Y$20:$Y$35,MATCH(H21,'DS2024'!$Y$20:$Y$35,1)):
INDEX('DS2024'!$Y$20:$Y$35,MATCH(H21,'DS2024'!$Y$20:$Y$35,1)+1)),
IF($W$3=Database!$A$20,
_xlfn.FORECAST.LINEAR(
H21,
INDEX('DS2024'!$AC$20:$AC$35,MATCH(H21,'DS2024'!$AB$20:$AB$35,1)):
INDEX('DS2024'!$AC$20:$AC$35,MATCH(H21,'DS2024'!$AB$20:$AB$35,1)+1),
INDEX('DS2024'!$AB$20:$AB$35,MATCH(H21,'DS2024'!$AB$20:$AB$35,1)):
INDEX('DS2024'!$AB$20:$AB$35,MATCH(H21,'DS2024'!$AB$20:$AB$35,1)+1)),
IF($W$3=Database!$A$2,
_xlfn.FORECAST.LINEAR(
H21,
INDEX('DS2024'!$B$5:$B$15,MATCH(H21,'DS2024'!$A$5:$A$15,1)):
INDEX('DS2024'!$B$5:$B$15,MATCH(H21,'DS2024'!$A$5:$A$15,1)+1),
INDEX('DS2024'!$A$5:$A$15,MATCH(H21,'DS2024'!$A$5:$A$15,1)):
INDEX('DS2024'!$A$5:$A$15,MATCH(H21,'DS2024'!$A$5:$A$15,1)+1)),
IF($W$3=Database!$A$3,
_xlfn.FORECAST.LINEAR(
H21,
INDEX('DS2024'!$E$5:$E$15,MATCH(H21,'DS2024'!$D$5:$D$15,1)):
INDEX('DS2024'!$E$5:$E$15,MATCH(H21,'DS2024'!$D$5:$D$15,1)+1),
INDEX('DS2024'!$D$5:$D$15,MATCH(H21,'DS2024'!$D$5:$D$15,1)):
INDEX('DS2024'!$D$5:$D$15,MATCH(H21,'DS2024'!$D$5:$D$15,1)+1)),
IF($W$3=Database!$A$4,
_xlfn.FORECAST.LINEAR(
H21,
INDEX('DS2024'!$H$5:$H$15,MATCH(H21,'DS2024'!$G$5:$G$15,1)):
INDEX('DS2024'!$H$5:$H$15,MATCH(H21,'DS2024'!$G$5:$G$15,1)+1),
INDEX('DS2024'!$G$5:$G$15,MATCH(H21,'DS2024'!$G$5:$G$15,1)):
INDEX('DS2024'!$G$5:$G$15,MATCH(H21,'DS2024'!$G$5:$G$15,1)+1)),
IF($W$3=Database!$A$5,
_xlfn.FORECAST.LINEAR(
H21,
INDEX('DS2024'!$K$5:$K$15,MATCH(H21,'DS2024'!$J$5:$J$15,1)):
INDEX('DS2024'!$K$5:$K$15,MATCH(H21,'DS2024'!$J$5:$J$15,1)+1),
INDEX('DS2024'!$J$5:$J$15,MATCH(H21,'DS2024'!$J$5:$J$15,1)):
INDEX('DS2024'!$J$5:$J$15,MATCH(H21,'DS2024'!$J$5:$J$15,1)+1)),
IF($W$3=Database!$A$6,
_xlfn.FORECAST.LINEAR(
H21,
INDEX('DS2024'!$N$5:$N$15,MATCH(H21,'DS2024'!$M$5:$M$15,1)):
INDEX('DS2024'!$N$5:$N$15,MATCH(H21,'DS2024'!$M$5:$M$15,1)+1),
INDEX('DS2024'!$M$5:$M$15,MATCH(H21,'DS2024'!$M$5:$M$15,1)):
INDEX('DS2024'!$M$5:$M$15,MATCH(H21,'DS2024'!$M$5:$M$15,1)+1)),
IF($W$3=Database!$A$7,
_xlfn.FORECAST.LINEAR(
H21,
INDEX('DS2024'!$Q$5:$Q$15,MATCH(H21,'DS2024'!$P$5:$P$15,1)):
INDEX('DS2024'!$Q$5:$Q$15,MATCH(H21,'DS2024'!$P$5:$P$15,1)+1),
INDEX('DS2024'!$P$5:$P$15,MATCH(H21,'DS2024'!$P$5:$P$15,1)):
INDEX('DS2024'!$P$5:$P$15,MATCH(H21,'DS2024'!$P$5:$P$15,1)+1)),
IF($W$3=Database!$A$8,
_xlfn.FORECAST.LINEAR(
H21,
INDEX('DS2024'!$T$5:$T$15,MATCH(H21,'DS2024'!$S$5:$S$15,1)):
INDEX('DS2024'!$T$5:$T$15,MATCH(H21,'DS2024'!$S$5:$S$15,1)+1),
INDEX('DS2024'!$S$5:$S$15,MATCH(H21,'DS2024'!$S$5:$S$15,1)):
INDEX('DS2024'!$S$5:$S$15,MATCH(H21,'DS2024'!$S$5:$S$15,1)+1)),
IF($W$3=Database!$A$9,
_xlfn.FORECAST.LINEAR(
H21,
INDEX('DS2024'!$W$5:$W$15,MATCH(H21,'DS2024'!$V$5:$V$15,1)):
INDEX('DS2024'!$W$5:$W$15,MATCH(H21,'DS2024'!$V$5:$V$15,1)+1),
INDEX('DS2024'!$V$5:$V$15,MATCH(H21,'DS2024'!$V$5:$V$15,1)):
INDEX('DS2024'!$V$5:$V$15,MATCH(H21,'DS2024'!$V$5:$V$15,1)+1)),
IF($W$3=Database!$A$10,
_xlfn.FORECAST.LINEAR(
H21,
INDEX('DS2024'!$Z$5:$Z$15,MATCH(H21,'DS2024'!$Y$5:$Y$15,1)):
INDEX('DS2024'!$Z$5:$Z$15,MATCH(H21,'DS2024'!$Y$5:$Y$15,1)+1),
INDEX('DS2024'!$Y$5:$Y$15,MATCH(H21,'DS2024'!$Y$5:$Y$15,1)):
INDEX('DS2024'!$Y$5:$Y$15,MATCH(H21,'DS2024'!$Y$5:$Y$15,1)+1))
)))))))))))))))))))</f>
        <v>0.10468867660577962</v>
      </c>
      <c r="X21" s="50">
        <f>IF($X$3=Database!$A$11,
_xlfn.FORECAST.LINEAR(
J21,
INDEX('DS2024'!$B$20:$B$35,MATCH(J21,'DS2024'!$A$20:$A$35,1)):
INDEX('DS2024'!$B$20:$B$35,MATCH(J21,'DS2024'!$A$20:$A$35,1)+1),
INDEX('DS2024'!$A$20:$A$35,MATCH(J21,'DS2024'!$A$20:$A$35,1)):
INDEX('DS2024'!$A$20:$A$35,MATCH(J21,'DS2024'!$A$20:$A$35,1)+1)),
IF($X$3=Database!$A$12,
_xlfn.FORECAST.LINEAR(
J21,
INDEX('DS2024'!$E$20:$E$35,MATCH(J21,'DS2024'!$D$20:$D$35,1)):
INDEX('DS2024'!$E$20:$E$35,MATCH(J21,'DS2024'!$D$20:$D$35,1)+1),
INDEX('DS2024'!$D$20:$D$35,MATCH(J21,'DS2024'!$D$20:$D$35,1)):
INDEX('DS2024'!$D$20:$D$35,MATCH(J21,'DS2024'!$D$20:$D$35,1)+1)),
IF($X$3=Database!$A$13,
_xlfn.FORECAST.LINEAR(
J21,
INDEX('DS2024'!$H$20:$H$35,MATCH(J21,'DS2024'!$G$20:$G$35,1)):
INDEX('DS2024'!$H$20:$H$35,MATCH(J21,'DS2024'!$G$20:$G$35,1)+1),
INDEX('DS2024'!$G$20:$G$35,MATCH(J21,'DS2024'!$G$20:$G$35,1)):
INDEX('DS2024'!$G$20:$G$35,MATCH(J21,'DS2024'!$G$20:$G$35,1)+1)),
IF($X$3=Database!$A$14,
_xlfn.FORECAST.LINEAR(
J21,
INDEX('DS2024'!$K$20:$K$35,MATCH(J21,'DS2024'!$J$20:$J$35,1)):
INDEX('DS2024'!$K$20:$K$35,MATCH(J21,'DS2024'!$J$20:$J$35,1)+1),
INDEX('DS2024'!$J$20:$J$35,MATCH(J21,'DS2024'!$J$20:$J$35,1)):
INDEX('DS2024'!$J$20:$J$35,MATCH(J21,'DS2024'!$J$20:$J$35,1)+1)),
IF($X$3=Database!$A$15,
_xlfn.FORECAST.LINEAR(
J21,
INDEX('DS2024'!$N$20:$N$35,MATCH(J21,'DS2024'!$M$20:$M$35,1)):
INDEX('DS2024'!$N$20:$N$35,MATCH(J21,'DS2024'!$M$20:$M$35,1)+1),
INDEX('DS2024'!$M$20:$M$35,MATCH(J21,'DS2024'!$M$20:$M$35,1)):
INDEX('DS2024'!$M$20:$M$35,MATCH(J21,'DS2024'!$M$20:$M$35,1)+1)),
IF($X$3=Database!$A$16,
_xlfn.FORECAST.LINEAR(
J21,
INDEX('DS2024'!$Q$20:$Q$35,MATCH(J21,'DS2024'!$P$20:$P$35,1)):
INDEX('DS2024'!$Q$20:$Q$35,MATCH(J21,'DS2024'!$P$20:$P$35,1)+1),
INDEX('DS2024'!$P$20:$P$35,MATCH(J21,'DS2024'!$P$20:$P$35,1)):
INDEX('DS2024'!$P$20:$P$35,MATCH(J21,'DS2024'!$P$20:$P$35,1)+1)),
IF($X$3=Database!$A$17,
_xlfn.FORECAST.LINEAR(
J21,
INDEX('DS2024'!$T$20:$T$35,MATCH(J21,'DS2024'!$S$20:$S$35,1)):
INDEX('DS2024'!$T$20:$T$35,MATCH(J21,'DS2024'!$S$20:$S$35,1)+1),
INDEX('DS2024'!$S$20:$S$35,MATCH(J21,'DS2024'!$S$20:$S$35,1)):
INDEX('DS2024'!$S$20:$S$35,MATCH(J21,'DS2024'!$S$20:$S$35,1)+1)),
IF($X$3=Database!$A$18,
_xlfn.FORECAST.LINEAR(
J21,
INDEX('DS2024'!$W$20:$W$35,MATCH(J21,'DS2024'!$V$20:$V$35,1)):
INDEX('DS2024'!$W$20:$W$35,MATCH(J21,'DS2024'!$V$20:$V$35,1)+1),
INDEX('DS2024'!$V$20:$V$35,MATCH(J21,'DS2024'!$V$20:$V$35,1)):
INDEX('DS2024'!$V$20:$V$35,MATCH(J21,'DS2024'!$V$20:$V$35,1)+1)),
IF($X$3=Database!$A$19,
_xlfn.FORECAST.LINEAR(
J21,
INDEX('DS2024'!$Z$20:$Z$35,MATCH(J21,'DS2024'!$Y$20:$Y$35,1)):
INDEX('DS2024'!$Z$20:$Z$35,MATCH(J21,'DS2024'!$Y$20:$Y$35,1)+1),
INDEX('DS2024'!$Y$20:$Y$35,MATCH(J21,'DS2024'!$Y$20:$Y$35,1)):
INDEX('DS2024'!$Y$20:$Y$35,MATCH(J21,'DS2024'!$Y$20:$Y$35,1)+1)),
IF($X$3=Database!$A$20,
_xlfn.FORECAST.LINEAR(
J21,
INDEX('DS2024'!$AC$20:$AC$35,MATCH(J21,'DS2024'!$AB$20:$AB$35,1)):
INDEX('DS2024'!$AC$20:$AC$35,MATCH(J21,'DS2024'!$AB$20:$AB$35,1)+1),
INDEX('DS2024'!$AB$20:$AB$35,MATCH(J21,'DS2024'!$AB$20:$AB$35,1)):
INDEX('DS2024'!$AB$20:$AB$35,MATCH(J21,'DS2024'!$AB$20:$AB$35,1)+1)),
IF($X$3=Database!$A$2,
_xlfn.FORECAST.LINEAR(
J21,
INDEX('DS2024'!$B$5:$B$15,MATCH(J21,'DS2024'!$A$5:$A$15,1)):
INDEX('DS2024'!$B$5:$B$15,MATCH(J21,'DS2024'!$A$5:$A$15,1)+1),
INDEX('DS2024'!$A$5:$A$15,MATCH(J21,'DS2024'!$A$5:$A$15,1)):
INDEX('DS2024'!$A$5:$A$15,MATCH(J21,'DS2024'!$A$5:$A$15,1)+1)),
IF($X$3=Database!$A$3,
_xlfn.FORECAST.LINEAR(
J21,
INDEX('DS2024'!$E$5:$E$15,MATCH(J21,'DS2024'!$D$5:$D$15,1)):
INDEX('DS2024'!$E$5:$E$15,MATCH(J21,'DS2024'!$D$5:$D$15,1)+1),
INDEX('DS2024'!$D$5:$D$15,MATCH(J21,'DS2024'!$D$5:$D$15,1)):
INDEX('DS2024'!$D$5:$D$15,MATCH(J21,'DS2024'!$D$5:$D$15,1)+1)),
IF($X$3=Database!$A$4,
_xlfn.FORECAST.LINEAR(
J21,
INDEX('DS2024'!$H$5:$H$15,MATCH(J21,'DS2024'!$G$5:$G$15,1)):
INDEX('DS2024'!$H$5:$H$15,MATCH(J21,'DS2024'!$G$5:$G$15,1)+1),
INDEX('DS2024'!$G$5:$G$15,MATCH(J21,'DS2024'!$G$5:$G$15,1)):
INDEX('DS2024'!$G$5:$G$15,MATCH(J21,'DS2024'!$G$5:$G$15,1)+1)),
IF($X$3=Database!$A$5,
_xlfn.FORECAST.LINEAR(
J21,
INDEX('DS2024'!$K$5:$K$15,MATCH(J21,'DS2024'!$J$5:$J$15,1)):
INDEX('DS2024'!$K$5:$K$15,MATCH(J21,'DS2024'!$J$5:$J$15,1)+1),
INDEX('DS2024'!$J$5:$J$15,MATCH(J21,'DS2024'!$J$5:$J$15,1)):
INDEX('DS2024'!$J$5:$J$15,MATCH(J21,'DS2024'!$J$5:$J$15,1)+1)),
IF($X$3=Database!$A$6,
_xlfn.FORECAST.LINEAR(
J21,
INDEX('DS2024'!$N$5:$N$15,MATCH(J21,'DS2024'!$M$5:$M$15,1)):
INDEX('DS2024'!$N$5:$N$15,MATCH(J21,'DS2024'!$M$5:$M$15,1)+1),
INDEX('DS2024'!$M$5:$M$15,MATCH(J21,'DS2024'!$M$5:$M$15,1)):
INDEX('DS2024'!$M$5:$M$15,MATCH(J21,'DS2024'!$M$5:$M$15,1)+1)),
IF($X$3=Database!$A$7,
_xlfn.FORECAST.LINEAR(
J21,
INDEX('DS2024'!$Q$5:$Q$15,MATCH(J21,'DS2024'!$P$5:$P$15,1)):
INDEX('DS2024'!$Q$5:$Q$15,MATCH(J21,'DS2024'!$P$5:$P$15,1)+1),
INDEX('DS2024'!$P$5:$P$15,MATCH(J21,'DS2024'!$P$5:$P$15,1)):
INDEX('DS2024'!$P$5:$P$15,MATCH(J21,'DS2024'!$P$5:$P$15,1)+1)),
IF($X$3=Database!$A$8,
_xlfn.FORECAST.LINEAR(
J21,
INDEX('DS2024'!$T$5:$T$15,MATCH(J21,'DS2024'!$S$5:$S$15,1)):
INDEX('DS2024'!$T$5:$T$15,MATCH(J21,'DS2024'!$S$5:$S$15,1)+1),
INDEX('DS2024'!$S$5:$S$15,MATCH(J21,'DS2024'!$S$5:$S$15,1)):
INDEX('DS2024'!$S$5:$S$15,MATCH(J21,'DS2024'!$S$5:$S$15,1)+1)),
IF($T$3=Database!$A$9,
_xlfn.FORECAST.LINEAR(
J21,
INDEX('DS2024'!$W$5:$W$15,MATCH(J21,'DS2024'!$V$5:$V$15,1)):
INDEX('DS2024'!$W$5:$W$15,MATCH(J21,'DS2024'!$V$5:$V$15,1)+1),
INDEX('DS2024'!$V$5:$V$15,MATCH(J21,'DS2024'!$V$5:$V$15,1)):
INDEX('DS2024'!$V$5:$V$15,MATCH(J21,'DS2024'!$V$5:$V$15,1)+1)),
IF($T$3=Database!$A$10,
_xlfn.FORECAST.LINEAR(
J21,
INDEX('DS2024'!$Z$5:$Z$15,MATCH(J21,'DS2024'!$Y$5:$Y$15,1)):
INDEX('DS2024'!$Z$5:$Z$15,MATCH(J21,'DS2024'!$Y$5:$Y$15,1)+1),
INDEX('DS2024'!$Y$5:$Y$15,MATCH(J21,'DS2024'!$Y$5:$Y$15,1)):
INDEX('DS2024'!$Y$5:$Y$15,MATCH(J21,'DS2024'!$Y$5:$Y$15,1)+1))
)))))))))))))))))))</f>
        <v>0.10383084855509814</v>
      </c>
      <c r="Y21" s="50">
        <f>IF($Y$3=Database!$A$11,
_xlfn.FORECAST.LINEAR(
L21,
INDEX('DS2024'!$B$20:$B$35,MATCH(L21,'DS2024'!$A$20:$A$35,1)):
INDEX('DS2024'!$B$20:$B$35,MATCH(L21,'DS2024'!$A$20:$A$35,1)+1),
INDEX('DS2024'!$A$20:$A$35,MATCH(L21,'DS2024'!$A$20:$A$35,1)):
INDEX('DS2024'!$A$20:$A$35,MATCH(L21,'DS2024'!$A$20:$A$35,1)+1)),
IF($Y$3=Database!$A$12,
_xlfn.FORECAST.LINEAR(
L21,
INDEX('DS2024'!$E$20:$E$35,MATCH(L21,'DS2024'!$D$20:$D$35,1)):
INDEX('DS2024'!$E$20:$E$35,MATCH(L21,'DS2024'!$D$20:$D$35,1)+1),
INDEX('DS2024'!$D$20:$D$35,MATCH(L21,'DS2024'!$D$20:$D$35,1)):
INDEX('DS2024'!$D$20:$D$35,MATCH(L21,'DS2024'!$D$20:$D$35,1)+1)),
IF($Y$3=Database!$A$13,
_xlfn.FORECAST.LINEAR(
L21,
INDEX('DS2024'!$H$20:$H$35,MATCH(L21,'DS2024'!$G$20:$G$35,1)):
INDEX('DS2024'!$H$20:$H$35,MATCH(L21,'DS2024'!$G$20:$G$35,1)+1),
INDEX('DS2024'!$G$20:$G$35,MATCH(L21,'DS2024'!$G$20:$G$35,1)):
INDEX('DS2024'!$G$20:$G$35,MATCH(L21,'DS2024'!$G$20:$G$35,1)+1)),
IF($Y$3=Database!$A$14,
_xlfn.FORECAST.LINEAR(
L21,
INDEX('DS2024'!$K$20:$K$35,MATCH(L21,'DS2024'!$J$20:$J$35,1)):
INDEX('DS2024'!$K$20:$K$35,MATCH(L21,'DS2024'!$J$20:$J$35,1)+1),
INDEX('DS2024'!$J$20:$J$35,MATCH(L21,'DS2024'!$J$20:$J$35,1)):
INDEX('DS2024'!$J$20:$J$35,MATCH(L21,'DS2024'!$J$20:$J$35,1)+1)),
IF($Y$3=Database!$A$15,
_xlfn.FORECAST.LINEAR(
L21,
INDEX('DS2024'!$N$20:$N$35,MATCH(L21,'DS2024'!$M$20:$M$35,1)):
INDEX('DS2024'!$N$20:$N$35,MATCH(L21,'DS2024'!$M$20:$M$35,1)+1),
INDEX('DS2024'!$M$20:$M$35,MATCH(L21,'DS2024'!$M$20:$M$35,1)):
INDEX('DS2024'!$M$20:$M$35,MATCH(L21,'DS2024'!$M$20:$M$35,1)+1)),
IF($Y$3=Database!$A$16,
_xlfn.FORECAST.LINEAR(
L21,
INDEX('DS2024'!$Q$20:$Q$35,MATCH(L21,'DS2024'!$P$20:$P$35,1)):
INDEX('DS2024'!$Q$20:$Q$35,MATCH(L21,'DS2024'!$P$20:$P$35,1)+1),
INDEX('DS2024'!$P$20:$P$35,MATCH(L21,'DS2024'!$P$20:$P$35,1)):
INDEX('DS2024'!$P$20:$P$35,MATCH(L21,'DS2024'!$P$20:$P$35,1)+1)),
IF($Y$3=Database!$A$17,
_xlfn.FORECAST.LINEAR(
L21,
INDEX('DS2024'!$T$20:$T$35,MATCH(L21,'DS2024'!$S$20:$S$35,1)):
INDEX('DS2024'!$T$20:$T$35,MATCH(L21,'DS2024'!$S$20:$S$35,1)+1),
INDEX('DS2024'!$S$20:$S$35,MATCH(L21,'DS2024'!$S$20:$S$35,1)):
INDEX('DS2024'!$S$20:$S$35,MATCH(L21,'DS2024'!$S$20:$S$35,1)+1)),
IF($Y$3=Database!$A$18,
_xlfn.FORECAST.LINEAR(
L21,
INDEX('DS2024'!$W$20:$W$35,MATCH(L21,'DS2024'!$V$20:$V$35,1)):
INDEX('DS2024'!$W$20:$W$35,MATCH(L21,'DS2024'!$V$20:$V$35,1)+1),
INDEX('DS2024'!$V$20:$V$35,MATCH(L21,'DS2024'!$V$20:$V$35,1)):
INDEX('DS2024'!$V$20:$V$35,MATCH(L21,'DS2024'!$V$20:$V$35,1)+1)),
IF($Y$3=Database!$A$19,
_xlfn.FORECAST.LINEAR(
L21,
INDEX('DS2024'!$Z$20:$Z$35,MATCH(L21,'DS2024'!$Y$20:$Y$35,1)):
INDEX('DS2024'!$Z$20:$Z$35,MATCH(L21,'DS2024'!$Y$20:$Y$35,1)+1),
INDEX('DS2024'!$Y$20:$Y$35,MATCH(L21,'DS2024'!$Y$20:$Y$35,1)):
INDEX('DS2024'!$Y$20:$Y$35,MATCH(L21,'DS2024'!$Y$20:$Y$35,1)+1)),
IF($Y$3=Database!$A$20,
_xlfn.FORECAST.LINEAR(
L21,
INDEX('DS2024'!$AC$20:$AC$35,MATCH(L21,'DS2024'!$AB$20:$AB$35,1)):
INDEX('DS2024'!$AC$20:$AC$35,MATCH(L21,'DS2024'!$AB$20:$AB$35,1)+1),
INDEX('DS2024'!$AB$20:$AB$35,MATCH(L21,'DS2024'!$AB$20:$AB$35,1)):
INDEX('DS2024'!$AB$20:$AB$35,MATCH(L21,'DS2024'!$AB$20:$AB$35,1)+1)),
IF($Y$3=Database!$A$2,
_xlfn.FORECAST.LINEAR(
L21,
INDEX('DS2024'!$B$5:$B$15,MATCH(L21,'DS2024'!$A$5:$A$15,1)):
INDEX('DS2024'!$B$5:$B$15,MATCH(L21,'DS2024'!$A$5:$A$15,1)+1),
INDEX('DS2024'!$A$5:$A$15,MATCH(L21,'DS2024'!$A$5:$A$15,1)):
INDEX('DS2024'!$A$5:$A$15,MATCH(L21,'DS2024'!$A$5:$A$15,1)+1)),
IF($Y$3=Database!$A$3,
_xlfn.FORECAST.LINEAR(
L21,
INDEX('DS2024'!$E$5:$E$15,MATCH(L21,'DS2024'!$D$5:$D$15,1)):
INDEX('DS2024'!$E$5:$E$15,MATCH(L21,'DS2024'!$D$5:$D$15,1)+1),
INDEX('DS2024'!$D$5:$D$15,MATCH(L21,'DS2024'!$D$5:$D$15,1)):
INDEX('DS2024'!$D$5:$D$15,MATCH(L21,'DS2024'!$D$5:$D$15,1)+1)),
IF($Y$3=Database!$A$4,
_xlfn.FORECAST.LINEAR(
L21,
INDEX('DS2024'!$H$5:$H$15,MATCH(L21,'DS2024'!$G$5:$G$15,1)):
INDEX('DS2024'!$H$5:$H$15,MATCH(L21,'DS2024'!$G$5:$G$15,1)+1),
INDEX('DS2024'!$G$5:$G$15,MATCH(L21,'DS2024'!$G$5:$G$15,1)):
INDEX('DS2024'!$G$5:$G$15,MATCH(L21,'DS2024'!$G$5:$G$15,1)+1)),
IF($Y$3=Database!$A$5,
_xlfn.FORECAST.LINEAR(
L21,
INDEX('DS2024'!$K$5:$K$15,MATCH(L21,'DS2024'!$J$5:$J$15,1)):
INDEX('DS2024'!$K$5:$K$15,MATCH(L21,'DS2024'!$J$5:$J$15,1)+1),
INDEX('DS2024'!$J$5:$J$15,MATCH(L21,'DS2024'!$J$5:$J$15,1)):
INDEX('DS2024'!$J$5:$J$15,MATCH(L21,'DS2024'!$J$5:$J$15,1)+1)),
IF($Y$3=Database!$A$6,
_xlfn.FORECAST.LINEAR(
L21,
INDEX('DS2024'!$N$5:$N$15,MATCH(L21,'DS2024'!$M$5:$M$15,1)):
INDEX('DS2024'!$N$5:$N$15,MATCH(L21,'DS2024'!$M$5:$M$15,1)+1),
INDEX('DS2024'!$M$5:$M$15,MATCH(L21,'DS2024'!$M$5:$M$15,1)):
INDEX('DS2024'!$M$5:$M$15,MATCH(L21,'DS2024'!$M$5:$M$15,1)+1)),
IF($Y$3=Database!$A$7,
_xlfn.FORECAST.LINEAR(
L21,
INDEX('DS2024'!$Q$5:$Q$15,MATCH(L21,'DS2024'!$P$5:$P$15,1)):
INDEX('DS2024'!$Q$5:$Q$15,MATCH(L21,'DS2024'!$P$5:$P$15,1)+1),
INDEX('DS2024'!$P$5:$P$15,MATCH(L21,'DS2024'!$P$5:$P$15,1)):
INDEX('DS2024'!$P$5:$P$15,MATCH(L21,'DS2024'!$P$5:$P$15,1)+1)),
IF($Y$3=Database!$A$8,
_xlfn.FORECAST.LINEAR(
L21,
INDEX('DS2024'!$T$5:$T$15,MATCH(L21,'DS2024'!$S$5:$S$15,1)):
INDEX('DS2024'!$T$5:$T$15,MATCH(L21,'DS2024'!$S$5:$S$15,1)+1),
INDEX('DS2024'!$S$5:$S$15,MATCH(L21,'DS2024'!$S$5:$S$15,1)):
INDEX('DS2024'!$S$5:$S$15,MATCH(L21,'DS2024'!$S$5:$S$15,1)+1)),
IF($T$3=Database!$A$9,
_xlfn.FORECAST.LINEAR(
L21,
INDEX('DS2024'!$W$5:$W$15,MATCH(L21,'DS2024'!$V$5:$V$15,1)):
INDEX('DS2024'!$W$5:$W$15,MATCH(L21,'DS2024'!$V$5:$V$15,1)+1),
INDEX('DS2024'!$V$5:$V$15,MATCH(L21,'DS2024'!$V$5:$V$15,1)):
INDEX('DS2024'!$V$5:$V$15,MATCH(L21,'DS2024'!$V$5:$V$15,1)+1)),
IF($T$3=Database!$A$10,
_xlfn.FORECAST.LINEAR(
L21,
INDEX('DS2024'!$Z$5:$Z$15,MATCH(L21,'DS2024'!$Y$5:$Y$15,1)):
INDEX('DS2024'!$Z$5:$Z$15,MATCH(L21,'DS2024'!$Y$5:$Y$15,1)+1),
INDEX('DS2024'!$Y$5:$Y$15,MATCH(L21,'DS2024'!$Y$5:$Y$15,1)):
INDEX('DS2024'!$Y$5:$Y$15,MATCH(L21,'DS2024'!$Y$5:$Y$15,1)+1))
)))))))))))))))))))</f>
        <v>0.18361190866557364</v>
      </c>
      <c r="Z21" s="50">
        <f>IF($Z$3=Database!$A$11,
_xlfn.FORECAST.LINEAR(
N21,
INDEX('DS2024'!$B$20:$B$35,MATCH(N21,'DS2024'!$A$20:$A$35,1)):
INDEX('DS2024'!$B$20:$B$35,MATCH(N21,'DS2024'!$A$20:$A$35,1)+1),
INDEX('DS2024'!$A$20:$A$35,MATCH(N21,'DS2024'!$A$20:$A$35,1)):
INDEX('DS2024'!$A$20:$A$35,MATCH(N21,'DS2024'!$A$20:$A$35,1)+1)),
IF($Z$3=Database!$A$12,
_xlfn.FORECAST.LINEAR(
N21,
INDEX('DS2024'!$E$20:$E$35,MATCH(N21,'DS2024'!$D$20:$D$35,1)):
INDEX('DS2024'!$E$20:$E$35,MATCH(N21,'DS2024'!$D$20:$D$35,1)+1),
INDEX('DS2024'!$D$20:$D$35,MATCH(N21,'DS2024'!$D$20:$D$35,1)):
INDEX('DS2024'!$D$20:$D$35,MATCH(N21,'DS2024'!$D$20:$D$35,1)+1)),
IF($Z$3=Database!$A$13,
_xlfn.FORECAST.LINEAR(
N21,
INDEX('DS2024'!$H$20:$H$35,MATCH(N21,'DS2024'!$G$20:$G$35,1)):
INDEX('DS2024'!$H$20:$H$35,MATCH(N21,'DS2024'!$G$20:$G$35,1)+1),
INDEX('DS2024'!$G$20:$G$35,MATCH(N21,'DS2024'!$G$20:$G$35,1)):
INDEX('DS2024'!$G$20:$G$35,MATCH(N21,'DS2024'!$G$20:$G$35,1)+1)),
IF($Z$3=Database!$A$14,
_xlfn.FORECAST.LINEAR(
N21,
INDEX('DS2024'!$K$20:$K$35,MATCH(N21,'DS2024'!$J$20:$J$35,1)):
INDEX('DS2024'!$K$20:$K$35,MATCH(N21,'DS2024'!$J$20:$J$35,1)+1),
INDEX('DS2024'!$J$20:$J$35,MATCH(N21,'DS2024'!$J$20:$J$35,1)):
INDEX('DS2024'!$J$20:$J$35,MATCH(N21,'DS2024'!$J$20:$J$35,1)+1)),
IF($Z$3=Database!$A$15,
_xlfn.FORECAST.LINEAR(
N21,
INDEX('DS2024'!$N$20:$N$35,MATCH(N21,'DS2024'!$M$20:$M$35,1)):
INDEX('DS2024'!$N$20:$N$35,MATCH(N21,'DS2024'!$M$20:$M$35,1)+1),
INDEX('DS2024'!$M$20:$M$35,MATCH(N21,'DS2024'!$M$20:$M$35,1)):
INDEX('DS2024'!$M$20:$M$35,MATCH(N21,'DS2024'!$M$20:$M$35,1)+1)),
IF($Z$3=Database!$A$16,
_xlfn.FORECAST.LINEAR(
N21,
INDEX('DS2024'!$Q$20:$Q$35,MATCH(N21,'DS2024'!$P$20:$P$35,1)):
INDEX('DS2024'!$Q$20:$Q$35,MATCH(N21,'DS2024'!$P$20:$P$35,1)+1),
INDEX('DS2024'!$P$20:$P$35,MATCH(N21,'DS2024'!$P$20:$P$35,1)):
INDEX('DS2024'!$P$20:$P$35,MATCH(N21,'DS2024'!$P$20:$P$35,1)+1)),
IF($Z$3=Database!$A$17,
_xlfn.FORECAST.LINEAR(
N21,
INDEX('DS2024'!$T$20:$T$35,MATCH(N21,'DS2024'!$S$20:$S$35,1)):
INDEX('DS2024'!$T$20:$T$35,MATCH(N21,'DS2024'!$S$20:$S$35,1)+1),
INDEX('DS2024'!$S$20:$S$35,MATCH(N21,'DS2024'!$S$20:$S$35,1)):
INDEX('DS2024'!$S$20:$S$35,MATCH(N21,'DS2024'!$S$20:$S$35,1)+1)),
IF($Z$3=Database!$A$18,
_xlfn.FORECAST.LINEAR(
N21,
INDEX('DS2024'!$W$20:$W$35,MATCH(N21,'DS2024'!$V$20:$V$35,1)):
INDEX('DS2024'!$W$20:$W$35,MATCH(N21,'DS2024'!$V$20:$V$35,1)+1),
INDEX('DS2024'!$V$20:$V$35,MATCH(N21,'DS2024'!$V$20:$V$35,1)):
INDEX('DS2024'!$V$20:$V$35,MATCH(N21,'DS2024'!$V$20:$V$35,1)+1)),
IF($Z$3=Database!$A$19,
_xlfn.FORECAST.LINEAR(
N21,
INDEX('DS2024'!$Z$20:$Z$35,MATCH(N21,'DS2024'!$Y$20:$Y$35,1)):
INDEX('DS2024'!$Z$20:$Z$35,MATCH(N21,'DS2024'!$Y$20:$Y$35,1)+1),
INDEX('DS2024'!$Y$20:$Y$35,MATCH(N21,'DS2024'!$Y$20:$Y$35,1)):
INDEX('DS2024'!$Y$20:$Y$35,MATCH(N21,'DS2024'!$Y$20:$Y$35,1)+1)),
IF($Z$3=Database!$A$20,
_xlfn.FORECAST.LINEAR(
N21,
INDEX('DS2024'!$AC$20:$AC$35,MATCH(N21,'DS2024'!$AB$20:$AB$35,1)):
INDEX('DS2024'!$AC$20:$AC$35,MATCH(N21,'DS2024'!$AB$20:$AB$35,1)+1),
INDEX('DS2024'!$AB$20:$AB$35,MATCH(N21,'DS2024'!$AB$20:$AB$35,1)):
INDEX('DS2024'!$AB$20:$AB$35,MATCH(N21,'DS2024'!$AB$20:$AB$35,1)+1)),
IF($Z$3=Database!$A$2,
_xlfn.FORECAST.LINEAR(
N21,
INDEX('DS2024'!$B$5:$B$15,MATCH(N21,'DS2024'!$A$5:$A$15,1)):
INDEX('DS2024'!$B$5:$B$15,MATCH(N21,'DS2024'!$A$5:$A$15,1)+1),
INDEX('DS2024'!$A$5:$A$15,MATCH(N21,'DS2024'!$A$5:$A$15,1)):
INDEX('DS2024'!$A$5:$A$15,MATCH(N21,'DS2024'!$A$5:$A$15,1)+1)),
IF($Z$3=Database!$A$3,
_xlfn.FORECAST.LINEAR(
N21,
INDEX('DS2024'!$E$5:$E$15,MATCH(N21,'DS2024'!$D$5:$D$15,1)):
INDEX('DS2024'!$E$5:$E$15,MATCH(N21,'DS2024'!$D$5:$D$15,1)+1),
INDEX('DS2024'!$D$5:$D$15,MATCH(N21,'DS2024'!$D$5:$D$15,1)):
INDEX('DS2024'!$D$5:$D$15,MATCH(N21,'DS2024'!$D$5:$D$15,1)+1)),
IF($Z$3=Database!$A$4,
_xlfn.FORECAST.LINEAR(
N21,
INDEX('DS2024'!$H$5:$H$15,MATCH(N21,'DS2024'!$G$5:$G$15,1)):
INDEX('DS2024'!$H$5:$H$15,MATCH(N21,'DS2024'!$G$5:$G$15,1)+1),
INDEX('DS2024'!$G$5:$G$15,MATCH(N21,'DS2024'!$G$5:$G$15,1)):
INDEX('DS2024'!$G$5:$G$15,MATCH(N21,'DS2024'!$G$5:$G$15,1)+1)),
IF($Z$3=Database!$A$5,
_xlfn.FORECAST.LINEAR(
N21,
INDEX('DS2024'!$K$5:$K$15,MATCH(N21,'DS2024'!$J$5:$J$15,1)):
INDEX('DS2024'!$K$5:$K$15,MATCH(N21,'DS2024'!$J$5:$J$15,1)+1),
INDEX('DS2024'!$J$5:$J$15,MATCH(N21,'DS2024'!$J$5:$J$15,1)):
INDEX('DS2024'!$J$5:$J$15,MATCH(N21,'DS2024'!$J$5:$J$15,1)+1)),
IF($Z$3=Database!$A$6,
_xlfn.FORECAST.LINEAR(
N21,
INDEX('DS2024'!$N$5:$N$15,MATCH(N21,'DS2024'!$M$5:$M$15,1)):
INDEX('DS2024'!$N$5:$N$15,MATCH(N21,'DS2024'!$M$5:$M$15,1)+1),
INDEX('DS2024'!$M$5:$M$15,MATCH(N21,'DS2024'!$M$5:$M$15,1)):
INDEX('DS2024'!$M$5:$M$15,MATCH(N21,'DS2024'!$M$5:$M$15,1)+1)),
IF($Z$3=Database!$A$7,
_xlfn.FORECAST.LINEAR(
N21,
INDEX('DS2024'!$Q$5:$Q$15,MATCH(N21,'DS2024'!$P$5:$P$15,1)):
INDEX('DS2024'!$Q$5:$Q$15,MATCH(N21,'DS2024'!$P$5:$P$15,1)+1),
INDEX('DS2024'!$P$5:$P$15,MATCH(N21,'DS2024'!$P$5:$P$15,1)):
INDEX('DS2024'!$P$5:$P$15,MATCH(N21,'DS2024'!$P$5:$P$15,1)+1)),
IF($Z$3=Database!$A$8,
_xlfn.FORECAST.LINEAR(
N21,
INDEX('DS2024'!$T$5:$T$15,MATCH(N21,'DS2024'!$S$5:$S$15,1)):
INDEX('DS2024'!$T$5:$T$15,MATCH(N21,'DS2024'!$S$5:$S$15,1)+1),
INDEX('DS2024'!$S$5:$S$15,MATCH(N21,'DS2024'!$S$5:$S$15,1)):
INDEX('DS2024'!$S$5:$S$15,MATCH(N21,'DS2024'!$S$5:$S$15,1)+1)),
IF($Z$3=Database!$A$9,
_xlfn.FORECAST.LINEAR(
N21,
INDEX('DS2024'!$W$5:$W$15,MATCH(N21,'DS2024'!$V$5:$V$15,1)):
INDEX('DS2024'!$W$5:$W$15,MATCH(N21,'DS2024'!$V$5:$V$15,1)+1),
INDEX('DS2024'!$V$5:$V$15,MATCH(N21,'DS2024'!$V$5:$V$15,1)):
INDEX('DS2024'!$V$5:$V$15,MATCH(N21,'DS2024'!$V$5:$V$15,1)+1)),
IF($Z$3=Database!$A$10,
_xlfn.FORECAST.LINEAR(
N21,
INDEX('DS2024'!$Z$5:$Z$15,MATCH(N21,'DS2024'!$Y$5:$Y$15,1)):
INDEX('DS2024'!$Z$5:$Z$15,MATCH(N21,'DS2024'!$Y$5:$Y$15,1)+1),
INDEX('DS2024'!$Y$5:$Y$15,MATCH(N21,'DS2024'!$Y$5:$Y$15,1)):
INDEX('DS2024'!$Y$5:$Y$15,MATCH(N21,'DS2024'!$Y$5:$Y$15,1)+1))
)))))))))))))))))))</f>
        <v>0.10331492066029818</v>
      </c>
      <c r="AA21" s="50">
        <f>IF($AA$3=Database!$A$11,
_xlfn.FORECAST.LINEAR(
P21,
INDEX('DS2024'!$B$20:$B$35,MATCH(P21,'DS2024'!$A$20:$A$35,1)):
INDEX('DS2024'!$B$20:$B$35,MATCH(P21,'DS2024'!$A$20:$A$35,1)+1),
INDEX('DS2024'!$A$20:$A$35,MATCH(P21,'DS2024'!$A$20:$A$35,1)):
INDEX('DS2024'!$A$20:$A$35,MATCH(P21,'DS2024'!$A$20:$A$35,1)+1)),
IF($AA$3=Database!$A$12,
_xlfn.FORECAST.LINEAR(
P21,
INDEX('DS2024'!$E$20:$E$35,MATCH(P21,'DS2024'!$D$20:$D$35,1)):
INDEX('DS2024'!$E$20:$E$35,MATCH(P21,'DS2024'!$D$20:$D$35,1)+1),
INDEX('DS2024'!$D$20:$D$35,MATCH(P21,'DS2024'!$D$20:$D$35,1)):
INDEX('DS2024'!$D$20:$D$35,MATCH(P21,'DS2024'!$D$20:$D$35,1)+1)),
IF($AA$3=Database!$A$13,
_xlfn.FORECAST.LINEAR(
P21,
INDEX('DS2024'!$H$20:$H$35,MATCH(P21,'DS2024'!$G$20:$G$35,1)):
INDEX('DS2024'!$H$20:$H$35,MATCH(P21,'DS2024'!$G$20:$G$35,1)+1),
INDEX('DS2024'!$G$20:$G$35,MATCH(P21,'DS2024'!$G$20:$G$35,1)):
INDEX('DS2024'!$G$20:$G$35,MATCH(P21,'DS2024'!$G$20:$G$35,1)+1)),
IF($AA$3=Database!$A$14,
_xlfn.FORECAST.LINEAR(
P21,
INDEX('DS2024'!$K$20:$K$35,MATCH(P21,'DS2024'!$J$20:$J$35,1)):
INDEX('DS2024'!$K$20:$K$35,MATCH(P21,'DS2024'!$J$20:$J$35,1)+1),
INDEX('DS2024'!$J$20:$J$35,MATCH(P21,'DS2024'!$J$20:$J$35,1)):
INDEX('DS2024'!$J$20:$J$35,MATCH(P21,'DS2024'!$J$20:$J$35,1)+1)),
IF($AA$3=Database!$A$15,
_xlfn.FORECAST.LINEAR(
P21,
INDEX('DS2024'!$N$20:$N$35,MATCH(P21,'DS2024'!$M$20:$M$35,1)):
INDEX('DS2024'!$N$20:$N$35,MATCH(P21,'DS2024'!$M$20:$M$35,1)+1),
INDEX('DS2024'!$M$20:$M$35,MATCH(P21,'DS2024'!$M$20:$M$35,1)):
INDEX('DS2024'!$M$20:$M$35,MATCH(P21,'DS2024'!$M$20:$M$35,1)+1)),
IF($AA$3=Database!$A$16,
_xlfn.FORECAST.LINEAR(
P21,
INDEX('DS2024'!$Q$20:$Q$35,MATCH(P21,'DS2024'!$P$20:$P$35,1)):
INDEX('DS2024'!$Q$20:$Q$35,MATCH(P21,'DS2024'!$P$20:$P$35,1)+1),
INDEX('DS2024'!$P$20:$P$35,MATCH(P21,'DS2024'!$P$20:$P$35,1)):
INDEX('DS2024'!$P$20:$P$35,MATCH(P21,'DS2024'!$P$20:$P$35,1)+1)),
IF($AA$3=Database!$A$17,
_xlfn.FORECAST.LINEAR(
P21,
INDEX('DS2024'!$T$20:$T$35,MATCH(P21,'DS2024'!$S$20:$S$35,1)):
INDEX('DS2024'!$T$20:$T$35,MATCH(P21,'DS2024'!$S$20:$S$35,1)+1),
INDEX('DS2024'!$S$20:$S$35,MATCH(P21,'DS2024'!$S$20:$S$35,1)):
INDEX('DS2024'!$S$20:$S$35,MATCH(P21,'DS2024'!$S$20:$S$35,1)+1)),
IF($AA$3=Database!$A$18,
_xlfn.FORECAST.LINEAR(
P21,
INDEX('DS2024'!$W$20:$W$35,MATCH(P21,'DS2024'!$V$20:$V$35,1)):
INDEX('DS2024'!$W$20:$W$35,MATCH(P21,'DS2024'!$V$20:$V$35,1)+1),
INDEX('DS2024'!$V$20:$V$35,MATCH(P21,'DS2024'!$V$20:$V$35,1)):
INDEX('DS2024'!$V$20:$V$35,MATCH(P21,'DS2024'!$V$20:$V$35,1)+1)),
IF($AA$3=Database!$A$19,
_xlfn.FORECAST.LINEAR(
P21,
INDEX('DS2024'!$Z$20:$Z$35,MATCH(P21,'DS2024'!$Y$20:$Y$35,1)):
INDEX('DS2024'!$Z$20:$Z$35,MATCH(P21,'DS2024'!$Y$20:$Y$35,1)+1),
INDEX('DS2024'!$Y$20:$Y$35,MATCH(P21,'DS2024'!$Y$20:$Y$35,1)):
INDEX('DS2024'!$Y$20:$Y$35,MATCH(P21,'DS2024'!$Y$20:$Y$35,1)+1)),
IF($AA$3=Database!$A$20,
_xlfn.FORECAST.LINEAR(
P21,
INDEX('DS2024'!$AC$20:$AC$35,MATCH(P21,'DS2024'!$AB$20:$AB$35,1)):
INDEX('DS2024'!$AC$20:$AC$35,MATCH(P21,'DS2024'!$AB$20:$AB$35,1)+1),
INDEX('DS2024'!$AB$20:$AB$35,MATCH(P21,'DS2024'!$AB$20:$AB$35,1)):
INDEX('DS2024'!$AB$20:$AB$35,MATCH(P21,'DS2024'!$AB$20:$AB$35,1)+1)),
IF($AA$3=Database!$A$2,
_xlfn.FORECAST.LINEAR(
P21,
INDEX('DS2024'!$B$5:$B$15,MATCH(P21,'DS2024'!$A$5:$A$15,1)):
INDEX('DS2024'!$B$5:$B$15,MATCH(P21,'DS2024'!$A$5:$A$15,1)+1),
INDEX('DS2024'!$A$5:$A$15,MATCH(P21,'DS2024'!$A$5:$A$15,1)):
INDEX('DS2024'!$A$5:$A$15,MATCH(P21,'DS2024'!$A$5:$A$15,1)+1)),
IF($AA$3=Database!$A$3,
_xlfn.FORECAST.LINEAR(
P21,
INDEX('DS2024'!$E$5:$E$15,MATCH(P21,'DS2024'!$D$5:$D$15,1)):
INDEX('DS2024'!$E$5:$E$15,MATCH(P21,'DS2024'!$D$5:$D$15,1)+1),
INDEX('DS2024'!$D$5:$D$15,MATCH(P21,'DS2024'!$D$5:$D$15,1)):
INDEX('DS2024'!$D$5:$D$15,MATCH(P21,'DS2024'!$D$5:$D$15,1)+1)),
IF($AA$3=Database!$A$4,
_xlfn.FORECAST.LINEAR(
P21,
INDEX('DS2024'!$H$5:$H$15,MATCH(P21,'DS2024'!$G$5:$G$15,1)):
INDEX('DS2024'!$H$5:$H$15,MATCH(P21,'DS2024'!$G$5:$G$15,1)+1),
INDEX('DS2024'!$G$5:$G$15,MATCH(P21,'DS2024'!$G$5:$G$15,1)):
INDEX('DS2024'!$G$5:$G$15,MATCH(P21,'DS2024'!$G$5:$G$15,1)+1)),
IF($AA$3=Database!$A$5,
_xlfn.FORECAST.LINEAR(
P21,
INDEX('DS2024'!$K$5:$K$15,MATCH(P21,'DS2024'!$J$5:$J$15,1)):
INDEX('DS2024'!$K$5:$K$15,MATCH(P21,'DS2024'!$J$5:$J$15,1)+1),
INDEX('DS2024'!$J$5:$J$15,MATCH(P21,'DS2024'!$J$5:$J$15,1)):
INDEX('DS2024'!$J$5:$J$15,MATCH(P21,'DS2024'!$J$5:$J$15,1)+1)),
IF($AA$3=Database!$A$6,
_xlfn.FORECAST.LINEAR(
P21,
INDEX('DS2024'!$N$5:$N$15,MATCH(P21,'DS2024'!$M$5:$M$15,1)):
INDEX('DS2024'!$N$5:$N$15,MATCH(P21,'DS2024'!$M$5:$M$15,1)+1),
INDEX('DS2024'!$M$5:$M$15,MATCH(P21,'DS2024'!$M$5:$M$15,1)):
INDEX('DS2024'!$M$5:$M$15,MATCH(P21,'DS2024'!$M$5:$M$15,1)+1)),
IF($AA$3=Database!$A$7,
_xlfn.FORECAST.LINEAR(
P21,
INDEX('DS2024'!$Q$5:$Q$15,MATCH(P21,'DS2024'!$P$5:$P$15,1)):
INDEX('DS2024'!$Q$5:$Q$15,MATCH(P21,'DS2024'!$P$5:$P$15,1)+1),
INDEX('DS2024'!$P$5:$P$15,MATCH(P21,'DS2024'!$P$5:$P$15,1)):
INDEX('DS2024'!$P$5:$P$15,MATCH(P21,'DS2024'!$P$5:$P$15,1)+1)),
IF($AA$3=Database!$A$8,
_xlfn.FORECAST.LINEAR(
P21,
INDEX('DS2024'!$T$5:$T$15,MATCH(P21,'DS2024'!$S$5:$S$15,1)):
INDEX('DS2024'!$T$5:$T$15,MATCH(P21,'DS2024'!$S$5:$S$15,1)+1),
INDEX('DS2024'!$S$5:$S$15,MATCH(P21,'DS2024'!$S$5:$S$15,1)):
INDEX('DS2024'!$S$5:$S$15,MATCH(P21,'DS2024'!$S$5:$S$15,1)+1)),
IF($AA$3=Database!$A$9,
_xlfn.FORECAST.LINEAR(
P21,
INDEX('DS2024'!$W$5:$W$15,MATCH(P21,'DS2024'!$V$5:$V$15,1)):
INDEX('DS2024'!$W$5:$W$15,MATCH(P21,'DS2024'!$V$5:$V$15,1)+1),
INDEX('DS2024'!$V$5:$V$15,MATCH(P21,'DS2024'!$V$5:$V$15,1)):
INDEX('DS2024'!$V$5:$V$15,MATCH(P21,'DS2024'!$V$5:$V$15,1)+1)),
IF($AA$3=Database!$A$10,
_xlfn.FORECAST.LINEAR(
P21,
INDEX('DS2024'!$Z$5:$Z$15,MATCH(P21,'DS2024'!$Y$5:$Y$15,1)):
INDEX('DS2024'!$Z$5:$Z$15,MATCH(P21,'DS2024'!$Y$5:$Y$15,1)+1),
INDEX('DS2024'!$Y$5:$Y$15,MATCH(P21,'DS2024'!$Y$5:$Y$15,1)):
INDEX('DS2024'!$Y$5:$Y$15,MATCH(P21,'DS2024'!$Y$5:$Y$15,1)+1))
)))))))))))))))))))</f>
        <v>0.10373851872576842</v>
      </c>
      <c r="AB21" s="50">
        <f>IF($AB$3=Database!$A$11,
_xlfn.FORECAST.LINEAR(
R21,
INDEX('DS2024'!$B$20:$B$35,MATCH(R21,'DS2024'!$A$20:$A$35,1)):
INDEX('DS2024'!$B$20:$B$35,MATCH(R21,'DS2024'!$A$20:$A$35,1)+1),
INDEX('DS2024'!$A$20:$A$35,MATCH(R21,'DS2024'!$A$20:$A$35,1)):
INDEX('DS2024'!$A$20:$A$35,MATCH(R21,'DS2024'!$A$20:$A$35,1)+1)),
IF($AB$3=Database!$A$12,
_xlfn.FORECAST.LINEAR(
R21,
INDEX('DS2024'!$E$20:$E$35,MATCH(R21,'DS2024'!$D$20:$D$35,1)):
INDEX('DS2024'!$E$20:$E$35,MATCH(R21,'DS2024'!$D$20:$D$35,1)+1),
INDEX('DS2024'!$D$20:$D$35,MATCH(R21,'DS2024'!$D$20:$D$35,1)):
INDEX('DS2024'!$D$20:$D$35,MATCH(R21,'DS2024'!$D$20:$D$35,1)+1)),
IF($AB$3=Database!$A$13,
_xlfn.FORECAST.LINEAR(
R21,
INDEX('DS2024'!$H$20:$H$35,MATCH(R21,'DS2024'!$G$20:$G$35,1)):
INDEX('DS2024'!$H$20:$H$35,MATCH(R21,'DS2024'!$G$20:$G$35,1)+1),
INDEX('DS2024'!$G$20:$G$35,MATCH(R21,'DS2024'!$G$20:$G$35,1)):
INDEX('DS2024'!$G$20:$G$35,MATCH(R21,'DS2024'!$G$20:$G$35,1)+1)),
IF($AB$3=Database!$A$14,
_xlfn.FORECAST.LINEAR(
R21,
INDEX('DS2024'!$K$20:$K$35,MATCH(R21,'DS2024'!$J$20:$J$35,1)):
INDEX('DS2024'!$K$20:$K$35,MATCH(R21,'DS2024'!$J$20:$J$35,1)+1),
INDEX('DS2024'!$J$20:$J$35,MATCH(R21,'DS2024'!$J$20:$J$35,1)):
INDEX('DS2024'!$J$20:$J$35,MATCH(R21,'DS2024'!$J$20:$J$35,1)+1)),
IF($AB$3=Database!$A$15,
_xlfn.FORECAST.LINEAR(
R21,
INDEX('DS2024'!$N$20:$N$35,MATCH(R21,'DS2024'!$M$20:$M$35,1)):
INDEX('DS2024'!$N$20:$N$35,MATCH(R21,'DS2024'!$M$20:$M$35,1)+1),
INDEX('DS2024'!$M$20:$M$35,MATCH(R21,'DS2024'!$M$20:$M$35,1)):
INDEX('DS2024'!$M$20:$M$35,MATCH(R21,'DS2024'!$M$20:$M$35,1)+1)),
IF($AB$3=Database!$A$16,
_xlfn.FORECAST.LINEAR(
R21,
INDEX('DS2024'!$Q$20:$Q$35,MATCH(R21,'DS2024'!$P$20:$P$35,1)):
INDEX('DS2024'!$Q$20:$Q$35,MATCH(R21,'DS2024'!$P$20:$P$35,1)+1),
INDEX('DS2024'!$P$20:$P$35,MATCH(R21,'DS2024'!$P$20:$P$35,1)):
INDEX('DS2024'!$P$20:$P$35,MATCH(R21,'DS2024'!$P$20:$P$35,1)+1)),
IF($AB$3=Database!$A$17,
_xlfn.FORECAST.LINEAR(
R21,
INDEX('DS2024'!$T$20:$T$35,MATCH(R21,'DS2024'!$S$20:$S$35,1)):
INDEX('DS2024'!$T$20:$T$35,MATCH(R21,'DS2024'!$S$20:$S$35,1)+1),
INDEX('DS2024'!$S$20:$S$35,MATCH(R21,'DS2024'!$S$20:$S$35,1)):
INDEX('DS2024'!$S$20:$S$35,MATCH(R21,'DS2024'!$S$20:$S$35,1)+1)),
IF($AB$3=Database!$A$18,
_xlfn.FORECAST.LINEAR(
R21,
INDEX('DS2024'!$W$20:$W$35,MATCH(R21,'DS2024'!$V$20:$V$35,1)):
INDEX('DS2024'!$W$20:$W$35,MATCH(R21,'DS2024'!$V$20:$V$35,1)+1),
INDEX('DS2024'!$V$20:$V$35,MATCH(R21,'DS2024'!$V$20:$V$35,1)):
INDEX('DS2024'!$V$20:$V$35,MATCH(R21,'DS2024'!$V$20:$V$35,1)+1)),
IF($AB$3=Database!$A$19,
_xlfn.FORECAST.LINEAR(
R21,
INDEX('DS2024'!$Z$20:$Z$35,MATCH(R21,'DS2024'!$Y$20:$Y$35,1)):
INDEX('DS2024'!$Z$20:$Z$35,MATCH(R21,'DS2024'!$Y$20:$Y$35,1)+1),
INDEX('DS2024'!$Y$20:$Y$35,MATCH(R21,'DS2024'!$Y$20:$Y$35,1)):
INDEX('DS2024'!$Y$20:$Y$35,MATCH(R21,'DS2024'!$Y$20:$Y$35,1)+1)),
IF($AB$3=Database!$A$20,
_xlfn.FORECAST.LINEAR(
R21,
INDEX('DS2024'!$AC$20:$AC$35,MATCH(R21,'DS2024'!$AB$20:$AB$35,1)):
INDEX('DS2024'!$AC$20:$AC$35,MATCH(R21,'DS2024'!$AB$20:$AB$35,1)+1),
INDEX('DS2024'!$AB$20:$AB$35,MATCH(R21,'DS2024'!$AB$20:$AB$35,1)):
INDEX('DS2024'!$AB$20:$AB$35,MATCH(R21,'DS2024'!$AB$20:$AB$35,1)+1)),
IF($AB$3=Database!$A$2,
_xlfn.FORECAST.LINEAR(
R21,
INDEX('DS2024'!$B$5:$B$15,MATCH(R21,'DS2024'!$A$5:$A$15,1)):
INDEX('DS2024'!$B$5:$B$15,MATCH(R21,'DS2024'!$A$5:$A$15,1)+1),
INDEX('DS2024'!$A$5:$A$15,MATCH(R21,'DS2024'!$A$5:$A$15,1)):
INDEX('DS2024'!$A$5:$A$15,MATCH(R21,'DS2024'!$A$5:$A$15,1)+1)),
IF($AB$3=Database!$A$3,
_xlfn.FORECAST.LINEAR(
R21,
INDEX('DS2024'!$E$5:$E$15,MATCH(R21,'DS2024'!$D$5:$D$15,1)):
INDEX('DS2024'!$E$5:$E$15,MATCH(R21,'DS2024'!$D$5:$D$15,1)+1),
INDEX('DS2024'!$D$5:$D$15,MATCH(R21,'DS2024'!$D$5:$D$15,1)):
INDEX('DS2024'!$D$5:$D$15,MATCH(R21,'DS2024'!$D$5:$D$15,1)+1)),
IF($AB$3=Database!$A$4,
_xlfn.FORECAST.LINEAR(
R21,
INDEX('DS2024'!$H$5:$H$15,MATCH(R21,'DS2024'!$G$5:$G$15,1)):
INDEX('DS2024'!$H$5:$H$15,MATCH(R21,'DS2024'!$G$5:$G$15,1)+1),
INDEX('DS2024'!$G$5:$G$15,MATCH(R21,'DS2024'!$G$5:$G$15,1)):
INDEX('DS2024'!$G$5:$G$15,MATCH(R21,'DS2024'!$G$5:$G$15,1)+1)),
IF($AB$3=Database!$A$5,
_xlfn.FORECAST.LINEAR(
R21,
INDEX('DS2024'!$K$5:$K$15,MATCH(R21,'DS2024'!$J$5:$J$15,1)):
INDEX('DS2024'!$K$5:$K$15,MATCH(R21,'DS2024'!$J$5:$J$15,1)+1),
INDEX('DS2024'!$J$5:$J$15,MATCH(R21,'DS2024'!$J$5:$J$15,1)):
INDEX('DS2024'!$J$5:$J$15,MATCH(R21,'DS2024'!$J$5:$J$15,1)+1)),
IF($AB$3=Database!$A$6,
_xlfn.FORECAST.LINEAR(
R21,
INDEX('DS2024'!$N$5:$N$15,MATCH(R21,'DS2024'!$M$5:$M$15,1)):
INDEX('DS2024'!$N$5:$N$15,MATCH(R21,'DS2024'!$M$5:$M$15,1)+1),
INDEX('DS2024'!$M$5:$M$15,MATCH(R21,'DS2024'!$M$5:$M$15,1)):
INDEX('DS2024'!$M$5:$M$15,MATCH(R21,'DS2024'!$M$5:$M$15,1)+1)),
IF($AB$3=Database!$A$7,
_xlfn.FORECAST.LINEAR(
R21,
INDEX('DS2024'!$Q$5:$Q$15,MATCH(R21,'DS2024'!$P$5:$P$15,1)):
INDEX('DS2024'!$Q$5:$Q$15,MATCH(R21,'DS2024'!$P$5:$P$15,1)+1),
INDEX('DS2024'!$P$5:$P$15,MATCH(R21,'DS2024'!$P$5:$P$15,1)):
INDEX('DS2024'!$P$5:$P$15,MATCH(R21,'DS2024'!$P$5:$P$15,1)+1)),
IF($AB$3=Database!$A$8,
_xlfn.FORECAST.LINEAR(
R21,
INDEX('DS2024'!$T$5:$T$15,MATCH(R21,'DS2024'!$S$5:$S$15,1)):
INDEX('DS2024'!$T$5:$T$15,MATCH(R21,'DS2024'!$S$5:$S$15,1)+1),
INDEX('DS2024'!$S$5:$S$15,MATCH(R21,'DS2024'!$S$5:$S$15,1)):
INDEX('DS2024'!$S$5:$S$15,MATCH(R21,'DS2024'!$S$5:$S$15,1)+1)),
IF($AB$3=Database!$A$9,
_xlfn.FORECAST.LINEAR(
R21,
INDEX('DS2024'!$W$5:$W$15,MATCH(R21,'DS2024'!$V$5:$V$15,1)):
INDEX('DS2024'!$W$5:$W$15,MATCH(R21,'DS2024'!$V$5:$V$15,1)+1),
INDEX('DS2024'!$V$5:$V$15,MATCH(R21,'DS2024'!$V$5:$V$15,1)):
INDEX('DS2024'!$V$5:$V$15,MATCH(R21,'DS2024'!$V$5:$V$15,1)+1)),
IF($AB$3=Database!$A$10,
_xlfn.FORECAST.LINEAR(
R21,
INDEX('DS2024'!$Z$5:$Z$15,MATCH(R21,'DS2024'!$Y$5:$Y$15,1)):
INDEX('DS2024'!$Z$5:$Z$15,MATCH(R21,'DS2024'!$Y$5:$Y$15,1)+1),
INDEX('DS2024'!$Y$5:$Y$15,MATCH(R21,'DS2024'!$Y$5:$Y$15,1)):
INDEX('DS2024'!$Y$5:$Y$15,MATCH(R21,'DS2024'!$Y$5:$Y$15,1)+1))
)))))))))))))))))))</f>
        <v>0.10460194252368202</v>
      </c>
      <c r="AC21" s="82">
        <f t="shared" si="0"/>
        <v>0.46453530895643486</v>
      </c>
      <c r="AD21" s="82">
        <f t="shared" si="1"/>
        <v>0.46527398059778108</v>
      </c>
      <c r="AE21" s="82">
        <f t="shared" si="2"/>
        <v>0.33450756651047053</v>
      </c>
      <c r="AF21" s="82">
        <f t="shared" si="3"/>
        <v>0.46462568920326008</v>
      </c>
      <c r="AG21" s="82">
        <f t="shared" si="4"/>
        <v>0.46358393793722164</v>
      </c>
      <c r="AH21" s="82">
        <f t="shared" si="5"/>
        <v>0.20118765171447103</v>
      </c>
      <c r="AI21" s="82">
        <f t="shared" si="6"/>
        <v>0.46295739216599702</v>
      </c>
      <c r="AJ21" s="83">
        <f t="shared" si="7"/>
        <v>0.46347181206710009</v>
      </c>
      <c r="AK21" s="83">
        <f t="shared" si="8"/>
        <v>0.46452035884041865</v>
      </c>
      <c r="AL21" s="42"/>
      <c r="AM21" s="42"/>
      <c r="AN21" s="42"/>
      <c r="AO21" s="42"/>
      <c r="AP21" s="42"/>
      <c r="AQ21" s="42"/>
      <c r="AR21" s="42"/>
      <c r="AS21" s="42"/>
      <c r="AT21" s="42"/>
      <c r="BD21" s="83" t="e">
        <f>#REF!/10</f>
        <v>#REF!</v>
      </c>
      <c r="BE21" s="83" t="e">
        <f>#REF!/10</f>
        <v>#REF!</v>
      </c>
      <c r="BF21" s="83" t="e">
        <f>#REF!/10</f>
        <v>#REF!</v>
      </c>
      <c r="BG21" s="83" t="e">
        <f>#REF!/10</f>
        <v>#REF!</v>
      </c>
      <c r="BH21" s="83">
        <f t="shared" si="9"/>
        <v>0</v>
      </c>
      <c r="BI21" s="83">
        <f t="shared" si="10"/>
        <v>0</v>
      </c>
      <c r="BJ21" s="83">
        <f t="shared" si="11"/>
        <v>0</v>
      </c>
      <c r="BK21" s="83">
        <f t="shared" si="12"/>
        <v>0</v>
      </c>
      <c r="BL21" s="83">
        <f t="shared" si="13"/>
        <v>0</v>
      </c>
    </row>
    <row r="22" spans="1:64" ht="14.25" customHeight="1">
      <c r="A22" s="31">
        <v>16</v>
      </c>
      <c r="B22" s="42">
        <f>'Evaluasi 100 C'!B22</f>
        <v>108.117</v>
      </c>
      <c r="C22" s="42">
        <f>'Evaluasi 100 C'!C22</f>
        <v>-0.35993065386922612</v>
      </c>
      <c r="D22" s="42">
        <f>'Evaluasi 100 C'!E22</f>
        <v>109.2</v>
      </c>
      <c r="E22" s="42">
        <f>'Evaluasi 100 C'!F22</f>
        <v>-0.36006058788242346</v>
      </c>
      <c r="F22" s="42">
        <f>'Evaluasi 100 C'!H22</f>
        <v>107.91800000000001</v>
      </c>
      <c r="G22" s="42">
        <f>'Evaluasi 100 C'!I22</f>
        <v>-0.23021383271508916</v>
      </c>
      <c r="H22" s="42">
        <f>'Evaluasi 100 C'!K22</f>
        <v>108.32899999999999</v>
      </c>
      <c r="I22" s="42">
        <f>'Evaluasi 100 C'!L22</f>
        <v>-0.3599560887822435</v>
      </c>
      <c r="J22" s="42">
        <f>'Evaluasi 100 C'!N22</f>
        <v>106.488</v>
      </c>
      <c r="K22" s="42">
        <f>'Evaluasi 100 C'!O22</f>
        <v>-0.35973521295740851</v>
      </c>
      <c r="L22" s="42">
        <f>'Evaluasi 100 C'!Q22</f>
        <v>107.85</v>
      </c>
      <c r="M22" s="42">
        <f>'Evaluasi 100 C'!R22</f>
        <v>-1.7397171620325974E-2</v>
      </c>
      <c r="N22" s="42">
        <f>'Evaluasi 100 C'!T22</f>
        <v>106</v>
      </c>
      <c r="O22" s="42">
        <f>'Evaluasi 100 C'!U22</f>
        <v>-0.35967666466706655</v>
      </c>
      <c r="P22" s="42">
        <f>'Evaluasi 100 C'!W22</f>
        <v>106.586</v>
      </c>
      <c r="Q22" s="42">
        <f>'Evaluasi 100 C'!X22</f>
        <v>-0.35974697060587879</v>
      </c>
      <c r="R22" s="42">
        <f>'Evaluasi 100 C'!Z22</f>
        <v>108.18</v>
      </c>
      <c r="S22" s="50">
        <f>'Evaluasi 100 C'!AA22</f>
        <v>-0.35993821235752849</v>
      </c>
      <c r="T22" s="50">
        <f>IF($T$3=Database!$A$11,
_xlfn.FORECAST.LINEAR(
B22,
INDEX('DS2024'!$B$20:$B$35,MATCH(B22,'DS2024'!$A$20:$A$35,1)):
INDEX('DS2024'!$B$20:$B$35,MATCH(B22,'DS2024'!$A$20:$A$35,1)+1),
INDEX('DS2024'!$A$20:$A$35,MATCH(B22,'DS2024'!$A$20:$A$35,1)):
INDEX('DS2024'!$A$20:$A$35,MATCH(B22,'DS2024'!$A$20:$A$35,1)+1)),
IF($T$3=Database!$A$12,
_xlfn.FORECAST.LINEAR(
B22,
INDEX('DS2024'!$E$20:$E$35,MATCH(B22,'DS2024'!$D$20:$D$35,1)):
INDEX('DS2024'!$E$20:$E$35,MATCH(B22,'DS2024'!$D$20:$D$35,1)+1),
INDEX('DS2024'!$D$20:$D$35,MATCH(B22,'DS2024'!$D$20:$D$35,1)):
INDEX('DS2024'!$D$20:$D$35,MATCH(B22,'DS2024'!$D$20:$D$35,1)+1)),
IF($T$3=Database!$A$13,
_xlfn.FORECAST.LINEAR(
B22,
INDEX('DS2024'!$H$20:$H$35,MATCH(B22,'DS2024'!$G$20:$G$35,1)):
INDEX('DS2024'!$H$20:$H$35,MATCH(B22,'DS2024'!$G$20:$G$35,1)+1),
INDEX('DS2024'!$G$20:$G$35,MATCH(B22,'DS2024'!$G$20:$G$35,1)):
INDEX('DS2024'!$G$20:$G$35,MATCH(B22,'DS2024'!$G$20:$G$35,1)+1)),
IF($T$3=Database!$A$14,
_xlfn.FORECAST.LINEAR(
B22,
INDEX('DS2024'!$K$20:$K$35,MATCH(B22,'DS2024'!$J$20:$J$35,1)):
INDEX('DS2024'!$K$20:$K$35,MATCH(B22,'DS2024'!$J$20:$J$35,1)+1),
INDEX('DS2024'!$J$20:$J$35,MATCH(B22,'DS2024'!$J$20:$J$35,1)):
INDEX('DS2024'!$J$20:$J$35,MATCH(B22,'DS2024'!$J$20:$J$35,1)+1)),
IF($T$3=Database!$A$15,
_xlfn.FORECAST.LINEAR(
B22,
INDEX('DS2024'!$N$20:$N$35,MATCH(B22,'DS2024'!$M$20:$M$35,1)):
INDEX('DS2024'!$N$20:$N$35,MATCH(B22,'DS2024'!$M$20:$M$35,1)+1),
INDEX('DS2024'!$M$20:$M$35,MATCH(B22,'DS2024'!$M$20:$M$35,1)):
INDEX('DS2024'!$M$20:$M$35,MATCH(B22,'DS2024'!$M$20:$M$35,1)+1)),
IF($T$3=Database!$A$16,
_xlfn.FORECAST.LINEAR(
B22,
INDEX('DS2024'!$Q$20:$Q$35,MATCH(B22,'DS2024'!$P$20:$P$35,1)):
INDEX('DS2024'!$Q$20:$Q$35,MATCH(B22,'DS2024'!$P$20:$P$35,1)+1),
INDEX('DS2024'!$P$20:$P$35,MATCH(B22,'DS2024'!$P$20:$P$35,1)):
INDEX('DS2024'!$P$20:$P$35,MATCH(B22,'DS2024'!$P$20:$P$35,1)+1)),
IF($T$3=Database!$A$17,
_xlfn.FORECAST.LINEAR(
B22,
INDEX('DS2024'!$T$20:$T$35,MATCH(B22,'DS2024'!$S$20:$S$35,1)):
INDEX('DS2024'!$T$20:$T$35,MATCH(B22,'DS2024'!$S$20:$S$35,1)+1),
INDEX('DS2024'!$S$20:$S$35,MATCH(B22,'DS2024'!$S$20:$S$35,1)):
INDEX('DS2024'!$S$20:$S$35,MATCH(B22,'DS2024'!$S$20:$S$35,1)+1)),
IF($T$3=Database!$A$18,
_xlfn.FORECAST.LINEAR(
B22,
INDEX('DS2024'!$W$20:$W$35,MATCH(B22,'DS2024'!$V$20:$V$35,1)):
INDEX('DS2024'!$W$20:$W$35,MATCH(B22,'DS2024'!$V$20:$V$35,1)+1),
INDEX('DS2024'!$V$20:$V$35,MATCH(B22,'DS2024'!$V$20:$V$35,1)):
INDEX('DS2024'!$V$20:$V$35,MATCH(B22,'DS2024'!$V$20:$V$35,1)+1)),
IF($T$3=Database!$A$19,
_xlfn.FORECAST.LINEAR(
B22,
INDEX('DS2024'!$Z$20:$Z$35,MATCH(B22,'DS2024'!$Y$20:$Y$35,1)):
INDEX('DS2024'!$Z$20:$Z$35,MATCH(B22,'DS2024'!$Y$20:$Y$35,1)+1),
INDEX('DS2024'!$Y$20:$Y$35,MATCH(B22,'DS2024'!$Y$20:$Y$35,1)):
INDEX('DS2024'!$Y$20:$Y$35,MATCH(B22,'DS2024'!$Y$20:$Y$35,1)+1)),
IF($T$3=Database!$A$20,
_xlfn.FORECAST.LINEAR(
B22,
INDEX('DS2024'!$AC$20:$AC$35,MATCH(B22,'DS2024'!$AB$20:$AB$35,1)):
INDEX('DS2024'!$AC$20:$AC$35,MATCH(B22,'DS2024'!$AB$20:$AB$35,1)+1),
INDEX('DS2024'!$AB$20:$AB$35,MATCH(B22,'DS2024'!$AB$20:$AB$35,1)):
INDEX('DS2024'!$AB$20:$AB$35,MATCH(B22,'DS2024'!$AB$20:$AB$35,1)+1)),
IF($T$3=Database!$A$2,
_xlfn.FORECAST.LINEAR(
B22,
INDEX('DS2024'!$B$5:$B$15,MATCH(B22,'DS2024'!$A$5:$A$15,1)):
INDEX('DS2024'!$B$5:$B$15,MATCH(B22,'DS2024'!$A$5:$A$15,1)+1),
INDEX('DS2024'!$A$5:$A$15,MATCH(B22,'DS2024'!$A$5:$A$15,1)):
INDEX('DS2024'!$A$5:$A$15,MATCH(B22,'DS2024'!$A$5:$A$15,1)+1)),
IF($T$3=Database!$A$3,
_xlfn.FORECAST.LINEAR(
B22,
INDEX('DS2024'!$E$5:$E$15,MATCH(B22,'DS2024'!$D$5:$D$15,1)):
INDEX('DS2024'!$E$5:$E$15,MATCH(B22,'DS2024'!$D$5:$D$15,1)+1),
INDEX('DS2024'!$D$5:$D$15,MATCH(B22,'DS2024'!$D$5:$D$15,1)):
INDEX('DS2024'!$D$5:$D$15,MATCH(B22,'DS2024'!$D$5:$D$15,1)+1)),
IF($T$3=Database!$A$4,
_xlfn.FORECAST.LINEAR(
B22,
INDEX('DS2024'!$H$5:$H$15,MATCH(B22,'DS2024'!$G$5:$G$15,1)):
INDEX('DS2024'!$H$5:$H$15,MATCH(B22,'DS2024'!$G$5:$G$15,1)+1),
INDEX('DS2024'!$G$5:$G$15,MATCH(B22,'DS2024'!$G$5:$G$15,1)):
INDEX('DS2024'!$G$5:$G$15,MATCH(B22,'DS2024'!$G$5:$G$15,1)+1)),
IF($T$3=Database!$A$5,
_xlfn.FORECAST.LINEAR(
B22,
INDEX('DS2024'!$K$5:$K$15,MATCH(B22,'DS2024'!$J$5:$J$15,1)):
INDEX('DS2024'!$K$5:$K$15,MATCH(B22,'DS2024'!$J$5:$J$15,1)+1),
INDEX('DS2024'!$J$5:$J$15,MATCH(B22,'DS2024'!$J$5:$J$15,1)):
INDEX('DS2024'!$J$5:$J$15,MATCH(B22,'DS2024'!$J$5:$J$15,1)+1)),
IF($T$3=Database!$A$6,
_xlfn.FORECAST.LINEAR(
B22,
INDEX('DS2024'!$N$5:$N$15,MATCH(B22,'DS2024'!$M$5:$M$15,1)):
INDEX('DS2024'!$N$5:$N$15,MATCH(B22,'DS2024'!$M$5:$M$15,1)+1),
INDEX('DS2024'!$M$5:$M$15,MATCH(B22,'DS2024'!$M$5:$M$15,1)):
INDEX('DS2024'!$M$5:$M$15,MATCH(B22,'DS2024'!$M$5:$M$15,1)+1)),
IF($T$3=Database!$A$7,
_xlfn.FORECAST.LINEAR(
B22,
INDEX('DS2024'!$Q$5:$Q$15,MATCH(B22,'DS2024'!$P$5:$P$15,1)):
INDEX('DS2024'!$Q$5:$Q$15,MATCH(B22,'DS2024'!$P$5:$P$15,1)+1),
INDEX('DS2024'!$P$5:$P$15,MATCH(B22,'DS2024'!$P$5:$P$15,1)):
INDEX('DS2024'!$P$5:$P$15,MATCH(B22,'DS2024'!$P$5:$P$15,1)+1)),
IF($T$3=Database!$A$8,
_xlfn.FORECAST.LINEAR(
B22,
INDEX('DS2024'!$T$5:$T$15,MATCH(B22,'DS2024'!$S$5:$S$15,1)):
INDEX('DS2024'!$T$5:$T$15,MATCH(B22,'DS2024'!$S$5:$S$15,1)+1),
INDEX('DS2024'!$S$5:$S$15,MATCH(B22,'DS2024'!$S$5:$S$15,1)):
INDEX('DS2024'!$S$5:$S$15,MATCH(B22,'DS2024'!$S$5:$S$15,1)+1)),
IF($T$3=Database!$A$9,
_xlfn.FORECAST.LINEAR(
B22,
INDEX('DS2024'!$W$5:$W$15,MATCH(B22,'DS2024'!$V$5:$V$15,1)):
INDEX('DS2024'!$W$5:$W$15,MATCH(B22,'DS2024'!$V$5:$V$15,1)+1),
INDEX('DS2024'!$V$5:$V$15,MATCH(B22,'DS2024'!$V$5:$V$15,1)):
INDEX('DS2024'!$V$5:$V$15,MATCH(B22,'DS2024'!$V$5:$V$15,1)+1)),
IF($T$3=Database!$A$10,
_xlfn.FORECAST.LINEAR(
B22,
INDEX('DS2024'!$Z$5:$Z$15,MATCH(B22,'DS2024'!$Y$5:$Y$15,1)):
INDEX('DS2024'!$Z$5:$Z$15,MATCH(B22,'DS2024'!$Y$5:$Y$15,1)+1),
INDEX('DS2024'!$Y$5:$Y$15,MATCH(B22,'DS2024'!$Y$5:$Y$15,1)):
INDEX('DS2024'!$Y$5:$Y$15,MATCH(B22,'DS2024'!$Y$5:$Y$15,1)+1))
)))))))))))))))))))</f>
        <v>0.10465901914544948</v>
      </c>
      <c r="U22" s="50">
        <f>IF($U$3=Database!$A$11,
_xlfn.FORECAST.LINEAR(
D22,
INDEX('DS2024'!$B$20:$B$35,MATCH(D22,'DS2024'!$A$20:$A$35,1)):
INDEX('DS2024'!$B$20:$B$35,MATCH(D22,'DS2024'!$A$20:$A$35,1)+1),
INDEX('DS2024'!$A$20:$A$35,MATCH(D22,'DS2024'!$A$20:$A$35,1)):
INDEX('DS2024'!$A$20:$A$35,MATCH(D22,'DS2024'!$A$20:$A$35,1)+1)),
IF($U$3=Database!$A$12,
_xlfn.FORECAST.LINEAR(
D22,
INDEX('DS2024'!$E$20:$E$35,MATCH(D22,'DS2024'!$D$20:$D$35,1)):
INDEX('DS2024'!$E$20:$E$35,MATCH(D22,'DS2024'!$D$20:$D$35,1)+1),
INDEX('DS2024'!$D$20:$D$35,MATCH(D22,'DS2024'!$D$20:$D$35,1)):
INDEX('DS2024'!$D$20:$D$35,MATCH(D22,'DS2024'!$D$20:$D$35,1)+1)),
IF($U$3=Database!$A$13,
_xlfn.FORECAST.LINEAR(
D22,
INDEX('DS2024'!$H$20:$H$35,MATCH(D22,'DS2024'!$G$20:$G$35,1)):
INDEX('DS2024'!$H$20:$H$35,MATCH(D22,'DS2024'!$G$20:$G$35,1)+1),
INDEX('DS2024'!$G$20:$G$35,MATCH(D22,'DS2024'!$G$20:$G$35,1)):
INDEX('DS2024'!$G$20:$G$35,MATCH(D22,'DS2024'!$G$20:$G$35,1)+1)),
IF($U$3=Database!$A$14,
_xlfn.FORECAST.LINEAR(
D22,
INDEX('DS2024'!$K$20:$K$35,MATCH(D22,'DS2024'!$J$20:$J$35,1)):
INDEX('DS2024'!$K$20:$K$35,MATCH(D22,'DS2024'!$J$20:$J$35,1)+1),
INDEX('DS2024'!$J$20:$J$35,MATCH(D22,'DS2024'!$J$20:$J$35,1)):
INDEX('DS2024'!$J$20:$J$35,MATCH(D22,'DS2024'!$J$20:$J$35,1)+1)),
IF($U$3=Database!$A$15,
_xlfn.FORECAST.LINEAR(
D22,
INDEX('DS2024'!$N$20:$N$35,MATCH(D22,'DS2024'!$M$20:$M$35,1)):
INDEX('DS2024'!$N$20:$N$35,MATCH(D22,'DS2024'!$M$20:$M$35,1)+1),
INDEX('DS2024'!$M$20:$M$35,MATCH(D22,'DS2024'!$M$20:$M$35,1)):
INDEX('DS2024'!$M$20:$M$35,MATCH(D22,'DS2024'!$M$20:$M$35,1)+1)),
IF($U$3=Database!$A$16,
_xlfn.FORECAST.LINEAR(
D22,
INDEX('DS2024'!$Q$20:$Q$35,MATCH(D22,'DS2024'!$P$20:$P$35,1)):
INDEX('DS2024'!$Q$20:$Q$35,MATCH(D22,'DS2024'!$P$20:$P$35,1)+1),
INDEX('DS2024'!$P$20:$P$35,MATCH(D22,'DS2024'!$P$20:$P$35,1)):
INDEX('DS2024'!$P$20:$P$35,MATCH(D22,'DS2024'!$P$20:$P$35,1)+1)),
IF($U$3=Database!$A$17,
_xlfn.FORECAST.LINEAR(
D22,
INDEX('DS2024'!$T$20:$T$35,MATCH(D22,'DS2024'!$S$20:$S$35,1)):
INDEX('DS2024'!$T$20:$T$35,MATCH(D22,'DS2024'!$S$20:$S$35,1)+1),
INDEX('DS2024'!$S$20:$S$35,MATCH(D22,'DS2024'!$S$20:$S$35,1)):
INDEX('DS2024'!$S$20:$S$35,MATCH(D22,'DS2024'!$S$20:$S$35,1)+1)),
IF($U$3=Database!$A$18,
_xlfn.FORECAST.LINEAR(
D22,
INDEX('DS2024'!$W$20:$W$35,MATCH(D22,'DS2024'!$V$20:$V$35,1)):
INDEX('DS2024'!$W$20:$W$35,MATCH(D22,'DS2024'!$V$20:$V$35,1)+1),
INDEX('DS2024'!$V$20:$V$35,MATCH(D22,'DS2024'!$V$20:$V$35,1)):
INDEX('DS2024'!$V$20:$V$35,MATCH(D22,'DS2024'!$V$20:$V$35,1)+1)),
IF($U$3=Database!$A$19,
_xlfn.FORECAST.LINEAR(
D22,
INDEX('DS2024'!$Z$20:$Z$35,MATCH(D22,'DS2024'!$Y$20:$Y$35,1)):
INDEX('DS2024'!$Z$20:$Z$35,MATCH(D22,'DS2024'!$Y$20:$Y$35,1)+1),
INDEX('DS2024'!$Y$20:$Y$35,MATCH(D22,'DS2024'!$Y$20:$Y$35,1)):
INDEX('DS2024'!$Y$20:$Y$35,MATCH(D22,'DS2024'!$Y$20:$Y$35,1)+1)),
IF($U$3=Database!$A$20,
_xlfn.FORECAST.LINEAR(
D22,
INDEX('DS2024'!$AC$20:$AC$35,MATCH(D22,'DS2024'!$AB$20:$AB$35,1)):
INDEX('DS2024'!$AC$20:$AC$35,MATCH(D22,'DS2024'!$AB$20:$AB$35,1)+1),
INDEX('DS2024'!$AB$20:$AB$35,MATCH(D22,'DS2024'!$AB$20:$AB$35,1)):
INDEX('DS2024'!$AB$20:$AB$35,MATCH(D22,'DS2024'!$AB$20:$AB$35,1)+1)),
IF($U$3=Database!$A$2,
_xlfn.FORECAST.LINEAR(
D22,
INDEX('DS2024'!$B$5:$B$15,MATCH(D22,'DS2024'!$A$5:$A$15,1)):
INDEX('DS2024'!$B$5:$B$15,MATCH(D22,'DS2024'!$A$5:$A$15,1)+1),
INDEX('DS2024'!$A$5:$A$15,MATCH(D22,'DS2024'!$A$5:$A$15,1)):
INDEX('DS2024'!$A$5:$A$15,MATCH(D22,'DS2024'!$A$5:$A$15,1)+1)),
IF($U$3=Database!$A$3,
_xlfn.FORECAST.LINEAR(
D22,
INDEX('DS2024'!$E$5:$E$15,MATCH(D22,'DS2024'!$D$5:$D$15,1)):
INDEX('DS2024'!$E$5:$E$15,MATCH(D22,'DS2024'!$D$5:$D$15,1)+1),
INDEX('DS2024'!$D$5:$D$15,MATCH(D22,'DS2024'!$D$5:$D$15,1)):
INDEX('DS2024'!$D$5:$D$15,MATCH(D22,'DS2024'!$D$5:$D$15,1)+1)),
IF($U$3=Database!$A$4,
_xlfn.FORECAST.LINEAR(
D22,
INDEX('DS2024'!$H$5:$H$15,MATCH(D22,'DS2024'!$G$5:$G$15,1)):
INDEX('DS2024'!$H$5:$H$15,MATCH(D22,'DS2024'!$G$5:$G$15,1)+1),
INDEX('DS2024'!$G$5:$G$15,MATCH(D22,'DS2024'!$G$5:$G$15,1)):
INDEX('DS2024'!$G$5:$G$15,MATCH(D22,'DS2024'!$G$5:$G$15,1)+1)),
IF($U$3=Database!$A$5,
_xlfn.FORECAST.LINEAR(
D22,
INDEX('DS2024'!$K$5:$K$15,MATCH(D22,'DS2024'!$J$5:$J$15,1)):
INDEX('DS2024'!$K$5:$K$15,MATCH(D22,'DS2024'!$J$5:$J$15,1)+1),
INDEX('DS2024'!$J$5:$J$15,MATCH(D22,'DS2024'!$J$5:$J$15,1)):
INDEX('DS2024'!$J$5:$J$15,MATCH(D22,'DS2024'!$J$5:$J$15,1)+1)),
IF($U$3=Database!$A$6,
_xlfn.FORECAST.LINEAR(
D22,
INDEX('DS2024'!$N$5:$N$15,MATCH(D22,'DS2024'!$M$5:$M$15,1)):
INDEX('DS2024'!$N$5:$N$15,MATCH(D22,'DS2024'!$M$5:$M$15,1)+1),
INDEX('DS2024'!$M$5:$M$15,MATCH(D22,'DS2024'!$M$5:$M$15,1)):
INDEX('DS2024'!$M$5:$M$15,MATCH(D22,'DS2024'!$M$5:$M$15,1)+1)),
IF($U$3=Database!$A$7,
_xlfn.FORECAST.LINEAR(
D22,
INDEX('DS2024'!$Q$5:$Q$15,MATCH(D22,'DS2024'!$P$5:$P$15,1)):
INDEX('DS2024'!$Q$5:$Q$15,MATCH(D22,'DS2024'!$P$5:$P$15,1)+1),
INDEX('DS2024'!$P$5:$P$15,MATCH(D22,'DS2024'!$P$5:$P$15,1)):
INDEX('DS2024'!$P$5:$P$15,MATCH(D22,'DS2024'!$P$5:$P$15,1)+1)),
IF($U$3=Database!$A$8,
_xlfn.FORECAST.LINEAR(
D22,
INDEX('DS2024'!$T$5:$T$15,MATCH(D22,'DS2024'!$S$5:$S$15,1)):
INDEX('DS2024'!$T$5:$T$15,MATCH(D22,'DS2024'!$S$5:$S$15,1)+1),
INDEX('DS2024'!$S$5:$S$15,MATCH(D22,'DS2024'!$S$5:$S$15,1)):
INDEX('DS2024'!$S$5:$S$15,MATCH(D22,'DS2024'!$S$5:$S$15,1)+1)),
IF($U$3=Database!$A$9,
_xlfn.FORECAST.LINEAR(
D22,
INDEX('DS2024'!$W$5:$W$15,MATCH(D22,'DS2024'!$V$5:$V$15,1)):
INDEX('DS2024'!$W$5:$W$15,MATCH(D22,'DS2024'!$V$5:$V$15,1)+1),
INDEX('DS2024'!$V$5:$V$15,MATCH(D22,'DS2024'!$V$5:$V$15,1)):
INDEX('DS2024'!$V$5:$V$15,MATCH(D22,'DS2024'!$V$5:$V$15,1)+1)),
IF($U$3=Database!$A$10,
_xlfn.FORECAST.LINEAR(
D22,
INDEX('DS2024'!$Z$5:$Z$15,MATCH(D22,'DS2024'!$Y$5:$Y$15,1)):
INDEX('DS2024'!$Z$5:$Z$15,MATCH(D22,'DS2024'!$Y$5:$Y$15,1)+1),
INDEX('DS2024'!$Y$5:$Y$15,MATCH(D22,'DS2024'!$Y$5:$Y$15,1)):
INDEX('DS2024'!$Y$5:$Y$15,MATCH(D22,'DS2024'!$Y$5:$Y$15,1)+1))
)))))))))))))))))))</f>
        <v>0.10526503857068628</v>
      </c>
      <c r="V22" s="50">
        <f>IF($V$3=Database!$A$11,
_xlfn.FORECAST.LINEAR(
F22,
INDEX('DS2024'!$B$20:$B$35,MATCH(F22,'DS2024'!$A$20:$A$35,1)):
INDEX('DS2024'!$B$20:$B$35,MATCH(F22,'DS2024'!$A$20:$A$35,1)+1),
INDEX('DS2024'!$A$20:$A$35,MATCH(F22,'DS2024'!$A$20:$A$35,1)):
INDEX('DS2024'!$A$20:$A$35,MATCH(F22,'DS2024'!$A$20:$A$35,1)+1)),
IF($V$3=Database!$A$12,
_xlfn.FORECAST.LINEAR(
F22,
INDEX('DS2024'!$E$20:$E$35,MATCH(F22,'DS2024'!$D$20:$D$35,1)):
INDEX('DS2024'!$E$20:$E$35,MATCH(F22,'DS2024'!$D$20:$D$35,1)+1),
INDEX('DS2024'!$D$20:$D$35,MATCH(F22,'DS2024'!$D$20:$D$35,1)):
INDEX('DS2024'!$D$20:$D$35,MATCH(F22,'DS2024'!$D$20:$D$35,1)+1)),
IF($V$3=Database!$A$13,
_xlfn.FORECAST.LINEAR(
F22,
INDEX('DS2024'!$H$20:$H$35,MATCH(F22,'DS2024'!$G$20:$G$35,1)):
INDEX('DS2024'!$H$20:$H$35,MATCH(F22,'DS2024'!$G$20:$G$35,1)+1),
INDEX('DS2024'!$G$20:$G$35,MATCH(F22,'DS2024'!$G$20:$G$35,1)):
INDEX('DS2024'!$G$20:$G$35,MATCH(F22,'DS2024'!$G$20:$G$35,1)+1)),
IF($V$3=Database!$A$14,
_xlfn.FORECAST.LINEAR(
F22,
INDEX('DS2024'!$K$20:$K$35,MATCH(F22,'DS2024'!$J$20:$J$35,1)):
INDEX('DS2024'!$K$20:$K$35,MATCH(F22,'DS2024'!$J$20:$J$35,1)+1),
INDEX('DS2024'!$J$20:$J$35,MATCH(F22,'DS2024'!$J$20:$J$35,1)):
INDEX('DS2024'!$J$20:$J$35,MATCH(F22,'DS2024'!$J$20:$J$35,1)+1)),
IF($V$3=Database!$A$15,
_xlfn.FORECAST.LINEAR(
F22,
INDEX('DS2024'!$N$20:$N$35,MATCH(F22,'DS2024'!$M$20:$M$35,1)):
INDEX('DS2024'!$N$20:$N$35,MATCH(F22,'DS2024'!$M$20:$M$35,1)+1),
INDEX('DS2024'!$M$20:$M$35,MATCH(F22,'DS2024'!$M$20:$M$35,1)):
INDEX('DS2024'!$M$20:$M$35,MATCH(F22,'DS2024'!$M$20:$M$35,1)+1)),
IF($V$3=Database!$A$16,
_xlfn.FORECAST.LINEAR(
F22,
INDEX('DS2024'!$Q$20:$Q$35,MATCH(F22,'DS2024'!$P$20:$P$35,1)):
INDEX('DS2024'!$Q$20:$Q$35,MATCH(F22,'DS2024'!$P$20:$P$35,1)+1),
INDEX('DS2024'!$P$20:$P$35,MATCH(F22,'DS2024'!$P$20:$P$35,1)):
INDEX('DS2024'!$P$20:$P$35,MATCH(F22,'DS2024'!$P$20:$P$35,1)+1)),
IF($V$3=Database!$A$17,
_xlfn.FORECAST.LINEAR(
F22,
INDEX('DS2024'!$T$20:$T$35,MATCH(F22,'DS2024'!$S$20:$S$35,1)):
INDEX('DS2024'!$T$20:$T$35,MATCH(F22,'DS2024'!$S$20:$S$35,1)+1),
INDEX('DS2024'!$S$20:$S$35,MATCH(F22,'DS2024'!$S$20:$S$35,1)):
INDEX('DS2024'!$S$20:$S$35,MATCH(F22,'DS2024'!$S$20:$S$35,1)+1)),
IF($V$3=Database!$A$18,
_xlfn.FORECAST.LINEAR(
F22,
INDEX('DS2024'!$W$20:$W$35,MATCH(F22,'DS2024'!$V$20:$V$35,1)):
INDEX('DS2024'!$W$20:$W$35,MATCH(F22,'DS2024'!$V$20:$V$35,1)+1),
INDEX('DS2024'!$V$20:$V$35,MATCH(F22,'DS2024'!$V$20:$V$35,1)):
INDEX('DS2024'!$V$20:$V$35,MATCH(F22,'DS2024'!$V$20:$V$35,1)+1)),
IF($V$3=Database!$A$19,
_xlfn.FORECAST.LINEAR(
F22,
INDEX('DS2024'!$Z$20:$Z$35,MATCH(F22,'DS2024'!$Y$20:$Y$35,1)):
INDEX('DS2024'!$Z$20:$Z$35,MATCH(F22,'DS2024'!$Y$20:$Y$35,1)+1),
INDEX('DS2024'!$Y$20:$Y$35,MATCH(F22,'DS2024'!$Y$20:$Y$35,1)):
INDEX('DS2024'!$Y$20:$Y$35,MATCH(F22,'DS2024'!$Y$20:$Y$35,1)+1)),
IF($V$3=Database!$A$20,
_xlfn.FORECAST.LINEAR(
F22,
INDEX('DS2024'!$AC$20:$AC$35,MATCH(F22,'DS2024'!$AB$20:$AB$35,1)):
INDEX('DS2024'!$AC$20:$AC$35,MATCH(F22,'DS2024'!$AB$20:$AB$35,1)+1),
INDEX('DS2024'!$AB$20:$AB$35,MATCH(F22,'DS2024'!$AB$20:$AB$35,1)):
INDEX('DS2024'!$AB$20:$AB$35,MATCH(F22,'DS2024'!$AB$20:$AB$35,1)+1)),
IF($V$3=Database!$A$2,
_xlfn.FORECAST.LINEAR(
F22,
INDEX('DS2024'!$B$5:$B$15,MATCH(F22,'DS2024'!$A$5:$A$15,1)):
INDEX('DS2024'!$B$5:$B$15,MATCH(F22,'DS2024'!$A$5:$A$15,1)+1),
INDEX('DS2024'!$A$5:$A$15,MATCH(F22,'DS2024'!$A$5:$A$15,1)):
INDEX('DS2024'!$A$5:$A$15,MATCH(F22,'DS2024'!$A$5:$A$15,1)+1)),
IF($V$3=Database!$A$3,
_xlfn.FORECAST.LINEAR(
F22,
INDEX('DS2024'!$E$5:$E$15,MATCH(F22,'DS2024'!$D$5:$D$15,1)):
INDEX('DS2024'!$E$5:$E$15,MATCH(F22,'DS2024'!$D$5:$D$15,1)+1),
INDEX('DS2024'!$D$5:$D$15,MATCH(F22,'DS2024'!$D$5:$D$15,1)):
INDEX('DS2024'!$D$5:$D$15,MATCH(F22,'DS2024'!$D$5:$D$15,1)+1)),
IF($V$3=Database!$A$4,
_xlfn.FORECAST.LINEAR(
F22,
INDEX('DS2024'!$H$5:$H$15,MATCH(F22,'DS2024'!$G$5:$G$15,1)):
INDEX('DS2024'!$H$5:$H$15,MATCH(F22,'DS2024'!$G$5:$G$15,1)+1),
INDEX('DS2024'!$G$5:$G$15,MATCH(F22,'DS2024'!$G$5:$G$15,1)):
INDEX('DS2024'!$G$5:$G$15,MATCH(F22,'DS2024'!$G$5:$G$15,1)+1)),
IF($V$3=Database!$A$5,
_xlfn.FORECAST.LINEAR(
F22,
INDEX('DS2024'!$K$5:$K$15,MATCH(F22,'DS2024'!$J$5:$J$15,1)):
INDEX('DS2024'!$K$5:$K$15,MATCH(F22,'DS2024'!$J$5:$J$15,1)+1),
INDEX('DS2024'!$J$5:$J$15,MATCH(F22,'DS2024'!$J$5:$J$15,1)):
INDEX('DS2024'!$J$5:$J$15,MATCH(F22,'DS2024'!$J$5:$J$15,1)+1)),
IF($V$3=Database!$A$6,
_xlfn.FORECAST.LINEAR(
F22,
INDEX('DS2024'!$N$5:$N$15,MATCH(F22,'DS2024'!$M$5:$M$15,1)):
INDEX('DS2024'!$N$5:$N$15,MATCH(F22,'DS2024'!$M$5:$M$15,1)+1),
INDEX('DS2024'!$M$5:$M$15,MATCH(F22,'DS2024'!$M$5:$M$15,1)):
INDEX('DS2024'!$M$5:$M$15,MATCH(F22,'DS2024'!$M$5:$M$15,1)+1)),
IF($V$3=Database!$A$7,
_xlfn.FORECAST.LINEAR(
F22,
INDEX('DS2024'!$Q$5:$Q$15,MATCH(F22,'DS2024'!$P$5:$P$15,1)):
INDEX('DS2024'!$Q$5:$Q$15,MATCH(F22,'DS2024'!$P$5:$P$15,1)+1),
INDEX('DS2024'!$P$5:$P$15,MATCH(F22,'DS2024'!$P$5:$P$15,1)):
INDEX('DS2024'!$P$5:$P$15,MATCH(F22,'DS2024'!$P$5:$P$15,1)+1)),
IF($V$3=Database!$A$8,
_xlfn.FORECAST.LINEAR(
F22,
INDEX('DS2024'!$T$5:$T$15,MATCH(F22,'DS2024'!$S$5:$S$15,1)):
INDEX('DS2024'!$T$5:$T$15,MATCH(F22,'DS2024'!$S$5:$S$15,1)+1),
INDEX('DS2024'!$S$5:$S$15,MATCH(F22,'DS2024'!$S$5:$S$15,1)):
INDEX('DS2024'!$S$5:$S$15,MATCH(F22,'DS2024'!$S$5:$S$15,1)+1)),
IF($V$3=Database!$A$9,
_xlfn.FORECAST.LINEAR(
F22,
INDEX('DS2024'!$W$5:$W$15,MATCH(F22,'DS2024'!$V$5:$V$15,1)):
INDEX('DS2024'!$W$5:$W$15,MATCH(F22,'DS2024'!$V$5:$V$15,1)+1),
INDEX('DS2024'!$V$5:$V$15,MATCH(F22,'DS2024'!$V$5:$V$15,1)):
INDEX('DS2024'!$V$5:$V$15,MATCH(F22,'DS2024'!$V$5:$V$15,1)+1)),
IF($V$3=Database!$A$10,
_xlfn.FORECAST.LINEAR(
F22,
INDEX('DS2024'!$Z$5:$Z$15,MATCH(F22,'DS2024'!$Y$5:$Y$15,1)):
INDEX('DS2024'!$Z$5:$Z$15,MATCH(F22,'DS2024'!$Y$5:$Y$15,1)+1),
INDEX('DS2024'!$Y$5:$Y$15,MATCH(F22,'DS2024'!$Y$5:$Y$15,1)):
INDEX('DS2024'!$Y$5:$Y$15,MATCH(F22,'DS2024'!$Y$5:$Y$15,1)+1))
)))))))))))))))))))</f>
        <v>0.10482172557172556</v>
      </c>
      <c r="W22" s="50">
        <f>IF($W$3=Database!$A$11,
_xlfn.FORECAST.LINEAR(
H22,
INDEX('DS2024'!$B$20:$B$35,MATCH(H22,'DS2024'!$A$20:$A$35,1)):
INDEX('DS2024'!$B$20:$B$35,MATCH(H22,'DS2024'!$A$20:$A$35,1)+1),
INDEX('DS2024'!$A$20:$A$35,MATCH(H22,'DS2024'!$A$20:$A$35,1)):
INDEX('DS2024'!$A$20:$A$35,MATCH(H22,'DS2024'!$A$20:$A$35,1)+1)),
IF($W$3=Database!$A$12,
_xlfn.FORECAST.LINEAR(
H22,
INDEX('DS2024'!$E$20:$E$35,MATCH(H22,'DS2024'!$D$20:$D$35,1)):
INDEX('DS2024'!$E$20:$E$35,MATCH(H22,'DS2024'!$D$20:$D$35,1)+1),
INDEX('DS2024'!$D$20:$D$35,MATCH(H22,'DS2024'!$D$20:$D$35,1)):
INDEX('DS2024'!$D$20:$D$35,MATCH(H22,'DS2024'!$D$20:$D$35,1)+1)),
IF($W$3=Database!$A$13,
_xlfn.FORECAST.LINEAR(
H22,
INDEX('DS2024'!$H$20:$H$35,MATCH(H22,'DS2024'!$G$20:$G$35,1)):
INDEX('DS2024'!$H$20:$H$35,MATCH(H22,'DS2024'!$G$20:$G$35,1)+1),
INDEX('DS2024'!$G$20:$G$35,MATCH(H22,'DS2024'!$G$20:$G$35,1)):
INDEX('DS2024'!$G$20:$G$35,MATCH(H22,'DS2024'!$G$20:$G$35,1)+1)),
IF($W$3=Database!$A$14,
_xlfn.FORECAST.LINEAR(
H22,
INDEX('DS2024'!$K$20:$K$35,MATCH(H22,'DS2024'!$J$20:$J$35,1)):
INDEX('DS2024'!$K$20:$K$35,MATCH(H22,'DS2024'!$J$20:$J$35,1)+1),
INDEX('DS2024'!$J$20:$J$35,MATCH(H22,'DS2024'!$J$20:$J$35,1)):
INDEX('DS2024'!$J$20:$J$35,MATCH(H22,'DS2024'!$J$20:$J$35,1)+1)),
IF($W$3=Database!$A$15,
_xlfn.FORECAST.LINEAR(
H22,
INDEX('DS2024'!$N$20:$N$35,MATCH(H22,'DS2024'!$M$20:$M$35,1)):
INDEX('DS2024'!$N$20:$N$35,MATCH(H22,'DS2024'!$M$20:$M$35,1)+1),
INDEX('DS2024'!$M$20:$M$35,MATCH(H22,'DS2024'!$M$20:$M$35,1)):
INDEX('DS2024'!$M$20:$M$35,MATCH(H22,'DS2024'!$M$20:$M$35,1)+1)),
IF($W$3=Database!$A$16,
_xlfn.FORECAST.LINEAR(
H22,
INDEX('DS2024'!$Q$20:$Q$35,MATCH(H22,'DS2024'!$P$20:$P$35,1)):
INDEX('DS2024'!$Q$20:$Q$35,MATCH(H22,'DS2024'!$P$20:$P$35,1)+1),
INDEX('DS2024'!$P$20:$P$35,MATCH(H22,'DS2024'!$P$20:$P$35,1)):
INDEX('DS2024'!$P$20:$P$35,MATCH(H22,'DS2024'!$P$20:$P$35,1)+1)),
IF($W$3=Database!$A$17,
_xlfn.FORECAST.LINEAR(
H22,
INDEX('DS2024'!$T$20:$T$35,MATCH(H22,'DS2024'!$S$20:$S$35,1)):
INDEX('DS2024'!$T$20:$T$35,MATCH(H22,'DS2024'!$S$20:$S$35,1)+1),
INDEX('DS2024'!$S$20:$S$35,MATCH(H22,'DS2024'!$S$20:$S$35,1)):
INDEX('DS2024'!$S$20:$S$35,MATCH(H22,'DS2024'!$S$20:$S$35,1)+1)),
IF($W$3=Database!$A$18,
_xlfn.FORECAST.LINEAR(
H22,
INDEX('DS2024'!$W$20:$W$35,MATCH(H22,'DS2024'!$V$20:$V$35,1)):
INDEX('DS2024'!$W$20:$W$35,MATCH(H22,'DS2024'!$V$20:$V$35,1)+1),
INDEX('DS2024'!$V$20:$V$35,MATCH(H22,'DS2024'!$V$20:$V$35,1)):
INDEX('DS2024'!$V$20:$V$35,MATCH(H22,'DS2024'!$V$20:$V$35,1)+1)),
IF($W$3=Database!$A$19,
_xlfn.FORECAST.LINEAR(
H22,
INDEX('DS2024'!$Z$20:$Z$35,MATCH(H22,'DS2024'!$Y$20:$Y$35,1)):
INDEX('DS2024'!$Z$20:$Z$35,MATCH(H22,'DS2024'!$Y$20:$Y$35,1)+1),
INDEX('DS2024'!$Y$20:$Y$35,MATCH(H22,'DS2024'!$Y$20:$Y$35,1)):
INDEX('DS2024'!$Y$20:$Y$35,MATCH(H22,'DS2024'!$Y$20:$Y$35,1)+1)),
IF($W$3=Database!$A$20,
_xlfn.FORECAST.LINEAR(
H22,
INDEX('DS2024'!$AC$20:$AC$35,MATCH(H22,'DS2024'!$AB$20:$AB$35,1)):
INDEX('DS2024'!$AC$20:$AC$35,MATCH(H22,'DS2024'!$AB$20:$AB$35,1)+1),
INDEX('DS2024'!$AB$20:$AB$35,MATCH(H22,'DS2024'!$AB$20:$AB$35,1)):
INDEX('DS2024'!$AB$20:$AB$35,MATCH(H22,'DS2024'!$AB$20:$AB$35,1)+1)),
IF($W$3=Database!$A$2,
_xlfn.FORECAST.LINEAR(
H22,
INDEX('DS2024'!$B$5:$B$15,MATCH(H22,'DS2024'!$A$5:$A$15,1)):
INDEX('DS2024'!$B$5:$B$15,MATCH(H22,'DS2024'!$A$5:$A$15,1)+1),
INDEX('DS2024'!$A$5:$A$15,MATCH(H22,'DS2024'!$A$5:$A$15,1)):
INDEX('DS2024'!$A$5:$A$15,MATCH(H22,'DS2024'!$A$5:$A$15,1)+1)),
IF($W$3=Database!$A$3,
_xlfn.FORECAST.LINEAR(
H22,
INDEX('DS2024'!$E$5:$E$15,MATCH(H22,'DS2024'!$D$5:$D$15,1)):
INDEX('DS2024'!$E$5:$E$15,MATCH(H22,'DS2024'!$D$5:$D$15,1)+1),
INDEX('DS2024'!$D$5:$D$15,MATCH(H22,'DS2024'!$D$5:$D$15,1)):
INDEX('DS2024'!$D$5:$D$15,MATCH(H22,'DS2024'!$D$5:$D$15,1)+1)),
IF($W$3=Database!$A$4,
_xlfn.FORECAST.LINEAR(
H22,
INDEX('DS2024'!$H$5:$H$15,MATCH(H22,'DS2024'!$G$5:$G$15,1)):
INDEX('DS2024'!$H$5:$H$15,MATCH(H22,'DS2024'!$G$5:$G$15,1)+1),
INDEX('DS2024'!$G$5:$G$15,MATCH(H22,'DS2024'!$G$5:$G$15,1)):
INDEX('DS2024'!$G$5:$G$15,MATCH(H22,'DS2024'!$G$5:$G$15,1)+1)),
IF($W$3=Database!$A$5,
_xlfn.FORECAST.LINEAR(
H22,
INDEX('DS2024'!$K$5:$K$15,MATCH(H22,'DS2024'!$J$5:$J$15,1)):
INDEX('DS2024'!$K$5:$K$15,MATCH(H22,'DS2024'!$J$5:$J$15,1)+1),
INDEX('DS2024'!$J$5:$J$15,MATCH(H22,'DS2024'!$J$5:$J$15,1)):
INDEX('DS2024'!$J$5:$J$15,MATCH(H22,'DS2024'!$J$5:$J$15,1)+1)),
IF($W$3=Database!$A$6,
_xlfn.FORECAST.LINEAR(
H22,
INDEX('DS2024'!$N$5:$N$15,MATCH(H22,'DS2024'!$M$5:$M$15,1)):
INDEX('DS2024'!$N$5:$N$15,MATCH(H22,'DS2024'!$M$5:$M$15,1)+1),
INDEX('DS2024'!$M$5:$M$15,MATCH(H22,'DS2024'!$M$5:$M$15,1)):
INDEX('DS2024'!$M$5:$M$15,MATCH(H22,'DS2024'!$M$5:$M$15,1)+1)),
IF($W$3=Database!$A$7,
_xlfn.FORECAST.LINEAR(
H22,
INDEX('DS2024'!$Q$5:$Q$15,MATCH(H22,'DS2024'!$P$5:$P$15,1)):
INDEX('DS2024'!$Q$5:$Q$15,MATCH(H22,'DS2024'!$P$5:$P$15,1)+1),
INDEX('DS2024'!$P$5:$P$15,MATCH(H22,'DS2024'!$P$5:$P$15,1)):
INDEX('DS2024'!$P$5:$P$15,MATCH(H22,'DS2024'!$P$5:$P$15,1)+1)),
IF($W$3=Database!$A$8,
_xlfn.FORECAST.LINEAR(
H22,
INDEX('DS2024'!$T$5:$T$15,MATCH(H22,'DS2024'!$S$5:$S$15,1)):
INDEX('DS2024'!$T$5:$T$15,MATCH(H22,'DS2024'!$S$5:$S$15,1)+1),
INDEX('DS2024'!$S$5:$S$15,MATCH(H22,'DS2024'!$S$5:$S$15,1)):
INDEX('DS2024'!$S$5:$S$15,MATCH(H22,'DS2024'!$S$5:$S$15,1)+1)),
IF($W$3=Database!$A$9,
_xlfn.FORECAST.LINEAR(
H22,
INDEX('DS2024'!$W$5:$W$15,MATCH(H22,'DS2024'!$V$5:$V$15,1)):
INDEX('DS2024'!$W$5:$W$15,MATCH(H22,'DS2024'!$V$5:$V$15,1)+1),
INDEX('DS2024'!$V$5:$V$15,MATCH(H22,'DS2024'!$V$5:$V$15,1)):
INDEX('DS2024'!$V$5:$V$15,MATCH(H22,'DS2024'!$V$5:$V$15,1)+1)),
IF($W$3=Database!$A$10,
_xlfn.FORECAST.LINEAR(
H22,
INDEX('DS2024'!$Z$5:$Z$15,MATCH(H22,'DS2024'!$Y$5:$Y$15,1)):
INDEX('DS2024'!$Z$5:$Z$15,MATCH(H22,'DS2024'!$Y$5:$Y$15,1)+1),
INDEX('DS2024'!$Y$5:$Y$15,MATCH(H22,'DS2024'!$Y$5:$Y$15,1)):
INDEX('DS2024'!$Y$5:$Y$15,MATCH(H22,'DS2024'!$Y$5:$Y$15,1)+1))
)))))))))))))))))))</f>
        <v>0.10477764898677006</v>
      </c>
      <c r="X22" s="50">
        <f>IF($X$3=Database!$A$11,
_xlfn.FORECAST.LINEAR(
J22,
INDEX('DS2024'!$B$20:$B$35,MATCH(J22,'DS2024'!$A$20:$A$35,1)):
INDEX('DS2024'!$B$20:$B$35,MATCH(J22,'DS2024'!$A$20:$A$35,1)+1),
INDEX('DS2024'!$A$20:$A$35,MATCH(J22,'DS2024'!$A$20:$A$35,1)):
INDEX('DS2024'!$A$20:$A$35,MATCH(J22,'DS2024'!$A$20:$A$35,1)+1)),
IF($X$3=Database!$A$12,
_xlfn.FORECAST.LINEAR(
J22,
INDEX('DS2024'!$E$20:$E$35,MATCH(J22,'DS2024'!$D$20:$D$35,1)):
INDEX('DS2024'!$E$20:$E$35,MATCH(J22,'DS2024'!$D$20:$D$35,1)+1),
INDEX('DS2024'!$D$20:$D$35,MATCH(J22,'DS2024'!$D$20:$D$35,1)):
INDEX('DS2024'!$D$20:$D$35,MATCH(J22,'DS2024'!$D$20:$D$35,1)+1)),
IF($X$3=Database!$A$13,
_xlfn.FORECAST.LINEAR(
J22,
INDEX('DS2024'!$H$20:$H$35,MATCH(J22,'DS2024'!$G$20:$G$35,1)):
INDEX('DS2024'!$H$20:$H$35,MATCH(J22,'DS2024'!$G$20:$G$35,1)+1),
INDEX('DS2024'!$G$20:$G$35,MATCH(J22,'DS2024'!$G$20:$G$35,1)):
INDEX('DS2024'!$G$20:$G$35,MATCH(J22,'DS2024'!$G$20:$G$35,1)+1)),
IF($X$3=Database!$A$14,
_xlfn.FORECAST.LINEAR(
J22,
INDEX('DS2024'!$K$20:$K$35,MATCH(J22,'DS2024'!$J$20:$J$35,1)):
INDEX('DS2024'!$K$20:$K$35,MATCH(J22,'DS2024'!$J$20:$J$35,1)+1),
INDEX('DS2024'!$J$20:$J$35,MATCH(J22,'DS2024'!$J$20:$J$35,1)):
INDEX('DS2024'!$J$20:$J$35,MATCH(J22,'DS2024'!$J$20:$J$35,1)+1)),
IF($X$3=Database!$A$15,
_xlfn.FORECAST.LINEAR(
J22,
INDEX('DS2024'!$N$20:$N$35,MATCH(J22,'DS2024'!$M$20:$M$35,1)):
INDEX('DS2024'!$N$20:$N$35,MATCH(J22,'DS2024'!$M$20:$M$35,1)+1),
INDEX('DS2024'!$M$20:$M$35,MATCH(J22,'DS2024'!$M$20:$M$35,1)):
INDEX('DS2024'!$M$20:$M$35,MATCH(J22,'DS2024'!$M$20:$M$35,1)+1)),
IF($X$3=Database!$A$16,
_xlfn.FORECAST.LINEAR(
J22,
INDEX('DS2024'!$Q$20:$Q$35,MATCH(J22,'DS2024'!$P$20:$P$35,1)):
INDEX('DS2024'!$Q$20:$Q$35,MATCH(J22,'DS2024'!$P$20:$P$35,1)+1),
INDEX('DS2024'!$P$20:$P$35,MATCH(J22,'DS2024'!$P$20:$P$35,1)):
INDEX('DS2024'!$P$20:$P$35,MATCH(J22,'DS2024'!$P$20:$P$35,1)+1)),
IF($X$3=Database!$A$17,
_xlfn.FORECAST.LINEAR(
J22,
INDEX('DS2024'!$T$20:$T$35,MATCH(J22,'DS2024'!$S$20:$S$35,1)):
INDEX('DS2024'!$T$20:$T$35,MATCH(J22,'DS2024'!$S$20:$S$35,1)+1),
INDEX('DS2024'!$S$20:$S$35,MATCH(J22,'DS2024'!$S$20:$S$35,1)):
INDEX('DS2024'!$S$20:$S$35,MATCH(J22,'DS2024'!$S$20:$S$35,1)+1)),
IF($X$3=Database!$A$18,
_xlfn.FORECAST.LINEAR(
J22,
INDEX('DS2024'!$W$20:$W$35,MATCH(J22,'DS2024'!$V$20:$V$35,1)):
INDEX('DS2024'!$W$20:$W$35,MATCH(J22,'DS2024'!$V$20:$V$35,1)+1),
INDEX('DS2024'!$V$20:$V$35,MATCH(J22,'DS2024'!$V$20:$V$35,1)):
INDEX('DS2024'!$V$20:$V$35,MATCH(J22,'DS2024'!$V$20:$V$35,1)+1)),
IF($X$3=Database!$A$19,
_xlfn.FORECAST.LINEAR(
J22,
INDEX('DS2024'!$Z$20:$Z$35,MATCH(J22,'DS2024'!$Y$20:$Y$35,1)):
INDEX('DS2024'!$Z$20:$Z$35,MATCH(J22,'DS2024'!$Y$20:$Y$35,1)+1),
INDEX('DS2024'!$Y$20:$Y$35,MATCH(J22,'DS2024'!$Y$20:$Y$35,1)):
INDEX('DS2024'!$Y$20:$Y$35,MATCH(J22,'DS2024'!$Y$20:$Y$35,1)+1)),
IF($X$3=Database!$A$20,
_xlfn.FORECAST.LINEAR(
J22,
INDEX('DS2024'!$AC$20:$AC$35,MATCH(J22,'DS2024'!$AB$20:$AB$35,1)):
INDEX('DS2024'!$AC$20:$AC$35,MATCH(J22,'DS2024'!$AB$20:$AB$35,1)+1),
INDEX('DS2024'!$AB$20:$AB$35,MATCH(J22,'DS2024'!$AB$20:$AB$35,1)):
INDEX('DS2024'!$AB$20:$AB$35,MATCH(J22,'DS2024'!$AB$20:$AB$35,1)+1)),
IF($X$3=Database!$A$2,
_xlfn.FORECAST.LINEAR(
J22,
INDEX('DS2024'!$B$5:$B$15,MATCH(J22,'DS2024'!$A$5:$A$15,1)):
INDEX('DS2024'!$B$5:$B$15,MATCH(J22,'DS2024'!$A$5:$A$15,1)+1),
INDEX('DS2024'!$A$5:$A$15,MATCH(J22,'DS2024'!$A$5:$A$15,1)):
INDEX('DS2024'!$A$5:$A$15,MATCH(J22,'DS2024'!$A$5:$A$15,1)+1)),
IF($X$3=Database!$A$3,
_xlfn.FORECAST.LINEAR(
J22,
INDEX('DS2024'!$E$5:$E$15,MATCH(J22,'DS2024'!$D$5:$D$15,1)):
INDEX('DS2024'!$E$5:$E$15,MATCH(J22,'DS2024'!$D$5:$D$15,1)+1),
INDEX('DS2024'!$D$5:$D$15,MATCH(J22,'DS2024'!$D$5:$D$15,1)):
INDEX('DS2024'!$D$5:$D$15,MATCH(J22,'DS2024'!$D$5:$D$15,1)+1)),
IF($X$3=Database!$A$4,
_xlfn.FORECAST.LINEAR(
J22,
INDEX('DS2024'!$H$5:$H$15,MATCH(J22,'DS2024'!$G$5:$G$15,1)):
INDEX('DS2024'!$H$5:$H$15,MATCH(J22,'DS2024'!$G$5:$G$15,1)+1),
INDEX('DS2024'!$G$5:$G$15,MATCH(J22,'DS2024'!$G$5:$G$15,1)):
INDEX('DS2024'!$G$5:$G$15,MATCH(J22,'DS2024'!$G$5:$G$15,1)+1)),
IF($X$3=Database!$A$5,
_xlfn.FORECAST.LINEAR(
J22,
INDEX('DS2024'!$K$5:$K$15,MATCH(J22,'DS2024'!$J$5:$J$15,1)):
INDEX('DS2024'!$K$5:$K$15,MATCH(J22,'DS2024'!$J$5:$J$15,1)+1),
INDEX('DS2024'!$J$5:$J$15,MATCH(J22,'DS2024'!$J$5:$J$15,1)):
INDEX('DS2024'!$J$5:$J$15,MATCH(J22,'DS2024'!$J$5:$J$15,1)+1)),
IF($X$3=Database!$A$6,
_xlfn.FORECAST.LINEAR(
J22,
INDEX('DS2024'!$N$5:$N$15,MATCH(J22,'DS2024'!$M$5:$M$15,1)):
INDEX('DS2024'!$N$5:$N$15,MATCH(J22,'DS2024'!$M$5:$M$15,1)+1),
INDEX('DS2024'!$M$5:$M$15,MATCH(J22,'DS2024'!$M$5:$M$15,1)):
INDEX('DS2024'!$M$5:$M$15,MATCH(J22,'DS2024'!$M$5:$M$15,1)+1)),
IF($X$3=Database!$A$7,
_xlfn.FORECAST.LINEAR(
J22,
INDEX('DS2024'!$Q$5:$Q$15,MATCH(J22,'DS2024'!$P$5:$P$15,1)):
INDEX('DS2024'!$Q$5:$Q$15,MATCH(J22,'DS2024'!$P$5:$P$15,1)+1),
INDEX('DS2024'!$P$5:$P$15,MATCH(J22,'DS2024'!$P$5:$P$15,1)):
INDEX('DS2024'!$P$5:$P$15,MATCH(J22,'DS2024'!$P$5:$P$15,1)+1)),
IF($X$3=Database!$A$8,
_xlfn.FORECAST.LINEAR(
J22,
INDEX('DS2024'!$T$5:$T$15,MATCH(J22,'DS2024'!$S$5:$S$15,1)):
INDEX('DS2024'!$T$5:$T$15,MATCH(J22,'DS2024'!$S$5:$S$15,1)+1),
INDEX('DS2024'!$S$5:$S$15,MATCH(J22,'DS2024'!$S$5:$S$15,1)):
INDEX('DS2024'!$S$5:$S$15,MATCH(J22,'DS2024'!$S$5:$S$15,1)+1)),
IF($T$3=Database!$A$9,
_xlfn.FORECAST.LINEAR(
J22,
INDEX('DS2024'!$W$5:$W$15,MATCH(J22,'DS2024'!$V$5:$V$15,1)):
INDEX('DS2024'!$W$5:$W$15,MATCH(J22,'DS2024'!$V$5:$V$15,1)+1),
INDEX('DS2024'!$V$5:$V$15,MATCH(J22,'DS2024'!$V$5:$V$15,1)):
INDEX('DS2024'!$V$5:$V$15,MATCH(J22,'DS2024'!$V$5:$V$15,1)+1)),
IF($T$3=Database!$A$10,
_xlfn.FORECAST.LINEAR(
J22,
INDEX('DS2024'!$Z$5:$Z$15,MATCH(J22,'DS2024'!$Y$5:$Y$15,1)):
INDEX('DS2024'!$Z$5:$Z$15,MATCH(J22,'DS2024'!$Y$5:$Y$15,1)+1),
INDEX('DS2024'!$Y$5:$Y$15,MATCH(J22,'DS2024'!$Y$5:$Y$15,1)):
INDEX('DS2024'!$Y$5:$Y$15,MATCH(J22,'DS2024'!$Y$5:$Y$15,1)+1))
)))))))))))))))))))</f>
        <v>0.10374747192133979</v>
      </c>
      <c r="Y22" s="50">
        <f>IF($Y$3=Database!$A$11,
_xlfn.FORECAST.LINEAR(
L22,
INDEX('DS2024'!$B$20:$B$35,MATCH(L22,'DS2024'!$A$20:$A$35,1)):
INDEX('DS2024'!$B$20:$B$35,MATCH(L22,'DS2024'!$A$20:$A$35,1)+1),
INDEX('DS2024'!$A$20:$A$35,MATCH(L22,'DS2024'!$A$20:$A$35,1)):
INDEX('DS2024'!$A$20:$A$35,MATCH(L22,'DS2024'!$A$20:$A$35,1)+1)),
IF($Y$3=Database!$A$12,
_xlfn.FORECAST.LINEAR(
L22,
INDEX('DS2024'!$E$20:$E$35,MATCH(L22,'DS2024'!$D$20:$D$35,1)):
INDEX('DS2024'!$E$20:$E$35,MATCH(L22,'DS2024'!$D$20:$D$35,1)+1),
INDEX('DS2024'!$D$20:$D$35,MATCH(L22,'DS2024'!$D$20:$D$35,1)):
INDEX('DS2024'!$D$20:$D$35,MATCH(L22,'DS2024'!$D$20:$D$35,1)+1)),
IF($Y$3=Database!$A$13,
_xlfn.FORECAST.LINEAR(
L22,
INDEX('DS2024'!$H$20:$H$35,MATCH(L22,'DS2024'!$G$20:$G$35,1)):
INDEX('DS2024'!$H$20:$H$35,MATCH(L22,'DS2024'!$G$20:$G$35,1)+1),
INDEX('DS2024'!$G$20:$G$35,MATCH(L22,'DS2024'!$G$20:$G$35,1)):
INDEX('DS2024'!$G$20:$G$35,MATCH(L22,'DS2024'!$G$20:$G$35,1)+1)),
IF($Y$3=Database!$A$14,
_xlfn.FORECAST.LINEAR(
L22,
INDEX('DS2024'!$K$20:$K$35,MATCH(L22,'DS2024'!$J$20:$J$35,1)):
INDEX('DS2024'!$K$20:$K$35,MATCH(L22,'DS2024'!$J$20:$J$35,1)+1),
INDEX('DS2024'!$J$20:$J$35,MATCH(L22,'DS2024'!$J$20:$J$35,1)):
INDEX('DS2024'!$J$20:$J$35,MATCH(L22,'DS2024'!$J$20:$J$35,1)+1)),
IF($Y$3=Database!$A$15,
_xlfn.FORECAST.LINEAR(
L22,
INDEX('DS2024'!$N$20:$N$35,MATCH(L22,'DS2024'!$M$20:$M$35,1)):
INDEX('DS2024'!$N$20:$N$35,MATCH(L22,'DS2024'!$M$20:$M$35,1)+1),
INDEX('DS2024'!$M$20:$M$35,MATCH(L22,'DS2024'!$M$20:$M$35,1)):
INDEX('DS2024'!$M$20:$M$35,MATCH(L22,'DS2024'!$M$20:$M$35,1)+1)),
IF($Y$3=Database!$A$16,
_xlfn.FORECAST.LINEAR(
L22,
INDEX('DS2024'!$Q$20:$Q$35,MATCH(L22,'DS2024'!$P$20:$P$35,1)):
INDEX('DS2024'!$Q$20:$Q$35,MATCH(L22,'DS2024'!$P$20:$P$35,1)+1),
INDEX('DS2024'!$P$20:$P$35,MATCH(L22,'DS2024'!$P$20:$P$35,1)):
INDEX('DS2024'!$P$20:$P$35,MATCH(L22,'DS2024'!$P$20:$P$35,1)+1)),
IF($Y$3=Database!$A$17,
_xlfn.FORECAST.LINEAR(
L22,
INDEX('DS2024'!$T$20:$T$35,MATCH(L22,'DS2024'!$S$20:$S$35,1)):
INDEX('DS2024'!$T$20:$T$35,MATCH(L22,'DS2024'!$S$20:$S$35,1)+1),
INDEX('DS2024'!$S$20:$S$35,MATCH(L22,'DS2024'!$S$20:$S$35,1)):
INDEX('DS2024'!$S$20:$S$35,MATCH(L22,'DS2024'!$S$20:$S$35,1)+1)),
IF($Y$3=Database!$A$18,
_xlfn.FORECAST.LINEAR(
L22,
INDEX('DS2024'!$W$20:$W$35,MATCH(L22,'DS2024'!$V$20:$V$35,1)):
INDEX('DS2024'!$W$20:$W$35,MATCH(L22,'DS2024'!$V$20:$V$35,1)+1),
INDEX('DS2024'!$V$20:$V$35,MATCH(L22,'DS2024'!$V$20:$V$35,1)):
INDEX('DS2024'!$V$20:$V$35,MATCH(L22,'DS2024'!$V$20:$V$35,1)+1)),
IF($Y$3=Database!$A$19,
_xlfn.FORECAST.LINEAR(
L22,
INDEX('DS2024'!$Z$20:$Z$35,MATCH(L22,'DS2024'!$Y$20:$Y$35,1)):
INDEX('DS2024'!$Z$20:$Z$35,MATCH(L22,'DS2024'!$Y$20:$Y$35,1)+1),
INDEX('DS2024'!$Y$20:$Y$35,MATCH(L22,'DS2024'!$Y$20:$Y$35,1)):
INDEX('DS2024'!$Y$20:$Y$35,MATCH(L22,'DS2024'!$Y$20:$Y$35,1)+1)),
IF($Y$3=Database!$A$20,
_xlfn.FORECAST.LINEAR(
L22,
INDEX('DS2024'!$AC$20:$AC$35,MATCH(L22,'DS2024'!$AB$20:$AB$35,1)):
INDEX('DS2024'!$AC$20:$AC$35,MATCH(L22,'DS2024'!$AB$20:$AB$35,1)+1),
INDEX('DS2024'!$AB$20:$AB$35,MATCH(L22,'DS2024'!$AB$20:$AB$35,1)):
INDEX('DS2024'!$AB$20:$AB$35,MATCH(L22,'DS2024'!$AB$20:$AB$35,1)+1)),
IF($Y$3=Database!$A$2,
_xlfn.FORECAST.LINEAR(
L22,
INDEX('DS2024'!$B$5:$B$15,MATCH(L22,'DS2024'!$A$5:$A$15,1)):
INDEX('DS2024'!$B$5:$B$15,MATCH(L22,'DS2024'!$A$5:$A$15,1)+1),
INDEX('DS2024'!$A$5:$A$15,MATCH(L22,'DS2024'!$A$5:$A$15,1)):
INDEX('DS2024'!$A$5:$A$15,MATCH(L22,'DS2024'!$A$5:$A$15,1)+1)),
IF($Y$3=Database!$A$3,
_xlfn.FORECAST.LINEAR(
L22,
INDEX('DS2024'!$E$5:$E$15,MATCH(L22,'DS2024'!$D$5:$D$15,1)):
INDEX('DS2024'!$E$5:$E$15,MATCH(L22,'DS2024'!$D$5:$D$15,1)+1),
INDEX('DS2024'!$D$5:$D$15,MATCH(L22,'DS2024'!$D$5:$D$15,1)):
INDEX('DS2024'!$D$5:$D$15,MATCH(L22,'DS2024'!$D$5:$D$15,1)+1)),
IF($Y$3=Database!$A$4,
_xlfn.FORECAST.LINEAR(
L22,
INDEX('DS2024'!$H$5:$H$15,MATCH(L22,'DS2024'!$G$5:$G$15,1)):
INDEX('DS2024'!$H$5:$H$15,MATCH(L22,'DS2024'!$G$5:$G$15,1)+1),
INDEX('DS2024'!$G$5:$G$15,MATCH(L22,'DS2024'!$G$5:$G$15,1)):
INDEX('DS2024'!$G$5:$G$15,MATCH(L22,'DS2024'!$G$5:$G$15,1)+1)),
IF($Y$3=Database!$A$5,
_xlfn.FORECAST.LINEAR(
L22,
INDEX('DS2024'!$K$5:$K$15,MATCH(L22,'DS2024'!$J$5:$J$15,1)):
INDEX('DS2024'!$K$5:$K$15,MATCH(L22,'DS2024'!$J$5:$J$15,1)+1),
INDEX('DS2024'!$J$5:$J$15,MATCH(L22,'DS2024'!$J$5:$J$15,1)):
INDEX('DS2024'!$J$5:$J$15,MATCH(L22,'DS2024'!$J$5:$J$15,1)+1)),
IF($Y$3=Database!$A$6,
_xlfn.FORECAST.LINEAR(
L22,
INDEX('DS2024'!$N$5:$N$15,MATCH(L22,'DS2024'!$M$5:$M$15,1)):
INDEX('DS2024'!$N$5:$N$15,MATCH(L22,'DS2024'!$M$5:$M$15,1)+1),
INDEX('DS2024'!$M$5:$M$15,MATCH(L22,'DS2024'!$M$5:$M$15,1)):
INDEX('DS2024'!$M$5:$M$15,MATCH(L22,'DS2024'!$M$5:$M$15,1)+1)),
IF($Y$3=Database!$A$7,
_xlfn.FORECAST.LINEAR(
L22,
INDEX('DS2024'!$Q$5:$Q$15,MATCH(L22,'DS2024'!$P$5:$P$15,1)):
INDEX('DS2024'!$Q$5:$Q$15,MATCH(L22,'DS2024'!$P$5:$P$15,1)+1),
INDEX('DS2024'!$P$5:$P$15,MATCH(L22,'DS2024'!$P$5:$P$15,1)):
INDEX('DS2024'!$P$5:$P$15,MATCH(L22,'DS2024'!$P$5:$P$15,1)+1)),
IF($Y$3=Database!$A$8,
_xlfn.FORECAST.LINEAR(
L22,
INDEX('DS2024'!$T$5:$T$15,MATCH(L22,'DS2024'!$S$5:$S$15,1)):
INDEX('DS2024'!$T$5:$T$15,MATCH(L22,'DS2024'!$S$5:$S$15,1)+1),
INDEX('DS2024'!$S$5:$S$15,MATCH(L22,'DS2024'!$S$5:$S$15,1)):
INDEX('DS2024'!$S$5:$S$15,MATCH(L22,'DS2024'!$S$5:$S$15,1)+1)),
IF($T$3=Database!$A$9,
_xlfn.FORECAST.LINEAR(
L22,
INDEX('DS2024'!$W$5:$W$15,MATCH(L22,'DS2024'!$V$5:$V$15,1)):
INDEX('DS2024'!$W$5:$W$15,MATCH(L22,'DS2024'!$V$5:$V$15,1)+1),
INDEX('DS2024'!$V$5:$V$15,MATCH(L22,'DS2024'!$V$5:$V$15,1)):
INDEX('DS2024'!$V$5:$V$15,MATCH(L22,'DS2024'!$V$5:$V$15,1)+1)),
IF($T$3=Database!$A$10,
_xlfn.FORECAST.LINEAR(
L22,
INDEX('DS2024'!$Z$5:$Z$15,MATCH(L22,'DS2024'!$Y$5:$Y$15,1)):
INDEX('DS2024'!$Z$5:$Z$15,MATCH(L22,'DS2024'!$Y$5:$Y$15,1)+1),
INDEX('DS2024'!$Y$5:$Y$15,MATCH(L22,'DS2024'!$Y$5:$Y$15,1)):
INDEX('DS2024'!$Y$5:$Y$15,MATCH(L22,'DS2024'!$Y$5:$Y$15,1)+1))
)))))))))))))))))))</f>
        <v>0.18345699204222815</v>
      </c>
      <c r="Z22" s="50">
        <f>IF($Z$3=Database!$A$11,
_xlfn.FORECAST.LINEAR(
N22,
INDEX('DS2024'!$B$20:$B$35,MATCH(N22,'DS2024'!$A$20:$A$35,1)):
INDEX('DS2024'!$B$20:$B$35,MATCH(N22,'DS2024'!$A$20:$A$35,1)+1),
INDEX('DS2024'!$A$20:$A$35,MATCH(N22,'DS2024'!$A$20:$A$35,1)):
INDEX('DS2024'!$A$20:$A$35,MATCH(N22,'DS2024'!$A$20:$A$35,1)+1)),
IF($Z$3=Database!$A$12,
_xlfn.FORECAST.LINEAR(
N22,
INDEX('DS2024'!$E$20:$E$35,MATCH(N22,'DS2024'!$D$20:$D$35,1)):
INDEX('DS2024'!$E$20:$E$35,MATCH(N22,'DS2024'!$D$20:$D$35,1)+1),
INDEX('DS2024'!$D$20:$D$35,MATCH(N22,'DS2024'!$D$20:$D$35,1)):
INDEX('DS2024'!$D$20:$D$35,MATCH(N22,'DS2024'!$D$20:$D$35,1)+1)),
IF($Z$3=Database!$A$13,
_xlfn.FORECAST.LINEAR(
N22,
INDEX('DS2024'!$H$20:$H$35,MATCH(N22,'DS2024'!$G$20:$G$35,1)):
INDEX('DS2024'!$H$20:$H$35,MATCH(N22,'DS2024'!$G$20:$G$35,1)+1),
INDEX('DS2024'!$G$20:$G$35,MATCH(N22,'DS2024'!$G$20:$G$35,1)):
INDEX('DS2024'!$G$20:$G$35,MATCH(N22,'DS2024'!$G$20:$G$35,1)+1)),
IF($Z$3=Database!$A$14,
_xlfn.FORECAST.LINEAR(
N22,
INDEX('DS2024'!$K$20:$K$35,MATCH(N22,'DS2024'!$J$20:$J$35,1)):
INDEX('DS2024'!$K$20:$K$35,MATCH(N22,'DS2024'!$J$20:$J$35,1)+1),
INDEX('DS2024'!$J$20:$J$35,MATCH(N22,'DS2024'!$J$20:$J$35,1)):
INDEX('DS2024'!$J$20:$J$35,MATCH(N22,'DS2024'!$J$20:$J$35,1)+1)),
IF($Z$3=Database!$A$15,
_xlfn.FORECAST.LINEAR(
N22,
INDEX('DS2024'!$N$20:$N$35,MATCH(N22,'DS2024'!$M$20:$M$35,1)):
INDEX('DS2024'!$N$20:$N$35,MATCH(N22,'DS2024'!$M$20:$M$35,1)+1),
INDEX('DS2024'!$M$20:$M$35,MATCH(N22,'DS2024'!$M$20:$M$35,1)):
INDEX('DS2024'!$M$20:$M$35,MATCH(N22,'DS2024'!$M$20:$M$35,1)+1)),
IF($Z$3=Database!$A$16,
_xlfn.FORECAST.LINEAR(
N22,
INDEX('DS2024'!$Q$20:$Q$35,MATCH(N22,'DS2024'!$P$20:$P$35,1)):
INDEX('DS2024'!$Q$20:$Q$35,MATCH(N22,'DS2024'!$P$20:$P$35,1)+1),
INDEX('DS2024'!$P$20:$P$35,MATCH(N22,'DS2024'!$P$20:$P$35,1)):
INDEX('DS2024'!$P$20:$P$35,MATCH(N22,'DS2024'!$P$20:$P$35,1)+1)),
IF($Z$3=Database!$A$17,
_xlfn.FORECAST.LINEAR(
N22,
INDEX('DS2024'!$T$20:$T$35,MATCH(N22,'DS2024'!$S$20:$S$35,1)):
INDEX('DS2024'!$T$20:$T$35,MATCH(N22,'DS2024'!$S$20:$S$35,1)+1),
INDEX('DS2024'!$S$20:$S$35,MATCH(N22,'DS2024'!$S$20:$S$35,1)):
INDEX('DS2024'!$S$20:$S$35,MATCH(N22,'DS2024'!$S$20:$S$35,1)+1)),
IF($Z$3=Database!$A$18,
_xlfn.FORECAST.LINEAR(
N22,
INDEX('DS2024'!$W$20:$W$35,MATCH(N22,'DS2024'!$V$20:$V$35,1)):
INDEX('DS2024'!$W$20:$W$35,MATCH(N22,'DS2024'!$V$20:$V$35,1)+1),
INDEX('DS2024'!$V$20:$V$35,MATCH(N22,'DS2024'!$V$20:$V$35,1)):
INDEX('DS2024'!$V$20:$V$35,MATCH(N22,'DS2024'!$V$20:$V$35,1)+1)),
IF($Z$3=Database!$A$19,
_xlfn.FORECAST.LINEAR(
N22,
INDEX('DS2024'!$Z$20:$Z$35,MATCH(N22,'DS2024'!$Y$20:$Y$35,1)):
INDEX('DS2024'!$Z$20:$Z$35,MATCH(N22,'DS2024'!$Y$20:$Y$35,1)+1),
INDEX('DS2024'!$Y$20:$Y$35,MATCH(N22,'DS2024'!$Y$20:$Y$35,1)):
INDEX('DS2024'!$Y$20:$Y$35,MATCH(N22,'DS2024'!$Y$20:$Y$35,1)+1)),
IF($Z$3=Database!$A$20,
_xlfn.FORECAST.LINEAR(
N22,
INDEX('DS2024'!$AC$20:$AC$35,MATCH(N22,'DS2024'!$AB$20:$AB$35,1)):
INDEX('DS2024'!$AC$20:$AC$35,MATCH(N22,'DS2024'!$AB$20:$AB$35,1)+1),
INDEX('DS2024'!$AB$20:$AB$35,MATCH(N22,'DS2024'!$AB$20:$AB$35,1)):
INDEX('DS2024'!$AB$20:$AB$35,MATCH(N22,'DS2024'!$AB$20:$AB$35,1)+1)),
IF($Z$3=Database!$A$2,
_xlfn.FORECAST.LINEAR(
N22,
INDEX('DS2024'!$B$5:$B$15,MATCH(N22,'DS2024'!$A$5:$A$15,1)):
INDEX('DS2024'!$B$5:$B$15,MATCH(N22,'DS2024'!$A$5:$A$15,1)+1),
INDEX('DS2024'!$A$5:$A$15,MATCH(N22,'DS2024'!$A$5:$A$15,1)):
INDEX('DS2024'!$A$5:$A$15,MATCH(N22,'DS2024'!$A$5:$A$15,1)+1)),
IF($Z$3=Database!$A$3,
_xlfn.FORECAST.LINEAR(
N22,
INDEX('DS2024'!$E$5:$E$15,MATCH(N22,'DS2024'!$D$5:$D$15,1)):
INDEX('DS2024'!$E$5:$E$15,MATCH(N22,'DS2024'!$D$5:$D$15,1)+1),
INDEX('DS2024'!$D$5:$D$15,MATCH(N22,'DS2024'!$D$5:$D$15,1)):
INDEX('DS2024'!$D$5:$D$15,MATCH(N22,'DS2024'!$D$5:$D$15,1)+1)),
IF($Z$3=Database!$A$4,
_xlfn.FORECAST.LINEAR(
N22,
INDEX('DS2024'!$H$5:$H$15,MATCH(N22,'DS2024'!$G$5:$G$15,1)):
INDEX('DS2024'!$H$5:$H$15,MATCH(N22,'DS2024'!$G$5:$G$15,1)+1),
INDEX('DS2024'!$G$5:$G$15,MATCH(N22,'DS2024'!$G$5:$G$15,1)):
INDEX('DS2024'!$G$5:$G$15,MATCH(N22,'DS2024'!$G$5:$G$15,1)+1)),
IF($Z$3=Database!$A$5,
_xlfn.FORECAST.LINEAR(
N22,
INDEX('DS2024'!$K$5:$K$15,MATCH(N22,'DS2024'!$J$5:$J$15,1)):
INDEX('DS2024'!$K$5:$K$15,MATCH(N22,'DS2024'!$J$5:$J$15,1)+1),
INDEX('DS2024'!$J$5:$J$15,MATCH(N22,'DS2024'!$J$5:$J$15,1)):
INDEX('DS2024'!$J$5:$J$15,MATCH(N22,'DS2024'!$J$5:$J$15,1)+1)),
IF($Z$3=Database!$A$6,
_xlfn.FORECAST.LINEAR(
N22,
INDEX('DS2024'!$N$5:$N$15,MATCH(N22,'DS2024'!$M$5:$M$15,1)):
INDEX('DS2024'!$N$5:$N$15,MATCH(N22,'DS2024'!$M$5:$M$15,1)+1),
INDEX('DS2024'!$M$5:$M$15,MATCH(N22,'DS2024'!$M$5:$M$15,1)):
INDEX('DS2024'!$M$5:$M$15,MATCH(N22,'DS2024'!$M$5:$M$15,1)+1)),
IF($Z$3=Database!$A$7,
_xlfn.FORECAST.LINEAR(
N22,
INDEX('DS2024'!$Q$5:$Q$15,MATCH(N22,'DS2024'!$P$5:$P$15,1)):
INDEX('DS2024'!$Q$5:$Q$15,MATCH(N22,'DS2024'!$P$5:$P$15,1)+1),
INDEX('DS2024'!$P$5:$P$15,MATCH(N22,'DS2024'!$P$5:$P$15,1)):
INDEX('DS2024'!$P$5:$P$15,MATCH(N22,'DS2024'!$P$5:$P$15,1)+1)),
IF($Z$3=Database!$A$8,
_xlfn.FORECAST.LINEAR(
N22,
INDEX('DS2024'!$T$5:$T$15,MATCH(N22,'DS2024'!$S$5:$S$15,1)):
INDEX('DS2024'!$T$5:$T$15,MATCH(N22,'DS2024'!$S$5:$S$15,1)+1),
INDEX('DS2024'!$S$5:$S$15,MATCH(N22,'DS2024'!$S$5:$S$15,1)):
INDEX('DS2024'!$S$5:$S$15,MATCH(N22,'DS2024'!$S$5:$S$15,1)+1)),
IF($Z$3=Database!$A$9,
_xlfn.FORECAST.LINEAR(
N22,
INDEX('DS2024'!$W$5:$W$15,MATCH(N22,'DS2024'!$V$5:$V$15,1)):
INDEX('DS2024'!$W$5:$W$15,MATCH(N22,'DS2024'!$V$5:$V$15,1)+1),
INDEX('DS2024'!$V$5:$V$15,MATCH(N22,'DS2024'!$V$5:$V$15,1)):
INDEX('DS2024'!$V$5:$V$15,MATCH(N22,'DS2024'!$V$5:$V$15,1)+1)),
IF($Z$3=Database!$A$10,
_xlfn.FORECAST.LINEAR(
N22,
INDEX('DS2024'!$Z$5:$Z$15,MATCH(N22,'DS2024'!$Y$5:$Y$15,1)):
INDEX('DS2024'!$Z$5:$Z$15,MATCH(N22,'DS2024'!$Y$5:$Y$15,1)+1),
INDEX('DS2024'!$Y$5:$Y$15,MATCH(N22,'DS2024'!$Y$5:$Y$15,1)):
INDEX('DS2024'!$Y$5:$Y$15,MATCH(N22,'DS2024'!$Y$5:$Y$15,1)+1))
)))))))))))))))))))</f>
        <v>0.10347439945641312</v>
      </c>
      <c r="AA22" s="50">
        <f>IF($AA$3=Database!$A$11,
_xlfn.FORECAST.LINEAR(
P22,
INDEX('DS2024'!$B$20:$B$35,MATCH(P22,'DS2024'!$A$20:$A$35,1)):
INDEX('DS2024'!$B$20:$B$35,MATCH(P22,'DS2024'!$A$20:$A$35,1)+1),
INDEX('DS2024'!$A$20:$A$35,MATCH(P22,'DS2024'!$A$20:$A$35,1)):
INDEX('DS2024'!$A$20:$A$35,MATCH(P22,'DS2024'!$A$20:$A$35,1)+1)),
IF($AA$3=Database!$A$12,
_xlfn.FORECAST.LINEAR(
P22,
INDEX('DS2024'!$E$20:$E$35,MATCH(P22,'DS2024'!$D$20:$D$35,1)):
INDEX('DS2024'!$E$20:$E$35,MATCH(P22,'DS2024'!$D$20:$D$35,1)+1),
INDEX('DS2024'!$D$20:$D$35,MATCH(P22,'DS2024'!$D$20:$D$35,1)):
INDEX('DS2024'!$D$20:$D$35,MATCH(P22,'DS2024'!$D$20:$D$35,1)+1)),
IF($AA$3=Database!$A$13,
_xlfn.FORECAST.LINEAR(
P22,
INDEX('DS2024'!$H$20:$H$35,MATCH(P22,'DS2024'!$G$20:$G$35,1)):
INDEX('DS2024'!$H$20:$H$35,MATCH(P22,'DS2024'!$G$20:$G$35,1)+1),
INDEX('DS2024'!$G$20:$G$35,MATCH(P22,'DS2024'!$G$20:$G$35,1)):
INDEX('DS2024'!$G$20:$G$35,MATCH(P22,'DS2024'!$G$20:$G$35,1)+1)),
IF($AA$3=Database!$A$14,
_xlfn.FORECAST.LINEAR(
P22,
INDEX('DS2024'!$K$20:$K$35,MATCH(P22,'DS2024'!$J$20:$J$35,1)):
INDEX('DS2024'!$K$20:$K$35,MATCH(P22,'DS2024'!$J$20:$J$35,1)+1),
INDEX('DS2024'!$J$20:$J$35,MATCH(P22,'DS2024'!$J$20:$J$35,1)):
INDEX('DS2024'!$J$20:$J$35,MATCH(P22,'DS2024'!$J$20:$J$35,1)+1)),
IF($AA$3=Database!$A$15,
_xlfn.FORECAST.LINEAR(
P22,
INDEX('DS2024'!$N$20:$N$35,MATCH(P22,'DS2024'!$M$20:$M$35,1)):
INDEX('DS2024'!$N$20:$N$35,MATCH(P22,'DS2024'!$M$20:$M$35,1)+1),
INDEX('DS2024'!$M$20:$M$35,MATCH(P22,'DS2024'!$M$20:$M$35,1)):
INDEX('DS2024'!$M$20:$M$35,MATCH(P22,'DS2024'!$M$20:$M$35,1)+1)),
IF($AA$3=Database!$A$16,
_xlfn.FORECAST.LINEAR(
P22,
INDEX('DS2024'!$Q$20:$Q$35,MATCH(P22,'DS2024'!$P$20:$P$35,1)):
INDEX('DS2024'!$Q$20:$Q$35,MATCH(P22,'DS2024'!$P$20:$P$35,1)+1),
INDEX('DS2024'!$P$20:$P$35,MATCH(P22,'DS2024'!$P$20:$P$35,1)):
INDEX('DS2024'!$P$20:$P$35,MATCH(P22,'DS2024'!$P$20:$P$35,1)+1)),
IF($AA$3=Database!$A$17,
_xlfn.FORECAST.LINEAR(
P22,
INDEX('DS2024'!$T$20:$T$35,MATCH(P22,'DS2024'!$S$20:$S$35,1)):
INDEX('DS2024'!$T$20:$T$35,MATCH(P22,'DS2024'!$S$20:$S$35,1)+1),
INDEX('DS2024'!$S$20:$S$35,MATCH(P22,'DS2024'!$S$20:$S$35,1)):
INDEX('DS2024'!$S$20:$S$35,MATCH(P22,'DS2024'!$S$20:$S$35,1)+1)),
IF($AA$3=Database!$A$18,
_xlfn.FORECAST.LINEAR(
P22,
INDEX('DS2024'!$W$20:$W$35,MATCH(P22,'DS2024'!$V$20:$V$35,1)):
INDEX('DS2024'!$W$20:$W$35,MATCH(P22,'DS2024'!$V$20:$V$35,1)+1),
INDEX('DS2024'!$V$20:$V$35,MATCH(P22,'DS2024'!$V$20:$V$35,1)):
INDEX('DS2024'!$V$20:$V$35,MATCH(P22,'DS2024'!$V$20:$V$35,1)+1)),
IF($AA$3=Database!$A$19,
_xlfn.FORECAST.LINEAR(
P22,
INDEX('DS2024'!$Z$20:$Z$35,MATCH(P22,'DS2024'!$Y$20:$Y$35,1)):
INDEX('DS2024'!$Z$20:$Z$35,MATCH(P22,'DS2024'!$Y$20:$Y$35,1)+1),
INDEX('DS2024'!$Y$20:$Y$35,MATCH(P22,'DS2024'!$Y$20:$Y$35,1)):
INDEX('DS2024'!$Y$20:$Y$35,MATCH(P22,'DS2024'!$Y$20:$Y$35,1)+1)),
IF($AA$3=Database!$A$20,
_xlfn.FORECAST.LINEAR(
P22,
INDEX('DS2024'!$AC$20:$AC$35,MATCH(P22,'DS2024'!$AB$20:$AB$35,1)):
INDEX('DS2024'!$AC$20:$AC$35,MATCH(P22,'DS2024'!$AB$20:$AB$35,1)+1),
INDEX('DS2024'!$AB$20:$AB$35,MATCH(P22,'DS2024'!$AB$20:$AB$35,1)):
INDEX('DS2024'!$AB$20:$AB$35,MATCH(P22,'DS2024'!$AB$20:$AB$35,1)+1)),
IF($AA$3=Database!$A$2,
_xlfn.FORECAST.LINEAR(
P22,
INDEX('DS2024'!$B$5:$B$15,MATCH(P22,'DS2024'!$A$5:$A$15,1)):
INDEX('DS2024'!$B$5:$B$15,MATCH(P22,'DS2024'!$A$5:$A$15,1)+1),
INDEX('DS2024'!$A$5:$A$15,MATCH(P22,'DS2024'!$A$5:$A$15,1)):
INDEX('DS2024'!$A$5:$A$15,MATCH(P22,'DS2024'!$A$5:$A$15,1)+1)),
IF($AA$3=Database!$A$3,
_xlfn.FORECAST.LINEAR(
P22,
INDEX('DS2024'!$E$5:$E$15,MATCH(P22,'DS2024'!$D$5:$D$15,1)):
INDEX('DS2024'!$E$5:$E$15,MATCH(P22,'DS2024'!$D$5:$D$15,1)+1),
INDEX('DS2024'!$D$5:$D$15,MATCH(P22,'DS2024'!$D$5:$D$15,1)):
INDEX('DS2024'!$D$5:$D$15,MATCH(P22,'DS2024'!$D$5:$D$15,1)+1)),
IF($AA$3=Database!$A$4,
_xlfn.FORECAST.LINEAR(
P22,
INDEX('DS2024'!$H$5:$H$15,MATCH(P22,'DS2024'!$G$5:$G$15,1)):
INDEX('DS2024'!$H$5:$H$15,MATCH(P22,'DS2024'!$G$5:$G$15,1)+1),
INDEX('DS2024'!$G$5:$G$15,MATCH(P22,'DS2024'!$G$5:$G$15,1)):
INDEX('DS2024'!$G$5:$G$15,MATCH(P22,'DS2024'!$G$5:$G$15,1)+1)),
IF($AA$3=Database!$A$5,
_xlfn.FORECAST.LINEAR(
P22,
INDEX('DS2024'!$K$5:$K$15,MATCH(P22,'DS2024'!$J$5:$J$15,1)):
INDEX('DS2024'!$K$5:$K$15,MATCH(P22,'DS2024'!$J$5:$J$15,1)+1),
INDEX('DS2024'!$J$5:$J$15,MATCH(P22,'DS2024'!$J$5:$J$15,1)):
INDEX('DS2024'!$J$5:$J$15,MATCH(P22,'DS2024'!$J$5:$J$15,1)+1)),
IF($AA$3=Database!$A$6,
_xlfn.FORECAST.LINEAR(
P22,
INDEX('DS2024'!$N$5:$N$15,MATCH(P22,'DS2024'!$M$5:$M$15,1)):
INDEX('DS2024'!$N$5:$N$15,MATCH(P22,'DS2024'!$M$5:$M$15,1)+1),
INDEX('DS2024'!$M$5:$M$15,MATCH(P22,'DS2024'!$M$5:$M$15,1)):
INDEX('DS2024'!$M$5:$M$15,MATCH(P22,'DS2024'!$M$5:$M$15,1)+1)),
IF($AA$3=Database!$A$7,
_xlfn.FORECAST.LINEAR(
P22,
INDEX('DS2024'!$Q$5:$Q$15,MATCH(P22,'DS2024'!$P$5:$P$15,1)):
INDEX('DS2024'!$Q$5:$Q$15,MATCH(P22,'DS2024'!$P$5:$P$15,1)+1),
INDEX('DS2024'!$P$5:$P$15,MATCH(P22,'DS2024'!$P$5:$P$15,1)):
INDEX('DS2024'!$P$5:$P$15,MATCH(P22,'DS2024'!$P$5:$P$15,1)+1)),
IF($AA$3=Database!$A$8,
_xlfn.FORECAST.LINEAR(
P22,
INDEX('DS2024'!$T$5:$T$15,MATCH(P22,'DS2024'!$S$5:$S$15,1)):
INDEX('DS2024'!$T$5:$T$15,MATCH(P22,'DS2024'!$S$5:$S$15,1)+1),
INDEX('DS2024'!$S$5:$S$15,MATCH(P22,'DS2024'!$S$5:$S$15,1)):
INDEX('DS2024'!$S$5:$S$15,MATCH(P22,'DS2024'!$S$5:$S$15,1)+1)),
IF($AA$3=Database!$A$9,
_xlfn.FORECAST.LINEAR(
P22,
INDEX('DS2024'!$W$5:$W$15,MATCH(P22,'DS2024'!$V$5:$V$15,1)):
INDEX('DS2024'!$W$5:$W$15,MATCH(P22,'DS2024'!$V$5:$V$15,1)+1),
INDEX('DS2024'!$V$5:$V$15,MATCH(P22,'DS2024'!$V$5:$V$15,1)):
INDEX('DS2024'!$V$5:$V$15,MATCH(P22,'DS2024'!$V$5:$V$15,1)+1)),
IF($AA$3=Database!$A$10,
_xlfn.FORECAST.LINEAR(
P22,
INDEX('DS2024'!$Z$5:$Z$15,MATCH(P22,'DS2024'!$Y$5:$Y$15,1)):
INDEX('DS2024'!$Z$5:$Z$15,MATCH(P22,'DS2024'!$Y$5:$Y$15,1)+1),
INDEX('DS2024'!$Y$5:$Y$15,MATCH(P22,'DS2024'!$Y$5:$Y$15,1)):
INDEX('DS2024'!$Y$5:$Y$15,MATCH(P22,'DS2024'!$Y$5:$Y$15,1)+1))
)))))))))))))))))))</f>
        <v>0.10380231024421441</v>
      </c>
      <c r="AB22" s="50">
        <f>IF($AB$3=Database!$A$11,
_xlfn.FORECAST.LINEAR(
R22,
INDEX('DS2024'!$B$20:$B$35,MATCH(R22,'DS2024'!$A$20:$A$35,1)):
INDEX('DS2024'!$B$20:$B$35,MATCH(R22,'DS2024'!$A$20:$A$35,1)+1),
INDEX('DS2024'!$A$20:$A$35,MATCH(R22,'DS2024'!$A$20:$A$35,1)):
INDEX('DS2024'!$A$20:$A$35,MATCH(R22,'DS2024'!$A$20:$A$35,1)+1)),
IF($AB$3=Database!$A$12,
_xlfn.FORECAST.LINEAR(
R22,
INDEX('DS2024'!$E$20:$E$35,MATCH(R22,'DS2024'!$D$20:$D$35,1)):
INDEX('DS2024'!$E$20:$E$35,MATCH(R22,'DS2024'!$D$20:$D$35,1)+1),
INDEX('DS2024'!$D$20:$D$35,MATCH(R22,'DS2024'!$D$20:$D$35,1)):
INDEX('DS2024'!$D$20:$D$35,MATCH(R22,'DS2024'!$D$20:$D$35,1)+1)),
IF($AB$3=Database!$A$13,
_xlfn.FORECAST.LINEAR(
R22,
INDEX('DS2024'!$H$20:$H$35,MATCH(R22,'DS2024'!$G$20:$G$35,1)):
INDEX('DS2024'!$H$20:$H$35,MATCH(R22,'DS2024'!$G$20:$G$35,1)+1),
INDEX('DS2024'!$G$20:$G$35,MATCH(R22,'DS2024'!$G$20:$G$35,1)):
INDEX('DS2024'!$G$20:$G$35,MATCH(R22,'DS2024'!$G$20:$G$35,1)+1)),
IF($AB$3=Database!$A$14,
_xlfn.FORECAST.LINEAR(
R22,
INDEX('DS2024'!$K$20:$K$35,MATCH(R22,'DS2024'!$J$20:$J$35,1)):
INDEX('DS2024'!$K$20:$K$35,MATCH(R22,'DS2024'!$J$20:$J$35,1)+1),
INDEX('DS2024'!$J$20:$J$35,MATCH(R22,'DS2024'!$J$20:$J$35,1)):
INDEX('DS2024'!$J$20:$J$35,MATCH(R22,'DS2024'!$J$20:$J$35,1)+1)),
IF($AB$3=Database!$A$15,
_xlfn.FORECAST.LINEAR(
R22,
INDEX('DS2024'!$N$20:$N$35,MATCH(R22,'DS2024'!$M$20:$M$35,1)):
INDEX('DS2024'!$N$20:$N$35,MATCH(R22,'DS2024'!$M$20:$M$35,1)+1),
INDEX('DS2024'!$M$20:$M$35,MATCH(R22,'DS2024'!$M$20:$M$35,1)):
INDEX('DS2024'!$M$20:$M$35,MATCH(R22,'DS2024'!$M$20:$M$35,1)+1)),
IF($AB$3=Database!$A$16,
_xlfn.FORECAST.LINEAR(
R22,
INDEX('DS2024'!$Q$20:$Q$35,MATCH(R22,'DS2024'!$P$20:$P$35,1)):
INDEX('DS2024'!$Q$20:$Q$35,MATCH(R22,'DS2024'!$P$20:$P$35,1)+1),
INDEX('DS2024'!$P$20:$P$35,MATCH(R22,'DS2024'!$P$20:$P$35,1)):
INDEX('DS2024'!$P$20:$P$35,MATCH(R22,'DS2024'!$P$20:$P$35,1)+1)),
IF($AB$3=Database!$A$17,
_xlfn.FORECAST.LINEAR(
R22,
INDEX('DS2024'!$T$20:$T$35,MATCH(R22,'DS2024'!$S$20:$S$35,1)):
INDEX('DS2024'!$T$20:$T$35,MATCH(R22,'DS2024'!$S$20:$S$35,1)+1),
INDEX('DS2024'!$S$20:$S$35,MATCH(R22,'DS2024'!$S$20:$S$35,1)):
INDEX('DS2024'!$S$20:$S$35,MATCH(R22,'DS2024'!$S$20:$S$35,1)+1)),
IF($AB$3=Database!$A$18,
_xlfn.FORECAST.LINEAR(
R22,
INDEX('DS2024'!$W$20:$W$35,MATCH(R22,'DS2024'!$V$20:$V$35,1)):
INDEX('DS2024'!$W$20:$W$35,MATCH(R22,'DS2024'!$V$20:$V$35,1)+1),
INDEX('DS2024'!$V$20:$V$35,MATCH(R22,'DS2024'!$V$20:$V$35,1)):
INDEX('DS2024'!$V$20:$V$35,MATCH(R22,'DS2024'!$V$20:$V$35,1)+1)),
IF($AB$3=Database!$A$19,
_xlfn.FORECAST.LINEAR(
R22,
INDEX('DS2024'!$Z$20:$Z$35,MATCH(R22,'DS2024'!$Y$20:$Y$35,1)):
INDEX('DS2024'!$Z$20:$Z$35,MATCH(R22,'DS2024'!$Y$20:$Y$35,1)+1),
INDEX('DS2024'!$Y$20:$Y$35,MATCH(R22,'DS2024'!$Y$20:$Y$35,1)):
INDEX('DS2024'!$Y$20:$Y$35,MATCH(R22,'DS2024'!$Y$20:$Y$35,1)+1)),
IF($AB$3=Database!$A$20,
_xlfn.FORECAST.LINEAR(
R22,
INDEX('DS2024'!$AC$20:$AC$35,MATCH(R22,'DS2024'!$AB$20:$AB$35,1)):
INDEX('DS2024'!$AC$20:$AC$35,MATCH(R22,'DS2024'!$AB$20:$AB$35,1)+1),
INDEX('DS2024'!$AB$20:$AB$35,MATCH(R22,'DS2024'!$AB$20:$AB$35,1)):
INDEX('DS2024'!$AB$20:$AB$35,MATCH(R22,'DS2024'!$AB$20:$AB$35,1)+1)),
IF($AB$3=Database!$A$2,
_xlfn.FORECAST.LINEAR(
R22,
INDEX('DS2024'!$B$5:$B$15,MATCH(R22,'DS2024'!$A$5:$A$15,1)):
INDEX('DS2024'!$B$5:$B$15,MATCH(R22,'DS2024'!$A$5:$A$15,1)+1),
INDEX('DS2024'!$A$5:$A$15,MATCH(R22,'DS2024'!$A$5:$A$15,1)):
INDEX('DS2024'!$A$5:$A$15,MATCH(R22,'DS2024'!$A$5:$A$15,1)+1)),
IF($AB$3=Database!$A$3,
_xlfn.FORECAST.LINEAR(
R22,
INDEX('DS2024'!$E$5:$E$15,MATCH(R22,'DS2024'!$D$5:$D$15,1)):
INDEX('DS2024'!$E$5:$E$15,MATCH(R22,'DS2024'!$D$5:$D$15,1)+1),
INDEX('DS2024'!$D$5:$D$15,MATCH(R22,'DS2024'!$D$5:$D$15,1)):
INDEX('DS2024'!$D$5:$D$15,MATCH(R22,'DS2024'!$D$5:$D$15,1)+1)),
IF($AB$3=Database!$A$4,
_xlfn.FORECAST.LINEAR(
R22,
INDEX('DS2024'!$H$5:$H$15,MATCH(R22,'DS2024'!$G$5:$G$15,1)):
INDEX('DS2024'!$H$5:$H$15,MATCH(R22,'DS2024'!$G$5:$G$15,1)+1),
INDEX('DS2024'!$G$5:$G$15,MATCH(R22,'DS2024'!$G$5:$G$15,1)):
INDEX('DS2024'!$G$5:$G$15,MATCH(R22,'DS2024'!$G$5:$G$15,1)+1)),
IF($AB$3=Database!$A$5,
_xlfn.FORECAST.LINEAR(
R22,
INDEX('DS2024'!$K$5:$K$15,MATCH(R22,'DS2024'!$J$5:$J$15,1)):
INDEX('DS2024'!$K$5:$K$15,MATCH(R22,'DS2024'!$J$5:$J$15,1)+1),
INDEX('DS2024'!$J$5:$J$15,MATCH(R22,'DS2024'!$J$5:$J$15,1)):
INDEX('DS2024'!$J$5:$J$15,MATCH(R22,'DS2024'!$J$5:$J$15,1)+1)),
IF($AB$3=Database!$A$6,
_xlfn.FORECAST.LINEAR(
R22,
INDEX('DS2024'!$N$5:$N$15,MATCH(R22,'DS2024'!$M$5:$M$15,1)):
INDEX('DS2024'!$N$5:$N$15,MATCH(R22,'DS2024'!$M$5:$M$15,1)+1),
INDEX('DS2024'!$M$5:$M$15,MATCH(R22,'DS2024'!$M$5:$M$15,1)):
INDEX('DS2024'!$M$5:$M$15,MATCH(R22,'DS2024'!$M$5:$M$15,1)+1)),
IF($AB$3=Database!$A$7,
_xlfn.FORECAST.LINEAR(
R22,
INDEX('DS2024'!$Q$5:$Q$15,MATCH(R22,'DS2024'!$P$5:$P$15,1)):
INDEX('DS2024'!$Q$5:$Q$15,MATCH(R22,'DS2024'!$P$5:$P$15,1)+1),
INDEX('DS2024'!$P$5:$P$15,MATCH(R22,'DS2024'!$P$5:$P$15,1)):
INDEX('DS2024'!$P$5:$P$15,MATCH(R22,'DS2024'!$P$5:$P$15,1)+1)),
IF($AB$3=Database!$A$8,
_xlfn.FORECAST.LINEAR(
R22,
INDEX('DS2024'!$T$5:$T$15,MATCH(R22,'DS2024'!$S$5:$S$15,1)):
INDEX('DS2024'!$T$5:$T$15,MATCH(R22,'DS2024'!$S$5:$S$15,1)+1),
INDEX('DS2024'!$S$5:$S$15,MATCH(R22,'DS2024'!$S$5:$S$15,1)):
INDEX('DS2024'!$S$5:$S$15,MATCH(R22,'DS2024'!$S$5:$S$15,1)+1)),
IF($AB$3=Database!$A$9,
_xlfn.FORECAST.LINEAR(
R22,
INDEX('DS2024'!$W$5:$W$15,MATCH(R22,'DS2024'!$V$5:$V$15,1)):
INDEX('DS2024'!$W$5:$W$15,MATCH(R22,'DS2024'!$V$5:$V$15,1)+1),
INDEX('DS2024'!$V$5:$V$15,MATCH(R22,'DS2024'!$V$5:$V$15,1)):
INDEX('DS2024'!$V$5:$V$15,MATCH(R22,'DS2024'!$V$5:$V$15,1)+1)),
IF($AB$3=Database!$A$10,
_xlfn.FORECAST.LINEAR(
R22,
INDEX('DS2024'!$Z$5:$Z$15,MATCH(R22,'DS2024'!$Y$5:$Y$15,1)):
INDEX('DS2024'!$Z$5:$Z$15,MATCH(R22,'DS2024'!$Y$5:$Y$15,1)+1),
INDEX('DS2024'!$Y$5:$Y$15,MATCH(R22,'DS2024'!$Y$5:$Y$15,1)):
INDEX('DS2024'!$Y$5:$Y$15,MATCH(R22,'DS2024'!$Y$5:$Y$15,1)+1))
)))))))))))))))))))</f>
        <v>0.10469427235301172</v>
      </c>
      <c r="AC22" s="82">
        <f t="shared" si="0"/>
        <v>0.46458967301467557</v>
      </c>
      <c r="AD22" s="82">
        <f t="shared" si="1"/>
        <v>0.46532562645310971</v>
      </c>
      <c r="AE22" s="82">
        <f t="shared" si="2"/>
        <v>0.33503555828681475</v>
      </c>
      <c r="AF22" s="82">
        <f t="shared" si="3"/>
        <v>0.46473373776901356</v>
      </c>
      <c r="AG22" s="82">
        <f t="shared" si="4"/>
        <v>0.46348268487874833</v>
      </c>
      <c r="AH22" s="82">
        <f t="shared" si="5"/>
        <v>0.20085416366255412</v>
      </c>
      <c r="AI22" s="82">
        <f t="shared" si="6"/>
        <v>0.46315106412347967</v>
      </c>
      <c r="AJ22" s="83">
        <f t="shared" si="7"/>
        <v>0.46354928085009317</v>
      </c>
      <c r="AK22" s="83">
        <f t="shared" si="8"/>
        <v>0.46463248471054019</v>
      </c>
      <c r="AL22" s="42"/>
      <c r="AM22" s="42"/>
      <c r="AN22" s="42"/>
      <c r="AO22" s="42"/>
      <c r="AP22" s="42"/>
      <c r="AQ22" s="42"/>
      <c r="AR22" s="42"/>
      <c r="AS22" s="42"/>
      <c r="AT22" s="42"/>
      <c r="BD22" s="83" t="e">
        <f>#REF!/10</f>
        <v>#REF!</v>
      </c>
      <c r="BE22" s="83" t="e">
        <f>#REF!/10</f>
        <v>#REF!</v>
      </c>
      <c r="BF22" s="83" t="e">
        <f>#REF!/10</f>
        <v>#REF!</v>
      </c>
      <c r="BG22" s="83" t="e">
        <f>#REF!/10</f>
        <v>#REF!</v>
      </c>
      <c r="BH22" s="83">
        <f t="shared" si="9"/>
        <v>0</v>
      </c>
      <c r="BI22" s="83">
        <f t="shared" si="10"/>
        <v>0</v>
      </c>
      <c r="BJ22" s="83">
        <f t="shared" si="11"/>
        <v>0</v>
      </c>
      <c r="BK22" s="83">
        <f t="shared" si="12"/>
        <v>0</v>
      </c>
      <c r="BL22" s="83">
        <f t="shared" si="13"/>
        <v>0</v>
      </c>
    </row>
    <row r="23" spans="1:64" ht="14.25" customHeight="1">
      <c r="A23" s="31">
        <v>17</v>
      </c>
      <c r="B23" s="42">
        <f>'Evaluasi 100 C'!B23</f>
        <v>108.139</v>
      </c>
      <c r="C23" s="42">
        <f>'Evaluasi 100 C'!C23</f>
        <v>-0.35993329334133173</v>
      </c>
      <c r="D23" s="42">
        <f>'Evaluasi 100 C'!E23</f>
        <v>109.23399999999999</v>
      </c>
      <c r="E23" s="42">
        <f>'Evaluasi 100 C'!F23</f>
        <v>-0.36006466706658663</v>
      </c>
      <c r="F23" s="42">
        <f>'Evaluasi 100 C'!H23</f>
        <v>107.938</v>
      </c>
      <c r="G23" s="42">
        <f>'Evaluasi 100 C'!I23</f>
        <v>-0.23026887639104943</v>
      </c>
      <c r="H23" s="42">
        <f>'Evaluasi 100 C'!K23</f>
        <v>108.289</v>
      </c>
      <c r="I23" s="42">
        <f>'Evaluasi 100 C'!L23</f>
        <v>-0.35995128974205154</v>
      </c>
      <c r="J23" s="42">
        <f>'Evaluasi 100 C'!N23</f>
        <v>106.60299999999999</v>
      </c>
      <c r="K23" s="42">
        <f>'Evaluasi 100 C'!O23</f>
        <v>-0.35974901019796035</v>
      </c>
      <c r="L23" s="42">
        <f>'Evaluasi 100 C'!Q23</f>
        <v>107.988</v>
      </c>
      <c r="M23" s="42">
        <f>'Evaluasi 100 C'!R23</f>
        <v>-1.7562559923298166E-2</v>
      </c>
      <c r="N23" s="42">
        <f>'Evaluasi 100 C'!T23</f>
        <v>105.83</v>
      </c>
      <c r="O23" s="42">
        <f>'Evaluasi 100 C'!U23</f>
        <v>-0.35965626874625073</v>
      </c>
      <c r="P23" s="42">
        <f>'Evaluasi 100 C'!W23</f>
        <v>106.59</v>
      </c>
      <c r="Q23" s="42">
        <f>'Evaluasi 100 C'!X23</f>
        <v>-0.35974745050989798</v>
      </c>
      <c r="R23" s="42">
        <f>'Evaluasi 100 C'!Z23</f>
        <v>108.164</v>
      </c>
      <c r="S23" s="50">
        <f>'Evaluasi 100 C'!AA23</f>
        <v>-0.35993629274145167</v>
      </c>
      <c r="T23" s="50">
        <f>IF($T$3=Database!$A$11,
_xlfn.FORECAST.LINEAR(
B23,
INDEX('DS2024'!$B$20:$B$35,MATCH(B23,'DS2024'!$A$20:$A$35,1)):
INDEX('DS2024'!$B$20:$B$35,MATCH(B23,'DS2024'!$A$20:$A$35,1)+1),
INDEX('DS2024'!$A$20:$A$35,MATCH(B23,'DS2024'!$A$20:$A$35,1)):
INDEX('DS2024'!$A$20:$A$35,MATCH(B23,'DS2024'!$A$20:$A$35,1)+1)),
IF($T$3=Database!$A$12,
_xlfn.FORECAST.LINEAR(
B23,
INDEX('DS2024'!$E$20:$E$35,MATCH(B23,'DS2024'!$D$20:$D$35,1)):
INDEX('DS2024'!$E$20:$E$35,MATCH(B23,'DS2024'!$D$20:$D$35,1)+1),
INDEX('DS2024'!$D$20:$D$35,MATCH(B23,'DS2024'!$D$20:$D$35,1)):
INDEX('DS2024'!$D$20:$D$35,MATCH(B23,'DS2024'!$D$20:$D$35,1)+1)),
IF($T$3=Database!$A$13,
_xlfn.FORECAST.LINEAR(
B23,
INDEX('DS2024'!$H$20:$H$35,MATCH(B23,'DS2024'!$G$20:$G$35,1)):
INDEX('DS2024'!$H$20:$H$35,MATCH(B23,'DS2024'!$G$20:$G$35,1)+1),
INDEX('DS2024'!$G$20:$G$35,MATCH(B23,'DS2024'!$G$20:$G$35,1)):
INDEX('DS2024'!$G$20:$G$35,MATCH(B23,'DS2024'!$G$20:$G$35,1)+1)),
IF($T$3=Database!$A$14,
_xlfn.FORECAST.LINEAR(
B23,
INDEX('DS2024'!$K$20:$K$35,MATCH(B23,'DS2024'!$J$20:$J$35,1)):
INDEX('DS2024'!$K$20:$K$35,MATCH(B23,'DS2024'!$J$20:$J$35,1)+1),
INDEX('DS2024'!$J$20:$J$35,MATCH(B23,'DS2024'!$J$20:$J$35,1)):
INDEX('DS2024'!$J$20:$J$35,MATCH(B23,'DS2024'!$J$20:$J$35,1)+1)),
IF($T$3=Database!$A$15,
_xlfn.FORECAST.LINEAR(
B23,
INDEX('DS2024'!$N$20:$N$35,MATCH(B23,'DS2024'!$M$20:$M$35,1)):
INDEX('DS2024'!$N$20:$N$35,MATCH(B23,'DS2024'!$M$20:$M$35,1)+1),
INDEX('DS2024'!$M$20:$M$35,MATCH(B23,'DS2024'!$M$20:$M$35,1)):
INDEX('DS2024'!$M$20:$M$35,MATCH(B23,'DS2024'!$M$20:$M$35,1)+1)),
IF($T$3=Database!$A$16,
_xlfn.FORECAST.LINEAR(
B23,
INDEX('DS2024'!$Q$20:$Q$35,MATCH(B23,'DS2024'!$P$20:$P$35,1)):
INDEX('DS2024'!$Q$20:$Q$35,MATCH(B23,'DS2024'!$P$20:$P$35,1)+1),
INDEX('DS2024'!$P$20:$P$35,MATCH(B23,'DS2024'!$P$20:$P$35,1)):
INDEX('DS2024'!$P$20:$P$35,MATCH(B23,'DS2024'!$P$20:$P$35,1)+1)),
IF($T$3=Database!$A$17,
_xlfn.FORECAST.LINEAR(
B23,
INDEX('DS2024'!$T$20:$T$35,MATCH(B23,'DS2024'!$S$20:$S$35,1)):
INDEX('DS2024'!$T$20:$T$35,MATCH(B23,'DS2024'!$S$20:$S$35,1)+1),
INDEX('DS2024'!$S$20:$S$35,MATCH(B23,'DS2024'!$S$20:$S$35,1)):
INDEX('DS2024'!$S$20:$S$35,MATCH(B23,'DS2024'!$S$20:$S$35,1)+1)),
IF($T$3=Database!$A$18,
_xlfn.FORECAST.LINEAR(
B23,
INDEX('DS2024'!$W$20:$W$35,MATCH(B23,'DS2024'!$V$20:$V$35,1)):
INDEX('DS2024'!$W$20:$W$35,MATCH(B23,'DS2024'!$V$20:$V$35,1)+1),
INDEX('DS2024'!$V$20:$V$35,MATCH(B23,'DS2024'!$V$20:$V$35,1)):
INDEX('DS2024'!$V$20:$V$35,MATCH(B23,'DS2024'!$V$20:$V$35,1)+1)),
IF($T$3=Database!$A$19,
_xlfn.FORECAST.LINEAR(
B23,
INDEX('DS2024'!$Z$20:$Z$35,MATCH(B23,'DS2024'!$Y$20:$Y$35,1)):
INDEX('DS2024'!$Z$20:$Z$35,MATCH(B23,'DS2024'!$Y$20:$Y$35,1)+1),
INDEX('DS2024'!$Y$20:$Y$35,MATCH(B23,'DS2024'!$Y$20:$Y$35,1)):
INDEX('DS2024'!$Y$20:$Y$35,MATCH(B23,'DS2024'!$Y$20:$Y$35,1)+1)),
IF($T$3=Database!$A$20,
_xlfn.FORECAST.LINEAR(
B23,
INDEX('DS2024'!$AC$20:$AC$35,MATCH(B23,'DS2024'!$AB$20:$AB$35,1)):
INDEX('DS2024'!$AC$20:$AC$35,MATCH(B23,'DS2024'!$AB$20:$AB$35,1)+1),
INDEX('DS2024'!$AB$20:$AB$35,MATCH(B23,'DS2024'!$AB$20:$AB$35,1)):
INDEX('DS2024'!$AB$20:$AB$35,MATCH(B23,'DS2024'!$AB$20:$AB$35,1)+1)),
IF($T$3=Database!$A$2,
_xlfn.FORECAST.LINEAR(
B23,
INDEX('DS2024'!$B$5:$B$15,MATCH(B23,'DS2024'!$A$5:$A$15,1)):
INDEX('DS2024'!$B$5:$B$15,MATCH(B23,'DS2024'!$A$5:$A$15,1)+1),
INDEX('DS2024'!$A$5:$A$15,MATCH(B23,'DS2024'!$A$5:$A$15,1)):
INDEX('DS2024'!$A$5:$A$15,MATCH(B23,'DS2024'!$A$5:$A$15,1)+1)),
IF($T$3=Database!$A$3,
_xlfn.FORECAST.LINEAR(
B23,
INDEX('DS2024'!$E$5:$E$15,MATCH(B23,'DS2024'!$D$5:$D$15,1)):
INDEX('DS2024'!$E$5:$E$15,MATCH(B23,'DS2024'!$D$5:$D$15,1)+1),
INDEX('DS2024'!$D$5:$D$15,MATCH(B23,'DS2024'!$D$5:$D$15,1)):
INDEX('DS2024'!$D$5:$D$15,MATCH(B23,'DS2024'!$D$5:$D$15,1)+1)),
IF($T$3=Database!$A$4,
_xlfn.FORECAST.LINEAR(
B23,
INDEX('DS2024'!$H$5:$H$15,MATCH(B23,'DS2024'!$G$5:$G$15,1)):
INDEX('DS2024'!$H$5:$H$15,MATCH(B23,'DS2024'!$G$5:$G$15,1)+1),
INDEX('DS2024'!$G$5:$G$15,MATCH(B23,'DS2024'!$G$5:$G$15,1)):
INDEX('DS2024'!$G$5:$G$15,MATCH(B23,'DS2024'!$G$5:$G$15,1)+1)),
IF($T$3=Database!$A$5,
_xlfn.FORECAST.LINEAR(
B23,
INDEX('DS2024'!$K$5:$K$15,MATCH(B23,'DS2024'!$J$5:$J$15,1)):
INDEX('DS2024'!$K$5:$K$15,MATCH(B23,'DS2024'!$J$5:$J$15,1)+1),
INDEX('DS2024'!$J$5:$J$15,MATCH(B23,'DS2024'!$J$5:$J$15,1)):
INDEX('DS2024'!$J$5:$J$15,MATCH(B23,'DS2024'!$J$5:$J$15,1)+1)),
IF($T$3=Database!$A$6,
_xlfn.FORECAST.LINEAR(
B23,
INDEX('DS2024'!$N$5:$N$15,MATCH(B23,'DS2024'!$M$5:$M$15,1)):
INDEX('DS2024'!$N$5:$N$15,MATCH(B23,'DS2024'!$M$5:$M$15,1)+1),
INDEX('DS2024'!$M$5:$M$15,MATCH(B23,'DS2024'!$M$5:$M$15,1)):
INDEX('DS2024'!$M$5:$M$15,MATCH(B23,'DS2024'!$M$5:$M$15,1)+1)),
IF($T$3=Database!$A$7,
_xlfn.FORECAST.LINEAR(
B23,
INDEX('DS2024'!$Q$5:$Q$15,MATCH(B23,'DS2024'!$P$5:$P$15,1)):
INDEX('DS2024'!$Q$5:$Q$15,MATCH(B23,'DS2024'!$P$5:$P$15,1)+1),
INDEX('DS2024'!$P$5:$P$15,MATCH(B23,'DS2024'!$P$5:$P$15,1)):
INDEX('DS2024'!$P$5:$P$15,MATCH(B23,'DS2024'!$P$5:$P$15,1)+1)),
IF($T$3=Database!$A$8,
_xlfn.FORECAST.LINEAR(
B23,
INDEX('DS2024'!$T$5:$T$15,MATCH(B23,'DS2024'!$S$5:$S$15,1)):
INDEX('DS2024'!$T$5:$T$15,MATCH(B23,'DS2024'!$S$5:$S$15,1)+1),
INDEX('DS2024'!$S$5:$S$15,MATCH(B23,'DS2024'!$S$5:$S$15,1)):
INDEX('DS2024'!$S$5:$S$15,MATCH(B23,'DS2024'!$S$5:$S$15,1)+1)),
IF($T$3=Database!$A$9,
_xlfn.FORECAST.LINEAR(
B23,
INDEX('DS2024'!$W$5:$W$15,MATCH(B23,'DS2024'!$V$5:$V$15,1)):
INDEX('DS2024'!$W$5:$W$15,MATCH(B23,'DS2024'!$V$5:$V$15,1)+1),
INDEX('DS2024'!$V$5:$V$15,MATCH(B23,'DS2024'!$V$5:$V$15,1)):
INDEX('DS2024'!$V$5:$V$15,MATCH(B23,'DS2024'!$V$5:$V$15,1)+1)),
IF($T$3=Database!$A$10,
_xlfn.FORECAST.LINEAR(
B23,
INDEX('DS2024'!$Z$5:$Z$15,MATCH(B23,'DS2024'!$Y$5:$Y$15,1)):
INDEX('DS2024'!$Z$5:$Z$15,MATCH(B23,'DS2024'!$Y$5:$Y$15,1)+1),
INDEX('DS2024'!$Y$5:$Y$15,MATCH(B23,'DS2024'!$Y$5:$Y$15,1)):
INDEX('DS2024'!$Y$5:$Y$15,MATCH(B23,'DS2024'!$Y$5:$Y$15,1)+1))
)))))))))))))))))))</f>
        <v>0.10467132978936008</v>
      </c>
      <c r="U23" s="50">
        <f>IF($U$3=Database!$A$11,
_xlfn.FORECAST.LINEAR(
D23,
INDEX('DS2024'!$B$20:$B$35,MATCH(D23,'DS2024'!$A$20:$A$35,1)):
INDEX('DS2024'!$B$20:$B$35,MATCH(D23,'DS2024'!$A$20:$A$35,1)+1),
INDEX('DS2024'!$A$20:$A$35,MATCH(D23,'DS2024'!$A$20:$A$35,1)):
INDEX('DS2024'!$A$20:$A$35,MATCH(D23,'DS2024'!$A$20:$A$35,1)+1)),
IF($U$3=Database!$A$12,
_xlfn.FORECAST.LINEAR(
D23,
INDEX('DS2024'!$E$20:$E$35,MATCH(D23,'DS2024'!$D$20:$D$35,1)):
INDEX('DS2024'!$E$20:$E$35,MATCH(D23,'DS2024'!$D$20:$D$35,1)+1),
INDEX('DS2024'!$D$20:$D$35,MATCH(D23,'DS2024'!$D$20:$D$35,1)):
INDEX('DS2024'!$D$20:$D$35,MATCH(D23,'DS2024'!$D$20:$D$35,1)+1)),
IF($U$3=Database!$A$13,
_xlfn.FORECAST.LINEAR(
D23,
INDEX('DS2024'!$H$20:$H$35,MATCH(D23,'DS2024'!$G$20:$G$35,1)):
INDEX('DS2024'!$H$20:$H$35,MATCH(D23,'DS2024'!$G$20:$G$35,1)+1),
INDEX('DS2024'!$G$20:$G$35,MATCH(D23,'DS2024'!$G$20:$G$35,1)):
INDEX('DS2024'!$G$20:$G$35,MATCH(D23,'DS2024'!$G$20:$G$35,1)+1)),
IF($U$3=Database!$A$14,
_xlfn.FORECAST.LINEAR(
D23,
INDEX('DS2024'!$K$20:$K$35,MATCH(D23,'DS2024'!$J$20:$J$35,1)):
INDEX('DS2024'!$K$20:$K$35,MATCH(D23,'DS2024'!$J$20:$J$35,1)+1),
INDEX('DS2024'!$J$20:$J$35,MATCH(D23,'DS2024'!$J$20:$J$35,1)):
INDEX('DS2024'!$J$20:$J$35,MATCH(D23,'DS2024'!$J$20:$J$35,1)+1)),
IF($U$3=Database!$A$15,
_xlfn.FORECAST.LINEAR(
D23,
INDEX('DS2024'!$N$20:$N$35,MATCH(D23,'DS2024'!$M$20:$M$35,1)):
INDEX('DS2024'!$N$20:$N$35,MATCH(D23,'DS2024'!$M$20:$M$35,1)+1),
INDEX('DS2024'!$M$20:$M$35,MATCH(D23,'DS2024'!$M$20:$M$35,1)):
INDEX('DS2024'!$M$20:$M$35,MATCH(D23,'DS2024'!$M$20:$M$35,1)+1)),
IF($U$3=Database!$A$16,
_xlfn.FORECAST.LINEAR(
D23,
INDEX('DS2024'!$Q$20:$Q$35,MATCH(D23,'DS2024'!$P$20:$P$35,1)):
INDEX('DS2024'!$Q$20:$Q$35,MATCH(D23,'DS2024'!$P$20:$P$35,1)+1),
INDEX('DS2024'!$P$20:$P$35,MATCH(D23,'DS2024'!$P$20:$P$35,1)):
INDEX('DS2024'!$P$20:$P$35,MATCH(D23,'DS2024'!$P$20:$P$35,1)+1)),
IF($U$3=Database!$A$17,
_xlfn.FORECAST.LINEAR(
D23,
INDEX('DS2024'!$T$20:$T$35,MATCH(D23,'DS2024'!$S$20:$S$35,1)):
INDEX('DS2024'!$T$20:$T$35,MATCH(D23,'DS2024'!$S$20:$S$35,1)+1),
INDEX('DS2024'!$S$20:$S$35,MATCH(D23,'DS2024'!$S$20:$S$35,1)):
INDEX('DS2024'!$S$20:$S$35,MATCH(D23,'DS2024'!$S$20:$S$35,1)+1)),
IF($U$3=Database!$A$18,
_xlfn.FORECAST.LINEAR(
D23,
INDEX('DS2024'!$W$20:$W$35,MATCH(D23,'DS2024'!$V$20:$V$35,1)):
INDEX('DS2024'!$W$20:$W$35,MATCH(D23,'DS2024'!$V$20:$V$35,1)+1),
INDEX('DS2024'!$V$20:$V$35,MATCH(D23,'DS2024'!$V$20:$V$35,1)):
INDEX('DS2024'!$V$20:$V$35,MATCH(D23,'DS2024'!$V$20:$V$35,1)+1)),
IF($U$3=Database!$A$19,
_xlfn.FORECAST.LINEAR(
D23,
INDEX('DS2024'!$Z$20:$Z$35,MATCH(D23,'DS2024'!$Y$20:$Y$35,1)):
INDEX('DS2024'!$Z$20:$Z$35,MATCH(D23,'DS2024'!$Y$20:$Y$35,1)+1),
INDEX('DS2024'!$Y$20:$Y$35,MATCH(D23,'DS2024'!$Y$20:$Y$35,1)):
INDEX('DS2024'!$Y$20:$Y$35,MATCH(D23,'DS2024'!$Y$20:$Y$35,1)+1)),
IF($U$3=Database!$A$20,
_xlfn.FORECAST.LINEAR(
D23,
INDEX('DS2024'!$AC$20:$AC$35,MATCH(D23,'DS2024'!$AB$20:$AB$35,1)):
INDEX('DS2024'!$AC$20:$AC$35,MATCH(D23,'DS2024'!$AB$20:$AB$35,1)+1),
INDEX('DS2024'!$AB$20:$AB$35,MATCH(D23,'DS2024'!$AB$20:$AB$35,1)):
INDEX('DS2024'!$AB$20:$AB$35,MATCH(D23,'DS2024'!$AB$20:$AB$35,1)+1)),
IF($U$3=Database!$A$2,
_xlfn.FORECAST.LINEAR(
D23,
INDEX('DS2024'!$B$5:$B$15,MATCH(D23,'DS2024'!$A$5:$A$15,1)):
INDEX('DS2024'!$B$5:$B$15,MATCH(D23,'DS2024'!$A$5:$A$15,1)+1),
INDEX('DS2024'!$A$5:$A$15,MATCH(D23,'DS2024'!$A$5:$A$15,1)):
INDEX('DS2024'!$A$5:$A$15,MATCH(D23,'DS2024'!$A$5:$A$15,1)+1)),
IF($U$3=Database!$A$3,
_xlfn.FORECAST.LINEAR(
D23,
INDEX('DS2024'!$E$5:$E$15,MATCH(D23,'DS2024'!$D$5:$D$15,1)):
INDEX('DS2024'!$E$5:$E$15,MATCH(D23,'DS2024'!$D$5:$D$15,1)+1),
INDEX('DS2024'!$D$5:$D$15,MATCH(D23,'DS2024'!$D$5:$D$15,1)):
INDEX('DS2024'!$D$5:$D$15,MATCH(D23,'DS2024'!$D$5:$D$15,1)+1)),
IF($U$3=Database!$A$4,
_xlfn.FORECAST.LINEAR(
D23,
INDEX('DS2024'!$H$5:$H$15,MATCH(D23,'DS2024'!$G$5:$G$15,1)):
INDEX('DS2024'!$H$5:$H$15,MATCH(D23,'DS2024'!$G$5:$G$15,1)+1),
INDEX('DS2024'!$G$5:$G$15,MATCH(D23,'DS2024'!$G$5:$G$15,1)):
INDEX('DS2024'!$G$5:$G$15,MATCH(D23,'DS2024'!$G$5:$G$15,1)+1)),
IF($U$3=Database!$A$5,
_xlfn.FORECAST.LINEAR(
D23,
INDEX('DS2024'!$K$5:$K$15,MATCH(D23,'DS2024'!$J$5:$J$15,1)):
INDEX('DS2024'!$K$5:$K$15,MATCH(D23,'DS2024'!$J$5:$J$15,1)+1),
INDEX('DS2024'!$J$5:$J$15,MATCH(D23,'DS2024'!$J$5:$J$15,1)):
INDEX('DS2024'!$J$5:$J$15,MATCH(D23,'DS2024'!$J$5:$J$15,1)+1)),
IF($U$3=Database!$A$6,
_xlfn.FORECAST.LINEAR(
D23,
INDEX('DS2024'!$N$5:$N$15,MATCH(D23,'DS2024'!$M$5:$M$15,1)):
INDEX('DS2024'!$N$5:$N$15,MATCH(D23,'DS2024'!$M$5:$M$15,1)+1),
INDEX('DS2024'!$M$5:$M$15,MATCH(D23,'DS2024'!$M$5:$M$15,1)):
INDEX('DS2024'!$M$5:$M$15,MATCH(D23,'DS2024'!$M$5:$M$15,1)+1)),
IF($U$3=Database!$A$7,
_xlfn.FORECAST.LINEAR(
D23,
INDEX('DS2024'!$Q$5:$Q$15,MATCH(D23,'DS2024'!$P$5:$P$15,1)):
INDEX('DS2024'!$Q$5:$Q$15,MATCH(D23,'DS2024'!$P$5:$P$15,1)+1),
INDEX('DS2024'!$P$5:$P$15,MATCH(D23,'DS2024'!$P$5:$P$15,1)):
INDEX('DS2024'!$P$5:$P$15,MATCH(D23,'DS2024'!$P$5:$P$15,1)+1)),
IF($U$3=Database!$A$8,
_xlfn.FORECAST.LINEAR(
D23,
INDEX('DS2024'!$T$5:$T$15,MATCH(D23,'DS2024'!$S$5:$S$15,1)):
INDEX('DS2024'!$T$5:$T$15,MATCH(D23,'DS2024'!$S$5:$S$15,1)+1),
INDEX('DS2024'!$S$5:$S$15,MATCH(D23,'DS2024'!$S$5:$S$15,1)):
INDEX('DS2024'!$S$5:$S$15,MATCH(D23,'DS2024'!$S$5:$S$15,1)+1)),
IF($U$3=Database!$A$9,
_xlfn.FORECAST.LINEAR(
D23,
INDEX('DS2024'!$W$5:$W$15,MATCH(D23,'DS2024'!$V$5:$V$15,1)):
INDEX('DS2024'!$W$5:$W$15,MATCH(D23,'DS2024'!$V$5:$V$15,1)+1),
INDEX('DS2024'!$V$5:$V$15,MATCH(D23,'DS2024'!$V$5:$V$15,1)):
INDEX('DS2024'!$V$5:$V$15,MATCH(D23,'DS2024'!$V$5:$V$15,1)+1)),
IF($U$3=Database!$A$10,
_xlfn.FORECAST.LINEAR(
D23,
INDEX('DS2024'!$Z$5:$Z$15,MATCH(D23,'DS2024'!$Y$5:$Y$15,1)):
INDEX('DS2024'!$Z$5:$Z$15,MATCH(D23,'DS2024'!$Y$5:$Y$15,1)+1),
INDEX('DS2024'!$Y$5:$Y$15,MATCH(D23,'DS2024'!$Y$5:$Y$15,1)):
INDEX('DS2024'!$Y$5:$Y$15,MATCH(D23,'DS2024'!$Y$5:$Y$15,1)+1))
)))))))))))))))))))</f>
        <v>0.10528406411127544</v>
      </c>
      <c r="V23" s="50">
        <f>IF($V$3=Database!$A$11,
_xlfn.FORECAST.LINEAR(
F23,
INDEX('DS2024'!$B$20:$B$35,MATCH(F23,'DS2024'!$A$20:$A$35,1)):
INDEX('DS2024'!$B$20:$B$35,MATCH(F23,'DS2024'!$A$20:$A$35,1)+1),
INDEX('DS2024'!$A$20:$A$35,MATCH(F23,'DS2024'!$A$20:$A$35,1)):
INDEX('DS2024'!$A$20:$A$35,MATCH(F23,'DS2024'!$A$20:$A$35,1)+1)),
IF($V$3=Database!$A$12,
_xlfn.FORECAST.LINEAR(
F23,
INDEX('DS2024'!$E$20:$E$35,MATCH(F23,'DS2024'!$D$20:$D$35,1)):
INDEX('DS2024'!$E$20:$E$35,MATCH(F23,'DS2024'!$D$20:$D$35,1)+1),
INDEX('DS2024'!$D$20:$D$35,MATCH(F23,'DS2024'!$D$20:$D$35,1)):
INDEX('DS2024'!$D$20:$D$35,MATCH(F23,'DS2024'!$D$20:$D$35,1)+1)),
IF($V$3=Database!$A$13,
_xlfn.FORECAST.LINEAR(
F23,
INDEX('DS2024'!$H$20:$H$35,MATCH(F23,'DS2024'!$G$20:$G$35,1)):
INDEX('DS2024'!$H$20:$H$35,MATCH(F23,'DS2024'!$G$20:$G$35,1)+1),
INDEX('DS2024'!$G$20:$G$35,MATCH(F23,'DS2024'!$G$20:$G$35,1)):
INDEX('DS2024'!$G$20:$G$35,MATCH(F23,'DS2024'!$G$20:$G$35,1)+1)),
IF($V$3=Database!$A$14,
_xlfn.FORECAST.LINEAR(
F23,
INDEX('DS2024'!$K$20:$K$35,MATCH(F23,'DS2024'!$J$20:$J$35,1)):
INDEX('DS2024'!$K$20:$K$35,MATCH(F23,'DS2024'!$J$20:$J$35,1)+1),
INDEX('DS2024'!$J$20:$J$35,MATCH(F23,'DS2024'!$J$20:$J$35,1)):
INDEX('DS2024'!$J$20:$J$35,MATCH(F23,'DS2024'!$J$20:$J$35,1)+1)),
IF($V$3=Database!$A$15,
_xlfn.FORECAST.LINEAR(
F23,
INDEX('DS2024'!$N$20:$N$35,MATCH(F23,'DS2024'!$M$20:$M$35,1)):
INDEX('DS2024'!$N$20:$N$35,MATCH(F23,'DS2024'!$M$20:$M$35,1)+1),
INDEX('DS2024'!$M$20:$M$35,MATCH(F23,'DS2024'!$M$20:$M$35,1)):
INDEX('DS2024'!$M$20:$M$35,MATCH(F23,'DS2024'!$M$20:$M$35,1)+1)),
IF($V$3=Database!$A$16,
_xlfn.FORECAST.LINEAR(
F23,
INDEX('DS2024'!$Q$20:$Q$35,MATCH(F23,'DS2024'!$P$20:$P$35,1)):
INDEX('DS2024'!$Q$20:$Q$35,MATCH(F23,'DS2024'!$P$20:$P$35,1)+1),
INDEX('DS2024'!$P$20:$P$35,MATCH(F23,'DS2024'!$P$20:$P$35,1)):
INDEX('DS2024'!$P$20:$P$35,MATCH(F23,'DS2024'!$P$20:$P$35,1)+1)),
IF($V$3=Database!$A$17,
_xlfn.FORECAST.LINEAR(
F23,
INDEX('DS2024'!$T$20:$T$35,MATCH(F23,'DS2024'!$S$20:$S$35,1)):
INDEX('DS2024'!$T$20:$T$35,MATCH(F23,'DS2024'!$S$20:$S$35,1)+1),
INDEX('DS2024'!$S$20:$S$35,MATCH(F23,'DS2024'!$S$20:$S$35,1)):
INDEX('DS2024'!$S$20:$S$35,MATCH(F23,'DS2024'!$S$20:$S$35,1)+1)),
IF($V$3=Database!$A$18,
_xlfn.FORECAST.LINEAR(
F23,
INDEX('DS2024'!$W$20:$W$35,MATCH(F23,'DS2024'!$V$20:$V$35,1)):
INDEX('DS2024'!$W$20:$W$35,MATCH(F23,'DS2024'!$V$20:$V$35,1)+1),
INDEX('DS2024'!$V$20:$V$35,MATCH(F23,'DS2024'!$V$20:$V$35,1)):
INDEX('DS2024'!$V$20:$V$35,MATCH(F23,'DS2024'!$V$20:$V$35,1)+1)),
IF($V$3=Database!$A$19,
_xlfn.FORECAST.LINEAR(
F23,
INDEX('DS2024'!$Z$20:$Z$35,MATCH(F23,'DS2024'!$Y$20:$Y$35,1)):
INDEX('DS2024'!$Z$20:$Z$35,MATCH(F23,'DS2024'!$Y$20:$Y$35,1)+1),
INDEX('DS2024'!$Y$20:$Y$35,MATCH(F23,'DS2024'!$Y$20:$Y$35,1)):
INDEX('DS2024'!$Y$20:$Y$35,MATCH(F23,'DS2024'!$Y$20:$Y$35,1)+1)),
IF($V$3=Database!$A$20,
_xlfn.FORECAST.LINEAR(
F23,
INDEX('DS2024'!$AC$20:$AC$35,MATCH(F23,'DS2024'!$AB$20:$AB$35,1)):
INDEX('DS2024'!$AC$20:$AC$35,MATCH(F23,'DS2024'!$AB$20:$AB$35,1)+1),
INDEX('DS2024'!$AB$20:$AB$35,MATCH(F23,'DS2024'!$AB$20:$AB$35,1)):
INDEX('DS2024'!$AB$20:$AB$35,MATCH(F23,'DS2024'!$AB$20:$AB$35,1)+1)),
IF($V$3=Database!$A$2,
_xlfn.FORECAST.LINEAR(
F23,
INDEX('DS2024'!$B$5:$B$15,MATCH(F23,'DS2024'!$A$5:$A$15,1)):
INDEX('DS2024'!$B$5:$B$15,MATCH(F23,'DS2024'!$A$5:$A$15,1)+1),
INDEX('DS2024'!$A$5:$A$15,MATCH(F23,'DS2024'!$A$5:$A$15,1)):
INDEX('DS2024'!$A$5:$A$15,MATCH(F23,'DS2024'!$A$5:$A$15,1)+1)),
IF($V$3=Database!$A$3,
_xlfn.FORECAST.LINEAR(
F23,
INDEX('DS2024'!$E$5:$E$15,MATCH(F23,'DS2024'!$D$5:$D$15,1)):
INDEX('DS2024'!$E$5:$E$15,MATCH(F23,'DS2024'!$D$5:$D$15,1)+1),
INDEX('DS2024'!$D$5:$D$15,MATCH(F23,'DS2024'!$D$5:$D$15,1)):
INDEX('DS2024'!$D$5:$D$15,MATCH(F23,'DS2024'!$D$5:$D$15,1)+1)),
IF($V$3=Database!$A$4,
_xlfn.FORECAST.LINEAR(
F23,
INDEX('DS2024'!$H$5:$H$15,MATCH(F23,'DS2024'!$G$5:$G$15,1)):
INDEX('DS2024'!$H$5:$H$15,MATCH(F23,'DS2024'!$G$5:$G$15,1)+1),
INDEX('DS2024'!$G$5:$G$15,MATCH(F23,'DS2024'!$G$5:$G$15,1)):
INDEX('DS2024'!$G$5:$G$15,MATCH(F23,'DS2024'!$G$5:$G$15,1)+1)),
IF($V$3=Database!$A$5,
_xlfn.FORECAST.LINEAR(
F23,
INDEX('DS2024'!$K$5:$K$15,MATCH(F23,'DS2024'!$J$5:$J$15,1)):
INDEX('DS2024'!$K$5:$K$15,MATCH(F23,'DS2024'!$J$5:$J$15,1)+1),
INDEX('DS2024'!$J$5:$J$15,MATCH(F23,'DS2024'!$J$5:$J$15,1)):
INDEX('DS2024'!$J$5:$J$15,MATCH(F23,'DS2024'!$J$5:$J$15,1)+1)),
IF($V$3=Database!$A$6,
_xlfn.FORECAST.LINEAR(
F23,
INDEX('DS2024'!$N$5:$N$15,MATCH(F23,'DS2024'!$M$5:$M$15,1)):
INDEX('DS2024'!$N$5:$N$15,MATCH(F23,'DS2024'!$M$5:$M$15,1)+1),
INDEX('DS2024'!$M$5:$M$15,MATCH(F23,'DS2024'!$M$5:$M$15,1)):
INDEX('DS2024'!$M$5:$M$15,MATCH(F23,'DS2024'!$M$5:$M$15,1)+1)),
IF($V$3=Database!$A$7,
_xlfn.FORECAST.LINEAR(
F23,
INDEX('DS2024'!$Q$5:$Q$15,MATCH(F23,'DS2024'!$P$5:$P$15,1)):
INDEX('DS2024'!$Q$5:$Q$15,MATCH(F23,'DS2024'!$P$5:$P$15,1)+1),
INDEX('DS2024'!$P$5:$P$15,MATCH(F23,'DS2024'!$P$5:$P$15,1)):
INDEX('DS2024'!$P$5:$P$15,MATCH(F23,'DS2024'!$P$5:$P$15,1)+1)),
IF($V$3=Database!$A$8,
_xlfn.FORECAST.LINEAR(
F23,
INDEX('DS2024'!$T$5:$T$15,MATCH(F23,'DS2024'!$S$5:$S$15,1)):
INDEX('DS2024'!$T$5:$T$15,MATCH(F23,'DS2024'!$S$5:$S$15,1)+1),
INDEX('DS2024'!$S$5:$S$15,MATCH(F23,'DS2024'!$S$5:$S$15,1)):
INDEX('DS2024'!$S$5:$S$15,MATCH(F23,'DS2024'!$S$5:$S$15,1)+1)),
IF($V$3=Database!$A$9,
_xlfn.FORECAST.LINEAR(
F23,
INDEX('DS2024'!$W$5:$W$15,MATCH(F23,'DS2024'!$V$5:$V$15,1)):
INDEX('DS2024'!$W$5:$W$15,MATCH(F23,'DS2024'!$V$5:$V$15,1)+1),
INDEX('DS2024'!$V$5:$V$15,MATCH(F23,'DS2024'!$V$5:$V$15,1)):
INDEX('DS2024'!$V$5:$V$15,MATCH(F23,'DS2024'!$V$5:$V$15,1)+1)),
IF($V$3=Database!$A$10,
_xlfn.FORECAST.LINEAR(
F23,
INDEX('DS2024'!$Z$5:$Z$15,MATCH(F23,'DS2024'!$Y$5:$Y$15,1)):
INDEX('DS2024'!$Z$5:$Z$15,MATCH(F23,'DS2024'!$Y$5:$Y$15,1)+1),
INDEX('DS2024'!$Y$5:$Y$15,MATCH(F23,'DS2024'!$Y$5:$Y$15,1)):
INDEX('DS2024'!$Y$5:$Y$15,MATCH(F23,'DS2024'!$Y$5:$Y$15,1)+1))
)))))))))))))))))))</f>
        <v>0.10483851751159443</v>
      </c>
      <c r="W23" s="50">
        <f>IF($W$3=Database!$A$11,
_xlfn.FORECAST.LINEAR(
H23,
INDEX('DS2024'!$B$20:$B$35,MATCH(H23,'DS2024'!$A$20:$A$35,1)):
INDEX('DS2024'!$B$20:$B$35,MATCH(H23,'DS2024'!$A$20:$A$35,1)+1),
INDEX('DS2024'!$A$20:$A$35,MATCH(H23,'DS2024'!$A$20:$A$35,1)):
INDEX('DS2024'!$A$20:$A$35,MATCH(H23,'DS2024'!$A$20:$A$35,1)+1)),
IF($W$3=Database!$A$12,
_xlfn.FORECAST.LINEAR(
H23,
INDEX('DS2024'!$E$20:$E$35,MATCH(H23,'DS2024'!$D$20:$D$35,1)):
INDEX('DS2024'!$E$20:$E$35,MATCH(H23,'DS2024'!$D$20:$D$35,1)+1),
INDEX('DS2024'!$D$20:$D$35,MATCH(H23,'DS2024'!$D$20:$D$35,1)):
INDEX('DS2024'!$D$20:$D$35,MATCH(H23,'DS2024'!$D$20:$D$35,1)+1)),
IF($W$3=Database!$A$13,
_xlfn.FORECAST.LINEAR(
H23,
INDEX('DS2024'!$H$20:$H$35,MATCH(H23,'DS2024'!$G$20:$G$35,1)):
INDEX('DS2024'!$H$20:$H$35,MATCH(H23,'DS2024'!$G$20:$G$35,1)+1),
INDEX('DS2024'!$G$20:$G$35,MATCH(H23,'DS2024'!$G$20:$G$35,1)):
INDEX('DS2024'!$G$20:$G$35,MATCH(H23,'DS2024'!$G$20:$G$35,1)+1)),
IF($W$3=Database!$A$14,
_xlfn.FORECAST.LINEAR(
H23,
INDEX('DS2024'!$K$20:$K$35,MATCH(H23,'DS2024'!$J$20:$J$35,1)):
INDEX('DS2024'!$K$20:$K$35,MATCH(H23,'DS2024'!$J$20:$J$35,1)+1),
INDEX('DS2024'!$J$20:$J$35,MATCH(H23,'DS2024'!$J$20:$J$35,1)):
INDEX('DS2024'!$J$20:$J$35,MATCH(H23,'DS2024'!$J$20:$J$35,1)+1)),
IF($W$3=Database!$A$15,
_xlfn.FORECAST.LINEAR(
H23,
INDEX('DS2024'!$N$20:$N$35,MATCH(H23,'DS2024'!$M$20:$M$35,1)):
INDEX('DS2024'!$N$20:$N$35,MATCH(H23,'DS2024'!$M$20:$M$35,1)+1),
INDEX('DS2024'!$M$20:$M$35,MATCH(H23,'DS2024'!$M$20:$M$35,1)):
INDEX('DS2024'!$M$20:$M$35,MATCH(H23,'DS2024'!$M$20:$M$35,1)+1)),
IF($W$3=Database!$A$16,
_xlfn.FORECAST.LINEAR(
H23,
INDEX('DS2024'!$Q$20:$Q$35,MATCH(H23,'DS2024'!$P$20:$P$35,1)):
INDEX('DS2024'!$Q$20:$Q$35,MATCH(H23,'DS2024'!$P$20:$P$35,1)+1),
INDEX('DS2024'!$P$20:$P$35,MATCH(H23,'DS2024'!$P$20:$P$35,1)):
INDEX('DS2024'!$P$20:$P$35,MATCH(H23,'DS2024'!$P$20:$P$35,1)+1)),
IF($W$3=Database!$A$17,
_xlfn.FORECAST.LINEAR(
H23,
INDEX('DS2024'!$T$20:$T$35,MATCH(H23,'DS2024'!$S$20:$S$35,1)):
INDEX('DS2024'!$T$20:$T$35,MATCH(H23,'DS2024'!$S$20:$S$35,1)+1),
INDEX('DS2024'!$S$20:$S$35,MATCH(H23,'DS2024'!$S$20:$S$35,1)):
INDEX('DS2024'!$S$20:$S$35,MATCH(H23,'DS2024'!$S$20:$S$35,1)+1)),
IF($W$3=Database!$A$18,
_xlfn.FORECAST.LINEAR(
H23,
INDEX('DS2024'!$W$20:$W$35,MATCH(H23,'DS2024'!$V$20:$V$35,1)):
INDEX('DS2024'!$W$20:$W$35,MATCH(H23,'DS2024'!$V$20:$V$35,1)+1),
INDEX('DS2024'!$V$20:$V$35,MATCH(H23,'DS2024'!$V$20:$V$35,1)):
INDEX('DS2024'!$V$20:$V$35,MATCH(H23,'DS2024'!$V$20:$V$35,1)+1)),
IF($W$3=Database!$A$19,
_xlfn.FORECAST.LINEAR(
H23,
INDEX('DS2024'!$Z$20:$Z$35,MATCH(H23,'DS2024'!$Y$20:$Y$35,1)):
INDEX('DS2024'!$Z$20:$Z$35,MATCH(H23,'DS2024'!$Y$20:$Y$35,1)+1),
INDEX('DS2024'!$Y$20:$Y$35,MATCH(H23,'DS2024'!$Y$20:$Y$35,1)):
INDEX('DS2024'!$Y$20:$Y$35,MATCH(H23,'DS2024'!$Y$20:$Y$35,1)+1)),
IF($W$3=Database!$A$20,
_xlfn.FORECAST.LINEAR(
H23,
INDEX('DS2024'!$AC$20:$AC$35,MATCH(H23,'DS2024'!$AB$20:$AB$35,1)):
INDEX('DS2024'!$AC$20:$AC$35,MATCH(H23,'DS2024'!$AB$20:$AB$35,1)+1),
INDEX('DS2024'!$AB$20:$AB$35,MATCH(H23,'DS2024'!$AB$20:$AB$35,1)):
INDEX('DS2024'!$AB$20:$AB$35,MATCH(H23,'DS2024'!$AB$20:$AB$35,1)+1)),
IF($W$3=Database!$A$2,
_xlfn.FORECAST.LINEAR(
H23,
INDEX('DS2024'!$B$5:$B$15,MATCH(H23,'DS2024'!$A$5:$A$15,1)):
INDEX('DS2024'!$B$5:$B$15,MATCH(H23,'DS2024'!$A$5:$A$15,1)+1),
INDEX('DS2024'!$A$5:$A$15,MATCH(H23,'DS2024'!$A$5:$A$15,1)):
INDEX('DS2024'!$A$5:$A$15,MATCH(H23,'DS2024'!$A$5:$A$15,1)+1)),
IF($W$3=Database!$A$3,
_xlfn.FORECAST.LINEAR(
H23,
INDEX('DS2024'!$E$5:$E$15,MATCH(H23,'DS2024'!$D$5:$D$15,1)):
INDEX('DS2024'!$E$5:$E$15,MATCH(H23,'DS2024'!$D$5:$D$15,1)+1),
INDEX('DS2024'!$D$5:$D$15,MATCH(H23,'DS2024'!$D$5:$D$15,1)):
INDEX('DS2024'!$D$5:$D$15,MATCH(H23,'DS2024'!$D$5:$D$15,1)+1)),
IF($W$3=Database!$A$4,
_xlfn.FORECAST.LINEAR(
H23,
INDEX('DS2024'!$H$5:$H$15,MATCH(H23,'DS2024'!$G$5:$G$15,1)):
INDEX('DS2024'!$H$5:$H$15,MATCH(H23,'DS2024'!$G$5:$G$15,1)+1),
INDEX('DS2024'!$G$5:$G$15,MATCH(H23,'DS2024'!$G$5:$G$15,1)):
INDEX('DS2024'!$G$5:$G$15,MATCH(H23,'DS2024'!$G$5:$G$15,1)+1)),
IF($W$3=Database!$A$5,
_xlfn.FORECAST.LINEAR(
H23,
INDEX('DS2024'!$K$5:$K$15,MATCH(H23,'DS2024'!$J$5:$J$15,1)):
INDEX('DS2024'!$K$5:$K$15,MATCH(H23,'DS2024'!$J$5:$J$15,1)+1),
INDEX('DS2024'!$J$5:$J$15,MATCH(H23,'DS2024'!$J$5:$J$15,1)):
INDEX('DS2024'!$J$5:$J$15,MATCH(H23,'DS2024'!$J$5:$J$15,1)+1)),
IF($W$3=Database!$A$6,
_xlfn.FORECAST.LINEAR(
H23,
INDEX('DS2024'!$N$5:$N$15,MATCH(H23,'DS2024'!$M$5:$M$15,1)):
INDEX('DS2024'!$N$5:$N$15,MATCH(H23,'DS2024'!$M$5:$M$15,1)+1),
INDEX('DS2024'!$M$5:$M$15,MATCH(H23,'DS2024'!$M$5:$M$15,1)):
INDEX('DS2024'!$M$5:$M$15,MATCH(H23,'DS2024'!$M$5:$M$15,1)+1)),
IF($W$3=Database!$A$7,
_xlfn.FORECAST.LINEAR(
H23,
INDEX('DS2024'!$Q$5:$Q$15,MATCH(H23,'DS2024'!$P$5:$P$15,1)):
INDEX('DS2024'!$Q$5:$Q$15,MATCH(H23,'DS2024'!$P$5:$P$15,1)+1),
INDEX('DS2024'!$P$5:$P$15,MATCH(H23,'DS2024'!$P$5:$P$15,1)):
INDEX('DS2024'!$P$5:$P$15,MATCH(H23,'DS2024'!$P$5:$P$15,1)+1)),
IF($W$3=Database!$A$8,
_xlfn.FORECAST.LINEAR(
H23,
INDEX('DS2024'!$T$5:$T$15,MATCH(H23,'DS2024'!$S$5:$S$15,1)):
INDEX('DS2024'!$T$5:$T$15,MATCH(H23,'DS2024'!$S$5:$S$15,1)+1),
INDEX('DS2024'!$S$5:$S$15,MATCH(H23,'DS2024'!$S$5:$S$15,1)):
INDEX('DS2024'!$S$5:$S$15,MATCH(H23,'DS2024'!$S$5:$S$15,1)+1)),
IF($W$3=Database!$A$9,
_xlfn.FORECAST.LINEAR(
H23,
INDEX('DS2024'!$W$5:$W$15,MATCH(H23,'DS2024'!$V$5:$V$15,1)):
INDEX('DS2024'!$W$5:$W$15,MATCH(H23,'DS2024'!$V$5:$V$15,1)+1),
INDEX('DS2024'!$V$5:$V$15,MATCH(H23,'DS2024'!$V$5:$V$15,1)):
INDEX('DS2024'!$V$5:$V$15,MATCH(H23,'DS2024'!$V$5:$V$15,1)+1)),
IF($W$3=Database!$A$10,
_xlfn.FORECAST.LINEAR(
H23,
INDEX('DS2024'!$Z$5:$Z$15,MATCH(H23,'DS2024'!$Y$5:$Y$15,1)):
INDEX('DS2024'!$Z$5:$Z$15,MATCH(H23,'DS2024'!$Y$5:$Y$15,1)+1),
INDEX('DS2024'!$Y$5:$Y$15,MATCH(H23,'DS2024'!$Y$5:$Y$15,1)):
INDEX('DS2024'!$Y$5:$Y$15,MATCH(H23,'DS2024'!$Y$5:$Y$15,1)+1))
)))))))))))))))))))</f>
        <v>0.10475526599784166</v>
      </c>
      <c r="X23" s="50">
        <f>IF($X$3=Database!$A$11,
_xlfn.FORECAST.LINEAR(
J23,
INDEX('DS2024'!$B$20:$B$35,MATCH(J23,'DS2024'!$A$20:$A$35,1)):
INDEX('DS2024'!$B$20:$B$35,MATCH(J23,'DS2024'!$A$20:$A$35,1)+1),
INDEX('DS2024'!$A$20:$A$35,MATCH(J23,'DS2024'!$A$20:$A$35,1)):
INDEX('DS2024'!$A$20:$A$35,MATCH(J23,'DS2024'!$A$20:$A$35,1)+1)),
IF($X$3=Database!$A$12,
_xlfn.FORECAST.LINEAR(
J23,
INDEX('DS2024'!$E$20:$E$35,MATCH(J23,'DS2024'!$D$20:$D$35,1)):
INDEX('DS2024'!$E$20:$E$35,MATCH(J23,'DS2024'!$D$20:$D$35,1)+1),
INDEX('DS2024'!$D$20:$D$35,MATCH(J23,'DS2024'!$D$20:$D$35,1)):
INDEX('DS2024'!$D$20:$D$35,MATCH(J23,'DS2024'!$D$20:$D$35,1)+1)),
IF($X$3=Database!$A$13,
_xlfn.FORECAST.LINEAR(
J23,
INDEX('DS2024'!$H$20:$H$35,MATCH(J23,'DS2024'!$G$20:$G$35,1)):
INDEX('DS2024'!$H$20:$H$35,MATCH(J23,'DS2024'!$G$20:$G$35,1)+1),
INDEX('DS2024'!$G$20:$G$35,MATCH(J23,'DS2024'!$G$20:$G$35,1)):
INDEX('DS2024'!$G$20:$G$35,MATCH(J23,'DS2024'!$G$20:$G$35,1)+1)),
IF($X$3=Database!$A$14,
_xlfn.FORECAST.LINEAR(
J23,
INDEX('DS2024'!$K$20:$K$35,MATCH(J23,'DS2024'!$J$20:$J$35,1)):
INDEX('DS2024'!$K$20:$K$35,MATCH(J23,'DS2024'!$J$20:$J$35,1)+1),
INDEX('DS2024'!$J$20:$J$35,MATCH(J23,'DS2024'!$J$20:$J$35,1)):
INDEX('DS2024'!$J$20:$J$35,MATCH(J23,'DS2024'!$J$20:$J$35,1)+1)),
IF($X$3=Database!$A$15,
_xlfn.FORECAST.LINEAR(
J23,
INDEX('DS2024'!$N$20:$N$35,MATCH(J23,'DS2024'!$M$20:$M$35,1)):
INDEX('DS2024'!$N$20:$N$35,MATCH(J23,'DS2024'!$M$20:$M$35,1)+1),
INDEX('DS2024'!$M$20:$M$35,MATCH(J23,'DS2024'!$M$20:$M$35,1)):
INDEX('DS2024'!$M$20:$M$35,MATCH(J23,'DS2024'!$M$20:$M$35,1)+1)),
IF($X$3=Database!$A$16,
_xlfn.FORECAST.LINEAR(
J23,
INDEX('DS2024'!$Q$20:$Q$35,MATCH(J23,'DS2024'!$P$20:$P$35,1)):
INDEX('DS2024'!$Q$20:$Q$35,MATCH(J23,'DS2024'!$P$20:$P$35,1)+1),
INDEX('DS2024'!$P$20:$P$35,MATCH(J23,'DS2024'!$P$20:$P$35,1)):
INDEX('DS2024'!$P$20:$P$35,MATCH(J23,'DS2024'!$P$20:$P$35,1)+1)),
IF($X$3=Database!$A$17,
_xlfn.FORECAST.LINEAR(
J23,
INDEX('DS2024'!$T$20:$T$35,MATCH(J23,'DS2024'!$S$20:$S$35,1)):
INDEX('DS2024'!$T$20:$T$35,MATCH(J23,'DS2024'!$S$20:$S$35,1)+1),
INDEX('DS2024'!$S$20:$S$35,MATCH(J23,'DS2024'!$S$20:$S$35,1)):
INDEX('DS2024'!$S$20:$S$35,MATCH(J23,'DS2024'!$S$20:$S$35,1)+1)),
IF($X$3=Database!$A$18,
_xlfn.FORECAST.LINEAR(
J23,
INDEX('DS2024'!$W$20:$W$35,MATCH(J23,'DS2024'!$V$20:$V$35,1)):
INDEX('DS2024'!$W$20:$W$35,MATCH(J23,'DS2024'!$V$20:$V$35,1)+1),
INDEX('DS2024'!$V$20:$V$35,MATCH(J23,'DS2024'!$V$20:$V$35,1)):
INDEX('DS2024'!$V$20:$V$35,MATCH(J23,'DS2024'!$V$20:$V$35,1)+1)),
IF($X$3=Database!$A$19,
_xlfn.FORECAST.LINEAR(
J23,
INDEX('DS2024'!$Z$20:$Z$35,MATCH(J23,'DS2024'!$Y$20:$Y$35,1)):
INDEX('DS2024'!$Z$20:$Z$35,MATCH(J23,'DS2024'!$Y$20:$Y$35,1)+1),
INDEX('DS2024'!$Y$20:$Y$35,MATCH(J23,'DS2024'!$Y$20:$Y$35,1)):
INDEX('DS2024'!$Y$20:$Y$35,MATCH(J23,'DS2024'!$Y$20:$Y$35,1)+1)),
IF($X$3=Database!$A$20,
_xlfn.FORECAST.LINEAR(
J23,
INDEX('DS2024'!$AC$20:$AC$35,MATCH(J23,'DS2024'!$AB$20:$AB$35,1)):
INDEX('DS2024'!$AC$20:$AC$35,MATCH(J23,'DS2024'!$AB$20:$AB$35,1)+1),
INDEX('DS2024'!$AB$20:$AB$35,MATCH(J23,'DS2024'!$AB$20:$AB$35,1)):
INDEX('DS2024'!$AB$20:$AB$35,MATCH(J23,'DS2024'!$AB$20:$AB$35,1)+1)),
IF($X$3=Database!$A$2,
_xlfn.FORECAST.LINEAR(
J23,
INDEX('DS2024'!$B$5:$B$15,MATCH(J23,'DS2024'!$A$5:$A$15,1)):
INDEX('DS2024'!$B$5:$B$15,MATCH(J23,'DS2024'!$A$5:$A$15,1)+1),
INDEX('DS2024'!$A$5:$A$15,MATCH(J23,'DS2024'!$A$5:$A$15,1)):
INDEX('DS2024'!$A$5:$A$15,MATCH(J23,'DS2024'!$A$5:$A$15,1)+1)),
IF($X$3=Database!$A$3,
_xlfn.FORECAST.LINEAR(
J23,
INDEX('DS2024'!$E$5:$E$15,MATCH(J23,'DS2024'!$D$5:$D$15,1)):
INDEX('DS2024'!$E$5:$E$15,MATCH(J23,'DS2024'!$D$5:$D$15,1)+1),
INDEX('DS2024'!$D$5:$D$15,MATCH(J23,'DS2024'!$D$5:$D$15,1)):
INDEX('DS2024'!$D$5:$D$15,MATCH(J23,'DS2024'!$D$5:$D$15,1)+1)),
IF($X$3=Database!$A$4,
_xlfn.FORECAST.LINEAR(
J23,
INDEX('DS2024'!$H$5:$H$15,MATCH(J23,'DS2024'!$G$5:$G$15,1)):
INDEX('DS2024'!$H$5:$H$15,MATCH(J23,'DS2024'!$G$5:$G$15,1)+1),
INDEX('DS2024'!$G$5:$G$15,MATCH(J23,'DS2024'!$G$5:$G$15,1)):
INDEX('DS2024'!$G$5:$G$15,MATCH(J23,'DS2024'!$G$5:$G$15,1)+1)),
IF($X$3=Database!$A$5,
_xlfn.FORECAST.LINEAR(
J23,
INDEX('DS2024'!$K$5:$K$15,MATCH(J23,'DS2024'!$J$5:$J$15,1)):
INDEX('DS2024'!$K$5:$K$15,MATCH(J23,'DS2024'!$J$5:$J$15,1)+1),
INDEX('DS2024'!$J$5:$J$15,MATCH(J23,'DS2024'!$J$5:$J$15,1)):
INDEX('DS2024'!$J$5:$J$15,MATCH(J23,'DS2024'!$J$5:$J$15,1)+1)),
IF($X$3=Database!$A$6,
_xlfn.FORECAST.LINEAR(
J23,
INDEX('DS2024'!$N$5:$N$15,MATCH(J23,'DS2024'!$M$5:$M$15,1)):
INDEX('DS2024'!$N$5:$N$15,MATCH(J23,'DS2024'!$M$5:$M$15,1)+1),
INDEX('DS2024'!$M$5:$M$15,MATCH(J23,'DS2024'!$M$5:$M$15,1)):
INDEX('DS2024'!$M$5:$M$15,MATCH(J23,'DS2024'!$M$5:$M$15,1)+1)),
IF($X$3=Database!$A$7,
_xlfn.FORECAST.LINEAR(
J23,
INDEX('DS2024'!$Q$5:$Q$15,MATCH(J23,'DS2024'!$P$5:$P$15,1)):
INDEX('DS2024'!$Q$5:$Q$15,MATCH(J23,'DS2024'!$P$5:$P$15,1)+1),
INDEX('DS2024'!$P$5:$P$15,MATCH(J23,'DS2024'!$P$5:$P$15,1)):
INDEX('DS2024'!$P$5:$P$15,MATCH(J23,'DS2024'!$P$5:$P$15,1)+1)),
IF($X$3=Database!$A$8,
_xlfn.FORECAST.LINEAR(
J23,
INDEX('DS2024'!$T$5:$T$15,MATCH(J23,'DS2024'!$S$5:$S$15,1)):
INDEX('DS2024'!$T$5:$T$15,MATCH(J23,'DS2024'!$S$5:$S$15,1)+1),
INDEX('DS2024'!$S$5:$S$15,MATCH(J23,'DS2024'!$S$5:$S$15,1)):
INDEX('DS2024'!$S$5:$S$15,MATCH(J23,'DS2024'!$S$5:$S$15,1)+1)),
IF($T$3=Database!$A$9,
_xlfn.FORECAST.LINEAR(
J23,
INDEX('DS2024'!$W$5:$W$15,MATCH(J23,'DS2024'!$V$5:$V$15,1)):
INDEX('DS2024'!$W$5:$W$15,MATCH(J23,'DS2024'!$V$5:$V$15,1)+1),
INDEX('DS2024'!$V$5:$V$15,MATCH(J23,'DS2024'!$V$5:$V$15,1)):
INDEX('DS2024'!$V$5:$V$15,MATCH(J23,'DS2024'!$V$5:$V$15,1)+1)),
IF($T$3=Database!$A$10,
_xlfn.FORECAST.LINEAR(
J23,
INDEX('DS2024'!$Z$5:$Z$15,MATCH(J23,'DS2024'!$Y$5:$Y$15,1)):
INDEX('DS2024'!$Z$5:$Z$15,MATCH(J23,'DS2024'!$Y$5:$Y$15,1)+1),
INDEX('DS2024'!$Y$5:$Y$15,MATCH(J23,'DS2024'!$Y$5:$Y$15,1)):
INDEX('DS2024'!$Y$5:$Y$15,MATCH(J23,'DS2024'!$Y$5:$Y$15,1)+1))
)))))))))))))))))))</f>
        <v>0.10381182301450897</v>
      </c>
      <c r="Y23" s="50">
        <f>IF($Y$3=Database!$A$11,
_xlfn.FORECAST.LINEAR(
L23,
INDEX('DS2024'!$B$20:$B$35,MATCH(L23,'DS2024'!$A$20:$A$35,1)):
INDEX('DS2024'!$B$20:$B$35,MATCH(L23,'DS2024'!$A$20:$A$35,1)+1),
INDEX('DS2024'!$A$20:$A$35,MATCH(L23,'DS2024'!$A$20:$A$35,1)):
INDEX('DS2024'!$A$20:$A$35,MATCH(L23,'DS2024'!$A$20:$A$35,1)+1)),
IF($Y$3=Database!$A$12,
_xlfn.FORECAST.LINEAR(
L23,
INDEX('DS2024'!$E$20:$E$35,MATCH(L23,'DS2024'!$D$20:$D$35,1)):
INDEX('DS2024'!$E$20:$E$35,MATCH(L23,'DS2024'!$D$20:$D$35,1)+1),
INDEX('DS2024'!$D$20:$D$35,MATCH(L23,'DS2024'!$D$20:$D$35,1)):
INDEX('DS2024'!$D$20:$D$35,MATCH(L23,'DS2024'!$D$20:$D$35,1)+1)),
IF($Y$3=Database!$A$13,
_xlfn.FORECAST.LINEAR(
L23,
INDEX('DS2024'!$H$20:$H$35,MATCH(L23,'DS2024'!$G$20:$G$35,1)):
INDEX('DS2024'!$H$20:$H$35,MATCH(L23,'DS2024'!$G$20:$G$35,1)+1),
INDEX('DS2024'!$G$20:$G$35,MATCH(L23,'DS2024'!$G$20:$G$35,1)):
INDEX('DS2024'!$G$20:$G$35,MATCH(L23,'DS2024'!$G$20:$G$35,1)+1)),
IF($Y$3=Database!$A$14,
_xlfn.FORECAST.LINEAR(
L23,
INDEX('DS2024'!$K$20:$K$35,MATCH(L23,'DS2024'!$J$20:$J$35,1)):
INDEX('DS2024'!$K$20:$K$35,MATCH(L23,'DS2024'!$J$20:$J$35,1)+1),
INDEX('DS2024'!$J$20:$J$35,MATCH(L23,'DS2024'!$J$20:$J$35,1)):
INDEX('DS2024'!$J$20:$J$35,MATCH(L23,'DS2024'!$J$20:$J$35,1)+1)),
IF($Y$3=Database!$A$15,
_xlfn.FORECAST.LINEAR(
L23,
INDEX('DS2024'!$N$20:$N$35,MATCH(L23,'DS2024'!$M$20:$M$35,1)):
INDEX('DS2024'!$N$20:$N$35,MATCH(L23,'DS2024'!$M$20:$M$35,1)+1),
INDEX('DS2024'!$M$20:$M$35,MATCH(L23,'DS2024'!$M$20:$M$35,1)):
INDEX('DS2024'!$M$20:$M$35,MATCH(L23,'DS2024'!$M$20:$M$35,1)+1)),
IF($Y$3=Database!$A$16,
_xlfn.FORECAST.LINEAR(
L23,
INDEX('DS2024'!$Q$20:$Q$35,MATCH(L23,'DS2024'!$P$20:$P$35,1)):
INDEX('DS2024'!$Q$20:$Q$35,MATCH(L23,'DS2024'!$P$20:$P$35,1)+1),
INDEX('DS2024'!$P$20:$P$35,MATCH(L23,'DS2024'!$P$20:$P$35,1)):
INDEX('DS2024'!$P$20:$P$35,MATCH(L23,'DS2024'!$P$20:$P$35,1)+1)),
IF($Y$3=Database!$A$17,
_xlfn.FORECAST.LINEAR(
L23,
INDEX('DS2024'!$T$20:$T$35,MATCH(L23,'DS2024'!$S$20:$S$35,1)):
INDEX('DS2024'!$T$20:$T$35,MATCH(L23,'DS2024'!$S$20:$S$35,1)+1),
INDEX('DS2024'!$S$20:$S$35,MATCH(L23,'DS2024'!$S$20:$S$35,1)):
INDEX('DS2024'!$S$20:$S$35,MATCH(L23,'DS2024'!$S$20:$S$35,1)+1)),
IF($Y$3=Database!$A$18,
_xlfn.FORECAST.LINEAR(
L23,
INDEX('DS2024'!$W$20:$W$35,MATCH(L23,'DS2024'!$V$20:$V$35,1)):
INDEX('DS2024'!$W$20:$W$35,MATCH(L23,'DS2024'!$V$20:$V$35,1)+1),
INDEX('DS2024'!$V$20:$V$35,MATCH(L23,'DS2024'!$V$20:$V$35,1)):
INDEX('DS2024'!$V$20:$V$35,MATCH(L23,'DS2024'!$V$20:$V$35,1)+1)),
IF($Y$3=Database!$A$19,
_xlfn.FORECAST.LINEAR(
L23,
INDEX('DS2024'!$Z$20:$Z$35,MATCH(L23,'DS2024'!$Y$20:$Y$35,1)):
INDEX('DS2024'!$Z$20:$Z$35,MATCH(L23,'DS2024'!$Y$20:$Y$35,1)+1),
INDEX('DS2024'!$Y$20:$Y$35,MATCH(L23,'DS2024'!$Y$20:$Y$35,1)):
INDEX('DS2024'!$Y$20:$Y$35,MATCH(L23,'DS2024'!$Y$20:$Y$35,1)+1)),
IF($Y$3=Database!$A$20,
_xlfn.FORECAST.LINEAR(
L23,
INDEX('DS2024'!$AC$20:$AC$35,MATCH(L23,'DS2024'!$AB$20:$AB$35,1)):
INDEX('DS2024'!$AC$20:$AC$35,MATCH(L23,'DS2024'!$AB$20:$AB$35,1)+1),
INDEX('DS2024'!$AB$20:$AB$35,MATCH(L23,'DS2024'!$AB$20:$AB$35,1)):
INDEX('DS2024'!$AB$20:$AB$35,MATCH(L23,'DS2024'!$AB$20:$AB$35,1)+1)),
IF($Y$3=Database!$A$2,
_xlfn.FORECAST.LINEAR(
L23,
INDEX('DS2024'!$B$5:$B$15,MATCH(L23,'DS2024'!$A$5:$A$15,1)):
INDEX('DS2024'!$B$5:$B$15,MATCH(L23,'DS2024'!$A$5:$A$15,1)+1),
INDEX('DS2024'!$A$5:$A$15,MATCH(L23,'DS2024'!$A$5:$A$15,1)):
INDEX('DS2024'!$A$5:$A$15,MATCH(L23,'DS2024'!$A$5:$A$15,1)+1)),
IF($Y$3=Database!$A$3,
_xlfn.FORECAST.LINEAR(
L23,
INDEX('DS2024'!$E$5:$E$15,MATCH(L23,'DS2024'!$D$5:$D$15,1)):
INDEX('DS2024'!$E$5:$E$15,MATCH(L23,'DS2024'!$D$5:$D$15,1)+1),
INDEX('DS2024'!$D$5:$D$15,MATCH(L23,'DS2024'!$D$5:$D$15,1)):
INDEX('DS2024'!$D$5:$D$15,MATCH(L23,'DS2024'!$D$5:$D$15,1)+1)),
IF($Y$3=Database!$A$4,
_xlfn.FORECAST.LINEAR(
L23,
INDEX('DS2024'!$H$5:$H$15,MATCH(L23,'DS2024'!$G$5:$G$15,1)):
INDEX('DS2024'!$H$5:$H$15,MATCH(L23,'DS2024'!$G$5:$G$15,1)+1),
INDEX('DS2024'!$G$5:$G$15,MATCH(L23,'DS2024'!$G$5:$G$15,1)):
INDEX('DS2024'!$G$5:$G$15,MATCH(L23,'DS2024'!$G$5:$G$15,1)+1)),
IF($Y$3=Database!$A$5,
_xlfn.FORECAST.LINEAR(
L23,
INDEX('DS2024'!$K$5:$K$15,MATCH(L23,'DS2024'!$J$5:$J$15,1)):
INDEX('DS2024'!$K$5:$K$15,MATCH(L23,'DS2024'!$J$5:$J$15,1)+1),
INDEX('DS2024'!$J$5:$J$15,MATCH(L23,'DS2024'!$J$5:$J$15,1)):
INDEX('DS2024'!$J$5:$J$15,MATCH(L23,'DS2024'!$J$5:$J$15,1)+1)),
IF($Y$3=Database!$A$6,
_xlfn.FORECAST.LINEAR(
L23,
INDEX('DS2024'!$N$5:$N$15,MATCH(L23,'DS2024'!$M$5:$M$15,1)):
INDEX('DS2024'!$N$5:$N$15,MATCH(L23,'DS2024'!$M$5:$M$15,1)+1),
INDEX('DS2024'!$M$5:$M$15,MATCH(L23,'DS2024'!$M$5:$M$15,1)):
INDEX('DS2024'!$M$5:$M$15,MATCH(L23,'DS2024'!$M$5:$M$15,1)+1)),
IF($Y$3=Database!$A$7,
_xlfn.FORECAST.LINEAR(
L23,
INDEX('DS2024'!$Q$5:$Q$15,MATCH(L23,'DS2024'!$P$5:$P$15,1)):
INDEX('DS2024'!$Q$5:$Q$15,MATCH(L23,'DS2024'!$P$5:$P$15,1)+1),
INDEX('DS2024'!$P$5:$P$15,MATCH(L23,'DS2024'!$P$5:$P$15,1)):
INDEX('DS2024'!$P$5:$P$15,MATCH(L23,'DS2024'!$P$5:$P$15,1)+1)),
IF($Y$3=Database!$A$8,
_xlfn.FORECAST.LINEAR(
L23,
INDEX('DS2024'!$T$5:$T$15,MATCH(L23,'DS2024'!$S$5:$S$15,1)):
INDEX('DS2024'!$T$5:$T$15,MATCH(L23,'DS2024'!$S$5:$S$15,1)+1),
INDEX('DS2024'!$S$5:$S$15,MATCH(L23,'DS2024'!$S$5:$S$15,1)):
INDEX('DS2024'!$S$5:$S$15,MATCH(L23,'DS2024'!$S$5:$S$15,1)+1)),
IF($T$3=Database!$A$9,
_xlfn.FORECAST.LINEAR(
L23,
INDEX('DS2024'!$W$5:$W$15,MATCH(L23,'DS2024'!$V$5:$V$15,1)):
INDEX('DS2024'!$W$5:$W$15,MATCH(L23,'DS2024'!$V$5:$V$15,1)+1),
INDEX('DS2024'!$V$5:$V$15,MATCH(L23,'DS2024'!$V$5:$V$15,1)):
INDEX('DS2024'!$V$5:$V$15,MATCH(L23,'DS2024'!$V$5:$V$15,1)+1)),
IF($T$3=Database!$A$10,
_xlfn.FORECAST.LINEAR(
L23,
INDEX('DS2024'!$Z$5:$Z$15,MATCH(L23,'DS2024'!$Y$5:$Y$15,1)):
INDEX('DS2024'!$Z$5:$Z$15,MATCH(L23,'DS2024'!$Y$5:$Y$15,1)+1),
INDEX('DS2024'!$Y$5:$Y$15,MATCH(L23,'DS2024'!$Y$5:$Y$15,1)):
INDEX('DS2024'!$Y$5:$Y$15,MATCH(L23,'DS2024'!$Y$5:$Y$15,1)+1))
)))))))))))))))))))</f>
        <v>0.18360047186787698</v>
      </c>
      <c r="Z23" s="50">
        <f>IF($Z$3=Database!$A$11,
_xlfn.FORECAST.LINEAR(
N23,
INDEX('DS2024'!$B$20:$B$35,MATCH(N23,'DS2024'!$A$20:$A$35,1)):
INDEX('DS2024'!$B$20:$B$35,MATCH(N23,'DS2024'!$A$20:$A$35,1)+1),
INDEX('DS2024'!$A$20:$A$35,MATCH(N23,'DS2024'!$A$20:$A$35,1)):
INDEX('DS2024'!$A$20:$A$35,MATCH(N23,'DS2024'!$A$20:$A$35,1)+1)),
IF($Z$3=Database!$A$12,
_xlfn.FORECAST.LINEAR(
N23,
INDEX('DS2024'!$E$20:$E$35,MATCH(N23,'DS2024'!$D$20:$D$35,1)):
INDEX('DS2024'!$E$20:$E$35,MATCH(N23,'DS2024'!$D$20:$D$35,1)+1),
INDEX('DS2024'!$D$20:$D$35,MATCH(N23,'DS2024'!$D$20:$D$35,1)):
INDEX('DS2024'!$D$20:$D$35,MATCH(N23,'DS2024'!$D$20:$D$35,1)+1)),
IF($Z$3=Database!$A$13,
_xlfn.FORECAST.LINEAR(
N23,
INDEX('DS2024'!$H$20:$H$35,MATCH(N23,'DS2024'!$G$20:$G$35,1)):
INDEX('DS2024'!$H$20:$H$35,MATCH(N23,'DS2024'!$G$20:$G$35,1)+1),
INDEX('DS2024'!$G$20:$G$35,MATCH(N23,'DS2024'!$G$20:$G$35,1)):
INDEX('DS2024'!$G$20:$G$35,MATCH(N23,'DS2024'!$G$20:$G$35,1)+1)),
IF($Z$3=Database!$A$14,
_xlfn.FORECAST.LINEAR(
N23,
INDEX('DS2024'!$K$20:$K$35,MATCH(N23,'DS2024'!$J$20:$J$35,1)):
INDEX('DS2024'!$K$20:$K$35,MATCH(N23,'DS2024'!$J$20:$J$35,1)+1),
INDEX('DS2024'!$J$20:$J$35,MATCH(N23,'DS2024'!$J$20:$J$35,1)):
INDEX('DS2024'!$J$20:$J$35,MATCH(N23,'DS2024'!$J$20:$J$35,1)+1)),
IF($Z$3=Database!$A$15,
_xlfn.FORECAST.LINEAR(
N23,
INDEX('DS2024'!$N$20:$N$35,MATCH(N23,'DS2024'!$M$20:$M$35,1)):
INDEX('DS2024'!$N$20:$N$35,MATCH(N23,'DS2024'!$M$20:$M$35,1)+1),
INDEX('DS2024'!$M$20:$M$35,MATCH(N23,'DS2024'!$M$20:$M$35,1)):
INDEX('DS2024'!$M$20:$M$35,MATCH(N23,'DS2024'!$M$20:$M$35,1)+1)),
IF($Z$3=Database!$A$16,
_xlfn.FORECAST.LINEAR(
N23,
INDEX('DS2024'!$Q$20:$Q$35,MATCH(N23,'DS2024'!$P$20:$P$35,1)):
INDEX('DS2024'!$Q$20:$Q$35,MATCH(N23,'DS2024'!$P$20:$P$35,1)+1),
INDEX('DS2024'!$P$20:$P$35,MATCH(N23,'DS2024'!$P$20:$P$35,1)):
INDEX('DS2024'!$P$20:$P$35,MATCH(N23,'DS2024'!$P$20:$P$35,1)+1)),
IF($Z$3=Database!$A$17,
_xlfn.FORECAST.LINEAR(
N23,
INDEX('DS2024'!$T$20:$T$35,MATCH(N23,'DS2024'!$S$20:$S$35,1)):
INDEX('DS2024'!$T$20:$T$35,MATCH(N23,'DS2024'!$S$20:$S$35,1)+1),
INDEX('DS2024'!$S$20:$S$35,MATCH(N23,'DS2024'!$S$20:$S$35,1)):
INDEX('DS2024'!$S$20:$S$35,MATCH(N23,'DS2024'!$S$20:$S$35,1)+1)),
IF($Z$3=Database!$A$18,
_xlfn.FORECAST.LINEAR(
N23,
INDEX('DS2024'!$W$20:$W$35,MATCH(N23,'DS2024'!$V$20:$V$35,1)):
INDEX('DS2024'!$W$20:$W$35,MATCH(N23,'DS2024'!$V$20:$V$35,1)+1),
INDEX('DS2024'!$V$20:$V$35,MATCH(N23,'DS2024'!$V$20:$V$35,1)):
INDEX('DS2024'!$V$20:$V$35,MATCH(N23,'DS2024'!$V$20:$V$35,1)+1)),
IF($Z$3=Database!$A$19,
_xlfn.FORECAST.LINEAR(
N23,
INDEX('DS2024'!$Z$20:$Z$35,MATCH(N23,'DS2024'!$Y$20:$Y$35,1)):
INDEX('DS2024'!$Z$20:$Z$35,MATCH(N23,'DS2024'!$Y$20:$Y$35,1)+1),
INDEX('DS2024'!$Y$20:$Y$35,MATCH(N23,'DS2024'!$Y$20:$Y$35,1)):
INDEX('DS2024'!$Y$20:$Y$35,MATCH(N23,'DS2024'!$Y$20:$Y$35,1)+1)),
IF($Z$3=Database!$A$20,
_xlfn.FORECAST.LINEAR(
N23,
INDEX('DS2024'!$AC$20:$AC$35,MATCH(N23,'DS2024'!$AB$20:$AB$35,1)):
INDEX('DS2024'!$AC$20:$AC$35,MATCH(N23,'DS2024'!$AB$20:$AB$35,1)+1),
INDEX('DS2024'!$AB$20:$AB$35,MATCH(N23,'DS2024'!$AB$20:$AB$35,1)):
INDEX('DS2024'!$AB$20:$AB$35,MATCH(N23,'DS2024'!$AB$20:$AB$35,1)+1)),
IF($Z$3=Database!$A$2,
_xlfn.FORECAST.LINEAR(
N23,
INDEX('DS2024'!$B$5:$B$15,MATCH(N23,'DS2024'!$A$5:$A$15,1)):
INDEX('DS2024'!$B$5:$B$15,MATCH(N23,'DS2024'!$A$5:$A$15,1)+1),
INDEX('DS2024'!$A$5:$A$15,MATCH(N23,'DS2024'!$A$5:$A$15,1)):
INDEX('DS2024'!$A$5:$A$15,MATCH(N23,'DS2024'!$A$5:$A$15,1)+1)),
IF($Z$3=Database!$A$3,
_xlfn.FORECAST.LINEAR(
N23,
INDEX('DS2024'!$E$5:$E$15,MATCH(N23,'DS2024'!$D$5:$D$15,1)):
INDEX('DS2024'!$E$5:$E$15,MATCH(N23,'DS2024'!$D$5:$D$15,1)+1),
INDEX('DS2024'!$D$5:$D$15,MATCH(N23,'DS2024'!$D$5:$D$15,1)):
INDEX('DS2024'!$D$5:$D$15,MATCH(N23,'DS2024'!$D$5:$D$15,1)+1)),
IF($Z$3=Database!$A$4,
_xlfn.FORECAST.LINEAR(
N23,
INDEX('DS2024'!$H$5:$H$15,MATCH(N23,'DS2024'!$G$5:$G$15,1)):
INDEX('DS2024'!$H$5:$H$15,MATCH(N23,'DS2024'!$G$5:$G$15,1)+1),
INDEX('DS2024'!$G$5:$G$15,MATCH(N23,'DS2024'!$G$5:$G$15,1)):
INDEX('DS2024'!$G$5:$G$15,MATCH(N23,'DS2024'!$G$5:$G$15,1)+1)),
IF($Z$3=Database!$A$5,
_xlfn.FORECAST.LINEAR(
N23,
INDEX('DS2024'!$K$5:$K$15,MATCH(N23,'DS2024'!$J$5:$J$15,1)):
INDEX('DS2024'!$K$5:$K$15,MATCH(N23,'DS2024'!$J$5:$J$15,1)+1),
INDEX('DS2024'!$J$5:$J$15,MATCH(N23,'DS2024'!$J$5:$J$15,1)):
INDEX('DS2024'!$J$5:$J$15,MATCH(N23,'DS2024'!$J$5:$J$15,1)+1)),
IF($Z$3=Database!$A$6,
_xlfn.FORECAST.LINEAR(
N23,
INDEX('DS2024'!$N$5:$N$15,MATCH(N23,'DS2024'!$M$5:$M$15,1)):
INDEX('DS2024'!$N$5:$N$15,MATCH(N23,'DS2024'!$M$5:$M$15,1)+1),
INDEX('DS2024'!$M$5:$M$15,MATCH(N23,'DS2024'!$M$5:$M$15,1)):
INDEX('DS2024'!$M$5:$M$15,MATCH(N23,'DS2024'!$M$5:$M$15,1)+1)),
IF($Z$3=Database!$A$7,
_xlfn.FORECAST.LINEAR(
N23,
INDEX('DS2024'!$Q$5:$Q$15,MATCH(N23,'DS2024'!$P$5:$P$15,1)):
INDEX('DS2024'!$Q$5:$Q$15,MATCH(N23,'DS2024'!$P$5:$P$15,1)+1),
INDEX('DS2024'!$P$5:$P$15,MATCH(N23,'DS2024'!$P$5:$P$15,1)):
INDEX('DS2024'!$P$5:$P$15,MATCH(N23,'DS2024'!$P$5:$P$15,1)+1)),
IF($Z$3=Database!$A$8,
_xlfn.FORECAST.LINEAR(
N23,
INDEX('DS2024'!$T$5:$T$15,MATCH(N23,'DS2024'!$S$5:$S$15,1)):
INDEX('DS2024'!$T$5:$T$15,MATCH(N23,'DS2024'!$S$5:$S$15,1)+1),
INDEX('DS2024'!$S$5:$S$15,MATCH(N23,'DS2024'!$S$5:$S$15,1)):
INDEX('DS2024'!$S$5:$S$15,MATCH(N23,'DS2024'!$S$5:$S$15,1)+1)),
IF($Z$3=Database!$A$9,
_xlfn.FORECAST.LINEAR(
N23,
INDEX('DS2024'!$W$5:$W$15,MATCH(N23,'DS2024'!$V$5:$V$15,1)):
INDEX('DS2024'!$W$5:$W$15,MATCH(N23,'DS2024'!$V$5:$V$15,1)+1),
INDEX('DS2024'!$V$5:$V$15,MATCH(N23,'DS2024'!$V$5:$V$15,1)):
INDEX('DS2024'!$V$5:$V$15,MATCH(N23,'DS2024'!$V$5:$V$15,1)+1)),
IF($Z$3=Database!$A$10,
_xlfn.FORECAST.LINEAR(
N23,
INDEX('DS2024'!$Z$5:$Z$15,MATCH(N23,'DS2024'!$Y$5:$Y$15,1)):
INDEX('DS2024'!$Z$5:$Z$15,MATCH(N23,'DS2024'!$Y$5:$Y$15,1)+1),
INDEX('DS2024'!$Y$5:$Y$15,MATCH(N23,'DS2024'!$Y$5:$Y$15,1)):
INDEX('DS2024'!$Y$5:$Y$15,MATCH(N23,'DS2024'!$Y$5:$Y$15,1)+1))
)))))))))))))))))))</f>
        <v>0.10337927175346737</v>
      </c>
      <c r="AA23" s="50">
        <f>IF($AA$3=Database!$A$11,
_xlfn.FORECAST.LINEAR(
P23,
INDEX('DS2024'!$B$20:$B$35,MATCH(P23,'DS2024'!$A$20:$A$35,1)):
INDEX('DS2024'!$B$20:$B$35,MATCH(P23,'DS2024'!$A$20:$A$35,1)+1),
INDEX('DS2024'!$A$20:$A$35,MATCH(P23,'DS2024'!$A$20:$A$35,1)):
INDEX('DS2024'!$A$20:$A$35,MATCH(P23,'DS2024'!$A$20:$A$35,1)+1)),
IF($AA$3=Database!$A$12,
_xlfn.FORECAST.LINEAR(
P23,
INDEX('DS2024'!$E$20:$E$35,MATCH(P23,'DS2024'!$D$20:$D$35,1)):
INDEX('DS2024'!$E$20:$E$35,MATCH(P23,'DS2024'!$D$20:$D$35,1)+1),
INDEX('DS2024'!$D$20:$D$35,MATCH(P23,'DS2024'!$D$20:$D$35,1)):
INDEX('DS2024'!$D$20:$D$35,MATCH(P23,'DS2024'!$D$20:$D$35,1)+1)),
IF($AA$3=Database!$A$13,
_xlfn.FORECAST.LINEAR(
P23,
INDEX('DS2024'!$H$20:$H$35,MATCH(P23,'DS2024'!$G$20:$G$35,1)):
INDEX('DS2024'!$H$20:$H$35,MATCH(P23,'DS2024'!$G$20:$G$35,1)+1),
INDEX('DS2024'!$G$20:$G$35,MATCH(P23,'DS2024'!$G$20:$G$35,1)):
INDEX('DS2024'!$G$20:$G$35,MATCH(P23,'DS2024'!$G$20:$G$35,1)+1)),
IF($AA$3=Database!$A$14,
_xlfn.FORECAST.LINEAR(
P23,
INDEX('DS2024'!$K$20:$K$35,MATCH(P23,'DS2024'!$J$20:$J$35,1)):
INDEX('DS2024'!$K$20:$K$35,MATCH(P23,'DS2024'!$J$20:$J$35,1)+1),
INDEX('DS2024'!$J$20:$J$35,MATCH(P23,'DS2024'!$J$20:$J$35,1)):
INDEX('DS2024'!$J$20:$J$35,MATCH(P23,'DS2024'!$J$20:$J$35,1)+1)),
IF($AA$3=Database!$A$15,
_xlfn.FORECAST.LINEAR(
P23,
INDEX('DS2024'!$N$20:$N$35,MATCH(P23,'DS2024'!$M$20:$M$35,1)):
INDEX('DS2024'!$N$20:$N$35,MATCH(P23,'DS2024'!$M$20:$M$35,1)+1),
INDEX('DS2024'!$M$20:$M$35,MATCH(P23,'DS2024'!$M$20:$M$35,1)):
INDEX('DS2024'!$M$20:$M$35,MATCH(P23,'DS2024'!$M$20:$M$35,1)+1)),
IF($AA$3=Database!$A$16,
_xlfn.FORECAST.LINEAR(
P23,
INDEX('DS2024'!$Q$20:$Q$35,MATCH(P23,'DS2024'!$P$20:$P$35,1)):
INDEX('DS2024'!$Q$20:$Q$35,MATCH(P23,'DS2024'!$P$20:$P$35,1)+1),
INDEX('DS2024'!$P$20:$P$35,MATCH(P23,'DS2024'!$P$20:$P$35,1)):
INDEX('DS2024'!$P$20:$P$35,MATCH(P23,'DS2024'!$P$20:$P$35,1)+1)),
IF($AA$3=Database!$A$17,
_xlfn.FORECAST.LINEAR(
P23,
INDEX('DS2024'!$T$20:$T$35,MATCH(P23,'DS2024'!$S$20:$S$35,1)):
INDEX('DS2024'!$T$20:$T$35,MATCH(P23,'DS2024'!$S$20:$S$35,1)+1),
INDEX('DS2024'!$S$20:$S$35,MATCH(P23,'DS2024'!$S$20:$S$35,1)):
INDEX('DS2024'!$S$20:$S$35,MATCH(P23,'DS2024'!$S$20:$S$35,1)+1)),
IF($AA$3=Database!$A$18,
_xlfn.FORECAST.LINEAR(
P23,
INDEX('DS2024'!$W$20:$W$35,MATCH(P23,'DS2024'!$V$20:$V$35,1)):
INDEX('DS2024'!$W$20:$W$35,MATCH(P23,'DS2024'!$V$20:$V$35,1)+1),
INDEX('DS2024'!$V$20:$V$35,MATCH(P23,'DS2024'!$V$20:$V$35,1)):
INDEX('DS2024'!$V$20:$V$35,MATCH(P23,'DS2024'!$V$20:$V$35,1)+1)),
IF($AA$3=Database!$A$19,
_xlfn.FORECAST.LINEAR(
P23,
INDEX('DS2024'!$Z$20:$Z$35,MATCH(P23,'DS2024'!$Y$20:$Y$35,1)):
INDEX('DS2024'!$Z$20:$Z$35,MATCH(P23,'DS2024'!$Y$20:$Y$35,1)+1),
INDEX('DS2024'!$Y$20:$Y$35,MATCH(P23,'DS2024'!$Y$20:$Y$35,1)):
INDEX('DS2024'!$Y$20:$Y$35,MATCH(P23,'DS2024'!$Y$20:$Y$35,1)+1)),
IF($AA$3=Database!$A$20,
_xlfn.FORECAST.LINEAR(
P23,
INDEX('DS2024'!$AC$20:$AC$35,MATCH(P23,'DS2024'!$AB$20:$AB$35,1)):
INDEX('DS2024'!$AC$20:$AC$35,MATCH(P23,'DS2024'!$AB$20:$AB$35,1)+1),
INDEX('DS2024'!$AB$20:$AB$35,MATCH(P23,'DS2024'!$AB$20:$AB$35,1)):
INDEX('DS2024'!$AB$20:$AB$35,MATCH(P23,'DS2024'!$AB$20:$AB$35,1)+1)),
IF($AA$3=Database!$A$2,
_xlfn.FORECAST.LINEAR(
P23,
INDEX('DS2024'!$B$5:$B$15,MATCH(P23,'DS2024'!$A$5:$A$15,1)):
INDEX('DS2024'!$B$5:$B$15,MATCH(P23,'DS2024'!$A$5:$A$15,1)+1),
INDEX('DS2024'!$A$5:$A$15,MATCH(P23,'DS2024'!$A$5:$A$15,1)):
INDEX('DS2024'!$A$5:$A$15,MATCH(P23,'DS2024'!$A$5:$A$15,1)+1)),
IF($AA$3=Database!$A$3,
_xlfn.FORECAST.LINEAR(
P23,
INDEX('DS2024'!$E$5:$E$15,MATCH(P23,'DS2024'!$D$5:$D$15,1)):
INDEX('DS2024'!$E$5:$E$15,MATCH(P23,'DS2024'!$D$5:$D$15,1)+1),
INDEX('DS2024'!$D$5:$D$15,MATCH(P23,'DS2024'!$D$5:$D$15,1)):
INDEX('DS2024'!$D$5:$D$15,MATCH(P23,'DS2024'!$D$5:$D$15,1)+1)),
IF($AA$3=Database!$A$4,
_xlfn.FORECAST.LINEAR(
P23,
INDEX('DS2024'!$H$5:$H$15,MATCH(P23,'DS2024'!$G$5:$G$15,1)):
INDEX('DS2024'!$H$5:$H$15,MATCH(P23,'DS2024'!$G$5:$G$15,1)+1),
INDEX('DS2024'!$G$5:$G$15,MATCH(P23,'DS2024'!$G$5:$G$15,1)):
INDEX('DS2024'!$G$5:$G$15,MATCH(P23,'DS2024'!$G$5:$G$15,1)+1)),
IF($AA$3=Database!$A$5,
_xlfn.FORECAST.LINEAR(
P23,
INDEX('DS2024'!$K$5:$K$15,MATCH(P23,'DS2024'!$J$5:$J$15,1)):
INDEX('DS2024'!$K$5:$K$15,MATCH(P23,'DS2024'!$J$5:$J$15,1)+1),
INDEX('DS2024'!$J$5:$J$15,MATCH(P23,'DS2024'!$J$5:$J$15,1)):
INDEX('DS2024'!$J$5:$J$15,MATCH(P23,'DS2024'!$J$5:$J$15,1)+1)),
IF($AA$3=Database!$A$6,
_xlfn.FORECAST.LINEAR(
P23,
INDEX('DS2024'!$N$5:$N$15,MATCH(P23,'DS2024'!$M$5:$M$15,1)):
INDEX('DS2024'!$N$5:$N$15,MATCH(P23,'DS2024'!$M$5:$M$15,1)+1),
INDEX('DS2024'!$M$5:$M$15,MATCH(P23,'DS2024'!$M$5:$M$15,1)):
INDEX('DS2024'!$M$5:$M$15,MATCH(P23,'DS2024'!$M$5:$M$15,1)+1)),
IF($AA$3=Database!$A$7,
_xlfn.FORECAST.LINEAR(
P23,
INDEX('DS2024'!$Q$5:$Q$15,MATCH(P23,'DS2024'!$P$5:$P$15,1)):
INDEX('DS2024'!$Q$5:$Q$15,MATCH(P23,'DS2024'!$P$5:$P$15,1)+1),
INDEX('DS2024'!$P$5:$P$15,MATCH(P23,'DS2024'!$P$5:$P$15,1)):
INDEX('DS2024'!$P$5:$P$15,MATCH(P23,'DS2024'!$P$5:$P$15,1)+1)),
IF($AA$3=Database!$A$8,
_xlfn.FORECAST.LINEAR(
P23,
INDEX('DS2024'!$T$5:$T$15,MATCH(P23,'DS2024'!$S$5:$S$15,1)):
INDEX('DS2024'!$T$5:$T$15,MATCH(P23,'DS2024'!$S$5:$S$15,1)+1),
INDEX('DS2024'!$S$5:$S$15,MATCH(P23,'DS2024'!$S$5:$S$15,1)):
INDEX('DS2024'!$S$5:$S$15,MATCH(P23,'DS2024'!$S$5:$S$15,1)+1)),
IF($AA$3=Database!$A$9,
_xlfn.FORECAST.LINEAR(
P23,
INDEX('DS2024'!$W$5:$W$15,MATCH(P23,'DS2024'!$V$5:$V$15,1)):
INDEX('DS2024'!$W$5:$W$15,MATCH(P23,'DS2024'!$V$5:$V$15,1)+1),
INDEX('DS2024'!$V$5:$V$15,MATCH(P23,'DS2024'!$V$5:$V$15,1)):
INDEX('DS2024'!$V$5:$V$15,MATCH(P23,'DS2024'!$V$5:$V$15,1)+1)),
IF($AA$3=Database!$A$10,
_xlfn.FORECAST.LINEAR(
P23,
INDEX('DS2024'!$Z$5:$Z$15,MATCH(P23,'DS2024'!$Y$5:$Y$15,1)):
INDEX('DS2024'!$Z$5:$Z$15,MATCH(P23,'DS2024'!$Y$5:$Y$15,1)+1),
INDEX('DS2024'!$Y$5:$Y$15,MATCH(P23,'DS2024'!$Y$5:$Y$15,1)):
INDEX('DS2024'!$Y$5:$Y$15,MATCH(P23,'DS2024'!$Y$5:$Y$15,1)+1))
)))))))))))))))))))</f>
        <v>0.10380454854310725</v>
      </c>
      <c r="AB23" s="50">
        <f>IF($AB$3=Database!$A$11,
_xlfn.FORECAST.LINEAR(
R23,
INDEX('DS2024'!$B$20:$B$35,MATCH(R23,'DS2024'!$A$20:$A$35,1)):
INDEX('DS2024'!$B$20:$B$35,MATCH(R23,'DS2024'!$A$20:$A$35,1)+1),
INDEX('DS2024'!$A$20:$A$35,MATCH(R23,'DS2024'!$A$20:$A$35,1)):
INDEX('DS2024'!$A$20:$A$35,MATCH(R23,'DS2024'!$A$20:$A$35,1)+1)),
IF($AB$3=Database!$A$12,
_xlfn.FORECAST.LINEAR(
R23,
INDEX('DS2024'!$E$20:$E$35,MATCH(R23,'DS2024'!$D$20:$D$35,1)):
INDEX('DS2024'!$E$20:$E$35,MATCH(R23,'DS2024'!$D$20:$D$35,1)+1),
INDEX('DS2024'!$D$20:$D$35,MATCH(R23,'DS2024'!$D$20:$D$35,1)):
INDEX('DS2024'!$D$20:$D$35,MATCH(R23,'DS2024'!$D$20:$D$35,1)+1)),
IF($AB$3=Database!$A$13,
_xlfn.FORECAST.LINEAR(
R23,
INDEX('DS2024'!$H$20:$H$35,MATCH(R23,'DS2024'!$G$20:$G$35,1)):
INDEX('DS2024'!$H$20:$H$35,MATCH(R23,'DS2024'!$G$20:$G$35,1)+1),
INDEX('DS2024'!$G$20:$G$35,MATCH(R23,'DS2024'!$G$20:$G$35,1)):
INDEX('DS2024'!$G$20:$G$35,MATCH(R23,'DS2024'!$G$20:$G$35,1)+1)),
IF($AB$3=Database!$A$14,
_xlfn.FORECAST.LINEAR(
R23,
INDEX('DS2024'!$K$20:$K$35,MATCH(R23,'DS2024'!$J$20:$J$35,1)):
INDEX('DS2024'!$K$20:$K$35,MATCH(R23,'DS2024'!$J$20:$J$35,1)+1),
INDEX('DS2024'!$J$20:$J$35,MATCH(R23,'DS2024'!$J$20:$J$35,1)):
INDEX('DS2024'!$J$20:$J$35,MATCH(R23,'DS2024'!$J$20:$J$35,1)+1)),
IF($AB$3=Database!$A$15,
_xlfn.FORECAST.LINEAR(
R23,
INDEX('DS2024'!$N$20:$N$35,MATCH(R23,'DS2024'!$M$20:$M$35,1)):
INDEX('DS2024'!$N$20:$N$35,MATCH(R23,'DS2024'!$M$20:$M$35,1)+1),
INDEX('DS2024'!$M$20:$M$35,MATCH(R23,'DS2024'!$M$20:$M$35,1)):
INDEX('DS2024'!$M$20:$M$35,MATCH(R23,'DS2024'!$M$20:$M$35,1)+1)),
IF($AB$3=Database!$A$16,
_xlfn.FORECAST.LINEAR(
R23,
INDEX('DS2024'!$Q$20:$Q$35,MATCH(R23,'DS2024'!$P$20:$P$35,1)):
INDEX('DS2024'!$Q$20:$Q$35,MATCH(R23,'DS2024'!$P$20:$P$35,1)+1),
INDEX('DS2024'!$P$20:$P$35,MATCH(R23,'DS2024'!$P$20:$P$35,1)):
INDEX('DS2024'!$P$20:$P$35,MATCH(R23,'DS2024'!$P$20:$P$35,1)+1)),
IF($AB$3=Database!$A$17,
_xlfn.FORECAST.LINEAR(
R23,
INDEX('DS2024'!$T$20:$T$35,MATCH(R23,'DS2024'!$S$20:$S$35,1)):
INDEX('DS2024'!$T$20:$T$35,MATCH(R23,'DS2024'!$S$20:$S$35,1)+1),
INDEX('DS2024'!$S$20:$S$35,MATCH(R23,'DS2024'!$S$20:$S$35,1)):
INDEX('DS2024'!$S$20:$S$35,MATCH(R23,'DS2024'!$S$20:$S$35,1)+1)),
IF($AB$3=Database!$A$18,
_xlfn.FORECAST.LINEAR(
R23,
INDEX('DS2024'!$W$20:$W$35,MATCH(R23,'DS2024'!$V$20:$V$35,1)):
INDEX('DS2024'!$W$20:$W$35,MATCH(R23,'DS2024'!$V$20:$V$35,1)+1),
INDEX('DS2024'!$V$20:$V$35,MATCH(R23,'DS2024'!$V$20:$V$35,1)):
INDEX('DS2024'!$V$20:$V$35,MATCH(R23,'DS2024'!$V$20:$V$35,1)+1)),
IF($AB$3=Database!$A$19,
_xlfn.FORECAST.LINEAR(
R23,
INDEX('DS2024'!$Z$20:$Z$35,MATCH(R23,'DS2024'!$Y$20:$Y$35,1)):
INDEX('DS2024'!$Z$20:$Z$35,MATCH(R23,'DS2024'!$Y$20:$Y$35,1)+1),
INDEX('DS2024'!$Y$20:$Y$35,MATCH(R23,'DS2024'!$Y$20:$Y$35,1)):
INDEX('DS2024'!$Y$20:$Y$35,MATCH(R23,'DS2024'!$Y$20:$Y$35,1)+1)),
IF($AB$3=Database!$A$20,
_xlfn.FORECAST.LINEAR(
R23,
INDEX('DS2024'!$AC$20:$AC$35,MATCH(R23,'DS2024'!$AB$20:$AB$35,1)):
INDEX('DS2024'!$AC$20:$AC$35,MATCH(R23,'DS2024'!$AB$20:$AB$35,1)+1),
INDEX('DS2024'!$AB$20:$AB$35,MATCH(R23,'DS2024'!$AB$20:$AB$35,1)):
INDEX('DS2024'!$AB$20:$AB$35,MATCH(R23,'DS2024'!$AB$20:$AB$35,1)+1)),
IF($AB$3=Database!$A$2,
_xlfn.FORECAST.LINEAR(
R23,
INDEX('DS2024'!$B$5:$B$15,MATCH(R23,'DS2024'!$A$5:$A$15,1)):
INDEX('DS2024'!$B$5:$B$15,MATCH(R23,'DS2024'!$A$5:$A$15,1)+1),
INDEX('DS2024'!$A$5:$A$15,MATCH(R23,'DS2024'!$A$5:$A$15,1)):
INDEX('DS2024'!$A$5:$A$15,MATCH(R23,'DS2024'!$A$5:$A$15,1)+1)),
IF($AB$3=Database!$A$3,
_xlfn.FORECAST.LINEAR(
R23,
INDEX('DS2024'!$E$5:$E$15,MATCH(R23,'DS2024'!$D$5:$D$15,1)):
INDEX('DS2024'!$E$5:$E$15,MATCH(R23,'DS2024'!$D$5:$D$15,1)+1),
INDEX('DS2024'!$D$5:$D$15,MATCH(R23,'DS2024'!$D$5:$D$15,1)):
INDEX('DS2024'!$D$5:$D$15,MATCH(R23,'DS2024'!$D$5:$D$15,1)+1)),
IF($AB$3=Database!$A$4,
_xlfn.FORECAST.LINEAR(
R23,
INDEX('DS2024'!$H$5:$H$15,MATCH(R23,'DS2024'!$G$5:$G$15,1)):
INDEX('DS2024'!$H$5:$H$15,MATCH(R23,'DS2024'!$G$5:$G$15,1)+1),
INDEX('DS2024'!$G$5:$G$15,MATCH(R23,'DS2024'!$G$5:$G$15,1)):
INDEX('DS2024'!$G$5:$G$15,MATCH(R23,'DS2024'!$G$5:$G$15,1)+1)),
IF($AB$3=Database!$A$5,
_xlfn.FORECAST.LINEAR(
R23,
INDEX('DS2024'!$K$5:$K$15,MATCH(R23,'DS2024'!$J$5:$J$15,1)):
INDEX('DS2024'!$K$5:$K$15,MATCH(R23,'DS2024'!$J$5:$J$15,1)+1),
INDEX('DS2024'!$J$5:$J$15,MATCH(R23,'DS2024'!$J$5:$J$15,1)):
INDEX('DS2024'!$J$5:$J$15,MATCH(R23,'DS2024'!$J$5:$J$15,1)+1)),
IF($AB$3=Database!$A$6,
_xlfn.FORECAST.LINEAR(
R23,
INDEX('DS2024'!$N$5:$N$15,MATCH(R23,'DS2024'!$M$5:$M$15,1)):
INDEX('DS2024'!$N$5:$N$15,MATCH(R23,'DS2024'!$M$5:$M$15,1)+1),
INDEX('DS2024'!$M$5:$M$15,MATCH(R23,'DS2024'!$M$5:$M$15,1)):
INDEX('DS2024'!$M$5:$M$15,MATCH(R23,'DS2024'!$M$5:$M$15,1)+1)),
IF($AB$3=Database!$A$7,
_xlfn.FORECAST.LINEAR(
R23,
INDEX('DS2024'!$Q$5:$Q$15,MATCH(R23,'DS2024'!$P$5:$P$15,1)):
INDEX('DS2024'!$Q$5:$Q$15,MATCH(R23,'DS2024'!$P$5:$P$15,1)+1),
INDEX('DS2024'!$P$5:$P$15,MATCH(R23,'DS2024'!$P$5:$P$15,1)):
INDEX('DS2024'!$P$5:$P$15,MATCH(R23,'DS2024'!$P$5:$P$15,1)+1)),
IF($AB$3=Database!$A$8,
_xlfn.FORECAST.LINEAR(
R23,
INDEX('DS2024'!$T$5:$T$15,MATCH(R23,'DS2024'!$S$5:$S$15,1)):
INDEX('DS2024'!$T$5:$T$15,MATCH(R23,'DS2024'!$S$5:$S$15,1)+1),
INDEX('DS2024'!$S$5:$S$15,MATCH(R23,'DS2024'!$S$5:$S$15,1)):
INDEX('DS2024'!$S$5:$S$15,MATCH(R23,'DS2024'!$S$5:$S$15,1)+1)),
IF($AB$3=Database!$A$9,
_xlfn.FORECAST.LINEAR(
R23,
INDEX('DS2024'!$W$5:$W$15,MATCH(R23,'DS2024'!$V$5:$V$15,1)):
INDEX('DS2024'!$W$5:$W$15,MATCH(R23,'DS2024'!$V$5:$V$15,1)+1),
INDEX('DS2024'!$V$5:$V$15,MATCH(R23,'DS2024'!$V$5:$V$15,1)):
INDEX('DS2024'!$V$5:$V$15,MATCH(R23,'DS2024'!$V$5:$V$15,1)+1)),
IF($AB$3=Database!$A$10,
_xlfn.FORECAST.LINEAR(
R23,
INDEX('DS2024'!$Z$5:$Z$15,MATCH(R23,'DS2024'!$Y$5:$Y$15,1)):
INDEX('DS2024'!$Z$5:$Z$15,MATCH(R23,'DS2024'!$Y$5:$Y$15,1)+1),
INDEX('DS2024'!$Y$5:$Y$15,MATCH(R23,'DS2024'!$Y$5:$Y$15,1)):
INDEX('DS2024'!$Y$5:$Y$15,MATCH(R23,'DS2024'!$Y$5:$Y$15,1)+1))
)))))))))))))))))))</f>
        <v>0.10468531915744035</v>
      </c>
      <c r="AC23" s="82">
        <f t="shared" si="0"/>
        <v>0.46460462313069184</v>
      </c>
      <c r="AD23" s="82">
        <f t="shared" si="1"/>
        <v>0.46534873117786207</v>
      </c>
      <c r="AE23" s="82">
        <f t="shared" si="2"/>
        <v>0.33510739390264388</v>
      </c>
      <c r="AF23" s="82">
        <f t="shared" si="3"/>
        <v>0.46470655573989317</v>
      </c>
      <c r="AG23" s="82">
        <f t="shared" si="4"/>
        <v>0.46356083321246933</v>
      </c>
      <c r="AH23" s="82">
        <f t="shared" si="5"/>
        <v>0.20116303179117515</v>
      </c>
      <c r="AI23" s="82">
        <f t="shared" si="6"/>
        <v>0.46303554049971807</v>
      </c>
      <c r="AJ23" s="83">
        <f t="shared" si="7"/>
        <v>0.46355199905300526</v>
      </c>
      <c r="AK23" s="83">
        <f t="shared" si="8"/>
        <v>0.46462161189889201</v>
      </c>
      <c r="AL23" s="42"/>
      <c r="AM23" s="42"/>
      <c r="AN23" s="42"/>
      <c r="AO23" s="42"/>
      <c r="AP23" s="42"/>
      <c r="AQ23" s="42"/>
      <c r="AR23" s="42"/>
      <c r="AS23" s="42"/>
      <c r="AT23" s="42"/>
      <c r="BD23" s="83" t="e">
        <f>#REF!/10</f>
        <v>#REF!</v>
      </c>
      <c r="BE23" s="83" t="e">
        <f>#REF!/10</f>
        <v>#REF!</v>
      </c>
      <c r="BF23" s="83" t="e">
        <f>#REF!/10</f>
        <v>#REF!</v>
      </c>
      <c r="BG23" s="83" t="e">
        <f>#REF!/10</f>
        <v>#REF!</v>
      </c>
      <c r="BH23" s="83">
        <f t="shared" si="9"/>
        <v>0</v>
      </c>
      <c r="BI23" s="83">
        <f t="shared" si="10"/>
        <v>0</v>
      </c>
      <c r="BJ23" s="83">
        <f t="shared" si="11"/>
        <v>0</v>
      </c>
      <c r="BK23" s="83">
        <f t="shared" si="12"/>
        <v>0</v>
      </c>
      <c r="BL23" s="83">
        <f t="shared" si="13"/>
        <v>0</v>
      </c>
    </row>
    <row r="24" spans="1:64" ht="14.25" customHeight="1">
      <c r="A24" s="31">
        <v>18</v>
      </c>
      <c r="B24" s="42">
        <f>'Evaluasi 100 C'!B24</f>
        <v>108.264</v>
      </c>
      <c r="C24" s="42">
        <f>'Evaluasi 100 C'!C24</f>
        <v>-0.3599482903419316</v>
      </c>
      <c r="D24" s="42">
        <f>'Evaluasi 100 C'!E24</f>
        <v>109.408</v>
      </c>
      <c r="E24" s="42">
        <f>'Evaluasi 100 C'!F24</f>
        <v>-0.36008554289142169</v>
      </c>
      <c r="F24" s="42">
        <f>'Evaluasi 100 C'!H24</f>
        <v>108.06699999999999</v>
      </c>
      <c r="G24" s="42">
        <f>'Evaluasi 100 C'!I24</f>
        <v>-0.23062390810099315</v>
      </c>
      <c r="H24" s="42">
        <f>'Evaluasi 100 C'!K24</f>
        <v>108.468</v>
      </c>
      <c r="I24" s="42">
        <f>'Evaluasi 100 C'!L24</f>
        <v>-0.35997276544691059</v>
      </c>
      <c r="J24" s="42">
        <f>'Evaluasi 100 C'!N24</f>
        <v>106.72499999999999</v>
      </c>
      <c r="K24" s="42">
        <f>'Evaluasi 100 C'!O24</f>
        <v>-0.35976364727054588</v>
      </c>
      <c r="L24" s="42">
        <f>'Evaluasi 100 C'!Q24</f>
        <v>108.124</v>
      </c>
      <c r="M24" s="42">
        <f>'Evaluasi 100 C'!R24</f>
        <v>-1.7725551294343223E-2</v>
      </c>
      <c r="N24" s="42">
        <f>'Evaluasi 100 C'!T24</f>
        <v>106.142</v>
      </c>
      <c r="O24" s="42">
        <f>'Evaluasi 100 C'!U24</f>
        <v>-0.35969370125974803</v>
      </c>
      <c r="P24" s="42">
        <f>'Evaluasi 100 C'!W24</f>
        <v>106.76300000000001</v>
      </c>
      <c r="Q24" s="42">
        <f>'Evaluasi 100 C'!X24</f>
        <v>-0.35976820635872825</v>
      </c>
      <c r="R24" s="42">
        <f>'Evaluasi 100 C'!Z24</f>
        <v>108.313</v>
      </c>
      <c r="S24" s="50">
        <f>'Evaluasi 100 C'!AA24</f>
        <v>-0.35995416916616674</v>
      </c>
      <c r="T24" s="50">
        <f>IF($T$3=Database!$A$11,
_xlfn.FORECAST.LINEAR(
B24,
INDEX('DS2024'!$B$20:$B$35,MATCH(B24,'DS2024'!$A$20:$A$35,1)):
INDEX('DS2024'!$B$20:$B$35,MATCH(B24,'DS2024'!$A$20:$A$35,1)+1),
INDEX('DS2024'!$A$20:$A$35,MATCH(B24,'DS2024'!$A$20:$A$35,1)):
INDEX('DS2024'!$A$20:$A$35,MATCH(B24,'DS2024'!$A$20:$A$35,1)+1)),
IF($T$3=Database!$A$12,
_xlfn.FORECAST.LINEAR(
B24,
INDEX('DS2024'!$E$20:$E$35,MATCH(B24,'DS2024'!$D$20:$D$35,1)):
INDEX('DS2024'!$E$20:$E$35,MATCH(B24,'DS2024'!$D$20:$D$35,1)+1),
INDEX('DS2024'!$D$20:$D$35,MATCH(B24,'DS2024'!$D$20:$D$35,1)):
INDEX('DS2024'!$D$20:$D$35,MATCH(B24,'DS2024'!$D$20:$D$35,1)+1)),
IF($T$3=Database!$A$13,
_xlfn.FORECAST.LINEAR(
B24,
INDEX('DS2024'!$H$20:$H$35,MATCH(B24,'DS2024'!$G$20:$G$35,1)):
INDEX('DS2024'!$H$20:$H$35,MATCH(B24,'DS2024'!$G$20:$G$35,1)+1),
INDEX('DS2024'!$G$20:$G$35,MATCH(B24,'DS2024'!$G$20:$G$35,1)):
INDEX('DS2024'!$G$20:$G$35,MATCH(B24,'DS2024'!$G$20:$G$35,1)+1)),
IF($T$3=Database!$A$14,
_xlfn.FORECAST.LINEAR(
B24,
INDEX('DS2024'!$K$20:$K$35,MATCH(B24,'DS2024'!$J$20:$J$35,1)):
INDEX('DS2024'!$K$20:$K$35,MATCH(B24,'DS2024'!$J$20:$J$35,1)+1),
INDEX('DS2024'!$J$20:$J$35,MATCH(B24,'DS2024'!$J$20:$J$35,1)):
INDEX('DS2024'!$J$20:$J$35,MATCH(B24,'DS2024'!$J$20:$J$35,1)+1)),
IF($T$3=Database!$A$15,
_xlfn.FORECAST.LINEAR(
B24,
INDEX('DS2024'!$N$20:$N$35,MATCH(B24,'DS2024'!$M$20:$M$35,1)):
INDEX('DS2024'!$N$20:$N$35,MATCH(B24,'DS2024'!$M$20:$M$35,1)+1),
INDEX('DS2024'!$M$20:$M$35,MATCH(B24,'DS2024'!$M$20:$M$35,1)):
INDEX('DS2024'!$M$20:$M$35,MATCH(B24,'DS2024'!$M$20:$M$35,1)+1)),
IF($T$3=Database!$A$16,
_xlfn.FORECAST.LINEAR(
B24,
INDEX('DS2024'!$Q$20:$Q$35,MATCH(B24,'DS2024'!$P$20:$P$35,1)):
INDEX('DS2024'!$Q$20:$Q$35,MATCH(B24,'DS2024'!$P$20:$P$35,1)+1),
INDEX('DS2024'!$P$20:$P$35,MATCH(B24,'DS2024'!$P$20:$P$35,1)):
INDEX('DS2024'!$P$20:$P$35,MATCH(B24,'DS2024'!$P$20:$P$35,1)+1)),
IF($T$3=Database!$A$17,
_xlfn.FORECAST.LINEAR(
B24,
INDEX('DS2024'!$T$20:$T$35,MATCH(B24,'DS2024'!$S$20:$S$35,1)):
INDEX('DS2024'!$T$20:$T$35,MATCH(B24,'DS2024'!$S$20:$S$35,1)+1),
INDEX('DS2024'!$S$20:$S$35,MATCH(B24,'DS2024'!$S$20:$S$35,1)):
INDEX('DS2024'!$S$20:$S$35,MATCH(B24,'DS2024'!$S$20:$S$35,1)+1)),
IF($T$3=Database!$A$18,
_xlfn.FORECAST.LINEAR(
B24,
INDEX('DS2024'!$W$20:$W$35,MATCH(B24,'DS2024'!$V$20:$V$35,1)):
INDEX('DS2024'!$W$20:$W$35,MATCH(B24,'DS2024'!$V$20:$V$35,1)+1),
INDEX('DS2024'!$V$20:$V$35,MATCH(B24,'DS2024'!$V$20:$V$35,1)):
INDEX('DS2024'!$V$20:$V$35,MATCH(B24,'DS2024'!$V$20:$V$35,1)+1)),
IF($T$3=Database!$A$19,
_xlfn.FORECAST.LINEAR(
B24,
INDEX('DS2024'!$Z$20:$Z$35,MATCH(B24,'DS2024'!$Y$20:$Y$35,1)):
INDEX('DS2024'!$Z$20:$Z$35,MATCH(B24,'DS2024'!$Y$20:$Y$35,1)+1),
INDEX('DS2024'!$Y$20:$Y$35,MATCH(B24,'DS2024'!$Y$20:$Y$35,1)):
INDEX('DS2024'!$Y$20:$Y$35,MATCH(B24,'DS2024'!$Y$20:$Y$35,1)+1)),
IF($T$3=Database!$A$20,
_xlfn.FORECAST.LINEAR(
B24,
INDEX('DS2024'!$AC$20:$AC$35,MATCH(B24,'DS2024'!$AB$20:$AB$35,1)):
INDEX('DS2024'!$AC$20:$AC$35,MATCH(B24,'DS2024'!$AB$20:$AB$35,1)+1),
INDEX('DS2024'!$AB$20:$AB$35,MATCH(B24,'DS2024'!$AB$20:$AB$35,1)):
INDEX('DS2024'!$AB$20:$AB$35,MATCH(B24,'DS2024'!$AB$20:$AB$35,1)+1)),
IF($T$3=Database!$A$2,
_xlfn.FORECAST.LINEAR(
B24,
INDEX('DS2024'!$B$5:$B$15,MATCH(B24,'DS2024'!$A$5:$A$15,1)):
INDEX('DS2024'!$B$5:$B$15,MATCH(B24,'DS2024'!$A$5:$A$15,1)+1),
INDEX('DS2024'!$A$5:$A$15,MATCH(B24,'DS2024'!$A$5:$A$15,1)):
INDEX('DS2024'!$A$5:$A$15,MATCH(B24,'DS2024'!$A$5:$A$15,1)+1)),
IF($T$3=Database!$A$3,
_xlfn.FORECAST.LINEAR(
B24,
INDEX('DS2024'!$E$5:$E$15,MATCH(B24,'DS2024'!$D$5:$D$15,1)):
INDEX('DS2024'!$E$5:$E$15,MATCH(B24,'DS2024'!$D$5:$D$15,1)+1),
INDEX('DS2024'!$D$5:$D$15,MATCH(B24,'DS2024'!$D$5:$D$15,1)):
INDEX('DS2024'!$D$5:$D$15,MATCH(B24,'DS2024'!$D$5:$D$15,1)+1)),
IF($T$3=Database!$A$4,
_xlfn.FORECAST.LINEAR(
B24,
INDEX('DS2024'!$H$5:$H$15,MATCH(B24,'DS2024'!$G$5:$G$15,1)):
INDEX('DS2024'!$H$5:$H$15,MATCH(B24,'DS2024'!$G$5:$G$15,1)+1),
INDEX('DS2024'!$G$5:$G$15,MATCH(B24,'DS2024'!$G$5:$G$15,1)):
INDEX('DS2024'!$G$5:$G$15,MATCH(B24,'DS2024'!$G$5:$G$15,1)+1)),
IF($T$3=Database!$A$5,
_xlfn.FORECAST.LINEAR(
B24,
INDEX('DS2024'!$K$5:$K$15,MATCH(B24,'DS2024'!$J$5:$J$15,1)):
INDEX('DS2024'!$K$5:$K$15,MATCH(B24,'DS2024'!$J$5:$J$15,1)+1),
INDEX('DS2024'!$J$5:$J$15,MATCH(B24,'DS2024'!$J$5:$J$15,1)):
INDEX('DS2024'!$J$5:$J$15,MATCH(B24,'DS2024'!$J$5:$J$15,1)+1)),
IF($T$3=Database!$A$6,
_xlfn.FORECAST.LINEAR(
B24,
INDEX('DS2024'!$N$5:$N$15,MATCH(B24,'DS2024'!$M$5:$M$15,1)):
INDEX('DS2024'!$N$5:$N$15,MATCH(B24,'DS2024'!$M$5:$M$15,1)+1),
INDEX('DS2024'!$M$5:$M$15,MATCH(B24,'DS2024'!$M$5:$M$15,1)):
INDEX('DS2024'!$M$5:$M$15,MATCH(B24,'DS2024'!$M$5:$M$15,1)+1)),
IF($T$3=Database!$A$7,
_xlfn.FORECAST.LINEAR(
B24,
INDEX('DS2024'!$Q$5:$Q$15,MATCH(B24,'DS2024'!$P$5:$P$15,1)):
INDEX('DS2024'!$Q$5:$Q$15,MATCH(B24,'DS2024'!$P$5:$P$15,1)+1),
INDEX('DS2024'!$P$5:$P$15,MATCH(B24,'DS2024'!$P$5:$P$15,1)):
INDEX('DS2024'!$P$5:$P$15,MATCH(B24,'DS2024'!$P$5:$P$15,1)+1)),
IF($T$3=Database!$A$8,
_xlfn.FORECAST.LINEAR(
B24,
INDEX('DS2024'!$T$5:$T$15,MATCH(B24,'DS2024'!$S$5:$S$15,1)):
INDEX('DS2024'!$T$5:$T$15,MATCH(B24,'DS2024'!$S$5:$S$15,1)+1),
INDEX('DS2024'!$S$5:$S$15,MATCH(B24,'DS2024'!$S$5:$S$15,1)):
INDEX('DS2024'!$S$5:$S$15,MATCH(B24,'DS2024'!$S$5:$S$15,1)+1)),
IF($T$3=Database!$A$9,
_xlfn.FORECAST.LINEAR(
B24,
INDEX('DS2024'!$W$5:$W$15,MATCH(B24,'DS2024'!$V$5:$V$15,1)):
INDEX('DS2024'!$W$5:$W$15,MATCH(B24,'DS2024'!$V$5:$V$15,1)+1),
INDEX('DS2024'!$V$5:$V$15,MATCH(B24,'DS2024'!$V$5:$V$15,1)):
INDEX('DS2024'!$V$5:$V$15,MATCH(B24,'DS2024'!$V$5:$V$15,1)+1)),
IF($T$3=Database!$A$10,
_xlfn.FORECAST.LINEAR(
B24,
INDEX('DS2024'!$Z$5:$Z$15,MATCH(B24,'DS2024'!$Y$5:$Y$15,1)):
INDEX('DS2024'!$Z$5:$Z$15,MATCH(B24,'DS2024'!$Y$5:$Y$15,1)+1),
INDEX('DS2024'!$Y$5:$Y$15,MATCH(B24,'DS2024'!$Y$5:$Y$15,1)):
INDEX('DS2024'!$Y$5:$Y$15,MATCH(B24,'DS2024'!$Y$5:$Y$15,1)+1))
)))))))))))))))))))</f>
        <v>0.10474127662976138</v>
      </c>
      <c r="U24" s="50">
        <f>IF($U$3=Database!$A$11,
_xlfn.FORECAST.LINEAR(
D24,
INDEX('DS2024'!$B$20:$B$35,MATCH(D24,'DS2024'!$A$20:$A$35,1)):
INDEX('DS2024'!$B$20:$B$35,MATCH(D24,'DS2024'!$A$20:$A$35,1)+1),
INDEX('DS2024'!$A$20:$A$35,MATCH(D24,'DS2024'!$A$20:$A$35,1)):
INDEX('DS2024'!$A$20:$A$35,MATCH(D24,'DS2024'!$A$20:$A$35,1)+1)),
IF($U$3=Database!$A$12,
_xlfn.FORECAST.LINEAR(
D24,
INDEX('DS2024'!$E$20:$E$35,MATCH(D24,'DS2024'!$D$20:$D$35,1)):
INDEX('DS2024'!$E$20:$E$35,MATCH(D24,'DS2024'!$D$20:$D$35,1)+1),
INDEX('DS2024'!$D$20:$D$35,MATCH(D24,'DS2024'!$D$20:$D$35,1)):
INDEX('DS2024'!$D$20:$D$35,MATCH(D24,'DS2024'!$D$20:$D$35,1)+1)),
IF($U$3=Database!$A$13,
_xlfn.FORECAST.LINEAR(
D24,
INDEX('DS2024'!$H$20:$H$35,MATCH(D24,'DS2024'!$G$20:$G$35,1)):
INDEX('DS2024'!$H$20:$H$35,MATCH(D24,'DS2024'!$G$20:$G$35,1)+1),
INDEX('DS2024'!$G$20:$G$35,MATCH(D24,'DS2024'!$G$20:$G$35,1)):
INDEX('DS2024'!$G$20:$G$35,MATCH(D24,'DS2024'!$G$20:$G$35,1)+1)),
IF($U$3=Database!$A$14,
_xlfn.FORECAST.LINEAR(
D24,
INDEX('DS2024'!$K$20:$K$35,MATCH(D24,'DS2024'!$J$20:$J$35,1)):
INDEX('DS2024'!$K$20:$K$35,MATCH(D24,'DS2024'!$J$20:$J$35,1)+1),
INDEX('DS2024'!$J$20:$J$35,MATCH(D24,'DS2024'!$J$20:$J$35,1)):
INDEX('DS2024'!$J$20:$J$35,MATCH(D24,'DS2024'!$J$20:$J$35,1)+1)),
IF($U$3=Database!$A$15,
_xlfn.FORECAST.LINEAR(
D24,
INDEX('DS2024'!$N$20:$N$35,MATCH(D24,'DS2024'!$M$20:$M$35,1)):
INDEX('DS2024'!$N$20:$N$35,MATCH(D24,'DS2024'!$M$20:$M$35,1)+1),
INDEX('DS2024'!$M$20:$M$35,MATCH(D24,'DS2024'!$M$20:$M$35,1)):
INDEX('DS2024'!$M$20:$M$35,MATCH(D24,'DS2024'!$M$20:$M$35,1)+1)),
IF($U$3=Database!$A$16,
_xlfn.FORECAST.LINEAR(
D24,
INDEX('DS2024'!$Q$20:$Q$35,MATCH(D24,'DS2024'!$P$20:$P$35,1)):
INDEX('DS2024'!$Q$20:$Q$35,MATCH(D24,'DS2024'!$P$20:$P$35,1)+1),
INDEX('DS2024'!$P$20:$P$35,MATCH(D24,'DS2024'!$P$20:$P$35,1)):
INDEX('DS2024'!$P$20:$P$35,MATCH(D24,'DS2024'!$P$20:$P$35,1)+1)),
IF($U$3=Database!$A$17,
_xlfn.FORECAST.LINEAR(
D24,
INDEX('DS2024'!$T$20:$T$35,MATCH(D24,'DS2024'!$S$20:$S$35,1)):
INDEX('DS2024'!$T$20:$T$35,MATCH(D24,'DS2024'!$S$20:$S$35,1)+1),
INDEX('DS2024'!$S$20:$S$35,MATCH(D24,'DS2024'!$S$20:$S$35,1)):
INDEX('DS2024'!$S$20:$S$35,MATCH(D24,'DS2024'!$S$20:$S$35,1)+1)),
IF($U$3=Database!$A$18,
_xlfn.FORECAST.LINEAR(
D24,
INDEX('DS2024'!$W$20:$W$35,MATCH(D24,'DS2024'!$V$20:$V$35,1)):
INDEX('DS2024'!$W$20:$W$35,MATCH(D24,'DS2024'!$V$20:$V$35,1)+1),
INDEX('DS2024'!$V$20:$V$35,MATCH(D24,'DS2024'!$V$20:$V$35,1)):
INDEX('DS2024'!$V$20:$V$35,MATCH(D24,'DS2024'!$V$20:$V$35,1)+1)),
IF($U$3=Database!$A$19,
_xlfn.FORECAST.LINEAR(
D24,
INDEX('DS2024'!$Z$20:$Z$35,MATCH(D24,'DS2024'!$Y$20:$Y$35,1)):
INDEX('DS2024'!$Z$20:$Z$35,MATCH(D24,'DS2024'!$Y$20:$Y$35,1)+1),
INDEX('DS2024'!$Y$20:$Y$35,MATCH(D24,'DS2024'!$Y$20:$Y$35,1)):
INDEX('DS2024'!$Y$20:$Y$35,MATCH(D24,'DS2024'!$Y$20:$Y$35,1)+1)),
IF($U$3=Database!$A$20,
_xlfn.FORECAST.LINEAR(
D24,
INDEX('DS2024'!$AC$20:$AC$35,MATCH(D24,'DS2024'!$AB$20:$AB$35,1)):
INDEX('DS2024'!$AC$20:$AC$35,MATCH(D24,'DS2024'!$AB$20:$AB$35,1)+1),
INDEX('DS2024'!$AB$20:$AB$35,MATCH(D24,'DS2024'!$AB$20:$AB$35,1)):
INDEX('DS2024'!$AB$20:$AB$35,MATCH(D24,'DS2024'!$AB$20:$AB$35,1)+1)),
IF($U$3=Database!$A$2,
_xlfn.FORECAST.LINEAR(
D24,
INDEX('DS2024'!$B$5:$B$15,MATCH(D24,'DS2024'!$A$5:$A$15,1)):
INDEX('DS2024'!$B$5:$B$15,MATCH(D24,'DS2024'!$A$5:$A$15,1)+1),
INDEX('DS2024'!$A$5:$A$15,MATCH(D24,'DS2024'!$A$5:$A$15,1)):
INDEX('DS2024'!$A$5:$A$15,MATCH(D24,'DS2024'!$A$5:$A$15,1)+1)),
IF($U$3=Database!$A$3,
_xlfn.FORECAST.LINEAR(
D24,
INDEX('DS2024'!$E$5:$E$15,MATCH(D24,'DS2024'!$D$5:$D$15,1)):
INDEX('DS2024'!$E$5:$E$15,MATCH(D24,'DS2024'!$D$5:$D$15,1)+1),
INDEX('DS2024'!$D$5:$D$15,MATCH(D24,'DS2024'!$D$5:$D$15,1)):
INDEX('DS2024'!$D$5:$D$15,MATCH(D24,'DS2024'!$D$5:$D$15,1)+1)),
IF($U$3=Database!$A$4,
_xlfn.FORECAST.LINEAR(
D24,
INDEX('DS2024'!$H$5:$H$15,MATCH(D24,'DS2024'!$G$5:$G$15,1)):
INDEX('DS2024'!$H$5:$H$15,MATCH(D24,'DS2024'!$G$5:$G$15,1)+1),
INDEX('DS2024'!$G$5:$G$15,MATCH(D24,'DS2024'!$G$5:$G$15,1)):
INDEX('DS2024'!$G$5:$G$15,MATCH(D24,'DS2024'!$G$5:$G$15,1)+1)),
IF($U$3=Database!$A$5,
_xlfn.FORECAST.LINEAR(
D24,
INDEX('DS2024'!$K$5:$K$15,MATCH(D24,'DS2024'!$J$5:$J$15,1)):
INDEX('DS2024'!$K$5:$K$15,MATCH(D24,'DS2024'!$J$5:$J$15,1)+1),
INDEX('DS2024'!$J$5:$J$15,MATCH(D24,'DS2024'!$J$5:$J$15,1)):
INDEX('DS2024'!$J$5:$J$15,MATCH(D24,'DS2024'!$J$5:$J$15,1)+1)),
IF($U$3=Database!$A$6,
_xlfn.FORECAST.LINEAR(
D24,
INDEX('DS2024'!$N$5:$N$15,MATCH(D24,'DS2024'!$M$5:$M$15,1)):
INDEX('DS2024'!$N$5:$N$15,MATCH(D24,'DS2024'!$M$5:$M$15,1)+1),
INDEX('DS2024'!$M$5:$M$15,MATCH(D24,'DS2024'!$M$5:$M$15,1)):
INDEX('DS2024'!$M$5:$M$15,MATCH(D24,'DS2024'!$M$5:$M$15,1)+1)),
IF($U$3=Database!$A$7,
_xlfn.FORECAST.LINEAR(
D24,
INDEX('DS2024'!$Q$5:$Q$15,MATCH(D24,'DS2024'!$P$5:$P$15,1)):
INDEX('DS2024'!$Q$5:$Q$15,MATCH(D24,'DS2024'!$P$5:$P$15,1)+1),
INDEX('DS2024'!$P$5:$P$15,MATCH(D24,'DS2024'!$P$5:$P$15,1)):
INDEX('DS2024'!$P$5:$P$15,MATCH(D24,'DS2024'!$P$5:$P$15,1)+1)),
IF($U$3=Database!$A$8,
_xlfn.FORECAST.LINEAR(
D24,
INDEX('DS2024'!$T$5:$T$15,MATCH(D24,'DS2024'!$S$5:$S$15,1)):
INDEX('DS2024'!$T$5:$T$15,MATCH(D24,'DS2024'!$S$5:$S$15,1)+1),
INDEX('DS2024'!$S$5:$S$15,MATCH(D24,'DS2024'!$S$5:$S$15,1)):
INDEX('DS2024'!$S$5:$S$15,MATCH(D24,'DS2024'!$S$5:$S$15,1)+1)),
IF($U$3=Database!$A$9,
_xlfn.FORECAST.LINEAR(
D24,
INDEX('DS2024'!$W$5:$W$15,MATCH(D24,'DS2024'!$V$5:$V$15,1)):
INDEX('DS2024'!$W$5:$W$15,MATCH(D24,'DS2024'!$V$5:$V$15,1)+1),
INDEX('DS2024'!$V$5:$V$15,MATCH(D24,'DS2024'!$V$5:$V$15,1)):
INDEX('DS2024'!$V$5:$V$15,MATCH(D24,'DS2024'!$V$5:$V$15,1)+1)),
IF($U$3=Database!$A$10,
_xlfn.FORECAST.LINEAR(
D24,
INDEX('DS2024'!$Z$5:$Z$15,MATCH(D24,'DS2024'!$Y$5:$Y$15,1)):
INDEX('DS2024'!$Z$5:$Z$15,MATCH(D24,'DS2024'!$Y$5:$Y$15,1)+1),
INDEX('DS2024'!$Y$5:$Y$15,MATCH(D24,'DS2024'!$Y$5:$Y$15,1)):
INDEX('DS2024'!$Y$5:$Y$15,MATCH(D24,'DS2024'!$Y$5:$Y$15,1)+1))
)))))))))))))))))))</f>
        <v>0.10538143011311404</v>
      </c>
      <c r="V24" s="50">
        <f>IF($V$3=Database!$A$11,
_xlfn.FORECAST.LINEAR(
F24,
INDEX('DS2024'!$B$20:$B$35,MATCH(F24,'DS2024'!$A$20:$A$35,1)):
INDEX('DS2024'!$B$20:$B$35,MATCH(F24,'DS2024'!$A$20:$A$35,1)+1),
INDEX('DS2024'!$A$20:$A$35,MATCH(F24,'DS2024'!$A$20:$A$35,1)):
INDEX('DS2024'!$A$20:$A$35,MATCH(F24,'DS2024'!$A$20:$A$35,1)+1)),
IF($V$3=Database!$A$12,
_xlfn.FORECAST.LINEAR(
F24,
INDEX('DS2024'!$E$20:$E$35,MATCH(F24,'DS2024'!$D$20:$D$35,1)):
INDEX('DS2024'!$E$20:$E$35,MATCH(F24,'DS2024'!$D$20:$D$35,1)+1),
INDEX('DS2024'!$D$20:$D$35,MATCH(F24,'DS2024'!$D$20:$D$35,1)):
INDEX('DS2024'!$D$20:$D$35,MATCH(F24,'DS2024'!$D$20:$D$35,1)+1)),
IF($V$3=Database!$A$13,
_xlfn.FORECAST.LINEAR(
F24,
INDEX('DS2024'!$H$20:$H$35,MATCH(F24,'DS2024'!$G$20:$G$35,1)):
INDEX('DS2024'!$H$20:$H$35,MATCH(F24,'DS2024'!$G$20:$G$35,1)+1),
INDEX('DS2024'!$G$20:$G$35,MATCH(F24,'DS2024'!$G$20:$G$35,1)):
INDEX('DS2024'!$G$20:$G$35,MATCH(F24,'DS2024'!$G$20:$G$35,1)+1)),
IF($V$3=Database!$A$14,
_xlfn.FORECAST.LINEAR(
F24,
INDEX('DS2024'!$K$20:$K$35,MATCH(F24,'DS2024'!$J$20:$J$35,1)):
INDEX('DS2024'!$K$20:$K$35,MATCH(F24,'DS2024'!$J$20:$J$35,1)+1),
INDEX('DS2024'!$J$20:$J$35,MATCH(F24,'DS2024'!$J$20:$J$35,1)):
INDEX('DS2024'!$J$20:$J$35,MATCH(F24,'DS2024'!$J$20:$J$35,1)+1)),
IF($V$3=Database!$A$15,
_xlfn.FORECAST.LINEAR(
F24,
INDEX('DS2024'!$N$20:$N$35,MATCH(F24,'DS2024'!$M$20:$M$35,1)):
INDEX('DS2024'!$N$20:$N$35,MATCH(F24,'DS2024'!$M$20:$M$35,1)+1),
INDEX('DS2024'!$M$20:$M$35,MATCH(F24,'DS2024'!$M$20:$M$35,1)):
INDEX('DS2024'!$M$20:$M$35,MATCH(F24,'DS2024'!$M$20:$M$35,1)+1)),
IF($V$3=Database!$A$16,
_xlfn.FORECAST.LINEAR(
F24,
INDEX('DS2024'!$Q$20:$Q$35,MATCH(F24,'DS2024'!$P$20:$P$35,1)):
INDEX('DS2024'!$Q$20:$Q$35,MATCH(F24,'DS2024'!$P$20:$P$35,1)+1),
INDEX('DS2024'!$P$20:$P$35,MATCH(F24,'DS2024'!$P$20:$P$35,1)):
INDEX('DS2024'!$P$20:$P$35,MATCH(F24,'DS2024'!$P$20:$P$35,1)+1)),
IF($V$3=Database!$A$17,
_xlfn.FORECAST.LINEAR(
F24,
INDEX('DS2024'!$T$20:$T$35,MATCH(F24,'DS2024'!$S$20:$S$35,1)):
INDEX('DS2024'!$T$20:$T$35,MATCH(F24,'DS2024'!$S$20:$S$35,1)+1),
INDEX('DS2024'!$S$20:$S$35,MATCH(F24,'DS2024'!$S$20:$S$35,1)):
INDEX('DS2024'!$S$20:$S$35,MATCH(F24,'DS2024'!$S$20:$S$35,1)+1)),
IF($V$3=Database!$A$18,
_xlfn.FORECAST.LINEAR(
F24,
INDEX('DS2024'!$W$20:$W$35,MATCH(F24,'DS2024'!$V$20:$V$35,1)):
INDEX('DS2024'!$W$20:$W$35,MATCH(F24,'DS2024'!$V$20:$V$35,1)+1),
INDEX('DS2024'!$V$20:$V$35,MATCH(F24,'DS2024'!$V$20:$V$35,1)):
INDEX('DS2024'!$V$20:$V$35,MATCH(F24,'DS2024'!$V$20:$V$35,1)+1)),
IF($V$3=Database!$A$19,
_xlfn.FORECAST.LINEAR(
F24,
INDEX('DS2024'!$Z$20:$Z$35,MATCH(F24,'DS2024'!$Y$20:$Y$35,1)):
INDEX('DS2024'!$Z$20:$Z$35,MATCH(F24,'DS2024'!$Y$20:$Y$35,1)+1),
INDEX('DS2024'!$Y$20:$Y$35,MATCH(F24,'DS2024'!$Y$20:$Y$35,1)):
INDEX('DS2024'!$Y$20:$Y$35,MATCH(F24,'DS2024'!$Y$20:$Y$35,1)+1)),
IF($V$3=Database!$A$20,
_xlfn.FORECAST.LINEAR(
F24,
INDEX('DS2024'!$AC$20:$AC$35,MATCH(F24,'DS2024'!$AB$20:$AB$35,1)):
INDEX('DS2024'!$AC$20:$AC$35,MATCH(F24,'DS2024'!$AB$20:$AB$35,1)+1),
INDEX('DS2024'!$AB$20:$AB$35,MATCH(F24,'DS2024'!$AB$20:$AB$35,1)):
INDEX('DS2024'!$AB$20:$AB$35,MATCH(F24,'DS2024'!$AB$20:$AB$35,1)+1)),
IF($V$3=Database!$A$2,
_xlfn.FORECAST.LINEAR(
F24,
INDEX('DS2024'!$B$5:$B$15,MATCH(F24,'DS2024'!$A$5:$A$15,1)):
INDEX('DS2024'!$B$5:$B$15,MATCH(F24,'DS2024'!$A$5:$A$15,1)+1),
INDEX('DS2024'!$A$5:$A$15,MATCH(F24,'DS2024'!$A$5:$A$15,1)):
INDEX('DS2024'!$A$5:$A$15,MATCH(F24,'DS2024'!$A$5:$A$15,1)+1)),
IF($V$3=Database!$A$3,
_xlfn.FORECAST.LINEAR(
F24,
INDEX('DS2024'!$E$5:$E$15,MATCH(F24,'DS2024'!$D$5:$D$15,1)):
INDEX('DS2024'!$E$5:$E$15,MATCH(F24,'DS2024'!$D$5:$D$15,1)+1),
INDEX('DS2024'!$D$5:$D$15,MATCH(F24,'DS2024'!$D$5:$D$15,1)):
INDEX('DS2024'!$D$5:$D$15,MATCH(F24,'DS2024'!$D$5:$D$15,1)+1)),
IF($V$3=Database!$A$4,
_xlfn.FORECAST.LINEAR(
F24,
INDEX('DS2024'!$H$5:$H$15,MATCH(F24,'DS2024'!$G$5:$G$15,1)):
INDEX('DS2024'!$H$5:$H$15,MATCH(F24,'DS2024'!$G$5:$G$15,1)+1),
INDEX('DS2024'!$G$5:$G$15,MATCH(F24,'DS2024'!$G$5:$G$15,1)):
INDEX('DS2024'!$G$5:$G$15,MATCH(F24,'DS2024'!$G$5:$G$15,1)+1)),
IF($V$3=Database!$A$5,
_xlfn.FORECAST.LINEAR(
F24,
INDEX('DS2024'!$K$5:$K$15,MATCH(F24,'DS2024'!$J$5:$J$15,1)):
INDEX('DS2024'!$K$5:$K$15,MATCH(F24,'DS2024'!$J$5:$J$15,1)+1),
INDEX('DS2024'!$J$5:$J$15,MATCH(F24,'DS2024'!$J$5:$J$15,1)):
INDEX('DS2024'!$J$5:$J$15,MATCH(F24,'DS2024'!$J$5:$J$15,1)+1)),
IF($V$3=Database!$A$6,
_xlfn.FORECAST.LINEAR(
F24,
INDEX('DS2024'!$N$5:$N$15,MATCH(F24,'DS2024'!$M$5:$M$15,1)):
INDEX('DS2024'!$N$5:$N$15,MATCH(F24,'DS2024'!$M$5:$M$15,1)+1),
INDEX('DS2024'!$M$5:$M$15,MATCH(F24,'DS2024'!$M$5:$M$15,1)):
INDEX('DS2024'!$M$5:$M$15,MATCH(F24,'DS2024'!$M$5:$M$15,1)+1)),
IF($V$3=Database!$A$7,
_xlfn.FORECAST.LINEAR(
F24,
INDEX('DS2024'!$Q$5:$Q$15,MATCH(F24,'DS2024'!$P$5:$P$15,1)):
INDEX('DS2024'!$Q$5:$Q$15,MATCH(F24,'DS2024'!$P$5:$P$15,1)+1),
INDEX('DS2024'!$P$5:$P$15,MATCH(F24,'DS2024'!$P$5:$P$15,1)):
INDEX('DS2024'!$P$5:$P$15,MATCH(F24,'DS2024'!$P$5:$P$15,1)+1)),
IF($V$3=Database!$A$8,
_xlfn.FORECAST.LINEAR(
F24,
INDEX('DS2024'!$T$5:$T$15,MATCH(F24,'DS2024'!$S$5:$S$15,1)):
INDEX('DS2024'!$T$5:$T$15,MATCH(F24,'DS2024'!$S$5:$S$15,1)+1),
INDEX('DS2024'!$S$5:$S$15,MATCH(F24,'DS2024'!$S$5:$S$15,1)):
INDEX('DS2024'!$S$5:$S$15,MATCH(F24,'DS2024'!$S$5:$S$15,1)+1)),
IF($V$3=Database!$A$9,
_xlfn.FORECAST.LINEAR(
F24,
INDEX('DS2024'!$W$5:$W$15,MATCH(F24,'DS2024'!$V$5:$V$15,1)):
INDEX('DS2024'!$W$5:$W$15,MATCH(F24,'DS2024'!$V$5:$V$15,1)+1),
INDEX('DS2024'!$V$5:$V$15,MATCH(F24,'DS2024'!$V$5:$V$15,1)):
INDEX('DS2024'!$V$5:$V$15,MATCH(F24,'DS2024'!$V$5:$V$15,1)+1)),
IF($V$3=Database!$A$10,
_xlfn.FORECAST.LINEAR(
F24,
INDEX('DS2024'!$Z$5:$Z$15,MATCH(F24,'DS2024'!$Y$5:$Y$15,1)):
INDEX('DS2024'!$Z$5:$Z$15,MATCH(F24,'DS2024'!$Y$5:$Y$15,1)+1),
INDEX('DS2024'!$Y$5:$Y$15,MATCH(F24,'DS2024'!$Y$5:$Y$15,1)):
INDEX('DS2024'!$Y$5:$Y$15,MATCH(F24,'DS2024'!$Y$5:$Y$15,1)+1))
)))))))))))))))))))</f>
        <v>0.10494682552374858</v>
      </c>
      <c r="W24" s="50">
        <f>IF($W$3=Database!$A$11,
_xlfn.FORECAST.LINEAR(
H24,
INDEX('DS2024'!$B$20:$B$35,MATCH(H24,'DS2024'!$A$20:$A$35,1)):
INDEX('DS2024'!$B$20:$B$35,MATCH(H24,'DS2024'!$A$20:$A$35,1)+1),
INDEX('DS2024'!$A$20:$A$35,MATCH(H24,'DS2024'!$A$20:$A$35,1)):
INDEX('DS2024'!$A$20:$A$35,MATCH(H24,'DS2024'!$A$20:$A$35,1)+1)),
IF($W$3=Database!$A$12,
_xlfn.FORECAST.LINEAR(
H24,
INDEX('DS2024'!$E$20:$E$35,MATCH(H24,'DS2024'!$D$20:$D$35,1)):
INDEX('DS2024'!$E$20:$E$35,MATCH(H24,'DS2024'!$D$20:$D$35,1)+1),
INDEX('DS2024'!$D$20:$D$35,MATCH(H24,'DS2024'!$D$20:$D$35,1)):
INDEX('DS2024'!$D$20:$D$35,MATCH(H24,'DS2024'!$D$20:$D$35,1)+1)),
IF($W$3=Database!$A$13,
_xlfn.FORECAST.LINEAR(
H24,
INDEX('DS2024'!$H$20:$H$35,MATCH(H24,'DS2024'!$G$20:$G$35,1)):
INDEX('DS2024'!$H$20:$H$35,MATCH(H24,'DS2024'!$G$20:$G$35,1)+1),
INDEX('DS2024'!$G$20:$G$35,MATCH(H24,'DS2024'!$G$20:$G$35,1)):
INDEX('DS2024'!$G$20:$G$35,MATCH(H24,'DS2024'!$G$20:$G$35,1)+1)),
IF($W$3=Database!$A$14,
_xlfn.FORECAST.LINEAR(
H24,
INDEX('DS2024'!$K$20:$K$35,MATCH(H24,'DS2024'!$J$20:$J$35,1)):
INDEX('DS2024'!$K$20:$K$35,MATCH(H24,'DS2024'!$J$20:$J$35,1)+1),
INDEX('DS2024'!$J$20:$J$35,MATCH(H24,'DS2024'!$J$20:$J$35,1)):
INDEX('DS2024'!$J$20:$J$35,MATCH(H24,'DS2024'!$J$20:$J$35,1)+1)),
IF($W$3=Database!$A$15,
_xlfn.FORECAST.LINEAR(
H24,
INDEX('DS2024'!$N$20:$N$35,MATCH(H24,'DS2024'!$M$20:$M$35,1)):
INDEX('DS2024'!$N$20:$N$35,MATCH(H24,'DS2024'!$M$20:$M$35,1)+1),
INDEX('DS2024'!$M$20:$M$35,MATCH(H24,'DS2024'!$M$20:$M$35,1)):
INDEX('DS2024'!$M$20:$M$35,MATCH(H24,'DS2024'!$M$20:$M$35,1)+1)),
IF($W$3=Database!$A$16,
_xlfn.FORECAST.LINEAR(
H24,
INDEX('DS2024'!$Q$20:$Q$35,MATCH(H24,'DS2024'!$P$20:$P$35,1)):
INDEX('DS2024'!$Q$20:$Q$35,MATCH(H24,'DS2024'!$P$20:$P$35,1)+1),
INDEX('DS2024'!$P$20:$P$35,MATCH(H24,'DS2024'!$P$20:$P$35,1)):
INDEX('DS2024'!$P$20:$P$35,MATCH(H24,'DS2024'!$P$20:$P$35,1)+1)),
IF($W$3=Database!$A$17,
_xlfn.FORECAST.LINEAR(
H24,
INDEX('DS2024'!$T$20:$T$35,MATCH(H24,'DS2024'!$S$20:$S$35,1)):
INDEX('DS2024'!$T$20:$T$35,MATCH(H24,'DS2024'!$S$20:$S$35,1)+1),
INDEX('DS2024'!$S$20:$S$35,MATCH(H24,'DS2024'!$S$20:$S$35,1)):
INDEX('DS2024'!$S$20:$S$35,MATCH(H24,'DS2024'!$S$20:$S$35,1)+1)),
IF($W$3=Database!$A$18,
_xlfn.FORECAST.LINEAR(
H24,
INDEX('DS2024'!$W$20:$W$35,MATCH(H24,'DS2024'!$V$20:$V$35,1)):
INDEX('DS2024'!$W$20:$W$35,MATCH(H24,'DS2024'!$V$20:$V$35,1)+1),
INDEX('DS2024'!$V$20:$V$35,MATCH(H24,'DS2024'!$V$20:$V$35,1)):
INDEX('DS2024'!$V$20:$V$35,MATCH(H24,'DS2024'!$V$20:$V$35,1)+1)),
IF($W$3=Database!$A$19,
_xlfn.FORECAST.LINEAR(
H24,
INDEX('DS2024'!$Z$20:$Z$35,MATCH(H24,'DS2024'!$Y$20:$Y$35,1)):
INDEX('DS2024'!$Z$20:$Z$35,MATCH(H24,'DS2024'!$Y$20:$Y$35,1)+1),
INDEX('DS2024'!$Y$20:$Y$35,MATCH(H24,'DS2024'!$Y$20:$Y$35,1)):
INDEX('DS2024'!$Y$20:$Y$35,MATCH(H24,'DS2024'!$Y$20:$Y$35,1)+1)),
IF($W$3=Database!$A$20,
_xlfn.FORECAST.LINEAR(
H24,
INDEX('DS2024'!$AC$20:$AC$35,MATCH(H24,'DS2024'!$AB$20:$AB$35,1)):
INDEX('DS2024'!$AC$20:$AC$35,MATCH(H24,'DS2024'!$AB$20:$AB$35,1)+1),
INDEX('DS2024'!$AB$20:$AB$35,MATCH(H24,'DS2024'!$AB$20:$AB$35,1)):
INDEX('DS2024'!$AB$20:$AB$35,MATCH(H24,'DS2024'!$AB$20:$AB$35,1)+1)),
IF($W$3=Database!$A$2,
_xlfn.FORECAST.LINEAR(
H24,
INDEX('DS2024'!$B$5:$B$15,MATCH(H24,'DS2024'!$A$5:$A$15,1)):
INDEX('DS2024'!$B$5:$B$15,MATCH(H24,'DS2024'!$A$5:$A$15,1)+1),
INDEX('DS2024'!$A$5:$A$15,MATCH(H24,'DS2024'!$A$5:$A$15,1)):
INDEX('DS2024'!$A$5:$A$15,MATCH(H24,'DS2024'!$A$5:$A$15,1)+1)),
IF($W$3=Database!$A$3,
_xlfn.FORECAST.LINEAR(
H24,
INDEX('DS2024'!$E$5:$E$15,MATCH(H24,'DS2024'!$D$5:$D$15,1)):
INDEX('DS2024'!$E$5:$E$15,MATCH(H24,'DS2024'!$D$5:$D$15,1)+1),
INDEX('DS2024'!$D$5:$D$15,MATCH(H24,'DS2024'!$D$5:$D$15,1)):
INDEX('DS2024'!$D$5:$D$15,MATCH(H24,'DS2024'!$D$5:$D$15,1)+1)),
IF($W$3=Database!$A$4,
_xlfn.FORECAST.LINEAR(
H24,
INDEX('DS2024'!$H$5:$H$15,MATCH(H24,'DS2024'!$G$5:$G$15,1)):
INDEX('DS2024'!$H$5:$H$15,MATCH(H24,'DS2024'!$G$5:$G$15,1)+1),
INDEX('DS2024'!$G$5:$G$15,MATCH(H24,'DS2024'!$G$5:$G$15,1)):
INDEX('DS2024'!$G$5:$G$15,MATCH(H24,'DS2024'!$G$5:$G$15,1)+1)),
IF($W$3=Database!$A$5,
_xlfn.FORECAST.LINEAR(
H24,
INDEX('DS2024'!$K$5:$K$15,MATCH(H24,'DS2024'!$J$5:$J$15,1)):
INDEX('DS2024'!$K$5:$K$15,MATCH(H24,'DS2024'!$J$5:$J$15,1)+1),
INDEX('DS2024'!$J$5:$J$15,MATCH(H24,'DS2024'!$J$5:$J$15,1)):
INDEX('DS2024'!$J$5:$J$15,MATCH(H24,'DS2024'!$J$5:$J$15,1)+1)),
IF($W$3=Database!$A$6,
_xlfn.FORECAST.LINEAR(
H24,
INDEX('DS2024'!$N$5:$N$15,MATCH(H24,'DS2024'!$M$5:$M$15,1)):
INDEX('DS2024'!$N$5:$N$15,MATCH(H24,'DS2024'!$M$5:$M$15,1)+1),
INDEX('DS2024'!$M$5:$M$15,MATCH(H24,'DS2024'!$M$5:$M$15,1)):
INDEX('DS2024'!$M$5:$M$15,MATCH(H24,'DS2024'!$M$5:$M$15,1)+1)),
IF($W$3=Database!$A$7,
_xlfn.FORECAST.LINEAR(
H24,
INDEX('DS2024'!$Q$5:$Q$15,MATCH(H24,'DS2024'!$P$5:$P$15,1)):
INDEX('DS2024'!$Q$5:$Q$15,MATCH(H24,'DS2024'!$P$5:$P$15,1)+1),
INDEX('DS2024'!$P$5:$P$15,MATCH(H24,'DS2024'!$P$5:$P$15,1)):
INDEX('DS2024'!$P$5:$P$15,MATCH(H24,'DS2024'!$P$5:$P$15,1)+1)),
IF($W$3=Database!$A$8,
_xlfn.FORECAST.LINEAR(
H24,
INDEX('DS2024'!$T$5:$T$15,MATCH(H24,'DS2024'!$S$5:$S$15,1)):
INDEX('DS2024'!$T$5:$T$15,MATCH(H24,'DS2024'!$S$5:$S$15,1)+1),
INDEX('DS2024'!$S$5:$S$15,MATCH(H24,'DS2024'!$S$5:$S$15,1)):
INDEX('DS2024'!$S$5:$S$15,MATCH(H24,'DS2024'!$S$5:$S$15,1)+1)),
IF($W$3=Database!$A$9,
_xlfn.FORECAST.LINEAR(
H24,
INDEX('DS2024'!$W$5:$W$15,MATCH(H24,'DS2024'!$V$5:$V$15,1)):
INDEX('DS2024'!$W$5:$W$15,MATCH(H24,'DS2024'!$V$5:$V$15,1)+1),
INDEX('DS2024'!$V$5:$V$15,MATCH(H24,'DS2024'!$V$5:$V$15,1)):
INDEX('DS2024'!$V$5:$V$15,MATCH(H24,'DS2024'!$V$5:$V$15,1)+1)),
IF($W$3=Database!$A$10,
_xlfn.FORECAST.LINEAR(
H24,
INDEX('DS2024'!$Z$5:$Z$15,MATCH(H24,'DS2024'!$Y$5:$Y$15,1)):
INDEX('DS2024'!$Z$5:$Z$15,MATCH(H24,'DS2024'!$Y$5:$Y$15,1)+1),
INDEX('DS2024'!$Y$5:$Y$15,MATCH(H24,'DS2024'!$Y$5:$Y$15,1)):
INDEX('DS2024'!$Y$5:$Y$15,MATCH(H24,'DS2024'!$Y$5:$Y$15,1)+1))
)))))))))))))))))))</f>
        <v>0.1048554298732963</v>
      </c>
      <c r="X24" s="50">
        <f>IF($X$3=Database!$A$11,
_xlfn.FORECAST.LINEAR(
J24,
INDEX('DS2024'!$B$20:$B$35,MATCH(J24,'DS2024'!$A$20:$A$35,1)):
INDEX('DS2024'!$B$20:$B$35,MATCH(J24,'DS2024'!$A$20:$A$35,1)+1),
INDEX('DS2024'!$A$20:$A$35,MATCH(J24,'DS2024'!$A$20:$A$35,1)):
INDEX('DS2024'!$A$20:$A$35,MATCH(J24,'DS2024'!$A$20:$A$35,1)+1)),
IF($X$3=Database!$A$12,
_xlfn.FORECAST.LINEAR(
J24,
INDEX('DS2024'!$E$20:$E$35,MATCH(J24,'DS2024'!$D$20:$D$35,1)):
INDEX('DS2024'!$E$20:$E$35,MATCH(J24,'DS2024'!$D$20:$D$35,1)+1),
INDEX('DS2024'!$D$20:$D$35,MATCH(J24,'DS2024'!$D$20:$D$35,1)):
INDEX('DS2024'!$D$20:$D$35,MATCH(J24,'DS2024'!$D$20:$D$35,1)+1)),
IF($X$3=Database!$A$13,
_xlfn.FORECAST.LINEAR(
J24,
INDEX('DS2024'!$H$20:$H$35,MATCH(J24,'DS2024'!$G$20:$G$35,1)):
INDEX('DS2024'!$H$20:$H$35,MATCH(J24,'DS2024'!$G$20:$G$35,1)+1),
INDEX('DS2024'!$G$20:$G$35,MATCH(J24,'DS2024'!$G$20:$G$35,1)):
INDEX('DS2024'!$G$20:$G$35,MATCH(J24,'DS2024'!$G$20:$G$35,1)+1)),
IF($X$3=Database!$A$14,
_xlfn.FORECAST.LINEAR(
J24,
INDEX('DS2024'!$K$20:$K$35,MATCH(J24,'DS2024'!$J$20:$J$35,1)):
INDEX('DS2024'!$K$20:$K$35,MATCH(J24,'DS2024'!$J$20:$J$35,1)+1),
INDEX('DS2024'!$J$20:$J$35,MATCH(J24,'DS2024'!$J$20:$J$35,1)):
INDEX('DS2024'!$J$20:$J$35,MATCH(J24,'DS2024'!$J$20:$J$35,1)+1)),
IF($X$3=Database!$A$15,
_xlfn.FORECAST.LINEAR(
J24,
INDEX('DS2024'!$N$20:$N$35,MATCH(J24,'DS2024'!$M$20:$M$35,1)):
INDEX('DS2024'!$N$20:$N$35,MATCH(J24,'DS2024'!$M$20:$M$35,1)+1),
INDEX('DS2024'!$M$20:$M$35,MATCH(J24,'DS2024'!$M$20:$M$35,1)):
INDEX('DS2024'!$M$20:$M$35,MATCH(J24,'DS2024'!$M$20:$M$35,1)+1)),
IF($X$3=Database!$A$16,
_xlfn.FORECAST.LINEAR(
J24,
INDEX('DS2024'!$Q$20:$Q$35,MATCH(J24,'DS2024'!$P$20:$P$35,1)):
INDEX('DS2024'!$Q$20:$Q$35,MATCH(J24,'DS2024'!$P$20:$P$35,1)+1),
INDEX('DS2024'!$P$20:$P$35,MATCH(J24,'DS2024'!$P$20:$P$35,1)):
INDEX('DS2024'!$P$20:$P$35,MATCH(J24,'DS2024'!$P$20:$P$35,1)+1)),
IF($X$3=Database!$A$17,
_xlfn.FORECAST.LINEAR(
J24,
INDEX('DS2024'!$T$20:$T$35,MATCH(J24,'DS2024'!$S$20:$S$35,1)):
INDEX('DS2024'!$T$20:$T$35,MATCH(J24,'DS2024'!$S$20:$S$35,1)+1),
INDEX('DS2024'!$S$20:$S$35,MATCH(J24,'DS2024'!$S$20:$S$35,1)):
INDEX('DS2024'!$S$20:$S$35,MATCH(J24,'DS2024'!$S$20:$S$35,1)+1)),
IF($X$3=Database!$A$18,
_xlfn.FORECAST.LINEAR(
J24,
INDEX('DS2024'!$W$20:$W$35,MATCH(J24,'DS2024'!$V$20:$V$35,1)):
INDEX('DS2024'!$W$20:$W$35,MATCH(J24,'DS2024'!$V$20:$V$35,1)+1),
INDEX('DS2024'!$V$20:$V$35,MATCH(J24,'DS2024'!$V$20:$V$35,1)):
INDEX('DS2024'!$V$20:$V$35,MATCH(J24,'DS2024'!$V$20:$V$35,1)+1)),
IF($X$3=Database!$A$19,
_xlfn.FORECAST.LINEAR(
J24,
INDEX('DS2024'!$Z$20:$Z$35,MATCH(J24,'DS2024'!$Y$20:$Y$35,1)):
INDEX('DS2024'!$Z$20:$Z$35,MATCH(J24,'DS2024'!$Y$20:$Y$35,1)+1),
INDEX('DS2024'!$Y$20:$Y$35,MATCH(J24,'DS2024'!$Y$20:$Y$35,1)):
INDEX('DS2024'!$Y$20:$Y$35,MATCH(J24,'DS2024'!$Y$20:$Y$35,1)+1)),
IF($X$3=Database!$A$20,
_xlfn.FORECAST.LINEAR(
J24,
INDEX('DS2024'!$AC$20:$AC$35,MATCH(J24,'DS2024'!$AB$20:$AB$35,1)):
INDEX('DS2024'!$AC$20:$AC$35,MATCH(J24,'DS2024'!$AB$20:$AB$35,1)+1),
INDEX('DS2024'!$AB$20:$AB$35,MATCH(J24,'DS2024'!$AB$20:$AB$35,1)):
INDEX('DS2024'!$AB$20:$AB$35,MATCH(J24,'DS2024'!$AB$20:$AB$35,1)+1)),
IF($X$3=Database!$A$2,
_xlfn.FORECAST.LINEAR(
J24,
INDEX('DS2024'!$B$5:$B$15,MATCH(J24,'DS2024'!$A$5:$A$15,1)):
INDEX('DS2024'!$B$5:$B$15,MATCH(J24,'DS2024'!$A$5:$A$15,1)+1),
INDEX('DS2024'!$A$5:$A$15,MATCH(J24,'DS2024'!$A$5:$A$15,1)):
INDEX('DS2024'!$A$5:$A$15,MATCH(J24,'DS2024'!$A$5:$A$15,1)+1)),
IF($X$3=Database!$A$3,
_xlfn.FORECAST.LINEAR(
J24,
INDEX('DS2024'!$E$5:$E$15,MATCH(J24,'DS2024'!$D$5:$D$15,1)):
INDEX('DS2024'!$E$5:$E$15,MATCH(J24,'DS2024'!$D$5:$D$15,1)+1),
INDEX('DS2024'!$D$5:$D$15,MATCH(J24,'DS2024'!$D$5:$D$15,1)):
INDEX('DS2024'!$D$5:$D$15,MATCH(J24,'DS2024'!$D$5:$D$15,1)+1)),
IF($X$3=Database!$A$4,
_xlfn.FORECAST.LINEAR(
J24,
INDEX('DS2024'!$H$5:$H$15,MATCH(J24,'DS2024'!$G$5:$G$15,1)):
INDEX('DS2024'!$H$5:$H$15,MATCH(J24,'DS2024'!$G$5:$G$15,1)+1),
INDEX('DS2024'!$G$5:$G$15,MATCH(J24,'DS2024'!$G$5:$G$15,1)):
INDEX('DS2024'!$G$5:$G$15,MATCH(J24,'DS2024'!$G$5:$G$15,1)+1)),
IF($X$3=Database!$A$5,
_xlfn.FORECAST.LINEAR(
J24,
INDEX('DS2024'!$K$5:$K$15,MATCH(J24,'DS2024'!$J$5:$J$15,1)):
INDEX('DS2024'!$K$5:$K$15,MATCH(J24,'DS2024'!$J$5:$J$15,1)+1),
INDEX('DS2024'!$J$5:$J$15,MATCH(J24,'DS2024'!$J$5:$J$15,1)):
INDEX('DS2024'!$J$5:$J$15,MATCH(J24,'DS2024'!$J$5:$J$15,1)+1)),
IF($X$3=Database!$A$6,
_xlfn.FORECAST.LINEAR(
J24,
INDEX('DS2024'!$N$5:$N$15,MATCH(J24,'DS2024'!$M$5:$M$15,1)):
INDEX('DS2024'!$N$5:$N$15,MATCH(J24,'DS2024'!$M$5:$M$15,1)+1),
INDEX('DS2024'!$M$5:$M$15,MATCH(J24,'DS2024'!$M$5:$M$15,1)):
INDEX('DS2024'!$M$5:$M$15,MATCH(J24,'DS2024'!$M$5:$M$15,1)+1)),
IF($X$3=Database!$A$7,
_xlfn.FORECAST.LINEAR(
J24,
INDEX('DS2024'!$Q$5:$Q$15,MATCH(J24,'DS2024'!$P$5:$P$15,1)):
INDEX('DS2024'!$Q$5:$Q$15,MATCH(J24,'DS2024'!$P$5:$P$15,1)+1),
INDEX('DS2024'!$P$5:$P$15,MATCH(J24,'DS2024'!$P$5:$P$15,1)):
INDEX('DS2024'!$P$5:$P$15,MATCH(J24,'DS2024'!$P$5:$P$15,1)+1)),
IF($X$3=Database!$A$8,
_xlfn.FORECAST.LINEAR(
J24,
INDEX('DS2024'!$T$5:$T$15,MATCH(J24,'DS2024'!$S$5:$S$15,1)):
INDEX('DS2024'!$T$5:$T$15,MATCH(J24,'DS2024'!$S$5:$S$15,1)+1),
INDEX('DS2024'!$S$5:$S$15,MATCH(J24,'DS2024'!$S$5:$S$15,1)):
INDEX('DS2024'!$S$5:$S$15,MATCH(J24,'DS2024'!$S$5:$S$15,1)+1)),
IF($T$3=Database!$A$9,
_xlfn.FORECAST.LINEAR(
J24,
INDEX('DS2024'!$W$5:$W$15,MATCH(J24,'DS2024'!$V$5:$V$15,1)):
INDEX('DS2024'!$W$5:$W$15,MATCH(J24,'DS2024'!$V$5:$V$15,1)+1),
INDEX('DS2024'!$V$5:$V$15,MATCH(J24,'DS2024'!$V$5:$V$15,1)):
INDEX('DS2024'!$V$5:$V$15,MATCH(J24,'DS2024'!$V$5:$V$15,1)+1)),
IF($T$3=Database!$A$10,
_xlfn.FORECAST.LINEAR(
J24,
INDEX('DS2024'!$Z$5:$Z$15,MATCH(J24,'DS2024'!$Y$5:$Y$15,1)):
INDEX('DS2024'!$Z$5:$Z$15,MATCH(J24,'DS2024'!$Y$5:$Y$15,1)+1),
INDEX('DS2024'!$Y$5:$Y$15,MATCH(J24,'DS2024'!$Y$5:$Y$15,1)):
INDEX('DS2024'!$Y$5:$Y$15,MATCH(J24,'DS2024'!$Y$5:$Y$15,1)+1))
)))))))))))))))))))</f>
        <v>0.10388009113074065</v>
      </c>
      <c r="Y24" s="50">
        <f>IF($Y$3=Database!$A$11,
_xlfn.FORECAST.LINEAR(
L24,
INDEX('DS2024'!$B$20:$B$35,MATCH(L24,'DS2024'!$A$20:$A$35,1)):
INDEX('DS2024'!$B$20:$B$35,MATCH(L24,'DS2024'!$A$20:$A$35,1)+1),
INDEX('DS2024'!$A$20:$A$35,MATCH(L24,'DS2024'!$A$20:$A$35,1)):
INDEX('DS2024'!$A$20:$A$35,MATCH(L24,'DS2024'!$A$20:$A$35,1)+1)),
IF($Y$3=Database!$A$12,
_xlfn.FORECAST.LINEAR(
L24,
INDEX('DS2024'!$E$20:$E$35,MATCH(L24,'DS2024'!$D$20:$D$35,1)):
INDEX('DS2024'!$E$20:$E$35,MATCH(L24,'DS2024'!$D$20:$D$35,1)+1),
INDEX('DS2024'!$D$20:$D$35,MATCH(L24,'DS2024'!$D$20:$D$35,1)):
INDEX('DS2024'!$D$20:$D$35,MATCH(L24,'DS2024'!$D$20:$D$35,1)+1)),
IF($Y$3=Database!$A$13,
_xlfn.FORECAST.LINEAR(
L24,
INDEX('DS2024'!$H$20:$H$35,MATCH(L24,'DS2024'!$G$20:$G$35,1)):
INDEX('DS2024'!$H$20:$H$35,MATCH(L24,'DS2024'!$G$20:$G$35,1)+1),
INDEX('DS2024'!$G$20:$G$35,MATCH(L24,'DS2024'!$G$20:$G$35,1)):
INDEX('DS2024'!$G$20:$G$35,MATCH(L24,'DS2024'!$G$20:$G$35,1)+1)),
IF($Y$3=Database!$A$14,
_xlfn.FORECAST.LINEAR(
L24,
INDEX('DS2024'!$K$20:$K$35,MATCH(L24,'DS2024'!$J$20:$J$35,1)):
INDEX('DS2024'!$K$20:$K$35,MATCH(L24,'DS2024'!$J$20:$J$35,1)+1),
INDEX('DS2024'!$J$20:$J$35,MATCH(L24,'DS2024'!$J$20:$J$35,1)):
INDEX('DS2024'!$J$20:$J$35,MATCH(L24,'DS2024'!$J$20:$J$35,1)+1)),
IF($Y$3=Database!$A$15,
_xlfn.FORECAST.LINEAR(
L24,
INDEX('DS2024'!$N$20:$N$35,MATCH(L24,'DS2024'!$M$20:$M$35,1)):
INDEX('DS2024'!$N$20:$N$35,MATCH(L24,'DS2024'!$M$20:$M$35,1)+1),
INDEX('DS2024'!$M$20:$M$35,MATCH(L24,'DS2024'!$M$20:$M$35,1)):
INDEX('DS2024'!$M$20:$M$35,MATCH(L24,'DS2024'!$M$20:$M$35,1)+1)),
IF($Y$3=Database!$A$16,
_xlfn.FORECAST.LINEAR(
L24,
INDEX('DS2024'!$Q$20:$Q$35,MATCH(L24,'DS2024'!$P$20:$P$35,1)):
INDEX('DS2024'!$Q$20:$Q$35,MATCH(L24,'DS2024'!$P$20:$P$35,1)+1),
INDEX('DS2024'!$P$20:$P$35,MATCH(L24,'DS2024'!$P$20:$P$35,1)):
INDEX('DS2024'!$P$20:$P$35,MATCH(L24,'DS2024'!$P$20:$P$35,1)+1)),
IF($Y$3=Database!$A$17,
_xlfn.FORECAST.LINEAR(
L24,
INDEX('DS2024'!$T$20:$T$35,MATCH(L24,'DS2024'!$S$20:$S$35,1)):
INDEX('DS2024'!$T$20:$T$35,MATCH(L24,'DS2024'!$S$20:$S$35,1)+1),
INDEX('DS2024'!$S$20:$S$35,MATCH(L24,'DS2024'!$S$20:$S$35,1)):
INDEX('DS2024'!$S$20:$S$35,MATCH(L24,'DS2024'!$S$20:$S$35,1)+1)),
IF($Y$3=Database!$A$18,
_xlfn.FORECAST.LINEAR(
L24,
INDEX('DS2024'!$W$20:$W$35,MATCH(L24,'DS2024'!$V$20:$V$35,1)):
INDEX('DS2024'!$W$20:$W$35,MATCH(L24,'DS2024'!$V$20:$V$35,1)+1),
INDEX('DS2024'!$V$20:$V$35,MATCH(L24,'DS2024'!$V$20:$V$35,1)):
INDEX('DS2024'!$V$20:$V$35,MATCH(L24,'DS2024'!$V$20:$V$35,1)+1)),
IF($Y$3=Database!$A$19,
_xlfn.FORECAST.LINEAR(
L24,
INDEX('DS2024'!$Z$20:$Z$35,MATCH(L24,'DS2024'!$Y$20:$Y$35,1)):
INDEX('DS2024'!$Z$20:$Z$35,MATCH(L24,'DS2024'!$Y$20:$Y$35,1)+1),
INDEX('DS2024'!$Y$20:$Y$35,MATCH(L24,'DS2024'!$Y$20:$Y$35,1)):
INDEX('DS2024'!$Y$20:$Y$35,MATCH(L24,'DS2024'!$Y$20:$Y$35,1)+1)),
IF($Y$3=Database!$A$20,
_xlfn.FORECAST.LINEAR(
L24,
INDEX('DS2024'!$AC$20:$AC$35,MATCH(L24,'DS2024'!$AB$20:$AB$35,1)):
INDEX('DS2024'!$AC$20:$AC$35,MATCH(L24,'DS2024'!$AB$20:$AB$35,1)+1),
INDEX('DS2024'!$AB$20:$AB$35,MATCH(L24,'DS2024'!$AB$20:$AB$35,1)):
INDEX('DS2024'!$AB$20:$AB$35,MATCH(L24,'DS2024'!$AB$20:$AB$35,1)+1)),
IF($Y$3=Database!$A$2,
_xlfn.FORECAST.LINEAR(
L24,
INDEX('DS2024'!$B$5:$B$15,MATCH(L24,'DS2024'!$A$5:$A$15,1)):
INDEX('DS2024'!$B$5:$B$15,MATCH(L24,'DS2024'!$A$5:$A$15,1)+1),
INDEX('DS2024'!$A$5:$A$15,MATCH(L24,'DS2024'!$A$5:$A$15,1)):
INDEX('DS2024'!$A$5:$A$15,MATCH(L24,'DS2024'!$A$5:$A$15,1)+1)),
IF($Y$3=Database!$A$3,
_xlfn.FORECAST.LINEAR(
L24,
INDEX('DS2024'!$E$5:$E$15,MATCH(L24,'DS2024'!$D$5:$D$15,1)):
INDEX('DS2024'!$E$5:$E$15,MATCH(L24,'DS2024'!$D$5:$D$15,1)+1),
INDEX('DS2024'!$D$5:$D$15,MATCH(L24,'DS2024'!$D$5:$D$15,1)):
INDEX('DS2024'!$D$5:$D$15,MATCH(L24,'DS2024'!$D$5:$D$15,1)+1)),
IF($Y$3=Database!$A$4,
_xlfn.FORECAST.LINEAR(
L24,
INDEX('DS2024'!$H$5:$H$15,MATCH(L24,'DS2024'!$G$5:$G$15,1)):
INDEX('DS2024'!$H$5:$H$15,MATCH(L24,'DS2024'!$G$5:$G$15,1)+1),
INDEX('DS2024'!$G$5:$G$15,MATCH(L24,'DS2024'!$G$5:$G$15,1)):
INDEX('DS2024'!$G$5:$G$15,MATCH(L24,'DS2024'!$G$5:$G$15,1)+1)),
IF($Y$3=Database!$A$5,
_xlfn.FORECAST.LINEAR(
L24,
INDEX('DS2024'!$K$5:$K$15,MATCH(L24,'DS2024'!$J$5:$J$15,1)):
INDEX('DS2024'!$K$5:$K$15,MATCH(L24,'DS2024'!$J$5:$J$15,1)+1),
INDEX('DS2024'!$J$5:$J$15,MATCH(L24,'DS2024'!$J$5:$J$15,1)):
INDEX('DS2024'!$J$5:$J$15,MATCH(L24,'DS2024'!$J$5:$J$15,1)+1)),
IF($Y$3=Database!$A$6,
_xlfn.FORECAST.LINEAR(
L24,
INDEX('DS2024'!$N$5:$N$15,MATCH(L24,'DS2024'!$M$5:$M$15,1)):
INDEX('DS2024'!$N$5:$N$15,MATCH(L24,'DS2024'!$M$5:$M$15,1)+1),
INDEX('DS2024'!$M$5:$M$15,MATCH(L24,'DS2024'!$M$5:$M$15,1)):
INDEX('DS2024'!$M$5:$M$15,MATCH(L24,'DS2024'!$M$5:$M$15,1)+1)),
IF($Y$3=Database!$A$7,
_xlfn.FORECAST.LINEAR(
L24,
INDEX('DS2024'!$Q$5:$Q$15,MATCH(L24,'DS2024'!$P$5:$P$15,1)):
INDEX('DS2024'!$Q$5:$Q$15,MATCH(L24,'DS2024'!$P$5:$P$15,1)+1),
INDEX('DS2024'!$P$5:$P$15,MATCH(L24,'DS2024'!$P$5:$P$15,1)):
INDEX('DS2024'!$P$5:$P$15,MATCH(L24,'DS2024'!$P$5:$P$15,1)+1)),
IF($Y$3=Database!$A$8,
_xlfn.FORECAST.LINEAR(
L24,
INDEX('DS2024'!$T$5:$T$15,MATCH(L24,'DS2024'!$S$5:$S$15,1)):
INDEX('DS2024'!$T$5:$T$15,MATCH(L24,'DS2024'!$S$5:$S$15,1)+1),
INDEX('DS2024'!$S$5:$S$15,MATCH(L24,'DS2024'!$S$5:$S$15,1)):
INDEX('DS2024'!$S$5:$S$15,MATCH(L24,'DS2024'!$S$5:$S$15,1)+1)),
IF($T$3=Database!$A$9,
_xlfn.FORECAST.LINEAR(
L24,
INDEX('DS2024'!$W$5:$W$15,MATCH(L24,'DS2024'!$V$5:$V$15,1)):
INDEX('DS2024'!$W$5:$W$15,MATCH(L24,'DS2024'!$V$5:$V$15,1)+1),
INDEX('DS2024'!$V$5:$V$15,MATCH(L24,'DS2024'!$V$5:$V$15,1)):
INDEX('DS2024'!$V$5:$V$15,MATCH(L24,'DS2024'!$V$5:$V$15,1)+1)),
IF($T$3=Database!$A$10,
_xlfn.FORECAST.LINEAR(
L24,
INDEX('DS2024'!$Z$5:$Z$15,MATCH(L24,'DS2024'!$Y$5:$Y$15,1)):
INDEX('DS2024'!$Z$5:$Z$15,MATCH(L24,'DS2024'!$Y$5:$Y$15,1)+1),
INDEX('DS2024'!$Y$5:$Y$15,MATCH(L24,'DS2024'!$Y$5:$Y$15,1)):
INDEX('DS2024'!$Y$5:$Y$15,MATCH(L24,'DS2024'!$Y$5:$Y$15,1)+1))
)))))))))))))))))))</f>
        <v>0.18374187227576277</v>
      </c>
      <c r="Z24" s="50">
        <f>IF($Z$3=Database!$A$11,
_xlfn.FORECAST.LINEAR(
N24,
INDEX('DS2024'!$B$20:$B$35,MATCH(N24,'DS2024'!$A$20:$A$35,1)):
INDEX('DS2024'!$B$20:$B$35,MATCH(N24,'DS2024'!$A$20:$A$35,1)+1),
INDEX('DS2024'!$A$20:$A$35,MATCH(N24,'DS2024'!$A$20:$A$35,1)):
INDEX('DS2024'!$A$20:$A$35,MATCH(N24,'DS2024'!$A$20:$A$35,1)+1)),
IF($Z$3=Database!$A$12,
_xlfn.FORECAST.LINEAR(
N24,
INDEX('DS2024'!$E$20:$E$35,MATCH(N24,'DS2024'!$D$20:$D$35,1)):
INDEX('DS2024'!$E$20:$E$35,MATCH(N24,'DS2024'!$D$20:$D$35,1)+1),
INDEX('DS2024'!$D$20:$D$35,MATCH(N24,'DS2024'!$D$20:$D$35,1)):
INDEX('DS2024'!$D$20:$D$35,MATCH(N24,'DS2024'!$D$20:$D$35,1)+1)),
IF($Z$3=Database!$A$13,
_xlfn.FORECAST.LINEAR(
N24,
INDEX('DS2024'!$H$20:$H$35,MATCH(N24,'DS2024'!$G$20:$G$35,1)):
INDEX('DS2024'!$H$20:$H$35,MATCH(N24,'DS2024'!$G$20:$G$35,1)+1),
INDEX('DS2024'!$G$20:$G$35,MATCH(N24,'DS2024'!$G$20:$G$35,1)):
INDEX('DS2024'!$G$20:$G$35,MATCH(N24,'DS2024'!$G$20:$G$35,1)+1)),
IF($Z$3=Database!$A$14,
_xlfn.FORECAST.LINEAR(
N24,
INDEX('DS2024'!$K$20:$K$35,MATCH(N24,'DS2024'!$J$20:$J$35,1)):
INDEX('DS2024'!$K$20:$K$35,MATCH(N24,'DS2024'!$J$20:$J$35,1)+1),
INDEX('DS2024'!$J$20:$J$35,MATCH(N24,'DS2024'!$J$20:$J$35,1)):
INDEX('DS2024'!$J$20:$J$35,MATCH(N24,'DS2024'!$J$20:$J$35,1)+1)),
IF($Z$3=Database!$A$15,
_xlfn.FORECAST.LINEAR(
N24,
INDEX('DS2024'!$N$20:$N$35,MATCH(N24,'DS2024'!$M$20:$M$35,1)):
INDEX('DS2024'!$N$20:$N$35,MATCH(N24,'DS2024'!$M$20:$M$35,1)+1),
INDEX('DS2024'!$M$20:$M$35,MATCH(N24,'DS2024'!$M$20:$M$35,1)):
INDEX('DS2024'!$M$20:$M$35,MATCH(N24,'DS2024'!$M$20:$M$35,1)+1)),
IF($Z$3=Database!$A$16,
_xlfn.FORECAST.LINEAR(
N24,
INDEX('DS2024'!$Q$20:$Q$35,MATCH(N24,'DS2024'!$P$20:$P$35,1)):
INDEX('DS2024'!$Q$20:$Q$35,MATCH(N24,'DS2024'!$P$20:$P$35,1)+1),
INDEX('DS2024'!$P$20:$P$35,MATCH(N24,'DS2024'!$P$20:$P$35,1)):
INDEX('DS2024'!$P$20:$P$35,MATCH(N24,'DS2024'!$P$20:$P$35,1)+1)),
IF($Z$3=Database!$A$17,
_xlfn.FORECAST.LINEAR(
N24,
INDEX('DS2024'!$T$20:$T$35,MATCH(N24,'DS2024'!$S$20:$S$35,1)):
INDEX('DS2024'!$T$20:$T$35,MATCH(N24,'DS2024'!$S$20:$S$35,1)+1),
INDEX('DS2024'!$S$20:$S$35,MATCH(N24,'DS2024'!$S$20:$S$35,1)):
INDEX('DS2024'!$S$20:$S$35,MATCH(N24,'DS2024'!$S$20:$S$35,1)+1)),
IF($Z$3=Database!$A$18,
_xlfn.FORECAST.LINEAR(
N24,
INDEX('DS2024'!$W$20:$W$35,MATCH(N24,'DS2024'!$V$20:$V$35,1)):
INDEX('DS2024'!$W$20:$W$35,MATCH(N24,'DS2024'!$V$20:$V$35,1)+1),
INDEX('DS2024'!$V$20:$V$35,MATCH(N24,'DS2024'!$V$20:$V$35,1)):
INDEX('DS2024'!$V$20:$V$35,MATCH(N24,'DS2024'!$V$20:$V$35,1)+1)),
IF($Z$3=Database!$A$19,
_xlfn.FORECAST.LINEAR(
N24,
INDEX('DS2024'!$Z$20:$Z$35,MATCH(N24,'DS2024'!$Y$20:$Y$35,1)):
INDEX('DS2024'!$Z$20:$Z$35,MATCH(N24,'DS2024'!$Y$20:$Y$35,1)+1),
INDEX('DS2024'!$Y$20:$Y$35,MATCH(N24,'DS2024'!$Y$20:$Y$35,1)):
INDEX('DS2024'!$Y$20:$Y$35,MATCH(N24,'DS2024'!$Y$20:$Y$35,1)+1)),
IF($Z$3=Database!$A$20,
_xlfn.FORECAST.LINEAR(
N24,
INDEX('DS2024'!$AC$20:$AC$35,MATCH(N24,'DS2024'!$AB$20:$AB$35,1)):
INDEX('DS2024'!$AC$20:$AC$35,MATCH(N24,'DS2024'!$AB$20:$AB$35,1)+1),
INDEX('DS2024'!$AB$20:$AB$35,MATCH(N24,'DS2024'!$AB$20:$AB$35,1)):
INDEX('DS2024'!$AB$20:$AB$35,MATCH(N24,'DS2024'!$AB$20:$AB$35,1)+1)),
IF($Z$3=Database!$A$2,
_xlfn.FORECAST.LINEAR(
N24,
INDEX('DS2024'!$B$5:$B$15,MATCH(N24,'DS2024'!$A$5:$A$15,1)):
INDEX('DS2024'!$B$5:$B$15,MATCH(N24,'DS2024'!$A$5:$A$15,1)+1),
INDEX('DS2024'!$A$5:$A$15,MATCH(N24,'DS2024'!$A$5:$A$15,1)):
INDEX('DS2024'!$A$5:$A$15,MATCH(N24,'DS2024'!$A$5:$A$15,1)+1)),
IF($Z$3=Database!$A$3,
_xlfn.FORECAST.LINEAR(
N24,
INDEX('DS2024'!$E$5:$E$15,MATCH(N24,'DS2024'!$D$5:$D$15,1)):
INDEX('DS2024'!$E$5:$E$15,MATCH(N24,'DS2024'!$D$5:$D$15,1)+1),
INDEX('DS2024'!$D$5:$D$15,MATCH(N24,'DS2024'!$D$5:$D$15,1)):
INDEX('DS2024'!$D$5:$D$15,MATCH(N24,'DS2024'!$D$5:$D$15,1)+1)),
IF($Z$3=Database!$A$4,
_xlfn.FORECAST.LINEAR(
N24,
INDEX('DS2024'!$H$5:$H$15,MATCH(N24,'DS2024'!$G$5:$G$15,1)):
INDEX('DS2024'!$H$5:$H$15,MATCH(N24,'DS2024'!$G$5:$G$15,1)+1),
INDEX('DS2024'!$G$5:$G$15,MATCH(N24,'DS2024'!$G$5:$G$15,1)):
INDEX('DS2024'!$G$5:$G$15,MATCH(N24,'DS2024'!$G$5:$G$15,1)+1)),
IF($Z$3=Database!$A$5,
_xlfn.FORECAST.LINEAR(
N24,
INDEX('DS2024'!$K$5:$K$15,MATCH(N24,'DS2024'!$J$5:$J$15,1)):
INDEX('DS2024'!$K$5:$K$15,MATCH(N24,'DS2024'!$J$5:$J$15,1)+1),
INDEX('DS2024'!$J$5:$J$15,MATCH(N24,'DS2024'!$J$5:$J$15,1)):
INDEX('DS2024'!$J$5:$J$15,MATCH(N24,'DS2024'!$J$5:$J$15,1)+1)),
IF($Z$3=Database!$A$6,
_xlfn.FORECAST.LINEAR(
N24,
INDEX('DS2024'!$N$5:$N$15,MATCH(N24,'DS2024'!$M$5:$M$15,1)):
INDEX('DS2024'!$N$5:$N$15,MATCH(N24,'DS2024'!$M$5:$M$15,1)+1),
INDEX('DS2024'!$M$5:$M$15,MATCH(N24,'DS2024'!$M$5:$M$15,1)):
INDEX('DS2024'!$M$5:$M$15,MATCH(N24,'DS2024'!$M$5:$M$15,1)+1)),
IF($Z$3=Database!$A$7,
_xlfn.FORECAST.LINEAR(
N24,
INDEX('DS2024'!$Q$5:$Q$15,MATCH(N24,'DS2024'!$P$5:$P$15,1)):
INDEX('DS2024'!$Q$5:$Q$15,MATCH(N24,'DS2024'!$P$5:$P$15,1)+1),
INDEX('DS2024'!$P$5:$P$15,MATCH(N24,'DS2024'!$P$5:$P$15,1)):
INDEX('DS2024'!$P$5:$P$15,MATCH(N24,'DS2024'!$P$5:$P$15,1)+1)),
IF($Z$3=Database!$A$8,
_xlfn.FORECAST.LINEAR(
N24,
INDEX('DS2024'!$T$5:$T$15,MATCH(N24,'DS2024'!$S$5:$S$15,1)):
INDEX('DS2024'!$T$5:$T$15,MATCH(N24,'DS2024'!$S$5:$S$15,1)+1),
INDEX('DS2024'!$S$5:$S$15,MATCH(N24,'DS2024'!$S$5:$S$15,1)):
INDEX('DS2024'!$S$5:$S$15,MATCH(N24,'DS2024'!$S$5:$S$15,1)+1)),
IF($Z$3=Database!$A$9,
_xlfn.FORECAST.LINEAR(
N24,
INDEX('DS2024'!$W$5:$W$15,MATCH(N24,'DS2024'!$V$5:$V$15,1)):
INDEX('DS2024'!$W$5:$W$15,MATCH(N24,'DS2024'!$V$5:$V$15,1)+1),
INDEX('DS2024'!$V$5:$V$15,MATCH(N24,'DS2024'!$V$5:$V$15,1)):
INDEX('DS2024'!$V$5:$V$15,MATCH(N24,'DS2024'!$V$5:$V$15,1)+1)),
IF($Z$3=Database!$A$10,
_xlfn.FORECAST.LINEAR(
N24,
INDEX('DS2024'!$Z$5:$Z$15,MATCH(N24,'DS2024'!$Y$5:$Y$15,1)):
INDEX('DS2024'!$Z$5:$Z$15,MATCH(N24,'DS2024'!$Y$5:$Y$15,1)+1),
INDEX('DS2024'!$Y$5:$Y$15,MATCH(N24,'DS2024'!$Y$5:$Y$15,1)):
INDEX('DS2024'!$Y$5:$Y$15,MATCH(N24,'DS2024'!$Y$5:$Y$15,1)+1))
)))))))))))))))))))</f>
        <v>0.10355385906710901</v>
      </c>
      <c r="AA24" s="50">
        <f>IF($AA$3=Database!$A$11,
_xlfn.FORECAST.LINEAR(
P24,
INDEX('DS2024'!$B$20:$B$35,MATCH(P24,'DS2024'!$A$20:$A$35,1)):
INDEX('DS2024'!$B$20:$B$35,MATCH(P24,'DS2024'!$A$20:$A$35,1)+1),
INDEX('DS2024'!$A$20:$A$35,MATCH(P24,'DS2024'!$A$20:$A$35,1)):
INDEX('DS2024'!$A$20:$A$35,MATCH(P24,'DS2024'!$A$20:$A$35,1)+1)),
IF($AA$3=Database!$A$12,
_xlfn.FORECAST.LINEAR(
P24,
INDEX('DS2024'!$E$20:$E$35,MATCH(P24,'DS2024'!$D$20:$D$35,1)):
INDEX('DS2024'!$E$20:$E$35,MATCH(P24,'DS2024'!$D$20:$D$35,1)+1),
INDEX('DS2024'!$D$20:$D$35,MATCH(P24,'DS2024'!$D$20:$D$35,1)):
INDEX('DS2024'!$D$20:$D$35,MATCH(P24,'DS2024'!$D$20:$D$35,1)+1)),
IF($AA$3=Database!$A$13,
_xlfn.FORECAST.LINEAR(
P24,
INDEX('DS2024'!$H$20:$H$35,MATCH(P24,'DS2024'!$G$20:$G$35,1)):
INDEX('DS2024'!$H$20:$H$35,MATCH(P24,'DS2024'!$G$20:$G$35,1)+1),
INDEX('DS2024'!$G$20:$G$35,MATCH(P24,'DS2024'!$G$20:$G$35,1)):
INDEX('DS2024'!$G$20:$G$35,MATCH(P24,'DS2024'!$G$20:$G$35,1)+1)),
IF($AA$3=Database!$A$14,
_xlfn.FORECAST.LINEAR(
P24,
INDEX('DS2024'!$K$20:$K$35,MATCH(P24,'DS2024'!$J$20:$J$35,1)):
INDEX('DS2024'!$K$20:$K$35,MATCH(P24,'DS2024'!$J$20:$J$35,1)+1),
INDEX('DS2024'!$J$20:$J$35,MATCH(P24,'DS2024'!$J$20:$J$35,1)):
INDEX('DS2024'!$J$20:$J$35,MATCH(P24,'DS2024'!$J$20:$J$35,1)+1)),
IF($AA$3=Database!$A$15,
_xlfn.FORECAST.LINEAR(
P24,
INDEX('DS2024'!$N$20:$N$35,MATCH(P24,'DS2024'!$M$20:$M$35,1)):
INDEX('DS2024'!$N$20:$N$35,MATCH(P24,'DS2024'!$M$20:$M$35,1)+1),
INDEX('DS2024'!$M$20:$M$35,MATCH(P24,'DS2024'!$M$20:$M$35,1)):
INDEX('DS2024'!$M$20:$M$35,MATCH(P24,'DS2024'!$M$20:$M$35,1)+1)),
IF($AA$3=Database!$A$16,
_xlfn.FORECAST.LINEAR(
P24,
INDEX('DS2024'!$Q$20:$Q$35,MATCH(P24,'DS2024'!$P$20:$P$35,1)):
INDEX('DS2024'!$Q$20:$Q$35,MATCH(P24,'DS2024'!$P$20:$P$35,1)+1),
INDEX('DS2024'!$P$20:$P$35,MATCH(P24,'DS2024'!$P$20:$P$35,1)):
INDEX('DS2024'!$P$20:$P$35,MATCH(P24,'DS2024'!$P$20:$P$35,1)+1)),
IF($AA$3=Database!$A$17,
_xlfn.FORECAST.LINEAR(
P24,
INDEX('DS2024'!$T$20:$T$35,MATCH(P24,'DS2024'!$S$20:$S$35,1)):
INDEX('DS2024'!$T$20:$T$35,MATCH(P24,'DS2024'!$S$20:$S$35,1)+1),
INDEX('DS2024'!$S$20:$S$35,MATCH(P24,'DS2024'!$S$20:$S$35,1)):
INDEX('DS2024'!$S$20:$S$35,MATCH(P24,'DS2024'!$S$20:$S$35,1)+1)),
IF($AA$3=Database!$A$18,
_xlfn.FORECAST.LINEAR(
P24,
INDEX('DS2024'!$W$20:$W$35,MATCH(P24,'DS2024'!$V$20:$V$35,1)):
INDEX('DS2024'!$W$20:$W$35,MATCH(P24,'DS2024'!$V$20:$V$35,1)+1),
INDEX('DS2024'!$V$20:$V$35,MATCH(P24,'DS2024'!$V$20:$V$35,1)):
INDEX('DS2024'!$V$20:$V$35,MATCH(P24,'DS2024'!$V$20:$V$35,1)+1)),
IF($AA$3=Database!$A$19,
_xlfn.FORECAST.LINEAR(
P24,
INDEX('DS2024'!$Z$20:$Z$35,MATCH(P24,'DS2024'!$Y$20:$Y$35,1)):
INDEX('DS2024'!$Z$20:$Z$35,MATCH(P24,'DS2024'!$Y$20:$Y$35,1)+1),
INDEX('DS2024'!$Y$20:$Y$35,MATCH(P24,'DS2024'!$Y$20:$Y$35,1)):
INDEX('DS2024'!$Y$20:$Y$35,MATCH(P24,'DS2024'!$Y$20:$Y$35,1)+1)),
IF($AA$3=Database!$A$20,
_xlfn.FORECAST.LINEAR(
P24,
INDEX('DS2024'!$AC$20:$AC$35,MATCH(P24,'DS2024'!$AB$20:$AB$35,1)):
INDEX('DS2024'!$AC$20:$AC$35,MATCH(P24,'DS2024'!$AB$20:$AB$35,1)+1),
INDEX('DS2024'!$AB$20:$AB$35,MATCH(P24,'DS2024'!$AB$20:$AB$35,1)):
INDEX('DS2024'!$AB$20:$AB$35,MATCH(P24,'DS2024'!$AB$20:$AB$35,1)+1)),
IF($AA$3=Database!$A$2,
_xlfn.FORECAST.LINEAR(
P24,
INDEX('DS2024'!$B$5:$B$15,MATCH(P24,'DS2024'!$A$5:$A$15,1)):
INDEX('DS2024'!$B$5:$B$15,MATCH(P24,'DS2024'!$A$5:$A$15,1)+1),
INDEX('DS2024'!$A$5:$A$15,MATCH(P24,'DS2024'!$A$5:$A$15,1)):
INDEX('DS2024'!$A$5:$A$15,MATCH(P24,'DS2024'!$A$5:$A$15,1)+1)),
IF($AA$3=Database!$A$3,
_xlfn.FORECAST.LINEAR(
P24,
INDEX('DS2024'!$E$5:$E$15,MATCH(P24,'DS2024'!$D$5:$D$15,1)):
INDEX('DS2024'!$E$5:$E$15,MATCH(P24,'DS2024'!$D$5:$D$15,1)+1),
INDEX('DS2024'!$D$5:$D$15,MATCH(P24,'DS2024'!$D$5:$D$15,1)):
INDEX('DS2024'!$D$5:$D$15,MATCH(P24,'DS2024'!$D$5:$D$15,1)+1)),
IF($AA$3=Database!$A$4,
_xlfn.FORECAST.LINEAR(
P24,
INDEX('DS2024'!$H$5:$H$15,MATCH(P24,'DS2024'!$G$5:$G$15,1)):
INDEX('DS2024'!$H$5:$H$15,MATCH(P24,'DS2024'!$G$5:$G$15,1)+1),
INDEX('DS2024'!$G$5:$G$15,MATCH(P24,'DS2024'!$G$5:$G$15,1)):
INDEX('DS2024'!$G$5:$G$15,MATCH(P24,'DS2024'!$G$5:$G$15,1)+1)),
IF($AA$3=Database!$A$5,
_xlfn.FORECAST.LINEAR(
P24,
INDEX('DS2024'!$K$5:$K$15,MATCH(P24,'DS2024'!$J$5:$J$15,1)):
INDEX('DS2024'!$K$5:$K$15,MATCH(P24,'DS2024'!$J$5:$J$15,1)+1),
INDEX('DS2024'!$J$5:$J$15,MATCH(P24,'DS2024'!$J$5:$J$15,1)):
INDEX('DS2024'!$J$5:$J$15,MATCH(P24,'DS2024'!$J$5:$J$15,1)+1)),
IF($AA$3=Database!$A$6,
_xlfn.FORECAST.LINEAR(
P24,
INDEX('DS2024'!$N$5:$N$15,MATCH(P24,'DS2024'!$M$5:$M$15,1)):
INDEX('DS2024'!$N$5:$N$15,MATCH(P24,'DS2024'!$M$5:$M$15,1)+1),
INDEX('DS2024'!$M$5:$M$15,MATCH(P24,'DS2024'!$M$5:$M$15,1)):
INDEX('DS2024'!$M$5:$M$15,MATCH(P24,'DS2024'!$M$5:$M$15,1)+1)),
IF($AA$3=Database!$A$7,
_xlfn.FORECAST.LINEAR(
P24,
INDEX('DS2024'!$Q$5:$Q$15,MATCH(P24,'DS2024'!$P$5:$P$15,1)):
INDEX('DS2024'!$Q$5:$Q$15,MATCH(P24,'DS2024'!$P$5:$P$15,1)+1),
INDEX('DS2024'!$P$5:$P$15,MATCH(P24,'DS2024'!$P$5:$P$15,1)):
INDEX('DS2024'!$P$5:$P$15,MATCH(P24,'DS2024'!$P$5:$P$15,1)+1)),
IF($AA$3=Database!$A$8,
_xlfn.FORECAST.LINEAR(
P24,
INDEX('DS2024'!$T$5:$T$15,MATCH(P24,'DS2024'!$S$5:$S$15,1)):
INDEX('DS2024'!$T$5:$T$15,MATCH(P24,'DS2024'!$S$5:$S$15,1)+1),
INDEX('DS2024'!$S$5:$S$15,MATCH(P24,'DS2024'!$S$5:$S$15,1)):
INDEX('DS2024'!$S$5:$S$15,MATCH(P24,'DS2024'!$S$5:$S$15,1)+1)),
IF($AA$3=Database!$A$9,
_xlfn.FORECAST.LINEAR(
P24,
INDEX('DS2024'!$W$5:$W$15,MATCH(P24,'DS2024'!$V$5:$V$15,1)):
INDEX('DS2024'!$W$5:$W$15,MATCH(P24,'DS2024'!$V$5:$V$15,1)+1),
INDEX('DS2024'!$V$5:$V$15,MATCH(P24,'DS2024'!$V$5:$V$15,1)):
INDEX('DS2024'!$V$5:$V$15,MATCH(P24,'DS2024'!$V$5:$V$15,1)+1)),
IF($AA$3=Database!$A$10,
_xlfn.FORECAST.LINEAR(
P24,
INDEX('DS2024'!$Z$5:$Z$15,MATCH(P24,'DS2024'!$Y$5:$Y$15,1)):
INDEX('DS2024'!$Z$5:$Z$15,MATCH(P24,'DS2024'!$Y$5:$Y$15,1)+1),
INDEX('DS2024'!$Y$5:$Y$15,MATCH(P24,'DS2024'!$Y$5:$Y$15,1)):
INDEX('DS2024'!$Y$5:$Y$15,MATCH(P24,'DS2024'!$Y$5:$Y$15,1)+1))
)))))))))))))))))))</f>
        <v>0.10390135497022264</v>
      </c>
      <c r="AB24" s="50">
        <f>IF($AB$3=Database!$A$11,
_xlfn.FORECAST.LINEAR(
R24,
INDEX('DS2024'!$B$20:$B$35,MATCH(R24,'DS2024'!$A$20:$A$35,1)):
INDEX('DS2024'!$B$20:$B$35,MATCH(R24,'DS2024'!$A$20:$A$35,1)+1),
INDEX('DS2024'!$A$20:$A$35,MATCH(R24,'DS2024'!$A$20:$A$35,1)):
INDEX('DS2024'!$A$20:$A$35,MATCH(R24,'DS2024'!$A$20:$A$35,1)+1)),
IF($AB$3=Database!$A$12,
_xlfn.FORECAST.LINEAR(
R24,
INDEX('DS2024'!$E$20:$E$35,MATCH(R24,'DS2024'!$D$20:$D$35,1)):
INDEX('DS2024'!$E$20:$E$35,MATCH(R24,'DS2024'!$D$20:$D$35,1)+1),
INDEX('DS2024'!$D$20:$D$35,MATCH(R24,'DS2024'!$D$20:$D$35,1)):
INDEX('DS2024'!$D$20:$D$35,MATCH(R24,'DS2024'!$D$20:$D$35,1)+1)),
IF($AB$3=Database!$A$13,
_xlfn.FORECAST.LINEAR(
R24,
INDEX('DS2024'!$H$20:$H$35,MATCH(R24,'DS2024'!$G$20:$G$35,1)):
INDEX('DS2024'!$H$20:$H$35,MATCH(R24,'DS2024'!$G$20:$G$35,1)+1),
INDEX('DS2024'!$G$20:$G$35,MATCH(R24,'DS2024'!$G$20:$G$35,1)):
INDEX('DS2024'!$G$20:$G$35,MATCH(R24,'DS2024'!$G$20:$G$35,1)+1)),
IF($AB$3=Database!$A$14,
_xlfn.FORECAST.LINEAR(
R24,
INDEX('DS2024'!$K$20:$K$35,MATCH(R24,'DS2024'!$J$20:$J$35,1)):
INDEX('DS2024'!$K$20:$K$35,MATCH(R24,'DS2024'!$J$20:$J$35,1)+1),
INDEX('DS2024'!$J$20:$J$35,MATCH(R24,'DS2024'!$J$20:$J$35,1)):
INDEX('DS2024'!$J$20:$J$35,MATCH(R24,'DS2024'!$J$20:$J$35,1)+1)),
IF($AB$3=Database!$A$15,
_xlfn.FORECAST.LINEAR(
R24,
INDEX('DS2024'!$N$20:$N$35,MATCH(R24,'DS2024'!$M$20:$M$35,1)):
INDEX('DS2024'!$N$20:$N$35,MATCH(R24,'DS2024'!$M$20:$M$35,1)+1),
INDEX('DS2024'!$M$20:$M$35,MATCH(R24,'DS2024'!$M$20:$M$35,1)):
INDEX('DS2024'!$M$20:$M$35,MATCH(R24,'DS2024'!$M$20:$M$35,1)+1)),
IF($AB$3=Database!$A$16,
_xlfn.FORECAST.LINEAR(
R24,
INDEX('DS2024'!$Q$20:$Q$35,MATCH(R24,'DS2024'!$P$20:$P$35,1)):
INDEX('DS2024'!$Q$20:$Q$35,MATCH(R24,'DS2024'!$P$20:$P$35,1)+1),
INDEX('DS2024'!$P$20:$P$35,MATCH(R24,'DS2024'!$P$20:$P$35,1)):
INDEX('DS2024'!$P$20:$P$35,MATCH(R24,'DS2024'!$P$20:$P$35,1)+1)),
IF($AB$3=Database!$A$17,
_xlfn.FORECAST.LINEAR(
R24,
INDEX('DS2024'!$T$20:$T$35,MATCH(R24,'DS2024'!$S$20:$S$35,1)):
INDEX('DS2024'!$T$20:$T$35,MATCH(R24,'DS2024'!$S$20:$S$35,1)+1),
INDEX('DS2024'!$S$20:$S$35,MATCH(R24,'DS2024'!$S$20:$S$35,1)):
INDEX('DS2024'!$S$20:$S$35,MATCH(R24,'DS2024'!$S$20:$S$35,1)+1)),
IF($AB$3=Database!$A$18,
_xlfn.FORECAST.LINEAR(
R24,
INDEX('DS2024'!$W$20:$W$35,MATCH(R24,'DS2024'!$V$20:$V$35,1)):
INDEX('DS2024'!$W$20:$W$35,MATCH(R24,'DS2024'!$V$20:$V$35,1)+1),
INDEX('DS2024'!$V$20:$V$35,MATCH(R24,'DS2024'!$V$20:$V$35,1)):
INDEX('DS2024'!$V$20:$V$35,MATCH(R24,'DS2024'!$V$20:$V$35,1)+1)),
IF($AB$3=Database!$A$19,
_xlfn.FORECAST.LINEAR(
R24,
INDEX('DS2024'!$Z$20:$Z$35,MATCH(R24,'DS2024'!$Y$20:$Y$35,1)):
INDEX('DS2024'!$Z$20:$Z$35,MATCH(R24,'DS2024'!$Y$20:$Y$35,1)+1),
INDEX('DS2024'!$Y$20:$Y$35,MATCH(R24,'DS2024'!$Y$20:$Y$35,1)):
INDEX('DS2024'!$Y$20:$Y$35,MATCH(R24,'DS2024'!$Y$20:$Y$35,1)+1)),
IF($AB$3=Database!$A$20,
_xlfn.FORECAST.LINEAR(
R24,
INDEX('DS2024'!$AC$20:$AC$35,MATCH(R24,'DS2024'!$AB$20:$AB$35,1)):
INDEX('DS2024'!$AC$20:$AC$35,MATCH(R24,'DS2024'!$AB$20:$AB$35,1)+1),
INDEX('DS2024'!$AB$20:$AB$35,MATCH(R24,'DS2024'!$AB$20:$AB$35,1)):
INDEX('DS2024'!$AB$20:$AB$35,MATCH(R24,'DS2024'!$AB$20:$AB$35,1)+1)),
IF($AB$3=Database!$A$2,
_xlfn.FORECAST.LINEAR(
R24,
INDEX('DS2024'!$B$5:$B$15,MATCH(R24,'DS2024'!$A$5:$A$15,1)):
INDEX('DS2024'!$B$5:$B$15,MATCH(R24,'DS2024'!$A$5:$A$15,1)+1),
INDEX('DS2024'!$A$5:$A$15,MATCH(R24,'DS2024'!$A$5:$A$15,1)):
INDEX('DS2024'!$A$5:$A$15,MATCH(R24,'DS2024'!$A$5:$A$15,1)+1)),
IF($AB$3=Database!$A$3,
_xlfn.FORECAST.LINEAR(
R24,
INDEX('DS2024'!$E$5:$E$15,MATCH(R24,'DS2024'!$D$5:$D$15,1)):
INDEX('DS2024'!$E$5:$E$15,MATCH(R24,'DS2024'!$D$5:$D$15,1)+1),
INDEX('DS2024'!$D$5:$D$15,MATCH(R24,'DS2024'!$D$5:$D$15,1)):
INDEX('DS2024'!$D$5:$D$15,MATCH(R24,'DS2024'!$D$5:$D$15,1)+1)),
IF($AB$3=Database!$A$4,
_xlfn.FORECAST.LINEAR(
R24,
INDEX('DS2024'!$H$5:$H$15,MATCH(R24,'DS2024'!$G$5:$G$15,1)):
INDEX('DS2024'!$H$5:$H$15,MATCH(R24,'DS2024'!$G$5:$G$15,1)+1),
INDEX('DS2024'!$G$5:$G$15,MATCH(R24,'DS2024'!$G$5:$G$15,1)):
INDEX('DS2024'!$G$5:$G$15,MATCH(R24,'DS2024'!$G$5:$G$15,1)+1)),
IF($AB$3=Database!$A$5,
_xlfn.FORECAST.LINEAR(
R24,
INDEX('DS2024'!$K$5:$K$15,MATCH(R24,'DS2024'!$J$5:$J$15,1)):
INDEX('DS2024'!$K$5:$K$15,MATCH(R24,'DS2024'!$J$5:$J$15,1)+1),
INDEX('DS2024'!$J$5:$J$15,MATCH(R24,'DS2024'!$J$5:$J$15,1)):
INDEX('DS2024'!$J$5:$J$15,MATCH(R24,'DS2024'!$J$5:$J$15,1)+1)),
IF($AB$3=Database!$A$6,
_xlfn.FORECAST.LINEAR(
R24,
INDEX('DS2024'!$N$5:$N$15,MATCH(R24,'DS2024'!$M$5:$M$15,1)):
INDEX('DS2024'!$N$5:$N$15,MATCH(R24,'DS2024'!$M$5:$M$15,1)+1),
INDEX('DS2024'!$M$5:$M$15,MATCH(R24,'DS2024'!$M$5:$M$15,1)):
INDEX('DS2024'!$M$5:$M$15,MATCH(R24,'DS2024'!$M$5:$M$15,1)+1)),
IF($AB$3=Database!$A$7,
_xlfn.FORECAST.LINEAR(
R24,
INDEX('DS2024'!$Q$5:$Q$15,MATCH(R24,'DS2024'!$P$5:$P$15,1)):
INDEX('DS2024'!$Q$5:$Q$15,MATCH(R24,'DS2024'!$P$5:$P$15,1)+1),
INDEX('DS2024'!$P$5:$P$15,MATCH(R24,'DS2024'!$P$5:$P$15,1)):
INDEX('DS2024'!$P$5:$P$15,MATCH(R24,'DS2024'!$P$5:$P$15,1)+1)),
IF($AB$3=Database!$A$8,
_xlfn.FORECAST.LINEAR(
R24,
INDEX('DS2024'!$T$5:$T$15,MATCH(R24,'DS2024'!$S$5:$S$15,1)):
INDEX('DS2024'!$T$5:$T$15,MATCH(R24,'DS2024'!$S$5:$S$15,1)+1),
INDEX('DS2024'!$S$5:$S$15,MATCH(R24,'DS2024'!$S$5:$S$15,1)):
INDEX('DS2024'!$S$5:$S$15,MATCH(R24,'DS2024'!$S$5:$S$15,1)+1)),
IF($AB$3=Database!$A$9,
_xlfn.FORECAST.LINEAR(
R24,
INDEX('DS2024'!$W$5:$W$15,MATCH(R24,'DS2024'!$V$5:$V$15,1)):
INDEX('DS2024'!$W$5:$W$15,MATCH(R24,'DS2024'!$V$5:$V$15,1)+1),
INDEX('DS2024'!$V$5:$V$15,MATCH(R24,'DS2024'!$V$5:$V$15,1)):
INDEX('DS2024'!$V$5:$V$15,MATCH(R24,'DS2024'!$V$5:$V$15,1)+1)),
IF($AB$3=Database!$A$10,
_xlfn.FORECAST.LINEAR(
R24,
INDEX('DS2024'!$Z$5:$Z$15,MATCH(R24,'DS2024'!$Y$5:$Y$15,1)):
INDEX('DS2024'!$Z$5:$Z$15,MATCH(R24,'DS2024'!$Y$5:$Y$15,1)+1),
INDEX('DS2024'!$Y$5:$Y$15,MATCH(R24,'DS2024'!$Y$5:$Y$15,1)):
INDEX('DS2024'!$Y$5:$Y$15,MATCH(R24,'DS2024'!$Y$5:$Y$15,1)+1))
)))))))))))))))))))</f>
        <v>0.1047686957911987</v>
      </c>
      <c r="AC24" s="82">
        <f t="shared" si="0"/>
        <v>0.46468956697169295</v>
      </c>
      <c r="AD24" s="82">
        <f t="shared" si="1"/>
        <v>0.46546697300453577</v>
      </c>
      <c r="AE24" s="82">
        <f t="shared" si="2"/>
        <v>0.33557073362474171</v>
      </c>
      <c r="AF24" s="82">
        <f t="shared" si="3"/>
        <v>0.46482819532020692</v>
      </c>
      <c r="AG24" s="82">
        <f t="shared" si="4"/>
        <v>0.46364373840128653</v>
      </c>
      <c r="AH24" s="82">
        <f t="shared" si="5"/>
        <v>0.201467423570106</v>
      </c>
      <c r="AI24" s="82">
        <f t="shared" si="6"/>
        <v>0.46324756032685704</v>
      </c>
      <c r="AJ24" s="83">
        <f t="shared" si="7"/>
        <v>0.46366956132895087</v>
      </c>
      <c r="AK24" s="83">
        <f t="shared" si="8"/>
        <v>0.46472286495736542</v>
      </c>
      <c r="AL24" s="42"/>
      <c r="AM24" s="42"/>
      <c r="AN24" s="42"/>
      <c r="AO24" s="42"/>
      <c r="AP24" s="42"/>
      <c r="AQ24" s="42"/>
      <c r="AR24" s="42"/>
      <c r="AS24" s="42"/>
      <c r="AT24" s="42"/>
      <c r="BD24" s="83" t="e">
        <f>#REF!/10</f>
        <v>#REF!</v>
      </c>
      <c r="BE24" s="83" t="e">
        <f>#REF!/10</f>
        <v>#REF!</v>
      </c>
      <c r="BF24" s="83" t="e">
        <f>#REF!/10</f>
        <v>#REF!</v>
      </c>
      <c r="BG24" s="83" t="e">
        <f>#REF!/10</f>
        <v>#REF!</v>
      </c>
      <c r="BH24" s="83">
        <f t="shared" si="9"/>
        <v>0</v>
      </c>
      <c r="BI24" s="83">
        <f t="shared" si="10"/>
        <v>0</v>
      </c>
      <c r="BJ24" s="83">
        <f t="shared" si="11"/>
        <v>0</v>
      </c>
      <c r="BK24" s="83">
        <f t="shared" si="12"/>
        <v>0</v>
      </c>
      <c r="BL24" s="83">
        <f t="shared" si="13"/>
        <v>0</v>
      </c>
    </row>
    <row r="25" spans="1:64" ht="14.25" customHeight="1">
      <c r="A25" s="31">
        <v>19</v>
      </c>
      <c r="B25" s="42">
        <f>'Evaluasi 100 C'!B25</f>
        <v>108.26</v>
      </c>
      <c r="C25" s="42">
        <f>'Evaluasi 100 C'!C25</f>
        <v>-0.35994781043791241</v>
      </c>
      <c r="D25" s="42">
        <f>'Evaluasi 100 C'!E25</f>
        <v>109.39</v>
      </c>
      <c r="E25" s="42">
        <f>'Evaluasi 100 C'!F25</f>
        <v>-0.36008338332333528</v>
      </c>
      <c r="F25" s="42">
        <f>'Evaluasi 100 C'!H25</f>
        <v>107.992</v>
      </c>
      <c r="G25" s="42">
        <f>'Evaluasi 100 C'!I25</f>
        <v>-0.23041749431614217</v>
      </c>
      <c r="H25" s="42">
        <f>'Evaluasi 100 C'!K25</f>
        <v>108.37</v>
      </c>
      <c r="I25" s="42">
        <f>'Evaluasi 100 C'!L25</f>
        <v>-0.35996100779844026</v>
      </c>
      <c r="J25" s="42">
        <f>'Evaluasi 100 C'!N25</f>
        <v>106.70399999999999</v>
      </c>
      <c r="K25" s="42">
        <f>'Evaluasi 100 C'!O25</f>
        <v>-0.35976112777444508</v>
      </c>
      <c r="L25" s="42">
        <f>'Evaluasi 100 C'!Q25</f>
        <v>108.14400000000001</v>
      </c>
      <c r="M25" s="42">
        <f>'Evaluasi 100 C'!R25</f>
        <v>-1.7749520613614567E-2</v>
      </c>
      <c r="N25" s="42">
        <f>'Evaluasi 100 C'!T25</f>
        <v>105.82599999999999</v>
      </c>
      <c r="O25" s="42">
        <f>'Evaluasi 100 C'!U25</f>
        <v>-0.35965578884223154</v>
      </c>
      <c r="P25" s="42">
        <f>'Evaluasi 100 C'!W25</f>
        <v>106.633</v>
      </c>
      <c r="Q25" s="42">
        <f>'Evaluasi 100 C'!X25</f>
        <v>-0.35975260947810433</v>
      </c>
      <c r="R25" s="42">
        <f>'Evaluasi 100 C'!Z25</f>
        <v>108.249</v>
      </c>
      <c r="S25" s="50">
        <f>'Evaluasi 100 C'!AA25</f>
        <v>-0.35994649070185958</v>
      </c>
      <c r="T25" s="50">
        <f>IF($T$3=Database!$A$11,
_xlfn.FORECAST.LINEAR(
B25,
INDEX('DS2024'!$B$20:$B$35,MATCH(B25,'DS2024'!$A$20:$A$35,1)):
INDEX('DS2024'!$B$20:$B$35,MATCH(B25,'DS2024'!$A$20:$A$35,1)+1),
INDEX('DS2024'!$A$20:$A$35,MATCH(B25,'DS2024'!$A$20:$A$35,1)):
INDEX('DS2024'!$A$20:$A$35,MATCH(B25,'DS2024'!$A$20:$A$35,1)+1)),
IF($T$3=Database!$A$12,
_xlfn.FORECAST.LINEAR(
B25,
INDEX('DS2024'!$E$20:$E$35,MATCH(B25,'DS2024'!$D$20:$D$35,1)):
INDEX('DS2024'!$E$20:$E$35,MATCH(B25,'DS2024'!$D$20:$D$35,1)+1),
INDEX('DS2024'!$D$20:$D$35,MATCH(B25,'DS2024'!$D$20:$D$35,1)):
INDEX('DS2024'!$D$20:$D$35,MATCH(B25,'DS2024'!$D$20:$D$35,1)+1)),
IF($T$3=Database!$A$13,
_xlfn.FORECAST.LINEAR(
B25,
INDEX('DS2024'!$H$20:$H$35,MATCH(B25,'DS2024'!$G$20:$G$35,1)):
INDEX('DS2024'!$H$20:$H$35,MATCH(B25,'DS2024'!$G$20:$G$35,1)+1),
INDEX('DS2024'!$G$20:$G$35,MATCH(B25,'DS2024'!$G$20:$G$35,1)):
INDEX('DS2024'!$G$20:$G$35,MATCH(B25,'DS2024'!$G$20:$G$35,1)+1)),
IF($T$3=Database!$A$14,
_xlfn.FORECAST.LINEAR(
B25,
INDEX('DS2024'!$K$20:$K$35,MATCH(B25,'DS2024'!$J$20:$J$35,1)):
INDEX('DS2024'!$K$20:$K$35,MATCH(B25,'DS2024'!$J$20:$J$35,1)+1),
INDEX('DS2024'!$J$20:$J$35,MATCH(B25,'DS2024'!$J$20:$J$35,1)):
INDEX('DS2024'!$J$20:$J$35,MATCH(B25,'DS2024'!$J$20:$J$35,1)+1)),
IF($T$3=Database!$A$15,
_xlfn.FORECAST.LINEAR(
B25,
INDEX('DS2024'!$N$20:$N$35,MATCH(B25,'DS2024'!$M$20:$M$35,1)):
INDEX('DS2024'!$N$20:$N$35,MATCH(B25,'DS2024'!$M$20:$M$35,1)+1),
INDEX('DS2024'!$M$20:$M$35,MATCH(B25,'DS2024'!$M$20:$M$35,1)):
INDEX('DS2024'!$M$20:$M$35,MATCH(B25,'DS2024'!$M$20:$M$35,1)+1)),
IF($T$3=Database!$A$16,
_xlfn.FORECAST.LINEAR(
B25,
INDEX('DS2024'!$Q$20:$Q$35,MATCH(B25,'DS2024'!$P$20:$P$35,1)):
INDEX('DS2024'!$Q$20:$Q$35,MATCH(B25,'DS2024'!$P$20:$P$35,1)+1),
INDEX('DS2024'!$P$20:$P$35,MATCH(B25,'DS2024'!$P$20:$P$35,1)):
INDEX('DS2024'!$P$20:$P$35,MATCH(B25,'DS2024'!$P$20:$P$35,1)+1)),
IF($T$3=Database!$A$17,
_xlfn.FORECAST.LINEAR(
B25,
INDEX('DS2024'!$T$20:$T$35,MATCH(B25,'DS2024'!$S$20:$S$35,1)):
INDEX('DS2024'!$T$20:$T$35,MATCH(B25,'DS2024'!$S$20:$S$35,1)+1),
INDEX('DS2024'!$S$20:$S$35,MATCH(B25,'DS2024'!$S$20:$S$35,1)):
INDEX('DS2024'!$S$20:$S$35,MATCH(B25,'DS2024'!$S$20:$S$35,1)+1)),
IF($T$3=Database!$A$18,
_xlfn.FORECAST.LINEAR(
B25,
INDEX('DS2024'!$W$20:$W$35,MATCH(B25,'DS2024'!$V$20:$V$35,1)):
INDEX('DS2024'!$W$20:$W$35,MATCH(B25,'DS2024'!$V$20:$V$35,1)+1),
INDEX('DS2024'!$V$20:$V$35,MATCH(B25,'DS2024'!$V$20:$V$35,1)):
INDEX('DS2024'!$V$20:$V$35,MATCH(B25,'DS2024'!$V$20:$V$35,1)+1)),
IF($T$3=Database!$A$19,
_xlfn.FORECAST.LINEAR(
B25,
INDEX('DS2024'!$Z$20:$Z$35,MATCH(B25,'DS2024'!$Y$20:$Y$35,1)):
INDEX('DS2024'!$Z$20:$Z$35,MATCH(B25,'DS2024'!$Y$20:$Y$35,1)+1),
INDEX('DS2024'!$Y$20:$Y$35,MATCH(B25,'DS2024'!$Y$20:$Y$35,1)):
INDEX('DS2024'!$Y$20:$Y$35,MATCH(B25,'DS2024'!$Y$20:$Y$35,1)+1)),
IF($T$3=Database!$A$20,
_xlfn.FORECAST.LINEAR(
B25,
INDEX('DS2024'!$AC$20:$AC$35,MATCH(B25,'DS2024'!$AB$20:$AB$35,1)):
INDEX('DS2024'!$AC$20:$AC$35,MATCH(B25,'DS2024'!$AB$20:$AB$35,1)+1),
INDEX('DS2024'!$AB$20:$AB$35,MATCH(B25,'DS2024'!$AB$20:$AB$35,1)):
INDEX('DS2024'!$AB$20:$AB$35,MATCH(B25,'DS2024'!$AB$20:$AB$35,1)+1)),
IF($T$3=Database!$A$2,
_xlfn.FORECAST.LINEAR(
B25,
INDEX('DS2024'!$B$5:$B$15,MATCH(B25,'DS2024'!$A$5:$A$15,1)):
INDEX('DS2024'!$B$5:$B$15,MATCH(B25,'DS2024'!$A$5:$A$15,1)+1),
INDEX('DS2024'!$A$5:$A$15,MATCH(B25,'DS2024'!$A$5:$A$15,1)):
INDEX('DS2024'!$A$5:$A$15,MATCH(B25,'DS2024'!$A$5:$A$15,1)+1)),
IF($T$3=Database!$A$3,
_xlfn.FORECAST.LINEAR(
B25,
INDEX('DS2024'!$E$5:$E$15,MATCH(B25,'DS2024'!$D$5:$D$15,1)):
INDEX('DS2024'!$E$5:$E$15,MATCH(B25,'DS2024'!$D$5:$D$15,1)+1),
INDEX('DS2024'!$D$5:$D$15,MATCH(B25,'DS2024'!$D$5:$D$15,1)):
INDEX('DS2024'!$D$5:$D$15,MATCH(B25,'DS2024'!$D$5:$D$15,1)+1)),
IF($T$3=Database!$A$4,
_xlfn.FORECAST.LINEAR(
B25,
INDEX('DS2024'!$H$5:$H$15,MATCH(B25,'DS2024'!$G$5:$G$15,1)):
INDEX('DS2024'!$H$5:$H$15,MATCH(B25,'DS2024'!$G$5:$G$15,1)+1),
INDEX('DS2024'!$G$5:$G$15,MATCH(B25,'DS2024'!$G$5:$G$15,1)):
INDEX('DS2024'!$G$5:$G$15,MATCH(B25,'DS2024'!$G$5:$G$15,1)+1)),
IF($T$3=Database!$A$5,
_xlfn.FORECAST.LINEAR(
B25,
INDEX('DS2024'!$K$5:$K$15,MATCH(B25,'DS2024'!$J$5:$J$15,1)):
INDEX('DS2024'!$K$5:$K$15,MATCH(B25,'DS2024'!$J$5:$J$15,1)+1),
INDEX('DS2024'!$J$5:$J$15,MATCH(B25,'DS2024'!$J$5:$J$15,1)):
INDEX('DS2024'!$J$5:$J$15,MATCH(B25,'DS2024'!$J$5:$J$15,1)+1)),
IF($T$3=Database!$A$6,
_xlfn.FORECAST.LINEAR(
B25,
INDEX('DS2024'!$N$5:$N$15,MATCH(B25,'DS2024'!$M$5:$M$15,1)):
INDEX('DS2024'!$N$5:$N$15,MATCH(B25,'DS2024'!$M$5:$M$15,1)+1),
INDEX('DS2024'!$M$5:$M$15,MATCH(B25,'DS2024'!$M$5:$M$15,1)):
INDEX('DS2024'!$M$5:$M$15,MATCH(B25,'DS2024'!$M$5:$M$15,1)+1)),
IF($T$3=Database!$A$7,
_xlfn.FORECAST.LINEAR(
B25,
INDEX('DS2024'!$Q$5:$Q$15,MATCH(B25,'DS2024'!$P$5:$P$15,1)):
INDEX('DS2024'!$Q$5:$Q$15,MATCH(B25,'DS2024'!$P$5:$P$15,1)+1),
INDEX('DS2024'!$P$5:$P$15,MATCH(B25,'DS2024'!$P$5:$P$15,1)):
INDEX('DS2024'!$P$5:$P$15,MATCH(B25,'DS2024'!$P$5:$P$15,1)+1)),
IF($T$3=Database!$A$8,
_xlfn.FORECAST.LINEAR(
B25,
INDEX('DS2024'!$T$5:$T$15,MATCH(B25,'DS2024'!$S$5:$S$15,1)):
INDEX('DS2024'!$T$5:$T$15,MATCH(B25,'DS2024'!$S$5:$S$15,1)+1),
INDEX('DS2024'!$S$5:$S$15,MATCH(B25,'DS2024'!$S$5:$S$15,1)):
INDEX('DS2024'!$S$5:$S$15,MATCH(B25,'DS2024'!$S$5:$S$15,1)+1)),
IF($T$3=Database!$A$9,
_xlfn.FORECAST.LINEAR(
B25,
INDEX('DS2024'!$W$5:$W$15,MATCH(B25,'DS2024'!$V$5:$V$15,1)):
INDEX('DS2024'!$W$5:$W$15,MATCH(B25,'DS2024'!$V$5:$V$15,1)+1),
INDEX('DS2024'!$V$5:$V$15,MATCH(B25,'DS2024'!$V$5:$V$15,1)):
INDEX('DS2024'!$V$5:$V$15,MATCH(B25,'DS2024'!$V$5:$V$15,1)+1)),
IF($T$3=Database!$A$10,
_xlfn.FORECAST.LINEAR(
B25,
INDEX('DS2024'!$Z$5:$Z$15,MATCH(B25,'DS2024'!$Y$5:$Y$15,1)):
INDEX('DS2024'!$Z$5:$Z$15,MATCH(B25,'DS2024'!$Y$5:$Y$15,1)+1),
INDEX('DS2024'!$Y$5:$Y$15,MATCH(B25,'DS2024'!$Y$5:$Y$15,1)):
INDEX('DS2024'!$Y$5:$Y$15,MATCH(B25,'DS2024'!$Y$5:$Y$15,1)+1))
)))))))))))))))))))</f>
        <v>0.10473903833086855</v>
      </c>
      <c r="U25" s="50">
        <f>IF($U$3=Database!$A$11,
_xlfn.FORECAST.LINEAR(
D25,
INDEX('DS2024'!$B$20:$B$35,MATCH(D25,'DS2024'!$A$20:$A$35,1)):
INDEX('DS2024'!$B$20:$B$35,MATCH(D25,'DS2024'!$A$20:$A$35,1)+1),
INDEX('DS2024'!$A$20:$A$35,MATCH(D25,'DS2024'!$A$20:$A$35,1)):
INDEX('DS2024'!$A$20:$A$35,MATCH(D25,'DS2024'!$A$20:$A$35,1)+1)),
IF($U$3=Database!$A$12,
_xlfn.FORECAST.LINEAR(
D25,
INDEX('DS2024'!$E$20:$E$35,MATCH(D25,'DS2024'!$D$20:$D$35,1)):
INDEX('DS2024'!$E$20:$E$35,MATCH(D25,'DS2024'!$D$20:$D$35,1)+1),
INDEX('DS2024'!$D$20:$D$35,MATCH(D25,'DS2024'!$D$20:$D$35,1)):
INDEX('DS2024'!$D$20:$D$35,MATCH(D25,'DS2024'!$D$20:$D$35,1)+1)),
IF($U$3=Database!$A$13,
_xlfn.FORECAST.LINEAR(
D25,
INDEX('DS2024'!$H$20:$H$35,MATCH(D25,'DS2024'!$G$20:$G$35,1)):
INDEX('DS2024'!$H$20:$H$35,MATCH(D25,'DS2024'!$G$20:$G$35,1)+1),
INDEX('DS2024'!$G$20:$G$35,MATCH(D25,'DS2024'!$G$20:$G$35,1)):
INDEX('DS2024'!$G$20:$G$35,MATCH(D25,'DS2024'!$G$20:$G$35,1)+1)),
IF($U$3=Database!$A$14,
_xlfn.FORECAST.LINEAR(
D25,
INDEX('DS2024'!$K$20:$K$35,MATCH(D25,'DS2024'!$J$20:$J$35,1)):
INDEX('DS2024'!$K$20:$K$35,MATCH(D25,'DS2024'!$J$20:$J$35,1)+1),
INDEX('DS2024'!$J$20:$J$35,MATCH(D25,'DS2024'!$J$20:$J$35,1)):
INDEX('DS2024'!$J$20:$J$35,MATCH(D25,'DS2024'!$J$20:$J$35,1)+1)),
IF($U$3=Database!$A$15,
_xlfn.FORECAST.LINEAR(
D25,
INDEX('DS2024'!$N$20:$N$35,MATCH(D25,'DS2024'!$M$20:$M$35,1)):
INDEX('DS2024'!$N$20:$N$35,MATCH(D25,'DS2024'!$M$20:$M$35,1)+1),
INDEX('DS2024'!$M$20:$M$35,MATCH(D25,'DS2024'!$M$20:$M$35,1)):
INDEX('DS2024'!$M$20:$M$35,MATCH(D25,'DS2024'!$M$20:$M$35,1)+1)),
IF($U$3=Database!$A$16,
_xlfn.FORECAST.LINEAR(
D25,
INDEX('DS2024'!$Q$20:$Q$35,MATCH(D25,'DS2024'!$P$20:$P$35,1)):
INDEX('DS2024'!$Q$20:$Q$35,MATCH(D25,'DS2024'!$P$20:$P$35,1)+1),
INDEX('DS2024'!$P$20:$P$35,MATCH(D25,'DS2024'!$P$20:$P$35,1)):
INDEX('DS2024'!$P$20:$P$35,MATCH(D25,'DS2024'!$P$20:$P$35,1)+1)),
IF($U$3=Database!$A$17,
_xlfn.FORECAST.LINEAR(
D25,
INDEX('DS2024'!$T$20:$T$35,MATCH(D25,'DS2024'!$S$20:$S$35,1)):
INDEX('DS2024'!$T$20:$T$35,MATCH(D25,'DS2024'!$S$20:$S$35,1)+1),
INDEX('DS2024'!$S$20:$S$35,MATCH(D25,'DS2024'!$S$20:$S$35,1)):
INDEX('DS2024'!$S$20:$S$35,MATCH(D25,'DS2024'!$S$20:$S$35,1)+1)),
IF($U$3=Database!$A$18,
_xlfn.FORECAST.LINEAR(
D25,
INDEX('DS2024'!$W$20:$W$35,MATCH(D25,'DS2024'!$V$20:$V$35,1)):
INDEX('DS2024'!$W$20:$W$35,MATCH(D25,'DS2024'!$V$20:$V$35,1)+1),
INDEX('DS2024'!$V$20:$V$35,MATCH(D25,'DS2024'!$V$20:$V$35,1)):
INDEX('DS2024'!$V$20:$V$35,MATCH(D25,'DS2024'!$V$20:$V$35,1)+1)),
IF($U$3=Database!$A$19,
_xlfn.FORECAST.LINEAR(
D25,
INDEX('DS2024'!$Z$20:$Z$35,MATCH(D25,'DS2024'!$Y$20:$Y$35,1)):
INDEX('DS2024'!$Z$20:$Z$35,MATCH(D25,'DS2024'!$Y$20:$Y$35,1)+1),
INDEX('DS2024'!$Y$20:$Y$35,MATCH(D25,'DS2024'!$Y$20:$Y$35,1)):
INDEX('DS2024'!$Y$20:$Y$35,MATCH(D25,'DS2024'!$Y$20:$Y$35,1)+1)),
IF($U$3=Database!$A$20,
_xlfn.FORECAST.LINEAR(
D25,
INDEX('DS2024'!$AC$20:$AC$35,MATCH(D25,'DS2024'!$AB$20:$AB$35,1)):
INDEX('DS2024'!$AC$20:$AC$35,MATCH(D25,'DS2024'!$AB$20:$AB$35,1)+1),
INDEX('DS2024'!$AB$20:$AB$35,MATCH(D25,'DS2024'!$AB$20:$AB$35,1)):
INDEX('DS2024'!$AB$20:$AB$35,MATCH(D25,'DS2024'!$AB$20:$AB$35,1)+1)),
IF($U$3=Database!$A$2,
_xlfn.FORECAST.LINEAR(
D25,
INDEX('DS2024'!$B$5:$B$15,MATCH(D25,'DS2024'!$A$5:$A$15,1)):
INDEX('DS2024'!$B$5:$B$15,MATCH(D25,'DS2024'!$A$5:$A$15,1)+1),
INDEX('DS2024'!$A$5:$A$15,MATCH(D25,'DS2024'!$A$5:$A$15,1)):
INDEX('DS2024'!$A$5:$A$15,MATCH(D25,'DS2024'!$A$5:$A$15,1)+1)),
IF($U$3=Database!$A$3,
_xlfn.FORECAST.LINEAR(
D25,
INDEX('DS2024'!$E$5:$E$15,MATCH(D25,'DS2024'!$D$5:$D$15,1)):
INDEX('DS2024'!$E$5:$E$15,MATCH(D25,'DS2024'!$D$5:$D$15,1)+1),
INDEX('DS2024'!$D$5:$D$15,MATCH(D25,'DS2024'!$D$5:$D$15,1)):
INDEX('DS2024'!$D$5:$D$15,MATCH(D25,'DS2024'!$D$5:$D$15,1)+1)),
IF($U$3=Database!$A$4,
_xlfn.FORECAST.LINEAR(
D25,
INDEX('DS2024'!$H$5:$H$15,MATCH(D25,'DS2024'!$G$5:$G$15,1)):
INDEX('DS2024'!$H$5:$H$15,MATCH(D25,'DS2024'!$G$5:$G$15,1)+1),
INDEX('DS2024'!$G$5:$G$15,MATCH(D25,'DS2024'!$G$5:$G$15,1)):
INDEX('DS2024'!$G$5:$G$15,MATCH(D25,'DS2024'!$G$5:$G$15,1)+1)),
IF($U$3=Database!$A$5,
_xlfn.FORECAST.LINEAR(
D25,
INDEX('DS2024'!$K$5:$K$15,MATCH(D25,'DS2024'!$J$5:$J$15,1)):
INDEX('DS2024'!$K$5:$K$15,MATCH(D25,'DS2024'!$J$5:$J$15,1)+1),
INDEX('DS2024'!$J$5:$J$15,MATCH(D25,'DS2024'!$J$5:$J$15,1)):
INDEX('DS2024'!$J$5:$J$15,MATCH(D25,'DS2024'!$J$5:$J$15,1)+1)),
IF($U$3=Database!$A$6,
_xlfn.FORECAST.LINEAR(
D25,
INDEX('DS2024'!$N$5:$N$15,MATCH(D25,'DS2024'!$M$5:$M$15,1)):
INDEX('DS2024'!$N$5:$N$15,MATCH(D25,'DS2024'!$M$5:$M$15,1)+1),
INDEX('DS2024'!$M$5:$M$15,MATCH(D25,'DS2024'!$M$5:$M$15,1)):
INDEX('DS2024'!$M$5:$M$15,MATCH(D25,'DS2024'!$M$5:$M$15,1)+1)),
IF($U$3=Database!$A$7,
_xlfn.FORECAST.LINEAR(
D25,
INDEX('DS2024'!$Q$5:$Q$15,MATCH(D25,'DS2024'!$P$5:$P$15,1)):
INDEX('DS2024'!$Q$5:$Q$15,MATCH(D25,'DS2024'!$P$5:$P$15,1)+1),
INDEX('DS2024'!$P$5:$P$15,MATCH(D25,'DS2024'!$P$5:$P$15,1)):
INDEX('DS2024'!$P$5:$P$15,MATCH(D25,'DS2024'!$P$5:$P$15,1)+1)),
IF($U$3=Database!$A$8,
_xlfn.FORECAST.LINEAR(
D25,
INDEX('DS2024'!$T$5:$T$15,MATCH(D25,'DS2024'!$S$5:$S$15,1)):
INDEX('DS2024'!$T$5:$T$15,MATCH(D25,'DS2024'!$S$5:$S$15,1)+1),
INDEX('DS2024'!$S$5:$S$15,MATCH(D25,'DS2024'!$S$5:$S$15,1)):
INDEX('DS2024'!$S$5:$S$15,MATCH(D25,'DS2024'!$S$5:$S$15,1)+1)),
IF($U$3=Database!$A$9,
_xlfn.FORECAST.LINEAR(
D25,
INDEX('DS2024'!$W$5:$W$15,MATCH(D25,'DS2024'!$V$5:$V$15,1)):
INDEX('DS2024'!$W$5:$W$15,MATCH(D25,'DS2024'!$V$5:$V$15,1)+1),
INDEX('DS2024'!$V$5:$V$15,MATCH(D25,'DS2024'!$V$5:$V$15,1)):
INDEX('DS2024'!$V$5:$V$15,MATCH(D25,'DS2024'!$V$5:$V$15,1)+1)),
IF($U$3=Database!$A$10,
_xlfn.FORECAST.LINEAR(
D25,
INDEX('DS2024'!$Z$5:$Z$15,MATCH(D25,'DS2024'!$Y$5:$Y$15,1)):
INDEX('DS2024'!$Z$5:$Z$15,MATCH(D25,'DS2024'!$Y$5:$Y$15,1)+1),
INDEX('DS2024'!$Y$5:$Y$15,MATCH(D25,'DS2024'!$Y$5:$Y$15,1)):
INDEX('DS2024'!$Y$5:$Y$15,MATCH(D25,'DS2024'!$Y$5:$Y$15,1)+1))
)))))))))))))))))))</f>
        <v>0.10537135776809625</v>
      </c>
      <c r="V25" s="50">
        <f>IF($V$3=Database!$A$11,
_xlfn.FORECAST.LINEAR(
F25,
INDEX('DS2024'!$B$20:$B$35,MATCH(F25,'DS2024'!$A$20:$A$35,1)):
INDEX('DS2024'!$B$20:$B$35,MATCH(F25,'DS2024'!$A$20:$A$35,1)+1),
INDEX('DS2024'!$A$20:$A$35,MATCH(F25,'DS2024'!$A$20:$A$35,1)):
INDEX('DS2024'!$A$20:$A$35,MATCH(F25,'DS2024'!$A$20:$A$35,1)+1)),
IF($V$3=Database!$A$12,
_xlfn.FORECAST.LINEAR(
F25,
INDEX('DS2024'!$E$20:$E$35,MATCH(F25,'DS2024'!$D$20:$D$35,1)):
INDEX('DS2024'!$E$20:$E$35,MATCH(F25,'DS2024'!$D$20:$D$35,1)+1),
INDEX('DS2024'!$D$20:$D$35,MATCH(F25,'DS2024'!$D$20:$D$35,1)):
INDEX('DS2024'!$D$20:$D$35,MATCH(F25,'DS2024'!$D$20:$D$35,1)+1)),
IF($V$3=Database!$A$13,
_xlfn.FORECAST.LINEAR(
F25,
INDEX('DS2024'!$H$20:$H$35,MATCH(F25,'DS2024'!$G$20:$G$35,1)):
INDEX('DS2024'!$H$20:$H$35,MATCH(F25,'DS2024'!$G$20:$G$35,1)+1),
INDEX('DS2024'!$G$20:$G$35,MATCH(F25,'DS2024'!$G$20:$G$35,1)):
INDEX('DS2024'!$G$20:$G$35,MATCH(F25,'DS2024'!$G$20:$G$35,1)+1)),
IF($V$3=Database!$A$14,
_xlfn.FORECAST.LINEAR(
F25,
INDEX('DS2024'!$K$20:$K$35,MATCH(F25,'DS2024'!$J$20:$J$35,1)):
INDEX('DS2024'!$K$20:$K$35,MATCH(F25,'DS2024'!$J$20:$J$35,1)+1),
INDEX('DS2024'!$J$20:$J$35,MATCH(F25,'DS2024'!$J$20:$J$35,1)):
INDEX('DS2024'!$J$20:$J$35,MATCH(F25,'DS2024'!$J$20:$J$35,1)+1)),
IF($V$3=Database!$A$15,
_xlfn.FORECAST.LINEAR(
F25,
INDEX('DS2024'!$N$20:$N$35,MATCH(F25,'DS2024'!$M$20:$M$35,1)):
INDEX('DS2024'!$N$20:$N$35,MATCH(F25,'DS2024'!$M$20:$M$35,1)+1),
INDEX('DS2024'!$M$20:$M$35,MATCH(F25,'DS2024'!$M$20:$M$35,1)):
INDEX('DS2024'!$M$20:$M$35,MATCH(F25,'DS2024'!$M$20:$M$35,1)+1)),
IF($V$3=Database!$A$16,
_xlfn.FORECAST.LINEAR(
F25,
INDEX('DS2024'!$Q$20:$Q$35,MATCH(F25,'DS2024'!$P$20:$P$35,1)):
INDEX('DS2024'!$Q$20:$Q$35,MATCH(F25,'DS2024'!$P$20:$P$35,1)+1),
INDEX('DS2024'!$P$20:$P$35,MATCH(F25,'DS2024'!$P$20:$P$35,1)):
INDEX('DS2024'!$P$20:$P$35,MATCH(F25,'DS2024'!$P$20:$P$35,1)+1)),
IF($V$3=Database!$A$17,
_xlfn.FORECAST.LINEAR(
F25,
INDEX('DS2024'!$T$20:$T$35,MATCH(F25,'DS2024'!$S$20:$S$35,1)):
INDEX('DS2024'!$T$20:$T$35,MATCH(F25,'DS2024'!$S$20:$S$35,1)+1),
INDEX('DS2024'!$S$20:$S$35,MATCH(F25,'DS2024'!$S$20:$S$35,1)):
INDEX('DS2024'!$S$20:$S$35,MATCH(F25,'DS2024'!$S$20:$S$35,1)+1)),
IF($V$3=Database!$A$18,
_xlfn.FORECAST.LINEAR(
F25,
INDEX('DS2024'!$W$20:$W$35,MATCH(F25,'DS2024'!$V$20:$V$35,1)):
INDEX('DS2024'!$W$20:$W$35,MATCH(F25,'DS2024'!$V$20:$V$35,1)+1),
INDEX('DS2024'!$V$20:$V$35,MATCH(F25,'DS2024'!$V$20:$V$35,1)):
INDEX('DS2024'!$V$20:$V$35,MATCH(F25,'DS2024'!$V$20:$V$35,1)+1)),
IF($V$3=Database!$A$19,
_xlfn.FORECAST.LINEAR(
F25,
INDEX('DS2024'!$Z$20:$Z$35,MATCH(F25,'DS2024'!$Y$20:$Y$35,1)):
INDEX('DS2024'!$Z$20:$Z$35,MATCH(F25,'DS2024'!$Y$20:$Y$35,1)+1),
INDEX('DS2024'!$Y$20:$Y$35,MATCH(F25,'DS2024'!$Y$20:$Y$35,1)):
INDEX('DS2024'!$Y$20:$Y$35,MATCH(F25,'DS2024'!$Y$20:$Y$35,1)+1)),
IF($V$3=Database!$A$20,
_xlfn.FORECAST.LINEAR(
F25,
INDEX('DS2024'!$AC$20:$AC$35,MATCH(F25,'DS2024'!$AB$20:$AB$35,1)):
INDEX('DS2024'!$AC$20:$AC$35,MATCH(F25,'DS2024'!$AB$20:$AB$35,1)+1),
INDEX('DS2024'!$AB$20:$AB$35,MATCH(F25,'DS2024'!$AB$20:$AB$35,1)):
INDEX('DS2024'!$AB$20:$AB$35,MATCH(F25,'DS2024'!$AB$20:$AB$35,1)+1)),
IF($V$3=Database!$A$2,
_xlfn.FORECAST.LINEAR(
F25,
INDEX('DS2024'!$B$5:$B$15,MATCH(F25,'DS2024'!$A$5:$A$15,1)):
INDEX('DS2024'!$B$5:$B$15,MATCH(F25,'DS2024'!$A$5:$A$15,1)+1),
INDEX('DS2024'!$A$5:$A$15,MATCH(F25,'DS2024'!$A$5:$A$15,1)):
INDEX('DS2024'!$A$5:$A$15,MATCH(F25,'DS2024'!$A$5:$A$15,1)+1)),
IF($V$3=Database!$A$3,
_xlfn.FORECAST.LINEAR(
F25,
INDEX('DS2024'!$E$5:$E$15,MATCH(F25,'DS2024'!$D$5:$D$15,1)):
INDEX('DS2024'!$E$5:$E$15,MATCH(F25,'DS2024'!$D$5:$D$15,1)+1),
INDEX('DS2024'!$D$5:$D$15,MATCH(F25,'DS2024'!$D$5:$D$15,1)):
INDEX('DS2024'!$D$5:$D$15,MATCH(F25,'DS2024'!$D$5:$D$15,1)+1)),
IF($V$3=Database!$A$4,
_xlfn.FORECAST.LINEAR(
F25,
INDEX('DS2024'!$H$5:$H$15,MATCH(F25,'DS2024'!$G$5:$G$15,1)):
INDEX('DS2024'!$H$5:$H$15,MATCH(F25,'DS2024'!$G$5:$G$15,1)+1),
INDEX('DS2024'!$G$5:$G$15,MATCH(F25,'DS2024'!$G$5:$G$15,1)):
INDEX('DS2024'!$G$5:$G$15,MATCH(F25,'DS2024'!$G$5:$G$15,1)+1)),
IF($V$3=Database!$A$5,
_xlfn.FORECAST.LINEAR(
F25,
INDEX('DS2024'!$K$5:$K$15,MATCH(F25,'DS2024'!$J$5:$J$15,1)):
INDEX('DS2024'!$K$5:$K$15,MATCH(F25,'DS2024'!$J$5:$J$15,1)+1),
INDEX('DS2024'!$J$5:$J$15,MATCH(F25,'DS2024'!$J$5:$J$15,1)):
INDEX('DS2024'!$J$5:$J$15,MATCH(F25,'DS2024'!$J$5:$J$15,1)+1)),
IF($V$3=Database!$A$6,
_xlfn.FORECAST.LINEAR(
F25,
INDEX('DS2024'!$N$5:$N$15,MATCH(F25,'DS2024'!$M$5:$M$15,1)):
INDEX('DS2024'!$N$5:$N$15,MATCH(F25,'DS2024'!$M$5:$M$15,1)+1),
INDEX('DS2024'!$M$5:$M$15,MATCH(F25,'DS2024'!$M$5:$M$15,1)):
INDEX('DS2024'!$M$5:$M$15,MATCH(F25,'DS2024'!$M$5:$M$15,1)+1)),
IF($V$3=Database!$A$7,
_xlfn.FORECAST.LINEAR(
F25,
INDEX('DS2024'!$Q$5:$Q$15,MATCH(F25,'DS2024'!$P$5:$P$15,1)):
INDEX('DS2024'!$Q$5:$Q$15,MATCH(F25,'DS2024'!$P$5:$P$15,1)+1),
INDEX('DS2024'!$P$5:$P$15,MATCH(F25,'DS2024'!$P$5:$P$15,1)):
INDEX('DS2024'!$P$5:$P$15,MATCH(F25,'DS2024'!$P$5:$P$15,1)+1)),
IF($V$3=Database!$A$8,
_xlfn.FORECAST.LINEAR(
F25,
INDEX('DS2024'!$T$5:$T$15,MATCH(F25,'DS2024'!$S$5:$S$15,1)):
INDEX('DS2024'!$T$5:$T$15,MATCH(F25,'DS2024'!$S$5:$S$15,1)+1),
INDEX('DS2024'!$S$5:$S$15,MATCH(F25,'DS2024'!$S$5:$S$15,1)):
INDEX('DS2024'!$S$5:$S$15,MATCH(F25,'DS2024'!$S$5:$S$15,1)+1)),
IF($V$3=Database!$A$9,
_xlfn.FORECAST.LINEAR(
F25,
INDEX('DS2024'!$W$5:$W$15,MATCH(F25,'DS2024'!$V$5:$V$15,1)):
INDEX('DS2024'!$W$5:$W$15,MATCH(F25,'DS2024'!$V$5:$V$15,1)+1),
INDEX('DS2024'!$V$5:$V$15,MATCH(F25,'DS2024'!$V$5:$V$15,1)):
INDEX('DS2024'!$V$5:$V$15,MATCH(F25,'DS2024'!$V$5:$V$15,1)+1)),
IF($V$3=Database!$A$10,
_xlfn.FORECAST.LINEAR(
F25,
INDEX('DS2024'!$Z$5:$Z$15,MATCH(F25,'DS2024'!$Y$5:$Y$15,1)):
INDEX('DS2024'!$Z$5:$Z$15,MATCH(F25,'DS2024'!$Y$5:$Y$15,1)+1),
INDEX('DS2024'!$Y$5:$Y$15,MATCH(F25,'DS2024'!$Y$5:$Y$15,1)):
INDEX('DS2024'!$Y$5:$Y$15,MATCH(F25,'DS2024'!$Y$5:$Y$15,1)+1))
)))))))))))))))))))</f>
        <v>0.10488385574924036</v>
      </c>
      <c r="W25" s="50">
        <f>IF($W$3=Database!$A$11,
_xlfn.FORECAST.LINEAR(
H25,
INDEX('DS2024'!$B$20:$B$35,MATCH(H25,'DS2024'!$A$20:$A$35,1)):
INDEX('DS2024'!$B$20:$B$35,MATCH(H25,'DS2024'!$A$20:$A$35,1)+1),
INDEX('DS2024'!$A$20:$A$35,MATCH(H25,'DS2024'!$A$20:$A$35,1)):
INDEX('DS2024'!$A$20:$A$35,MATCH(H25,'DS2024'!$A$20:$A$35,1)+1)),
IF($W$3=Database!$A$12,
_xlfn.FORECAST.LINEAR(
H25,
INDEX('DS2024'!$E$20:$E$35,MATCH(H25,'DS2024'!$D$20:$D$35,1)):
INDEX('DS2024'!$E$20:$E$35,MATCH(H25,'DS2024'!$D$20:$D$35,1)+1),
INDEX('DS2024'!$D$20:$D$35,MATCH(H25,'DS2024'!$D$20:$D$35,1)):
INDEX('DS2024'!$D$20:$D$35,MATCH(H25,'DS2024'!$D$20:$D$35,1)+1)),
IF($W$3=Database!$A$13,
_xlfn.FORECAST.LINEAR(
H25,
INDEX('DS2024'!$H$20:$H$35,MATCH(H25,'DS2024'!$G$20:$G$35,1)):
INDEX('DS2024'!$H$20:$H$35,MATCH(H25,'DS2024'!$G$20:$G$35,1)+1),
INDEX('DS2024'!$G$20:$G$35,MATCH(H25,'DS2024'!$G$20:$G$35,1)):
INDEX('DS2024'!$G$20:$G$35,MATCH(H25,'DS2024'!$G$20:$G$35,1)+1)),
IF($W$3=Database!$A$14,
_xlfn.FORECAST.LINEAR(
H25,
INDEX('DS2024'!$K$20:$K$35,MATCH(H25,'DS2024'!$J$20:$J$35,1)):
INDEX('DS2024'!$K$20:$K$35,MATCH(H25,'DS2024'!$J$20:$J$35,1)+1),
INDEX('DS2024'!$J$20:$J$35,MATCH(H25,'DS2024'!$J$20:$J$35,1)):
INDEX('DS2024'!$J$20:$J$35,MATCH(H25,'DS2024'!$J$20:$J$35,1)+1)),
IF($W$3=Database!$A$15,
_xlfn.FORECAST.LINEAR(
H25,
INDEX('DS2024'!$N$20:$N$35,MATCH(H25,'DS2024'!$M$20:$M$35,1)):
INDEX('DS2024'!$N$20:$N$35,MATCH(H25,'DS2024'!$M$20:$M$35,1)+1),
INDEX('DS2024'!$M$20:$M$35,MATCH(H25,'DS2024'!$M$20:$M$35,1)):
INDEX('DS2024'!$M$20:$M$35,MATCH(H25,'DS2024'!$M$20:$M$35,1)+1)),
IF($W$3=Database!$A$16,
_xlfn.FORECAST.LINEAR(
H25,
INDEX('DS2024'!$Q$20:$Q$35,MATCH(H25,'DS2024'!$P$20:$P$35,1)):
INDEX('DS2024'!$Q$20:$Q$35,MATCH(H25,'DS2024'!$P$20:$P$35,1)+1),
INDEX('DS2024'!$P$20:$P$35,MATCH(H25,'DS2024'!$P$20:$P$35,1)):
INDEX('DS2024'!$P$20:$P$35,MATCH(H25,'DS2024'!$P$20:$P$35,1)+1)),
IF($W$3=Database!$A$17,
_xlfn.FORECAST.LINEAR(
H25,
INDEX('DS2024'!$T$20:$T$35,MATCH(H25,'DS2024'!$S$20:$S$35,1)):
INDEX('DS2024'!$T$20:$T$35,MATCH(H25,'DS2024'!$S$20:$S$35,1)+1),
INDEX('DS2024'!$S$20:$S$35,MATCH(H25,'DS2024'!$S$20:$S$35,1)):
INDEX('DS2024'!$S$20:$S$35,MATCH(H25,'DS2024'!$S$20:$S$35,1)+1)),
IF($W$3=Database!$A$18,
_xlfn.FORECAST.LINEAR(
H25,
INDEX('DS2024'!$W$20:$W$35,MATCH(H25,'DS2024'!$V$20:$V$35,1)):
INDEX('DS2024'!$W$20:$W$35,MATCH(H25,'DS2024'!$V$20:$V$35,1)+1),
INDEX('DS2024'!$V$20:$V$35,MATCH(H25,'DS2024'!$V$20:$V$35,1)):
INDEX('DS2024'!$V$20:$V$35,MATCH(H25,'DS2024'!$V$20:$V$35,1)+1)),
IF($W$3=Database!$A$19,
_xlfn.FORECAST.LINEAR(
H25,
INDEX('DS2024'!$Z$20:$Z$35,MATCH(H25,'DS2024'!$Y$20:$Y$35,1)):
INDEX('DS2024'!$Z$20:$Z$35,MATCH(H25,'DS2024'!$Y$20:$Y$35,1)+1),
INDEX('DS2024'!$Y$20:$Y$35,MATCH(H25,'DS2024'!$Y$20:$Y$35,1)):
INDEX('DS2024'!$Y$20:$Y$35,MATCH(H25,'DS2024'!$Y$20:$Y$35,1)+1)),
IF($W$3=Database!$A$20,
_xlfn.FORECAST.LINEAR(
H25,
INDEX('DS2024'!$AC$20:$AC$35,MATCH(H25,'DS2024'!$AB$20:$AB$35,1)):
INDEX('DS2024'!$AC$20:$AC$35,MATCH(H25,'DS2024'!$AB$20:$AB$35,1)+1),
INDEX('DS2024'!$AB$20:$AB$35,MATCH(H25,'DS2024'!$AB$20:$AB$35,1)):
INDEX('DS2024'!$AB$20:$AB$35,MATCH(H25,'DS2024'!$AB$20:$AB$35,1)+1)),
IF($W$3=Database!$A$2,
_xlfn.FORECAST.LINEAR(
H25,
INDEX('DS2024'!$B$5:$B$15,MATCH(H25,'DS2024'!$A$5:$A$15,1)):
INDEX('DS2024'!$B$5:$B$15,MATCH(H25,'DS2024'!$A$5:$A$15,1)+1),
INDEX('DS2024'!$A$5:$A$15,MATCH(H25,'DS2024'!$A$5:$A$15,1)):
INDEX('DS2024'!$A$5:$A$15,MATCH(H25,'DS2024'!$A$5:$A$15,1)+1)),
IF($W$3=Database!$A$3,
_xlfn.FORECAST.LINEAR(
H25,
INDEX('DS2024'!$E$5:$E$15,MATCH(H25,'DS2024'!$D$5:$D$15,1)):
INDEX('DS2024'!$E$5:$E$15,MATCH(H25,'DS2024'!$D$5:$D$15,1)+1),
INDEX('DS2024'!$D$5:$D$15,MATCH(H25,'DS2024'!$D$5:$D$15,1)):
INDEX('DS2024'!$D$5:$D$15,MATCH(H25,'DS2024'!$D$5:$D$15,1)+1)),
IF($W$3=Database!$A$4,
_xlfn.FORECAST.LINEAR(
H25,
INDEX('DS2024'!$H$5:$H$15,MATCH(H25,'DS2024'!$G$5:$G$15,1)):
INDEX('DS2024'!$H$5:$H$15,MATCH(H25,'DS2024'!$G$5:$G$15,1)+1),
INDEX('DS2024'!$G$5:$G$15,MATCH(H25,'DS2024'!$G$5:$G$15,1)):
INDEX('DS2024'!$G$5:$G$15,MATCH(H25,'DS2024'!$G$5:$G$15,1)+1)),
IF($W$3=Database!$A$5,
_xlfn.FORECAST.LINEAR(
H25,
INDEX('DS2024'!$K$5:$K$15,MATCH(H25,'DS2024'!$J$5:$J$15,1)):
INDEX('DS2024'!$K$5:$K$15,MATCH(H25,'DS2024'!$J$5:$J$15,1)+1),
INDEX('DS2024'!$J$5:$J$15,MATCH(H25,'DS2024'!$J$5:$J$15,1)):
INDEX('DS2024'!$J$5:$J$15,MATCH(H25,'DS2024'!$J$5:$J$15,1)+1)),
IF($W$3=Database!$A$6,
_xlfn.FORECAST.LINEAR(
H25,
INDEX('DS2024'!$N$5:$N$15,MATCH(H25,'DS2024'!$M$5:$M$15,1)):
INDEX('DS2024'!$N$5:$N$15,MATCH(H25,'DS2024'!$M$5:$M$15,1)+1),
INDEX('DS2024'!$M$5:$M$15,MATCH(H25,'DS2024'!$M$5:$M$15,1)):
INDEX('DS2024'!$M$5:$M$15,MATCH(H25,'DS2024'!$M$5:$M$15,1)+1)),
IF($W$3=Database!$A$7,
_xlfn.FORECAST.LINEAR(
H25,
INDEX('DS2024'!$Q$5:$Q$15,MATCH(H25,'DS2024'!$P$5:$P$15,1)):
INDEX('DS2024'!$Q$5:$Q$15,MATCH(H25,'DS2024'!$P$5:$P$15,1)+1),
INDEX('DS2024'!$P$5:$P$15,MATCH(H25,'DS2024'!$P$5:$P$15,1)):
INDEX('DS2024'!$P$5:$P$15,MATCH(H25,'DS2024'!$P$5:$P$15,1)+1)),
IF($W$3=Database!$A$8,
_xlfn.FORECAST.LINEAR(
H25,
INDEX('DS2024'!$T$5:$T$15,MATCH(H25,'DS2024'!$S$5:$S$15,1)):
INDEX('DS2024'!$T$5:$T$15,MATCH(H25,'DS2024'!$S$5:$S$15,1)+1),
INDEX('DS2024'!$S$5:$S$15,MATCH(H25,'DS2024'!$S$5:$S$15,1)):
INDEX('DS2024'!$S$5:$S$15,MATCH(H25,'DS2024'!$S$5:$S$15,1)+1)),
IF($W$3=Database!$A$9,
_xlfn.FORECAST.LINEAR(
H25,
INDEX('DS2024'!$W$5:$W$15,MATCH(H25,'DS2024'!$V$5:$V$15,1)):
INDEX('DS2024'!$W$5:$W$15,MATCH(H25,'DS2024'!$V$5:$V$15,1)+1),
INDEX('DS2024'!$V$5:$V$15,MATCH(H25,'DS2024'!$V$5:$V$15,1)):
INDEX('DS2024'!$V$5:$V$15,MATCH(H25,'DS2024'!$V$5:$V$15,1)+1)),
IF($W$3=Database!$A$10,
_xlfn.FORECAST.LINEAR(
H25,
INDEX('DS2024'!$Z$5:$Z$15,MATCH(H25,'DS2024'!$Y$5:$Y$15,1)):
INDEX('DS2024'!$Z$5:$Z$15,MATCH(H25,'DS2024'!$Y$5:$Y$15,1)+1),
INDEX('DS2024'!$Y$5:$Y$15,MATCH(H25,'DS2024'!$Y$5:$Y$15,1)):
INDEX('DS2024'!$Y$5:$Y$15,MATCH(H25,'DS2024'!$Y$5:$Y$15,1)+1))
)))))))))))))))))))</f>
        <v>0.10480059155042168</v>
      </c>
      <c r="X25" s="50">
        <f>IF($X$3=Database!$A$11,
_xlfn.FORECAST.LINEAR(
J25,
INDEX('DS2024'!$B$20:$B$35,MATCH(J25,'DS2024'!$A$20:$A$35,1)):
INDEX('DS2024'!$B$20:$B$35,MATCH(J25,'DS2024'!$A$20:$A$35,1)+1),
INDEX('DS2024'!$A$20:$A$35,MATCH(J25,'DS2024'!$A$20:$A$35,1)):
INDEX('DS2024'!$A$20:$A$35,MATCH(J25,'DS2024'!$A$20:$A$35,1)+1)),
IF($X$3=Database!$A$12,
_xlfn.FORECAST.LINEAR(
J25,
INDEX('DS2024'!$E$20:$E$35,MATCH(J25,'DS2024'!$D$20:$D$35,1)):
INDEX('DS2024'!$E$20:$E$35,MATCH(J25,'DS2024'!$D$20:$D$35,1)+1),
INDEX('DS2024'!$D$20:$D$35,MATCH(J25,'DS2024'!$D$20:$D$35,1)):
INDEX('DS2024'!$D$20:$D$35,MATCH(J25,'DS2024'!$D$20:$D$35,1)+1)),
IF($X$3=Database!$A$13,
_xlfn.FORECAST.LINEAR(
J25,
INDEX('DS2024'!$H$20:$H$35,MATCH(J25,'DS2024'!$G$20:$G$35,1)):
INDEX('DS2024'!$H$20:$H$35,MATCH(J25,'DS2024'!$G$20:$G$35,1)+1),
INDEX('DS2024'!$G$20:$G$35,MATCH(J25,'DS2024'!$G$20:$G$35,1)):
INDEX('DS2024'!$G$20:$G$35,MATCH(J25,'DS2024'!$G$20:$G$35,1)+1)),
IF($X$3=Database!$A$14,
_xlfn.FORECAST.LINEAR(
J25,
INDEX('DS2024'!$K$20:$K$35,MATCH(J25,'DS2024'!$J$20:$J$35,1)):
INDEX('DS2024'!$K$20:$K$35,MATCH(J25,'DS2024'!$J$20:$J$35,1)+1),
INDEX('DS2024'!$J$20:$J$35,MATCH(J25,'DS2024'!$J$20:$J$35,1)):
INDEX('DS2024'!$J$20:$J$35,MATCH(J25,'DS2024'!$J$20:$J$35,1)+1)),
IF($X$3=Database!$A$15,
_xlfn.FORECAST.LINEAR(
J25,
INDEX('DS2024'!$N$20:$N$35,MATCH(J25,'DS2024'!$M$20:$M$35,1)):
INDEX('DS2024'!$N$20:$N$35,MATCH(J25,'DS2024'!$M$20:$M$35,1)+1),
INDEX('DS2024'!$M$20:$M$35,MATCH(J25,'DS2024'!$M$20:$M$35,1)):
INDEX('DS2024'!$M$20:$M$35,MATCH(J25,'DS2024'!$M$20:$M$35,1)+1)),
IF($X$3=Database!$A$16,
_xlfn.FORECAST.LINEAR(
J25,
INDEX('DS2024'!$Q$20:$Q$35,MATCH(J25,'DS2024'!$P$20:$P$35,1)):
INDEX('DS2024'!$Q$20:$Q$35,MATCH(J25,'DS2024'!$P$20:$P$35,1)+1),
INDEX('DS2024'!$P$20:$P$35,MATCH(J25,'DS2024'!$P$20:$P$35,1)):
INDEX('DS2024'!$P$20:$P$35,MATCH(J25,'DS2024'!$P$20:$P$35,1)+1)),
IF($X$3=Database!$A$17,
_xlfn.FORECAST.LINEAR(
J25,
INDEX('DS2024'!$T$20:$T$35,MATCH(J25,'DS2024'!$S$20:$S$35,1)):
INDEX('DS2024'!$T$20:$T$35,MATCH(J25,'DS2024'!$S$20:$S$35,1)+1),
INDEX('DS2024'!$S$20:$S$35,MATCH(J25,'DS2024'!$S$20:$S$35,1)):
INDEX('DS2024'!$S$20:$S$35,MATCH(J25,'DS2024'!$S$20:$S$35,1)+1)),
IF($X$3=Database!$A$18,
_xlfn.FORECAST.LINEAR(
J25,
INDEX('DS2024'!$W$20:$W$35,MATCH(J25,'DS2024'!$V$20:$V$35,1)):
INDEX('DS2024'!$W$20:$W$35,MATCH(J25,'DS2024'!$V$20:$V$35,1)+1),
INDEX('DS2024'!$V$20:$V$35,MATCH(J25,'DS2024'!$V$20:$V$35,1)):
INDEX('DS2024'!$V$20:$V$35,MATCH(J25,'DS2024'!$V$20:$V$35,1)+1)),
IF($X$3=Database!$A$19,
_xlfn.FORECAST.LINEAR(
J25,
INDEX('DS2024'!$Z$20:$Z$35,MATCH(J25,'DS2024'!$Y$20:$Y$35,1)):
INDEX('DS2024'!$Z$20:$Z$35,MATCH(J25,'DS2024'!$Y$20:$Y$35,1)+1),
INDEX('DS2024'!$Y$20:$Y$35,MATCH(J25,'DS2024'!$Y$20:$Y$35,1)):
INDEX('DS2024'!$Y$20:$Y$35,MATCH(J25,'DS2024'!$Y$20:$Y$35,1)+1)),
IF($X$3=Database!$A$20,
_xlfn.FORECAST.LINEAR(
J25,
INDEX('DS2024'!$AC$20:$AC$35,MATCH(J25,'DS2024'!$AB$20:$AB$35,1)):
INDEX('DS2024'!$AC$20:$AC$35,MATCH(J25,'DS2024'!$AB$20:$AB$35,1)+1),
INDEX('DS2024'!$AB$20:$AB$35,MATCH(J25,'DS2024'!$AB$20:$AB$35,1)):
INDEX('DS2024'!$AB$20:$AB$35,MATCH(J25,'DS2024'!$AB$20:$AB$35,1)+1)),
IF($X$3=Database!$A$2,
_xlfn.FORECAST.LINEAR(
J25,
INDEX('DS2024'!$B$5:$B$15,MATCH(J25,'DS2024'!$A$5:$A$15,1)):
INDEX('DS2024'!$B$5:$B$15,MATCH(J25,'DS2024'!$A$5:$A$15,1)+1),
INDEX('DS2024'!$A$5:$A$15,MATCH(J25,'DS2024'!$A$5:$A$15,1)):
INDEX('DS2024'!$A$5:$A$15,MATCH(J25,'DS2024'!$A$5:$A$15,1)+1)),
IF($X$3=Database!$A$3,
_xlfn.FORECAST.LINEAR(
J25,
INDEX('DS2024'!$E$5:$E$15,MATCH(J25,'DS2024'!$D$5:$D$15,1)):
INDEX('DS2024'!$E$5:$E$15,MATCH(J25,'DS2024'!$D$5:$D$15,1)+1),
INDEX('DS2024'!$D$5:$D$15,MATCH(J25,'DS2024'!$D$5:$D$15,1)):
INDEX('DS2024'!$D$5:$D$15,MATCH(J25,'DS2024'!$D$5:$D$15,1)+1)),
IF($X$3=Database!$A$4,
_xlfn.FORECAST.LINEAR(
J25,
INDEX('DS2024'!$H$5:$H$15,MATCH(J25,'DS2024'!$G$5:$G$15,1)):
INDEX('DS2024'!$H$5:$H$15,MATCH(J25,'DS2024'!$G$5:$G$15,1)+1),
INDEX('DS2024'!$G$5:$G$15,MATCH(J25,'DS2024'!$G$5:$G$15,1)):
INDEX('DS2024'!$G$5:$G$15,MATCH(J25,'DS2024'!$G$5:$G$15,1)+1)),
IF($X$3=Database!$A$5,
_xlfn.FORECAST.LINEAR(
J25,
INDEX('DS2024'!$K$5:$K$15,MATCH(J25,'DS2024'!$J$5:$J$15,1)):
INDEX('DS2024'!$K$5:$K$15,MATCH(J25,'DS2024'!$J$5:$J$15,1)+1),
INDEX('DS2024'!$J$5:$J$15,MATCH(J25,'DS2024'!$J$5:$J$15,1)):
INDEX('DS2024'!$J$5:$J$15,MATCH(J25,'DS2024'!$J$5:$J$15,1)+1)),
IF($X$3=Database!$A$6,
_xlfn.FORECAST.LINEAR(
J25,
INDEX('DS2024'!$N$5:$N$15,MATCH(J25,'DS2024'!$M$5:$M$15,1)):
INDEX('DS2024'!$N$5:$N$15,MATCH(J25,'DS2024'!$M$5:$M$15,1)+1),
INDEX('DS2024'!$M$5:$M$15,MATCH(J25,'DS2024'!$M$5:$M$15,1)):
INDEX('DS2024'!$M$5:$M$15,MATCH(J25,'DS2024'!$M$5:$M$15,1)+1)),
IF($X$3=Database!$A$7,
_xlfn.FORECAST.LINEAR(
J25,
INDEX('DS2024'!$Q$5:$Q$15,MATCH(J25,'DS2024'!$P$5:$P$15,1)):
INDEX('DS2024'!$Q$5:$Q$15,MATCH(J25,'DS2024'!$P$5:$P$15,1)+1),
INDEX('DS2024'!$P$5:$P$15,MATCH(J25,'DS2024'!$P$5:$P$15,1)):
INDEX('DS2024'!$P$5:$P$15,MATCH(J25,'DS2024'!$P$5:$P$15,1)+1)),
IF($X$3=Database!$A$8,
_xlfn.FORECAST.LINEAR(
J25,
INDEX('DS2024'!$T$5:$T$15,MATCH(J25,'DS2024'!$S$5:$S$15,1)):
INDEX('DS2024'!$T$5:$T$15,MATCH(J25,'DS2024'!$S$5:$S$15,1)+1),
INDEX('DS2024'!$S$5:$S$15,MATCH(J25,'DS2024'!$S$5:$S$15,1)):
INDEX('DS2024'!$S$5:$S$15,MATCH(J25,'DS2024'!$S$5:$S$15,1)+1)),
IF($T$3=Database!$A$9,
_xlfn.FORECAST.LINEAR(
J25,
INDEX('DS2024'!$W$5:$W$15,MATCH(J25,'DS2024'!$V$5:$V$15,1)):
INDEX('DS2024'!$W$5:$W$15,MATCH(J25,'DS2024'!$V$5:$V$15,1)+1),
INDEX('DS2024'!$V$5:$V$15,MATCH(J25,'DS2024'!$V$5:$V$15,1)):
INDEX('DS2024'!$V$5:$V$15,MATCH(J25,'DS2024'!$V$5:$V$15,1)+1)),
IF($T$3=Database!$A$10,
_xlfn.FORECAST.LINEAR(
J25,
INDEX('DS2024'!$Z$5:$Z$15,MATCH(J25,'DS2024'!$Y$5:$Y$15,1)):
INDEX('DS2024'!$Z$5:$Z$15,MATCH(J25,'DS2024'!$Y$5:$Y$15,1)+1),
INDEX('DS2024'!$Y$5:$Y$15,MATCH(J25,'DS2024'!$Y$5:$Y$15,1)):
INDEX('DS2024'!$Y$5:$Y$15,MATCH(J25,'DS2024'!$Y$5:$Y$15,1)+1))
)))))))))))))))))))</f>
        <v>0.10386834006155322</v>
      </c>
      <c r="Y25" s="50">
        <f>IF($Y$3=Database!$A$11,
_xlfn.FORECAST.LINEAR(
L25,
INDEX('DS2024'!$B$20:$B$35,MATCH(L25,'DS2024'!$A$20:$A$35,1)):
INDEX('DS2024'!$B$20:$B$35,MATCH(L25,'DS2024'!$A$20:$A$35,1)+1),
INDEX('DS2024'!$A$20:$A$35,MATCH(L25,'DS2024'!$A$20:$A$35,1)):
INDEX('DS2024'!$A$20:$A$35,MATCH(L25,'DS2024'!$A$20:$A$35,1)+1)),
IF($Y$3=Database!$A$12,
_xlfn.FORECAST.LINEAR(
L25,
INDEX('DS2024'!$E$20:$E$35,MATCH(L25,'DS2024'!$D$20:$D$35,1)):
INDEX('DS2024'!$E$20:$E$35,MATCH(L25,'DS2024'!$D$20:$D$35,1)+1),
INDEX('DS2024'!$D$20:$D$35,MATCH(L25,'DS2024'!$D$20:$D$35,1)):
INDEX('DS2024'!$D$20:$D$35,MATCH(L25,'DS2024'!$D$20:$D$35,1)+1)),
IF($Y$3=Database!$A$13,
_xlfn.FORECAST.LINEAR(
L25,
INDEX('DS2024'!$H$20:$H$35,MATCH(L25,'DS2024'!$G$20:$G$35,1)):
INDEX('DS2024'!$H$20:$H$35,MATCH(L25,'DS2024'!$G$20:$G$35,1)+1),
INDEX('DS2024'!$G$20:$G$35,MATCH(L25,'DS2024'!$G$20:$G$35,1)):
INDEX('DS2024'!$G$20:$G$35,MATCH(L25,'DS2024'!$G$20:$G$35,1)+1)),
IF($Y$3=Database!$A$14,
_xlfn.FORECAST.LINEAR(
L25,
INDEX('DS2024'!$K$20:$K$35,MATCH(L25,'DS2024'!$J$20:$J$35,1)):
INDEX('DS2024'!$K$20:$K$35,MATCH(L25,'DS2024'!$J$20:$J$35,1)+1),
INDEX('DS2024'!$J$20:$J$35,MATCH(L25,'DS2024'!$J$20:$J$35,1)):
INDEX('DS2024'!$J$20:$J$35,MATCH(L25,'DS2024'!$J$20:$J$35,1)+1)),
IF($Y$3=Database!$A$15,
_xlfn.FORECAST.LINEAR(
L25,
INDEX('DS2024'!$N$20:$N$35,MATCH(L25,'DS2024'!$M$20:$M$35,1)):
INDEX('DS2024'!$N$20:$N$35,MATCH(L25,'DS2024'!$M$20:$M$35,1)+1),
INDEX('DS2024'!$M$20:$M$35,MATCH(L25,'DS2024'!$M$20:$M$35,1)):
INDEX('DS2024'!$M$20:$M$35,MATCH(L25,'DS2024'!$M$20:$M$35,1)+1)),
IF($Y$3=Database!$A$16,
_xlfn.FORECAST.LINEAR(
L25,
INDEX('DS2024'!$Q$20:$Q$35,MATCH(L25,'DS2024'!$P$20:$P$35,1)):
INDEX('DS2024'!$Q$20:$Q$35,MATCH(L25,'DS2024'!$P$20:$P$35,1)+1),
INDEX('DS2024'!$P$20:$P$35,MATCH(L25,'DS2024'!$P$20:$P$35,1)):
INDEX('DS2024'!$P$20:$P$35,MATCH(L25,'DS2024'!$P$20:$P$35,1)+1)),
IF($Y$3=Database!$A$17,
_xlfn.FORECAST.LINEAR(
L25,
INDEX('DS2024'!$T$20:$T$35,MATCH(L25,'DS2024'!$S$20:$S$35,1)):
INDEX('DS2024'!$T$20:$T$35,MATCH(L25,'DS2024'!$S$20:$S$35,1)+1),
INDEX('DS2024'!$S$20:$S$35,MATCH(L25,'DS2024'!$S$20:$S$35,1)):
INDEX('DS2024'!$S$20:$S$35,MATCH(L25,'DS2024'!$S$20:$S$35,1)+1)),
IF($Y$3=Database!$A$18,
_xlfn.FORECAST.LINEAR(
L25,
INDEX('DS2024'!$W$20:$W$35,MATCH(L25,'DS2024'!$V$20:$V$35,1)):
INDEX('DS2024'!$W$20:$W$35,MATCH(L25,'DS2024'!$V$20:$V$35,1)+1),
INDEX('DS2024'!$V$20:$V$35,MATCH(L25,'DS2024'!$V$20:$V$35,1)):
INDEX('DS2024'!$V$20:$V$35,MATCH(L25,'DS2024'!$V$20:$V$35,1)+1)),
IF($Y$3=Database!$A$19,
_xlfn.FORECAST.LINEAR(
L25,
INDEX('DS2024'!$Z$20:$Z$35,MATCH(L25,'DS2024'!$Y$20:$Y$35,1)):
INDEX('DS2024'!$Z$20:$Z$35,MATCH(L25,'DS2024'!$Y$20:$Y$35,1)+1),
INDEX('DS2024'!$Y$20:$Y$35,MATCH(L25,'DS2024'!$Y$20:$Y$35,1)):
INDEX('DS2024'!$Y$20:$Y$35,MATCH(L25,'DS2024'!$Y$20:$Y$35,1)+1)),
IF($Y$3=Database!$A$20,
_xlfn.FORECAST.LINEAR(
L25,
INDEX('DS2024'!$AC$20:$AC$35,MATCH(L25,'DS2024'!$AB$20:$AB$35,1)):
INDEX('DS2024'!$AC$20:$AC$35,MATCH(L25,'DS2024'!$AB$20:$AB$35,1)+1),
INDEX('DS2024'!$AB$20:$AB$35,MATCH(L25,'DS2024'!$AB$20:$AB$35,1)):
INDEX('DS2024'!$AB$20:$AB$35,MATCH(L25,'DS2024'!$AB$20:$AB$35,1)+1)),
IF($Y$3=Database!$A$2,
_xlfn.FORECAST.LINEAR(
L25,
INDEX('DS2024'!$B$5:$B$15,MATCH(L25,'DS2024'!$A$5:$A$15,1)):
INDEX('DS2024'!$B$5:$B$15,MATCH(L25,'DS2024'!$A$5:$A$15,1)+1),
INDEX('DS2024'!$A$5:$A$15,MATCH(L25,'DS2024'!$A$5:$A$15,1)):
INDEX('DS2024'!$A$5:$A$15,MATCH(L25,'DS2024'!$A$5:$A$15,1)+1)),
IF($Y$3=Database!$A$3,
_xlfn.FORECAST.LINEAR(
L25,
INDEX('DS2024'!$E$5:$E$15,MATCH(L25,'DS2024'!$D$5:$D$15,1)):
INDEX('DS2024'!$E$5:$E$15,MATCH(L25,'DS2024'!$D$5:$D$15,1)+1),
INDEX('DS2024'!$D$5:$D$15,MATCH(L25,'DS2024'!$D$5:$D$15,1)):
INDEX('DS2024'!$D$5:$D$15,MATCH(L25,'DS2024'!$D$5:$D$15,1)+1)),
IF($Y$3=Database!$A$4,
_xlfn.FORECAST.LINEAR(
L25,
INDEX('DS2024'!$H$5:$H$15,MATCH(L25,'DS2024'!$G$5:$G$15,1)):
INDEX('DS2024'!$H$5:$H$15,MATCH(L25,'DS2024'!$G$5:$G$15,1)+1),
INDEX('DS2024'!$G$5:$G$15,MATCH(L25,'DS2024'!$G$5:$G$15,1)):
INDEX('DS2024'!$G$5:$G$15,MATCH(L25,'DS2024'!$G$5:$G$15,1)+1)),
IF($Y$3=Database!$A$5,
_xlfn.FORECAST.LINEAR(
L25,
INDEX('DS2024'!$K$5:$K$15,MATCH(L25,'DS2024'!$J$5:$J$15,1)):
INDEX('DS2024'!$K$5:$K$15,MATCH(L25,'DS2024'!$J$5:$J$15,1)+1),
INDEX('DS2024'!$J$5:$J$15,MATCH(L25,'DS2024'!$J$5:$J$15,1)):
INDEX('DS2024'!$J$5:$J$15,MATCH(L25,'DS2024'!$J$5:$J$15,1)+1)),
IF($Y$3=Database!$A$6,
_xlfn.FORECAST.LINEAR(
L25,
INDEX('DS2024'!$N$5:$N$15,MATCH(L25,'DS2024'!$M$5:$M$15,1)):
INDEX('DS2024'!$N$5:$N$15,MATCH(L25,'DS2024'!$M$5:$M$15,1)+1),
INDEX('DS2024'!$M$5:$M$15,MATCH(L25,'DS2024'!$M$5:$M$15,1)):
INDEX('DS2024'!$M$5:$M$15,MATCH(L25,'DS2024'!$M$5:$M$15,1)+1)),
IF($Y$3=Database!$A$7,
_xlfn.FORECAST.LINEAR(
L25,
INDEX('DS2024'!$Q$5:$Q$15,MATCH(L25,'DS2024'!$P$5:$P$15,1)):
INDEX('DS2024'!$Q$5:$Q$15,MATCH(L25,'DS2024'!$P$5:$P$15,1)+1),
INDEX('DS2024'!$P$5:$P$15,MATCH(L25,'DS2024'!$P$5:$P$15,1)):
INDEX('DS2024'!$P$5:$P$15,MATCH(L25,'DS2024'!$P$5:$P$15,1)+1)),
IF($Y$3=Database!$A$8,
_xlfn.FORECAST.LINEAR(
L25,
INDEX('DS2024'!$T$5:$T$15,MATCH(L25,'DS2024'!$S$5:$S$15,1)):
INDEX('DS2024'!$T$5:$T$15,MATCH(L25,'DS2024'!$S$5:$S$15,1)+1),
INDEX('DS2024'!$S$5:$S$15,MATCH(L25,'DS2024'!$S$5:$S$15,1)):
INDEX('DS2024'!$S$5:$S$15,MATCH(L25,'DS2024'!$S$5:$S$15,1)+1)),
IF($T$3=Database!$A$9,
_xlfn.FORECAST.LINEAR(
L25,
INDEX('DS2024'!$W$5:$W$15,MATCH(L25,'DS2024'!$V$5:$V$15,1)):
INDEX('DS2024'!$W$5:$W$15,MATCH(L25,'DS2024'!$V$5:$V$15,1)+1),
INDEX('DS2024'!$V$5:$V$15,MATCH(L25,'DS2024'!$V$5:$V$15,1)):
INDEX('DS2024'!$V$5:$V$15,MATCH(L25,'DS2024'!$V$5:$V$15,1)+1)),
IF($T$3=Database!$A$10,
_xlfn.FORECAST.LINEAR(
L25,
INDEX('DS2024'!$Z$5:$Z$15,MATCH(L25,'DS2024'!$Y$5:$Y$15,1)):
INDEX('DS2024'!$Z$5:$Z$15,MATCH(L25,'DS2024'!$Y$5:$Y$15,1)+1),
INDEX('DS2024'!$Y$5:$Y$15,MATCH(L25,'DS2024'!$Y$5:$Y$15,1)):
INDEX('DS2024'!$Y$5:$Y$15,MATCH(L25,'DS2024'!$Y$5:$Y$15,1)+1))
)))))))))))))))))))</f>
        <v>0.18376266645339306</v>
      </c>
      <c r="Z25" s="50">
        <f>IF($Z$3=Database!$A$11,
_xlfn.FORECAST.LINEAR(
N25,
INDEX('DS2024'!$B$20:$B$35,MATCH(N25,'DS2024'!$A$20:$A$35,1)):
INDEX('DS2024'!$B$20:$B$35,MATCH(N25,'DS2024'!$A$20:$A$35,1)+1),
INDEX('DS2024'!$A$20:$A$35,MATCH(N25,'DS2024'!$A$20:$A$35,1)):
INDEX('DS2024'!$A$20:$A$35,MATCH(N25,'DS2024'!$A$20:$A$35,1)+1)),
IF($Z$3=Database!$A$12,
_xlfn.FORECAST.LINEAR(
N25,
INDEX('DS2024'!$E$20:$E$35,MATCH(N25,'DS2024'!$D$20:$D$35,1)):
INDEX('DS2024'!$E$20:$E$35,MATCH(N25,'DS2024'!$D$20:$D$35,1)+1),
INDEX('DS2024'!$D$20:$D$35,MATCH(N25,'DS2024'!$D$20:$D$35,1)):
INDEX('DS2024'!$D$20:$D$35,MATCH(N25,'DS2024'!$D$20:$D$35,1)+1)),
IF($Z$3=Database!$A$13,
_xlfn.FORECAST.LINEAR(
N25,
INDEX('DS2024'!$H$20:$H$35,MATCH(N25,'DS2024'!$G$20:$G$35,1)):
INDEX('DS2024'!$H$20:$H$35,MATCH(N25,'DS2024'!$G$20:$G$35,1)+1),
INDEX('DS2024'!$G$20:$G$35,MATCH(N25,'DS2024'!$G$20:$G$35,1)):
INDEX('DS2024'!$G$20:$G$35,MATCH(N25,'DS2024'!$G$20:$G$35,1)+1)),
IF($Z$3=Database!$A$14,
_xlfn.FORECAST.LINEAR(
N25,
INDEX('DS2024'!$K$20:$K$35,MATCH(N25,'DS2024'!$J$20:$J$35,1)):
INDEX('DS2024'!$K$20:$K$35,MATCH(N25,'DS2024'!$J$20:$J$35,1)+1),
INDEX('DS2024'!$J$20:$J$35,MATCH(N25,'DS2024'!$J$20:$J$35,1)):
INDEX('DS2024'!$J$20:$J$35,MATCH(N25,'DS2024'!$J$20:$J$35,1)+1)),
IF($Z$3=Database!$A$15,
_xlfn.FORECAST.LINEAR(
N25,
INDEX('DS2024'!$N$20:$N$35,MATCH(N25,'DS2024'!$M$20:$M$35,1)):
INDEX('DS2024'!$N$20:$N$35,MATCH(N25,'DS2024'!$M$20:$M$35,1)+1),
INDEX('DS2024'!$M$20:$M$35,MATCH(N25,'DS2024'!$M$20:$M$35,1)):
INDEX('DS2024'!$M$20:$M$35,MATCH(N25,'DS2024'!$M$20:$M$35,1)+1)),
IF($Z$3=Database!$A$16,
_xlfn.FORECAST.LINEAR(
N25,
INDEX('DS2024'!$Q$20:$Q$35,MATCH(N25,'DS2024'!$P$20:$P$35,1)):
INDEX('DS2024'!$Q$20:$Q$35,MATCH(N25,'DS2024'!$P$20:$P$35,1)+1),
INDEX('DS2024'!$P$20:$P$35,MATCH(N25,'DS2024'!$P$20:$P$35,1)):
INDEX('DS2024'!$P$20:$P$35,MATCH(N25,'DS2024'!$P$20:$P$35,1)+1)),
IF($Z$3=Database!$A$17,
_xlfn.FORECAST.LINEAR(
N25,
INDEX('DS2024'!$T$20:$T$35,MATCH(N25,'DS2024'!$S$20:$S$35,1)):
INDEX('DS2024'!$T$20:$T$35,MATCH(N25,'DS2024'!$S$20:$S$35,1)+1),
INDEX('DS2024'!$S$20:$S$35,MATCH(N25,'DS2024'!$S$20:$S$35,1)):
INDEX('DS2024'!$S$20:$S$35,MATCH(N25,'DS2024'!$S$20:$S$35,1)+1)),
IF($Z$3=Database!$A$18,
_xlfn.FORECAST.LINEAR(
N25,
INDEX('DS2024'!$W$20:$W$35,MATCH(N25,'DS2024'!$V$20:$V$35,1)):
INDEX('DS2024'!$W$20:$W$35,MATCH(N25,'DS2024'!$V$20:$V$35,1)+1),
INDEX('DS2024'!$V$20:$V$35,MATCH(N25,'DS2024'!$V$20:$V$35,1)):
INDEX('DS2024'!$V$20:$V$35,MATCH(N25,'DS2024'!$V$20:$V$35,1)+1)),
IF($Z$3=Database!$A$19,
_xlfn.FORECAST.LINEAR(
N25,
INDEX('DS2024'!$Z$20:$Z$35,MATCH(N25,'DS2024'!$Y$20:$Y$35,1)):
INDEX('DS2024'!$Z$20:$Z$35,MATCH(N25,'DS2024'!$Y$20:$Y$35,1)+1),
INDEX('DS2024'!$Y$20:$Y$35,MATCH(N25,'DS2024'!$Y$20:$Y$35,1)):
INDEX('DS2024'!$Y$20:$Y$35,MATCH(N25,'DS2024'!$Y$20:$Y$35,1)+1)),
IF($Z$3=Database!$A$20,
_xlfn.FORECAST.LINEAR(
N25,
INDEX('DS2024'!$AC$20:$AC$35,MATCH(N25,'DS2024'!$AB$20:$AB$35,1)):
INDEX('DS2024'!$AC$20:$AC$35,MATCH(N25,'DS2024'!$AB$20:$AB$35,1)+1),
INDEX('DS2024'!$AB$20:$AB$35,MATCH(N25,'DS2024'!$AB$20:$AB$35,1)):
INDEX('DS2024'!$AB$20:$AB$35,MATCH(N25,'DS2024'!$AB$20:$AB$35,1)+1)),
IF($Z$3=Database!$A$2,
_xlfn.FORECAST.LINEAR(
N25,
INDEX('DS2024'!$B$5:$B$15,MATCH(N25,'DS2024'!$A$5:$A$15,1)):
INDEX('DS2024'!$B$5:$B$15,MATCH(N25,'DS2024'!$A$5:$A$15,1)+1),
INDEX('DS2024'!$A$5:$A$15,MATCH(N25,'DS2024'!$A$5:$A$15,1)):
INDEX('DS2024'!$A$5:$A$15,MATCH(N25,'DS2024'!$A$5:$A$15,1)+1)),
IF($Z$3=Database!$A$3,
_xlfn.FORECAST.LINEAR(
N25,
INDEX('DS2024'!$E$5:$E$15,MATCH(N25,'DS2024'!$D$5:$D$15,1)):
INDEX('DS2024'!$E$5:$E$15,MATCH(N25,'DS2024'!$D$5:$D$15,1)+1),
INDEX('DS2024'!$D$5:$D$15,MATCH(N25,'DS2024'!$D$5:$D$15,1)):
INDEX('DS2024'!$D$5:$D$15,MATCH(N25,'DS2024'!$D$5:$D$15,1)+1)),
IF($Z$3=Database!$A$4,
_xlfn.FORECAST.LINEAR(
N25,
INDEX('DS2024'!$H$5:$H$15,MATCH(N25,'DS2024'!$G$5:$G$15,1)):
INDEX('DS2024'!$H$5:$H$15,MATCH(N25,'DS2024'!$G$5:$G$15,1)+1),
INDEX('DS2024'!$G$5:$G$15,MATCH(N25,'DS2024'!$G$5:$G$15,1)):
INDEX('DS2024'!$G$5:$G$15,MATCH(N25,'DS2024'!$G$5:$G$15,1)+1)),
IF($Z$3=Database!$A$5,
_xlfn.FORECAST.LINEAR(
N25,
INDEX('DS2024'!$K$5:$K$15,MATCH(N25,'DS2024'!$J$5:$J$15,1)):
INDEX('DS2024'!$K$5:$K$15,MATCH(N25,'DS2024'!$J$5:$J$15,1)+1),
INDEX('DS2024'!$J$5:$J$15,MATCH(N25,'DS2024'!$J$5:$J$15,1)):
INDEX('DS2024'!$J$5:$J$15,MATCH(N25,'DS2024'!$J$5:$J$15,1)+1)),
IF($Z$3=Database!$A$6,
_xlfn.FORECAST.LINEAR(
N25,
INDEX('DS2024'!$N$5:$N$15,MATCH(N25,'DS2024'!$M$5:$M$15,1)):
INDEX('DS2024'!$N$5:$N$15,MATCH(N25,'DS2024'!$M$5:$M$15,1)+1),
INDEX('DS2024'!$M$5:$M$15,MATCH(N25,'DS2024'!$M$5:$M$15,1)):
INDEX('DS2024'!$M$5:$M$15,MATCH(N25,'DS2024'!$M$5:$M$15,1)+1)),
IF($Z$3=Database!$A$7,
_xlfn.FORECAST.LINEAR(
N25,
INDEX('DS2024'!$Q$5:$Q$15,MATCH(N25,'DS2024'!$P$5:$P$15,1)):
INDEX('DS2024'!$Q$5:$Q$15,MATCH(N25,'DS2024'!$P$5:$P$15,1)+1),
INDEX('DS2024'!$P$5:$P$15,MATCH(N25,'DS2024'!$P$5:$P$15,1)):
INDEX('DS2024'!$P$5:$P$15,MATCH(N25,'DS2024'!$P$5:$P$15,1)+1)),
IF($Z$3=Database!$A$8,
_xlfn.FORECAST.LINEAR(
N25,
INDEX('DS2024'!$T$5:$T$15,MATCH(N25,'DS2024'!$S$5:$S$15,1)):
INDEX('DS2024'!$T$5:$T$15,MATCH(N25,'DS2024'!$S$5:$S$15,1)+1),
INDEX('DS2024'!$S$5:$S$15,MATCH(N25,'DS2024'!$S$5:$S$15,1)):
INDEX('DS2024'!$S$5:$S$15,MATCH(N25,'DS2024'!$S$5:$S$15,1)+1)),
IF($Z$3=Database!$A$9,
_xlfn.FORECAST.LINEAR(
N25,
INDEX('DS2024'!$W$5:$W$15,MATCH(N25,'DS2024'!$V$5:$V$15,1)):
INDEX('DS2024'!$W$5:$W$15,MATCH(N25,'DS2024'!$V$5:$V$15,1)+1),
INDEX('DS2024'!$V$5:$V$15,MATCH(N25,'DS2024'!$V$5:$V$15,1)):
INDEX('DS2024'!$V$5:$V$15,MATCH(N25,'DS2024'!$V$5:$V$15,1)+1)),
IF($Z$3=Database!$A$10,
_xlfn.FORECAST.LINEAR(
N25,
INDEX('DS2024'!$Z$5:$Z$15,MATCH(N25,'DS2024'!$Y$5:$Y$15,1)):
INDEX('DS2024'!$Z$5:$Z$15,MATCH(N25,'DS2024'!$Y$5:$Y$15,1)+1),
INDEX('DS2024'!$Y$5:$Y$15,MATCH(N25,'DS2024'!$Y$5:$Y$15,1)):
INDEX('DS2024'!$Y$5:$Y$15,MATCH(N25,'DS2024'!$Y$5:$Y$15,1)+1))
)))))))))))))))))))</f>
        <v>0.10337703345457452</v>
      </c>
      <c r="AA25" s="50">
        <f>IF($AA$3=Database!$A$11,
_xlfn.FORECAST.LINEAR(
P25,
INDEX('DS2024'!$B$20:$B$35,MATCH(P25,'DS2024'!$A$20:$A$35,1)):
INDEX('DS2024'!$B$20:$B$35,MATCH(P25,'DS2024'!$A$20:$A$35,1)+1),
INDEX('DS2024'!$A$20:$A$35,MATCH(P25,'DS2024'!$A$20:$A$35,1)):
INDEX('DS2024'!$A$20:$A$35,MATCH(P25,'DS2024'!$A$20:$A$35,1)+1)),
IF($AA$3=Database!$A$12,
_xlfn.FORECAST.LINEAR(
P25,
INDEX('DS2024'!$E$20:$E$35,MATCH(P25,'DS2024'!$D$20:$D$35,1)):
INDEX('DS2024'!$E$20:$E$35,MATCH(P25,'DS2024'!$D$20:$D$35,1)+1),
INDEX('DS2024'!$D$20:$D$35,MATCH(P25,'DS2024'!$D$20:$D$35,1)):
INDEX('DS2024'!$D$20:$D$35,MATCH(P25,'DS2024'!$D$20:$D$35,1)+1)),
IF($AA$3=Database!$A$13,
_xlfn.FORECAST.LINEAR(
P25,
INDEX('DS2024'!$H$20:$H$35,MATCH(P25,'DS2024'!$G$20:$G$35,1)):
INDEX('DS2024'!$H$20:$H$35,MATCH(P25,'DS2024'!$G$20:$G$35,1)+1),
INDEX('DS2024'!$G$20:$G$35,MATCH(P25,'DS2024'!$G$20:$G$35,1)):
INDEX('DS2024'!$G$20:$G$35,MATCH(P25,'DS2024'!$G$20:$G$35,1)+1)),
IF($AA$3=Database!$A$14,
_xlfn.FORECAST.LINEAR(
P25,
INDEX('DS2024'!$K$20:$K$35,MATCH(P25,'DS2024'!$J$20:$J$35,1)):
INDEX('DS2024'!$K$20:$K$35,MATCH(P25,'DS2024'!$J$20:$J$35,1)+1),
INDEX('DS2024'!$J$20:$J$35,MATCH(P25,'DS2024'!$J$20:$J$35,1)):
INDEX('DS2024'!$J$20:$J$35,MATCH(P25,'DS2024'!$J$20:$J$35,1)+1)),
IF($AA$3=Database!$A$15,
_xlfn.FORECAST.LINEAR(
P25,
INDEX('DS2024'!$N$20:$N$35,MATCH(P25,'DS2024'!$M$20:$M$35,1)):
INDEX('DS2024'!$N$20:$N$35,MATCH(P25,'DS2024'!$M$20:$M$35,1)+1),
INDEX('DS2024'!$M$20:$M$35,MATCH(P25,'DS2024'!$M$20:$M$35,1)):
INDEX('DS2024'!$M$20:$M$35,MATCH(P25,'DS2024'!$M$20:$M$35,1)+1)),
IF($AA$3=Database!$A$16,
_xlfn.FORECAST.LINEAR(
P25,
INDEX('DS2024'!$Q$20:$Q$35,MATCH(P25,'DS2024'!$P$20:$P$35,1)):
INDEX('DS2024'!$Q$20:$Q$35,MATCH(P25,'DS2024'!$P$20:$P$35,1)+1),
INDEX('DS2024'!$P$20:$P$35,MATCH(P25,'DS2024'!$P$20:$P$35,1)):
INDEX('DS2024'!$P$20:$P$35,MATCH(P25,'DS2024'!$P$20:$P$35,1)+1)),
IF($AA$3=Database!$A$17,
_xlfn.FORECAST.LINEAR(
P25,
INDEX('DS2024'!$T$20:$T$35,MATCH(P25,'DS2024'!$S$20:$S$35,1)):
INDEX('DS2024'!$T$20:$T$35,MATCH(P25,'DS2024'!$S$20:$S$35,1)+1),
INDEX('DS2024'!$S$20:$S$35,MATCH(P25,'DS2024'!$S$20:$S$35,1)):
INDEX('DS2024'!$S$20:$S$35,MATCH(P25,'DS2024'!$S$20:$S$35,1)+1)),
IF($AA$3=Database!$A$18,
_xlfn.FORECAST.LINEAR(
P25,
INDEX('DS2024'!$W$20:$W$35,MATCH(P25,'DS2024'!$V$20:$V$35,1)):
INDEX('DS2024'!$W$20:$W$35,MATCH(P25,'DS2024'!$V$20:$V$35,1)+1),
INDEX('DS2024'!$V$20:$V$35,MATCH(P25,'DS2024'!$V$20:$V$35,1)):
INDEX('DS2024'!$V$20:$V$35,MATCH(P25,'DS2024'!$V$20:$V$35,1)+1)),
IF($AA$3=Database!$A$19,
_xlfn.FORECAST.LINEAR(
P25,
INDEX('DS2024'!$Z$20:$Z$35,MATCH(P25,'DS2024'!$Y$20:$Y$35,1)):
INDEX('DS2024'!$Z$20:$Z$35,MATCH(P25,'DS2024'!$Y$20:$Y$35,1)+1),
INDEX('DS2024'!$Y$20:$Y$35,MATCH(P25,'DS2024'!$Y$20:$Y$35,1)):
INDEX('DS2024'!$Y$20:$Y$35,MATCH(P25,'DS2024'!$Y$20:$Y$35,1)+1)),
IF($AA$3=Database!$A$20,
_xlfn.FORECAST.LINEAR(
P25,
INDEX('DS2024'!$AC$20:$AC$35,MATCH(P25,'DS2024'!$AB$20:$AB$35,1)):
INDEX('DS2024'!$AC$20:$AC$35,MATCH(P25,'DS2024'!$AB$20:$AB$35,1)+1),
INDEX('DS2024'!$AB$20:$AB$35,MATCH(P25,'DS2024'!$AB$20:$AB$35,1)):
INDEX('DS2024'!$AB$20:$AB$35,MATCH(P25,'DS2024'!$AB$20:$AB$35,1)+1)),
IF($AA$3=Database!$A$2,
_xlfn.FORECAST.LINEAR(
P25,
INDEX('DS2024'!$B$5:$B$15,MATCH(P25,'DS2024'!$A$5:$A$15,1)):
INDEX('DS2024'!$B$5:$B$15,MATCH(P25,'DS2024'!$A$5:$A$15,1)+1),
INDEX('DS2024'!$A$5:$A$15,MATCH(P25,'DS2024'!$A$5:$A$15,1)):
INDEX('DS2024'!$A$5:$A$15,MATCH(P25,'DS2024'!$A$5:$A$15,1)+1)),
IF($AA$3=Database!$A$3,
_xlfn.FORECAST.LINEAR(
P25,
INDEX('DS2024'!$E$5:$E$15,MATCH(P25,'DS2024'!$D$5:$D$15,1)):
INDEX('DS2024'!$E$5:$E$15,MATCH(P25,'DS2024'!$D$5:$D$15,1)+1),
INDEX('DS2024'!$D$5:$D$15,MATCH(P25,'DS2024'!$D$5:$D$15,1)):
INDEX('DS2024'!$D$5:$D$15,MATCH(P25,'DS2024'!$D$5:$D$15,1)+1)),
IF($AA$3=Database!$A$4,
_xlfn.FORECAST.LINEAR(
P25,
INDEX('DS2024'!$H$5:$H$15,MATCH(P25,'DS2024'!$G$5:$G$15,1)):
INDEX('DS2024'!$H$5:$H$15,MATCH(P25,'DS2024'!$G$5:$G$15,1)+1),
INDEX('DS2024'!$G$5:$G$15,MATCH(P25,'DS2024'!$G$5:$G$15,1)):
INDEX('DS2024'!$G$5:$G$15,MATCH(P25,'DS2024'!$G$5:$G$15,1)+1)),
IF($AA$3=Database!$A$5,
_xlfn.FORECAST.LINEAR(
P25,
INDEX('DS2024'!$K$5:$K$15,MATCH(P25,'DS2024'!$J$5:$J$15,1)):
INDEX('DS2024'!$K$5:$K$15,MATCH(P25,'DS2024'!$J$5:$J$15,1)+1),
INDEX('DS2024'!$J$5:$J$15,MATCH(P25,'DS2024'!$J$5:$J$15,1)):
INDEX('DS2024'!$J$5:$J$15,MATCH(P25,'DS2024'!$J$5:$J$15,1)+1)),
IF($AA$3=Database!$A$6,
_xlfn.FORECAST.LINEAR(
P25,
INDEX('DS2024'!$N$5:$N$15,MATCH(P25,'DS2024'!$M$5:$M$15,1)):
INDEX('DS2024'!$N$5:$N$15,MATCH(P25,'DS2024'!$M$5:$M$15,1)+1),
INDEX('DS2024'!$M$5:$M$15,MATCH(P25,'DS2024'!$M$5:$M$15,1)):
INDEX('DS2024'!$M$5:$M$15,MATCH(P25,'DS2024'!$M$5:$M$15,1)+1)),
IF($AA$3=Database!$A$7,
_xlfn.FORECAST.LINEAR(
P25,
INDEX('DS2024'!$Q$5:$Q$15,MATCH(P25,'DS2024'!$P$5:$P$15,1)):
INDEX('DS2024'!$Q$5:$Q$15,MATCH(P25,'DS2024'!$P$5:$P$15,1)+1),
INDEX('DS2024'!$P$5:$P$15,MATCH(P25,'DS2024'!$P$5:$P$15,1)):
INDEX('DS2024'!$P$5:$P$15,MATCH(P25,'DS2024'!$P$5:$P$15,1)+1)),
IF($AA$3=Database!$A$8,
_xlfn.FORECAST.LINEAR(
P25,
INDEX('DS2024'!$T$5:$T$15,MATCH(P25,'DS2024'!$S$5:$S$15,1)):
INDEX('DS2024'!$T$5:$T$15,MATCH(P25,'DS2024'!$S$5:$S$15,1)+1),
INDEX('DS2024'!$S$5:$S$15,MATCH(P25,'DS2024'!$S$5:$S$15,1)):
INDEX('DS2024'!$S$5:$S$15,MATCH(P25,'DS2024'!$S$5:$S$15,1)+1)),
IF($AA$3=Database!$A$9,
_xlfn.FORECAST.LINEAR(
P25,
INDEX('DS2024'!$W$5:$W$15,MATCH(P25,'DS2024'!$V$5:$V$15,1)):
INDEX('DS2024'!$W$5:$W$15,MATCH(P25,'DS2024'!$V$5:$V$15,1)+1),
INDEX('DS2024'!$V$5:$V$15,MATCH(P25,'DS2024'!$V$5:$V$15,1)):
INDEX('DS2024'!$V$5:$V$15,MATCH(P25,'DS2024'!$V$5:$V$15,1)+1)),
IF($AA$3=Database!$A$10,
_xlfn.FORECAST.LINEAR(
P25,
INDEX('DS2024'!$Z$5:$Z$15,MATCH(P25,'DS2024'!$Y$5:$Y$15,1)):
INDEX('DS2024'!$Z$5:$Z$15,MATCH(P25,'DS2024'!$Y$5:$Y$15,1)+1),
INDEX('DS2024'!$Y$5:$Y$15,MATCH(P25,'DS2024'!$Y$5:$Y$15,1)):
INDEX('DS2024'!$Y$5:$Y$15,MATCH(P25,'DS2024'!$Y$5:$Y$15,1)+1))
)))))))))))))))))))</f>
        <v>0.10382861025620529</v>
      </c>
      <c r="AB25" s="50">
        <f>IF($AB$3=Database!$A$11,
_xlfn.FORECAST.LINEAR(
R25,
INDEX('DS2024'!$B$20:$B$35,MATCH(R25,'DS2024'!$A$20:$A$35,1)):
INDEX('DS2024'!$B$20:$B$35,MATCH(R25,'DS2024'!$A$20:$A$35,1)+1),
INDEX('DS2024'!$A$20:$A$35,MATCH(R25,'DS2024'!$A$20:$A$35,1)):
INDEX('DS2024'!$A$20:$A$35,MATCH(R25,'DS2024'!$A$20:$A$35,1)+1)),
IF($AB$3=Database!$A$12,
_xlfn.FORECAST.LINEAR(
R25,
INDEX('DS2024'!$E$20:$E$35,MATCH(R25,'DS2024'!$D$20:$D$35,1)):
INDEX('DS2024'!$E$20:$E$35,MATCH(R25,'DS2024'!$D$20:$D$35,1)+1),
INDEX('DS2024'!$D$20:$D$35,MATCH(R25,'DS2024'!$D$20:$D$35,1)):
INDEX('DS2024'!$D$20:$D$35,MATCH(R25,'DS2024'!$D$20:$D$35,1)+1)),
IF($AB$3=Database!$A$13,
_xlfn.FORECAST.LINEAR(
R25,
INDEX('DS2024'!$H$20:$H$35,MATCH(R25,'DS2024'!$G$20:$G$35,1)):
INDEX('DS2024'!$H$20:$H$35,MATCH(R25,'DS2024'!$G$20:$G$35,1)+1),
INDEX('DS2024'!$G$20:$G$35,MATCH(R25,'DS2024'!$G$20:$G$35,1)):
INDEX('DS2024'!$G$20:$G$35,MATCH(R25,'DS2024'!$G$20:$G$35,1)+1)),
IF($AB$3=Database!$A$14,
_xlfn.FORECAST.LINEAR(
R25,
INDEX('DS2024'!$K$20:$K$35,MATCH(R25,'DS2024'!$J$20:$J$35,1)):
INDEX('DS2024'!$K$20:$K$35,MATCH(R25,'DS2024'!$J$20:$J$35,1)+1),
INDEX('DS2024'!$J$20:$J$35,MATCH(R25,'DS2024'!$J$20:$J$35,1)):
INDEX('DS2024'!$J$20:$J$35,MATCH(R25,'DS2024'!$J$20:$J$35,1)+1)),
IF($AB$3=Database!$A$15,
_xlfn.FORECAST.LINEAR(
R25,
INDEX('DS2024'!$N$20:$N$35,MATCH(R25,'DS2024'!$M$20:$M$35,1)):
INDEX('DS2024'!$N$20:$N$35,MATCH(R25,'DS2024'!$M$20:$M$35,1)+1),
INDEX('DS2024'!$M$20:$M$35,MATCH(R25,'DS2024'!$M$20:$M$35,1)):
INDEX('DS2024'!$M$20:$M$35,MATCH(R25,'DS2024'!$M$20:$M$35,1)+1)),
IF($AB$3=Database!$A$16,
_xlfn.FORECAST.LINEAR(
R25,
INDEX('DS2024'!$Q$20:$Q$35,MATCH(R25,'DS2024'!$P$20:$P$35,1)):
INDEX('DS2024'!$Q$20:$Q$35,MATCH(R25,'DS2024'!$P$20:$P$35,1)+1),
INDEX('DS2024'!$P$20:$P$35,MATCH(R25,'DS2024'!$P$20:$P$35,1)):
INDEX('DS2024'!$P$20:$P$35,MATCH(R25,'DS2024'!$P$20:$P$35,1)+1)),
IF($AB$3=Database!$A$17,
_xlfn.FORECAST.LINEAR(
R25,
INDEX('DS2024'!$T$20:$T$35,MATCH(R25,'DS2024'!$S$20:$S$35,1)):
INDEX('DS2024'!$T$20:$T$35,MATCH(R25,'DS2024'!$S$20:$S$35,1)+1),
INDEX('DS2024'!$S$20:$S$35,MATCH(R25,'DS2024'!$S$20:$S$35,1)):
INDEX('DS2024'!$S$20:$S$35,MATCH(R25,'DS2024'!$S$20:$S$35,1)+1)),
IF($AB$3=Database!$A$18,
_xlfn.FORECAST.LINEAR(
R25,
INDEX('DS2024'!$W$20:$W$35,MATCH(R25,'DS2024'!$V$20:$V$35,1)):
INDEX('DS2024'!$W$20:$W$35,MATCH(R25,'DS2024'!$V$20:$V$35,1)+1),
INDEX('DS2024'!$V$20:$V$35,MATCH(R25,'DS2024'!$V$20:$V$35,1)):
INDEX('DS2024'!$V$20:$V$35,MATCH(R25,'DS2024'!$V$20:$V$35,1)+1)),
IF($AB$3=Database!$A$19,
_xlfn.FORECAST.LINEAR(
R25,
INDEX('DS2024'!$Z$20:$Z$35,MATCH(R25,'DS2024'!$Y$20:$Y$35,1)):
INDEX('DS2024'!$Z$20:$Z$35,MATCH(R25,'DS2024'!$Y$20:$Y$35,1)+1),
INDEX('DS2024'!$Y$20:$Y$35,MATCH(R25,'DS2024'!$Y$20:$Y$35,1)):
INDEX('DS2024'!$Y$20:$Y$35,MATCH(R25,'DS2024'!$Y$20:$Y$35,1)+1)),
IF($AB$3=Database!$A$20,
_xlfn.FORECAST.LINEAR(
R25,
INDEX('DS2024'!$AC$20:$AC$35,MATCH(R25,'DS2024'!$AB$20:$AB$35,1)):
INDEX('DS2024'!$AC$20:$AC$35,MATCH(R25,'DS2024'!$AB$20:$AB$35,1)+1),
INDEX('DS2024'!$AB$20:$AB$35,MATCH(R25,'DS2024'!$AB$20:$AB$35,1)):
INDEX('DS2024'!$AB$20:$AB$35,MATCH(R25,'DS2024'!$AB$20:$AB$35,1)+1)),
IF($AB$3=Database!$A$2,
_xlfn.FORECAST.LINEAR(
R25,
INDEX('DS2024'!$B$5:$B$15,MATCH(R25,'DS2024'!$A$5:$A$15,1)):
INDEX('DS2024'!$B$5:$B$15,MATCH(R25,'DS2024'!$A$5:$A$15,1)+1),
INDEX('DS2024'!$A$5:$A$15,MATCH(R25,'DS2024'!$A$5:$A$15,1)):
INDEX('DS2024'!$A$5:$A$15,MATCH(R25,'DS2024'!$A$5:$A$15,1)+1)),
IF($AB$3=Database!$A$3,
_xlfn.FORECAST.LINEAR(
R25,
INDEX('DS2024'!$E$5:$E$15,MATCH(R25,'DS2024'!$D$5:$D$15,1)):
INDEX('DS2024'!$E$5:$E$15,MATCH(R25,'DS2024'!$D$5:$D$15,1)+1),
INDEX('DS2024'!$D$5:$D$15,MATCH(R25,'DS2024'!$D$5:$D$15,1)):
INDEX('DS2024'!$D$5:$D$15,MATCH(R25,'DS2024'!$D$5:$D$15,1)+1)),
IF($AB$3=Database!$A$4,
_xlfn.FORECAST.LINEAR(
R25,
INDEX('DS2024'!$H$5:$H$15,MATCH(R25,'DS2024'!$G$5:$G$15,1)):
INDEX('DS2024'!$H$5:$H$15,MATCH(R25,'DS2024'!$G$5:$G$15,1)+1),
INDEX('DS2024'!$G$5:$G$15,MATCH(R25,'DS2024'!$G$5:$G$15,1)):
INDEX('DS2024'!$G$5:$G$15,MATCH(R25,'DS2024'!$G$5:$G$15,1)+1)),
IF($AB$3=Database!$A$5,
_xlfn.FORECAST.LINEAR(
R25,
INDEX('DS2024'!$K$5:$K$15,MATCH(R25,'DS2024'!$J$5:$J$15,1)):
INDEX('DS2024'!$K$5:$K$15,MATCH(R25,'DS2024'!$J$5:$J$15,1)+1),
INDEX('DS2024'!$J$5:$J$15,MATCH(R25,'DS2024'!$J$5:$J$15,1)):
INDEX('DS2024'!$J$5:$J$15,MATCH(R25,'DS2024'!$J$5:$J$15,1)+1)),
IF($AB$3=Database!$A$6,
_xlfn.FORECAST.LINEAR(
R25,
INDEX('DS2024'!$N$5:$N$15,MATCH(R25,'DS2024'!$M$5:$M$15,1)):
INDEX('DS2024'!$N$5:$N$15,MATCH(R25,'DS2024'!$M$5:$M$15,1)+1),
INDEX('DS2024'!$M$5:$M$15,MATCH(R25,'DS2024'!$M$5:$M$15,1)):
INDEX('DS2024'!$M$5:$M$15,MATCH(R25,'DS2024'!$M$5:$M$15,1)+1)),
IF($AB$3=Database!$A$7,
_xlfn.FORECAST.LINEAR(
R25,
INDEX('DS2024'!$Q$5:$Q$15,MATCH(R25,'DS2024'!$P$5:$P$15,1)):
INDEX('DS2024'!$Q$5:$Q$15,MATCH(R25,'DS2024'!$P$5:$P$15,1)+1),
INDEX('DS2024'!$P$5:$P$15,MATCH(R25,'DS2024'!$P$5:$P$15,1)):
INDEX('DS2024'!$P$5:$P$15,MATCH(R25,'DS2024'!$P$5:$P$15,1)+1)),
IF($AB$3=Database!$A$8,
_xlfn.FORECAST.LINEAR(
R25,
INDEX('DS2024'!$T$5:$T$15,MATCH(R25,'DS2024'!$S$5:$S$15,1)):
INDEX('DS2024'!$T$5:$T$15,MATCH(R25,'DS2024'!$S$5:$S$15,1)+1),
INDEX('DS2024'!$S$5:$S$15,MATCH(R25,'DS2024'!$S$5:$S$15,1)):
INDEX('DS2024'!$S$5:$S$15,MATCH(R25,'DS2024'!$S$5:$S$15,1)+1)),
IF($AB$3=Database!$A$9,
_xlfn.FORECAST.LINEAR(
R25,
INDEX('DS2024'!$W$5:$W$15,MATCH(R25,'DS2024'!$V$5:$V$15,1)):
INDEX('DS2024'!$W$5:$W$15,MATCH(R25,'DS2024'!$V$5:$V$15,1)+1),
INDEX('DS2024'!$V$5:$V$15,MATCH(R25,'DS2024'!$V$5:$V$15,1)):
INDEX('DS2024'!$V$5:$V$15,MATCH(R25,'DS2024'!$V$5:$V$15,1)+1)),
IF($AB$3=Database!$A$10,
_xlfn.FORECAST.LINEAR(
R25,
INDEX('DS2024'!$Z$5:$Z$15,MATCH(R25,'DS2024'!$Y$5:$Y$15,1)):
INDEX('DS2024'!$Z$5:$Z$15,MATCH(R25,'DS2024'!$Y$5:$Y$15,1)+1),
INDEX('DS2024'!$Y$5:$Y$15,MATCH(R25,'DS2024'!$Y$5:$Y$15,1)):
INDEX('DS2024'!$Y$5:$Y$15,MATCH(R25,'DS2024'!$Y$5:$Y$15,1)+1))
)))))))))))))))))))</f>
        <v>0.10473288300891323</v>
      </c>
      <c r="AC25" s="82">
        <f t="shared" si="0"/>
        <v>0.46468684876878097</v>
      </c>
      <c r="AD25" s="82">
        <f t="shared" si="1"/>
        <v>0.46545474109143153</v>
      </c>
      <c r="AE25" s="82">
        <f t="shared" si="2"/>
        <v>0.33530135006538253</v>
      </c>
      <c r="AF25" s="82">
        <f t="shared" si="3"/>
        <v>0.46476159934886196</v>
      </c>
      <c r="AG25" s="82">
        <f t="shared" si="4"/>
        <v>0.46362946783599829</v>
      </c>
      <c r="AH25" s="82">
        <f t="shared" si="5"/>
        <v>0.20151218706700763</v>
      </c>
      <c r="AI25" s="82">
        <f t="shared" si="6"/>
        <v>0.46303282229680609</v>
      </c>
      <c r="AJ25" s="83">
        <f t="shared" si="7"/>
        <v>0.46358121973430966</v>
      </c>
      <c r="AK25" s="83">
        <f t="shared" si="8"/>
        <v>0.46467937371077284</v>
      </c>
      <c r="AL25" s="42"/>
      <c r="AM25" s="42"/>
      <c r="AN25" s="42"/>
      <c r="AO25" s="42"/>
      <c r="AP25" s="42"/>
      <c r="AQ25" s="42"/>
      <c r="AR25" s="42"/>
      <c r="AS25" s="42"/>
      <c r="AT25" s="42"/>
      <c r="BD25" s="83" t="e">
        <f>#REF!/10</f>
        <v>#REF!</v>
      </c>
      <c r="BE25" s="83" t="e">
        <f>#REF!/10</f>
        <v>#REF!</v>
      </c>
      <c r="BF25" s="83" t="e">
        <f>#REF!/10</f>
        <v>#REF!</v>
      </c>
      <c r="BG25" s="83" t="e">
        <f>#REF!/10</f>
        <v>#REF!</v>
      </c>
      <c r="BH25" s="83">
        <f t="shared" si="9"/>
        <v>0</v>
      </c>
      <c r="BI25" s="83">
        <f t="shared" si="10"/>
        <v>0</v>
      </c>
      <c r="BJ25" s="83">
        <f t="shared" si="11"/>
        <v>0</v>
      </c>
      <c r="BK25" s="83">
        <f t="shared" si="12"/>
        <v>0</v>
      </c>
      <c r="BL25" s="83">
        <f t="shared" si="13"/>
        <v>0</v>
      </c>
    </row>
    <row r="26" spans="1:64" ht="14.25" customHeight="1">
      <c r="A26" s="31">
        <v>20</v>
      </c>
      <c r="B26" s="42">
        <f>'Evaluasi 100 C'!B26</f>
        <v>108.44499999999999</v>
      </c>
      <c r="C26" s="42">
        <f>'Evaluasi 100 C'!C26</f>
        <v>-0.35997000599880019</v>
      </c>
      <c r="D26" s="42">
        <f>'Evaluasi 100 C'!E26</f>
        <v>109.489</v>
      </c>
      <c r="E26" s="42">
        <f>'Evaluasi 100 C'!F26</f>
        <v>-0.36009526094781041</v>
      </c>
      <c r="F26" s="42">
        <f>'Evaluasi 100 C'!H26</f>
        <v>108.2</v>
      </c>
      <c r="G26" s="42">
        <f>'Evaluasi 100 C'!I26</f>
        <v>-0.23098994854612898</v>
      </c>
      <c r="H26" s="42">
        <f>'Evaluasi 100 C'!K26</f>
        <v>108.63500000000001</v>
      </c>
      <c r="I26" s="42">
        <f>'Evaluasi 100 C'!L26</f>
        <v>-0.35999280143971202</v>
      </c>
      <c r="J26" s="42">
        <f>'Evaluasi 100 C'!N26</f>
        <v>106.815</v>
      </c>
      <c r="K26" s="42">
        <f>'Evaluasi 100 C'!O26</f>
        <v>-0.35977444511097778</v>
      </c>
      <c r="L26" s="42">
        <f>'Evaluasi 100 C'!Q26</f>
        <v>108.233</v>
      </c>
      <c r="M26" s="42">
        <f>'Evaluasi 100 C'!R26</f>
        <v>-1.7856184084372007E-2</v>
      </c>
      <c r="N26" s="42">
        <f>'Evaluasi 100 C'!T26</f>
        <v>106.31100000000001</v>
      </c>
      <c r="O26" s="42">
        <f>'Evaluasi 100 C'!U26</f>
        <v>-0.35971397720455905</v>
      </c>
      <c r="P26" s="42">
        <f>'Evaluasi 100 C'!W26</f>
        <v>106.935</v>
      </c>
      <c r="Q26" s="42">
        <f>'Evaluasi 100 C'!X26</f>
        <v>-0.35978884223155366</v>
      </c>
      <c r="R26" s="42">
        <f>'Evaluasi 100 C'!Z26</f>
        <v>108.473</v>
      </c>
      <c r="S26" s="50">
        <f>'Evaluasi 100 C'!AA26</f>
        <v>-0.35997336532693458</v>
      </c>
      <c r="T26" s="50">
        <f>IF($T$3=Database!$A$11,
_xlfn.FORECAST.LINEAR(
B26,
INDEX('DS2024'!$B$20:$B$35,MATCH(B26,'DS2024'!$A$20:$A$35,1)):
INDEX('DS2024'!$B$20:$B$35,MATCH(B26,'DS2024'!$A$20:$A$35,1)+1),
INDEX('DS2024'!$A$20:$A$35,MATCH(B26,'DS2024'!$A$20:$A$35,1)):
INDEX('DS2024'!$A$20:$A$35,MATCH(B26,'DS2024'!$A$20:$A$35,1)+1)),
IF($T$3=Database!$A$12,
_xlfn.FORECAST.LINEAR(
B26,
INDEX('DS2024'!$E$20:$E$35,MATCH(B26,'DS2024'!$D$20:$D$35,1)):
INDEX('DS2024'!$E$20:$E$35,MATCH(B26,'DS2024'!$D$20:$D$35,1)+1),
INDEX('DS2024'!$D$20:$D$35,MATCH(B26,'DS2024'!$D$20:$D$35,1)):
INDEX('DS2024'!$D$20:$D$35,MATCH(B26,'DS2024'!$D$20:$D$35,1)+1)),
IF($T$3=Database!$A$13,
_xlfn.FORECAST.LINEAR(
B26,
INDEX('DS2024'!$H$20:$H$35,MATCH(B26,'DS2024'!$G$20:$G$35,1)):
INDEX('DS2024'!$H$20:$H$35,MATCH(B26,'DS2024'!$G$20:$G$35,1)+1),
INDEX('DS2024'!$G$20:$G$35,MATCH(B26,'DS2024'!$G$20:$G$35,1)):
INDEX('DS2024'!$G$20:$G$35,MATCH(B26,'DS2024'!$G$20:$G$35,1)+1)),
IF($T$3=Database!$A$14,
_xlfn.FORECAST.LINEAR(
B26,
INDEX('DS2024'!$K$20:$K$35,MATCH(B26,'DS2024'!$J$20:$J$35,1)):
INDEX('DS2024'!$K$20:$K$35,MATCH(B26,'DS2024'!$J$20:$J$35,1)+1),
INDEX('DS2024'!$J$20:$J$35,MATCH(B26,'DS2024'!$J$20:$J$35,1)):
INDEX('DS2024'!$J$20:$J$35,MATCH(B26,'DS2024'!$J$20:$J$35,1)+1)),
IF($T$3=Database!$A$15,
_xlfn.FORECAST.LINEAR(
B26,
INDEX('DS2024'!$N$20:$N$35,MATCH(B26,'DS2024'!$M$20:$M$35,1)):
INDEX('DS2024'!$N$20:$N$35,MATCH(B26,'DS2024'!$M$20:$M$35,1)+1),
INDEX('DS2024'!$M$20:$M$35,MATCH(B26,'DS2024'!$M$20:$M$35,1)):
INDEX('DS2024'!$M$20:$M$35,MATCH(B26,'DS2024'!$M$20:$M$35,1)+1)),
IF($T$3=Database!$A$16,
_xlfn.FORECAST.LINEAR(
B26,
INDEX('DS2024'!$Q$20:$Q$35,MATCH(B26,'DS2024'!$P$20:$P$35,1)):
INDEX('DS2024'!$Q$20:$Q$35,MATCH(B26,'DS2024'!$P$20:$P$35,1)+1),
INDEX('DS2024'!$P$20:$P$35,MATCH(B26,'DS2024'!$P$20:$P$35,1)):
INDEX('DS2024'!$P$20:$P$35,MATCH(B26,'DS2024'!$P$20:$P$35,1)+1)),
IF($T$3=Database!$A$17,
_xlfn.FORECAST.LINEAR(
B26,
INDEX('DS2024'!$T$20:$T$35,MATCH(B26,'DS2024'!$S$20:$S$35,1)):
INDEX('DS2024'!$T$20:$T$35,MATCH(B26,'DS2024'!$S$20:$S$35,1)+1),
INDEX('DS2024'!$S$20:$S$35,MATCH(B26,'DS2024'!$S$20:$S$35,1)):
INDEX('DS2024'!$S$20:$S$35,MATCH(B26,'DS2024'!$S$20:$S$35,1)+1)),
IF($T$3=Database!$A$18,
_xlfn.FORECAST.LINEAR(
B26,
INDEX('DS2024'!$W$20:$W$35,MATCH(B26,'DS2024'!$V$20:$V$35,1)):
INDEX('DS2024'!$W$20:$W$35,MATCH(B26,'DS2024'!$V$20:$V$35,1)+1),
INDEX('DS2024'!$V$20:$V$35,MATCH(B26,'DS2024'!$V$20:$V$35,1)):
INDEX('DS2024'!$V$20:$V$35,MATCH(B26,'DS2024'!$V$20:$V$35,1)+1)),
IF($T$3=Database!$A$19,
_xlfn.FORECAST.LINEAR(
B26,
INDEX('DS2024'!$Z$20:$Z$35,MATCH(B26,'DS2024'!$Y$20:$Y$35,1)):
INDEX('DS2024'!$Z$20:$Z$35,MATCH(B26,'DS2024'!$Y$20:$Y$35,1)+1),
INDEX('DS2024'!$Y$20:$Y$35,MATCH(B26,'DS2024'!$Y$20:$Y$35,1)):
INDEX('DS2024'!$Y$20:$Y$35,MATCH(B26,'DS2024'!$Y$20:$Y$35,1)+1)),
IF($T$3=Database!$A$20,
_xlfn.FORECAST.LINEAR(
B26,
INDEX('DS2024'!$AC$20:$AC$35,MATCH(B26,'DS2024'!$AB$20:$AB$35,1)):
INDEX('DS2024'!$AC$20:$AC$35,MATCH(B26,'DS2024'!$AB$20:$AB$35,1)+1),
INDEX('DS2024'!$AB$20:$AB$35,MATCH(B26,'DS2024'!$AB$20:$AB$35,1)):
INDEX('DS2024'!$AB$20:$AB$35,MATCH(B26,'DS2024'!$AB$20:$AB$35,1)+1)),
IF($T$3=Database!$A$2,
_xlfn.FORECAST.LINEAR(
B26,
INDEX('DS2024'!$B$5:$B$15,MATCH(B26,'DS2024'!$A$5:$A$15,1)):
INDEX('DS2024'!$B$5:$B$15,MATCH(B26,'DS2024'!$A$5:$A$15,1)+1),
INDEX('DS2024'!$A$5:$A$15,MATCH(B26,'DS2024'!$A$5:$A$15,1)):
INDEX('DS2024'!$A$5:$A$15,MATCH(B26,'DS2024'!$A$5:$A$15,1)+1)),
IF($T$3=Database!$A$3,
_xlfn.FORECAST.LINEAR(
B26,
INDEX('DS2024'!$E$5:$E$15,MATCH(B26,'DS2024'!$D$5:$D$15,1)):
INDEX('DS2024'!$E$5:$E$15,MATCH(B26,'DS2024'!$D$5:$D$15,1)+1),
INDEX('DS2024'!$D$5:$D$15,MATCH(B26,'DS2024'!$D$5:$D$15,1)):
INDEX('DS2024'!$D$5:$D$15,MATCH(B26,'DS2024'!$D$5:$D$15,1)+1)),
IF($T$3=Database!$A$4,
_xlfn.FORECAST.LINEAR(
B26,
INDEX('DS2024'!$H$5:$H$15,MATCH(B26,'DS2024'!$G$5:$G$15,1)):
INDEX('DS2024'!$H$5:$H$15,MATCH(B26,'DS2024'!$G$5:$G$15,1)+1),
INDEX('DS2024'!$G$5:$G$15,MATCH(B26,'DS2024'!$G$5:$G$15,1)):
INDEX('DS2024'!$G$5:$G$15,MATCH(B26,'DS2024'!$G$5:$G$15,1)+1)),
IF($T$3=Database!$A$5,
_xlfn.FORECAST.LINEAR(
B26,
INDEX('DS2024'!$K$5:$K$15,MATCH(B26,'DS2024'!$J$5:$J$15,1)):
INDEX('DS2024'!$K$5:$K$15,MATCH(B26,'DS2024'!$J$5:$J$15,1)+1),
INDEX('DS2024'!$J$5:$J$15,MATCH(B26,'DS2024'!$J$5:$J$15,1)):
INDEX('DS2024'!$J$5:$J$15,MATCH(B26,'DS2024'!$J$5:$J$15,1)+1)),
IF($T$3=Database!$A$6,
_xlfn.FORECAST.LINEAR(
B26,
INDEX('DS2024'!$N$5:$N$15,MATCH(B26,'DS2024'!$M$5:$M$15,1)):
INDEX('DS2024'!$N$5:$N$15,MATCH(B26,'DS2024'!$M$5:$M$15,1)+1),
INDEX('DS2024'!$M$5:$M$15,MATCH(B26,'DS2024'!$M$5:$M$15,1)):
INDEX('DS2024'!$M$5:$M$15,MATCH(B26,'DS2024'!$M$5:$M$15,1)+1)),
IF($T$3=Database!$A$7,
_xlfn.FORECAST.LINEAR(
B26,
INDEX('DS2024'!$Q$5:$Q$15,MATCH(B26,'DS2024'!$P$5:$P$15,1)):
INDEX('DS2024'!$Q$5:$Q$15,MATCH(B26,'DS2024'!$P$5:$P$15,1)+1),
INDEX('DS2024'!$P$5:$P$15,MATCH(B26,'DS2024'!$P$5:$P$15,1)):
INDEX('DS2024'!$P$5:$P$15,MATCH(B26,'DS2024'!$P$5:$P$15,1)+1)),
IF($T$3=Database!$A$8,
_xlfn.FORECAST.LINEAR(
B26,
INDEX('DS2024'!$T$5:$T$15,MATCH(B26,'DS2024'!$S$5:$S$15,1)):
INDEX('DS2024'!$T$5:$T$15,MATCH(B26,'DS2024'!$S$5:$S$15,1)+1),
INDEX('DS2024'!$S$5:$S$15,MATCH(B26,'DS2024'!$S$5:$S$15,1)):
INDEX('DS2024'!$S$5:$S$15,MATCH(B26,'DS2024'!$S$5:$S$15,1)+1)),
IF($T$3=Database!$A$9,
_xlfn.FORECAST.LINEAR(
B26,
INDEX('DS2024'!$W$5:$W$15,MATCH(B26,'DS2024'!$V$5:$V$15,1)):
INDEX('DS2024'!$W$5:$W$15,MATCH(B26,'DS2024'!$V$5:$V$15,1)+1),
INDEX('DS2024'!$V$5:$V$15,MATCH(B26,'DS2024'!$V$5:$V$15,1)):
INDEX('DS2024'!$V$5:$V$15,MATCH(B26,'DS2024'!$V$5:$V$15,1)+1)),
IF($T$3=Database!$A$10,
_xlfn.FORECAST.LINEAR(
B26,
INDEX('DS2024'!$Z$5:$Z$15,MATCH(B26,'DS2024'!$Y$5:$Y$15,1)):
INDEX('DS2024'!$Z$5:$Z$15,MATCH(B26,'DS2024'!$Y$5:$Y$15,1)+1),
INDEX('DS2024'!$Y$5:$Y$15,MATCH(B26,'DS2024'!$Y$5:$Y$15,1)):
INDEX('DS2024'!$Y$5:$Y$15,MATCH(B26,'DS2024'!$Y$5:$Y$15,1)+1))
)))))))))))))))))))</f>
        <v>0.10484255965466246</v>
      </c>
      <c r="U26" s="50">
        <f>IF($U$3=Database!$A$11,
_xlfn.FORECAST.LINEAR(
D26,
INDEX('DS2024'!$B$20:$B$35,MATCH(D26,'DS2024'!$A$20:$A$35,1)):
INDEX('DS2024'!$B$20:$B$35,MATCH(D26,'DS2024'!$A$20:$A$35,1)+1),
INDEX('DS2024'!$A$20:$A$35,MATCH(D26,'DS2024'!$A$20:$A$35,1)):
INDEX('DS2024'!$A$20:$A$35,MATCH(D26,'DS2024'!$A$20:$A$35,1)+1)),
IF($U$3=Database!$A$12,
_xlfn.FORECAST.LINEAR(
D26,
INDEX('DS2024'!$E$20:$E$35,MATCH(D26,'DS2024'!$D$20:$D$35,1)):
INDEX('DS2024'!$E$20:$E$35,MATCH(D26,'DS2024'!$D$20:$D$35,1)+1),
INDEX('DS2024'!$D$20:$D$35,MATCH(D26,'DS2024'!$D$20:$D$35,1)):
INDEX('DS2024'!$D$20:$D$35,MATCH(D26,'DS2024'!$D$20:$D$35,1)+1)),
IF($U$3=Database!$A$13,
_xlfn.FORECAST.LINEAR(
D26,
INDEX('DS2024'!$H$20:$H$35,MATCH(D26,'DS2024'!$G$20:$G$35,1)):
INDEX('DS2024'!$H$20:$H$35,MATCH(D26,'DS2024'!$G$20:$G$35,1)+1),
INDEX('DS2024'!$G$20:$G$35,MATCH(D26,'DS2024'!$G$20:$G$35,1)):
INDEX('DS2024'!$G$20:$G$35,MATCH(D26,'DS2024'!$G$20:$G$35,1)+1)),
IF($U$3=Database!$A$14,
_xlfn.FORECAST.LINEAR(
D26,
INDEX('DS2024'!$K$20:$K$35,MATCH(D26,'DS2024'!$J$20:$J$35,1)):
INDEX('DS2024'!$K$20:$K$35,MATCH(D26,'DS2024'!$J$20:$J$35,1)+1),
INDEX('DS2024'!$J$20:$J$35,MATCH(D26,'DS2024'!$J$20:$J$35,1)):
INDEX('DS2024'!$J$20:$J$35,MATCH(D26,'DS2024'!$J$20:$J$35,1)+1)),
IF($U$3=Database!$A$15,
_xlfn.FORECAST.LINEAR(
D26,
INDEX('DS2024'!$N$20:$N$35,MATCH(D26,'DS2024'!$M$20:$M$35,1)):
INDEX('DS2024'!$N$20:$N$35,MATCH(D26,'DS2024'!$M$20:$M$35,1)+1),
INDEX('DS2024'!$M$20:$M$35,MATCH(D26,'DS2024'!$M$20:$M$35,1)):
INDEX('DS2024'!$M$20:$M$35,MATCH(D26,'DS2024'!$M$20:$M$35,1)+1)),
IF($U$3=Database!$A$16,
_xlfn.FORECAST.LINEAR(
D26,
INDEX('DS2024'!$Q$20:$Q$35,MATCH(D26,'DS2024'!$P$20:$P$35,1)):
INDEX('DS2024'!$Q$20:$Q$35,MATCH(D26,'DS2024'!$P$20:$P$35,1)+1),
INDEX('DS2024'!$P$20:$P$35,MATCH(D26,'DS2024'!$P$20:$P$35,1)):
INDEX('DS2024'!$P$20:$P$35,MATCH(D26,'DS2024'!$P$20:$P$35,1)+1)),
IF($U$3=Database!$A$17,
_xlfn.FORECAST.LINEAR(
D26,
INDEX('DS2024'!$T$20:$T$35,MATCH(D26,'DS2024'!$S$20:$S$35,1)):
INDEX('DS2024'!$T$20:$T$35,MATCH(D26,'DS2024'!$S$20:$S$35,1)+1),
INDEX('DS2024'!$S$20:$S$35,MATCH(D26,'DS2024'!$S$20:$S$35,1)):
INDEX('DS2024'!$S$20:$S$35,MATCH(D26,'DS2024'!$S$20:$S$35,1)+1)),
IF($U$3=Database!$A$18,
_xlfn.FORECAST.LINEAR(
D26,
INDEX('DS2024'!$W$20:$W$35,MATCH(D26,'DS2024'!$V$20:$V$35,1)):
INDEX('DS2024'!$W$20:$W$35,MATCH(D26,'DS2024'!$V$20:$V$35,1)+1),
INDEX('DS2024'!$V$20:$V$35,MATCH(D26,'DS2024'!$V$20:$V$35,1)):
INDEX('DS2024'!$V$20:$V$35,MATCH(D26,'DS2024'!$V$20:$V$35,1)+1)),
IF($U$3=Database!$A$19,
_xlfn.FORECAST.LINEAR(
D26,
INDEX('DS2024'!$Z$20:$Z$35,MATCH(D26,'DS2024'!$Y$20:$Y$35,1)):
INDEX('DS2024'!$Z$20:$Z$35,MATCH(D26,'DS2024'!$Y$20:$Y$35,1)+1),
INDEX('DS2024'!$Y$20:$Y$35,MATCH(D26,'DS2024'!$Y$20:$Y$35,1)):
INDEX('DS2024'!$Y$20:$Y$35,MATCH(D26,'DS2024'!$Y$20:$Y$35,1)+1)),
IF($U$3=Database!$A$20,
_xlfn.FORECAST.LINEAR(
D26,
INDEX('DS2024'!$AC$20:$AC$35,MATCH(D26,'DS2024'!$AB$20:$AB$35,1)):
INDEX('DS2024'!$AC$20:$AC$35,MATCH(D26,'DS2024'!$AB$20:$AB$35,1)+1),
INDEX('DS2024'!$AB$20:$AB$35,MATCH(D26,'DS2024'!$AB$20:$AB$35,1)):
INDEX('DS2024'!$AB$20:$AB$35,MATCH(D26,'DS2024'!$AB$20:$AB$35,1)+1)),
IF($U$3=Database!$A$2,
_xlfn.FORECAST.LINEAR(
D26,
INDEX('DS2024'!$B$5:$B$15,MATCH(D26,'DS2024'!$A$5:$A$15,1)):
INDEX('DS2024'!$B$5:$B$15,MATCH(D26,'DS2024'!$A$5:$A$15,1)+1),
INDEX('DS2024'!$A$5:$A$15,MATCH(D26,'DS2024'!$A$5:$A$15,1)):
INDEX('DS2024'!$A$5:$A$15,MATCH(D26,'DS2024'!$A$5:$A$15,1)+1)),
IF($U$3=Database!$A$3,
_xlfn.FORECAST.LINEAR(
D26,
INDEX('DS2024'!$E$5:$E$15,MATCH(D26,'DS2024'!$D$5:$D$15,1)):
INDEX('DS2024'!$E$5:$E$15,MATCH(D26,'DS2024'!$D$5:$D$15,1)+1),
INDEX('DS2024'!$D$5:$D$15,MATCH(D26,'DS2024'!$D$5:$D$15,1)):
INDEX('DS2024'!$D$5:$D$15,MATCH(D26,'DS2024'!$D$5:$D$15,1)+1)),
IF($U$3=Database!$A$4,
_xlfn.FORECAST.LINEAR(
D26,
INDEX('DS2024'!$H$5:$H$15,MATCH(D26,'DS2024'!$G$5:$G$15,1)):
INDEX('DS2024'!$H$5:$H$15,MATCH(D26,'DS2024'!$G$5:$G$15,1)+1),
INDEX('DS2024'!$G$5:$G$15,MATCH(D26,'DS2024'!$G$5:$G$15,1)):
INDEX('DS2024'!$G$5:$G$15,MATCH(D26,'DS2024'!$G$5:$G$15,1)+1)),
IF($U$3=Database!$A$5,
_xlfn.FORECAST.LINEAR(
D26,
INDEX('DS2024'!$K$5:$K$15,MATCH(D26,'DS2024'!$J$5:$J$15,1)):
INDEX('DS2024'!$K$5:$K$15,MATCH(D26,'DS2024'!$J$5:$J$15,1)+1),
INDEX('DS2024'!$J$5:$J$15,MATCH(D26,'DS2024'!$J$5:$J$15,1)):
INDEX('DS2024'!$J$5:$J$15,MATCH(D26,'DS2024'!$J$5:$J$15,1)+1)),
IF($U$3=Database!$A$6,
_xlfn.FORECAST.LINEAR(
D26,
INDEX('DS2024'!$N$5:$N$15,MATCH(D26,'DS2024'!$M$5:$M$15,1)):
INDEX('DS2024'!$N$5:$N$15,MATCH(D26,'DS2024'!$M$5:$M$15,1)+1),
INDEX('DS2024'!$M$5:$M$15,MATCH(D26,'DS2024'!$M$5:$M$15,1)):
INDEX('DS2024'!$M$5:$M$15,MATCH(D26,'DS2024'!$M$5:$M$15,1)+1)),
IF($U$3=Database!$A$7,
_xlfn.FORECAST.LINEAR(
D26,
INDEX('DS2024'!$Q$5:$Q$15,MATCH(D26,'DS2024'!$P$5:$P$15,1)):
INDEX('DS2024'!$Q$5:$Q$15,MATCH(D26,'DS2024'!$P$5:$P$15,1)+1),
INDEX('DS2024'!$P$5:$P$15,MATCH(D26,'DS2024'!$P$5:$P$15,1)):
INDEX('DS2024'!$P$5:$P$15,MATCH(D26,'DS2024'!$P$5:$P$15,1)+1)),
IF($U$3=Database!$A$8,
_xlfn.FORECAST.LINEAR(
D26,
INDEX('DS2024'!$T$5:$T$15,MATCH(D26,'DS2024'!$S$5:$S$15,1)):
INDEX('DS2024'!$T$5:$T$15,MATCH(D26,'DS2024'!$S$5:$S$15,1)+1),
INDEX('DS2024'!$S$5:$S$15,MATCH(D26,'DS2024'!$S$5:$S$15,1)):
INDEX('DS2024'!$S$5:$S$15,MATCH(D26,'DS2024'!$S$5:$S$15,1)+1)),
IF($U$3=Database!$A$9,
_xlfn.FORECAST.LINEAR(
D26,
INDEX('DS2024'!$W$5:$W$15,MATCH(D26,'DS2024'!$V$5:$V$15,1)):
INDEX('DS2024'!$W$5:$W$15,MATCH(D26,'DS2024'!$V$5:$V$15,1)+1),
INDEX('DS2024'!$V$5:$V$15,MATCH(D26,'DS2024'!$V$5:$V$15,1)):
INDEX('DS2024'!$V$5:$V$15,MATCH(D26,'DS2024'!$V$5:$V$15,1)+1)),
IF($U$3=Database!$A$10,
_xlfn.FORECAST.LINEAR(
D26,
INDEX('DS2024'!$Z$5:$Z$15,MATCH(D26,'DS2024'!$Y$5:$Y$15,1)):
INDEX('DS2024'!$Z$5:$Z$15,MATCH(D26,'DS2024'!$Y$5:$Y$15,1)+1),
INDEX('DS2024'!$Y$5:$Y$15,MATCH(D26,'DS2024'!$Y$5:$Y$15,1)):
INDEX('DS2024'!$Y$5:$Y$15,MATCH(D26,'DS2024'!$Y$5:$Y$15,1)+1))
)))))))))))))))))))</f>
        <v>0.10542675566569408</v>
      </c>
      <c r="V26" s="50">
        <f>IF($V$3=Database!$A$11,
_xlfn.FORECAST.LINEAR(
F26,
INDEX('DS2024'!$B$20:$B$35,MATCH(F26,'DS2024'!$A$20:$A$35,1)):
INDEX('DS2024'!$B$20:$B$35,MATCH(F26,'DS2024'!$A$20:$A$35,1)+1),
INDEX('DS2024'!$A$20:$A$35,MATCH(F26,'DS2024'!$A$20:$A$35,1)):
INDEX('DS2024'!$A$20:$A$35,MATCH(F26,'DS2024'!$A$20:$A$35,1)+1)),
IF($V$3=Database!$A$12,
_xlfn.FORECAST.LINEAR(
F26,
INDEX('DS2024'!$E$20:$E$35,MATCH(F26,'DS2024'!$D$20:$D$35,1)):
INDEX('DS2024'!$E$20:$E$35,MATCH(F26,'DS2024'!$D$20:$D$35,1)+1),
INDEX('DS2024'!$D$20:$D$35,MATCH(F26,'DS2024'!$D$20:$D$35,1)):
INDEX('DS2024'!$D$20:$D$35,MATCH(F26,'DS2024'!$D$20:$D$35,1)+1)),
IF($V$3=Database!$A$13,
_xlfn.FORECAST.LINEAR(
F26,
INDEX('DS2024'!$H$20:$H$35,MATCH(F26,'DS2024'!$G$20:$G$35,1)):
INDEX('DS2024'!$H$20:$H$35,MATCH(F26,'DS2024'!$G$20:$G$35,1)+1),
INDEX('DS2024'!$G$20:$G$35,MATCH(F26,'DS2024'!$G$20:$G$35,1)):
INDEX('DS2024'!$G$20:$G$35,MATCH(F26,'DS2024'!$G$20:$G$35,1)+1)),
IF($V$3=Database!$A$14,
_xlfn.FORECAST.LINEAR(
F26,
INDEX('DS2024'!$K$20:$K$35,MATCH(F26,'DS2024'!$J$20:$J$35,1)):
INDEX('DS2024'!$K$20:$K$35,MATCH(F26,'DS2024'!$J$20:$J$35,1)+1),
INDEX('DS2024'!$J$20:$J$35,MATCH(F26,'DS2024'!$J$20:$J$35,1)):
INDEX('DS2024'!$J$20:$J$35,MATCH(F26,'DS2024'!$J$20:$J$35,1)+1)),
IF($V$3=Database!$A$15,
_xlfn.FORECAST.LINEAR(
F26,
INDEX('DS2024'!$N$20:$N$35,MATCH(F26,'DS2024'!$M$20:$M$35,1)):
INDEX('DS2024'!$N$20:$N$35,MATCH(F26,'DS2024'!$M$20:$M$35,1)+1),
INDEX('DS2024'!$M$20:$M$35,MATCH(F26,'DS2024'!$M$20:$M$35,1)):
INDEX('DS2024'!$M$20:$M$35,MATCH(F26,'DS2024'!$M$20:$M$35,1)+1)),
IF($V$3=Database!$A$16,
_xlfn.FORECAST.LINEAR(
F26,
INDEX('DS2024'!$Q$20:$Q$35,MATCH(F26,'DS2024'!$P$20:$P$35,1)):
INDEX('DS2024'!$Q$20:$Q$35,MATCH(F26,'DS2024'!$P$20:$P$35,1)+1),
INDEX('DS2024'!$P$20:$P$35,MATCH(F26,'DS2024'!$P$20:$P$35,1)):
INDEX('DS2024'!$P$20:$P$35,MATCH(F26,'DS2024'!$P$20:$P$35,1)+1)),
IF($V$3=Database!$A$17,
_xlfn.FORECAST.LINEAR(
F26,
INDEX('DS2024'!$T$20:$T$35,MATCH(F26,'DS2024'!$S$20:$S$35,1)):
INDEX('DS2024'!$T$20:$T$35,MATCH(F26,'DS2024'!$S$20:$S$35,1)+1),
INDEX('DS2024'!$S$20:$S$35,MATCH(F26,'DS2024'!$S$20:$S$35,1)):
INDEX('DS2024'!$S$20:$S$35,MATCH(F26,'DS2024'!$S$20:$S$35,1)+1)),
IF($V$3=Database!$A$18,
_xlfn.FORECAST.LINEAR(
F26,
INDEX('DS2024'!$W$20:$W$35,MATCH(F26,'DS2024'!$V$20:$V$35,1)):
INDEX('DS2024'!$W$20:$W$35,MATCH(F26,'DS2024'!$V$20:$V$35,1)+1),
INDEX('DS2024'!$V$20:$V$35,MATCH(F26,'DS2024'!$V$20:$V$35,1)):
INDEX('DS2024'!$V$20:$V$35,MATCH(F26,'DS2024'!$V$20:$V$35,1)+1)),
IF($V$3=Database!$A$19,
_xlfn.FORECAST.LINEAR(
F26,
INDEX('DS2024'!$Z$20:$Z$35,MATCH(F26,'DS2024'!$Y$20:$Y$35,1)):
INDEX('DS2024'!$Z$20:$Z$35,MATCH(F26,'DS2024'!$Y$20:$Y$35,1)+1),
INDEX('DS2024'!$Y$20:$Y$35,MATCH(F26,'DS2024'!$Y$20:$Y$35,1)):
INDEX('DS2024'!$Y$20:$Y$35,MATCH(F26,'DS2024'!$Y$20:$Y$35,1)+1)),
IF($V$3=Database!$A$20,
_xlfn.FORECAST.LINEAR(
F26,
INDEX('DS2024'!$AC$20:$AC$35,MATCH(F26,'DS2024'!$AB$20:$AB$35,1)):
INDEX('DS2024'!$AC$20:$AC$35,MATCH(F26,'DS2024'!$AB$20:$AB$35,1)+1),
INDEX('DS2024'!$AB$20:$AB$35,MATCH(F26,'DS2024'!$AB$20:$AB$35,1)):
INDEX('DS2024'!$AB$20:$AB$35,MATCH(F26,'DS2024'!$AB$20:$AB$35,1)+1)),
IF($V$3=Database!$A$2,
_xlfn.FORECAST.LINEAR(
F26,
INDEX('DS2024'!$B$5:$B$15,MATCH(F26,'DS2024'!$A$5:$A$15,1)):
INDEX('DS2024'!$B$5:$B$15,MATCH(F26,'DS2024'!$A$5:$A$15,1)+1),
INDEX('DS2024'!$A$5:$A$15,MATCH(F26,'DS2024'!$A$5:$A$15,1)):
INDEX('DS2024'!$A$5:$A$15,MATCH(F26,'DS2024'!$A$5:$A$15,1)+1)),
IF($V$3=Database!$A$3,
_xlfn.FORECAST.LINEAR(
F26,
INDEX('DS2024'!$E$5:$E$15,MATCH(F26,'DS2024'!$D$5:$D$15,1)):
INDEX('DS2024'!$E$5:$E$15,MATCH(F26,'DS2024'!$D$5:$D$15,1)+1),
INDEX('DS2024'!$D$5:$D$15,MATCH(F26,'DS2024'!$D$5:$D$15,1)):
INDEX('DS2024'!$D$5:$D$15,MATCH(F26,'DS2024'!$D$5:$D$15,1)+1)),
IF($V$3=Database!$A$4,
_xlfn.FORECAST.LINEAR(
F26,
INDEX('DS2024'!$H$5:$H$15,MATCH(F26,'DS2024'!$G$5:$G$15,1)):
INDEX('DS2024'!$H$5:$H$15,MATCH(F26,'DS2024'!$G$5:$G$15,1)+1),
INDEX('DS2024'!$G$5:$G$15,MATCH(F26,'DS2024'!$G$5:$G$15,1)):
INDEX('DS2024'!$G$5:$G$15,MATCH(F26,'DS2024'!$G$5:$G$15,1)+1)),
IF($V$3=Database!$A$5,
_xlfn.FORECAST.LINEAR(
F26,
INDEX('DS2024'!$K$5:$K$15,MATCH(F26,'DS2024'!$J$5:$J$15,1)):
INDEX('DS2024'!$K$5:$K$15,MATCH(F26,'DS2024'!$J$5:$J$15,1)+1),
INDEX('DS2024'!$J$5:$J$15,MATCH(F26,'DS2024'!$J$5:$J$15,1)):
INDEX('DS2024'!$J$5:$J$15,MATCH(F26,'DS2024'!$J$5:$J$15,1)+1)),
IF($V$3=Database!$A$6,
_xlfn.FORECAST.LINEAR(
F26,
INDEX('DS2024'!$N$5:$N$15,MATCH(F26,'DS2024'!$M$5:$M$15,1)):
INDEX('DS2024'!$N$5:$N$15,MATCH(F26,'DS2024'!$M$5:$M$15,1)+1),
INDEX('DS2024'!$M$5:$M$15,MATCH(F26,'DS2024'!$M$5:$M$15,1)):
INDEX('DS2024'!$M$5:$M$15,MATCH(F26,'DS2024'!$M$5:$M$15,1)+1)),
IF($V$3=Database!$A$7,
_xlfn.FORECAST.LINEAR(
F26,
INDEX('DS2024'!$Q$5:$Q$15,MATCH(F26,'DS2024'!$P$5:$P$15,1)):
INDEX('DS2024'!$Q$5:$Q$15,MATCH(F26,'DS2024'!$P$5:$P$15,1)+1),
INDEX('DS2024'!$P$5:$P$15,MATCH(F26,'DS2024'!$P$5:$P$15,1)):
INDEX('DS2024'!$P$5:$P$15,MATCH(F26,'DS2024'!$P$5:$P$15,1)+1)),
IF($V$3=Database!$A$8,
_xlfn.FORECAST.LINEAR(
F26,
INDEX('DS2024'!$T$5:$T$15,MATCH(F26,'DS2024'!$S$5:$S$15,1)):
INDEX('DS2024'!$T$5:$T$15,MATCH(F26,'DS2024'!$S$5:$S$15,1)+1),
INDEX('DS2024'!$S$5:$S$15,MATCH(F26,'DS2024'!$S$5:$S$15,1)):
INDEX('DS2024'!$S$5:$S$15,MATCH(F26,'DS2024'!$S$5:$S$15,1)+1)),
IF($V$3=Database!$A$9,
_xlfn.FORECAST.LINEAR(
F26,
INDEX('DS2024'!$W$5:$W$15,MATCH(F26,'DS2024'!$V$5:$V$15,1)):
INDEX('DS2024'!$W$5:$W$15,MATCH(F26,'DS2024'!$V$5:$V$15,1)+1),
INDEX('DS2024'!$V$5:$V$15,MATCH(F26,'DS2024'!$V$5:$V$15,1)):
INDEX('DS2024'!$V$5:$V$15,MATCH(F26,'DS2024'!$V$5:$V$15,1)+1)),
IF($V$3=Database!$A$10,
_xlfn.FORECAST.LINEAR(
F26,
INDEX('DS2024'!$Z$5:$Z$15,MATCH(F26,'DS2024'!$Y$5:$Y$15,1)):
INDEX('DS2024'!$Z$5:$Z$15,MATCH(F26,'DS2024'!$Y$5:$Y$15,1)+1),
INDEX('DS2024'!$Y$5:$Y$15,MATCH(F26,'DS2024'!$Y$5:$Y$15,1)):
INDEX('DS2024'!$Y$5:$Y$15,MATCH(F26,'DS2024'!$Y$5:$Y$15,1)+1))
)))))))))))))))))))</f>
        <v>0.10505849192387653</v>
      </c>
      <c r="W26" s="50">
        <f>IF($W$3=Database!$A$11,
_xlfn.FORECAST.LINEAR(
H26,
INDEX('DS2024'!$B$20:$B$35,MATCH(H26,'DS2024'!$A$20:$A$35,1)):
INDEX('DS2024'!$B$20:$B$35,MATCH(H26,'DS2024'!$A$20:$A$35,1)+1),
INDEX('DS2024'!$A$20:$A$35,MATCH(H26,'DS2024'!$A$20:$A$35,1)):
INDEX('DS2024'!$A$20:$A$35,MATCH(H26,'DS2024'!$A$20:$A$35,1)+1)),
IF($W$3=Database!$A$12,
_xlfn.FORECAST.LINEAR(
H26,
INDEX('DS2024'!$E$20:$E$35,MATCH(H26,'DS2024'!$D$20:$D$35,1)):
INDEX('DS2024'!$E$20:$E$35,MATCH(H26,'DS2024'!$D$20:$D$35,1)+1),
INDEX('DS2024'!$D$20:$D$35,MATCH(H26,'DS2024'!$D$20:$D$35,1)):
INDEX('DS2024'!$D$20:$D$35,MATCH(H26,'DS2024'!$D$20:$D$35,1)+1)),
IF($W$3=Database!$A$13,
_xlfn.FORECAST.LINEAR(
H26,
INDEX('DS2024'!$H$20:$H$35,MATCH(H26,'DS2024'!$G$20:$G$35,1)):
INDEX('DS2024'!$H$20:$H$35,MATCH(H26,'DS2024'!$G$20:$G$35,1)+1),
INDEX('DS2024'!$G$20:$G$35,MATCH(H26,'DS2024'!$G$20:$G$35,1)):
INDEX('DS2024'!$G$20:$G$35,MATCH(H26,'DS2024'!$G$20:$G$35,1)+1)),
IF($W$3=Database!$A$14,
_xlfn.FORECAST.LINEAR(
H26,
INDEX('DS2024'!$K$20:$K$35,MATCH(H26,'DS2024'!$J$20:$J$35,1)):
INDEX('DS2024'!$K$20:$K$35,MATCH(H26,'DS2024'!$J$20:$J$35,1)+1),
INDEX('DS2024'!$J$20:$J$35,MATCH(H26,'DS2024'!$J$20:$J$35,1)):
INDEX('DS2024'!$J$20:$J$35,MATCH(H26,'DS2024'!$J$20:$J$35,1)+1)),
IF($W$3=Database!$A$15,
_xlfn.FORECAST.LINEAR(
H26,
INDEX('DS2024'!$N$20:$N$35,MATCH(H26,'DS2024'!$M$20:$M$35,1)):
INDEX('DS2024'!$N$20:$N$35,MATCH(H26,'DS2024'!$M$20:$M$35,1)+1),
INDEX('DS2024'!$M$20:$M$35,MATCH(H26,'DS2024'!$M$20:$M$35,1)):
INDEX('DS2024'!$M$20:$M$35,MATCH(H26,'DS2024'!$M$20:$M$35,1)+1)),
IF($W$3=Database!$A$16,
_xlfn.FORECAST.LINEAR(
H26,
INDEX('DS2024'!$Q$20:$Q$35,MATCH(H26,'DS2024'!$P$20:$P$35,1)):
INDEX('DS2024'!$Q$20:$Q$35,MATCH(H26,'DS2024'!$P$20:$P$35,1)+1),
INDEX('DS2024'!$P$20:$P$35,MATCH(H26,'DS2024'!$P$20:$P$35,1)):
INDEX('DS2024'!$P$20:$P$35,MATCH(H26,'DS2024'!$P$20:$P$35,1)+1)),
IF($W$3=Database!$A$17,
_xlfn.FORECAST.LINEAR(
H26,
INDEX('DS2024'!$T$20:$T$35,MATCH(H26,'DS2024'!$S$20:$S$35,1)):
INDEX('DS2024'!$T$20:$T$35,MATCH(H26,'DS2024'!$S$20:$S$35,1)+1),
INDEX('DS2024'!$S$20:$S$35,MATCH(H26,'DS2024'!$S$20:$S$35,1)):
INDEX('DS2024'!$S$20:$S$35,MATCH(H26,'DS2024'!$S$20:$S$35,1)+1)),
IF($W$3=Database!$A$18,
_xlfn.FORECAST.LINEAR(
H26,
INDEX('DS2024'!$W$20:$W$35,MATCH(H26,'DS2024'!$V$20:$V$35,1)):
INDEX('DS2024'!$W$20:$W$35,MATCH(H26,'DS2024'!$V$20:$V$35,1)+1),
INDEX('DS2024'!$V$20:$V$35,MATCH(H26,'DS2024'!$V$20:$V$35,1)):
INDEX('DS2024'!$V$20:$V$35,MATCH(H26,'DS2024'!$V$20:$V$35,1)+1)),
IF($W$3=Database!$A$19,
_xlfn.FORECAST.LINEAR(
H26,
INDEX('DS2024'!$Z$20:$Z$35,MATCH(H26,'DS2024'!$Y$20:$Y$35,1)):
INDEX('DS2024'!$Z$20:$Z$35,MATCH(H26,'DS2024'!$Y$20:$Y$35,1)+1),
INDEX('DS2024'!$Y$20:$Y$35,MATCH(H26,'DS2024'!$Y$20:$Y$35,1)):
INDEX('DS2024'!$Y$20:$Y$35,MATCH(H26,'DS2024'!$Y$20:$Y$35,1)+1)),
IF($W$3=Database!$A$20,
_xlfn.FORECAST.LINEAR(
H26,
INDEX('DS2024'!$AC$20:$AC$35,MATCH(H26,'DS2024'!$AB$20:$AB$35,1)):
INDEX('DS2024'!$AC$20:$AC$35,MATCH(H26,'DS2024'!$AB$20:$AB$35,1)+1),
INDEX('DS2024'!$AB$20:$AB$35,MATCH(H26,'DS2024'!$AB$20:$AB$35,1)):
INDEX('DS2024'!$AB$20:$AB$35,MATCH(H26,'DS2024'!$AB$20:$AB$35,1)+1)),
IF($W$3=Database!$A$2,
_xlfn.FORECAST.LINEAR(
H26,
INDEX('DS2024'!$B$5:$B$15,MATCH(H26,'DS2024'!$A$5:$A$15,1)):
INDEX('DS2024'!$B$5:$B$15,MATCH(H26,'DS2024'!$A$5:$A$15,1)+1),
INDEX('DS2024'!$A$5:$A$15,MATCH(H26,'DS2024'!$A$5:$A$15,1)):
INDEX('DS2024'!$A$5:$A$15,MATCH(H26,'DS2024'!$A$5:$A$15,1)+1)),
IF($W$3=Database!$A$3,
_xlfn.FORECAST.LINEAR(
H26,
INDEX('DS2024'!$E$5:$E$15,MATCH(H26,'DS2024'!$D$5:$D$15,1)):
INDEX('DS2024'!$E$5:$E$15,MATCH(H26,'DS2024'!$D$5:$D$15,1)+1),
INDEX('DS2024'!$D$5:$D$15,MATCH(H26,'DS2024'!$D$5:$D$15,1)):
INDEX('DS2024'!$D$5:$D$15,MATCH(H26,'DS2024'!$D$5:$D$15,1)+1)),
IF($W$3=Database!$A$4,
_xlfn.FORECAST.LINEAR(
H26,
INDEX('DS2024'!$H$5:$H$15,MATCH(H26,'DS2024'!$G$5:$G$15,1)):
INDEX('DS2024'!$H$5:$H$15,MATCH(H26,'DS2024'!$G$5:$G$15,1)+1),
INDEX('DS2024'!$G$5:$G$15,MATCH(H26,'DS2024'!$G$5:$G$15,1)):
INDEX('DS2024'!$G$5:$G$15,MATCH(H26,'DS2024'!$G$5:$G$15,1)+1)),
IF($W$3=Database!$A$5,
_xlfn.FORECAST.LINEAR(
H26,
INDEX('DS2024'!$K$5:$K$15,MATCH(H26,'DS2024'!$J$5:$J$15,1)):
INDEX('DS2024'!$K$5:$K$15,MATCH(H26,'DS2024'!$J$5:$J$15,1)+1),
INDEX('DS2024'!$J$5:$J$15,MATCH(H26,'DS2024'!$J$5:$J$15,1)):
INDEX('DS2024'!$J$5:$J$15,MATCH(H26,'DS2024'!$J$5:$J$15,1)+1)),
IF($W$3=Database!$A$6,
_xlfn.FORECAST.LINEAR(
H26,
INDEX('DS2024'!$N$5:$N$15,MATCH(H26,'DS2024'!$M$5:$M$15,1)):
INDEX('DS2024'!$N$5:$N$15,MATCH(H26,'DS2024'!$M$5:$M$15,1)+1),
INDEX('DS2024'!$M$5:$M$15,MATCH(H26,'DS2024'!$M$5:$M$15,1)):
INDEX('DS2024'!$M$5:$M$15,MATCH(H26,'DS2024'!$M$5:$M$15,1)+1)),
IF($W$3=Database!$A$7,
_xlfn.FORECAST.LINEAR(
H26,
INDEX('DS2024'!$Q$5:$Q$15,MATCH(H26,'DS2024'!$P$5:$P$15,1)):
INDEX('DS2024'!$Q$5:$Q$15,MATCH(H26,'DS2024'!$P$5:$P$15,1)+1),
INDEX('DS2024'!$P$5:$P$15,MATCH(H26,'DS2024'!$P$5:$P$15,1)):
INDEX('DS2024'!$P$5:$P$15,MATCH(H26,'DS2024'!$P$5:$P$15,1)+1)),
IF($W$3=Database!$A$8,
_xlfn.FORECAST.LINEAR(
H26,
INDEX('DS2024'!$T$5:$T$15,MATCH(H26,'DS2024'!$S$5:$S$15,1)):
INDEX('DS2024'!$T$5:$T$15,MATCH(H26,'DS2024'!$S$5:$S$15,1)+1),
INDEX('DS2024'!$S$5:$S$15,MATCH(H26,'DS2024'!$S$5:$S$15,1)):
INDEX('DS2024'!$S$5:$S$15,MATCH(H26,'DS2024'!$S$5:$S$15,1)+1)),
IF($W$3=Database!$A$9,
_xlfn.FORECAST.LINEAR(
H26,
INDEX('DS2024'!$W$5:$W$15,MATCH(H26,'DS2024'!$V$5:$V$15,1)):
INDEX('DS2024'!$W$5:$W$15,MATCH(H26,'DS2024'!$V$5:$V$15,1)+1),
INDEX('DS2024'!$V$5:$V$15,MATCH(H26,'DS2024'!$V$5:$V$15,1)):
INDEX('DS2024'!$V$5:$V$15,MATCH(H26,'DS2024'!$V$5:$V$15,1)+1)),
IF($W$3=Database!$A$10,
_xlfn.FORECAST.LINEAR(
H26,
INDEX('DS2024'!$Z$5:$Z$15,MATCH(H26,'DS2024'!$Y$5:$Y$15,1)):
INDEX('DS2024'!$Z$5:$Z$15,MATCH(H26,'DS2024'!$Y$5:$Y$15,1)+1),
INDEX('DS2024'!$Y$5:$Y$15,MATCH(H26,'DS2024'!$Y$5:$Y$15,1)):
INDEX('DS2024'!$Y$5:$Y$15,MATCH(H26,'DS2024'!$Y$5:$Y$15,1)+1))
)))))))))))))))))))</f>
        <v>0.10494887885207244</v>
      </c>
      <c r="X26" s="50">
        <f>IF($X$3=Database!$A$11,
_xlfn.FORECAST.LINEAR(
J26,
INDEX('DS2024'!$B$20:$B$35,MATCH(J26,'DS2024'!$A$20:$A$35,1)):
INDEX('DS2024'!$B$20:$B$35,MATCH(J26,'DS2024'!$A$20:$A$35,1)+1),
INDEX('DS2024'!$A$20:$A$35,MATCH(J26,'DS2024'!$A$20:$A$35,1)):
INDEX('DS2024'!$A$20:$A$35,MATCH(J26,'DS2024'!$A$20:$A$35,1)+1)),
IF($X$3=Database!$A$12,
_xlfn.FORECAST.LINEAR(
J26,
INDEX('DS2024'!$E$20:$E$35,MATCH(J26,'DS2024'!$D$20:$D$35,1)):
INDEX('DS2024'!$E$20:$E$35,MATCH(J26,'DS2024'!$D$20:$D$35,1)+1),
INDEX('DS2024'!$D$20:$D$35,MATCH(J26,'DS2024'!$D$20:$D$35,1)):
INDEX('DS2024'!$D$20:$D$35,MATCH(J26,'DS2024'!$D$20:$D$35,1)+1)),
IF($X$3=Database!$A$13,
_xlfn.FORECAST.LINEAR(
J26,
INDEX('DS2024'!$H$20:$H$35,MATCH(J26,'DS2024'!$G$20:$G$35,1)):
INDEX('DS2024'!$H$20:$H$35,MATCH(J26,'DS2024'!$G$20:$G$35,1)+1),
INDEX('DS2024'!$G$20:$G$35,MATCH(J26,'DS2024'!$G$20:$G$35,1)):
INDEX('DS2024'!$G$20:$G$35,MATCH(J26,'DS2024'!$G$20:$G$35,1)+1)),
IF($X$3=Database!$A$14,
_xlfn.FORECAST.LINEAR(
J26,
INDEX('DS2024'!$K$20:$K$35,MATCH(J26,'DS2024'!$J$20:$J$35,1)):
INDEX('DS2024'!$K$20:$K$35,MATCH(J26,'DS2024'!$J$20:$J$35,1)+1),
INDEX('DS2024'!$J$20:$J$35,MATCH(J26,'DS2024'!$J$20:$J$35,1)):
INDEX('DS2024'!$J$20:$J$35,MATCH(J26,'DS2024'!$J$20:$J$35,1)+1)),
IF($X$3=Database!$A$15,
_xlfn.FORECAST.LINEAR(
J26,
INDEX('DS2024'!$N$20:$N$35,MATCH(J26,'DS2024'!$M$20:$M$35,1)):
INDEX('DS2024'!$N$20:$N$35,MATCH(J26,'DS2024'!$M$20:$M$35,1)+1),
INDEX('DS2024'!$M$20:$M$35,MATCH(J26,'DS2024'!$M$20:$M$35,1)):
INDEX('DS2024'!$M$20:$M$35,MATCH(J26,'DS2024'!$M$20:$M$35,1)+1)),
IF($X$3=Database!$A$16,
_xlfn.FORECAST.LINEAR(
J26,
INDEX('DS2024'!$Q$20:$Q$35,MATCH(J26,'DS2024'!$P$20:$P$35,1)):
INDEX('DS2024'!$Q$20:$Q$35,MATCH(J26,'DS2024'!$P$20:$P$35,1)+1),
INDEX('DS2024'!$P$20:$P$35,MATCH(J26,'DS2024'!$P$20:$P$35,1)):
INDEX('DS2024'!$P$20:$P$35,MATCH(J26,'DS2024'!$P$20:$P$35,1)+1)),
IF($X$3=Database!$A$17,
_xlfn.FORECAST.LINEAR(
J26,
INDEX('DS2024'!$T$20:$T$35,MATCH(J26,'DS2024'!$S$20:$S$35,1)):
INDEX('DS2024'!$T$20:$T$35,MATCH(J26,'DS2024'!$S$20:$S$35,1)+1),
INDEX('DS2024'!$S$20:$S$35,MATCH(J26,'DS2024'!$S$20:$S$35,1)):
INDEX('DS2024'!$S$20:$S$35,MATCH(J26,'DS2024'!$S$20:$S$35,1)+1)),
IF($X$3=Database!$A$18,
_xlfn.FORECAST.LINEAR(
J26,
INDEX('DS2024'!$W$20:$W$35,MATCH(J26,'DS2024'!$V$20:$V$35,1)):
INDEX('DS2024'!$W$20:$W$35,MATCH(J26,'DS2024'!$V$20:$V$35,1)+1),
INDEX('DS2024'!$V$20:$V$35,MATCH(J26,'DS2024'!$V$20:$V$35,1)):
INDEX('DS2024'!$V$20:$V$35,MATCH(J26,'DS2024'!$V$20:$V$35,1)+1)),
IF($X$3=Database!$A$19,
_xlfn.FORECAST.LINEAR(
J26,
INDEX('DS2024'!$Z$20:$Z$35,MATCH(J26,'DS2024'!$Y$20:$Y$35,1)):
INDEX('DS2024'!$Z$20:$Z$35,MATCH(J26,'DS2024'!$Y$20:$Y$35,1)+1),
INDEX('DS2024'!$Y$20:$Y$35,MATCH(J26,'DS2024'!$Y$20:$Y$35,1)):
INDEX('DS2024'!$Y$20:$Y$35,MATCH(J26,'DS2024'!$Y$20:$Y$35,1)+1)),
IF($X$3=Database!$A$20,
_xlfn.FORECAST.LINEAR(
J26,
INDEX('DS2024'!$AC$20:$AC$35,MATCH(J26,'DS2024'!$AB$20:$AB$35,1)):
INDEX('DS2024'!$AC$20:$AC$35,MATCH(J26,'DS2024'!$AB$20:$AB$35,1)+1),
INDEX('DS2024'!$AB$20:$AB$35,MATCH(J26,'DS2024'!$AB$20:$AB$35,1)):
INDEX('DS2024'!$AB$20:$AB$35,MATCH(J26,'DS2024'!$AB$20:$AB$35,1)+1)),
IF($X$3=Database!$A$2,
_xlfn.FORECAST.LINEAR(
J26,
INDEX('DS2024'!$B$5:$B$15,MATCH(J26,'DS2024'!$A$5:$A$15,1)):
INDEX('DS2024'!$B$5:$B$15,MATCH(J26,'DS2024'!$A$5:$A$15,1)+1),
INDEX('DS2024'!$A$5:$A$15,MATCH(J26,'DS2024'!$A$5:$A$15,1)):
INDEX('DS2024'!$A$5:$A$15,MATCH(J26,'DS2024'!$A$5:$A$15,1)+1)),
IF($X$3=Database!$A$3,
_xlfn.FORECAST.LINEAR(
J26,
INDEX('DS2024'!$E$5:$E$15,MATCH(J26,'DS2024'!$D$5:$D$15,1)):
INDEX('DS2024'!$E$5:$E$15,MATCH(J26,'DS2024'!$D$5:$D$15,1)+1),
INDEX('DS2024'!$D$5:$D$15,MATCH(J26,'DS2024'!$D$5:$D$15,1)):
INDEX('DS2024'!$D$5:$D$15,MATCH(J26,'DS2024'!$D$5:$D$15,1)+1)),
IF($X$3=Database!$A$4,
_xlfn.FORECAST.LINEAR(
J26,
INDEX('DS2024'!$H$5:$H$15,MATCH(J26,'DS2024'!$G$5:$G$15,1)):
INDEX('DS2024'!$H$5:$H$15,MATCH(J26,'DS2024'!$G$5:$G$15,1)+1),
INDEX('DS2024'!$G$5:$G$15,MATCH(J26,'DS2024'!$G$5:$G$15,1)):
INDEX('DS2024'!$G$5:$G$15,MATCH(J26,'DS2024'!$G$5:$G$15,1)+1)),
IF($X$3=Database!$A$5,
_xlfn.FORECAST.LINEAR(
J26,
INDEX('DS2024'!$K$5:$K$15,MATCH(J26,'DS2024'!$J$5:$J$15,1)):
INDEX('DS2024'!$K$5:$K$15,MATCH(J26,'DS2024'!$J$5:$J$15,1)+1),
INDEX('DS2024'!$J$5:$J$15,MATCH(J26,'DS2024'!$J$5:$J$15,1)):
INDEX('DS2024'!$J$5:$J$15,MATCH(J26,'DS2024'!$J$5:$J$15,1)+1)),
IF($X$3=Database!$A$6,
_xlfn.FORECAST.LINEAR(
J26,
INDEX('DS2024'!$N$5:$N$15,MATCH(J26,'DS2024'!$M$5:$M$15,1)):
INDEX('DS2024'!$N$5:$N$15,MATCH(J26,'DS2024'!$M$5:$M$15,1)+1),
INDEX('DS2024'!$M$5:$M$15,MATCH(J26,'DS2024'!$M$5:$M$15,1)):
INDEX('DS2024'!$M$5:$M$15,MATCH(J26,'DS2024'!$M$5:$M$15,1)+1)),
IF($X$3=Database!$A$7,
_xlfn.FORECAST.LINEAR(
J26,
INDEX('DS2024'!$Q$5:$Q$15,MATCH(J26,'DS2024'!$P$5:$P$15,1)):
INDEX('DS2024'!$Q$5:$Q$15,MATCH(J26,'DS2024'!$P$5:$P$15,1)+1),
INDEX('DS2024'!$P$5:$P$15,MATCH(J26,'DS2024'!$P$5:$P$15,1)):
INDEX('DS2024'!$P$5:$P$15,MATCH(J26,'DS2024'!$P$5:$P$15,1)+1)),
IF($X$3=Database!$A$8,
_xlfn.FORECAST.LINEAR(
J26,
INDEX('DS2024'!$T$5:$T$15,MATCH(J26,'DS2024'!$S$5:$S$15,1)):
INDEX('DS2024'!$T$5:$T$15,MATCH(J26,'DS2024'!$S$5:$S$15,1)+1),
INDEX('DS2024'!$S$5:$S$15,MATCH(J26,'DS2024'!$S$5:$S$15,1)):
INDEX('DS2024'!$S$5:$S$15,MATCH(J26,'DS2024'!$S$5:$S$15,1)+1)),
IF($T$3=Database!$A$9,
_xlfn.FORECAST.LINEAR(
J26,
INDEX('DS2024'!$W$5:$W$15,MATCH(J26,'DS2024'!$V$5:$V$15,1)):
INDEX('DS2024'!$W$5:$W$15,MATCH(J26,'DS2024'!$V$5:$V$15,1)+1),
INDEX('DS2024'!$V$5:$V$15,MATCH(J26,'DS2024'!$V$5:$V$15,1)):
INDEX('DS2024'!$V$5:$V$15,MATCH(J26,'DS2024'!$V$5:$V$15,1)+1)),
IF($T$3=Database!$A$10,
_xlfn.FORECAST.LINEAR(
J26,
INDEX('DS2024'!$Z$5:$Z$15,MATCH(J26,'DS2024'!$Y$5:$Y$15,1)):
INDEX('DS2024'!$Z$5:$Z$15,MATCH(J26,'DS2024'!$Y$5:$Y$15,1)+1),
INDEX('DS2024'!$Y$5:$Y$15,MATCH(J26,'DS2024'!$Y$5:$Y$15,1)):
INDEX('DS2024'!$Y$5:$Y$15,MATCH(J26,'DS2024'!$Y$5:$Y$15,1)+1))
)))))))))))))))))))</f>
        <v>0.10393045285582958</v>
      </c>
      <c r="Y26" s="50">
        <f>IF($Y$3=Database!$A$11,
_xlfn.FORECAST.LINEAR(
L26,
INDEX('DS2024'!$B$20:$B$35,MATCH(L26,'DS2024'!$A$20:$A$35,1)):
INDEX('DS2024'!$B$20:$B$35,MATCH(L26,'DS2024'!$A$20:$A$35,1)+1),
INDEX('DS2024'!$A$20:$A$35,MATCH(L26,'DS2024'!$A$20:$A$35,1)):
INDEX('DS2024'!$A$20:$A$35,MATCH(L26,'DS2024'!$A$20:$A$35,1)+1)),
IF($Y$3=Database!$A$12,
_xlfn.FORECAST.LINEAR(
L26,
INDEX('DS2024'!$E$20:$E$35,MATCH(L26,'DS2024'!$D$20:$D$35,1)):
INDEX('DS2024'!$E$20:$E$35,MATCH(L26,'DS2024'!$D$20:$D$35,1)+1),
INDEX('DS2024'!$D$20:$D$35,MATCH(L26,'DS2024'!$D$20:$D$35,1)):
INDEX('DS2024'!$D$20:$D$35,MATCH(L26,'DS2024'!$D$20:$D$35,1)+1)),
IF($Y$3=Database!$A$13,
_xlfn.FORECAST.LINEAR(
L26,
INDEX('DS2024'!$H$20:$H$35,MATCH(L26,'DS2024'!$G$20:$G$35,1)):
INDEX('DS2024'!$H$20:$H$35,MATCH(L26,'DS2024'!$G$20:$G$35,1)+1),
INDEX('DS2024'!$G$20:$G$35,MATCH(L26,'DS2024'!$G$20:$G$35,1)):
INDEX('DS2024'!$G$20:$G$35,MATCH(L26,'DS2024'!$G$20:$G$35,1)+1)),
IF($Y$3=Database!$A$14,
_xlfn.FORECAST.LINEAR(
L26,
INDEX('DS2024'!$K$20:$K$35,MATCH(L26,'DS2024'!$J$20:$J$35,1)):
INDEX('DS2024'!$K$20:$K$35,MATCH(L26,'DS2024'!$J$20:$J$35,1)+1),
INDEX('DS2024'!$J$20:$J$35,MATCH(L26,'DS2024'!$J$20:$J$35,1)):
INDEX('DS2024'!$J$20:$J$35,MATCH(L26,'DS2024'!$J$20:$J$35,1)+1)),
IF($Y$3=Database!$A$15,
_xlfn.FORECAST.LINEAR(
L26,
INDEX('DS2024'!$N$20:$N$35,MATCH(L26,'DS2024'!$M$20:$M$35,1)):
INDEX('DS2024'!$N$20:$N$35,MATCH(L26,'DS2024'!$M$20:$M$35,1)+1),
INDEX('DS2024'!$M$20:$M$35,MATCH(L26,'DS2024'!$M$20:$M$35,1)):
INDEX('DS2024'!$M$20:$M$35,MATCH(L26,'DS2024'!$M$20:$M$35,1)+1)),
IF($Y$3=Database!$A$16,
_xlfn.FORECAST.LINEAR(
L26,
INDEX('DS2024'!$Q$20:$Q$35,MATCH(L26,'DS2024'!$P$20:$P$35,1)):
INDEX('DS2024'!$Q$20:$Q$35,MATCH(L26,'DS2024'!$P$20:$P$35,1)+1),
INDEX('DS2024'!$P$20:$P$35,MATCH(L26,'DS2024'!$P$20:$P$35,1)):
INDEX('DS2024'!$P$20:$P$35,MATCH(L26,'DS2024'!$P$20:$P$35,1)+1)),
IF($Y$3=Database!$A$17,
_xlfn.FORECAST.LINEAR(
L26,
INDEX('DS2024'!$T$20:$T$35,MATCH(L26,'DS2024'!$S$20:$S$35,1)):
INDEX('DS2024'!$T$20:$T$35,MATCH(L26,'DS2024'!$S$20:$S$35,1)+1),
INDEX('DS2024'!$S$20:$S$35,MATCH(L26,'DS2024'!$S$20:$S$35,1)):
INDEX('DS2024'!$S$20:$S$35,MATCH(L26,'DS2024'!$S$20:$S$35,1)+1)),
IF($Y$3=Database!$A$18,
_xlfn.FORECAST.LINEAR(
L26,
INDEX('DS2024'!$W$20:$W$35,MATCH(L26,'DS2024'!$V$20:$V$35,1)):
INDEX('DS2024'!$W$20:$W$35,MATCH(L26,'DS2024'!$V$20:$V$35,1)+1),
INDEX('DS2024'!$V$20:$V$35,MATCH(L26,'DS2024'!$V$20:$V$35,1)):
INDEX('DS2024'!$V$20:$V$35,MATCH(L26,'DS2024'!$V$20:$V$35,1)+1)),
IF($Y$3=Database!$A$19,
_xlfn.FORECAST.LINEAR(
L26,
INDEX('DS2024'!$Z$20:$Z$35,MATCH(L26,'DS2024'!$Y$20:$Y$35,1)):
INDEX('DS2024'!$Z$20:$Z$35,MATCH(L26,'DS2024'!$Y$20:$Y$35,1)+1),
INDEX('DS2024'!$Y$20:$Y$35,MATCH(L26,'DS2024'!$Y$20:$Y$35,1)):
INDEX('DS2024'!$Y$20:$Y$35,MATCH(L26,'DS2024'!$Y$20:$Y$35,1)+1)),
IF($Y$3=Database!$A$20,
_xlfn.FORECAST.LINEAR(
L26,
INDEX('DS2024'!$AC$20:$AC$35,MATCH(L26,'DS2024'!$AB$20:$AB$35,1)):
INDEX('DS2024'!$AC$20:$AC$35,MATCH(L26,'DS2024'!$AB$20:$AB$35,1)+1),
INDEX('DS2024'!$AB$20:$AB$35,MATCH(L26,'DS2024'!$AB$20:$AB$35,1)):
INDEX('DS2024'!$AB$20:$AB$35,MATCH(L26,'DS2024'!$AB$20:$AB$35,1)+1)),
IF($Y$3=Database!$A$2,
_xlfn.FORECAST.LINEAR(
L26,
INDEX('DS2024'!$B$5:$B$15,MATCH(L26,'DS2024'!$A$5:$A$15,1)):
INDEX('DS2024'!$B$5:$B$15,MATCH(L26,'DS2024'!$A$5:$A$15,1)+1),
INDEX('DS2024'!$A$5:$A$15,MATCH(L26,'DS2024'!$A$5:$A$15,1)):
INDEX('DS2024'!$A$5:$A$15,MATCH(L26,'DS2024'!$A$5:$A$15,1)+1)),
IF($Y$3=Database!$A$3,
_xlfn.FORECAST.LINEAR(
L26,
INDEX('DS2024'!$E$5:$E$15,MATCH(L26,'DS2024'!$D$5:$D$15,1)):
INDEX('DS2024'!$E$5:$E$15,MATCH(L26,'DS2024'!$D$5:$D$15,1)+1),
INDEX('DS2024'!$D$5:$D$15,MATCH(L26,'DS2024'!$D$5:$D$15,1)):
INDEX('DS2024'!$D$5:$D$15,MATCH(L26,'DS2024'!$D$5:$D$15,1)+1)),
IF($Y$3=Database!$A$4,
_xlfn.FORECAST.LINEAR(
L26,
INDEX('DS2024'!$H$5:$H$15,MATCH(L26,'DS2024'!$G$5:$G$15,1)):
INDEX('DS2024'!$H$5:$H$15,MATCH(L26,'DS2024'!$G$5:$G$15,1)+1),
INDEX('DS2024'!$G$5:$G$15,MATCH(L26,'DS2024'!$G$5:$G$15,1)):
INDEX('DS2024'!$G$5:$G$15,MATCH(L26,'DS2024'!$G$5:$G$15,1)+1)),
IF($Y$3=Database!$A$5,
_xlfn.FORECAST.LINEAR(
L26,
INDEX('DS2024'!$K$5:$K$15,MATCH(L26,'DS2024'!$J$5:$J$15,1)):
INDEX('DS2024'!$K$5:$K$15,MATCH(L26,'DS2024'!$J$5:$J$15,1)+1),
INDEX('DS2024'!$J$5:$J$15,MATCH(L26,'DS2024'!$J$5:$J$15,1)):
INDEX('DS2024'!$J$5:$J$15,MATCH(L26,'DS2024'!$J$5:$J$15,1)+1)),
IF($Y$3=Database!$A$6,
_xlfn.FORECAST.LINEAR(
L26,
INDEX('DS2024'!$N$5:$N$15,MATCH(L26,'DS2024'!$M$5:$M$15,1)):
INDEX('DS2024'!$N$5:$N$15,MATCH(L26,'DS2024'!$M$5:$M$15,1)+1),
INDEX('DS2024'!$M$5:$M$15,MATCH(L26,'DS2024'!$M$5:$M$15,1)):
INDEX('DS2024'!$M$5:$M$15,MATCH(L26,'DS2024'!$M$5:$M$15,1)+1)),
IF($Y$3=Database!$A$7,
_xlfn.FORECAST.LINEAR(
L26,
INDEX('DS2024'!$Q$5:$Q$15,MATCH(L26,'DS2024'!$P$5:$P$15,1)):
INDEX('DS2024'!$Q$5:$Q$15,MATCH(L26,'DS2024'!$P$5:$P$15,1)+1),
INDEX('DS2024'!$P$5:$P$15,MATCH(L26,'DS2024'!$P$5:$P$15,1)):
INDEX('DS2024'!$P$5:$P$15,MATCH(L26,'DS2024'!$P$5:$P$15,1)+1)),
IF($Y$3=Database!$A$8,
_xlfn.FORECAST.LINEAR(
L26,
INDEX('DS2024'!$T$5:$T$15,MATCH(L26,'DS2024'!$S$5:$S$15,1)):
INDEX('DS2024'!$T$5:$T$15,MATCH(L26,'DS2024'!$S$5:$S$15,1)+1),
INDEX('DS2024'!$S$5:$S$15,MATCH(L26,'DS2024'!$S$5:$S$15,1)):
INDEX('DS2024'!$S$5:$S$15,MATCH(L26,'DS2024'!$S$5:$S$15,1)+1)),
IF($T$3=Database!$A$9,
_xlfn.FORECAST.LINEAR(
L26,
INDEX('DS2024'!$W$5:$W$15,MATCH(L26,'DS2024'!$V$5:$V$15,1)):
INDEX('DS2024'!$W$5:$W$15,MATCH(L26,'DS2024'!$V$5:$V$15,1)+1),
INDEX('DS2024'!$V$5:$V$15,MATCH(L26,'DS2024'!$V$5:$V$15,1)):
INDEX('DS2024'!$V$5:$V$15,MATCH(L26,'DS2024'!$V$5:$V$15,1)+1)),
IF($T$3=Database!$A$10,
_xlfn.FORECAST.LINEAR(
L26,
INDEX('DS2024'!$Z$5:$Z$15,MATCH(L26,'DS2024'!$Y$5:$Y$15,1)):
INDEX('DS2024'!$Z$5:$Z$15,MATCH(L26,'DS2024'!$Y$5:$Y$15,1)+1),
INDEX('DS2024'!$Y$5:$Y$15,MATCH(L26,'DS2024'!$Y$5:$Y$15,1)):
INDEX('DS2024'!$Y$5:$Y$15,MATCH(L26,'DS2024'!$Y$5:$Y$15,1)+1))
)))))))))))))))))))</f>
        <v>0.18385520054384774</v>
      </c>
      <c r="Z26" s="50">
        <f>IF($Z$3=Database!$A$11,
_xlfn.FORECAST.LINEAR(
N26,
INDEX('DS2024'!$B$20:$B$35,MATCH(N26,'DS2024'!$A$20:$A$35,1)):
INDEX('DS2024'!$B$20:$B$35,MATCH(N26,'DS2024'!$A$20:$A$35,1)+1),
INDEX('DS2024'!$A$20:$A$35,MATCH(N26,'DS2024'!$A$20:$A$35,1)):
INDEX('DS2024'!$A$20:$A$35,MATCH(N26,'DS2024'!$A$20:$A$35,1)+1)),
IF($Z$3=Database!$A$12,
_xlfn.FORECAST.LINEAR(
N26,
INDEX('DS2024'!$E$20:$E$35,MATCH(N26,'DS2024'!$D$20:$D$35,1)):
INDEX('DS2024'!$E$20:$E$35,MATCH(N26,'DS2024'!$D$20:$D$35,1)+1),
INDEX('DS2024'!$D$20:$D$35,MATCH(N26,'DS2024'!$D$20:$D$35,1)):
INDEX('DS2024'!$D$20:$D$35,MATCH(N26,'DS2024'!$D$20:$D$35,1)+1)),
IF($Z$3=Database!$A$13,
_xlfn.FORECAST.LINEAR(
N26,
INDEX('DS2024'!$H$20:$H$35,MATCH(N26,'DS2024'!$G$20:$G$35,1)):
INDEX('DS2024'!$H$20:$H$35,MATCH(N26,'DS2024'!$G$20:$G$35,1)+1),
INDEX('DS2024'!$G$20:$G$35,MATCH(N26,'DS2024'!$G$20:$G$35,1)):
INDEX('DS2024'!$G$20:$G$35,MATCH(N26,'DS2024'!$G$20:$G$35,1)+1)),
IF($Z$3=Database!$A$14,
_xlfn.FORECAST.LINEAR(
N26,
INDEX('DS2024'!$K$20:$K$35,MATCH(N26,'DS2024'!$J$20:$J$35,1)):
INDEX('DS2024'!$K$20:$K$35,MATCH(N26,'DS2024'!$J$20:$J$35,1)+1),
INDEX('DS2024'!$J$20:$J$35,MATCH(N26,'DS2024'!$J$20:$J$35,1)):
INDEX('DS2024'!$J$20:$J$35,MATCH(N26,'DS2024'!$J$20:$J$35,1)+1)),
IF($Z$3=Database!$A$15,
_xlfn.FORECAST.LINEAR(
N26,
INDEX('DS2024'!$N$20:$N$35,MATCH(N26,'DS2024'!$M$20:$M$35,1)):
INDEX('DS2024'!$N$20:$N$35,MATCH(N26,'DS2024'!$M$20:$M$35,1)+1),
INDEX('DS2024'!$M$20:$M$35,MATCH(N26,'DS2024'!$M$20:$M$35,1)):
INDEX('DS2024'!$M$20:$M$35,MATCH(N26,'DS2024'!$M$20:$M$35,1)+1)),
IF($Z$3=Database!$A$16,
_xlfn.FORECAST.LINEAR(
N26,
INDEX('DS2024'!$Q$20:$Q$35,MATCH(N26,'DS2024'!$P$20:$P$35,1)):
INDEX('DS2024'!$Q$20:$Q$35,MATCH(N26,'DS2024'!$P$20:$P$35,1)+1),
INDEX('DS2024'!$P$20:$P$35,MATCH(N26,'DS2024'!$P$20:$P$35,1)):
INDEX('DS2024'!$P$20:$P$35,MATCH(N26,'DS2024'!$P$20:$P$35,1)+1)),
IF($Z$3=Database!$A$17,
_xlfn.FORECAST.LINEAR(
N26,
INDEX('DS2024'!$T$20:$T$35,MATCH(N26,'DS2024'!$S$20:$S$35,1)):
INDEX('DS2024'!$T$20:$T$35,MATCH(N26,'DS2024'!$S$20:$S$35,1)+1),
INDEX('DS2024'!$S$20:$S$35,MATCH(N26,'DS2024'!$S$20:$S$35,1)):
INDEX('DS2024'!$S$20:$S$35,MATCH(N26,'DS2024'!$S$20:$S$35,1)+1)),
IF($Z$3=Database!$A$18,
_xlfn.FORECAST.LINEAR(
N26,
INDEX('DS2024'!$W$20:$W$35,MATCH(N26,'DS2024'!$V$20:$V$35,1)):
INDEX('DS2024'!$W$20:$W$35,MATCH(N26,'DS2024'!$V$20:$V$35,1)+1),
INDEX('DS2024'!$V$20:$V$35,MATCH(N26,'DS2024'!$V$20:$V$35,1)):
INDEX('DS2024'!$V$20:$V$35,MATCH(N26,'DS2024'!$V$20:$V$35,1)+1)),
IF($Z$3=Database!$A$19,
_xlfn.FORECAST.LINEAR(
N26,
INDEX('DS2024'!$Z$20:$Z$35,MATCH(N26,'DS2024'!$Y$20:$Y$35,1)):
INDEX('DS2024'!$Z$20:$Z$35,MATCH(N26,'DS2024'!$Y$20:$Y$35,1)+1),
INDEX('DS2024'!$Y$20:$Y$35,MATCH(N26,'DS2024'!$Y$20:$Y$35,1)):
INDEX('DS2024'!$Y$20:$Y$35,MATCH(N26,'DS2024'!$Y$20:$Y$35,1)+1)),
IF($Z$3=Database!$A$20,
_xlfn.FORECAST.LINEAR(
N26,
INDEX('DS2024'!$AC$20:$AC$35,MATCH(N26,'DS2024'!$AB$20:$AB$35,1)):
INDEX('DS2024'!$AC$20:$AC$35,MATCH(N26,'DS2024'!$AB$20:$AB$35,1)+1),
INDEX('DS2024'!$AB$20:$AB$35,MATCH(N26,'DS2024'!$AB$20:$AB$35,1)):
INDEX('DS2024'!$AB$20:$AB$35,MATCH(N26,'DS2024'!$AB$20:$AB$35,1)+1)),
IF($Z$3=Database!$A$2,
_xlfn.FORECAST.LINEAR(
N26,
INDEX('DS2024'!$B$5:$B$15,MATCH(N26,'DS2024'!$A$5:$A$15,1)):
INDEX('DS2024'!$B$5:$B$15,MATCH(N26,'DS2024'!$A$5:$A$15,1)+1),
INDEX('DS2024'!$A$5:$A$15,MATCH(N26,'DS2024'!$A$5:$A$15,1)):
INDEX('DS2024'!$A$5:$A$15,MATCH(N26,'DS2024'!$A$5:$A$15,1)+1)),
IF($Z$3=Database!$A$3,
_xlfn.FORECAST.LINEAR(
N26,
INDEX('DS2024'!$E$5:$E$15,MATCH(N26,'DS2024'!$D$5:$D$15,1)):
INDEX('DS2024'!$E$5:$E$15,MATCH(N26,'DS2024'!$D$5:$D$15,1)+1),
INDEX('DS2024'!$D$5:$D$15,MATCH(N26,'DS2024'!$D$5:$D$15,1)):
INDEX('DS2024'!$D$5:$D$15,MATCH(N26,'DS2024'!$D$5:$D$15,1)+1)),
IF($Z$3=Database!$A$4,
_xlfn.FORECAST.LINEAR(
N26,
INDEX('DS2024'!$H$5:$H$15,MATCH(N26,'DS2024'!$G$5:$G$15,1)):
INDEX('DS2024'!$H$5:$H$15,MATCH(N26,'DS2024'!$G$5:$G$15,1)+1),
INDEX('DS2024'!$G$5:$G$15,MATCH(N26,'DS2024'!$G$5:$G$15,1)):
INDEX('DS2024'!$G$5:$G$15,MATCH(N26,'DS2024'!$G$5:$G$15,1)+1)),
IF($Z$3=Database!$A$5,
_xlfn.FORECAST.LINEAR(
N26,
INDEX('DS2024'!$K$5:$K$15,MATCH(N26,'DS2024'!$J$5:$J$15,1)):
INDEX('DS2024'!$K$5:$K$15,MATCH(N26,'DS2024'!$J$5:$J$15,1)+1),
INDEX('DS2024'!$J$5:$J$15,MATCH(N26,'DS2024'!$J$5:$J$15,1)):
INDEX('DS2024'!$J$5:$J$15,MATCH(N26,'DS2024'!$J$5:$J$15,1)+1)),
IF($Z$3=Database!$A$6,
_xlfn.FORECAST.LINEAR(
N26,
INDEX('DS2024'!$N$5:$N$15,MATCH(N26,'DS2024'!$M$5:$M$15,1)):
INDEX('DS2024'!$N$5:$N$15,MATCH(N26,'DS2024'!$M$5:$M$15,1)+1),
INDEX('DS2024'!$M$5:$M$15,MATCH(N26,'DS2024'!$M$5:$M$15,1)):
INDEX('DS2024'!$M$5:$M$15,MATCH(N26,'DS2024'!$M$5:$M$15,1)+1)),
IF($Z$3=Database!$A$7,
_xlfn.FORECAST.LINEAR(
N26,
INDEX('DS2024'!$Q$5:$Q$15,MATCH(N26,'DS2024'!$P$5:$P$15,1)):
INDEX('DS2024'!$Q$5:$Q$15,MATCH(N26,'DS2024'!$P$5:$P$15,1)+1),
INDEX('DS2024'!$P$5:$P$15,MATCH(N26,'DS2024'!$P$5:$P$15,1)):
INDEX('DS2024'!$P$5:$P$15,MATCH(N26,'DS2024'!$P$5:$P$15,1)+1)),
IF($Z$3=Database!$A$8,
_xlfn.FORECAST.LINEAR(
N26,
INDEX('DS2024'!$T$5:$T$15,MATCH(N26,'DS2024'!$S$5:$S$15,1)):
INDEX('DS2024'!$T$5:$T$15,MATCH(N26,'DS2024'!$S$5:$S$15,1)+1),
INDEX('DS2024'!$S$5:$S$15,MATCH(N26,'DS2024'!$S$5:$S$15,1)):
INDEX('DS2024'!$S$5:$S$15,MATCH(N26,'DS2024'!$S$5:$S$15,1)+1)),
IF($Z$3=Database!$A$9,
_xlfn.FORECAST.LINEAR(
N26,
INDEX('DS2024'!$W$5:$W$15,MATCH(N26,'DS2024'!$V$5:$V$15,1)):
INDEX('DS2024'!$W$5:$W$15,MATCH(N26,'DS2024'!$V$5:$V$15,1)+1),
INDEX('DS2024'!$V$5:$V$15,MATCH(N26,'DS2024'!$V$5:$V$15,1)):
INDEX('DS2024'!$V$5:$V$15,MATCH(N26,'DS2024'!$V$5:$V$15,1)+1)),
IF($Z$3=Database!$A$10,
_xlfn.FORECAST.LINEAR(
N26,
INDEX('DS2024'!$Z$5:$Z$15,MATCH(N26,'DS2024'!$Y$5:$Y$15,1)):
INDEX('DS2024'!$Z$5:$Z$15,MATCH(N26,'DS2024'!$Y$5:$Y$15,1)+1),
INDEX('DS2024'!$Y$5:$Y$15,MATCH(N26,'DS2024'!$Y$5:$Y$15,1)):
INDEX('DS2024'!$Y$5:$Y$15,MATCH(N26,'DS2024'!$Y$5:$Y$15,1)+1))
)))))))))))))))))))</f>
        <v>0.10364842719533156</v>
      </c>
      <c r="AA26" s="50">
        <f>IF($AA$3=Database!$A$11,
_xlfn.FORECAST.LINEAR(
P26,
INDEX('DS2024'!$B$20:$B$35,MATCH(P26,'DS2024'!$A$20:$A$35,1)):
INDEX('DS2024'!$B$20:$B$35,MATCH(P26,'DS2024'!$A$20:$A$35,1)+1),
INDEX('DS2024'!$A$20:$A$35,MATCH(P26,'DS2024'!$A$20:$A$35,1)):
INDEX('DS2024'!$A$20:$A$35,MATCH(P26,'DS2024'!$A$20:$A$35,1)+1)),
IF($AA$3=Database!$A$12,
_xlfn.FORECAST.LINEAR(
P26,
INDEX('DS2024'!$E$20:$E$35,MATCH(P26,'DS2024'!$D$20:$D$35,1)):
INDEX('DS2024'!$E$20:$E$35,MATCH(P26,'DS2024'!$D$20:$D$35,1)+1),
INDEX('DS2024'!$D$20:$D$35,MATCH(P26,'DS2024'!$D$20:$D$35,1)):
INDEX('DS2024'!$D$20:$D$35,MATCH(P26,'DS2024'!$D$20:$D$35,1)+1)),
IF($AA$3=Database!$A$13,
_xlfn.FORECAST.LINEAR(
P26,
INDEX('DS2024'!$H$20:$H$35,MATCH(P26,'DS2024'!$G$20:$G$35,1)):
INDEX('DS2024'!$H$20:$H$35,MATCH(P26,'DS2024'!$G$20:$G$35,1)+1),
INDEX('DS2024'!$G$20:$G$35,MATCH(P26,'DS2024'!$G$20:$G$35,1)):
INDEX('DS2024'!$G$20:$G$35,MATCH(P26,'DS2024'!$G$20:$G$35,1)+1)),
IF($AA$3=Database!$A$14,
_xlfn.FORECAST.LINEAR(
P26,
INDEX('DS2024'!$K$20:$K$35,MATCH(P26,'DS2024'!$J$20:$J$35,1)):
INDEX('DS2024'!$K$20:$K$35,MATCH(P26,'DS2024'!$J$20:$J$35,1)+1),
INDEX('DS2024'!$J$20:$J$35,MATCH(P26,'DS2024'!$J$20:$J$35,1)):
INDEX('DS2024'!$J$20:$J$35,MATCH(P26,'DS2024'!$J$20:$J$35,1)+1)),
IF($AA$3=Database!$A$15,
_xlfn.FORECAST.LINEAR(
P26,
INDEX('DS2024'!$N$20:$N$35,MATCH(P26,'DS2024'!$M$20:$M$35,1)):
INDEX('DS2024'!$N$20:$N$35,MATCH(P26,'DS2024'!$M$20:$M$35,1)+1),
INDEX('DS2024'!$M$20:$M$35,MATCH(P26,'DS2024'!$M$20:$M$35,1)):
INDEX('DS2024'!$M$20:$M$35,MATCH(P26,'DS2024'!$M$20:$M$35,1)+1)),
IF($AA$3=Database!$A$16,
_xlfn.FORECAST.LINEAR(
P26,
INDEX('DS2024'!$Q$20:$Q$35,MATCH(P26,'DS2024'!$P$20:$P$35,1)):
INDEX('DS2024'!$Q$20:$Q$35,MATCH(P26,'DS2024'!$P$20:$P$35,1)+1),
INDEX('DS2024'!$P$20:$P$35,MATCH(P26,'DS2024'!$P$20:$P$35,1)):
INDEX('DS2024'!$P$20:$P$35,MATCH(P26,'DS2024'!$P$20:$P$35,1)+1)),
IF($AA$3=Database!$A$17,
_xlfn.FORECAST.LINEAR(
P26,
INDEX('DS2024'!$T$20:$T$35,MATCH(P26,'DS2024'!$S$20:$S$35,1)):
INDEX('DS2024'!$T$20:$T$35,MATCH(P26,'DS2024'!$S$20:$S$35,1)+1),
INDEX('DS2024'!$S$20:$S$35,MATCH(P26,'DS2024'!$S$20:$S$35,1)):
INDEX('DS2024'!$S$20:$S$35,MATCH(P26,'DS2024'!$S$20:$S$35,1)+1)),
IF($AA$3=Database!$A$18,
_xlfn.FORECAST.LINEAR(
P26,
INDEX('DS2024'!$W$20:$W$35,MATCH(P26,'DS2024'!$V$20:$V$35,1)):
INDEX('DS2024'!$W$20:$W$35,MATCH(P26,'DS2024'!$V$20:$V$35,1)+1),
INDEX('DS2024'!$V$20:$V$35,MATCH(P26,'DS2024'!$V$20:$V$35,1)):
INDEX('DS2024'!$V$20:$V$35,MATCH(P26,'DS2024'!$V$20:$V$35,1)+1)),
IF($AA$3=Database!$A$19,
_xlfn.FORECAST.LINEAR(
P26,
INDEX('DS2024'!$Z$20:$Z$35,MATCH(P26,'DS2024'!$Y$20:$Y$35,1)):
INDEX('DS2024'!$Z$20:$Z$35,MATCH(P26,'DS2024'!$Y$20:$Y$35,1)+1),
INDEX('DS2024'!$Y$20:$Y$35,MATCH(P26,'DS2024'!$Y$20:$Y$35,1)):
INDEX('DS2024'!$Y$20:$Y$35,MATCH(P26,'DS2024'!$Y$20:$Y$35,1)+1)),
IF($AA$3=Database!$A$20,
_xlfn.FORECAST.LINEAR(
P26,
INDEX('DS2024'!$AC$20:$AC$35,MATCH(P26,'DS2024'!$AB$20:$AB$35,1)):
INDEX('DS2024'!$AC$20:$AC$35,MATCH(P26,'DS2024'!$AB$20:$AB$35,1)+1),
INDEX('DS2024'!$AB$20:$AB$35,MATCH(P26,'DS2024'!$AB$20:$AB$35,1)):
INDEX('DS2024'!$AB$20:$AB$35,MATCH(P26,'DS2024'!$AB$20:$AB$35,1)+1)),
IF($AA$3=Database!$A$2,
_xlfn.FORECAST.LINEAR(
P26,
INDEX('DS2024'!$B$5:$B$15,MATCH(P26,'DS2024'!$A$5:$A$15,1)):
INDEX('DS2024'!$B$5:$B$15,MATCH(P26,'DS2024'!$A$5:$A$15,1)+1),
INDEX('DS2024'!$A$5:$A$15,MATCH(P26,'DS2024'!$A$5:$A$15,1)):
INDEX('DS2024'!$A$5:$A$15,MATCH(P26,'DS2024'!$A$5:$A$15,1)+1)),
IF($AA$3=Database!$A$3,
_xlfn.FORECAST.LINEAR(
P26,
INDEX('DS2024'!$E$5:$E$15,MATCH(P26,'DS2024'!$D$5:$D$15,1)):
INDEX('DS2024'!$E$5:$E$15,MATCH(P26,'DS2024'!$D$5:$D$15,1)+1),
INDEX('DS2024'!$D$5:$D$15,MATCH(P26,'DS2024'!$D$5:$D$15,1)):
INDEX('DS2024'!$D$5:$D$15,MATCH(P26,'DS2024'!$D$5:$D$15,1)+1)),
IF($AA$3=Database!$A$4,
_xlfn.FORECAST.LINEAR(
P26,
INDEX('DS2024'!$H$5:$H$15,MATCH(P26,'DS2024'!$G$5:$G$15,1)):
INDEX('DS2024'!$H$5:$H$15,MATCH(P26,'DS2024'!$G$5:$G$15,1)+1),
INDEX('DS2024'!$G$5:$G$15,MATCH(P26,'DS2024'!$G$5:$G$15,1)):
INDEX('DS2024'!$G$5:$G$15,MATCH(P26,'DS2024'!$G$5:$G$15,1)+1)),
IF($AA$3=Database!$A$5,
_xlfn.FORECAST.LINEAR(
P26,
INDEX('DS2024'!$K$5:$K$15,MATCH(P26,'DS2024'!$J$5:$J$15,1)):
INDEX('DS2024'!$K$5:$K$15,MATCH(P26,'DS2024'!$J$5:$J$15,1)+1),
INDEX('DS2024'!$J$5:$J$15,MATCH(P26,'DS2024'!$J$5:$J$15,1)):
INDEX('DS2024'!$J$5:$J$15,MATCH(P26,'DS2024'!$J$5:$J$15,1)+1)),
IF($AA$3=Database!$A$6,
_xlfn.FORECAST.LINEAR(
P26,
INDEX('DS2024'!$N$5:$N$15,MATCH(P26,'DS2024'!$M$5:$M$15,1)):
INDEX('DS2024'!$N$5:$N$15,MATCH(P26,'DS2024'!$M$5:$M$15,1)+1),
INDEX('DS2024'!$M$5:$M$15,MATCH(P26,'DS2024'!$M$5:$M$15,1)):
INDEX('DS2024'!$M$5:$M$15,MATCH(P26,'DS2024'!$M$5:$M$15,1)+1)),
IF($AA$3=Database!$A$7,
_xlfn.FORECAST.LINEAR(
P26,
INDEX('DS2024'!$Q$5:$Q$15,MATCH(P26,'DS2024'!$P$5:$P$15,1)):
INDEX('DS2024'!$Q$5:$Q$15,MATCH(P26,'DS2024'!$P$5:$P$15,1)+1),
INDEX('DS2024'!$P$5:$P$15,MATCH(P26,'DS2024'!$P$5:$P$15,1)):
INDEX('DS2024'!$P$5:$P$15,MATCH(P26,'DS2024'!$P$5:$P$15,1)+1)),
IF($AA$3=Database!$A$8,
_xlfn.FORECAST.LINEAR(
P26,
INDEX('DS2024'!$T$5:$T$15,MATCH(P26,'DS2024'!$S$5:$S$15,1)):
INDEX('DS2024'!$T$5:$T$15,MATCH(P26,'DS2024'!$S$5:$S$15,1)+1),
INDEX('DS2024'!$S$5:$S$15,MATCH(P26,'DS2024'!$S$5:$S$15,1)):
INDEX('DS2024'!$S$5:$S$15,MATCH(P26,'DS2024'!$S$5:$S$15,1)+1)),
IF($AA$3=Database!$A$9,
_xlfn.FORECAST.LINEAR(
P26,
INDEX('DS2024'!$W$5:$W$15,MATCH(P26,'DS2024'!$V$5:$V$15,1)):
INDEX('DS2024'!$W$5:$W$15,MATCH(P26,'DS2024'!$V$5:$V$15,1)+1),
INDEX('DS2024'!$V$5:$V$15,MATCH(P26,'DS2024'!$V$5:$V$15,1)):
INDEX('DS2024'!$V$5:$V$15,MATCH(P26,'DS2024'!$V$5:$V$15,1)+1)),
IF($AA$3=Database!$A$10,
_xlfn.FORECAST.LINEAR(
P26,
INDEX('DS2024'!$Z$5:$Z$15,MATCH(P26,'DS2024'!$Y$5:$Y$15,1)):
INDEX('DS2024'!$Z$5:$Z$15,MATCH(P26,'DS2024'!$Y$5:$Y$15,1)+1),
INDEX('DS2024'!$Y$5:$Y$15,MATCH(P26,'DS2024'!$Y$5:$Y$15,1)):
INDEX('DS2024'!$Y$5:$Y$15,MATCH(P26,'DS2024'!$Y$5:$Y$15,1)+1))
)))))))))))))))))))</f>
        <v>0.10399760182261482</v>
      </c>
      <c r="AB26" s="50">
        <f>IF($AB$3=Database!$A$11,
_xlfn.FORECAST.LINEAR(
R26,
INDEX('DS2024'!$B$20:$B$35,MATCH(R26,'DS2024'!$A$20:$A$35,1)):
INDEX('DS2024'!$B$20:$B$35,MATCH(R26,'DS2024'!$A$20:$A$35,1)+1),
INDEX('DS2024'!$A$20:$A$35,MATCH(R26,'DS2024'!$A$20:$A$35,1)):
INDEX('DS2024'!$A$20:$A$35,MATCH(R26,'DS2024'!$A$20:$A$35,1)+1)),
IF($AB$3=Database!$A$12,
_xlfn.FORECAST.LINEAR(
R26,
INDEX('DS2024'!$E$20:$E$35,MATCH(R26,'DS2024'!$D$20:$D$35,1)):
INDEX('DS2024'!$E$20:$E$35,MATCH(R26,'DS2024'!$D$20:$D$35,1)+1),
INDEX('DS2024'!$D$20:$D$35,MATCH(R26,'DS2024'!$D$20:$D$35,1)):
INDEX('DS2024'!$D$20:$D$35,MATCH(R26,'DS2024'!$D$20:$D$35,1)+1)),
IF($AB$3=Database!$A$13,
_xlfn.FORECAST.LINEAR(
R26,
INDEX('DS2024'!$H$20:$H$35,MATCH(R26,'DS2024'!$G$20:$G$35,1)):
INDEX('DS2024'!$H$20:$H$35,MATCH(R26,'DS2024'!$G$20:$G$35,1)+1),
INDEX('DS2024'!$G$20:$G$35,MATCH(R26,'DS2024'!$G$20:$G$35,1)):
INDEX('DS2024'!$G$20:$G$35,MATCH(R26,'DS2024'!$G$20:$G$35,1)+1)),
IF($AB$3=Database!$A$14,
_xlfn.FORECAST.LINEAR(
R26,
INDEX('DS2024'!$K$20:$K$35,MATCH(R26,'DS2024'!$J$20:$J$35,1)):
INDEX('DS2024'!$K$20:$K$35,MATCH(R26,'DS2024'!$J$20:$J$35,1)+1),
INDEX('DS2024'!$J$20:$J$35,MATCH(R26,'DS2024'!$J$20:$J$35,1)):
INDEX('DS2024'!$J$20:$J$35,MATCH(R26,'DS2024'!$J$20:$J$35,1)+1)),
IF($AB$3=Database!$A$15,
_xlfn.FORECAST.LINEAR(
R26,
INDEX('DS2024'!$N$20:$N$35,MATCH(R26,'DS2024'!$M$20:$M$35,1)):
INDEX('DS2024'!$N$20:$N$35,MATCH(R26,'DS2024'!$M$20:$M$35,1)+1),
INDEX('DS2024'!$M$20:$M$35,MATCH(R26,'DS2024'!$M$20:$M$35,1)):
INDEX('DS2024'!$M$20:$M$35,MATCH(R26,'DS2024'!$M$20:$M$35,1)+1)),
IF($AB$3=Database!$A$16,
_xlfn.FORECAST.LINEAR(
R26,
INDEX('DS2024'!$Q$20:$Q$35,MATCH(R26,'DS2024'!$P$20:$P$35,1)):
INDEX('DS2024'!$Q$20:$Q$35,MATCH(R26,'DS2024'!$P$20:$P$35,1)+1),
INDEX('DS2024'!$P$20:$P$35,MATCH(R26,'DS2024'!$P$20:$P$35,1)):
INDEX('DS2024'!$P$20:$P$35,MATCH(R26,'DS2024'!$P$20:$P$35,1)+1)),
IF($AB$3=Database!$A$17,
_xlfn.FORECAST.LINEAR(
R26,
INDEX('DS2024'!$T$20:$T$35,MATCH(R26,'DS2024'!$S$20:$S$35,1)):
INDEX('DS2024'!$T$20:$T$35,MATCH(R26,'DS2024'!$S$20:$S$35,1)+1),
INDEX('DS2024'!$S$20:$S$35,MATCH(R26,'DS2024'!$S$20:$S$35,1)):
INDEX('DS2024'!$S$20:$S$35,MATCH(R26,'DS2024'!$S$20:$S$35,1)+1)),
IF($AB$3=Database!$A$18,
_xlfn.FORECAST.LINEAR(
R26,
INDEX('DS2024'!$W$20:$W$35,MATCH(R26,'DS2024'!$V$20:$V$35,1)):
INDEX('DS2024'!$W$20:$W$35,MATCH(R26,'DS2024'!$V$20:$V$35,1)+1),
INDEX('DS2024'!$V$20:$V$35,MATCH(R26,'DS2024'!$V$20:$V$35,1)):
INDEX('DS2024'!$V$20:$V$35,MATCH(R26,'DS2024'!$V$20:$V$35,1)+1)),
IF($AB$3=Database!$A$19,
_xlfn.FORECAST.LINEAR(
R26,
INDEX('DS2024'!$Z$20:$Z$35,MATCH(R26,'DS2024'!$Y$20:$Y$35,1)):
INDEX('DS2024'!$Z$20:$Z$35,MATCH(R26,'DS2024'!$Y$20:$Y$35,1)+1),
INDEX('DS2024'!$Y$20:$Y$35,MATCH(R26,'DS2024'!$Y$20:$Y$35,1)):
INDEX('DS2024'!$Y$20:$Y$35,MATCH(R26,'DS2024'!$Y$20:$Y$35,1)+1)),
IF($AB$3=Database!$A$20,
_xlfn.FORECAST.LINEAR(
R26,
INDEX('DS2024'!$AC$20:$AC$35,MATCH(R26,'DS2024'!$AB$20:$AB$35,1)):
INDEX('DS2024'!$AC$20:$AC$35,MATCH(R26,'DS2024'!$AB$20:$AB$35,1)+1),
INDEX('DS2024'!$AB$20:$AB$35,MATCH(R26,'DS2024'!$AB$20:$AB$35,1)):
INDEX('DS2024'!$AB$20:$AB$35,MATCH(R26,'DS2024'!$AB$20:$AB$35,1)+1)),
IF($AB$3=Database!$A$2,
_xlfn.FORECAST.LINEAR(
R26,
INDEX('DS2024'!$B$5:$B$15,MATCH(R26,'DS2024'!$A$5:$A$15,1)):
INDEX('DS2024'!$B$5:$B$15,MATCH(R26,'DS2024'!$A$5:$A$15,1)+1),
INDEX('DS2024'!$A$5:$A$15,MATCH(R26,'DS2024'!$A$5:$A$15,1)):
INDEX('DS2024'!$A$5:$A$15,MATCH(R26,'DS2024'!$A$5:$A$15,1)+1)),
IF($AB$3=Database!$A$3,
_xlfn.FORECAST.LINEAR(
R26,
INDEX('DS2024'!$E$5:$E$15,MATCH(R26,'DS2024'!$D$5:$D$15,1)):
INDEX('DS2024'!$E$5:$E$15,MATCH(R26,'DS2024'!$D$5:$D$15,1)+1),
INDEX('DS2024'!$D$5:$D$15,MATCH(R26,'DS2024'!$D$5:$D$15,1)):
INDEX('DS2024'!$D$5:$D$15,MATCH(R26,'DS2024'!$D$5:$D$15,1)+1)),
IF($AB$3=Database!$A$4,
_xlfn.FORECAST.LINEAR(
R26,
INDEX('DS2024'!$H$5:$H$15,MATCH(R26,'DS2024'!$G$5:$G$15,1)):
INDEX('DS2024'!$H$5:$H$15,MATCH(R26,'DS2024'!$G$5:$G$15,1)+1),
INDEX('DS2024'!$G$5:$G$15,MATCH(R26,'DS2024'!$G$5:$G$15,1)):
INDEX('DS2024'!$G$5:$G$15,MATCH(R26,'DS2024'!$G$5:$G$15,1)+1)),
IF($AB$3=Database!$A$5,
_xlfn.FORECAST.LINEAR(
R26,
INDEX('DS2024'!$K$5:$K$15,MATCH(R26,'DS2024'!$J$5:$J$15,1)):
INDEX('DS2024'!$K$5:$K$15,MATCH(R26,'DS2024'!$J$5:$J$15,1)+1),
INDEX('DS2024'!$J$5:$J$15,MATCH(R26,'DS2024'!$J$5:$J$15,1)):
INDEX('DS2024'!$J$5:$J$15,MATCH(R26,'DS2024'!$J$5:$J$15,1)+1)),
IF($AB$3=Database!$A$6,
_xlfn.FORECAST.LINEAR(
R26,
INDEX('DS2024'!$N$5:$N$15,MATCH(R26,'DS2024'!$M$5:$M$15,1)):
INDEX('DS2024'!$N$5:$N$15,MATCH(R26,'DS2024'!$M$5:$M$15,1)+1),
INDEX('DS2024'!$M$5:$M$15,MATCH(R26,'DS2024'!$M$5:$M$15,1)):
INDEX('DS2024'!$M$5:$M$15,MATCH(R26,'DS2024'!$M$5:$M$15,1)+1)),
IF($AB$3=Database!$A$7,
_xlfn.FORECAST.LINEAR(
R26,
INDEX('DS2024'!$Q$5:$Q$15,MATCH(R26,'DS2024'!$P$5:$P$15,1)):
INDEX('DS2024'!$Q$5:$Q$15,MATCH(R26,'DS2024'!$P$5:$P$15,1)+1),
INDEX('DS2024'!$P$5:$P$15,MATCH(R26,'DS2024'!$P$5:$P$15,1)):
INDEX('DS2024'!$P$5:$P$15,MATCH(R26,'DS2024'!$P$5:$P$15,1)+1)),
IF($AB$3=Database!$A$8,
_xlfn.FORECAST.LINEAR(
R26,
INDEX('DS2024'!$T$5:$T$15,MATCH(R26,'DS2024'!$S$5:$S$15,1)):
INDEX('DS2024'!$T$5:$T$15,MATCH(R26,'DS2024'!$S$5:$S$15,1)+1),
INDEX('DS2024'!$S$5:$S$15,MATCH(R26,'DS2024'!$S$5:$S$15,1)):
INDEX('DS2024'!$S$5:$S$15,MATCH(R26,'DS2024'!$S$5:$S$15,1)+1)),
IF($AB$3=Database!$A$9,
_xlfn.FORECAST.LINEAR(
R26,
INDEX('DS2024'!$W$5:$W$15,MATCH(R26,'DS2024'!$V$5:$V$15,1)):
INDEX('DS2024'!$W$5:$W$15,MATCH(R26,'DS2024'!$V$5:$V$15,1)+1),
INDEX('DS2024'!$V$5:$V$15,MATCH(R26,'DS2024'!$V$5:$V$15,1)):
INDEX('DS2024'!$V$5:$V$15,MATCH(R26,'DS2024'!$V$5:$V$15,1)+1)),
IF($AB$3=Database!$A$10,
_xlfn.FORECAST.LINEAR(
R26,
INDEX('DS2024'!$Z$5:$Z$15,MATCH(R26,'DS2024'!$Y$5:$Y$15,1)):
INDEX('DS2024'!$Z$5:$Z$15,MATCH(R26,'DS2024'!$Y$5:$Y$15,1)+1),
INDEX('DS2024'!$Y$5:$Y$15,MATCH(R26,'DS2024'!$Y$5:$Y$15,1)):
INDEX('DS2024'!$Y$5:$Y$15,MATCH(R26,'DS2024'!$Y$5:$Y$15,1)+1))
)))))))))))))))))))</f>
        <v>0.10485822774691235</v>
      </c>
      <c r="AC26" s="82">
        <f t="shared" si="0"/>
        <v>0.46481256565346263</v>
      </c>
      <c r="AD26" s="82">
        <f t="shared" si="1"/>
        <v>0.46552201661350451</v>
      </c>
      <c r="AE26" s="82">
        <f t="shared" si="2"/>
        <v>0.33604844047000548</v>
      </c>
      <c r="AF26" s="82">
        <f t="shared" si="3"/>
        <v>0.46494168029178445</v>
      </c>
      <c r="AG26" s="82">
        <f t="shared" si="4"/>
        <v>0.46370489796680736</v>
      </c>
      <c r="AH26" s="82">
        <f t="shared" si="5"/>
        <v>0.20171138462821975</v>
      </c>
      <c r="AI26" s="82">
        <f t="shared" si="6"/>
        <v>0.46336240439989063</v>
      </c>
      <c r="AJ26" s="83">
        <f t="shared" si="7"/>
        <v>0.46378644405416847</v>
      </c>
      <c r="AK26" s="83">
        <f t="shared" si="8"/>
        <v>0.46483159307384692</v>
      </c>
      <c r="AL26" s="42"/>
      <c r="AM26" s="42"/>
      <c r="AN26" s="42"/>
      <c r="AO26" s="42"/>
      <c r="AP26" s="42"/>
      <c r="AQ26" s="42"/>
      <c r="AR26" s="42"/>
      <c r="AS26" s="42"/>
      <c r="AT26" s="42"/>
      <c r="BD26" s="83" t="e">
        <f>#REF!/10</f>
        <v>#REF!</v>
      </c>
      <c r="BE26" s="83" t="e">
        <f>#REF!/10</f>
        <v>#REF!</v>
      </c>
      <c r="BF26" s="83" t="e">
        <f>#REF!/10</f>
        <v>#REF!</v>
      </c>
      <c r="BG26" s="83" t="e">
        <f>#REF!/10</f>
        <v>#REF!</v>
      </c>
      <c r="BH26" s="83">
        <f t="shared" si="9"/>
        <v>0</v>
      </c>
      <c r="BI26" s="83">
        <f t="shared" si="10"/>
        <v>0</v>
      </c>
      <c r="BJ26" s="83">
        <f t="shared" si="11"/>
        <v>0</v>
      </c>
      <c r="BK26" s="83">
        <f t="shared" si="12"/>
        <v>0</v>
      </c>
      <c r="BL26" s="83">
        <f t="shared" si="13"/>
        <v>0</v>
      </c>
    </row>
    <row r="27" spans="1:64" ht="14.25" customHeight="1">
      <c r="A27" s="31">
        <v>21</v>
      </c>
      <c r="B27" s="42">
        <f>'Evaluasi 100 C'!B27</f>
        <v>108.36</v>
      </c>
      <c r="C27" s="42">
        <f>'Evaluasi 100 C'!C27</f>
        <v>-0.35995980803839228</v>
      </c>
      <c r="D27" s="42">
        <f>'Evaluasi 100 C'!E27</f>
        <v>109.515</v>
      </c>
      <c r="E27" s="42">
        <f>'Evaluasi 100 C'!F27</f>
        <v>-0.36009838032393521</v>
      </c>
      <c r="F27" s="42">
        <f>'Evaluasi 100 C'!H27</f>
        <v>108.13</v>
      </c>
      <c r="G27" s="42">
        <f>'Evaluasi 100 C'!I27</f>
        <v>-0.23079729568026802</v>
      </c>
      <c r="H27" s="42">
        <f>'Evaluasi 100 C'!K27</f>
        <v>108.488</v>
      </c>
      <c r="I27" s="42">
        <f>'Evaluasi 100 C'!L27</f>
        <v>-0.35997516496700654</v>
      </c>
      <c r="J27" s="42">
        <f>'Evaluasi 100 C'!N27</f>
        <v>106.673</v>
      </c>
      <c r="K27" s="42">
        <f>'Evaluasi 100 C'!O27</f>
        <v>-0.3597574085182963</v>
      </c>
      <c r="L27" s="42">
        <f>'Evaluasi 100 C'!Q27</f>
        <v>107.973</v>
      </c>
      <c r="M27" s="42">
        <f>'Evaluasi 100 C'!R27</f>
        <v>-1.7544582933844671E-2</v>
      </c>
      <c r="N27" s="42">
        <f>'Evaluasi 100 C'!T27</f>
        <v>105.92100000000001</v>
      </c>
      <c r="O27" s="42">
        <f>'Evaluasi 100 C'!U27</f>
        <v>-0.35966718656268742</v>
      </c>
      <c r="P27" s="42">
        <f>'Evaluasi 100 C'!W27</f>
        <v>106.69799999999999</v>
      </c>
      <c r="Q27" s="42">
        <f>'Evaluasi 100 C'!X27</f>
        <v>-0.35976040791841629</v>
      </c>
      <c r="R27" s="42">
        <f>'Evaluasi 100 C'!Z27</f>
        <v>108.408</v>
      </c>
      <c r="S27" s="50">
        <f>'Evaluasi 100 C'!AA27</f>
        <v>-0.35996556688662262</v>
      </c>
      <c r="T27" s="50">
        <f>IF($T$3=Database!$A$11,
_xlfn.FORECAST.LINEAR(
B27,
INDEX('DS2024'!$B$20:$B$35,MATCH(B27,'DS2024'!$A$20:$A$35,1)):
INDEX('DS2024'!$B$20:$B$35,MATCH(B27,'DS2024'!$A$20:$A$35,1)+1),
INDEX('DS2024'!$A$20:$A$35,MATCH(B27,'DS2024'!$A$20:$A$35,1)):
INDEX('DS2024'!$A$20:$A$35,MATCH(B27,'DS2024'!$A$20:$A$35,1)+1)),
IF($T$3=Database!$A$12,
_xlfn.FORECAST.LINEAR(
B27,
INDEX('DS2024'!$E$20:$E$35,MATCH(B27,'DS2024'!$D$20:$D$35,1)):
INDEX('DS2024'!$E$20:$E$35,MATCH(B27,'DS2024'!$D$20:$D$35,1)+1),
INDEX('DS2024'!$D$20:$D$35,MATCH(B27,'DS2024'!$D$20:$D$35,1)):
INDEX('DS2024'!$D$20:$D$35,MATCH(B27,'DS2024'!$D$20:$D$35,1)+1)),
IF($T$3=Database!$A$13,
_xlfn.FORECAST.LINEAR(
B27,
INDEX('DS2024'!$H$20:$H$35,MATCH(B27,'DS2024'!$G$20:$G$35,1)):
INDEX('DS2024'!$H$20:$H$35,MATCH(B27,'DS2024'!$G$20:$G$35,1)+1),
INDEX('DS2024'!$G$20:$G$35,MATCH(B27,'DS2024'!$G$20:$G$35,1)):
INDEX('DS2024'!$G$20:$G$35,MATCH(B27,'DS2024'!$G$20:$G$35,1)+1)),
IF($T$3=Database!$A$14,
_xlfn.FORECAST.LINEAR(
B27,
INDEX('DS2024'!$K$20:$K$35,MATCH(B27,'DS2024'!$J$20:$J$35,1)):
INDEX('DS2024'!$K$20:$K$35,MATCH(B27,'DS2024'!$J$20:$J$35,1)+1),
INDEX('DS2024'!$J$20:$J$35,MATCH(B27,'DS2024'!$J$20:$J$35,1)):
INDEX('DS2024'!$J$20:$J$35,MATCH(B27,'DS2024'!$J$20:$J$35,1)+1)),
IF($T$3=Database!$A$15,
_xlfn.FORECAST.LINEAR(
B27,
INDEX('DS2024'!$N$20:$N$35,MATCH(B27,'DS2024'!$M$20:$M$35,1)):
INDEX('DS2024'!$N$20:$N$35,MATCH(B27,'DS2024'!$M$20:$M$35,1)+1),
INDEX('DS2024'!$M$20:$M$35,MATCH(B27,'DS2024'!$M$20:$M$35,1)):
INDEX('DS2024'!$M$20:$M$35,MATCH(B27,'DS2024'!$M$20:$M$35,1)+1)),
IF($T$3=Database!$A$16,
_xlfn.FORECAST.LINEAR(
B27,
INDEX('DS2024'!$Q$20:$Q$35,MATCH(B27,'DS2024'!$P$20:$P$35,1)):
INDEX('DS2024'!$Q$20:$Q$35,MATCH(B27,'DS2024'!$P$20:$P$35,1)+1),
INDEX('DS2024'!$P$20:$P$35,MATCH(B27,'DS2024'!$P$20:$P$35,1)):
INDEX('DS2024'!$P$20:$P$35,MATCH(B27,'DS2024'!$P$20:$P$35,1)+1)),
IF($T$3=Database!$A$17,
_xlfn.FORECAST.LINEAR(
B27,
INDEX('DS2024'!$T$20:$T$35,MATCH(B27,'DS2024'!$S$20:$S$35,1)):
INDEX('DS2024'!$T$20:$T$35,MATCH(B27,'DS2024'!$S$20:$S$35,1)+1),
INDEX('DS2024'!$S$20:$S$35,MATCH(B27,'DS2024'!$S$20:$S$35,1)):
INDEX('DS2024'!$S$20:$S$35,MATCH(B27,'DS2024'!$S$20:$S$35,1)+1)),
IF($T$3=Database!$A$18,
_xlfn.FORECAST.LINEAR(
B27,
INDEX('DS2024'!$W$20:$W$35,MATCH(B27,'DS2024'!$V$20:$V$35,1)):
INDEX('DS2024'!$W$20:$W$35,MATCH(B27,'DS2024'!$V$20:$V$35,1)+1),
INDEX('DS2024'!$V$20:$V$35,MATCH(B27,'DS2024'!$V$20:$V$35,1)):
INDEX('DS2024'!$V$20:$V$35,MATCH(B27,'DS2024'!$V$20:$V$35,1)+1)),
IF($T$3=Database!$A$19,
_xlfn.FORECAST.LINEAR(
B27,
INDEX('DS2024'!$Z$20:$Z$35,MATCH(B27,'DS2024'!$Y$20:$Y$35,1)):
INDEX('DS2024'!$Z$20:$Z$35,MATCH(B27,'DS2024'!$Y$20:$Y$35,1)+1),
INDEX('DS2024'!$Y$20:$Y$35,MATCH(B27,'DS2024'!$Y$20:$Y$35,1)):
INDEX('DS2024'!$Y$20:$Y$35,MATCH(B27,'DS2024'!$Y$20:$Y$35,1)+1)),
IF($T$3=Database!$A$20,
_xlfn.FORECAST.LINEAR(
B27,
INDEX('DS2024'!$AC$20:$AC$35,MATCH(B27,'DS2024'!$AB$20:$AB$35,1)):
INDEX('DS2024'!$AC$20:$AC$35,MATCH(B27,'DS2024'!$AB$20:$AB$35,1)+1),
INDEX('DS2024'!$AB$20:$AB$35,MATCH(B27,'DS2024'!$AB$20:$AB$35,1)):
INDEX('DS2024'!$AB$20:$AB$35,MATCH(B27,'DS2024'!$AB$20:$AB$35,1)+1)),
IF($T$3=Database!$A$2,
_xlfn.FORECAST.LINEAR(
B27,
INDEX('DS2024'!$B$5:$B$15,MATCH(B27,'DS2024'!$A$5:$A$15,1)):
INDEX('DS2024'!$B$5:$B$15,MATCH(B27,'DS2024'!$A$5:$A$15,1)+1),
INDEX('DS2024'!$A$5:$A$15,MATCH(B27,'DS2024'!$A$5:$A$15,1)):
INDEX('DS2024'!$A$5:$A$15,MATCH(B27,'DS2024'!$A$5:$A$15,1)+1)),
IF($T$3=Database!$A$3,
_xlfn.FORECAST.LINEAR(
B27,
INDEX('DS2024'!$E$5:$E$15,MATCH(B27,'DS2024'!$D$5:$D$15,1)):
INDEX('DS2024'!$E$5:$E$15,MATCH(B27,'DS2024'!$D$5:$D$15,1)+1),
INDEX('DS2024'!$D$5:$D$15,MATCH(B27,'DS2024'!$D$5:$D$15,1)):
INDEX('DS2024'!$D$5:$D$15,MATCH(B27,'DS2024'!$D$5:$D$15,1)+1)),
IF($T$3=Database!$A$4,
_xlfn.FORECAST.LINEAR(
B27,
INDEX('DS2024'!$H$5:$H$15,MATCH(B27,'DS2024'!$G$5:$G$15,1)):
INDEX('DS2024'!$H$5:$H$15,MATCH(B27,'DS2024'!$G$5:$G$15,1)+1),
INDEX('DS2024'!$G$5:$G$15,MATCH(B27,'DS2024'!$G$5:$G$15,1)):
INDEX('DS2024'!$G$5:$G$15,MATCH(B27,'DS2024'!$G$5:$G$15,1)+1)),
IF($T$3=Database!$A$5,
_xlfn.FORECAST.LINEAR(
B27,
INDEX('DS2024'!$K$5:$K$15,MATCH(B27,'DS2024'!$J$5:$J$15,1)):
INDEX('DS2024'!$K$5:$K$15,MATCH(B27,'DS2024'!$J$5:$J$15,1)+1),
INDEX('DS2024'!$J$5:$J$15,MATCH(B27,'DS2024'!$J$5:$J$15,1)):
INDEX('DS2024'!$J$5:$J$15,MATCH(B27,'DS2024'!$J$5:$J$15,1)+1)),
IF($T$3=Database!$A$6,
_xlfn.FORECAST.LINEAR(
B27,
INDEX('DS2024'!$N$5:$N$15,MATCH(B27,'DS2024'!$M$5:$M$15,1)):
INDEX('DS2024'!$N$5:$N$15,MATCH(B27,'DS2024'!$M$5:$M$15,1)+1),
INDEX('DS2024'!$M$5:$M$15,MATCH(B27,'DS2024'!$M$5:$M$15,1)):
INDEX('DS2024'!$M$5:$M$15,MATCH(B27,'DS2024'!$M$5:$M$15,1)+1)),
IF($T$3=Database!$A$7,
_xlfn.FORECAST.LINEAR(
B27,
INDEX('DS2024'!$Q$5:$Q$15,MATCH(B27,'DS2024'!$P$5:$P$15,1)):
INDEX('DS2024'!$Q$5:$Q$15,MATCH(B27,'DS2024'!$P$5:$P$15,1)+1),
INDEX('DS2024'!$P$5:$P$15,MATCH(B27,'DS2024'!$P$5:$P$15,1)):
INDEX('DS2024'!$P$5:$P$15,MATCH(B27,'DS2024'!$P$5:$P$15,1)+1)),
IF($T$3=Database!$A$8,
_xlfn.FORECAST.LINEAR(
B27,
INDEX('DS2024'!$T$5:$T$15,MATCH(B27,'DS2024'!$S$5:$S$15,1)):
INDEX('DS2024'!$T$5:$T$15,MATCH(B27,'DS2024'!$S$5:$S$15,1)+1),
INDEX('DS2024'!$S$5:$S$15,MATCH(B27,'DS2024'!$S$5:$S$15,1)):
INDEX('DS2024'!$S$5:$S$15,MATCH(B27,'DS2024'!$S$5:$S$15,1)+1)),
IF($T$3=Database!$A$9,
_xlfn.FORECAST.LINEAR(
B27,
INDEX('DS2024'!$W$5:$W$15,MATCH(B27,'DS2024'!$V$5:$V$15,1)):
INDEX('DS2024'!$W$5:$W$15,MATCH(B27,'DS2024'!$V$5:$V$15,1)+1),
INDEX('DS2024'!$V$5:$V$15,MATCH(B27,'DS2024'!$V$5:$V$15,1)):
INDEX('DS2024'!$V$5:$V$15,MATCH(B27,'DS2024'!$V$5:$V$15,1)+1)),
IF($T$3=Database!$A$10,
_xlfn.FORECAST.LINEAR(
B27,
INDEX('DS2024'!$Z$5:$Z$15,MATCH(B27,'DS2024'!$Y$5:$Y$15,1)):
INDEX('DS2024'!$Z$5:$Z$15,MATCH(B27,'DS2024'!$Y$5:$Y$15,1)+1),
INDEX('DS2024'!$Y$5:$Y$15,MATCH(B27,'DS2024'!$Y$5:$Y$15,1)):
INDEX('DS2024'!$Y$5:$Y$15,MATCH(B27,'DS2024'!$Y$5:$Y$15,1)+1))
)))))))))))))))))))</f>
        <v>0.10479499580318959</v>
      </c>
      <c r="U27" s="50">
        <f>IF($U$3=Database!$A$11,
_xlfn.FORECAST.LINEAR(
D27,
INDEX('DS2024'!$B$20:$B$35,MATCH(D27,'DS2024'!$A$20:$A$35,1)):
INDEX('DS2024'!$B$20:$B$35,MATCH(D27,'DS2024'!$A$20:$A$35,1)+1),
INDEX('DS2024'!$A$20:$A$35,MATCH(D27,'DS2024'!$A$20:$A$35,1)):
INDEX('DS2024'!$A$20:$A$35,MATCH(D27,'DS2024'!$A$20:$A$35,1)+1)),
IF($U$3=Database!$A$12,
_xlfn.FORECAST.LINEAR(
D27,
INDEX('DS2024'!$E$20:$E$35,MATCH(D27,'DS2024'!$D$20:$D$35,1)):
INDEX('DS2024'!$E$20:$E$35,MATCH(D27,'DS2024'!$D$20:$D$35,1)+1),
INDEX('DS2024'!$D$20:$D$35,MATCH(D27,'DS2024'!$D$20:$D$35,1)):
INDEX('DS2024'!$D$20:$D$35,MATCH(D27,'DS2024'!$D$20:$D$35,1)+1)),
IF($U$3=Database!$A$13,
_xlfn.FORECAST.LINEAR(
D27,
INDEX('DS2024'!$H$20:$H$35,MATCH(D27,'DS2024'!$G$20:$G$35,1)):
INDEX('DS2024'!$H$20:$H$35,MATCH(D27,'DS2024'!$G$20:$G$35,1)+1),
INDEX('DS2024'!$G$20:$G$35,MATCH(D27,'DS2024'!$G$20:$G$35,1)):
INDEX('DS2024'!$G$20:$G$35,MATCH(D27,'DS2024'!$G$20:$G$35,1)+1)),
IF($U$3=Database!$A$14,
_xlfn.FORECAST.LINEAR(
D27,
INDEX('DS2024'!$K$20:$K$35,MATCH(D27,'DS2024'!$J$20:$J$35,1)):
INDEX('DS2024'!$K$20:$K$35,MATCH(D27,'DS2024'!$J$20:$J$35,1)+1),
INDEX('DS2024'!$J$20:$J$35,MATCH(D27,'DS2024'!$J$20:$J$35,1)):
INDEX('DS2024'!$J$20:$J$35,MATCH(D27,'DS2024'!$J$20:$J$35,1)+1)),
IF($U$3=Database!$A$15,
_xlfn.FORECAST.LINEAR(
D27,
INDEX('DS2024'!$N$20:$N$35,MATCH(D27,'DS2024'!$M$20:$M$35,1)):
INDEX('DS2024'!$N$20:$N$35,MATCH(D27,'DS2024'!$M$20:$M$35,1)+1),
INDEX('DS2024'!$M$20:$M$35,MATCH(D27,'DS2024'!$M$20:$M$35,1)):
INDEX('DS2024'!$M$20:$M$35,MATCH(D27,'DS2024'!$M$20:$M$35,1)+1)),
IF($U$3=Database!$A$16,
_xlfn.FORECAST.LINEAR(
D27,
INDEX('DS2024'!$Q$20:$Q$35,MATCH(D27,'DS2024'!$P$20:$P$35,1)):
INDEX('DS2024'!$Q$20:$Q$35,MATCH(D27,'DS2024'!$P$20:$P$35,1)+1),
INDEX('DS2024'!$P$20:$P$35,MATCH(D27,'DS2024'!$P$20:$P$35,1)):
INDEX('DS2024'!$P$20:$P$35,MATCH(D27,'DS2024'!$P$20:$P$35,1)+1)),
IF($U$3=Database!$A$17,
_xlfn.FORECAST.LINEAR(
D27,
INDEX('DS2024'!$T$20:$T$35,MATCH(D27,'DS2024'!$S$20:$S$35,1)):
INDEX('DS2024'!$T$20:$T$35,MATCH(D27,'DS2024'!$S$20:$S$35,1)+1),
INDEX('DS2024'!$S$20:$S$35,MATCH(D27,'DS2024'!$S$20:$S$35,1)):
INDEX('DS2024'!$S$20:$S$35,MATCH(D27,'DS2024'!$S$20:$S$35,1)+1)),
IF($U$3=Database!$A$18,
_xlfn.FORECAST.LINEAR(
D27,
INDEX('DS2024'!$W$20:$W$35,MATCH(D27,'DS2024'!$V$20:$V$35,1)):
INDEX('DS2024'!$W$20:$W$35,MATCH(D27,'DS2024'!$V$20:$V$35,1)+1),
INDEX('DS2024'!$V$20:$V$35,MATCH(D27,'DS2024'!$V$20:$V$35,1)):
INDEX('DS2024'!$V$20:$V$35,MATCH(D27,'DS2024'!$V$20:$V$35,1)+1)),
IF($U$3=Database!$A$19,
_xlfn.FORECAST.LINEAR(
D27,
INDEX('DS2024'!$Z$20:$Z$35,MATCH(D27,'DS2024'!$Y$20:$Y$35,1)):
INDEX('DS2024'!$Z$20:$Z$35,MATCH(D27,'DS2024'!$Y$20:$Y$35,1)+1),
INDEX('DS2024'!$Y$20:$Y$35,MATCH(D27,'DS2024'!$Y$20:$Y$35,1)):
INDEX('DS2024'!$Y$20:$Y$35,MATCH(D27,'DS2024'!$Y$20:$Y$35,1)+1)),
IF($U$3=Database!$A$20,
_xlfn.FORECAST.LINEAR(
D27,
INDEX('DS2024'!$AC$20:$AC$35,MATCH(D27,'DS2024'!$AB$20:$AB$35,1)):
INDEX('DS2024'!$AC$20:$AC$35,MATCH(D27,'DS2024'!$AB$20:$AB$35,1)+1),
INDEX('DS2024'!$AB$20:$AB$35,MATCH(D27,'DS2024'!$AB$20:$AB$35,1)):
INDEX('DS2024'!$AB$20:$AB$35,MATCH(D27,'DS2024'!$AB$20:$AB$35,1)+1)),
IF($U$3=Database!$A$2,
_xlfn.FORECAST.LINEAR(
D27,
INDEX('DS2024'!$B$5:$B$15,MATCH(D27,'DS2024'!$A$5:$A$15,1)):
INDEX('DS2024'!$B$5:$B$15,MATCH(D27,'DS2024'!$A$5:$A$15,1)+1),
INDEX('DS2024'!$A$5:$A$15,MATCH(D27,'DS2024'!$A$5:$A$15,1)):
INDEX('DS2024'!$A$5:$A$15,MATCH(D27,'DS2024'!$A$5:$A$15,1)+1)),
IF($U$3=Database!$A$3,
_xlfn.FORECAST.LINEAR(
D27,
INDEX('DS2024'!$E$5:$E$15,MATCH(D27,'DS2024'!$D$5:$D$15,1)):
INDEX('DS2024'!$E$5:$E$15,MATCH(D27,'DS2024'!$D$5:$D$15,1)+1),
INDEX('DS2024'!$D$5:$D$15,MATCH(D27,'DS2024'!$D$5:$D$15,1)):
INDEX('DS2024'!$D$5:$D$15,MATCH(D27,'DS2024'!$D$5:$D$15,1)+1)),
IF($U$3=Database!$A$4,
_xlfn.FORECAST.LINEAR(
D27,
INDEX('DS2024'!$H$5:$H$15,MATCH(D27,'DS2024'!$G$5:$G$15,1)):
INDEX('DS2024'!$H$5:$H$15,MATCH(D27,'DS2024'!$G$5:$G$15,1)+1),
INDEX('DS2024'!$G$5:$G$15,MATCH(D27,'DS2024'!$G$5:$G$15,1)):
INDEX('DS2024'!$G$5:$G$15,MATCH(D27,'DS2024'!$G$5:$G$15,1)+1)),
IF($U$3=Database!$A$5,
_xlfn.FORECAST.LINEAR(
D27,
INDEX('DS2024'!$K$5:$K$15,MATCH(D27,'DS2024'!$J$5:$J$15,1)):
INDEX('DS2024'!$K$5:$K$15,MATCH(D27,'DS2024'!$J$5:$J$15,1)+1),
INDEX('DS2024'!$J$5:$J$15,MATCH(D27,'DS2024'!$J$5:$J$15,1)):
INDEX('DS2024'!$J$5:$J$15,MATCH(D27,'DS2024'!$J$5:$J$15,1)+1)),
IF($U$3=Database!$A$6,
_xlfn.FORECAST.LINEAR(
D27,
INDEX('DS2024'!$N$5:$N$15,MATCH(D27,'DS2024'!$M$5:$M$15,1)):
INDEX('DS2024'!$N$5:$N$15,MATCH(D27,'DS2024'!$M$5:$M$15,1)+1),
INDEX('DS2024'!$M$5:$M$15,MATCH(D27,'DS2024'!$M$5:$M$15,1)):
INDEX('DS2024'!$M$5:$M$15,MATCH(D27,'DS2024'!$M$5:$M$15,1)+1)),
IF($U$3=Database!$A$7,
_xlfn.FORECAST.LINEAR(
D27,
INDEX('DS2024'!$Q$5:$Q$15,MATCH(D27,'DS2024'!$P$5:$P$15,1)):
INDEX('DS2024'!$Q$5:$Q$15,MATCH(D27,'DS2024'!$P$5:$P$15,1)+1),
INDEX('DS2024'!$P$5:$P$15,MATCH(D27,'DS2024'!$P$5:$P$15,1)):
INDEX('DS2024'!$P$5:$P$15,MATCH(D27,'DS2024'!$P$5:$P$15,1)+1)),
IF($U$3=Database!$A$8,
_xlfn.FORECAST.LINEAR(
D27,
INDEX('DS2024'!$T$5:$T$15,MATCH(D27,'DS2024'!$S$5:$S$15,1)):
INDEX('DS2024'!$T$5:$T$15,MATCH(D27,'DS2024'!$S$5:$S$15,1)+1),
INDEX('DS2024'!$S$5:$S$15,MATCH(D27,'DS2024'!$S$5:$S$15,1)):
INDEX('DS2024'!$S$5:$S$15,MATCH(D27,'DS2024'!$S$5:$S$15,1)+1)),
IF($U$3=Database!$A$9,
_xlfn.FORECAST.LINEAR(
D27,
INDEX('DS2024'!$W$5:$W$15,MATCH(D27,'DS2024'!$V$5:$V$15,1)):
INDEX('DS2024'!$W$5:$W$15,MATCH(D27,'DS2024'!$V$5:$V$15,1)+1),
INDEX('DS2024'!$V$5:$V$15,MATCH(D27,'DS2024'!$V$5:$V$15,1)):
INDEX('DS2024'!$V$5:$V$15,MATCH(D27,'DS2024'!$V$5:$V$15,1)+1)),
IF($U$3=Database!$A$10,
_xlfn.FORECAST.LINEAR(
D27,
INDEX('DS2024'!$Z$5:$Z$15,MATCH(D27,'DS2024'!$Y$5:$Y$15,1)):
INDEX('DS2024'!$Z$5:$Z$15,MATCH(D27,'DS2024'!$Y$5:$Y$15,1)+1),
INDEX('DS2024'!$Y$5:$Y$15,MATCH(D27,'DS2024'!$Y$5:$Y$15,1)):
INDEX('DS2024'!$Y$5:$Y$15,MATCH(D27,'DS2024'!$Y$5:$Y$15,1)+1))
)))))))))))))))))))</f>
        <v>0.10544130460849754</v>
      </c>
      <c r="V27" s="50">
        <f>IF($V$3=Database!$A$11,
_xlfn.FORECAST.LINEAR(
F27,
INDEX('DS2024'!$B$20:$B$35,MATCH(F27,'DS2024'!$A$20:$A$35,1)):
INDEX('DS2024'!$B$20:$B$35,MATCH(F27,'DS2024'!$A$20:$A$35,1)+1),
INDEX('DS2024'!$A$20:$A$35,MATCH(F27,'DS2024'!$A$20:$A$35,1)):
INDEX('DS2024'!$A$20:$A$35,MATCH(F27,'DS2024'!$A$20:$A$35,1)+1)),
IF($V$3=Database!$A$12,
_xlfn.FORECAST.LINEAR(
F27,
INDEX('DS2024'!$E$20:$E$35,MATCH(F27,'DS2024'!$D$20:$D$35,1)):
INDEX('DS2024'!$E$20:$E$35,MATCH(F27,'DS2024'!$D$20:$D$35,1)+1),
INDEX('DS2024'!$D$20:$D$35,MATCH(F27,'DS2024'!$D$20:$D$35,1)):
INDEX('DS2024'!$D$20:$D$35,MATCH(F27,'DS2024'!$D$20:$D$35,1)+1)),
IF($V$3=Database!$A$13,
_xlfn.FORECAST.LINEAR(
F27,
INDEX('DS2024'!$H$20:$H$35,MATCH(F27,'DS2024'!$G$20:$G$35,1)):
INDEX('DS2024'!$H$20:$H$35,MATCH(F27,'DS2024'!$G$20:$G$35,1)+1),
INDEX('DS2024'!$G$20:$G$35,MATCH(F27,'DS2024'!$G$20:$G$35,1)):
INDEX('DS2024'!$G$20:$G$35,MATCH(F27,'DS2024'!$G$20:$G$35,1)+1)),
IF($V$3=Database!$A$14,
_xlfn.FORECAST.LINEAR(
F27,
INDEX('DS2024'!$K$20:$K$35,MATCH(F27,'DS2024'!$J$20:$J$35,1)):
INDEX('DS2024'!$K$20:$K$35,MATCH(F27,'DS2024'!$J$20:$J$35,1)+1),
INDEX('DS2024'!$J$20:$J$35,MATCH(F27,'DS2024'!$J$20:$J$35,1)):
INDEX('DS2024'!$J$20:$J$35,MATCH(F27,'DS2024'!$J$20:$J$35,1)+1)),
IF($V$3=Database!$A$15,
_xlfn.FORECAST.LINEAR(
F27,
INDEX('DS2024'!$N$20:$N$35,MATCH(F27,'DS2024'!$M$20:$M$35,1)):
INDEX('DS2024'!$N$20:$N$35,MATCH(F27,'DS2024'!$M$20:$M$35,1)+1),
INDEX('DS2024'!$M$20:$M$35,MATCH(F27,'DS2024'!$M$20:$M$35,1)):
INDEX('DS2024'!$M$20:$M$35,MATCH(F27,'DS2024'!$M$20:$M$35,1)+1)),
IF($V$3=Database!$A$16,
_xlfn.FORECAST.LINEAR(
F27,
INDEX('DS2024'!$Q$20:$Q$35,MATCH(F27,'DS2024'!$P$20:$P$35,1)):
INDEX('DS2024'!$Q$20:$Q$35,MATCH(F27,'DS2024'!$P$20:$P$35,1)+1),
INDEX('DS2024'!$P$20:$P$35,MATCH(F27,'DS2024'!$P$20:$P$35,1)):
INDEX('DS2024'!$P$20:$P$35,MATCH(F27,'DS2024'!$P$20:$P$35,1)+1)),
IF($V$3=Database!$A$17,
_xlfn.FORECAST.LINEAR(
F27,
INDEX('DS2024'!$T$20:$T$35,MATCH(F27,'DS2024'!$S$20:$S$35,1)):
INDEX('DS2024'!$T$20:$T$35,MATCH(F27,'DS2024'!$S$20:$S$35,1)+1),
INDEX('DS2024'!$S$20:$S$35,MATCH(F27,'DS2024'!$S$20:$S$35,1)):
INDEX('DS2024'!$S$20:$S$35,MATCH(F27,'DS2024'!$S$20:$S$35,1)+1)),
IF($V$3=Database!$A$18,
_xlfn.FORECAST.LINEAR(
F27,
INDEX('DS2024'!$W$20:$W$35,MATCH(F27,'DS2024'!$V$20:$V$35,1)):
INDEX('DS2024'!$W$20:$W$35,MATCH(F27,'DS2024'!$V$20:$V$35,1)+1),
INDEX('DS2024'!$V$20:$V$35,MATCH(F27,'DS2024'!$V$20:$V$35,1)):
INDEX('DS2024'!$V$20:$V$35,MATCH(F27,'DS2024'!$V$20:$V$35,1)+1)),
IF($V$3=Database!$A$19,
_xlfn.FORECAST.LINEAR(
F27,
INDEX('DS2024'!$Z$20:$Z$35,MATCH(F27,'DS2024'!$Y$20:$Y$35,1)):
INDEX('DS2024'!$Z$20:$Z$35,MATCH(F27,'DS2024'!$Y$20:$Y$35,1)+1),
INDEX('DS2024'!$Y$20:$Y$35,MATCH(F27,'DS2024'!$Y$20:$Y$35,1)):
INDEX('DS2024'!$Y$20:$Y$35,MATCH(F27,'DS2024'!$Y$20:$Y$35,1)+1)),
IF($V$3=Database!$A$20,
_xlfn.FORECAST.LINEAR(
F27,
INDEX('DS2024'!$AC$20:$AC$35,MATCH(F27,'DS2024'!$AB$20:$AB$35,1)):
INDEX('DS2024'!$AC$20:$AC$35,MATCH(F27,'DS2024'!$AB$20:$AB$35,1)+1),
INDEX('DS2024'!$AB$20:$AB$35,MATCH(F27,'DS2024'!$AB$20:$AB$35,1)):
INDEX('DS2024'!$AB$20:$AB$35,MATCH(F27,'DS2024'!$AB$20:$AB$35,1)+1)),
IF($V$3=Database!$A$2,
_xlfn.FORECAST.LINEAR(
F27,
INDEX('DS2024'!$B$5:$B$15,MATCH(F27,'DS2024'!$A$5:$A$15,1)):
INDEX('DS2024'!$B$5:$B$15,MATCH(F27,'DS2024'!$A$5:$A$15,1)+1),
INDEX('DS2024'!$A$5:$A$15,MATCH(F27,'DS2024'!$A$5:$A$15,1)):
INDEX('DS2024'!$A$5:$A$15,MATCH(F27,'DS2024'!$A$5:$A$15,1)+1)),
IF($V$3=Database!$A$3,
_xlfn.FORECAST.LINEAR(
F27,
INDEX('DS2024'!$E$5:$E$15,MATCH(F27,'DS2024'!$D$5:$D$15,1)):
INDEX('DS2024'!$E$5:$E$15,MATCH(F27,'DS2024'!$D$5:$D$15,1)+1),
INDEX('DS2024'!$D$5:$D$15,MATCH(F27,'DS2024'!$D$5:$D$15,1)):
INDEX('DS2024'!$D$5:$D$15,MATCH(F27,'DS2024'!$D$5:$D$15,1)+1)),
IF($V$3=Database!$A$4,
_xlfn.FORECAST.LINEAR(
F27,
INDEX('DS2024'!$H$5:$H$15,MATCH(F27,'DS2024'!$G$5:$G$15,1)):
INDEX('DS2024'!$H$5:$H$15,MATCH(F27,'DS2024'!$G$5:$G$15,1)+1),
INDEX('DS2024'!$G$5:$G$15,MATCH(F27,'DS2024'!$G$5:$G$15,1)):
INDEX('DS2024'!$G$5:$G$15,MATCH(F27,'DS2024'!$G$5:$G$15,1)+1)),
IF($V$3=Database!$A$5,
_xlfn.FORECAST.LINEAR(
F27,
INDEX('DS2024'!$K$5:$K$15,MATCH(F27,'DS2024'!$J$5:$J$15,1)):
INDEX('DS2024'!$K$5:$K$15,MATCH(F27,'DS2024'!$J$5:$J$15,1)+1),
INDEX('DS2024'!$J$5:$J$15,MATCH(F27,'DS2024'!$J$5:$J$15,1)):
INDEX('DS2024'!$J$5:$J$15,MATCH(F27,'DS2024'!$J$5:$J$15,1)+1)),
IF($V$3=Database!$A$6,
_xlfn.FORECAST.LINEAR(
F27,
INDEX('DS2024'!$N$5:$N$15,MATCH(F27,'DS2024'!$M$5:$M$15,1)):
INDEX('DS2024'!$N$5:$N$15,MATCH(F27,'DS2024'!$M$5:$M$15,1)+1),
INDEX('DS2024'!$M$5:$M$15,MATCH(F27,'DS2024'!$M$5:$M$15,1)):
INDEX('DS2024'!$M$5:$M$15,MATCH(F27,'DS2024'!$M$5:$M$15,1)+1)),
IF($V$3=Database!$A$7,
_xlfn.FORECAST.LINEAR(
F27,
INDEX('DS2024'!$Q$5:$Q$15,MATCH(F27,'DS2024'!$P$5:$P$15,1)):
INDEX('DS2024'!$Q$5:$Q$15,MATCH(F27,'DS2024'!$P$5:$P$15,1)+1),
INDEX('DS2024'!$P$5:$P$15,MATCH(F27,'DS2024'!$P$5:$P$15,1)):
INDEX('DS2024'!$P$5:$P$15,MATCH(F27,'DS2024'!$P$5:$P$15,1)+1)),
IF($V$3=Database!$A$8,
_xlfn.FORECAST.LINEAR(
F27,
INDEX('DS2024'!$T$5:$T$15,MATCH(F27,'DS2024'!$S$5:$S$15,1)):
INDEX('DS2024'!$T$5:$T$15,MATCH(F27,'DS2024'!$S$5:$S$15,1)+1),
INDEX('DS2024'!$S$5:$S$15,MATCH(F27,'DS2024'!$S$5:$S$15,1)):
INDEX('DS2024'!$S$5:$S$15,MATCH(F27,'DS2024'!$S$5:$S$15,1)+1)),
IF($V$3=Database!$A$9,
_xlfn.FORECAST.LINEAR(
F27,
INDEX('DS2024'!$W$5:$W$15,MATCH(F27,'DS2024'!$V$5:$V$15,1)):
INDEX('DS2024'!$W$5:$W$15,MATCH(F27,'DS2024'!$V$5:$V$15,1)+1),
INDEX('DS2024'!$V$5:$V$15,MATCH(F27,'DS2024'!$V$5:$V$15,1)):
INDEX('DS2024'!$V$5:$V$15,MATCH(F27,'DS2024'!$V$5:$V$15,1)+1)),
IF($V$3=Database!$A$10,
_xlfn.FORECAST.LINEAR(
F27,
INDEX('DS2024'!$Z$5:$Z$15,MATCH(F27,'DS2024'!$Y$5:$Y$15,1)):
INDEX('DS2024'!$Z$5:$Z$15,MATCH(F27,'DS2024'!$Y$5:$Y$15,1)+1),
INDEX('DS2024'!$Y$5:$Y$15,MATCH(F27,'DS2024'!$Y$5:$Y$15,1)):
INDEX('DS2024'!$Y$5:$Y$15,MATCH(F27,'DS2024'!$Y$5:$Y$15,1)+1))
)))))))))))))))))))</f>
        <v>0.10499972013433551</v>
      </c>
      <c r="W27" s="50">
        <f>IF($W$3=Database!$A$11,
_xlfn.FORECAST.LINEAR(
H27,
INDEX('DS2024'!$B$20:$B$35,MATCH(H27,'DS2024'!$A$20:$A$35,1)):
INDEX('DS2024'!$B$20:$B$35,MATCH(H27,'DS2024'!$A$20:$A$35,1)+1),
INDEX('DS2024'!$A$20:$A$35,MATCH(H27,'DS2024'!$A$20:$A$35,1)):
INDEX('DS2024'!$A$20:$A$35,MATCH(H27,'DS2024'!$A$20:$A$35,1)+1)),
IF($W$3=Database!$A$12,
_xlfn.FORECAST.LINEAR(
H27,
INDEX('DS2024'!$E$20:$E$35,MATCH(H27,'DS2024'!$D$20:$D$35,1)):
INDEX('DS2024'!$E$20:$E$35,MATCH(H27,'DS2024'!$D$20:$D$35,1)+1),
INDEX('DS2024'!$D$20:$D$35,MATCH(H27,'DS2024'!$D$20:$D$35,1)):
INDEX('DS2024'!$D$20:$D$35,MATCH(H27,'DS2024'!$D$20:$D$35,1)+1)),
IF($W$3=Database!$A$13,
_xlfn.FORECAST.LINEAR(
H27,
INDEX('DS2024'!$H$20:$H$35,MATCH(H27,'DS2024'!$G$20:$G$35,1)):
INDEX('DS2024'!$H$20:$H$35,MATCH(H27,'DS2024'!$G$20:$G$35,1)+1),
INDEX('DS2024'!$G$20:$G$35,MATCH(H27,'DS2024'!$G$20:$G$35,1)):
INDEX('DS2024'!$G$20:$G$35,MATCH(H27,'DS2024'!$G$20:$G$35,1)+1)),
IF($W$3=Database!$A$14,
_xlfn.FORECAST.LINEAR(
H27,
INDEX('DS2024'!$K$20:$K$35,MATCH(H27,'DS2024'!$J$20:$J$35,1)):
INDEX('DS2024'!$K$20:$K$35,MATCH(H27,'DS2024'!$J$20:$J$35,1)+1),
INDEX('DS2024'!$J$20:$J$35,MATCH(H27,'DS2024'!$J$20:$J$35,1)):
INDEX('DS2024'!$J$20:$J$35,MATCH(H27,'DS2024'!$J$20:$J$35,1)+1)),
IF($W$3=Database!$A$15,
_xlfn.FORECAST.LINEAR(
H27,
INDEX('DS2024'!$N$20:$N$35,MATCH(H27,'DS2024'!$M$20:$M$35,1)):
INDEX('DS2024'!$N$20:$N$35,MATCH(H27,'DS2024'!$M$20:$M$35,1)+1),
INDEX('DS2024'!$M$20:$M$35,MATCH(H27,'DS2024'!$M$20:$M$35,1)):
INDEX('DS2024'!$M$20:$M$35,MATCH(H27,'DS2024'!$M$20:$M$35,1)+1)),
IF($W$3=Database!$A$16,
_xlfn.FORECAST.LINEAR(
H27,
INDEX('DS2024'!$Q$20:$Q$35,MATCH(H27,'DS2024'!$P$20:$P$35,1)):
INDEX('DS2024'!$Q$20:$Q$35,MATCH(H27,'DS2024'!$P$20:$P$35,1)+1),
INDEX('DS2024'!$P$20:$P$35,MATCH(H27,'DS2024'!$P$20:$P$35,1)):
INDEX('DS2024'!$P$20:$P$35,MATCH(H27,'DS2024'!$P$20:$P$35,1)+1)),
IF($W$3=Database!$A$17,
_xlfn.FORECAST.LINEAR(
H27,
INDEX('DS2024'!$T$20:$T$35,MATCH(H27,'DS2024'!$S$20:$S$35,1)):
INDEX('DS2024'!$T$20:$T$35,MATCH(H27,'DS2024'!$S$20:$S$35,1)+1),
INDEX('DS2024'!$S$20:$S$35,MATCH(H27,'DS2024'!$S$20:$S$35,1)):
INDEX('DS2024'!$S$20:$S$35,MATCH(H27,'DS2024'!$S$20:$S$35,1)+1)),
IF($W$3=Database!$A$18,
_xlfn.FORECAST.LINEAR(
H27,
INDEX('DS2024'!$W$20:$W$35,MATCH(H27,'DS2024'!$V$20:$V$35,1)):
INDEX('DS2024'!$W$20:$W$35,MATCH(H27,'DS2024'!$V$20:$V$35,1)+1),
INDEX('DS2024'!$V$20:$V$35,MATCH(H27,'DS2024'!$V$20:$V$35,1)):
INDEX('DS2024'!$V$20:$V$35,MATCH(H27,'DS2024'!$V$20:$V$35,1)+1)),
IF($W$3=Database!$A$19,
_xlfn.FORECAST.LINEAR(
H27,
INDEX('DS2024'!$Z$20:$Z$35,MATCH(H27,'DS2024'!$Y$20:$Y$35,1)):
INDEX('DS2024'!$Z$20:$Z$35,MATCH(H27,'DS2024'!$Y$20:$Y$35,1)+1),
INDEX('DS2024'!$Y$20:$Y$35,MATCH(H27,'DS2024'!$Y$20:$Y$35,1)):
INDEX('DS2024'!$Y$20:$Y$35,MATCH(H27,'DS2024'!$Y$20:$Y$35,1)+1)),
IF($W$3=Database!$A$20,
_xlfn.FORECAST.LINEAR(
H27,
INDEX('DS2024'!$AC$20:$AC$35,MATCH(H27,'DS2024'!$AB$20:$AB$35,1)):
INDEX('DS2024'!$AC$20:$AC$35,MATCH(H27,'DS2024'!$AB$20:$AB$35,1)+1),
INDEX('DS2024'!$AB$20:$AB$35,MATCH(H27,'DS2024'!$AB$20:$AB$35,1)):
INDEX('DS2024'!$AB$20:$AB$35,MATCH(H27,'DS2024'!$AB$20:$AB$35,1)+1)),
IF($W$3=Database!$A$2,
_xlfn.FORECAST.LINEAR(
H27,
INDEX('DS2024'!$B$5:$B$15,MATCH(H27,'DS2024'!$A$5:$A$15,1)):
INDEX('DS2024'!$B$5:$B$15,MATCH(H27,'DS2024'!$A$5:$A$15,1)+1),
INDEX('DS2024'!$A$5:$A$15,MATCH(H27,'DS2024'!$A$5:$A$15,1)):
INDEX('DS2024'!$A$5:$A$15,MATCH(H27,'DS2024'!$A$5:$A$15,1)+1)),
IF($W$3=Database!$A$3,
_xlfn.FORECAST.LINEAR(
H27,
INDEX('DS2024'!$E$5:$E$15,MATCH(H27,'DS2024'!$D$5:$D$15,1)):
INDEX('DS2024'!$E$5:$E$15,MATCH(H27,'DS2024'!$D$5:$D$15,1)+1),
INDEX('DS2024'!$D$5:$D$15,MATCH(H27,'DS2024'!$D$5:$D$15,1)):
INDEX('DS2024'!$D$5:$D$15,MATCH(H27,'DS2024'!$D$5:$D$15,1)+1)),
IF($W$3=Database!$A$4,
_xlfn.FORECAST.LINEAR(
H27,
INDEX('DS2024'!$H$5:$H$15,MATCH(H27,'DS2024'!$G$5:$G$15,1)):
INDEX('DS2024'!$H$5:$H$15,MATCH(H27,'DS2024'!$G$5:$G$15,1)+1),
INDEX('DS2024'!$G$5:$G$15,MATCH(H27,'DS2024'!$G$5:$G$15,1)):
INDEX('DS2024'!$G$5:$G$15,MATCH(H27,'DS2024'!$G$5:$G$15,1)+1)),
IF($W$3=Database!$A$5,
_xlfn.FORECAST.LINEAR(
H27,
INDEX('DS2024'!$K$5:$K$15,MATCH(H27,'DS2024'!$J$5:$J$15,1)):
INDEX('DS2024'!$K$5:$K$15,MATCH(H27,'DS2024'!$J$5:$J$15,1)+1),
INDEX('DS2024'!$J$5:$J$15,MATCH(H27,'DS2024'!$J$5:$J$15,1)):
INDEX('DS2024'!$J$5:$J$15,MATCH(H27,'DS2024'!$J$5:$J$15,1)+1)),
IF($W$3=Database!$A$6,
_xlfn.FORECAST.LINEAR(
H27,
INDEX('DS2024'!$N$5:$N$15,MATCH(H27,'DS2024'!$M$5:$M$15,1)):
INDEX('DS2024'!$N$5:$N$15,MATCH(H27,'DS2024'!$M$5:$M$15,1)+1),
INDEX('DS2024'!$M$5:$M$15,MATCH(H27,'DS2024'!$M$5:$M$15,1)):
INDEX('DS2024'!$M$5:$M$15,MATCH(H27,'DS2024'!$M$5:$M$15,1)+1)),
IF($W$3=Database!$A$7,
_xlfn.FORECAST.LINEAR(
H27,
INDEX('DS2024'!$Q$5:$Q$15,MATCH(H27,'DS2024'!$P$5:$P$15,1)):
INDEX('DS2024'!$Q$5:$Q$15,MATCH(H27,'DS2024'!$P$5:$P$15,1)+1),
INDEX('DS2024'!$P$5:$P$15,MATCH(H27,'DS2024'!$P$5:$P$15,1)):
INDEX('DS2024'!$P$5:$P$15,MATCH(H27,'DS2024'!$P$5:$P$15,1)+1)),
IF($W$3=Database!$A$8,
_xlfn.FORECAST.LINEAR(
H27,
INDEX('DS2024'!$T$5:$T$15,MATCH(H27,'DS2024'!$S$5:$S$15,1)):
INDEX('DS2024'!$T$5:$T$15,MATCH(H27,'DS2024'!$S$5:$S$15,1)+1),
INDEX('DS2024'!$S$5:$S$15,MATCH(H27,'DS2024'!$S$5:$S$15,1)):
INDEX('DS2024'!$S$5:$S$15,MATCH(H27,'DS2024'!$S$5:$S$15,1)+1)),
IF($W$3=Database!$A$9,
_xlfn.FORECAST.LINEAR(
H27,
INDEX('DS2024'!$W$5:$W$15,MATCH(H27,'DS2024'!$V$5:$V$15,1)):
INDEX('DS2024'!$W$5:$W$15,MATCH(H27,'DS2024'!$V$5:$V$15,1)+1),
INDEX('DS2024'!$V$5:$V$15,MATCH(H27,'DS2024'!$V$5:$V$15,1)):
INDEX('DS2024'!$V$5:$V$15,MATCH(H27,'DS2024'!$V$5:$V$15,1)+1)),
IF($W$3=Database!$A$10,
_xlfn.FORECAST.LINEAR(
H27,
INDEX('DS2024'!$Z$5:$Z$15,MATCH(H27,'DS2024'!$Y$5:$Y$15,1)):
INDEX('DS2024'!$Z$5:$Z$15,MATCH(H27,'DS2024'!$Y$5:$Y$15,1)+1),
INDEX('DS2024'!$Y$5:$Y$15,MATCH(H27,'DS2024'!$Y$5:$Y$15,1)):
INDEX('DS2024'!$Y$5:$Y$15,MATCH(H27,'DS2024'!$Y$5:$Y$15,1)+1))
)))))))))))))))))))</f>
        <v>0.10486662136776051</v>
      </c>
      <c r="X27" s="50">
        <f>IF($X$3=Database!$A$11,
_xlfn.FORECAST.LINEAR(
J27,
INDEX('DS2024'!$B$20:$B$35,MATCH(J27,'DS2024'!$A$20:$A$35,1)):
INDEX('DS2024'!$B$20:$B$35,MATCH(J27,'DS2024'!$A$20:$A$35,1)+1),
INDEX('DS2024'!$A$20:$A$35,MATCH(J27,'DS2024'!$A$20:$A$35,1)):
INDEX('DS2024'!$A$20:$A$35,MATCH(J27,'DS2024'!$A$20:$A$35,1)+1)),
IF($X$3=Database!$A$12,
_xlfn.FORECAST.LINEAR(
J27,
INDEX('DS2024'!$E$20:$E$35,MATCH(J27,'DS2024'!$D$20:$D$35,1)):
INDEX('DS2024'!$E$20:$E$35,MATCH(J27,'DS2024'!$D$20:$D$35,1)+1),
INDEX('DS2024'!$D$20:$D$35,MATCH(J27,'DS2024'!$D$20:$D$35,1)):
INDEX('DS2024'!$D$20:$D$35,MATCH(J27,'DS2024'!$D$20:$D$35,1)+1)),
IF($X$3=Database!$A$13,
_xlfn.FORECAST.LINEAR(
J27,
INDEX('DS2024'!$H$20:$H$35,MATCH(J27,'DS2024'!$G$20:$G$35,1)):
INDEX('DS2024'!$H$20:$H$35,MATCH(J27,'DS2024'!$G$20:$G$35,1)+1),
INDEX('DS2024'!$G$20:$G$35,MATCH(J27,'DS2024'!$G$20:$G$35,1)):
INDEX('DS2024'!$G$20:$G$35,MATCH(J27,'DS2024'!$G$20:$G$35,1)+1)),
IF($X$3=Database!$A$14,
_xlfn.FORECAST.LINEAR(
J27,
INDEX('DS2024'!$K$20:$K$35,MATCH(J27,'DS2024'!$J$20:$J$35,1)):
INDEX('DS2024'!$K$20:$K$35,MATCH(J27,'DS2024'!$J$20:$J$35,1)+1),
INDEX('DS2024'!$J$20:$J$35,MATCH(J27,'DS2024'!$J$20:$J$35,1)):
INDEX('DS2024'!$J$20:$J$35,MATCH(J27,'DS2024'!$J$20:$J$35,1)+1)),
IF($X$3=Database!$A$15,
_xlfn.FORECAST.LINEAR(
J27,
INDEX('DS2024'!$N$20:$N$35,MATCH(J27,'DS2024'!$M$20:$M$35,1)):
INDEX('DS2024'!$N$20:$N$35,MATCH(J27,'DS2024'!$M$20:$M$35,1)+1),
INDEX('DS2024'!$M$20:$M$35,MATCH(J27,'DS2024'!$M$20:$M$35,1)):
INDEX('DS2024'!$M$20:$M$35,MATCH(J27,'DS2024'!$M$20:$M$35,1)+1)),
IF($X$3=Database!$A$16,
_xlfn.FORECAST.LINEAR(
J27,
INDEX('DS2024'!$Q$20:$Q$35,MATCH(J27,'DS2024'!$P$20:$P$35,1)):
INDEX('DS2024'!$Q$20:$Q$35,MATCH(J27,'DS2024'!$P$20:$P$35,1)+1),
INDEX('DS2024'!$P$20:$P$35,MATCH(J27,'DS2024'!$P$20:$P$35,1)):
INDEX('DS2024'!$P$20:$P$35,MATCH(J27,'DS2024'!$P$20:$P$35,1)+1)),
IF($X$3=Database!$A$17,
_xlfn.FORECAST.LINEAR(
J27,
INDEX('DS2024'!$T$20:$T$35,MATCH(J27,'DS2024'!$S$20:$S$35,1)):
INDEX('DS2024'!$T$20:$T$35,MATCH(J27,'DS2024'!$S$20:$S$35,1)+1),
INDEX('DS2024'!$S$20:$S$35,MATCH(J27,'DS2024'!$S$20:$S$35,1)):
INDEX('DS2024'!$S$20:$S$35,MATCH(J27,'DS2024'!$S$20:$S$35,1)+1)),
IF($X$3=Database!$A$18,
_xlfn.FORECAST.LINEAR(
J27,
INDEX('DS2024'!$W$20:$W$35,MATCH(J27,'DS2024'!$V$20:$V$35,1)):
INDEX('DS2024'!$W$20:$W$35,MATCH(J27,'DS2024'!$V$20:$V$35,1)+1),
INDEX('DS2024'!$V$20:$V$35,MATCH(J27,'DS2024'!$V$20:$V$35,1)):
INDEX('DS2024'!$V$20:$V$35,MATCH(J27,'DS2024'!$V$20:$V$35,1)+1)),
IF($X$3=Database!$A$19,
_xlfn.FORECAST.LINEAR(
J27,
INDEX('DS2024'!$Z$20:$Z$35,MATCH(J27,'DS2024'!$Y$20:$Y$35,1)):
INDEX('DS2024'!$Z$20:$Z$35,MATCH(J27,'DS2024'!$Y$20:$Y$35,1)+1),
INDEX('DS2024'!$Y$20:$Y$35,MATCH(J27,'DS2024'!$Y$20:$Y$35,1)):
INDEX('DS2024'!$Y$20:$Y$35,MATCH(J27,'DS2024'!$Y$20:$Y$35,1)+1)),
IF($X$3=Database!$A$20,
_xlfn.FORECAST.LINEAR(
J27,
INDEX('DS2024'!$AC$20:$AC$35,MATCH(J27,'DS2024'!$AB$20:$AB$35,1)):
INDEX('DS2024'!$AC$20:$AC$35,MATCH(J27,'DS2024'!$AB$20:$AB$35,1)+1),
INDEX('DS2024'!$AB$20:$AB$35,MATCH(J27,'DS2024'!$AB$20:$AB$35,1)):
INDEX('DS2024'!$AB$20:$AB$35,MATCH(J27,'DS2024'!$AB$20:$AB$35,1)+1)),
IF($X$3=Database!$A$2,
_xlfn.FORECAST.LINEAR(
J27,
INDEX('DS2024'!$B$5:$B$15,MATCH(J27,'DS2024'!$A$5:$A$15,1)):
INDEX('DS2024'!$B$5:$B$15,MATCH(J27,'DS2024'!$A$5:$A$15,1)+1),
INDEX('DS2024'!$A$5:$A$15,MATCH(J27,'DS2024'!$A$5:$A$15,1)):
INDEX('DS2024'!$A$5:$A$15,MATCH(J27,'DS2024'!$A$5:$A$15,1)+1)),
IF($X$3=Database!$A$3,
_xlfn.FORECAST.LINEAR(
J27,
INDEX('DS2024'!$E$5:$E$15,MATCH(J27,'DS2024'!$D$5:$D$15,1)):
INDEX('DS2024'!$E$5:$E$15,MATCH(J27,'DS2024'!$D$5:$D$15,1)+1),
INDEX('DS2024'!$D$5:$D$15,MATCH(J27,'DS2024'!$D$5:$D$15,1)):
INDEX('DS2024'!$D$5:$D$15,MATCH(J27,'DS2024'!$D$5:$D$15,1)+1)),
IF($X$3=Database!$A$4,
_xlfn.FORECAST.LINEAR(
J27,
INDEX('DS2024'!$H$5:$H$15,MATCH(J27,'DS2024'!$G$5:$G$15,1)):
INDEX('DS2024'!$H$5:$H$15,MATCH(J27,'DS2024'!$G$5:$G$15,1)+1),
INDEX('DS2024'!$G$5:$G$15,MATCH(J27,'DS2024'!$G$5:$G$15,1)):
INDEX('DS2024'!$G$5:$G$15,MATCH(J27,'DS2024'!$G$5:$G$15,1)+1)),
IF($X$3=Database!$A$5,
_xlfn.FORECAST.LINEAR(
J27,
INDEX('DS2024'!$K$5:$K$15,MATCH(J27,'DS2024'!$J$5:$J$15,1)):
INDEX('DS2024'!$K$5:$K$15,MATCH(J27,'DS2024'!$J$5:$J$15,1)+1),
INDEX('DS2024'!$J$5:$J$15,MATCH(J27,'DS2024'!$J$5:$J$15,1)):
INDEX('DS2024'!$J$5:$J$15,MATCH(J27,'DS2024'!$J$5:$J$15,1)+1)),
IF($X$3=Database!$A$6,
_xlfn.FORECAST.LINEAR(
J27,
INDEX('DS2024'!$N$5:$N$15,MATCH(J27,'DS2024'!$M$5:$M$15,1)):
INDEX('DS2024'!$N$5:$N$15,MATCH(J27,'DS2024'!$M$5:$M$15,1)+1),
INDEX('DS2024'!$M$5:$M$15,MATCH(J27,'DS2024'!$M$5:$M$15,1)):
INDEX('DS2024'!$M$5:$M$15,MATCH(J27,'DS2024'!$M$5:$M$15,1)+1)),
IF($X$3=Database!$A$7,
_xlfn.FORECAST.LINEAR(
J27,
INDEX('DS2024'!$Q$5:$Q$15,MATCH(J27,'DS2024'!$P$5:$P$15,1)):
INDEX('DS2024'!$Q$5:$Q$15,MATCH(J27,'DS2024'!$P$5:$P$15,1)+1),
INDEX('DS2024'!$P$5:$P$15,MATCH(J27,'DS2024'!$P$5:$P$15,1)):
INDEX('DS2024'!$P$5:$P$15,MATCH(J27,'DS2024'!$P$5:$P$15,1)+1)),
IF($X$3=Database!$A$8,
_xlfn.FORECAST.LINEAR(
J27,
INDEX('DS2024'!$T$5:$T$15,MATCH(J27,'DS2024'!$S$5:$S$15,1)):
INDEX('DS2024'!$T$5:$T$15,MATCH(J27,'DS2024'!$S$5:$S$15,1)+1),
INDEX('DS2024'!$S$5:$S$15,MATCH(J27,'DS2024'!$S$5:$S$15,1)):
INDEX('DS2024'!$S$5:$S$15,MATCH(J27,'DS2024'!$S$5:$S$15,1)+1)),
IF($T$3=Database!$A$9,
_xlfn.FORECAST.LINEAR(
J27,
INDEX('DS2024'!$W$5:$W$15,MATCH(J27,'DS2024'!$V$5:$V$15,1)):
INDEX('DS2024'!$W$5:$W$15,MATCH(J27,'DS2024'!$V$5:$V$15,1)+1),
INDEX('DS2024'!$V$5:$V$15,MATCH(J27,'DS2024'!$V$5:$V$15,1)):
INDEX('DS2024'!$V$5:$V$15,MATCH(J27,'DS2024'!$V$5:$V$15,1)+1)),
IF($T$3=Database!$A$10,
_xlfn.FORECAST.LINEAR(
J27,
INDEX('DS2024'!$Z$5:$Z$15,MATCH(J27,'DS2024'!$Y$5:$Y$15,1)):
INDEX('DS2024'!$Z$5:$Z$15,MATCH(J27,'DS2024'!$Y$5:$Y$15,1)+1),
INDEX('DS2024'!$Y$5:$Y$15,MATCH(J27,'DS2024'!$Y$5:$Y$15,1)):
INDEX('DS2024'!$Y$5:$Y$15,MATCH(J27,'DS2024'!$Y$5:$Y$15,1)+1))
)))))))))))))))))))</f>
        <v>0.10385099324513371</v>
      </c>
      <c r="Y27" s="50">
        <f>IF($Y$3=Database!$A$11,
_xlfn.FORECAST.LINEAR(
L27,
INDEX('DS2024'!$B$20:$B$35,MATCH(L27,'DS2024'!$A$20:$A$35,1)):
INDEX('DS2024'!$B$20:$B$35,MATCH(L27,'DS2024'!$A$20:$A$35,1)+1),
INDEX('DS2024'!$A$20:$A$35,MATCH(L27,'DS2024'!$A$20:$A$35,1)):
INDEX('DS2024'!$A$20:$A$35,MATCH(L27,'DS2024'!$A$20:$A$35,1)+1)),
IF($Y$3=Database!$A$12,
_xlfn.FORECAST.LINEAR(
L27,
INDEX('DS2024'!$E$20:$E$35,MATCH(L27,'DS2024'!$D$20:$D$35,1)):
INDEX('DS2024'!$E$20:$E$35,MATCH(L27,'DS2024'!$D$20:$D$35,1)+1),
INDEX('DS2024'!$D$20:$D$35,MATCH(L27,'DS2024'!$D$20:$D$35,1)):
INDEX('DS2024'!$D$20:$D$35,MATCH(L27,'DS2024'!$D$20:$D$35,1)+1)),
IF($Y$3=Database!$A$13,
_xlfn.FORECAST.LINEAR(
L27,
INDEX('DS2024'!$H$20:$H$35,MATCH(L27,'DS2024'!$G$20:$G$35,1)):
INDEX('DS2024'!$H$20:$H$35,MATCH(L27,'DS2024'!$G$20:$G$35,1)+1),
INDEX('DS2024'!$G$20:$G$35,MATCH(L27,'DS2024'!$G$20:$G$35,1)):
INDEX('DS2024'!$G$20:$G$35,MATCH(L27,'DS2024'!$G$20:$G$35,1)+1)),
IF($Y$3=Database!$A$14,
_xlfn.FORECAST.LINEAR(
L27,
INDEX('DS2024'!$K$20:$K$35,MATCH(L27,'DS2024'!$J$20:$J$35,1)):
INDEX('DS2024'!$K$20:$K$35,MATCH(L27,'DS2024'!$J$20:$J$35,1)+1),
INDEX('DS2024'!$J$20:$J$35,MATCH(L27,'DS2024'!$J$20:$J$35,1)):
INDEX('DS2024'!$J$20:$J$35,MATCH(L27,'DS2024'!$J$20:$J$35,1)+1)),
IF($Y$3=Database!$A$15,
_xlfn.FORECAST.LINEAR(
L27,
INDEX('DS2024'!$N$20:$N$35,MATCH(L27,'DS2024'!$M$20:$M$35,1)):
INDEX('DS2024'!$N$20:$N$35,MATCH(L27,'DS2024'!$M$20:$M$35,1)+1),
INDEX('DS2024'!$M$20:$M$35,MATCH(L27,'DS2024'!$M$20:$M$35,1)):
INDEX('DS2024'!$M$20:$M$35,MATCH(L27,'DS2024'!$M$20:$M$35,1)+1)),
IF($Y$3=Database!$A$16,
_xlfn.FORECAST.LINEAR(
L27,
INDEX('DS2024'!$Q$20:$Q$35,MATCH(L27,'DS2024'!$P$20:$P$35,1)):
INDEX('DS2024'!$Q$20:$Q$35,MATCH(L27,'DS2024'!$P$20:$P$35,1)+1),
INDEX('DS2024'!$P$20:$P$35,MATCH(L27,'DS2024'!$P$20:$P$35,1)):
INDEX('DS2024'!$P$20:$P$35,MATCH(L27,'DS2024'!$P$20:$P$35,1)+1)),
IF($Y$3=Database!$A$17,
_xlfn.FORECAST.LINEAR(
L27,
INDEX('DS2024'!$T$20:$T$35,MATCH(L27,'DS2024'!$S$20:$S$35,1)):
INDEX('DS2024'!$T$20:$T$35,MATCH(L27,'DS2024'!$S$20:$S$35,1)+1),
INDEX('DS2024'!$S$20:$S$35,MATCH(L27,'DS2024'!$S$20:$S$35,1)):
INDEX('DS2024'!$S$20:$S$35,MATCH(L27,'DS2024'!$S$20:$S$35,1)+1)),
IF($Y$3=Database!$A$18,
_xlfn.FORECAST.LINEAR(
L27,
INDEX('DS2024'!$W$20:$W$35,MATCH(L27,'DS2024'!$V$20:$V$35,1)):
INDEX('DS2024'!$W$20:$W$35,MATCH(L27,'DS2024'!$V$20:$V$35,1)+1),
INDEX('DS2024'!$V$20:$V$35,MATCH(L27,'DS2024'!$V$20:$V$35,1)):
INDEX('DS2024'!$V$20:$V$35,MATCH(L27,'DS2024'!$V$20:$V$35,1)+1)),
IF($Y$3=Database!$A$19,
_xlfn.FORECAST.LINEAR(
L27,
INDEX('DS2024'!$Z$20:$Z$35,MATCH(L27,'DS2024'!$Y$20:$Y$35,1)):
INDEX('DS2024'!$Z$20:$Z$35,MATCH(L27,'DS2024'!$Y$20:$Y$35,1)+1),
INDEX('DS2024'!$Y$20:$Y$35,MATCH(L27,'DS2024'!$Y$20:$Y$35,1)):
INDEX('DS2024'!$Y$20:$Y$35,MATCH(L27,'DS2024'!$Y$20:$Y$35,1)+1)),
IF($Y$3=Database!$A$20,
_xlfn.FORECAST.LINEAR(
L27,
INDEX('DS2024'!$AC$20:$AC$35,MATCH(L27,'DS2024'!$AB$20:$AB$35,1)):
INDEX('DS2024'!$AC$20:$AC$35,MATCH(L27,'DS2024'!$AB$20:$AB$35,1)+1),
INDEX('DS2024'!$AB$20:$AB$35,MATCH(L27,'DS2024'!$AB$20:$AB$35,1)):
INDEX('DS2024'!$AB$20:$AB$35,MATCH(L27,'DS2024'!$AB$20:$AB$35,1)+1)),
IF($Y$3=Database!$A$2,
_xlfn.FORECAST.LINEAR(
L27,
INDEX('DS2024'!$B$5:$B$15,MATCH(L27,'DS2024'!$A$5:$A$15,1)):
INDEX('DS2024'!$B$5:$B$15,MATCH(L27,'DS2024'!$A$5:$A$15,1)+1),
INDEX('DS2024'!$A$5:$A$15,MATCH(L27,'DS2024'!$A$5:$A$15,1)):
INDEX('DS2024'!$A$5:$A$15,MATCH(L27,'DS2024'!$A$5:$A$15,1)+1)),
IF($Y$3=Database!$A$3,
_xlfn.FORECAST.LINEAR(
L27,
INDEX('DS2024'!$E$5:$E$15,MATCH(L27,'DS2024'!$D$5:$D$15,1)):
INDEX('DS2024'!$E$5:$E$15,MATCH(L27,'DS2024'!$D$5:$D$15,1)+1),
INDEX('DS2024'!$D$5:$D$15,MATCH(L27,'DS2024'!$D$5:$D$15,1)):
INDEX('DS2024'!$D$5:$D$15,MATCH(L27,'DS2024'!$D$5:$D$15,1)+1)),
IF($Y$3=Database!$A$4,
_xlfn.FORECAST.LINEAR(
L27,
INDEX('DS2024'!$H$5:$H$15,MATCH(L27,'DS2024'!$G$5:$G$15,1)):
INDEX('DS2024'!$H$5:$H$15,MATCH(L27,'DS2024'!$G$5:$G$15,1)+1),
INDEX('DS2024'!$G$5:$G$15,MATCH(L27,'DS2024'!$G$5:$G$15,1)):
INDEX('DS2024'!$G$5:$G$15,MATCH(L27,'DS2024'!$G$5:$G$15,1)+1)),
IF($Y$3=Database!$A$5,
_xlfn.FORECAST.LINEAR(
L27,
INDEX('DS2024'!$K$5:$K$15,MATCH(L27,'DS2024'!$J$5:$J$15,1)):
INDEX('DS2024'!$K$5:$K$15,MATCH(L27,'DS2024'!$J$5:$J$15,1)+1),
INDEX('DS2024'!$J$5:$J$15,MATCH(L27,'DS2024'!$J$5:$J$15,1)):
INDEX('DS2024'!$J$5:$J$15,MATCH(L27,'DS2024'!$J$5:$J$15,1)+1)),
IF($Y$3=Database!$A$6,
_xlfn.FORECAST.LINEAR(
L27,
INDEX('DS2024'!$N$5:$N$15,MATCH(L27,'DS2024'!$M$5:$M$15,1)):
INDEX('DS2024'!$N$5:$N$15,MATCH(L27,'DS2024'!$M$5:$M$15,1)+1),
INDEX('DS2024'!$M$5:$M$15,MATCH(L27,'DS2024'!$M$5:$M$15,1)):
INDEX('DS2024'!$M$5:$M$15,MATCH(L27,'DS2024'!$M$5:$M$15,1)+1)),
IF($Y$3=Database!$A$7,
_xlfn.FORECAST.LINEAR(
L27,
INDEX('DS2024'!$Q$5:$Q$15,MATCH(L27,'DS2024'!$P$5:$P$15,1)):
INDEX('DS2024'!$Q$5:$Q$15,MATCH(L27,'DS2024'!$P$5:$P$15,1)+1),
INDEX('DS2024'!$P$5:$P$15,MATCH(L27,'DS2024'!$P$5:$P$15,1)):
INDEX('DS2024'!$P$5:$P$15,MATCH(L27,'DS2024'!$P$5:$P$15,1)+1)),
IF($Y$3=Database!$A$8,
_xlfn.FORECAST.LINEAR(
L27,
INDEX('DS2024'!$T$5:$T$15,MATCH(L27,'DS2024'!$S$5:$S$15,1)):
INDEX('DS2024'!$T$5:$T$15,MATCH(L27,'DS2024'!$S$5:$S$15,1)+1),
INDEX('DS2024'!$S$5:$S$15,MATCH(L27,'DS2024'!$S$5:$S$15,1)):
INDEX('DS2024'!$S$5:$S$15,MATCH(L27,'DS2024'!$S$5:$S$15,1)+1)),
IF($T$3=Database!$A$9,
_xlfn.FORECAST.LINEAR(
L27,
INDEX('DS2024'!$W$5:$W$15,MATCH(L27,'DS2024'!$V$5:$V$15,1)):
INDEX('DS2024'!$W$5:$W$15,MATCH(L27,'DS2024'!$V$5:$V$15,1)+1),
INDEX('DS2024'!$V$5:$V$15,MATCH(L27,'DS2024'!$V$5:$V$15,1)):
INDEX('DS2024'!$V$5:$V$15,MATCH(L27,'DS2024'!$V$5:$V$15,1)+1)),
IF($T$3=Database!$A$10,
_xlfn.FORECAST.LINEAR(
L27,
INDEX('DS2024'!$Z$5:$Z$15,MATCH(L27,'DS2024'!$Y$5:$Y$15,1)):
INDEX('DS2024'!$Z$5:$Z$15,MATCH(L27,'DS2024'!$Y$5:$Y$15,1)+1),
INDEX('DS2024'!$Y$5:$Y$15,MATCH(L27,'DS2024'!$Y$5:$Y$15,1)):
INDEX('DS2024'!$Y$5:$Y$15,MATCH(L27,'DS2024'!$Y$5:$Y$15,1)+1))
)))))))))))))))))))</f>
        <v>0.1835848762346543</v>
      </c>
      <c r="Z27" s="50">
        <f>IF($Z$3=Database!$A$11,
_xlfn.FORECAST.LINEAR(
N27,
INDEX('DS2024'!$B$20:$B$35,MATCH(N27,'DS2024'!$A$20:$A$35,1)):
INDEX('DS2024'!$B$20:$B$35,MATCH(N27,'DS2024'!$A$20:$A$35,1)+1),
INDEX('DS2024'!$A$20:$A$35,MATCH(N27,'DS2024'!$A$20:$A$35,1)):
INDEX('DS2024'!$A$20:$A$35,MATCH(N27,'DS2024'!$A$20:$A$35,1)+1)),
IF($Z$3=Database!$A$12,
_xlfn.FORECAST.LINEAR(
N27,
INDEX('DS2024'!$E$20:$E$35,MATCH(N27,'DS2024'!$D$20:$D$35,1)):
INDEX('DS2024'!$E$20:$E$35,MATCH(N27,'DS2024'!$D$20:$D$35,1)+1),
INDEX('DS2024'!$D$20:$D$35,MATCH(N27,'DS2024'!$D$20:$D$35,1)):
INDEX('DS2024'!$D$20:$D$35,MATCH(N27,'DS2024'!$D$20:$D$35,1)+1)),
IF($Z$3=Database!$A$13,
_xlfn.FORECAST.LINEAR(
N27,
INDEX('DS2024'!$H$20:$H$35,MATCH(N27,'DS2024'!$G$20:$G$35,1)):
INDEX('DS2024'!$H$20:$H$35,MATCH(N27,'DS2024'!$G$20:$G$35,1)+1),
INDEX('DS2024'!$G$20:$G$35,MATCH(N27,'DS2024'!$G$20:$G$35,1)):
INDEX('DS2024'!$G$20:$G$35,MATCH(N27,'DS2024'!$G$20:$G$35,1)+1)),
IF($Z$3=Database!$A$14,
_xlfn.FORECAST.LINEAR(
N27,
INDEX('DS2024'!$K$20:$K$35,MATCH(N27,'DS2024'!$J$20:$J$35,1)):
INDEX('DS2024'!$K$20:$K$35,MATCH(N27,'DS2024'!$J$20:$J$35,1)+1),
INDEX('DS2024'!$J$20:$J$35,MATCH(N27,'DS2024'!$J$20:$J$35,1)):
INDEX('DS2024'!$J$20:$J$35,MATCH(N27,'DS2024'!$J$20:$J$35,1)+1)),
IF($Z$3=Database!$A$15,
_xlfn.FORECAST.LINEAR(
N27,
INDEX('DS2024'!$N$20:$N$35,MATCH(N27,'DS2024'!$M$20:$M$35,1)):
INDEX('DS2024'!$N$20:$N$35,MATCH(N27,'DS2024'!$M$20:$M$35,1)+1),
INDEX('DS2024'!$M$20:$M$35,MATCH(N27,'DS2024'!$M$20:$M$35,1)):
INDEX('DS2024'!$M$20:$M$35,MATCH(N27,'DS2024'!$M$20:$M$35,1)+1)),
IF($Z$3=Database!$A$16,
_xlfn.FORECAST.LINEAR(
N27,
INDEX('DS2024'!$Q$20:$Q$35,MATCH(N27,'DS2024'!$P$20:$P$35,1)):
INDEX('DS2024'!$Q$20:$Q$35,MATCH(N27,'DS2024'!$P$20:$P$35,1)+1),
INDEX('DS2024'!$P$20:$P$35,MATCH(N27,'DS2024'!$P$20:$P$35,1)):
INDEX('DS2024'!$P$20:$P$35,MATCH(N27,'DS2024'!$P$20:$P$35,1)+1)),
IF($Z$3=Database!$A$17,
_xlfn.FORECAST.LINEAR(
N27,
INDEX('DS2024'!$T$20:$T$35,MATCH(N27,'DS2024'!$S$20:$S$35,1)):
INDEX('DS2024'!$T$20:$T$35,MATCH(N27,'DS2024'!$S$20:$S$35,1)+1),
INDEX('DS2024'!$S$20:$S$35,MATCH(N27,'DS2024'!$S$20:$S$35,1)):
INDEX('DS2024'!$S$20:$S$35,MATCH(N27,'DS2024'!$S$20:$S$35,1)+1)),
IF($Z$3=Database!$A$18,
_xlfn.FORECAST.LINEAR(
N27,
INDEX('DS2024'!$W$20:$W$35,MATCH(N27,'DS2024'!$V$20:$V$35,1)):
INDEX('DS2024'!$W$20:$W$35,MATCH(N27,'DS2024'!$V$20:$V$35,1)+1),
INDEX('DS2024'!$V$20:$V$35,MATCH(N27,'DS2024'!$V$20:$V$35,1)):
INDEX('DS2024'!$V$20:$V$35,MATCH(N27,'DS2024'!$V$20:$V$35,1)+1)),
IF($Z$3=Database!$A$19,
_xlfn.FORECAST.LINEAR(
N27,
INDEX('DS2024'!$Z$20:$Z$35,MATCH(N27,'DS2024'!$Y$20:$Y$35,1)):
INDEX('DS2024'!$Z$20:$Z$35,MATCH(N27,'DS2024'!$Y$20:$Y$35,1)+1),
INDEX('DS2024'!$Y$20:$Y$35,MATCH(N27,'DS2024'!$Y$20:$Y$35,1)):
INDEX('DS2024'!$Y$20:$Y$35,MATCH(N27,'DS2024'!$Y$20:$Y$35,1)+1)),
IF($Z$3=Database!$A$20,
_xlfn.FORECAST.LINEAR(
N27,
INDEX('DS2024'!$AC$20:$AC$35,MATCH(N27,'DS2024'!$AB$20:$AB$35,1)):
INDEX('DS2024'!$AC$20:$AC$35,MATCH(N27,'DS2024'!$AB$20:$AB$35,1)+1),
INDEX('DS2024'!$AB$20:$AB$35,MATCH(N27,'DS2024'!$AB$20:$AB$35,1)):
INDEX('DS2024'!$AB$20:$AB$35,MATCH(N27,'DS2024'!$AB$20:$AB$35,1)+1)),
IF($Z$3=Database!$A$2,
_xlfn.FORECAST.LINEAR(
N27,
INDEX('DS2024'!$B$5:$B$15,MATCH(N27,'DS2024'!$A$5:$A$15,1)):
INDEX('DS2024'!$B$5:$B$15,MATCH(N27,'DS2024'!$A$5:$A$15,1)+1),
INDEX('DS2024'!$A$5:$A$15,MATCH(N27,'DS2024'!$A$5:$A$15,1)):
INDEX('DS2024'!$A$5:$A$15,MATCH(N27,'DS2024'!$A$5:$A$15,1)+1)),
IF($Z$3=Database!$A$3,
_xlfn.FORECAST.LINEAR(
N27,
INDEX('DS2024'!$E$5:$E$15,MATCH(N27,'DS2024'!$D$5:$D$15,1)):
INDEX('DS2024'!$E$5:$E$15,MATCH(N27,'DS2024'!$D$5:$D$15,1)+1),
INDEX('DS2024'!$D$5:$D$15,MATCH(N27,'DS2024'!$D$5:$D$15,1)):
INDEX('DS2024'!$D$5:$D$15,MATCH(N27,'DS2024'!$D$5:$D$15,1)+1)),
IF($Z$3=Database!$A$4,
_xlfn.FORECAST.LINEAR(
N27,
INDEX('DS2024'!$H$5:$H$15,MATCH(N27,'DS2024'!$G$5:$G$15,1)):
INDEX('DS2024'!$H$5:$H$15,MATCH(N27,'DS2024'!$G$5:$G$15,1)+1),
INDEX('DS2024'!$G$5:$G$15,MATCH(N27,'DS2024'!$G$5:$G$15,1)):
INDEX('DS2024'!$G$5:$G$15,MATCH(N27,'DS2024'!$G$5:$G$15,1)+1)),
IF($Z$3=Database!$A$5,
_xlfn.FORECAST.LINEAR(
N27,
INDEX('DS2024'!$K$5:$K$15,MATCH(N27,'DS2024'!$J$5:$J$15,1)):
INDEX('DS2024'!$K$5:$K$15,MATCH(N27,'DS2024'!$J$5:$J$15,1)+1),
INDEX('DS2024'!$J$5:$J$15,MATCH(N27,'DS2024'!$J$5:$J$15,1)):
INDEX('DS2024'!$J$5:$J$15,MATCH(N27,'DS2024'!$J$5:$J$15,1)+1)),
IF($Z$3=Database!$A$6,
_xlfn.FORECAST.LINEAR(
N27,
INDEX('DS2024'!$N$5:$N$15,MATCH(N27,'DS2024'!$M$5:$M$15,1)):
INDEX('DS2024'!$N$5:$N$15,MATCH(N27,'DS2024'!$M$5:$M$15,1)+1),
INDEX('DS2024'!$M$5:$M$15,MATCH(N27,'DS2024'!$M$5:$M$15,1)):
INDEX('DS2024'!$M$5:$M$15,MATCH(N27,'DS2024'!$M$5:$M$15,1)+1)),
IF($Z$3=Database!$A$7,
_xlfn.FORECAST.LINEAR(
N27,
INDEX('DS2024'!$Q$5:$Q$15,MATCH(N27,'DS2024'!$P$5:$P$15,1)):
INDEX('DS2024'!$Q$5:$Q$15,MATCH(N27,'DS2024'!$P$5:$P$15,1)+1),
INDEX('DS2024'!$P$5:$P$15,MATCH(N27,'DS2024'!$P$5:$P$15,1)):
INDEX('DS2024'!$P$5:$P$15,MATCH(N27,'DS2024'!$P$5:$P$15,1)+1)),
IF($Z$3=Database!$A$8,
_xlfn.FORECAST.LINEAR(
N27,
INDEX('DS2024'!$T$5:$T$15,MATCH(N27,'DS2024'!$S$5:$S$15,1)):
INDEX('DS2024'!$T$5:$T$15,MATCH(N27,'DS2024'!$S$5:$S$15,1)+1),
INDEX('DS2024'!$S$5:$S$15,MATCH(N27,'DS2024'!$S$5:$S$15,1)):
INDEX('DS2024'!$S$5:$S$15,MATCH(N27,'DS2024'!$S$5:$S$15,1)+1)),
IF($Z$3=Database!$A$9,
_xlfn.FORECAST.LINEAR(
N27,
INDEX('DS2024'!$W$5:$W$15,MATCH(N27,'DS2024'!$V$5:$V$15,1)):
INDEX('DS2024'!$W$5:$W$15,MATCH(N27,'DS2024'!$V$5:$V$15,1)+1),
INDEX('DS2024'!$V$5:$V$15,MATCH(N27,'DS2024'!$V$5:$V$15,1)):
INDEX('DS2024'!$V$5:$V$15,MATCH(N27,'DS2024'!$V$5:$V$15,1)+1)),
IF($Z$3=Database!$A$10,
_xlfn.FORECAST.LINEAR(
N27,
INDEX('DS2024'!$Z$5:$Z$15,MATCH(N27,'DS2024'!$Y$5:$Y$15,1)):
INDEX('DS2024'!$Z$5:$Z$15,MATCH(N27,'DS2024'!$Y$5:$Y$15,1)+1),
INDEX('DS2024'!$Y$5:$Y$15,MATCH(N27,'DS2024'!$Y$5:$Y$15,1)):
INDEX('DS2024'!$Y$5:$Y$15,MATCH(N27,'DS2024'!$Y$5:$Y$15,1)+1))
)))))))))))))))))))</f>
        <v>0.10343019305327952</v>
      </c>
      <c r="AA27" s="50">
        <f>IF($AA$3=Database!$A$11,
_xlfn.FORECAST.LINEAR(
P27,
INDEX('DS2024'!$B$20:$B$35,MATCH(P27,'DS2024'!$A$20:$A$35,1)):
INDEX('DS2024'!$B$20:$B$35,MATCH(P27,'DS2024'!$A$20:$A$35,1)+1),
INDEX('DS2024'!$A$20:$A$35,MATCH(P27,'DS2024'!$A$20:$A$35,1)):
INDEX('DS2024'!$A$20:$A$35,MATCH(P27,'DS2024'!$A$20:$A$35,1)+1)),
IF($AA$3=Database!$A$12,
_xlfn.FORECAST.LINEAR(
P27,
INDEX('DS2024'!$E$20:$E$35,MATCH(P27,'DS2024'!$D$20:$D$35,1)):
INDEX('DS2024'!$E$20:$E$35,MATCH(P27,'DS2024'!$D$20:$D$35,1)+1),
INDEX('DS2024'!$D$20:$D$35,MATCH(P27,'DS2024'!$D$20:$D$35,1)):
INDEX('DS2024'!$D$20:$D$35,MATCH(P27,'DS2024'!$D$20:$D$35,1)+1)),
IF($AA$3=Database!$A$13,
_xlfn.FORECAST.LINEAR(
P27,
INDEX('DS2024'!$H$20:$H$35,MATCH(P27,'DS2024'!$G$20:$G$35,1)):
INDEX('DS2024'!$H$20:$H$35,MATCH(P27,'DS2024'!$G$20:$G$35,1)+1),
INDEX('DS2024'!$G$20:$G$35,MATCH(P27,'DS2024'!$G$20:$G$35,1)):
INDEX('DS2024'!$G$20:$G$35,MATCH(P27,'DS2024'!$G$20:$G$35,1)+1)),
IF($AA$3=Database!$A$14,
_xlfn.FORECAST.LINEAR(
P27,
INDEX('DS2024'!$K$20:$K$35,MATCH(P27,'DS2024'!$J$20:$J$35,1)):
INDEX('DS2024'!$K$20:$K$35,MATCH(P27,'DS2024'!$J$20:$J$35,1)+1),
INDEX('DS2024'!$J$20:$J$35,MATCH(P27,'DS2024'!$J$20:$J$35,1)):
INDEX('DS2024'!$J$20:$J$35,MATCH(P27,'DS2024'!$J$20:$J$35,1)+1)),
IF($AA$3=Database!$A$15,
_xlfn.FORECAST.LINEAR(
P27,
INDEX('DS2024'!$N$20:$N$35,MATCH(P27,'DS2024'!$M$20:$M$35,1)):
INDEX('DS2024'!$N$20:$N$35,MATCH(P27,'DS2024'!$M$20:$M$35,1)+1),
INDEX('DS2024'!$M$20:$M$35,MATCH(P27,'DS2024'!$M$20:$M$35,1)):
INDEX('DS2024'!$M$20:$M$35,MATCH(P27,'DS2024'!$M$20:$M$35,1)+1)),
IF($AA$3=Database!$A$16,
_xlfn.FORECAST.LINEAR(
P27,
INDEX('DS2024'!$Q$20:$Q$35,MATCH(P27,'DS2024'!$P$20:$P$35,1)):
INDEX('DS2024'!$Q$20:$Q$35,MATCH(P27,'DS2024'!$P$20:$P$35,1)+1),
INDEX('DS2024'!$P$20:$P$35,MATCH(P27,'DS2024'!$P$20:$P$35,1)):
INDEX('DS2024'!$P$20:$P$35,MATCH(P27,'DS2024'!$P$20:$P$35,1)+1)),
IF($AA$3=Database!$A$17,
_xlfn.FORECAST.LINEAR(
P27,
INDEX('DS2024'!$T$20:$T$35,MATCH(P27,'DS2024'!$S$20:$S$35,1)):
INDEX('DS2024'!$T$20:$T$35,MATCH(P27,'DS2024'!$S$20:$S$35,1)+1),
INDEX('DS2024'!$S$20:$S$35,MATCH(P27,'DS2024'!$S$20:$S$35,1)):
INDEX('DS2024'!$S$20:$S$35,MATCH(P27,'DS2024'!$S$20:$S$35,1)+1)),
IF($AA$3=Database!$A$18,
_xlfn.FORECAST.LINEAR(
P27,
INDEX('DS2024'!$W$20:$W$35,MATCH(P27,'DS2024'!$V$20:$V$35,1)):
INDEX('DS2024'!$W$20:$W$35,MATCH(P27,'DS2024'!$V$20:$V$35,1)+1),
INDEX('DS2024'!$V$20:$V$35,MATCH(P27,'DS2024'!$V$20:$V$35,1)):
INDEX('DS2024'!$V$20:$V$35,MATCH(P27,'DS2024'!$V$20:$V$35,1)+1)),
IF($AA$3=Database!$A$19,
_xlfn.FORECAST.LINEAR(
P27,
INDEX('DS2024'!$Z$20:$Z$35,MATCH(P27,'DS2024'!$Y$20:$Y$35,1)):
INDEX('DS2024'!$Z$20:$Z$35,MATCH(P27,'DS2024'!$Y$20:$Y$35,1)+1),
INDEX('DS2024'!$Y$20:$Y$35,MATCH(P27,'DS2024'!$Y$20:$Y$35,1)):
INDEX('DS2024'!$Y$20:$Y$35,MATCH(P27,'DS2024'!$Y$20:$Y$35,1)+1)),
IF($AA$3=Database!$A$20,
_xlfn.FORECAST.LINEAR(
P27,
INDEX('DS2024'!$AC$20:$AC$35,MATCH(P27,'DS2024'!$AB$20:$AB$35,1)):
INDEX('DS2024'!$AC$20:$AC$35,MATCH(P27,'DS2024'!$AB$20:$AB$35,1)+1),
INDEX('DS2024'!$AB$20:$AB$35,MATCH(P27,'DS2024'!$AB$20:$AB$35,1)):
INDEX('DS2024'!$AB$20:$AB$35,MATCH(P27,'DS2024'!$AB$20:$AB$35,1)+1)),
IF($AA$3=Database!$A$2,
_xlfn.FORECAST.LINEAR(
P27,
INDEX('DS2024'!$B$5:$B$15,MATCH(P27,'DS2024'!$A$5:$A$15,1)):
INDEX('DS2024'!$B$5:$B$15,MATCH(P27,'DS2024'!$A$5:$A$15,1)+1),
INDEX('DS2024'!$A$5:$A$15,MATCH(P27,'DS2024'!$A$5:$A$15,1)):
INDEX('DS2024'!$A$5:$A$15,MATCH(P27,'DS2024'!$A$5:$A$15,1)+1)),
IF($AA$3=Database!$A$3,
_xlfn.FORECAST.LINEAR(
P27,
INDEX('DS2024'!$E$5:$E$15,MATCH(P27,'DS2024'!$D$5:$D$15,1)):
INDEX('DS2024'!$E$5:$E$15,MATCH(P27,'DS2024'!$D$5:$D$15,1)+1),
INDEX('DS2024'!$D$5:$D$15,MATCH(P27,'DS2024'!$D$5:$D$15,1)):
INDEX('DS2024'!$D$5:$D$15,MATCH(P27,'DS2024'!$D$5:$D$15,1)+1)),
IF($AA$3=Database!$A$4,
_xlfn.FORECAST.LINEAR(
P27,
INDEX('DS2024'!$H$5:$H$15,MATCH(P27,'DS2024'!$G$5:$G$15,1)):
INDEX('DS2024'!$H$5:$H$15,MATCH(P27,'DS2024'!$G$5:$G$15,1)+1),
INDEX('DS2024'!$G$5:$G$15,MATCH(P27,'DS2024'!$G$5:$G$15,1)):
INDEX('DS2024'!$G$5:$G$15,MATCH(P27,'DS2024'!$G$5:$G$15,1)+1)),
IF($AA$3=Database!$A$5,
_xlfn.FORECAST.LINEAR(
P27,
INDEX('DS2024'!$K$5:$K$15,MATCH(P27,'DS2024'!$J$5:$J$15,1)):
INDEX('DS2024'!$K$5:$K$15,MATCH(P27,'DS2024'!$J$5:$J$15,1)+1),
INDEX('DS2024'!$J$5:$J$15,MATCH(P27,'DS2024'!$J$5:$J$15,1)):
INDEX('DS2024'!$J$5:$J$15,MATCH(P27,'DS2024'!$J$5:$J$15,1)+1)),
IF($AA$3=Database!$A$6,
_xlfn.FORECAST.LINEAR(
P27,
INDEX('DS2024'!$N$5:$N$15,MATCH(P27,'DS2024'!$M$5:$M$15,1)):
INDEX('DS2024'!$N$5:$N$15,MATCH(P27,'DS2024'!$M$5:$M$15,1)+1),
INDEX('DS2024'!$M$5:$M$15,MATCH(P27,'DS2024'!$M$5:$M$15,1)):
INDEX('DS2024'!$M$5:$M$15,MATCH(P27,'DS2024'!$M$5:$M$15,1)+1)),
IF($AA$3=Database!$A$7,
_xlfn.FORECAST.LINEAR(
P27,
INDEX('DS2024'!$Q$5:$Q$15,MATCH(P27,'DS2024'!$P$5:$P$15,1)):
INDEX('DS2024'!$Q$5:$Q$15,MATCH(P27,'DS2024'!$P$5:$P$15,1)+1),
INDEX('DS2024'!$P$5:$P$15,MATCH(P27,'DS2024'!$P$5:$P$15,1)):
INDEX('DS2024'!$P$5:$P$15,MATCH(P27,'DS2024'!$P$5:$P$15,1)+1)),
IF($AA$3=Database!$A$8,
_xlfn.FORECAST.LINEAR(
P27,
INDEX('DS2024'!$T$5:$T$15,MATCH(P27,'DS2024'!$S$5:$S$15,1)):
INDEX('DS2024'!$T$5:$T$15,MATCH(P27,'DS2024'!$S$5:$S$15,1)+1),
INDEX('DS2024'!$S$5:$S$15,MATCH(P27,'DS2024'!$S$5:$S$15,1)):
INDEX('DS2024'!$S$5:$S$15,MATCH(P27,'DS2024'!$S$5:$S$15,1)+1)),
IF($AA$3=Database!$A$9,
_xlfn.FORECAST.LINEAR(
P27,
INDEX('DS2024'!$W$5:$W$15,MATCH(P27,'DS2024'!$V$5:$V$15,1)):
INDEX('DS2024'!$W$5:$W$15,MATCH(P27,'DS2024'!$V$5:$V$15,1)+1),
INDEX('DS2024'!$V$5:$V$15,MATCH(P27,'DS2024'!$V$5:$V$15,1)):
INDEX('DS2024'!$V$5:$V$15,MATCH(P27,'DS2024'!$V$5:$V$15,1)+1)),
IF($AA$3=Database!$A$10,
_xlfn.FORECAST.LINEAR(
P27,
INDEX('DS2024'!$Z$5:$Z$15,MATCH(P27,'DS2024'!$Y$5:$Y$15,1)):
INDEX('DS2024'!$Z$5:$Z$15,MATCH(P27,'DS2024'!$Y$5:$Y$15,1)+1),
INDEX('DS2024'!$Y$5:$Y$15,MATCH(P27,'DS2024'!$Y$5:$Y$15,1)):
INDEX('DS2024'!$Y$5:$Y$15,MATCH(P27,'DS2024'!$Y$5:$Y$15,1)+1))
)))))))))))))))))))</f>
        <v>0.10386498261321396</v>
      </c>
      <c r="AB27" s="50">
        <f>IF($AB$3=Database!$A$11,
_xlfn.FORECAST.LINEAR(
R27,
INDEX('DS2024'!$B$20:$B$35,MATCH(R27,'DS2024'!$A$20:$A$35,1)):
INDEX('DS2024'!$B$20:$B$35,MATCH(R27,'DS2024'!$A$20:$A$35,1)+1),
INDEX('DS2024'!$A$20:$A$35,MATCH(R27,'DS2024'!$A$20:$A$35,1)):
INDEX('DS2024'!$A$20:$A$35,MATCH(R27,'DS2024'!$A$20:$A$35,1)+1)),
IF($AB$3=Database!$A$12,
_xlfn.FORECAST.LINEAR(
R27,
INDEX('DS2024'!$E$20:$E$35,MATCH(R27,'DS2024'!$D$20:$D$35,1)):
INDEX('DS2024'!$E$20:$E$35,MATCH(R27,'DS2024'!$D$20:$D$35,1)+1),
INDEX('DS2024'!$D$20:$D$35,MATCH(R27,'DS2024'!$D$20:$D$35,1)):
INDEX('DS2024'!$D$20:$D$35,MATCH(R27,'DS2024'!$D$20:$D$35,1)+1)),
IF($AB$3=Database!$A$13,
_xlfn.FORECAST.LINEAR(
R27,
INDEX('DS2024'!$H$20:$H$35,MATCH(R27,'DS2024'!$G$20:$G$35,1)):
INDEX('DS2024'!$H$20:$H$35,MATCH(R27,'DS2024'!$G$20:$G$35,1)+1),
INDEX('DS2024'!$G$20:$G$35,MATCH(R27,'DS2024'!$G$20:$G$35,1)):
INDEX('DS2024'!$G$20:$G$35,MATCH(R27,'DS2024'!$G$20:$G$35,1)+1)),
IF($AB$3=Database!$A$14,
_xlfn.FORECAST.LINEAR(
R27,
INDEX('DS2024'!$K$20:$K$35,MATCH(R27,'DS2024'!$J$20:$J$35,1)):
INDEX('DS2024'!$K$20:$K$35,MATCH(R27,'DS2024'!$J$20:$J$35,1)+1),
INDEX('DS2024'!$J$20:$J$35,MATCH(R27,'DS2024'!$J$20:$J$35,1)):
INDEX('DS2024'!$J$20:$J$35,MATCH(R27,'DS2024'!$J$20:$J$35,1)+1)),
IF($AB$3=Database!$A$15,
_xlfn.FORECAST.LINEAR(
R27,
INDEX('DS2024'!$N$20:$N$35,MATCH(R27,'DS2024'!$M$20:$M$35,1)):
INDEX('DS2024'!$N$20:$N$35,MATCH(R27,'DS2024'!$M$20:$M$35,1)+1),
INDEX('DS2024'!$M$20:$M$35,MATCH(R27,'DS2024'!$M$20:$M$35,1)):
INDEX('DS2024'!$M$20:$M$35,MATCH(R27,'DS2024'!$M$20:$M$35,1)+1)),
IF($AB$3=Database!$A$16,
_xlfn.FORECAST.LINEAR(
R27,
INDEX('DS2024'!$Q$20:$Q$35,MATCH(R27,'DS2024'!$P$20:$P$35,1)):
INDEX('DS2024'!$Q$20:$Q$35,MATCH(R27,'DS2024'!$P$20:$P$35,1)+1),
INDEX('DS2024'!$P$20:$P$35,MATCH(R27,'DS2024'!$P$20:$P$35,1)):
INDEX('DS2024'!$P$20:$P$35,MATCH(R27,'DS2024'!$P$20:$P$35,1)+1)),
IF($AB$3=Database!$A$17,
_xlfn.FORECAST.LINEAR(
R27,
INDEX('DS2024'!$T$20:$T$35,MATCH(R27,'DS2024'!$S$20:$S$35,1)):
INDEX('DS2024'!$T$20:$T$35,MATCH(R27,'DS2024'!$S$20:$S$35,1)+1),
INDEX('DS2024'!$S$20:$S$35,MATCH(R27,'DS2024'!$S$20:$S$35,1)):
INDEX('DS2024'!$S$20:$S$35,MATCH(R27,'DS2024'!$S$20:$S$35,1)+1)),
IF($AB$3=Database!$A$18,
_xlfn.FORECAST.LINEAR(
R27,
INDEX('DS2024'!$W$20:$W$35,MATCH(R27,'DS2024'!$V$20:$V$35,1)):
INDEX('DS2024'!$W$20:$W$35,MATCH(R27,'DS2024'!$V$20:$V$35,1)+1),
INDEX('DS2024'!$V$20:$V$35,MATCH(R27,'DS2024'!$V$20:$V$35,1)):
INDEX('DS2024'!$V$20:$V$35,MATCH(R27,'DS2024'!$V$20:$V$35,1)+1)),
IF($AB$3=Database!$A$19,
_xlfn.FORECAST.LINEAR(
R27,
INDEX('DS2024'!$Z$20:$Z$35,MATCH(R27,'DS2024'!$Y$20:$Y$35,1)):
INDEX('DS2024'!$Z$20:$Z$35,MATCH(R27,'DS2024'!$Y$20:$Y$35,1)+1),
INDEX('DS2024'!$Y$20:$Y$35,MATCH(R27,'DS2024'!$Y$20:$Y$35,1)):
INDEX('DS2024'!$Y$20:$Y$35,MATCH(R27,'DS2024'!$Y$20:$Y$35,1)+1)),
IF($AB$3=Database!$A$20,
_xlfn.FORECAST.LINEAR(
R27,
INDEX('DS2024'!$AC$20:$AC$35,MATCH(R27,'DS2024'!$AB$20:$AB$35,1)):
INDEX('DS2024'!$AC$20:$AC$35,MATCH(R27,'DS2024'!$AB$20:$AB$35,1)+1),
INDEX('DS2024'!$AB$20:$AB$35,MATCH(R27,'DS2024'!$AB$20:$AB$35,1)):
INDEX('DS2024'!$AB$20:$AB$35,MATCH(R27,'DS2024'!$AB$20:$AB$35,1)+1)),
IF($AB$3=Database!$A$2,
_xlfn.FORECAST.LINEAR(
R27,
INDEX('DS2024'!$B$5:$B$15,MATCH(R27,'DS2024'!$A$5:$A$15,1)):
INDEX('DS2024'!$B$5:$B$15,MATCH(R27,'DS2024'!$A$5:$A$15,1)+1),
INDEX('DS2024'!$A$5:$A$15,MATCH(R27,'DS2024'!$A$5:$A$15,1)):
INDEX('DS2024'!$A$5:$A$15,MATCH(R27,'DS2024'!$A$5:$A$15,1)+1)),
IF($AB$3=Database!$A$3,
_xlfn.FORECAST.LINEAR(
R27,
INDEX('DS2024'!$E$5:$E$15,MATCH(R27,'DS2024'!$D$5:$D$15,1)):
INDEX('DS2024'!$E$5:$E$15,MATCH(R27,'DS2024'!$D$5:$D$15,1)+1),
INDEX('DS2024'!$D$5:$D$15,MATCH(R27,'DS2024'!$D$5:$D$15,1)):
INDEX('DS2024'!$D$5:$D$15,MATCH(R27,'DS2024'!$D$5:$D$15,1)+1)),
IF($AB$3=Database!$A$4,
_xlfn.FORECAST.LINEAR(
R27,
INDEX('DS2024'!$H$5:$H$15,MATCH(R27,'DS2024'!$G$5:$G$15,1)):
INDEX('DS2024'!$H$5:$H$15,MATCH(R27,'DS2024'!$G$5:$G$15,1)+1),
INDEX('DS2024'!$G$5:$G$15,MATCH(R27,'DS2024'!$G$5:$G$15,1)):
INDEX('DS2024'!$G$5:$G$15,MATCH(R27,'DS2024'!$G$5:$G$15,1)+1)),
IF($AB$3=Database!$A$5,
_xlfn.FORECAST.LINEAR(
R27,
INDEX('DS2024'!$K$5:$K$15,MATCH(R27,'DS2024'!$J$5:$J$15,1)):
INDEX('DS2024'!$K$5:$K$15,MATCH(R27,'DS2024'!$J$5:$J$15,1)+1),
INDEX('DS2024'!$J$5:$J$15,MATCH(R27,'DS2024'!$J$5:$J$15,1)):
INDEX('DS2024'!$J$5:$J$15,MATCH(R27,'DS2024'!$J$5:$J$15,1)+1)),
IF($AB$3=Database!$A$6,
_xlfn.FORECAST.LINEAR(
R27,
INDEX('DS2024'!$N$5:$N$15,MATCH(R27,'DS2024'!$M$5:$M$15,1)):
INDEX('DS2024'!$N$5:$N$15,MATCH(R27,'DS2024'!$M$5:$M$15,1)+1),
INDEX('DS2024'!$M$5:$M$15,MATCH(R27,'DS2024'!$M$5:$M$15,1)):
INDEX('DS2024'!$M$5:$M$15,MATCH(R27,'DS2024'!$M$5:$M$15,1)+1)),
IF($AB$3=Database!$A$7,
_xlfn.FORECAST.LINEAR(
R27,
INDEX('DS2024'!$Q$5:$Q$15,MATCH(R27,'DS2024'!$P$5:$P$15,1)):
INDEX('DS2024'!$Q$5:$Q$15,MATCH(R27,'DS2024'!$P$5:$P$15,1)+1),
INDEX('DS2024'!$P$5:$P$15,MATCH(R27,'DS2024'!$P$5:$P$15,1)):
INDEX('DS2024'!$P$5:$P$15,MATCH(R27,'DS2024'!$P$5:$P$15,1)+1)),
IF($AB$3=Database!$A$8,
_xlfn.FORECAST.LINEAR(
R27,
INDEX('DS2024'!$T$5:$T$15,MATCH(R27,'DS2024'!$S$5:$S$15,1)):
INDEX('DS2024'!$T$5:$T$15,MATCH(R27,'DS2024'!$S$5:$S$15,1)+1),
INDEX('DS2024'!$S$5:$S$15,MATCH(R27,'DS2024'!$S$5:$S$15,1)):
INDEX('DS2024'!$S$5:$S$15,MATCH(R27,'DS2024'!$S$5:$S$15,1)+1)),
IF($AB$3=Database!$A$9,
_xlfn.FORECAST.LINEAR(
R27,
INDEX('DS2024'!$W$5:$W$15,MATCH(R27,'DS2024'!$V$5:$V$15,1)):
INDEX('DS2024'!$W$5:$W$15,MATCH(R27,'DS2024'!$V$5:$V$15,1)+1),
INDEX('DS2024'!$V$5:$V$15,MATCH(R27,'DS2024'!$V$5:$V$15,1)):
INDEX('DS2024'!$V$5:$V$15,MATCH(R27,'DS2024'!$V$5:$V$15,1)+1)),
IF($AB$3=Database!$A$10,
_xlfn.FORECAST.LINEAR(
R27,
INDEX('DS2024'!$Z$5:$Z$15,MATCH(R27,'DS2024'!$Y$5:$Y$15,1)):
INDEX('DS2024'!$Z$5:$Z$15,MATCH(R27,'DS2024'!$Y$5:$Y$15,1)+1),
INDEX('DS2024'!$Y$5:$Y$15,MATCH(R27,'DS2024'!$Y$5:$Y$15,1)):
INDEX('DS2024'!$Y$5:$Y$15,MATCH(R27,'DS2024'!$Y$5:$Y$15,1)+1))
)))))))))))))))))))</f>
        <v>0.10482185538990368</v>
      </c>
      <c r="AC27" s="82">
        <f t="shared" si="0"/>
        <v>0.46475480384158185</v>
      </c>
      <c r="AD27" s="82">
        <f t="shared" si="1"/>
        <v>0.46553968493243275</v>
      </c>
      <c r="AE27" s="82">
        <f t="shared" si="2"/>
        <v>0.33579701581460353</v>
      </c>
      <c r="AF27" s="82">
        <f t="shared" si="3"/>
        <v>0.46484178633476703</v>
      </c>
      <c r="AG27" s="82">
        <f t="shared" si="4"/>
        <v>0.46360840176342999</v>
      </c>
      <c r="AH27" s="82">
        <f t="shared" si="5"/>
        <v>0.20112945916849898</v>
      </c>
      <c r="AI27" s="82">
        <f t="shared" si="6"/>
        <v>0.46309737961596698</v>
      </c>
      <c r="AJ27" s="83">
        <f t="shared" si="7"/>
        <v>0.46362539053163027</v>
      </c>
      <c r="AK27" s="83">
        <f t="shared" si="8"/>
        <v>0.46478742227652631</v>
      </c>
      <c r="AL27" s="42"/>
      <c r="AM27" s="42"/>
      <c r="AN27" s="42"/>
      <c r="AO27" s="42"/>
      <c r="AP27" s="42"/>
      <c r="AQ27" s="42"/>
      <c r="AR27" s="42"/>
      <c r="AS27" s="42"/>
      <c r="AT27" s="42"/>
      <c r="BD27" s="83" t="e">
        <f>#REF!/10</f>
        <v>#REF!</v>
      </c>
      <c r="BE27" s="83" t="e">
        <f>#REF!/10</f>
        <v>#REF!</v>
      </c>
      <c r="BF27" s="83" t="e">
        <f>#REF!/10</f>
        <v>#REF!</v>
      </c>
      <c r="BG27" s="83" t="e">
        <f>#REF!/10</f>
        <v>#REF!</v>
      </c>
      <c r="BH27" s="83">
        <f t="shared" si="9"/>
        <v>0</v>
      </c>
      <c r="BI27" s="83">
        <f t="shared" si="10"/>
        <v>0</v>
      </c>
      <c r="BJ27" s="83">
        <f t="shared" si="11"/>
        <v>0</v>
      </c>
      <c r="BK27" s="83">
        <f t="shared" si="12"/>
        <v>0</v>
      </c>
      <c r="BL27" s="83">
        <f t="shared" si="13"/>
        <v>0</v>
      </c>
    </row>
    <row r="28" spans="1:64" ht="14.25" customHeight="1">
      <c r="A28" s="31">
        <v>22</v>
      </c>
      <c r="B28" s="42">
        <f>'Evaluasi 100 C'!B28</f>
        <v>108.57899999999999</v>
      </c>
      <c r="C28" s="42">
        <f>'Evaluasi 100 C'!C28</f>
        <v>-0.3599860827834433</v>
      </c>
      <c r="D28" s="42">
        <f>'Evaluasi 100 C'!E28</f>
        <v>109.633</v>
      </c>
      <c r="E28" s="42">
        <f>'Evaluasi 100 C'!F28</f>
        <v>-0.36011253749250149</v>
      </c>
      <c r="F28" s="42">
        <f>'Evaluasi 100 C'!H28</f>
        <v>108.32599999999999</v>
      </c>
      <c r="G28" s="42">
        <f>'Evaluasi 100 C'!I28</f>
        <v>-0.23133672370467867</v>
      </c>
      <c r="H28" s="42">
        <f>'Evaluasi 100 C'!K28</f>
        <v>108.746</v>
      </c>
      <c r="I28" s="42">
        <f>'Evaluasi 100 C'!L28</f>
        <v>-0.36000611877624472</v>
      </c>
      <c r="J28" s="42">
        <f>'Evaluasi 100 C'!N28</f>
        <v>107.084</v>
      </c>
      <c r="K28" s="42">
        <f>'Evaluasi 100 C'!O28</f>
        <v>-0.35980671865626873</v>
      </c>
      <c r="L28" s="42">
        <f>'Evaluasi 100 C'!Q28</f>
        <v>108.438</v>
      </c>
      <c r="M28" s="42">
        <f>'Evaluasi 100 C'!R28</f>
        <v>-1.8101869606903159E-2</v>
      </c>
      <c r="N28" s="42">
        <f>'Evaluasi 100 C'!T28</f>
        <v>106.422</v>
      </c>
      <c r="O28" s="42">
        <f>'Evaluasi 100 C'!U28</f>
        <v>-0.35972729454109176</v>
      </c>
      <c r="P28" s="42">
        <f>'Evaluasi 100 C'!W28</f>
        <v>107.136</v>
      </c>
      <c r="Q28" s="42">
        <f>'Evaluasi 100 C'!X28</f>
        <v>-0.35981295740851826</v>
      </c>
      <c r="R28" s="42">
        <f>'Evaluasi 100 C'!Z28</f>
        <v>108.59099999999999</v>
      </c>
      <c r="S28" s="50">
        <f>'Evaluasi 100 C'!AA28</f>
        <v>-0.35998752249550087</v>
      </c>
      <c r="T28" s="50">
        <f>IF($T$3=Database!$A$11,
_xlfn.FORECAST.LINEAR(
B28,
INDEX('DS2024'!$B$20:$B$35,MATCH(B28,'DS2024'!$A$20:$A$35,1)):
INDEX('DS2024'!$B$20:$B$35,MATCH(B28,'DS2024'!$A$20:$A$35,1)+1),
INDEX('DS2024'!$A$20:$A$35,MATCH(B28,'DS2024'!$A$20:$A$35,1)):
INDEX('DS2024'!$A$20:$A$35,MATCH(B28,'DS2024'!$A$20:$A$35,1)+1)),
IF($T$3=Database!$A$12,
_xlfn.FORECAST.LINEAR(
B28,
INDEX('DS2024'!$E$20:$E$35,MATCH(B28,'DS2024'!$D$20:$D$35,1)):
INDEX('DS2024'!$E$20:$E$35,MATCH(B28,'DS2024'!$D$20:$D$35,1)+1),
INDEX('DS2024'!$D$20:$D$35,MATCH(B28,'DS2024'!$D$20:$D$35,1)):
INDEX('DS2024'!$D$20:$D$35,MATCH(B28,'DS2024'!$D$20:$D$35,1)+1)),
IF($T$3=Database!$A$13,
_xlfn.FORECAST.LINEAR(
B28,
INDEX('DS2024'!$H$20:$H$35,MATCH(B28,'DS2024'!$G$20:$G$35,1)):
INDEX('DS2024'!$H$20:$H$35,MATCH(B28,'DS2024'!$G$20:$G$35,1)+1),
INDEX('DS2024'!$G$20:$G$35,MATCH(B28,'DS2024'!$G$20:$G$35,1)):
INDEX('DS2024'!$G$20:$G$35,MATCH(B28,'DS2024'!$G$20:$G$35,1)+1)),
IF($T$3=Database!$A$14,
_xlfn.FORECAST.LINEAR(
B28,
INDEX('DS2024'!$K$20:$K$35,MATCH(B28,'DS2024'!$J$20:$J$35,1)):
INDEX('DS2024'!$K$20:$K$35,MATCH(B28,'DS2024'!$J$20:$J$35,1)+1),
INDEX('DS2024'!$J$20:$J$35,MATCH(B28,'DS2024'!$J$20:$J$35,1)):
INDEX('DS2024'!$J$20:$J$35,MATCH(B28,'DS2024'!$J$20:$J$35,1)+1)),
IF($T$3=Database!$A$15,
_xlfn.FORECAST.LINEAR(
B28,
INDEX('DS2024'!$N$20:$N$35,MATCH(B28,'DS2024'!$M$20:$M$35,1)):
INDEX('DS2024'!$N$20:$N$35,MATCH(B28,'DS2024'!$M$20:$M$35,1)+1),
INDEX('DS2024'!$M$20:$M$35,MATCH(B28,'DS2024'!$M$20:$M$35,1)):
INDEX('DS2024'!$M$20:$M$35,MATCH(B28,'DS2024'!$M$20:$M$35,1)+1)),
IF($T$3=Database!$A$16,
_xlfn.FORECAST.LINEAR(
B28,
INDEX('DS2024'!$Q$20:$Q$35,MATCH(B28,'DS2024'!$P$20:$P$35,1)):
INDEX('DS2024'!$Q$20:$Q$35,MATCH(B28,'DS2024'!$P$20:$P$35,1)+1),
INDEX('DS2024'!$P$20:$P$35,MATCH(B28,'DS2024'!$P$20:$P$35,1)):
INDEX('DS2024'!$P$20:$P$35,MATCH(B28,'DS2024'!$P$20:$P$35,1)+1)),
IF($T$3=Database!$A$17,
_xlfn.FORECAST.LINEAR(
B28,
INDEX('DS2024'!$T$20:$T$35,MATCH(B28,'DS2024'!$S$20:$S$35,1)):
INDEX('DS2024'!$T$20:$T$35,MATCH(B28,'DS2024'!$S$20:$S$35,1)+1),
INDEX('DS2024'!$S$20:$S$35,MATCH(B28,'DS2024'!$S$20:$S$35,1)):
INDEX('DS2024'!$S$20:$S$35,MATCH(B28,'DS2024'!$S$20:$S$35,1)+1)),
IF($T$3=Database!$A$18,
_xlfn.FORECAST.LINEAR(
B28,
INDEX('DS2024'!$W$20:$W$35,MATCH(B28,'DS2024'!$V$20:$V$35,1)):
INDEX('DS2024'!$W$20:$W$35,MATCH(B28,'DS2024'!$V$20:$V$35,1)+1),
INDEX('DS2024'!$V$20:$V$35,MATCH(B28,'DS2024'!$V$20:$V$35,1)):
INDEX('DS2024'!$V$20:$V$35,MATCH(B28,'DS2024'!$V$20:$V$35,1)+1)),
IF($T$3=Database!$A$19,
_xlfn.FORECAST.LINEAR(
B28,
INDEX('DS2024'!$Z$20:$Z$35,MATCH(B28,'DS2024'!$Y$20:$Y$35,1)):
INDEX('DS2024'!$Z$20:$Z$35,MATCH(B28,'DS2024'!$Y$20:$Y$35,1)+1),
INDEX('DS2024'!$Y$20:$Y$35,MATCH(B28,'DS2024'!$Y$20:$Y$35,1)):
INDEX('DS2024'!$Y$20:$Y$35,MATCH(B28,'DS2024'!$Y$20:$Y$35,1)+1)),
IF($T$3=Database!$A$20,
_xlfn.FORECAST.LINEAR(
B28,
INDEX('DS2024'!$AC$20:$AC$35,MATCH(B28,'DS2024'!$AB$20:$AB$35,1)):
INDEX('DS2024'!$AC$20:$AC$35,MATCH(B28,'DS2024'!$AB$20:$AB$35,1)+1),
INDEX('DS2024'!$AB$20:$AB$35,MATCH(B28,'DS2024'!$AB$20:$AB$35,1)):
INDEX('DS2024'!$AB$20:$AB$35,MATCH(B28,'DS2024'!$AB$20:$AB$35,1)+1)),
IF($T$3=Database!$A$2,
_xlfn.FORECAST.LINEAR(
B28,
INDEX('DS2024'!$B$5:$B$15,MATCH(B28,'DS2024'!$A$5:$A$15,1)):
INDEX('DS2024'!$B$5:$B$15,MATCH(B28,'DS2024'!$A$5:$A$15,1)+1),
INDEX('DS2024'!$A$5:$A$15,MATCH(B28,'DS2024'!$A$5:$A$15,1)):
INDEX('DS2024'!$A$5:$A$15,MATCH(B28,'DS2024'!$A$5:$A$15,1)+1)),
IF($T$3=Database!$A$3,
_xlfn.FORECAST.LINEAR(
B28,
INDEX('DS2024'!$E$5:$E$15,MATCH(B28,'DS2024'!$D$5:$D$15,1)):
INDEX('DS2024'!$E$5:$E$15,MATCH(B28,'DS2024'!$D$5:$D$15,1)+1),
INDEX('DS2024'!$D$5:$D$15,MATCH(B28,'DS2024'!$D$5:$D$15,1)):
INDEX('DS2024'!$D$5:$D$15,MATCH(B28,'DS2024'!$D$5:$D$15,1)+1)),
IF($T$3=Database!$A$4,
_xlfn.FORECAST.LINEAR(
B28,
INDEX('DS2024'!$H$5:$H$15,MATCH(B28,'DS2024'!$G$5:$G$15,1)):
INDEX('DS2024'!$H$5:$H$15,MATCH(B28,'DS2024'!$G$5:$G$15,1)+1),
INDEX('DS2024'!$G$5:$G$15,MATCH(B28,'DS2024'!$G$5:$G$15,1)):
INDEX('DS2024'!$G$5:$G$15,MATCH(B28,'DS2024'!$G$5:$G$15,1)+1)),
IF($T$3=Database!$A$5,
_xlfn.FORECAST.LINEAR(
B28,
INDEX('DS2024'!$K$5:$K$15,MATCH(B28,'DS2024'!$J$5:$J$15,1)):
INDEX('DS2024'!$K$5:$K$15,MATCH(B28,'DS2024'!$J$5:$J$15,1)+1),
INDEX('DS2024'!$J$5:$J$15,MATCH(B28,'DS2024'!$J$5:$J$15,1)):
INDEX('DS2024'!$J$5:$J$15,MATCH(B28,'DS2024'!$J$5:$J$15,1)+1)),
IF($T$3=Database!$A$6,
_xlfn.FORECAST.LINEAR(
B28,
INDEX('DS2024'!$N$5:$N$15,MATCH(B28,'DS2024'!$M$5:$M$15,1)):
INDEX('DS2024'!$N$5:$N$15,MATCH(B28,'DS2024'!$M$5:$M$15,1)+1),
INDEX('DS2024'!$M$5:$M$15,MATCH(B28,'DS2024'!$M$5:$M$15,1)):
INDEX('DS2024'!$M$5:$M$15,MATCH(B28,'DS2024'!$M$5:$M$15,1)+1)),
IF($T$3=Database!$A$7,
_xlfn.FORECAST.LINEAR(
B28,
INDEX('DS2024'!$Q$5:$Q$15,MATCH(B28,'DS2024'!$P$5:$P$15,1)):
INDEX('DS2024'!$Q$5:$Q$15,MATCH(B28,'DS2024'!$P$5:$P$15,1)+1),
INDEX('DS2024'!$P$5:$P$15,MATCH(B28,'DS2024'!$P$5:$P$15,1)):
INDEX('DS2024'!$P$5:$P$15,MATCH(B28,'DS2024'!$P$5:$P$15,1)+1)),
IF($T$3=Database!$A$8,
_xlfn.FORECAST.LINEAR(
B28,
INDEX('DS2024'!$T$5:$T$15,MATCH(B28,'DS2024'!$S$5:$S$15,1)):
INDEX('DS2024'!$T$5:$T$15,MATCH(B28,'DS2024'!$S$5:$S$15,1)+1),
INDEX('DS2024'!$S$5:$S$15,MATCH(B28,'DS2024'!$S$5:$S$15,1)):
INDEX('DS2024'!$S$5:$S$15,MATCH(B28,'DS2024'!$S$5:$S$15,1)+1)),
IF($T$3=Database!$A$9,
_xlfn.FORECAST.LINEAR(
B28,
INDEX('DS2024'!$W$5:$W$15,MATCH(B28,'DS2024'!$V$5:$V$15,1)):
INDEX('DS2024'!$W$5:$W$15,MATCH(B28,'DS2024'!$V$5:$V$15,1)+1),
INDEX('DS2024'!$V$5:$V$15,MATCH(B28,'DS2024'!$V$5:$V$15,1)):
INDEX('DS2024'!$V$5:$V$15,MATCH(B28,'DS2024'!$V$5:$V$15,1)+1)),
IF($T$3=Database!$A$10,
_xlfn.FORECAST.LINEAR(
B28,
INDEX('DS2024'!$Z$5:$Z$15,MATCH(B28,'DS2024'!$Y$5:$Y$15,1)):
INDEX('DS2024'!$Z$5:$Z$15,MATCH(B28,'DS2024'!$Y$5:$Y$15,1)+1),
INDEX('DS2024'!$Y$5:$Y$15,MATCH(B28,'DS2024'!$Y$5:$Y$15,1)):
INDEX('DS2024'!$Y$5:$Y$15,MATCH(B28,'DS2024'!$Y$5:$Y$15,1)+1))
)))))))))))))))))))</f>
        <v>0.10491754266757264</v>
      </c>
      <c r="U28" s="50">
        <f>IF($U$3=Database!$A$11,
_xlfn.FORECAST.LINEAR(
D28,
INDEX('DS2024'!$B$20:$B$35,MATCH(D28,'DS2024'!$A$20:$A$35,1)):
INDEX('DS2024'!$B$20:$B$35,MATCH(D28,'DS2024'!$A$20:$A$35,1)+1),
INDEX('DS2024'!$A$20:$A$35,MATCH(D28,'DS2024'!$A$20:$A$35,1)):
INDEX('DS2024'!$A$20:$A$35,MATCH(D28,'DS2024'!$A$20:$A$35,1)+1)),
IF($U$3=Database!$A$12,
_xlfn.FORECAST.LINEAR(
D28,
INDEX('DS2024'!$E$20:$E$35,MATCH(D28,'DS2024'!$D$20:$D$35,1)):
INDEX('DS2024'!$E$20:$E$35,MATCH(D28,'DS2024'!$D$20:$D$35,1)+1),
INDEX('DS2024'!$D$20:$D$35,MATCH(D28,'DS2024'!$D$20:$D$35,1)):
INDEX('DS2024'!$D$20:$D$35,MATCH(D28,'DS2024'!$D$20:$D$35,1)+1)),
IF($U$3=Database!$A$13,
_xlfn.FORECAST.LINEAR(
D28,
INDEX('DS2024'!$H$20:$H$35,MATCH(D28,'DS2024'!$G$20:$G$35,1)):
INDEX('DS2024'!$H$20:$H$35,MATCH(D28,'DS2024'!$G$20:$G$35,1)+1),
INDEX('DS2024'!$G$20:$G$35,MATCH(D28,'DS2024'!$G$20:$G$35,1)):
INDEX('DS2024'!$G$20:$G$35,MATCH(D28,'DS2024'!$G$20:$G$35,1)+1)),
IF($U$3=Database!$A$14,
_xlfn.FORECAST.LINEAR(
D28,
INDEX('DS2024'!$K$20:$K$35,MATCH(D28,'DS2024'!$J$20:$J$35,1)):
INDEX('DS2024'!$K$20:$K$35,MATCH(D28,'DS2024'!$J$20:$J$35,1)+1),
INDEX('DS2024'!$J$20:$J$35,MATCH(D28,'DS2024'!$J$20:$J$35,1)):
INDEX('DS2024'!$J$20:$J$35,MATCH(D28,'DS2024'!$J$20:$J$35,1)+1)),
IF($U$3=Database!$A$15,
_xlfn.FORECAST.LINEAR(
D28,
INDEX('DS2024'!$N$20:$N$35,MATCH(D28,'DS2024'!$M$20:$M$35,1)):
INDEX('DS2024'!$N$20:$N$35,MATCH(D28,'DS2024'!$M$20:$M$35,1)+1),
INDEX('DS2024'!$M$20:$M$35,MATCH(D28,'DS2024'!$M$20:$M$35,1)):
INDEX('DS2024'!$M$20:$M$35,MATCH(D28,'DS2024'!$M$20:$M$35,1)+1)),
IF($U$3=Database!$A$16,
_xlfn.FORECAST.LINEAR(
D28,
INDEX('DS2024'!$Q$20:$Q$35,MATCH(D28,'DS2024'!$P$20:$P$35,1)):
INDEX('DS2024'!$Q$20:$Q$35,MATCH(D28,'DS2024'!$P$20:$P$35,1)+1),
INDEX('DS2024'!$P$20:$P$35,MATCH(D28,'DS2024'!$P$20:$P$35,1)):
INDEX('DS2024'!$P$20:$P$35,MATCH(D28,'DS2024'!$P$20:$P$35,1)+1)),
IF($U$3=Database!$A$17,
_xlfn.FORECAST.LINEAR(
D28,
INDEX('DS2024'!$T$20:$T$35,MATCH(D28,'DS2024'!$S$20:$S$35,1)):
INDEX('DS2024'!$T$20:$T$35,MATCH(D28,'DS2024'!$S$20:$S$35,1)+1),
INDEX('DS2024'!$S$20:$S$35,MATCH(D28,'DS2024'!$S$20:$S$35,1)):
INDEX('DS2024'!$S$20:$S$35,MATCH(D28,'DS2024'!$S$20:$S$35,1)+1)),
IF($U$3=Database!$A$18,
_xlfn.FORECAST.LINEAR(
D28,
INDEX('DS2024'!$W$20:$W$35,MATCH(D28,'DS2024'!$V$20:$V$35,1)):
INDEX('DS2024'!$W$20:$W$35,MATCH(D28,'DS2024'!$V$20:$V$35,1)+1),
INDEX('DS2024'!$V$20:$V$35,MATCH(D28,'DS2024'!$V$20:$V$35,1)):
INDEX('DS2024'!$V$20:$V$35,MATCH(D28,'DS2024'!$V$20:$V$35,1)+1)),
IF($U$3=Database!$A$19,
_xlfn.FORECAST.LINEAR(
D28,
INDEX('DS2024'!$Z$20:$Z$35,MATCH(D28,'DS2024'!$Y$20:$Y$35,1)):
INDEX('DS2024'!$Z$20:$Z$35,MATCH(D28,'DS2024'!$Y$20:$Y$35,1)+1),
INDEX('DS2024'!$Y$20:$Y$35,MATCH(D28,'DS2024'!$Y$20:$Y$35,1)):
INDEX('DS2024'!$Y$20:$Y$35,MATCH(D28,'DS2024'!$Y$20:$Y$35,1)+1)),
IF($U$3=Database!$A$20,
_xlfn.FORECAST.LINEAR(
D28,
INDEX('DS2024'!$AC$20:$AC$35,MATCH(D28,'DS2024'!$AB$20:$AB$35,1)):
INDEX('DS2024'!$AC$20:$AC$35,MATCH(D28,'DS2024'!$AB$20:$AB$35,1)+1),
INDEX('DS2024'!$AB$20:$AB$35,MATCH(D28,'DS2024'!$AB$20:$AB$35,1)):
INDEX('DS2024'!$AB$20:$AB$35,MATCH(D28,'DS2024'!$AB$20:$AB$35,1)+1)),
IF($U$3=Database!$A$2,
_xlfn.FORECAST.LINEAR(
D28,
INDEX('DS2024'!$B$5:$B$15,MATCH(D28,'DS2024'!$A$5:$A$15,1)):
INDEX('DS2024'!$B$5:$B$15,MATCH(D28,'DS2024'!$A$5:$A$15,1)+1),
INDEX('DS2024'!$A$5:$A$15,MATCH(D28,'DS2024'!$A$5:$A$15,1)):
INDEX('DS2024'!$A$5:$A$15,MATCH(D28,'DS2024'!$A$5:$A$15,1)+1)),
IF($U$3=Database!$A$3,
_xlfn.FORECAST.LINEAR(
D28,
INDEX('DS2024'!$E$5:$E$15,MATCH(D28,'DS2024'!$D$5:$D$15,1)):
INDEX('DS2024'!$E$5:$E$15,MATCH(D28,'DS2024'!$D$5:$D$15,1)+1),
INDEX('DS2024'!$D$5:$D$15,MATCH(D28,'DS2024'!$D$5:$D$15,1)):
INDEX('DS2024'!$D$5:$D$15,MATCH(D28,'DS2024'!$D$5:$D$15,1)+1)),
IF($U$3=Database!$A$4,
_xlfn.FORECAST.LINEAR(
D28,
INDEX('DS2024'!$H$5:$H$15,MATCH(D28,'DS2024'!$G$5:$G$15,1)):
INDEX('DS2024'!$H$5:$H$15,MATCH(D28,'DS2024'!$G$5:$G$15,1)+1),
INDEX('DS2024'!$G$5:$G$15,MATCH(D28,'DS2024'!$G$5:$G$15,1)):
INDEX('DS2024'!$G$5:$G$15,MATCH(D28,'DS2024'!$G$5:$G$15,1)+1)),
IF($U$3=Database!$A$5,
_xlfn.FORECAST.LINEAR(
D28,
INDEX('DS2024'!$K$5:$K$15,MATCH(D28,'DS2024'!$J$5:$J$15,1)):
INDEX('DS2024'!$K$5:$K$15,MATCH(D28,'DS2024'!$J$5:$J$15,1)+1),
INDEX('DS2024'!$J$5:$J$15,MATCH(D28,'DS2024'!$J$5:$J$15,1)):
INDEX('DS2024'!$J$5:$J$15,MATCH(D28,'DS2024'!$J$5:$J$15,1)+1)),
IF($U$3=Database!$A$6,
_xlfn.FORECAST.LINEAR(
D28,
INDEX('DS2024'!$N$5:$N$15,MATCH(D28,'DS2024'!$M$5:$M$15,1)):
INDEX('DS2024'!$N$5:$N$15,MATCH(D28,'DS2024'!$M$5:$M$15,1)+1),
INDEX('DS2024'!$M$5:$M$15,MATCH(D28,'DS2024'!$M$5:$M$15,1)):
INDEX('DS2024'!$M$5:$M$15,MATCH(D28,'DS2024'!$M$5:$M$15,1)+1)),
IF($U$3=Database!$A$7,
_xlfn.FORECAST.LINEAR(
D28,
INDEX('DS2024'!$Q$5:$Q$15,MATCH(D28,'DS2024'!$P$5:$P$15,1)):
INDEX('DS2024'!$Q$5:$Q$15,MATCH(D28,'DS2024'!$P$5:$P$15,1)+1),
INDEX('DS2024'!$P$5:$P$15,MATCH(D28,'DS2024'!$P$5:$P$15,1)):
INDEX('DS2024'!$P$5:$P$15,MATCH(D28,'DS2024'!$P$5:$P$15,1)+1)),
IF($U$3=Database!$A$8,
_xlfn.FORECAST.LINEAR(
D28,
INDEX('DS2024'!$T$5:$T$15,MATCH(D28,'DS2024'!$S$5:$S$15,1)):
INDEX('DS2024'!$T$5:$T$15,MATCH(D28,'DS2024'!$S$5:$S$15,1)+1),
INDEX('DS2024'!$S$5:$S$15,MATCH(D28,'DS2024'!$S$5:$S$15,1)):
INDEX('DS2024'!$S$5:$S$15,MATCH(D28,'DS2024'!$S$5:$S$15,1)+1)),
IF($U$3=Database!$A$9,
_xlfn.FORECAST.LINEAR(
D28,
INDEX('DS2024'!$W$5:$W$15,MATCH(D28,'DS2024'!$V$5:$V$15,1)):
INDEX('DS2024'!$W$5:$W$15,MATCH(D28,'DS2024'!$V$5:$V$15,1)+1),
INDEX('DS2024'!$V$5:$V$15,MATCH(D28,'DS2024'!$V$5:$V$15,1)):
INDEX('DS2024'!$V$5:$V$15,MATCH(D28,'DS2024'!$V$5:$V$15,1)+1)),
IF($U$3=Database!$A$10,
_xlfn.FORECAST.LINEAR(
D28,
INDEX('DS2024'!$Z$5:$Z$15,MATCH(D28,'DS2024'!$Y$5:$Y$15,1)):
INDEX('DS2024'!$Z$5:$Z$15,MATCH(D28,'DS2024'!$Y$5:$Y$15,1)+1),
INDEX('DS2024'!$Y$5:$Y$15,MATCH(D28,'DS2024'!$Y$5:$Y$15,1)):
INDEX('DS2024'!$Y$5:$Y$15,MATCH(D28,'DS2024'!$Y$5:$Y$15,1)+1))
)))))))))))))))))))</f>
        <v>0.10550733442583637</v>
      </c>
      <c r="V28" s="50">
        <f>IF($V$3=Database!$A$11,
_xlfn.FORECAST.LINEAR(
F28,
INDEX('DS2024'!$B$20:$B$35,MATCH(F28,'DS2024'!$A$20:$A$35,1)):
INDEX('DS2024'!$B$20:$B$35,MATCH(F28,'DS2024'!$A$20:$A$35,1)+1),
INDEX('DS2024'!$A$20:$A$35,MATCH(F28,'DS2024'!$A$20:$A$35,1)):
INDEX('DS2024'!$A$20:$A$35,MATCH(F28,'DS2024'!$A$20:$A$35,1)+1)),
IF($V$3=Database!$A$12,
_xlfn.FORECAST.LINEAR(
F28,
INDEX('DS2024'!$E$20:$E$35,MATCH(F28,'DS2024'!$D$20:$D$35,1)):
INDEX('DS2024'!$E$20:$E$35,MATCH(F28,'DS2024'!$D$20:$D$35,1)+1),
INDEX('DS2024'!$D$20:$D$35,MATCH(F28,'DS2024'!$D$20:$D$35,1)):
INDEX('DS2024'!$D$20:$D$35,MATCH(F28,'DS2024'!$D$20:$D$35,1)+1)),
IF($V$3=Database!$A$13,
_xlfn.FORECAST.LINEAR(
F28,
INDEX('DS2024'!$H$20:$H$35,MATCH(F28,'DS2024'!$G$20:$G$35,1)):
INDEX('DS2024'!$H$20:$H$35,MATCH(F28,'DS2024'!$G$20:$G$35,1)+1),
INDEX('DS2024'!$G$20:$G$35,MATCH(F28,'DS2024'!$G$20:$G$35,1)):
INDEX('DS2024'!$G$20:$G$35,MATCH(F28,'DS2024'!$G$20:$G$35,1)+1)),
IF($V$3=Database!$A$14,
_xlfn.FORECAST.LINEAR(
F28,
INDEX('DS2024'!$K$20:$K$35,MATCH(F28,'DS2024'!$J$20:$J$35,1)):
INDEX('DS2024'!$K$20:$K$35,MATCH(F28,'DS2024'!$J$20:$J$35,1)+1),
INDEX('DS2024'!$J$20:$J$35,MATCH(F28,'DS2024'!$J$20:$J$35,1)):
INDEX('DS2024'!$J$20:$J$35,MATCH(F28,'DS2024'!$J$20:$J$35,1)+1)),
IF($V$3=Database!$A$15,
_xlfn.FORECAST.LINEAR(
F28,
INDEX('DS2024'!$N$20:$N$35,MATCH(F28,'DS2024'!$M$20:$M$35,1)):
INDEX('DS2024'!$N$20:$N$35,MATCH(F28,'DS2024'!$M$20:$M$35,1)+1),
INDEX('DS2024'!$M$20:$M$35,MATCH(F28,'DS2024'!$M$20:$M$35,1)):
INDEX('DS2024'!$M$20:$M$35,MATCH(F28,'DS2024'!$M$20:$M$35,1)+1)),
IF($V$3=Database!$A$16,
_xlfn.FORECAST.LINEAR(
F28,
INDEX('DS2024'!$Q$20:$Q$35,MATCH(F28,'DS2024'!$P$20:$P$35,1)):
INDEX('DS2024'!$Q$20:$Q$35,MATCH(F28,'DS2024'!$P$20:$P$35,1)+1),
INDEX('DS2024'!$P$20:$P$35,MATCH(F28,'DS2024'!$P$20:$P$35,1)):
INDEX('DS2024'!$P$20:$P$35,MATCH(F28,'DS2024'!$P$20:$P$35,1)+1)),
IF($V$3=Database!$A$17,
_xlfn.FORECAST.LINEAR(
F28,
INDEX('DS2024'!$T$20:$T$35,MATCH(F28,'DS2024'!$S$20:$S$35,1)):
INDEX('DS2024'!$T$20:$T$35,MATCH(F28,'DS2024'!$S$20:$S$35,1)+1),
INDEX('DS2024'!$S$20:$S$35,MATCH(F28,'DS2024'!$S$20:$S$35,1)):
INDEX('DS2024'!$S$20:$S$35,MATCH(F28,'DS2024'!$S$20:$S$35,1)+1)),
IF($V$3=Database!$A$18,
_xlfn.FORECAST.LINEAR(
F28,
INDEX('DS2024'!$W$20:$W$35,MATCH(F28,'DS2024'!$V$20:$V$35,1)):
INDEX('DS2024'!$W$20:$W$35,MATCH(F28,'DS2024'!$V$20:$V$35,1)+1),
INDEX('DS2024'!$V$20:$V$35,MATCH(F28,'DS2024'!$V$20:$V$35,1)):
INDEX('DS2024'!$V$20:$V$35,MATCH(F28,'DS2024'!$V$20:$V$35,1)+1)),
IF($V$3=Database!$A$19,
_xlfn.FORECAST.LINEAR(
F28,
INDEX('DS2024'!$Z$20:$Z$35,MATCH(F28,'DS2024'!$Y$20:$Y$35,1)):
INDEX('DS2024'!$Z$20:$Z$35,MATCH(F28,'DS2024'!$Y$20:$Y$35,1)+1),
INDEX('DS2024'!$Y$20:$Y$35,MATCH(F28,'DS2024'!$Y$20:$Y$35,1)):
INDEX('DS2024'!$Y$20:$Y$35,MATCH(F28,'DS2024'!$Y$20:$Y$35,1)+1)),
IF($V$3=Database!$A$20,
_xlfn.FORECAST.LINEAR(
F28,
INDEX('DS2024'!$AC$20:$AC$35,MATCH(F28,'DS2024'!$AB$20:$AB$35,1)):
INDEX('DS2024'!$AC$20:$AC$35,MATCH(F28,'DS2024'!$AB$20:$AB$35,1)+1),
INDEX('DS2024'!$AB$20:$AB$35,MATCH(F28,'DS2024'!$AB$20:$AB$35,1)):
INDEX('DS2024'!$AB$20:$AB$35,MATCH(F28,'DS2024'!$AB$20:$AB$35,1)+1)),
IF($V$3=Database!$A$2,
_xlfn.FORECAST.LINEAR(
F28,
INDEX('DS2024'!$B$5:$B$15,MATCH(F28,'DS2024'!$A$5:$A$15,1)):
INDEX('DS2024'!$B$5:$B$15,MATCH(F28,'DS2024'!$A$5:$A$15,1)+1),
INDEX('DS2024'!$A$5:$A$15,MATCH(F28,'DS2024'!$A$5:$A$15,1)):
INDEX('DS2024'!$A$5:$A$15,MATCH(F28,'DS2024'!$A$5:$A$15,1)+1)),
IF($V$3=Database!$A$3,
_xlfn.FORECAST.LINEAR(
F28,
INDEX('DS2024'!$E$5:$E$15,MATCH(F28,'DS2024'!$D$5:$D$15,1)):
INDEX('DS2024'!$E$5:$E$15,MATCH(F28,'DS2024'!$D$5:$D$15,1)+1),
INDEX('DS2024'!$D$5:$D$15,MATCH(F28,'DS2024'!$D$5:$D$15,1)):
INDEX('DS2024'!$D$5:$D$15,MATCH(F28,'DS2024'!$D$5:$D$15,1)+1)),
IF($V$3=Database!$A$4,
_xlfn.FORECAST.LINEAR(
F28,
INDEX('DS2024'!$H$5:$H$15,MATCH(F28,'DS2024'!$G$5:$G$15,1)):
INDEX('DS2024'!$H$5:$H$15,MATCH(F28,'DS2024'!$G$5:$G$15,1)+1),
INDEX('DS2024'!$G$5:$G$15,MATCH(F28,'DS2024'!$G$5:$G$15,1)):
INDEX('DS2024'!$G$5:$G$15,MATCH(F28,'DS2024'!$G$5:$G$15,1)+1)),
IF($V$3=Database!$A$5,
_xlfn.FORECAST.LINEAR(
F28,
INDEX('DS2024'!$K$5:$K$15,MATCH(F28,'DS2024'!$J$5:$J$15,1)):
INDEX('DS2024'!$K$5:$K$15,MATCH(F28,'DS2024'!$J$5:$J$15,1)+1),
INDEX('DS2024'!$J$5:$J$15,MATCH(F28,'DS2024'!$J$5:$J$15,1)):
INDEX('DS2024'!$J$5:$J$15,MATCH(F28,'DS2024'!$J$5:$J$15,1)+1)),
IF($V$3=Database!$A$6,
_xlfn.FORECAST.LINEAR(
F28,
INDEX('DS2024'!$N$5:$N$15,MATCH(F28,'DS2024'!$M$5:$M$15,1)):
INDEX('DS2024'!$N$5:$N$15,MATCH(F28,'DS2024'!$M$5:$M$15,1)+1),
INDEX('DS2024'!$M$5:$M$15,MATCH(F28,'DS2024'!$M$5:$M$15,1)):
INDEX('DS2024'!$M$5:$M$15,MATCH(F28,'DS2024'!$M$5:$M$15,1)+1)),
IF($V$3=Database!$A$7,
_xlfn.FORECAST.LINEAR(
F28,
INDEX('DS2024'!$Q$5:$Q$15,MATCH(F28,'DS2024'!$P$5:$P$15,1)):
INDEX('DS2024'!$Q$5:$Q$15,MATCH(F28,'DS2024'!$P$5:$P$15,1)+1),
INDEX('DS2024'!$P$5:$P$15,MATCH(F28,'DS2024'!$P$5:$P$15,1)):
INDEX('DS2024'!$P$5:$P$15,MATCH(F28,'DS2024'!$P$5:$P$15,1)+1)),
IF($V$3=Database!$A$8,
_xlfn.FORECAST.LINEAR(
F28,
INDEX('DS2024'!$T$5:$T$15,MATCH(F28,'DS2024'!$S$5:$S$15,1)):
INDEX('DS2024'!$T$5:$T$15,MATCH(F28,'DS2024'!$S$5:$S$15,1)+1),
INDEX('DS2024'!$S$5:$S$15,MATCH(F28,'DS2024'!$S$5:$S$15,1)):
INDEX('DS2024'!$S$5:$S$15,MATCH(F28,'DS2024'!$S$5:$S$15,1)+1)),
IF($V$3=Database!$A$9,
_xlfn.FORECAST.LINEAR(
F28,
INDEX('DS2024'!$W$5:$W$15,MATCH(F28,'DS2024'!$V$5:$V$15,1)):
INDEX('DS2024'!$W$5:$W$15,MATCH(F28,'DS2024'!$V$5:$V$15,1)+1),
INDEX('DS2024'!$V$5:$V$15,MATCH(F28,'DS2024'!$V$5:$V$15,1)):
INDEX('DS2024'!$V$5:$V$15,MATCH(F28,'DS2024'!$V$5:$V$15,1)+1)),
IF($V$3=Database!$A$10,
_xlfn.FORECAST.LINEAR(
F28,
INDEX('DS2024'!$Z$5:$Z$15,MATCH(F28,'DS2024'!$Y$5:$Y$15,1)):
INDEX('DS2024'!$Z$5:$Z$15,MATCH(F28,'DS2024'!$Y$5:$Y$15,1)+1),
INDEX('DS2024'!$Y$5:$Y$15,MATCH(F28,'DS2024'!$Y$5:$Y$15,1)):
INDEX('DS2024'!$Y$5:$Y$15,MATCH(F28,'DS2024'!$Y$5:$Y$15,1)+1))
)))))))))))))))))))</f>
        <v>0.10516428114505036</v>
      </c>
      <c r="W28" s="50">
        <f>IF($W$3=Database!$A$11,
_xlfn.FORECAST.LINEAR(
H28,
INDEX('DS2024'!$B$20:$B$35,MATCH(H28,'DS2024'!$A$20:$A$35,1)):
INDEX('DS2024'!$B$20:$B$35,MATCH(H28,'DS2024'!$A$20:$A$35,1)+1),
INDEX('DS2024'!$A$20:$A$35,MATCH(H28,'DS2024'!$A$20:$A$35,1)):
INDEX('DS2024'!$A$20:$A$35,MATCH(H28,'DS2024'!$A$20:$A$35,1)+1)),
IF($W$3=Database!$A$12,
_xlfn.FORECAST.LINEAR(
H28,
INDEX('DS2024'!$E$20:$E$35,MATCH(H28,'DS2024'!$D$20:$D$35,1)):
INDEX('DS2024'!$E$20:$E$35,MATCH(H28,'DS2024'!$D$20:$D$35,1)+1),
INDEX('DS2024'!$D$20:$D$35,MATCH(H28,'DS2024'!$D$20:$D$35,1)):
INDEX('DS2024'!$D$20:$D$35,MATCH(H28,'DS2024'!$D$20:$D$35,1)+1)),
IF($W$3=Database!$A$13,
_xlfn.FORECAST.LINEAR(
H28,
INDEX('DS2024'!$H$20:$H$35,MATCH(H28,'DS2024'!$G$20:$G$35,1)):
INDEX('DS2024'!$H$20:$H$35,MATCH(H28,'DS2024'!$G$20:$G$35,1)+1),
INDEX('DS2024'!$G$20:$G$35,MATCH(H28,'DS2024'!$G$20:$G$35,1)):
INDEX('DS2024'!$G$20:$G$35,MATCH(H28,'DS2024'!$G$20:$G$35,1)+1)),
IF($W$3=Database!$A$14,
_xlfn.FORECAST.LINEAR(
H28,
INDEX('DS2024'!$K$20:$K$35,MATCH(H28,'DS2024'!$J$20:$J$35,1)):
INDEX('DS2024'!$K$20:$K$35,MATCH(H28,'DS2024'!$J$20:$J$35,1)+1),
INDEX('DS2024'!$J$20:$J$35,MATCH(H28,'DS2024'!$J$20:$J$35,1)):
INDEX('DS2024'!$J$20:$J$35,MATCH(H28,'DS2024'!$J$20:$J$35,1)+1)),
IF($W$3=Database!$A$15,
_xlfn.FORECAST.LINEAR(
H28,
INDEX('DS2024'!$N$20:$N$35,MATCH(H28,'DS2024'!$M$20:$M$35,1)):
INDEX('DS2024'!$N$20:$N$35,MATCH(H28,'DS2024'!$M$20:$M$35,1)+1),
INDEX('DS2024'!$M$20:$M$35,MATCH(H28,'DS2024'!$M$20:$M$35,1)):
INDEX('DS2024'!$M$20:$M$35,MATCH(H28,'DS2024'!$M$20:$M$35,1)+1)),
IF($W$3=Database!$A$16,
_xlfn.FORECAST.LINEAR(
H28,
INDEX('DS2024'!$Q$20:$Q$35,MATCH(H28,'DS2024'!$P$20:$P$35,1)):
INDEX('DS2024'!$Q$20:$Q$35,MATCH(H28,'DS2024'!$P$20:$P$35,1)+1),
INDEX('DS2024'!$P$20:$P$35,MATCH(H28,'DS2024'!$P$20:$P$35,1)):
INDEX('DS2024'!$P$20:$P$35,MATCH(H28,'DS2024'!$P$20:$P$35,1)+1)),
IF($W$3=Database!$A$17,
_xlfn.FORECAST.LINEAR(
H28,
INDEX('DS2024'!$T$20:$T$35,MATCH(H28,'DS2024'!$S$20:$S$35,1)):
INDEX('DS2024'!$T$20:$T$35,MATCH(H28,'DS2024'!$S$20:$S$35,1)+1),
INDEX('DS2024'!$S$20:$S$35,MATCH(H28,'DS2024'!$S$20:$S$35,1)):
INDEX('DS2024'!$S$20:$S$35,MATCH(H28,'DS2024'!$S$20:$S$35,1)+1)),
IF($W$3=Database!$A$18,
_xlfn.FORECAST.LINEAR(
H28,
INDEX('DS2024'!$W$20:$W$35,MATCH(H28,'DS2024'!$V$20:$V$35,1)):
INDEX('DS2024'!$W$20:$W$35,MATCH(H28,'DS2024'!$V$20:$V$35,1)+1),
INDEX('DS2024'!$V$20:$V$35,MATCH(H28,'DS2024'!$V$20:$V$35,1)):
INDEX('DS2024'!$V$20:$V$35,MATCH(H28,'DS2024'!$V$20:$V$35,1)+1)),
IF($W$3=Database!$A$19,
_xlfn.FORECAST.LINEAR(
H28,
INDEX('DS2024'!$Z$20:$Z$35,MATCH(H28,'DS2024'!$Y$20:$Y$35,1)):
INDEX('DS2024'!$Z$20:$Z$35,MATCH(H28,'DS2024'!$Y$20:$Y$35,1)+1),
INDEX('DS2024'!$Y$20:$Y$35,MATCH(H28,'DS2024'!$Y$20:$Y$35,1)):
INDEX('DS2024'!$Y$20:$Y$35,MATCH(H28,'DS2024'!$Y$20:$Y$35,1)+1)),
IF($W$3=Database!$A$20,
_xlfn.FORECAST.LINEAR(
H28,
INDEX('DS2024'!$AC$20:$AC$35,MATCH(H28,'DS2024'!$AB$20:$AB$35,1)):
INDEX('DS2024'!$AC$20:$AC$35,MATCH(H28,'DS2024'!$AB$20:$AB$35,1)+1),
INDEX('DS2024'!$AB$20:$AB$35,MATCH(H28,'DS2024'!$AB$20:$AB$35,1)):
INDEX('DS2024'!$AB$20:$AB$35,MATCH(H28,'DS2024'!$AB$20:$AB$35,1)+1)),
IF($W$3=Database!$A$2,
_xlfn.FORECAST.LINEAR(
H28,
INDEX('DS2024'!$B$5:$B$15,MATCH(H28,'DS2024'!$A$5:$A$15,1)):
INDEX('DS2024'!$B$5:$B$15,MATCH(H28,'DS2024'!$A$5:$A$15,1)+1),
INDEX('DS2024'!$A$5:$A$15,MATCH(H28,'DS2024'!$A$5:$A$15,1)):
INDEX('DS2024'!$A$5:$A$15,MATCH(H28,'DS2024'!$A$5:$A$15,1)+1)),
IF($W$3=Database!$A$3,
_xlfn.FORECAST.LINEAR(
H28,
INDEX('DS2024'!$E$5:$E$15,MATCH(H28,'DS2024'!$D$5:$D$15,1)):
INDEX('DS2024'!$E$5:$E$15,MATCH(H28,'DS2024'!$D$5:$D$15,1)+1),
INDEX('DS2024'!$D$5:$D$15,MATCH(H28,'DS2024'!$D$5:$D$15,1)):
INDEX('DS2024'!$D$5:$D$15,MATCH(H28,'DS2024'!$D$5:$D$15,1)+1)),
IF($W$3=Database!$A$4,
_xlfn.FORECAST.LINEAR(
H28,
INDEX('DS2024'!$H$5:$H$15,MATCH(H28,'DS2024'!$G$5:$G$15,1)):
INDEX('DS2024'!$H$5:$H$15,MATCH(H28,'DS2024'!$G$5:$G$15,1)+1),
INDEX('DS2024'!$G$5:$G$15,MATCH(H28,'DS2024'!$G$5:$G$15,1)):
INDEX('DS2024'!$G$5:$G$15,MATCH(H28,'DS2024'!$G$5:$G$15,1)+1)),
IF($W$3=Database!$A$5,
_xlfn.FORECAST.LINEAR(
H28,
INDEX('DS2024'!$K$5:$K$15,MATCH(H28,'DS2024'!$J$5:$J$15,1)):
INDEX('DS2024'!$K$5:$K$15,MATCH(H28,'DS2024'!$J$5:$J$15,1)+1),
INDEX('DS2024'!$J$5:$J$15,MATCH(H28,'DS2024'!$J$5:$J$15,1)):
INDEX('DS2024'!$J$5:$J$15,MATCH(H28,'DS2024'!$J$5:$J$15,1)+1)),
IF($W$3=Database!$A$6,
_xlfn.FORECAST.LINEAR(
H28,
INDEX('DS2024'!$N$5:$N$15,MATCH(H28,'DS2024'!$M$5:$M$15,1)):
INDEX('DS2024'!$N$5:$N$15,MATCH(H28,'DS2024'!$M$5:$M$15,1)+1),
INDEX('DS2024'!$M$5:$M$15,MATCH(H28,'DS2024'!$M$5:$M$15,1)):
INDEX('DS2024'!$M$5:$M$15,MATCH(H28,'DS2024'!$M$5:$M$15,1)+1)),
IF($W$3=Database!$A$7,
_xlfn.FORECAST.LINEAR(
H28,
INDEX('DS2024'!$Q$5:$Q$15,MATCH(H28,'DS2024'!$P$5:$P$15,1)):
INDEX('DS2024'!$Q$5:$Q$15,MATCH(H28,'DS2024'!$P$5:$P$15,1)+1),
INDEX('DS2024'!$P$5:$P$15,MATCH(H28,'DS2024'!$P$5:$P$15,1)):
INDEX('DS2024'!$P$5:$P$15,MATCH(H28,'DS2024'!$P$5:$P$15,1)+1)),
IF($W$3=Database!$A$8,
_xlfn.FORECAST.LINEAR(
H28,
INDEX('DS2024'!$T$5:$T$15,MATCH(H28,'DS2024'!$S$5:$S$15,1)):
INDEX('DS2024'!$T$5:$T$15,MATCH(H28,'DS2024'!$S$5:$S$15,1)+1),
INDEX('DS2024'!$S$5:$S$15,MATCH(H28,'DS2024'!$S$5:$S$15,1)):
INDEX('DS2024'!$S$5:$S$15,MATCH(H28,'DS2024'!$S$5:$S$15,1)+1)),
IF($W$3=Database!$A$9,
_xlfn.FORECAST.LINEAR(
H28,
INDEX('DS2024'!$W$5:$W$15,MATCH(H28,'DS2024'!$V$5:$V$15,1)):
INDEX('DS2024'!$W$5:$W$15,MATCH(H28,'DS2024'!$V$5:$V$15,1)+1),
INDEX('DS2024'!$V$5:$V$15,MATCH(H28,'DS2024'!$V$5:$V$15,1)):
INDEX('DS2024'!$V$5:$V$15,MATCH(H28,'DS2024'!$V$5:$V$15,1)+1)),
IF($W$3=Database!$A$10,
_xlfn.FORECAST.LINEAR(
H28,
INDEX('DS2024'!$Z$5:$Z$15,MATCH(H28,'DS2024'!$Y$5:$Y$15,1)):
INDEX('DS2024'!$Z$5:$Z$15,MATCH(H28,'DS2024'!$Y$5:$Y$15,1)+1),
INDEX('DS2024'!$Y$5:$Y$15,MATCH(H28,'DS2024'!$Y$5:$Y$15,1)):
INDEX('DS2024'!$Y$5:$Y$15,MATCH(H28,'DS2024'!$Y$5:$Y$15,1)+1))
)))))))))))))))))))</f>
        <v>0.10501099164634878</v>
      </c>
      <c r="X28" s="50">
        <f>IF($X$3=Database!$A$11,
_xlfn.FORECAST.LINEAR(
J28,
INDEX('DS2024'!$B$20:$B$35,MATCH(J28,'DS2024'!$A$20:$A$35,1)):
INDEX('DS2024'!$B$20:$B$35,MATCH(J28,'DS2024'!$A$20:$A$35,1)+1),
INDEX('DS2024'!$A$20:$A$35,MATCH(J28,'DS2024'!$A$20:$A$35,1)):
INDEX('DS2024'!$A$20:$A$35,MATCH(J28,'DS2024'!$A$20:$A$35,1)+1)),
IF($X$3=Database!$A$12,
_xlfn.FORECAST.LINEAR(
J28,
INDEX('DS2024'!$E$20:$E$35,MATCH(J28,'DS2024'!$D$20:$D$35,1)):
INDEX('DS2024'!$E$20:$E$35,MATCH(J28,'DS2024'!$D$20:$D$35,1)+1),
INDEX('DS2024'!$D$20:$D$35,MATCH(J28,'DS2024'!$D$20:$D$35,1)):
INDEX('DS2024'!$D$20:$D$35,MATCH(J28,'DS2024'!$D$20:$D$35,1)+1)),
IF($X$3=Database!$A$13,
_xlfn.FORECAST.LINEAR(
J28,
INDEX('DS2024'!$H$20:$H$35,MATCH(J28,'DS2024'!$G$20:$G$35,1)):
INDEX('DS2024'!$H$20:$H$35,MATCH(J28,'DS2024'!$G$20:$G$35,1)+1),
INDEX('DS2024'!$G$20:$G$35,MATCH(J28,'DS2024'!$G$20:$G$35,1)):
INDEX('DS2024'!$G$20:$G$35,MATCH(J28,'DS2024'!$G$20:$G$35,1)+1)),
IF($X$3=Database!$A$14,
_xlfn.FORECAST.LINEAR(
J28,
INDEX('DS2024'!$K$20:$K$35,MATCH(J28,'DS2024'!$J$20:$J$35,1)):
INDEX('DS2024'!$K$20:$K$35,MATCH(J28,'DS2024'!$J$20:$J$35,1)+1),
INDEX('DS2024'!$J$20:$J$35,MATCH(J28,'DS2024'!$J$20:$J$35,1)):
INDEX('DS2024'!$J$20:$J$35,MATCH(J28,'DS2024'!$J$20:$J$35,1)+1)),
IF($X$3=Database!$A$15,
_xlfn.FORECAST.LINEAR(
J28,
INDEX('DS2024'!$N$20:$N$35,MATCH(J28,'DS2024'!$M$20:$M$35,1)):
INDEX('DS2024'!$N$20:$N$35,MATCH(J28,'DS2024'!$M$20:$M$35,1)+1),
INDEX('DS2024'!$M$20:$M$35,MATCH(J28,'DS2024'!$M$20:$M$35,1)):
INDEX('DS2024'!$M$20:$M$35,MATCH(J28,'DS2024'!$M$20:$M$35,1)+1)),
IF($X$3=Database!$A$16,
_xlfn.FORECAST.LINEAR(
J28,
INDEX('DS2024'!$Q$20:$Q$35,MATCH(J28,'DS2024'!$P$20:$P$35,1)):
INDEX('DS2024'!$Q$20:$Q$35,MATCH(J28,'DS2024'!$P$20:$P$35,1)+1),
INDEX('DS2024'!$P$20:$P$35,MATCH(J28,'DS2024'!$P$20:$P$35,1)):
INDEX('DS2024'!$P$20:$P$35,MATCH(J28,'DS2024'!$P$20:$P$35,1)+1)),
IF($X$3=Database!$A$17,
_xlfn.FORECAST.LINEAR(
J28,
INDEX('DS2024'!$T$20:$T$35,MATCH(J28,'DS2024'!$S$20:$S$35,1)):
INDEX('DS2024'!$T$20:$T$35,MATCH(J28,'DS2024'!$S$20:$S$35,1)+1),
INDEX('DS2024'!$S$20:$S$35,MATCH(J28,'DS2024'!$S$20:$S$35,1)):
INDEX('DS2024'!$S$20:$S$35,MATCH(J28,'DS2024'!$S$20:$S$35,1)+1)),
IF($X$3=Database!$A$18,
_xlfn.FORECAST.LINEAR(
J28,
INDEX('DS2024'!$W$20:$W$35,MATCH(J28,'DS2024'!$V$20:$V$35,1)):
INDEX('DS2024'!$W$20:$W$35,MATCH(J28,'DS2024'!$V$20:$V$35,1)+1),
INDEX('DS2024'!$V$20:$V$35,MATCH(J28,'DS2024'!$V$20:$V$35,1)):
INDEX('DS2024'!$V$20:$V$35,MATCH(J28,'DS2024'!$V$20:$V$35,1)+1)),
IF($X$3=Database!$A$19,
_xlfn.FORECAST.LINEAR(
J28,
INDEX('DS2024'!$Z$20:$Z$35,MATCH(J28,'DS2024'!$Y$20:$Y$35,1)):
INDEX('DS2024'!$Z$20:$Z$35,MATCH(J28,'DS2024'!$Y$20:$Y$35,1)+1),
INDEX('DS2024'!$Y$20:$Y$35,MATCH(J28,'DS2024'!$Y$20:$Y$35,1)):
INDEX('DS2024'!$Y$20:$Y$35,MATCH(J28,'DS2024'!$Y$20:$Y$35,1)+1)),
IF($X$3=Database!$A$20,
_xlfn.FORECAST.LINEAR(
J28,
INDEX('DS2024'!$AC$20:$AC$35,MATCH(J28,'DS2024'!$AB$20:$AB$35,1)):
INDEX('DS2024'!$AC$20:$AC$35,MATCH(J28,'DS2024'!$AB$20:$AB$35,1)+1),
INDEX('DS2024'!$AB$20:$AB$35,MATCH(J28,'DS2024'!$AB$20:$AB$35,1)):
INDEX('DS2024'!$AB$20:$AB$35,MATCH(J28,'DS2024'!$AB$20:$AB$35,1)+1)),
IF($X$3=Database!$A$2,
_xlfn.FORECAST.LINEAR(
J28,
INDEX('DS2024'!$B$5:$B$15,MATCH(J28,'DS2024'!$A$5:$A$15,1)):
INDEX('DS2024'!$B$5:$B$15,MATCH(J28,'DS2024'!$A$5:$A$15,1)+1),
INDEX('DS2024'!$A$5:$A$15,MATCH(J28,'DS2024'!$A$5:$A$15,1)):
INDEX('DS2024'!$A$5:$A$15,MATCH(J28,'DS2024'!$A$5:$A$15,1)+1)),
IF($X$3=Database!$A$3,
_xlfn.FORECAST.LINEAR(
J28,
INDEX('DS2024'!$E$5:$E$15,MATCH(J28,'DS2024'!$D$5:$D$15,1)):
INDEX('DS2024'!$E$5:$E$15,MATCH(J28,'DS2024'!$D$5:$D$15,1)+1),
INDEX('DS2024'!$D$5:$D$15,MATCH(J28,'DS2024'!$D$5:$D$15,1)):
INDEX('DS2024'!$D$5:$D$15,MATCH(J28,'DS2024'!$D$5:$D$15,1)+1)),
IF($X$3=Database!$A$4,
_xlfn.FORECAST.LINEAR(
J28,
INDEX('DS2024'!$H$5:$H$15,MATCH(J28,'DS2024'!$G$5:$G$15,1)):
INDEX('DS2024'!$H$5:$H$15,MATCH(J28,'DS2024'!$G$5:$G$15,1)+1),
INDEX('DS2024'!$G$5:$G$15,MATCH(J28,'DS2024'!$G$5:$G$15,1)):
INDEX('DS2024'!$G$5:$G$15,MATCH(J28,'DS2024'!$G$5:$G$15,1)+1)),
IF($X$3=Database!$A$5,
_xlfn.FORECAST.LINEAR(
J28,
INDEX('DS2024'!$K$5:$K$15,MATCH(J28,'DS2024'!$J$5:$J$15,1)):
INDEX('DS2024'!$K$5:$K$15,MATCH(J28,'DS2024'!$J$5:$J$15,1)+1),
INDEX('DS2024'!$J$5:$J$15,MATCH(J28,'DS2024'!$J$5:$J$15,1)):
INDEX('DS2024'!$J$5:$J$15,MATCH(J28,'DS2024'!$J$5:$J$15,1)+1)),
IF($X$3=Database!$A$6,
_xlfn.FORECAST.LINEAR(
J28,
INDEX('DS2024'!$N$5:$N$15,MATCH(J28,'DS2024'!$M$5:$M$15,1)):
INDEX('DS2024'!$N$5:$N$15,MATCH(J28,'DS2024'!$M$5:$M$15,1)+1),
INDEX('DS2024'!$M$5:$M$15,MATCH(J28,'DS2024'!$M$5:$M$15,1)):
INDEX('DS2024'!$M$5:$M$15,MATCH(J28,'DS2024'!$M$5:$M$15,1)+1)),
IF($X$3=Database!$A$7,
_xlfn.FORECAST.LINEAR(
J28,
INDEX('DS2024'!$Q$5:$Q$15,MATCH(J28,'DS2024'!$P$5:$P$15,1)):
INDEX('DS2024'!$Q$5:$Q$15,MATCH(J28,'DS2024'!$P$5:$P$15,1)+1),
INDEX('DS2024'!$P$5:$P$15,MATCH(J28,'DS2024'!$P$5:$P$15,1)):
INDEX('DS2024'!$P$5:$P$15,MATCH(J28,'DS2024'!$P$5:$P$15,1)+1)),
IF($X$3=Database!$A$8,
_xlfn.FORECAST.LINEAR(
J28,
INDEX('DS2024'!$T$5:$T$15,MATCH(J28,'DS2024'!$S$5:$S$15,1)):
INDEX('DS2024'!$T$5:$T$15,MATCH(J28,'DS2024'!$S$5:$S$15,1)+1),
INDEX('DS2024'!$S$5:$S$15,MATCH(J28,'DS2024'!$S$5:$S$15,1)):
INDEX('DS2024'!$S$5:$S$15,MATCH(J28,'DS2024'!$S$5:$S$15,1)+1)),
IF($T$3=Database!$A$9,
_xlfn.FORECAST.LINEAR(
J28,
INDEX('DS2024'!$W$5:$W$15,MATCH(J28,'DS2024'!$V$5:$V$15,1)):
INDEX('DS2024'!$W$5:$W$15,MATCH(J28,'DS2024'!$V$5:$V$15,1)+1),
INDEX('DS2024'!$V$5:$V$15,MATCH(J28,'DS2024'!$V$5:$V$15,1)):
INDEX('DS2024'!$V$5:$V$15,MATCH(J28,'DS2024'!$V$5:$V$15,1)+1)),
IF($T$3=Database!$A$10,
_xlfn.FORECAST.LINEAR(
J28,
INDEX('DS2024'!$Z$5:$Z$15,MATCH(J28,'DS2024'!$Y$5:$Y$15,1)):
INDEX('DS2024'!$Z$5:$Z$15,MATCH(J28,'DS2024'!$Y$5:$Y$15,1)+1),
INDEX('DS2024'!$Y$5:$Y$15,MATCH(J28,'DS2024'!$Y$5:$Y$15,1)):
INDEX('DS2024'!$Y$5:$Y$15,MATCH(J28,'DS2024'!$Y$5:$Y$15,1)+1))
)))))))))))))))))))</f>
        <v>0.10408097845637317</v>
      </c>
      <c r="Y28" s="50">
        <f>IF($Y$3=Database!$A$11,
_xlfn.FORECAST.LINEAR(
L28,
INDEX('DS2024'!$B$20:$B$35,MATCH(L28,'DS2024'!$A$20:$A$35,1)):
INDEX('DS2024'!$B$20:$B$35,MATCH(L28,'DS2024'!$A$20:$A$35,1)+1),
INDEX('DS2024'!$A$20:$A$35,MATCH(L28,'DS2024'!$A$20:$A$35,1)):
INDEX('DS2024'!$A$20:$A$35,MATCH(L28,'DS2024'!$A$20:$A$35,1)+1)),
IF($Y$3=Database!$A$12,
_xlfn.FORECAST.LINEAR(
L28,
INDEX('DS2024'!$E$20:$E$35,MATCH(L28,'DS2024'!$D$20:$D$35,1)):
INDEX('DS2024'!$E$20:$E$35,MATCH(L28,'DS2024'!$D$20:$D$35,1)+1),
INDEX('DS2024'!$D$20:$D$35,MATCH(L28,'DS2024'!$D$20:$D$35,1)):
INDEX('DS2024'!$D$20:$D$35,MATCH(L28,'DS2024'!$D$20:$D$35,1)+1)),
IF($Y$3=Database!$A$13,
_xlfn.FORECAST.LINEAR(
L28,
INDEX('DS2024'!$H$20:$H$35,MATCH(L28,'DS2024'!$G$20:$G$35,1)):
INDEX('DS2024'!$H$20:$H$35,MATCH(L28,'DS2024'!$G$20:$G$35,1)+1),
INDEX('DS2024'!$G$20:$G$35,MATCH(L28,'DS2024'!$G$20:$G$35,1)):
INDEX('DS2024'!$G$20:$G$35,MATCH(L28,'DS2024'!$G$20:$G$35,1)+1)),
IF($Y$3=Database!$A$14,
_xlfn.FORECAST.LINEAR(
L28,
INDEX('DS2024'!$K$20:$K$35,MATCH(L28,'DS2024'!$J$20:$J$35,1)):
INDEX('DS2024'!$K$20:$K$35,MATCH(L28,'DS2024'!$J$20:$J$35,1)+1),
INDEX('DS2024'!$J$20:$J$35,MATCH(L28,'DS2024'!$J$20:$J$35,1)):
INDEX('DS2024'!$J$20:$J$35,MATCH(L28,'DS2024'!$J$20:$J$35,1)+1)),
IF($Y$3=Database!$A$15,
_xlfn.FORECAST.LINEAR(
L28,
INDEX('DS2024'!$N$20:$N$35,MATCH(L28,'DS2024'!$M$20:$M$35,1)):
INDEX('DS2024'!$N$20:$N$35,MATCH(L28,'DS2024'!$M$20:$M$35,1)+1),
INDEX('DS2024'!$M$20:$M$35,MATCH(L28,'DS2024'!$M$20:$M$35,1)):
INDEX('DS2024'!$M$20:$M$35,MATCH(L28,'DS2024'!$M$20:$M$35,1)+1)),
IF($Y$3=Database!$A$16,
_xlfn.FORECAST.LINEAR(
L28,
INDEX('DS2024'!$Q$20:$Q$35,MATCH(L28,'DS2024'!$P$20:$P$35,1)):
INDEX('DS2024'!$Q$20:$Q$35,MATCH(L28,'DS2024'!$P$20:$P$35,1)+1),
INDEX('DS2024'!$P$20:$P$35,MATCH(L28,'DS2024'!$P$20:$P$35,1)):
INDEX('DS2024'!$P$20:$P$35,MATCH(L28,'DS2024'!$P$20:$P$35,1)+1)),
IF($Y$3=Database!$A$17,
_xlfn.FORECAST.LINEAR(
L28,
INDEX('DS2024'!$T$20:$T$35,MATCH(L28,'DS2024'!$S$20:$S$35,1)):
INDEX('DS2024'!$T$20:$T$35,MATCH(L28,'DS2024'!$S$20:$S$35,1)+1),
INDEX('DS2024'!$S$20:$S$35,MATCH(L28,'DS2024'!$S$20:$S$35,1)):
INDEX('DS2024'!$S$20:$S$35,MATCH(L28,'DS2024'!$S$20:$S$35,1)+1)),
IF($Y$3=Database!$A$18,
_xlfn.FORECAST.LINEAR(
L28,
INDEX('DS2024'!$W$20:$W$35,MATCH(L28,'DS2024'!$V$20:$V$35,1)):
INDEX('DS2024'!$W$20:$W$35,MATCH(L28,'DS2024'!$V$20:$V$35,1)+1),
INDEX('DS2024'!$V$20:$V$35,MATCH(L28,'DS2024'!$V$20:$V$35,1)):
INDEX('DS2024'!$V$20:$V$35,MATCH(L28,'DS2024'!$V$20:$V$35,1)+1)),
IF($Y$3=Database!$A$19,
_xlfn.FORECAST.LINEAR(
L28,
INDEX('DS2024'!$Z$20:$Z$35,MATCH(L28,'DS2024'!$Y$20:$Y$35,1)):
INDEX('DS2024'!$Z$20:$Z$35,MATCH(L28,'DS2024'!$Y$20:$Y$35,1)+1),
INDEX('DS2024'!$Y$20:$Y$35,MATCH(L28,'DS2024'!$Y$20:$Y$35,1)):
INDEX('DS2024'!$Y$20:$Y$35,MATCH(L28,'DS2024'!$Y$20:$Y$35,1)+1)),
IF($Y$3=Database!$A$20,
_xlfn.FORECAST.LINEAR(
L28,
INDEX('DS2024'!$AC$20:$AC$35,MATCH(L28,'DS2024'!$AB$20:$AB$35,1)):
INDEX('DS2024'!$AC$20:$AC$35,MATCH(L28,'DS2024'!$AB$20:$AB$35,1)+1),
INDEX('DS2024'!$AB$20:$AB$35,MATCH(L28,'DS2024'!$AB$20:$AB$35,1)):
INDEX('DS2024'!$AB$20:$AB$35,MATCH(L28,'DS2024'!$AB$20:$AB$35,1)+1)),
IF($Y$3=Database!$A$2,
_xlfn.FORECAST.LINEAR(
L28,
INDEX('DS2024'!$B$5:$B$15,MATCH(L28,'DS2024'!$A$5:$A$15,1)):
INDEX('DS2024'!$B$5:$B$15,MATCH(L28,'DS2024'!$A$5:$A$15,1)+1),
INDEX('DS2024'!$A$5:$A$15,MATCH(L28,'DS2024'!$A$5:$A$15,1)):
INDEX('DS2024'!$A$5:$A$15,MATCH(L28,'DS2024'!$A$5:$A$15,1)+1)),
IF($Y$3=Database!$A$3,
_xlfn.FORECAST.LINEAR(
L28,
INDEX('DS2024'!$E$5:$E$15,MATCH(L28,'DS2024'!$D$5:$D$15,1)):
INDEX('DS2024'!$E$5:$E$15,MATCH(L28,'DS2024'!$D$5:$D$15,1)+1),
INDEX('DS2024'!$D$5:$D$15,MATCH(L28,'DS2024'!$D$5:$D$15,1)):
INDEX('DS2024'!$D$5:$D$15,MATCH(L28,'DS2024'!$D$5:$D$15,1)+1)),
IF($Y$3=Database!$A$4,
_xlfn.FORECAST.LINEAR(
L28,
INDEX('DS2024'!$H$5:$H$15,MATCH(L28,'DS2024'!$G$5:$G$15,1)):
INDEX('DS2024'!$H$5:$H$15,MATCH(L28,'DS2024'!$G$5:$G$15,1)+1),
INDEX('DS2024'!$G$5:$G$15,MATCH(L28,'DS2024'!$G$5:$G$15,1)):
INDEX('DS2024'!$G$5:$G$15,MATCH(L28,'DS2024'!$G$5:$G$15,1)+1)),
IF($Y$3=Database!$A$5,
_xlfn.FORECAST.LINEAR(
L28,
INDEX('DS2024'!$K$5:$K$15,MATCH(L28,'DS2024'!$J$5:$J$15,1)):
INDEX('DS2024'!$K$5:$K$15,MATCH(L28,'DS2024'!$J$5:$J$15,1)+1),
INDEX('DS2024'!$J$5:$J$15,MATCH(L28,'DS2024'!$J$5:$J$15,1)):
INDEX('DS2024'!$J$5:$J$15,MATCH(L28,'DS2024'!$J$5:$J$15,1)+1)),
IF($Y$3=Database!$A$6,
_xlfn.FORECAST.LINEAR(
L28,
INDEX('DS2024'!$N$5:$N$15,MATCH(L28,'DS2024'!$M$5:$M$15,1)):
INDEX('DS2024'!$N$5:$N$15,MATCH(L28,'DS2024'!$M$5:$M$15,1)+1),
INDEX('DS2024'!$M$5:$M$15,MATCH(L28,'DS2024'!$M$5:$M$15,1)):
INDEX('DS2024'!$M$5:$M$15,MATCH(L28,'DS2024'!$M$5:$M$15,1)+1)),
IF($Y$3=Database!$A$7,
_xlfn.FORECAST.LINEAR(
L28,
INDEX('DS2024'!$Q$5:$Q$15,MATCH(L28,'DS2024'!$P$5:$P$15,1)):
INDEX('DS2024'!$Q$5:$Q$15,MATCH(L28,'DS2024'!$P$5:$P$15,1)+1),
INDEX('DS2024'!$P$5:$P$15,MATCH(L28,'DS2024'!$P$5:$P$15,1)):
INDEX('DS2024'!$P$5:$P$15,MATCH(L28,'DS2024'!$P$5:$P$15,1)+1)),
IF($Y$3=Database!$A$8,
_xlfn.FORECAST.LINEAR(
L28,
INDEX('DS2024'!$T$5:$T$15,MATCH(L28,'DS2024'!$S$5:$S$15,1)):
INDEX('DS2024'!$T$5:$T$15,MATCH(L28,'DS2024'!$S$5:$S$15,1)+1),
INDEX('DS2024'!$S$5:$S$15,MATCH(L28,'DS2024'!$S$5:$S$15,1)):
INDEX('DS2024'!$S$5:$S$15,MATCH(L28,'DS2024'!$S$5:$S$15,1)+1)),
IF($T$3=Database!$A$9,
_xlfn.FORECAST.LINEAR(
L28,
INDEX('DS2024'!$W$5:$W$15,MATCH(L28,'DS2024'!$V$5:$V$15,1)):
INDEX('DS2024'!$W$5:$W$15,MATCH(L28,'DS2024'!$V$5:$V$15,1)+1),
INDEX('DS2024'!$V$5:$V$15,MATCH(L28,'DS2024'!$V$5:$V$15,1)):
INDEX('DS2024'!$V$5:$V$15,MATCH(L28,'DS2024'!$V$5:$V$15,1)+1)),
IF($T$3=Database!$A$10,
_xlfn.FORECAST.LINEAR(
L28,
INDEX('DS2024'!$Z$5:$Z$15,MATCH(L28,'DS2024'!$Y$5:$Y$15,1)):
INDEX('DS2024'!$Z$5:$Z$15,MATCH(L28,'DS2024'!$Y$5:$Y$15,1)+1),
INDEX('DS2024'!$Y$5:$Y$15,MATCH(L28,'DS2024'!$Y$5:$Y$15,1)):
INDEX('DS2024'!$Y$5:$Y$15,MATCH(L28,'DS2024'!$Y$5:$Y$15,1)+1))
)))))))))))))))))))</f>
        <v>0.18406834086455792</v>
      </c>
      <c r="Z28" s="50">
        <f>IF($Z$3=Database!$A$11,
_xlfn.FORECAST.LINEAR(
N28,
INDEX('DS2024'!$B$20:$B$35,MATCH(N28,'DS2024'!$A$20:$A$35,1)):
INDEX('DS2024'!$B$20:$B$35,MATCH(N28,'DS2024'!$A$20:$A$35,1)+1),
INDEX('DS2024'!$A$20:$A$35,MATCH(N28,'DS2024'!$A$20:$A$35,1)):
INDEX('DS2024'!$A$20:$A$35,MATCH(N28,'DS2024'!$A$20:$A$35,1)+1)),
IF($Z$3=Database!$A$12,
_xlfn.FORECAST.LINEAR(
N28,
INDEX('DS2024'!$E$20:$E$35,MATCH(N28,'DS2024'!$D$20:$D$35,1)):
INDEX('DS2024'!$E$20:$E$35,MATCH(N28,'DS2024'!$D$20:$D$35,1)+1),
INDEX('DS2024'!$D$20:$D$35,MATCH(N28,'DS2024'!$D$20:$D$35,1)):
INDEX('DS2024'!$D$20:$D$35,MATCH(N28,'DS2024'!$D$20:$D$35,1)+1)),
IF($Z$3=Database!$A$13,
_xlfn.FORECAST.LINEAR(
N28,
INDEX('DS2024'!$H$20:$H$35,MATCH(N28,'DS2024'!$G$20:$G$35,1)):
INDEX('DS2024'!$H$20:$H$35,MATCH(N28,'DS2024'!$G$20:$G$35,1)+1),
INDEX('DS2024'!$G$20:$G$35,MATCH(N28,'DS2024'!$G$20:$G$35,1)):
INDEX('DS2024'!$G$20:$G$35,MATCH(N28,'DS2024'!$G$20:$G$35,1)+1)),
IF($Z$3=Database!$A$14,
_xlfn.FORECAST.LINEAR(
N28,
INDEX('DS2024'!$K$20:$K$35,MATCH(N28,'DS2024'!$J$20:$J$35,1)):
INDEX('DS2024'!$K$20:$K$35,MATCH(N28,'DS2024'!$J$20:$J$35,1)+1),
INDEX('DS2024'!$J$20:$J$35,MATCH(N28,'DS2024'!$J$20:$J$35,1)):
INDEX('DS2024'!$J$20:$J$35,MATCH(N28,'DS2024'!$J$20:$J$35,1)+1)),
IF($Z$3=Database!$A$15,
_xlfn.FORECAST.LINEAR(
N28,
INDEX('DS2024'!$N$20:$N$35,MATCH(N28,'DS2024'!$M$20:$M$35,1)):
INDEX('DS2024'!$N$20:$N$35,MATCH(N28,'DS2024'!$M$20:$M$35,1)+1),
INDEX('DS2024'!$M$20:$M$35,MATCH(N28,'DS2024'!$M$20:$M$35,1)):
INDEX('DS2024'!$M$20:$M$35,MATCH(N28,'DS2024'!$M$20:$M$35,1)+1)),
IF($Z$3=Database!$A$16,
_xlfn.FORECAST.LINEAR(
N28,
INDEX('DS2024'!$Q$20:$Q$35,MATCH(N28,'DS2024'!$P$20:$P$35,1)):
INDEX('DS2024'!$Q$20:$Q$35,MATCH(N28,'DS2024'!$P$20:$P$35,1)+1),
INDEX('DS2024'!$P$20:$P$35,MATCH(N28,'DS2024'!$P$20:$P$35,1)):
INDEX('DS2024'!$P$20:$P$35,MATCH(N28,'DS2024'!$P$20:$P$35,1)+1)),
IF($Z$3=Database!$A$17,
_xlfn.FORECAST.LINEAR(
N28,
INDEX('DS2024'!$T$20:$T$35,MATCH(N28,'DS2024'!$S$20:$S$35,1)):
INDEX('DS2024'!$T$20:$T$35,MATCH(N28,'DS2024'!$S$20:$S$35,1)+1),
INDEX('DS2024'!$S$20:$S$35,MATCH(N28,'DS2024'!$S$20:$S$35,1)):
INDEX('DS2024'!$S$20:$S$35,MATCH(N28,'DS2024'!$S$20:$S$35,1)+1)),
IF($Z$3=Database!$A$18,
_xlfn.FORECAST.LINEAR(
N28,
INDEX('DS2024'!$W$20:$W$35,MATCH(N28,'DS2024'!$V$20:$V$35,1)):
INDEX('DS2024'!$W$20:$W$35,MATCH(N28,'DS2024'!$V$20:$V$35,1)+1),
INDEX('DS2024'!$V$20:$V$35,MATCH(N28,'DS2024'!$V$20:$V$35,1)):
INDEX('DS2024'!$V$20:$V$35,MATCH(N28,'DS2024'!$V$20:$V$35,1)+1)),
IF($Z$3=Database!$A$19,
_xlfn.FORECAST.LINEAR(
N28,
INDEX('DS2024'!$Z$20:$Z$35,MATCH(N28,'DS2024'!$Y$20:$Y$35,1)):
INDEX('DS2024'!$Z$20:$Z$35,MATCH(N28,'DS2024'!$Y$20:$Y$35,1)+1),
INDEX('DS2024'!$Y$20:$Y$35,MATCH(N28,'DS2024'!$Y$20:$Y$35,1)):
INDEX('DS2024'!$Y$20:$Y$35,MATCH(N28,'DS2024'!$Y$20:$Y$35,1)+1)),
IF($Z$3=Database!$A$20,
_xlfn.FORECAST.LINEAR(
N28,
INDEX('DS2024'!$AC$20:$AC$35,MATCH(N28,'DS2024'!$AB$20:$AB$35,1)):
INDEX('DS2024'!$AC$20:$AC$35,MATCH(N28,'DS2024'!$AB$20:$AB$35,1)+1),
INDEX('DS2024'!$AB$20:$AB$35,MATCH(N28,'DS2024'!$AB$20:$AB$35,1)):
INDEX('DS2024'!$AB$20:$AB$35,MATCH(N28,'DS2024'!$AB$20:$AB$35,1)+1)),
IF($Z$3=Database!$A$2,
_xlfn.FORECAST.LINEAR(
N28,
INDEX('DS2024'!$B$5:$B$15,MATCH(N28,'DS2024'!$A$5:$A$15,1)):
INDEX('DS2024'!$B$5:$B$15,MATCH(N28,'DS2024'!$A$5:$A$15,1)+1),
INDEX('DS2024'!$A$5:$A$15,MATCH(N28,'DS2024'!$A$5:$A$15,1)):
INDEX('DS2024'!$A$5:$A$15,MATCH(N28,'DS2024'!$A$5:$A$15,1)+1)),
IF($Z$3=Database!$A$3,
_xlfn.FORECAST.LINEAR(
N28,
INDEX('DS2024'!$E$5:$E$15,MATCH(N28,'DS2024'!$D$5:$D$15,1)):
INDEX('DS2024'!$E$5:$E$15,MATCH(N28,'DS2024'!$D$5:$D$15,1)+1),
INDEX('DS2024'!$D$5:$D$15,MATCH(N28,'DS2024'!$D$5:$D$15,1)):
INDEX('DS2024'!$D$5:$D$15,MATCH(N28,'DS2024'!$D$5:$D$15,1)+1)),
IF($Z$3=Database!$A$4,
_xlfn.FORECAST.LINEAR(
N28,
INDEX('DS2024'!$H$5:$H$15,MATCH(N28,'DS2024'!$G$5:$G$15,1)):
INDEX('DS2024'!$H$5:$H$15,MATCH(N28,'DS2024'!$G$5:$G$15,1)+1),
INDEX('DS2024'!$G$5:$G$15,MATCH(N28,'DS2024'!$G$5:$G$15,1)):
INDEX('DS2024'!$G$5:$G$15,MATCH(N28,'DS2024'!$G$5:$G$15,1)+1)),
IF($Z$3=Database!$A$5,
_xlfn.FORECAST.LINEAR(
N28,
INDEX('DS2024'!$K$5:$K$15,MATCH(N28,'DS2024'!$J$5:$J$15,1)):
INDEX('DS2024'!$K$5:$K$15,MATCH(N28,'DS2024'!$J$5:$J$15,1)+1),
INDEX('DS2024'!$J$5:$J$15,MATCH(N28,'DS2024'!$J$5:$J$15,1)):
INDEX('DS2024'!$J$5:$J$15,MATCH(N28,'DS2024'!$J$5:$J$15,1)+1)),
IF($Z$3=Database!$A$6,
_xlfn.FORECAST.LINEAR(
N28,
INDEX('DS2024'!$N$5:$N$15,MATCH(N28,'DS2024'!$M$5:$M$15,1)):
INDEX('DS2024'!$N$5:$N$15,MATCH(N28,'DS2024'!$M$5:$M$15,1)+1),
INDEX('DS2024'!$M$5:$M$15,MATCH(N28,'DS2024'!$M$5:$M$15,1)):
INDEX('DS2024'!$M$5:$M$15,MATCH(N28,'DS2024'!$M$5:$M$15,1)+1)),
IF($Z$3=Database!$A$7,
_xlfn.FORECAST.LINEAR(
N28,
INDEX('DS2024'!$Q$5:$Q$15,MATCH(N28,'DS2024'!$P$5:$P$15,1)):
INDEX('DS2024'!$Q$5:$Q$15,MATCH(N28,'DS2024'!$P$5:$P$15,1)+1),
INDEX('DS2024'!$P$5:$P$15,MATCH(N28,'DS2024'!$P$5:$P$15,1)):
INDEX('DS2024'!$P$5:$P$15,MATCH(N28,'DS2024'!$P$5:$P$15,1)+1)),
IF($Z$3=Database!$A$8,
_xlfn.FORECAST.LINEAR(
N28,
INDEX('DS2024'!$T$5:$T$15,MATCH(N28,'DS2024'!$S$5:$S$15,1)):
INDEX('DS2024'!$T$5:$T$15,MATCH(N28,'DS2024'!$S$5:$S$15,1)+1),
INDEX('DS2024'!$S$5:$S$15,MATCH(N28,'DS2024'!$S$5:$S$15,1)):
INDEX('DS2024'!$S$5:$S$15,MATCH(N28,'DS2024'!$S$5:$S$15,1)+1)),
IF($Z$3=Database!$A$9,
_xlfn.FORECAST.LINEAR(
N28,
INDEX('DS2024'!$W$5:$W$15,MATCH(N28,'DS2024'!$V$5:$V$15,1)):
INDEX('DS2024'!$W$5:$W$15,MATCH(N28,'DS2024'!$V$5:$V$15,1)+1),
INDEX('DS2024'!$V$5:$V$15,MATCH(N28,'DS2024'!$V$5:$V$15,1)):
INDEX('DS2024'!$V$5:$V$15,MATCH(N28,'DS2024'!$V$5:$V$15,1)+1)),
IF($Z$3=Database!$A$10,
_xlfn.FORECAST.LINEAR(
N28,
INDEX('DS2024'!$Z$5:$Z$15,MATCH(N28,'DS2024'!$Y$5:$Y$15,1)):
INDEX('DS2024'!$Z$5:$Z$15,MATCH(N28,'DS2024'!$Y$5:$Y$15,1)+1),
INDEX('DS2024'!$Y$5:$Y$15,MATCH(N28,'DS2024'!$Y$5:$Y$15,1)):
INDEX('DS2024'!$Y$5:$Y$15,MATCH(N28,'DS2024'!$Y$5:$Y$15,1)+1))
)))))))))))))))))))</f>
        <v>0.10371053998960791</v>
      </c>
      <c r="AA28" s="50">
        <f>IF($AA$3=Database!$A$11,
_xlfn.FORECAST.LINEAR(
P28,
INDEX('DS2024'!$B$20:$B$35,MATCH(P28,'DS2024'!$A$20:$A$35,1)):
INDEX('DS2024'!$B$20:$B$35,MATCH(P28,'DS2024'!$A$20:$A$35,1)+1),
INDEX('DS2024'!$A$20:$A$35,MATCH(P28,'DS2024'!$A$20:$A$35,1)):
INDEX('DS2024'!$A$20:$A$35,MATCH(P28,'DS2024'!$A$20:$A$35,1)+1)),
IF($AA$3=Database!$A$12,
_xlfn.FORECAST.LINEAR(
P28,
INDEX('DS2024'!$E$20:$E$35,MATCH(P28,'DS2024'!$D$20:$D$35,1)):
INDEX('DS2024'!$E$20:$E$35,MATCH(P28,'DS2024'!$D$20:$D$35,1)+1),
INDEX('DS2024'!$D$20:$D$35,MATCH(P28,'DS2024'!$D$20:$D$35,1)):
INDEX('DS2024'!$D$20:$D$35,MATCH(P28,'DS2024'!$D$20:$D$35,1)+1)),
IF($AA$3=Database!$A$13,
_xlfn.FORECAST.LINEAR(
P28,
INDEX('DS2024'!$H$20:$H$35,MATCH(P28,'DS2024'!$G$20:$G$35,1)):
INDEX('DS2024'!$H$20:$H$35,MATCH(P28,'DS2024'!$G$20:$G$35,1)+1),
INDEX('DS2024'!$G$20:$G$35,MATCH(P28,'DS2024'!$G$20:$G$35,1)):
INDEX('DS2024'!$G$20:$G$35,MATCH(P28,'DS2024'!$G$20:$G$35,1)+1)),
IF($AA$3=Database!$A$14,
_xlfn.FORECAST.LINEAR(
P28,
INDEX('DS2024'!$K$20:$K$35,MATCH(P28,'DS2024'!$J$20:$J$35,1)):
INDEX('DS2024'!$K$20:$K$35,MATCH(P28,'DS2024'!$J$20:$J$35,1)+1),
INDEX('DS2024'!$J$20:$J$35,MATCH(P28,'DS2024'!$J$20:$J$35,1)):
INDEX('DS2024'!$J$20:$J$35,MATCH(P28,'DS2024'!$J$20:$J$35,1)+1)),
IF($AA$3=Database!$A$15,
_xlfn.FORECAST.LINEAR(
P28,
INDEX('DS2024'!$N$20:$N$35,MATCH(P28,'DS2024'!$M$20:$M$35,1)):
INDEX('DS2024'!$N$20:$N$35,MATCH(P28,'DS2024'!$M$20:$M$35,1)+1),
INDEX('DS2024'!$M$20:$M$35,MATCH(P28,'DS2024'!$M$20:$M$35,1)):
INDEX('DS2024'!$M$20:$M$35,MATCH(P28,'DS2024'!$M$20:$M$35,1)+1)),
IF($AA$3=Database!$A$16,
_xlfn.FORECAST.LINEAR(
P28,
INDEX('DS2024'!$Q$20:$Q$35,MATCH(P28,'DS2024'!$P$20:$P$35,1)):
INDEX('DS2024'!$Q$20:$Q$35,MATCH(P28,'DS2024'!$P$20:$P$35,1)+1),
INDEX('DS2024'!$P$20:$P$35,MATCH(P28,'DS2024'!$P$20:$P$35,1)):
INDEX('DS2024'!$P$20:$P$35,MATCH(P28,'DS2024'!$P$20:$P$35,1)+1)),
IF($AA$3=Database!$A$17,
_xlfn.FORECAST.LINEAR(
P28,
INDEX('DS2024'!$T$20:$T$35,MATCH(P28,'DS2024'!$S$20:$S$35,1)):
INDEX('DS2024'!$T$20:$T$35,MATCH(P28,'DS2024'!$S$20:$S$35,1)+1),
INDEX('DS2024'!$S$20:$S$35,MATCH(P28,'DS2024'!$S$20:$S$35,1)):
INDEX('DS2024'!$S$20:$S$35,MATCH(P28,'DS2024'!$S$20:$S$35,1)+1)),
IF($AA$3=Database!$A$18,
_xlfn.FORECAST.LINEAR(
P28,
INDEX('DS2024'!$W$20:$W$35,MATCH(P28,'DS2024'!$V$20:$V$35,1)):
INDEX('DS2024'!$W$20:$W$35,MATCH(P28,'DS2024'!$V$20:$V$35,1)+1),
INDEX('DS2024'!$V$20:$V$35,MATCH(P28,'DS2024'!$V$20:$V$35,1)):
INDEX('DS2024'!$V$20:$V$35,MATCH(P28,'DS2024'!$V$20:$V$35,1)+1)),
IF($AA$3=Database!$A$19,
_xlfn.FORECAST.LINEAR(
P28,
INDEX('DS2024'!$Z$20:$Z$35,MATCH(P28,'DS2024'!$Y$20:$Y$35,1)):
INDEX('DS2024'!$Z$20:$Z$35,MATCH(P28,'DS2024'!$Y$20:$Y$35,1)+1),
INDEX('DS2024'!$Y$20:$Y$35,MATCH(P28,'DS2024'!$Y$20:$Y$35,1)):
INDEX('DS2024'!$Y$20:$Y$35,MATCH(P28,'DS2024'!$Y$20:$Y$35,1)+1)),
IF($AA$3=Database!$A$20,
_xlfn.FORECAST.LINEAR(
P28,
INDEX('DS2024'!$AC$20:$AC$35,MATCH(P28,'DS2024'!$AB$20:$AB$35,1)):
INDEX('DS2024'!$AC$20:$AC$35,MATCH(P28,'DS2024'!$AB$20:$AB$35,1)+1),
INDEX('DS2024'!$AB$20:$AB$35,MATCH(P28,'DS2024'!$AB$20:$AB$35,1)):
INDEX('DS2024'!$AB$20:$AB$35,MATCH(P28,'DS2024'!$AB$20:$AB$35,1)+1)),
IF($AA$3=Database!$A$2,
_xlfn.FORECAST.LINEAR(
P28,
INDEX('DS2024'!$B$5:$B$15,MATCH(P28,'DS2024'!$A$5:$A$15,1)):
INDEX('DS2024'!$B$5:$B$15,MATCH(P28,'DS2024'!$A$5:$A$15,1)+1),
INDEX('DS2024'!$A$5:$A$15,MATCH(P28,'DS2024'!$A$5:$A$15,1)):
INDEX('DS2024'!$A$5:$A$15,MATCH(P28,'DS2024'!$A$5:$A$15,1)+1)),
IF($AA$3=Database!$A$3,
_xlfn.FORECAST.LINEAR(
P28,
INDEX('DS2024'!$E$5:$E$15,MATCH(P28,'DS2024'!$D$5:$D$15,1)):
INDEX('DS2024'!$E$5:$E$15,MATCH(P28,'DS2024'!$D$5:$D$15,1)+1),
INDEX('DS2024'!$D$5:$D$15,MATCH(P28,'DS2024'!$D$5:$D$15,1)):
INDEX('DS2024'!$D$5:$D$15,MATCH(P28,'DS2024'!$D$5:$D$15,1)+1)),
IF($AA$3=Database!$A$4,
_xlfn.FORECAST.LINEAR(
P28,
INDEX('DS2024'!$H$5:$H$15,MATCH(P28,'DS2024'!$G$5:$G$15,1)):
INDEX('DS2024'!$H$5:$H$15,MATCH(P28,'DS2024'!$G$5:$G$15,1)+1),
INDEX('DS2024'!$G$5:$G$15,MATCH(P28,'DS2024'!$G$5:$G$15,1)):
INDEX('DS2024'!$G$5:$G$15,MATCH(P28,'DS2024'!$G$5:$G$15,1)+1)),
IF($AA$3=Database!$A$5,
_xlfn.FORECAST.LINEAR(
P28,
INDEX('DS2024'!$K$5:$K$15,MATCH(P28,'DS2024'!$J$5:$J$15,1)):
INDEX('DS2024'!$K$5:$K$15,MATCH(P28,'DS2024'!$J$5:$J$15,1)+1),
INDEX('DS2024'!$J$5:$J$15,MATCH(P28,'DS2024'!$J$5:$J$15,1)):
INDEX('DS2024'!$J$5:$J$15,MATCH(P28,'DS2024'!$J$5:$J$15,1)+1)),
IF($AA$3=Database!$A$6,
_xlfn.FORECAST.LINEAR(
P28,
INDEX('DS2024'!$N$5:$N$15,MATCH(P28,'DS2024'!$M$5:$M$15,1)):
INDEX('DS2024'!$N$5:$N$15,MATCH(P28,'DS2024'!$M$5:$M$15,1)+1),
INDEX('DS2024'!$M$5:$M$15,MATCH(P28,'DS2024'!$M$5:$M$15,1)):
INDEX('DS2024'!$M$5:$M$15,MATCH(P28,'DS2024'!$M$5:$M$15,1)+1)),
IF($AA$3=Database!$A$7,
_xlfn.FORECAST.LINEAR(
P28,
INDEX('DS2024'!$Q$5:$Q$15,MATCH(P28,'DS2024'!$P$5:$P$15,1)):
INDEX('DS2024'!$Q$5:$Q$15,MATCH(P28,'DS2024'!$P$5:$P$15,1)+1),
INDEX('DS2024'!$P$5:$P$15,MATCH(P28,'DS2024'!$P$5:$P$15,1)):
INDEX('DS2024'!$P$5:$P$15,MATCH(P28,'DS2024'!$P$5:$P$15,1)+1)),
IF($AA$3=Database!$A$8,
_xlfn.FORECAST.LINEAR(
P28,
INDEX('DS2024'!$T$5:$T$15,MATCH(P28,'DS2024'!$S$5:$S$15,1)):
INDEX('DS2024'!$T$5:$T$15,MATCH(P28,'DS2024'!$S$5:$S$15,1)+1),
INDEX('DS2024'!$S$5:$S$15,MATCH(P28,'DS2024'!$S$5:$S$15,1)):
INDEX('DS2024'!$S$5:$S$15,MATCH(P28,'DS2024'!$S$5:$S$15,1)+1)),
IF($AA$3=Database!$A$9,
_xlfn.FORECAST.LINEAR(
P28,
INDEX('DS2024'!$W$5:$W$15,MATCH(P28,'DS2024'!$V$5:$V$15,1)):
INDEX('DS2024'!$W$5:$W$15,MATCH(P28,'DS2024'!$V$5:$V$15,1)+1),
INDEX('DS2024'!$V$5:$V$15,MATCH(P28,'DS2024'!$V$5:$V$15,1)):
INDEX('DS2024'!$V$5:$V$15,MATCH(P28,'DS2024'!$V$5:$V$15,1)+1)),
IF($AA$3=Database!$A$10,
_xlfn.FORECAST.LINEAR(
P28,
INDEX('DS2024'!$Z$5:$Z$15,MATCH(P28,'DS2024'!$Y$5:$Y$15,1)):
INDEX('DS2024'!$Z$5:$Z$15,MATCH(P28,'DS2024'!$Y$5:$Y$15,1)+1),
INDEX('DS2024'!$Y$5:$Y$15,MATCH(P28,'DS2024'!$Y$5:$Y$15,1)):
INDEX('DS2024'!$Y$5:$Y$15,MATCH(P28,'DS2024'!$Y$5:$Y$15,1)+1))
)))))))))))))))))))</f>
        <v>0.10411007634198011</v>
      </c>
      <c r="AB28" s="50">
        <f>IF($AB$3=Database!$A$11,
_xlfn.FORECAST.LINEAR(
R28,
INDEX('DS2024'!$B$20:$B$35,MATCH(R28,'DS2024'!$A$20:$A$35,1)):
INDEX('DS2024'!$B$20:$B$35,MATCH(R28,'DS2024'!$A$20:$A$35,1)+1),
INDEX('DS2024'!$A$20:$A$35,MATCH(R28,'DS2024'!$A$20:$A$35,1)):
INDEX('DS2024'!$A$20:$A$35,MATCH(R28,'DS2024'!$A$20:$A$35,1)+1)),
IF($AB$3=Database!$A$12,
_xlfn.FORECAST.LINEAR(
R28,
INDEX('DS2024'!$E$20:$E$35,MATCH(R28,'DS2024'!$D$20:$D$35,1)):
INDEX('DS2024'!$E$20:$E$35,MATCH(R28,'DS2024'!$D$20:$D$35,1)+1),
INDEX('DS2024'!$D$20:$D$35,MATCH(R28,'DS2024'!$D$20:$D$35,1)):
INDEX('DS2024'!$D$20:$D$35,MATCH(R28,'DS2024'!$D$20:$D$35,1)+1)),
IF($AB$3=Database!$A$13,
_xlfn.FORECAST.LINEAR(
R28,
INDEX('DS2024'!$H$20:$H$35,MATCH(R28,'DS2024'!$G$20:$G$35,1)):
INDEX('DS2024'!$H$20:$H$35,MATCH(R28,'DS2024'!$G$20:$G$35,1)+1),
INDEX('DS2024'!$G$20:$G$35,MATCH(R28,'DS2024'!$G$20:$G$35,1)):
INDEX('DS2024'!$G$20:$G$35,MATCH(R28,'DS2024'!$G$20:$G$35,1)+1)),
IF($AB$3=Database!$A$14,
_xlfn.FORECAST.LINEAR(
R28,
INDEX('DS2024'!$K$20:$K$35,MATCH(R28,'DS2024'!$J$20:$J$35,1)):
INDEX('DS2024'!$K$20:$K$35,MATCH(R28,'DS2024'!$J$20:$J$35,1)+1),
INDEX('DS2024'!$J$20:$J$35,MATCH(R28,'DS2024'!$J$20:$J$35,1)):
INDEX('DS2024'!$J$20:$J$35,MATCH(R28,'DS2024'!$J$20:$J$35,1)+1)),
IF($AB$3=Database!$A$15,
_xlfn.FORECAST.LINEAR(
R28,
INDEX('DS2024'!$N$20:$N$35,MATCH(R28,'DS2024'!$M$20:$M$35,1)):
INDEX('DS2024'!$N$20:$N$35,MATCH(R28,'DS2024'!$M$20:$M$35,1)+1),
INDEX('DS2024'!$M$20:$M$35,MATCH(R28,'DS2024'!$M$20:$M$35,1)):
INDEX('DS2024'!$M$20:$M$35,MATCH(R28,'DS2024'!$M$20:$M$35,1)+1)),
IF($AB$3=Database!$A$16,
_xlfn.FORECAST.LINEAR(
R28,
INDEX('DS2024'!$Q$20:$Q$35,MATCH(R28,'DS2024'!$P$20:$P$35,1)):
INDEX('DS2024'!$Q$20:$Q$35,MATCH(R28,'DS2024'!$P$20:$P$35,1)+1),
INDEX('DS2024'!$P$20:$P$35,MATCH(R28,'DS2024'!$P$20:$P$35,1)):
INDEX('DS2024'!$P$20:$P$35,MATCH(R28,'DS2024'!$P$20:$P$35,1)+1)),
IF($AB$3=Database!$A$17,
_xlfn.FORECAST.LINEAR(
R28,
INDEX('DS2024'!$T$20:$T$35,MATCH(R28,'DS2024'!$S$20:$S$35,1)):
INDEX('DS2024'!$T$20:$T$35,MATCH(R28,'DS2024'!$S$20:$S$35,1)+1),
INDEX('DS2024'!$S$20:$S$35,MATCH(R28,'DS2024'!$S$20:$S$35,1)):
INDEX('DS2024'!$S$20:$S$35,MATCH(R28,'DS2024'!$S$20:$S$35,1)+1)),
IF($AB$3=Database!$A$18,
_xlfn.FORECAST.LINEAR(
R28,
INDEX('DS2024'!$W$20:$W$35,MATCH(R28,'DS2024'!$V$20:$V$35,1)):
INDEX('DS2024'!$W$20:$W$35,MATCH(R28,'DS2024'!$V$20:$V$35,1)+1),
INDEX('DS2024'!$V$20:$V$35,MATCH(R28,'DS2024'!$V$20:$V$35,1)):
INDEX('DS2024'!$V$20:$V$35,MATCH(R28,'DS2024'!$V$20:$V$35,1)+1)),
IF($AB$3=Database!$A$19,
_xlfn.FORECAST.LINEAR(
R28,
INDEX('DS2024'!$Z$20:$Z$35,MATCH(R28,'DS2024'!$Y$20:$Y$35,1)):
INDEX('DS2024'!$Z$20:$Z$35,MATCH(R28,'DS2024'!$Y$20:$Y$35,1)+1),
INDEX('DS2024'!$Y$20:$Y$35,MATCH(R28,'DS2024'!$Y$20:$Y$35,1)):
INDEX('DS2024'!$Y$20:$Y$35,MATCH(R28,'DS2024'!$Y$20:$Y$35,1)+1)),
IF($AB$3=Database!$A$20,
_xlfn.FORECAST.LINEAR(
R28,
INDEX('DS2024'!$AC$20:$AC$35,MATCH(R28,'DS2024'!$AB$20:$AB$35,1)):
INDEX('DS2024'!$AC$20:$AC$35,MATCH(R28,'DS2024'!$AB$20:$AB$35,1)+1),
INDEX('DS2024'!$AB$20:$AB$35,MATCH(R28,'DS2024'!$AB$20:$AB$35,1)):
INDEX('DS2024'!$AB$20:$AB$35,MATCH(R28,'DS2024'!$AB$20:$AB$35,1)+1)),
IF($AB$3=Database!$A$2,
_xlfn.FORECAST.LINEAR(
R28,
INDEX('DS2024'!$B$5:$B$15,MATCH(R28,'DS2024'!$A$5:$A$15,1)):
INDEX('DS2024'!$B$5:$B$15,MATCH(R28,'DS2024'!$A$5:$A$15,1)+1),
INDEX('DS2024'!$A$5:$A$15,MATCH(R28,'DS2024'!$A$5:$A$15,1)):
INDEX('DS2024'!$A$5:$A$15,MATCH(R28,'DS2024'!$A$5:$A$15,1)+1)),
IF($AB$3=Database!$A$3,
_xlfn.FORECAST.LINEAR(
R28,
INDEX('DS2024'!$E$5:$E$15,MATCH(R28,'DS2024'!$D$5:$D$15,1)):
INDEX('DS2024'!$E$5:$E$15,MATCH(R28,'DS2024'!$D$5:$D$15,1)+1),
INDEX('DS2024'!$D$5:$D$15,MATCH(R28,'DS2024'!$D$5:$D$15,1)):
INDEX('DS2024'!$D$5:$D$15,MATCH(R28,'DS2024'!$D$5:$D$15,1)+1)),
IF($AB$3=Database!$A$4,
_xlfn.FORECAST.LINEAR(
R28,
INDEX('DS2024'!$H$5:$H$15,MATCH(R28,'DS2024'!$G$5:$G$15,1)):
INDEX('DS2024'!$H$5:$H$15,MATCH(R28,'DS2024'!$G$5:$G$15,1)+1),
INDEX('DS2024'!$G$5:$G$15,MATCH(R28,'DS2024'!$G$5:$G$15,1)):
INDEX('DS2024'!$G$5:$G$15,MATCH(R28,'DS2024'!$G$5:$G$15,1)+1)),
IF($AB$3=Database!$A$5,
_xlfn.FORECAST.LINEAR(
R28,
INDEX('DS2024'!$K$5:$K$15,MATCH(R28,'DS2024'!$J$5:$J$15,1)):
INDEX('DS2024'!$K$5:$K$15,MATCH(R28,'DS2024'!$J$5:$J$15,1)+1),
INDEX('DS2024'!$J$5:$J$15,MATCH(R28,'DS2024'!$J$5:$J$15,1)):
INDEX('DS2024'!$J$5:$J$15,MATCH(R28,'DS2024'!$J$5:$J$15,1)+1)),
IF($AB$3=Database!$A$6,
_xlfn.FORECAST.LINEAR(
R28,
INDEX('DS2024'!$N$5:$N$15,MATCH(R28,'DS2024'!$M$5:$M$15,1)):
INDEX('DS2024'!$N$5:$N$15,MATCH(R28,'DS2024'!$M$5:$M$15,1)+1),
INDEX('DS2024'!$M$5:$M$15,MATCH(R28,'DS2024'!$M$5:$M$15,1)):
INDEX('DS2024'!$M$5:$M$15,MATCH(R28,'DS2024'!$M$5:$M$15,1)+1)),
IF($AB$3=Database!$A$7,
_xlfn.FORECAST.LINEAR(
R28,
INDEX('DS2024'!$Q$5:$Q$15,MATCH(R28,'DS2024'!$P$5:$P$15,1)):
INDEX('DS2024'!$Q$5:$Q$15,MATCH(R28,'DS2024'!$P$5:$P$15,1)+1),
INDEX('DS2024'!$P$5:$P$15,MATCH(R28,'DS2024'!$P$5:$P$15,1)):
INDEX('DS2024'!$P$5:$P$15,MATCH(R28,'DS2024'!$P$5:$P$15,1)+1)),
IF($AB$3=Database!$A$8,
_xlfn.FORECAST.LINEAR(
R28,
INDEX('DS2024'!$T$5:$T$15,MATCH(R28,'DS2024'!$S$5:$S$15,1)):
INDEX('DS2024'!$T$5:$T$15,MATCH(R28,'DS2024'!$S$5:$S$15,1)+1),
INDEX('DS2024'!$S$5:$S$15,MATCH(R28,'DS2024'!$S$5:$S$15,1)):
INDEX('DS2024'!$S$5:$S$15,MATCH(R28,'DS2024'!$S$5:$S$15,1)+1)),
IF($AB$3=Database!$A$9,
_xlfn.FORECAST.LINEAR(
R28,
INDEX('DS2024'!$W$5:$W$15,MATCH(R28,'DS2024'!$V$5:$V$15,1)):
INDEX('DS2024'!$W$5:$W$15,MATCH(R28,'DS2024'!$V$5:$V$15,1)+1),
INDEX('DS2024'!$V$5:$V$15,MATCH(R28,'DS2024'!$V$5:$V$15,1)):
INDEX('DS2024'!$V$5:$V$15,MATCH(R28,'DS2024'!$V$5:$V$15,1)+1)),
IF($AB$3=Database!$A$10,
_xlfn.FORECAST.LINEAR(
R28,
INDEX('DS2024'!$Z$5:$Z$15,MATCH(R28,'DS2024'!$Y$5:$Y$15,1)):
INDEX('DS2024'!$Z$5:$Z$15,MATCH(R28,'DS2024'!$Y$5:$Y$15,1)+1),
INDEX('DS2024'!$Y$5:$Y$15,MATCH(R28,'DS2024'!$Y$5:$Y$15,1)):
INDEX('DS2024'!$Y$5:$Y$15,MATCH(R28,'DS2024'!$Y$5:$Y$15,1)+1))
)))))))))))))))))))</f>
        <v>0.10492425756425117</v>
      </c>
      <c r="AC28" s="82">
        <f t="shared" si="0"/>
        <v>0.46490362545101593</v>
      </c>
      <c r="AD28" s="82">
        <f t="shared" si="1"/>
        <v>0.46561987191833787</v>
      </c>
      <c r="AE28" s="82">
        <f t="shared" si="2"/>
        <v>0.336501004849729</v>
      </c>
      <c r="AF28" s="82">
        <f t="shared" si="3"/>
        <v>0.46501711042259353</v>
      </c>
      <c r="AG28" s="82">
        <f t="shared" si="4"/>
        <v>0.46388769711264188</v>
      </c>
      <c r="AH28" s="82">
        <f t="shared" si="5"/>
        <v>0.20217021047146108</v>
      </c>
      <c r="AI28" s="82">
        <f t="shared" si="6"/>
        <v>0.46343783453069964</v>
      </c>
      <c r="AJ28" s="83">
        <f t="shared" si="7"/>
        <v>0.46392303375049837</v>
      </c>
      <c r="AK28" s="83">
        <f t="shared" si="8"/>
        <v>0.46491178005975203</v>
      </c>
      <c r="AL28" s="42"/>
      <c r="AM28" s="42"/>
      <c r="AN28" s="42"/>
      <c r="AO28" s="42"/>
      <c r="AP28" s="42"/>
      <c r="AQ28" s="42"/>
      <c r="AR28" s="42"/>
      <c r="AS28" s="42"/>
      <c r="AT28" s="42"/>
      <c r="BD28" s="83" t="e">
        <f>#REF!/10</f>
        <v>#REF!</v>
      </c>
      <c r="BE28" s="83" t="e">
        <f>#REF!/10</f>
        <v>#REF!</v>
      </c>
      <c r="BF28" s="83" t="e">
        <f>#REF!/10</f>
        <v>#REF!</v>
      </c>
      <c r="BG28" s="83" t="e">
        <f>#REF!/10</f>
        <v>#REF!</v>
      </c>
      <c r="BH28" s="83">
        <f t="shared" si="9"/>
        <v>0</v>
      </c>
      <c r="BI28" s="83">
        <f t="shared" si="10"/>
        <v>0</v>
      </c>
      <c r="BJ28" s="83">
        <f t="shared" si="11"/>
        <v>0</v>
      </c>
      <c r="BK28" s="83">
        <f t="shared" si="12"/>
        <v>0</v>
      </c>
      <c r="BL28" s="83">
        <f t="shared" si="13"/>
        <v>0</v>
      </c>
    </row>
    <row r="29" spans="1:64" ht="14.25" customHeight="1">
      <c r="A29" s="31">
        <v>23</v>
      </c>
      <c r="B29" s="42">
        <f>'Evaluasi 100 C'!B29</f>
        <v>108.43899999999999</v>
      </c>
      <c r="C29" s="42">
        <f>'Evaluasi 100 C'!C29</f>
        <v>-0.35996928614277141</v>
      </c>
      <c r="D29" s="42">
        <f>'Evaluasi 100 C'!E29</f>
        <v>109.572</v>
      </c>
      <c r="E29" s="42">
        <f>'Evaluasi 100 C'!F29</f>
        <v>-0.36010521895620873</v>
      </c>
      <c r="F29" s="42">
        <f>'Evaluasi 100 C'!H29</f>
        <v>108.212</v>
      </c>
      <c r="G29" s="42">
        <f>'Evaluasi 100 C'!I29</f>
        <v>-0.23102297475170513</v>
      </c>
      <c r="H29" s="42">
        <f>'Evaluasi 100 C'!K29</f>
        <v>108.598</v>
      </c>
      <c r="I29" s="42">
        <f>'Evaluasi 100 C'!L29</f>
        <v>-0.35998836232753445</v>
      </c>
      <c r="J29" s="42">
        <f>'Evaluasi 100 C'!N29</f>
        <v>106.57299999999999</v>
      </c>
      <c r="K29" s="42">
        <f>'Evaluasi 100 C'!O29</f>
        <v>-0.35974541091781642</v>
      </c>
      <c r="L29" s="42">
        <f>'Evaluasi 100 C'!Q29</f>
        <v>107.879</v>
      </c>
      <c r="M29" s="42">
        <f>'Evaluasi 100 C'!R29</f>
        <v>-1.7431927133269409E-2</v>
      </c>
      <c r="N29" s="42">
        <f>'Evaluasi 100 C'!T29</f>
        <v>105.96899999999999</v>
      </c>
      <c r="O29" s="42">
        <f>'Evaluasi 100 C'!U29</f>
        <v>-0.35967294541091777</v>
      </c>
      <c r="P29" s="42">
        <f>'Evaluasi 100 C'!W29</f>
        <v>106.72799999999999</v>
      </c>
      <c r="Q29" s="42">
        <f>'Evaluasi 100 C'!X29</f>
        <v>-0.35976400719856028</v>
      </c>
      <c r="R29" s="42">
        <f>'Evaluasi 100 C'!Z29</f>
        <v>108.47199999999999</v>
      </c>
      <c r="S29" s="50">
        <f>'Evaluasi 100 C'!AA29</f>
        <v>-0.35997324535092978</v>
      </c>
      <c r="T29" s="50">
        <f>IF($T$3=Database!$A$11,
_xlfn.FORECAST.LINEAR(
B29,
INDEX('DS2024'!$B$20:$B$35,MATCH(B29,'DS2024'!$A$20:$A$35,1)):
INDEX('DS2024'!$B$20:$B$35,MATCH(B29,'DS2024'!$A$20:$A$35,1)+1),
INDEX('DS2024'!$A$20:$A$35,MATCH(B29,'DS2024'!$A$20:$A$35,1)):
INDEX('DS2024'!$A$20:$A$35,MATCH(B29,'DS2024'!$A$20:$A$35,1)+1)),
IF($T$3=Database!$A$12,
_xlfn.FORECAST.LINEAR(
B29,
INDEX('DS2024'!$E$20:$E$35,MATCH(B29,'DS2024'!$D$20:$D$35,1)):
INDEX('DS2024'!$E$20:$E$35,MATCH(B29,'DS2024'!$D$20:$D$35,1)+1),
INDEX('DS2024'!$D$20:$D$35,MATCH(B29,'DS2024'!$D$20:$D$35,1)):
INDEX('DS2024'!$D$20:$D$35,MATCH(B29,'DS2024'!$D$20:$D$35,1)+1)),
IF($T$3=Database!$A$13,
_xlfn.FORECAST.LINEAR(
B29,
INDEX('DS2024'!$H$20:$H$35,MATCH(B29,'DS2024'!$G$20:$G$35,1)):
INDEX('DS2024'!$H$20:$H$35,MATCH(B29,'DS2024'!$G$20:$G$35,1)+1),
INDEX('DS2024'!$G$20:$G$35,MATCH(B29,'DS2024'!$G$20:$G$35,1)):
INDEX('DS2024'!$G$20:$G$35,MATCH(B29,'DS2024'!$G$20:$G$35,1)+1)),
IF($T$3=Database!$A$14,
_xlfn.FORECAST.LINEAR(
B29,
INDEX('DS2024'!$K$20:$K$35,MATCH(B29,'DS2024'!$J$20:$J$35,1)):
INDEX('DS2024'!$K$20:$K$35,MATCH(B29,'DS2024'!$J$20:$J$35,1)+1),
INDEX('DS2024'!$J$20:$J$35,MATCH(B29,'DS2024'!$J$20:$J$35,1)):
INDEX('DS2024'!$J$20:$J$35,MATCH(B29,'DS2024'!$J$20:$J$35,1)+1)),
IF($T$3=Database!$A$15,
_xlfn.FORECAST.LINEAR(
B29,
INDEX('DS2024'!$N$20:$N$35,MATCH(B29,'DS2024'!$M$20:$M$35,1)):
INDEX('DS2024'!$N$20:$N$35,MATCH(B29,'DS2024'!$M$20:$M$35,1)+1),
INDEX('DS2024'!$M$20:$M$35,MATCH(B29,'DS2024'!$M$20:$M$35,1)):
INDEX('DS2024'!$M$20:$M$35,MATCH(B29,'DS2024'!$M$20:$M$35,1)+1)),
IF($T$3=Database!$A$16,
_xlfn.FORECAST.LINEAR(
B29,
INDEX('DS2024'!$Q$20:$Q$35,MATCH(B29,'DS2024'!$P$20:$P$35,1)):
INDEX('DS2024'!$Q$20:$Q$35,MATCH(B29,'DS2024'!$P$20:$P$35,1)+1),
INDEX('DS2024'!$P$20:$P$35,MATCH(B29,'DS2024'!$P$20:$P$35,1)):
INDEX('DS2024'!$P$20:$P$35,MATCH(B29,'DS2024'!$P$20:$P$35,1)+1)),
IF($T$3=Database!$A$17,
_xlfn.FORECAST.LINEAR(
B29,
INDEX('DS2024'!$T$20:$T$35,MATCH(B29,'DS2024'!$S$20:$S$35,1)):
INDEX('DS2024'!$T$20:$T$35,MATCH(B29,'DS2024'!$S$20:$S$35,1)+1),
INDEX('DS2024'!$S$20:$S$35,MATCH(B29,'DS2024'!$S$20:$S$35,1)):
INDEX('DS2024'!$S$20:$S$35,MATCH(B29,'DS2024'!$S$20:$S$35,1)+1)),
IF($T$3=Database!$A$18,
_xlfn.FORECAST.LINEAR(
B29,
INDEX('DS2024'!$W$20:$W$35,MATCH(B29,'DS2024'!$V$20:$V$35,1)):
INDEX('DS2024'!$W$20:$W$35,MATCH(B29,'DS2024'!$V$20:$V$35,1)+1),
INDEX('DS2024'!$V$20:$V$35,MATCH(B29,'DS2024'!$V$20:$V$35,1)):
INDEX('DS2024'!$V$20:$V$35,MATCH(B29,'DS2024'!$V$20:$V$35,1)+1)),
IF($T$3=Database!$A$19,
_xlfn.FORECAST.LINEAR(
B29,
INDEX('DS2024'!$Z$20:$Z$35,MATCH(B29,'DS2024'!$Y$20:$Y$35,1)):
INDEX('DS2024'!$Z$20:$Z$35,MATCH(B29,'DS2024'!$Y$20:$Y$35,1)+1),
INDEX('DS2024'!$Y$20:$Y$35,MATCH(B29,'DS2024'!$Y$20:$Y$35,1)):
INDEX('DS2024'!$Y$20:$Y$35,MATCH(B29,'DS2024'!$Y$20:$Y$35,1)+1)),
IF($T$3=Database!$A$20,
_xlfn.FORECAST.LINEAR(
B29,
INDEX('DS2024'!$AC$20:$AC$35,MATCH(B29,'DS2024'!$AB$20:$AB$35,1)):
INDEX('DS2024'!$AC$20:$AC$35,MATCH(B29,'DS2024'!$AB$20:$AB$35,1)+1),
INDEX('DS2024'!$AB$20:$AB$35,MATCH(B29,'DS2024'!$AB$20:$AB$35,1)):
INDEX('DS2024'!$AB$20:$AB$35,MATCH(B29,'DS2024'!$AB$20:$AB$35,1)+1)),
IF($T$3=Database!$A$2,
_xlfn.FORECAST.LINEAR(
B29,
INDEX('DS2024'!$B$5:$B$15,MATCH(B29,'DS2024'!$A$5:$A$15,1)):
INDEX('DS2024'!$B$5:$B$15,MATCH(B29,'DS2024'!$A$5:$A$15,1)+1),
INDEX('DS2024'!$A$5:$A$15,MATCH(B29,'DS2024'!$A$5:$A$15,1)):
INDEX('DS2024'!$A$5:$A$15,MATCH(B29,'DS2024'!$A$5:$A$15,1)+1)),
IF($T$3=Database!$A$3,
_xlfn.FORECAST.LINEAR(
B29,
INDEX('DS2024'!$E$5:$E$15,MATCH(B29,'DS2024'!$D$5:$D$15,1)):
INDEX('DS2024'!$E$5:$E$15,MATCH(B29,'DS2024'!$D$5:$D$15,1)+1),
INDEX('DS2024'!$D$5:$D$15,MATCH(B29,'DS2024'!$D$5:$D$15,1)):
INDEX('DS2024'!$D$5:$D$15,MATCH(B29,'DS2024'!$D$5:$D$15,1)+1)),
IF($T$3=Database!$A$4,
_xlfn.FORECAST.LINEAR(
B29,
INDEX('DS2024'!$H$5:$H$15,MATCH(B29,'DS2024'!$G$5:$G$15,1)):
INDEX('DS2024'!$H$5:$H$15,MATCH(B29,'DS2024'!$G$5:$G$15,1)+1),
INDEX('DS2024'!$G$5:$G$15,MATCH(B29,'DS2024'!$G$5:$G$15,1)):
INDEX('DS2024'!$G$5:$G$15,MATCH(B29,'DS2024'!$G$5:$G$15,1)+1)),
IF($T$3=Database!$A$5,
_xlfn.FORECAST.LINEAR(
B29,
INDEX('DS2024'!$K$5:$K$15,MATCH(B29,'DS2024'!$J$5:$J$15,1)):
INDEX('DS2024'!$K$5:$K$15,MATCH(B29,'DS2024'!$J$5:$J$15,1)+1),
INDEX('DS2024'!$J$5:$J$15,MATCH(B29,'DS2024'!$J$5:$J$15,1)):
INDEX('DS2024'!$J$5:$J$15,MATCH(B29,'DS2024'!$J$5:$J$15,1)+1)),
IF($T$3=Database!$A$6,
_xlfn.FORECAST.LINEAR(
B29,
INDEX('DS2024'!$N$5:$N$15,MATCH(B29,'DS2024'!$M$5:$M$15,1)):
INDEX('DS2024'!$N$5:$N$15,MATCH(B29,'DS2024'!$M$5:$M$15,1)+1),
INDEX('DS2024'!$M$5:$M$15,MATCH(B29,'DS2024'!$M$5:$M$15,1)):
INDEX('DS2024'!$M$5:$M$15,MATCH(B29,'DS2024'!$M$5:$M$15,1)+1)),
IF($T$3=Database!$A$7,
_xlfn.FORECAST.LINEAR(
B29,
INDEX('DS2024'!$Q$5:$Q$15,MATCH(B29,'DS2024'!$P$5:$P$15,1)):
INDEX('DS2024'!$Q$5:$Q$15,MATCH(B29,'DS2024'!$P$5:$P$15,1)+1),
INDEX('DS2024'!$P$5:$P$15,MATCH(B29,'DS2024'!$P$5:$P$15,1)):
INDEX('DS2024'!$P$5:$P$15,MATCH(B29,'DS2024'!$P$5:$P$15,1)+1)),
IF($T$3=Database!$A$8,
_xlfn.FORECAST.LINEAR(
B29,
INDEX('DS2024'!$T$5:$T$15,MATCH(B29,'DS2024'!$S$5:$S$15,1)):
INDEX('DS2024'!$T$5:$T$15,MATCH(B29,'DS2024'!$S$5:$S$15,1)+1),
INDEX('DS2024'!$S$5:$S$15,MATCH(B29,'DS2024'!$S$5:$S$15,1)):
INDEX('DS2024'!$S$5:$S$15,MATCH(B29,'DS2024'!$S$5:$S$15,1)+1)),
IF($T$3=Database!$A$9,
_xlfn.FORECAST.LINEAR(
B29,
INDEX('DS2024'!$W$5:$W$15,MATCH(B29,'DS2024'!$V$5:$V$15,1)):
INDEX('DS2024'!$W$5:$W$15,MATCH(B29,'DS2024'!$V$5:$V$15,1)+1),
INDEX('DS2024'!$V$5:$V$15,MATCH(B29,'DS2024'!$V$5:$V$15,1)):
INDEX('DS2024'!$V$5:$V$15,MATCH(B29,'DS2024'!$V$5:$V$15,1)+1)),
IF($T$3=Database!$A$10,
_xlfn.FORECAST.LINEAR(
B29,
INDEX('DS2024'!$Z$5:$Z$15,MATCH(B29,'DS2024'!$Y$5:$Y$15,1)):
INDEX('DS2024'!$Z$5:$Z$15,MATCH(B29,'DS2024'!$Y$5:$Y$15,1)+1),
INDEX('DS2024'!$Y$5:$Y$15,MATCH(B29,'DS2024'!$Y$5:$Y$15,1)):
INDEX('DS2024'!$Y$5:$Y$15,MATCH(B29,'DS2024'!$Y$5:$Y$15,1)+1))
)))))))))))))))))))</f>
        <v>0.1048392022063232</v>
      </c>
      <c r="U29" s="50">
        <f>IF($U$3=Database!$A$11,
_xlfn.FORECAST.LINEAR(
D29,
INDEX('DS2024'!$B$20:$B$35,MATCH(D29,'DS2024'!$A$20:$A$35,1)):
INDEX('DS2024'!$B$20:$B$35,MATCH(D29,'DS2024'!$A$20:$A$35,1)+1),
INDEX('DS2024'!$A$20:$A$35,MATCH(D29,'DS2024'!$A$20:$A$35,1)):
INDEX('DS2024'!$A$20:$A$35,MATCH(D29,'DS2024'!$A$20:$A$35,1)+1)),
IF($U$3=Database!$A$12,
_xlfn.FORECAST.LINEAR(
D29,
INDEX('DS2024'!$E$20:$E$35,MATCH(D29,'DS2024'!$D$20:$D$35,1)):
INDEX('DS2024'!$E$20:$E$35,MATCH(D29,'DS2024'!$D$20:$D$35,1)+1),
INDEX('DS2024'!$D$20:$D$35,MATCH(D29,'DS2024'!$D$20:$D$35,1)):
INDEX('DS2024'!$D$20:$D$35,MATCH(D29,'DS2024'!$D$20:$D$35,1)+1)),
IF($U$3=Database!$A$13,
_xlfn.FORECAST.LINEAR(
D29,
INDEX('DS2024'!$H$20:$H$35,MATCH(D29,'DS2024'!$G$20:$G$35,1)):
INDEX('DS2024'!$H$20:$H$35,MATCH(D29,'DS2024'!$G$20:$G$35,1)+1),
INDEX('DS2024'!$G$20:$G$35,MATCH(D29,'DS2024'!$G$20:$G$35,1)):
INDEX('DS2024'!$G$20:$G$35,MATCH(D29,'DS2024'!$G$20:$G$35,1)+1)),
IF($U$3=Database!$A$14,
_xlfn.FORECAST.LINEAR(
D29,
INDEX('DS2024'!$K$20:$K$35,MATCH(D29,'DS2024'!$J$20:$J$35,1)):
INDEX('DS2024'!$K$20:$K$35,MATCH(D29,'DS2024'!$J$20:$J$35,1)+1),
INDEX('DS2024'!$J$20:$J$35,MATCH(D29,'DS2024'!$J$20:$J$35,1)):
INDEX('DS2024'!$J$20:$J$35,MATCH(D29,'DS2024'!$J$20:$J$35,1)+1)),
IF($U$3=Database!$A$15,
_xlfn.FORECAST.LINEAR(
D29,
INDEX('DS2024'!$N$20:$N$35,MATCH(D29,'DS2024'!$M$20:$M$35,1)):
INDEX('DS2024'!$N$20:$N$35,MATCH(D29,'DS2024'!$M$20:$M$35,1)+1),
INDEX('DS2024'!$M$20:$M$35,MATCH(D29,'DS2024'!$M$20:$M$35,1)):
INDEX('DS2024'!$M$20:$M$35,MATCH(D29,'DS2024'!$M$20:$M$35,1)+1)),
IF($U$3=Database!$A$16,
_xlfn.FORECAST.LINEAR(
D29,
INDEX('DS2024'!$Q$20:$Q$35,MATCH(D29,'DS2024'!$P$20:$P$35,1)):
INDEX('DS2024'!$Q$20:$Q$35,MATCH(D29,'DS2024'!$P$20:$P$35,1)+1),
INDEX('DS2024'!$P$20:$P$35,MATCH(D29,'DS2024'!$P$20:$P$35,1)):
INDEX('DS2024'!$P$20:$P$35,MATCH(D29,'DS2024'!$P$20:$P$35,1)+1)),
IF($U$3=Database!$A$17,
_xlfn.FORECAST.LINEAR(
D29,
INDEX('DS2024'!$T$20:$T$35,MATCH(D29,'DS2024'!$S$20:$S$35,1)):
INDEX('DS2024'!$T$20:$T$35,MATCH(D29,'DS2024'!$S$20:$S$35,1)+1),
INDEX('DS2024'!$S$20:$S$35,MATCH(D29,'DS2024'!$S$20:$S$35,1)):
INDEX('DS2024'!$S$20:$S$35,MATCH(D29,'DS2024'!$S$20:$S$35,1)+1)),
IF($U$3=Database!$A$18,
_xlfn.FORECAST.LINEAR(
D29,
INDEX('DS2024'!$W$20:$W$35,MATCH(D29,'DS2024'!$V$20:$V$35,1)):
INDEX('DS2024'!$W$20:$W$35,MATCH(D29,'DS2024'!$V$20:$V$35,1)+1),
INDEX('DS2024'!$V$20:$V$35,MATCH(D29,'DS2024'!$V$20:$V$35,1)):
INDEX('DS2024'!$V$20:$V$35,MATCH(D29,'DS2024'!$V$20:$V$35,1)+1)),
IF($U$3=Database!$A$19,
_xlfn.FORECAST.LINEAR(
D29,
INDEX('DS2024'!$Z$20:$Z$35,MATCH(D29,'DS2024'!$Y$20:$Y$35,1)):
INDEX('DS2024'!$Z$20:$Z$35,MATCH(D29,'DS2024'!$Y$20:$Y$35,1)+1),
INDEX('DS2024'!$Y$20:$Y$35,MATCH(D29,'DS2024'!$Y$20:$Y$35,1)):
INDEX('DS2024'!$Y$20:$Y$35,MATCH(D29,'DS2024'!$Y$20:$Y$35,1)+1)),
IF($U$3=Database!$A$20,
_xlfn.FORECAST.LINEAR(
D29,
INDEX('DS2024'!$AC$20:$AC$35,MATCH(D29,'DS2024'!$AB$20:$AB$35,1)):
INDEX('DS2024'!$AC$20:$AC$35,MATCH(D29,'DS2024'!$AB$20:$AB$35,1)+1),
INDEX('DS2024'!$AB$20:$AB$35,MATCH(D29,'DS2024'!$AB$20:$AB$35,1)):
INDEX('DS2024'!$AB$20:$AB$35,MATCH(D29,'DS2024'!$AB$20:$AB$35,1)+1)),
IF($U$3=Database!$A$2,
_xlfn.FORECAST.LINEAR(
D29,
INDEX('DS2024'!$B$5:$B$15,MATCH(D29,'DS2024'!$A$5:$A$15,1)):
INDEX('DS2024'!$B$5:$B$15,MATCH(D29,'DS2024'!$A$5:$A$15,1)+1),
INDEX('DS2024'!$A$5:$A$15,MATCH(D29,'DS2024'!$A$5:$A$15,1)):
INDEX('DS2024'!$A$5:$A$15,MATCH(D29,'DS2024'!$A$5:$A$15,1)+1)),
IF($U$3=Database!$A$3,
_xlfn.FORECAST.LINEAR(
D29,
INDEX('DS2024'!$E$5:$E$15,MATCH(D29,'DS2024'!$D$5:$D$15,1)):
INDEX('DS2024'!$E$5:$E$15,MATCH(D29,'DS2024'!$D$5:$D$15,1)+1),
INDEX('DS2024'!$D$5:$D$15,MATCH(D29,'DS2024'!$D$5:$D$15,1)):
INDEX('DS2024'!$D$5:$D$15,MATCH(D29,'DS2024'!$D$5:$D$15,1)+1)),
IF($U$3=Database!$A$4,
_xlfn.FORECAST.LINEAR(
D29,
INDEX('DS2024'!$H$5:$H$15,MATCH(D29,'DS2024'!$G$5:$G$15,1)):
INDEX('DS2024'!$H$5:$H$15,MATCH(D29,'DS2024'!$G$5:$G$15,1)+1),
INDEX('DS2024'!$G$5:$G$15,MATCH(D29,'DS2024'!$G$5:$G$15,1)):
INDEX('DS2024'!$G$5:$G$15,MATCH(D29,'DS2024'!$G$5:$G$15,1)+1)),
IF($U$3=Database!$A$5,
_xlfn.FORECAST.LINEAR(
D29,
INDEX('DS2024'!$K$5:$K$15,MATCH(D29,'DS2024'!$J$5:$J$15,1)):
INDEX('DS2024'!$K$5:$K$15,MATCH(D29,'DS2024'!$J$5:$J$15,1)+1),
INDEX('DS2024'!$J$5:$J$15,MATCH(D29,'DS2024'!$J$5:$J$15,1)):
INDEX('DS2024'!$J$5:$J$15,MATCH(D29,'DS2024'!$J$5:$J$15,1)+1)),
IF($U$3=Database!$A$6,
_xlfn.FORECAST.LINEAR(
D29,
INDEX('DS2024'!$N$5:$N$15,MATCH(D29,'DS2024'!$M$5:$M$15,1)):
INDEX('DS2024'!$N$5:$N$15,MATCH(D29,'DS2024'!$M$5:$M$15,1)+1),
INDEX('DS2024'!$M$5:$M$15,MATCH(D29,'DS2024'!$M$5:$M$15,1)):
INDEX('DS2024'!$M$5:$M$15,MATCH(D29,'DS2024'!$M$5:$M$15,1)+1)),
IF($U$3=Database!$A$7,
_xlfn.FORECAST.LINEAR(
D29,
INDEX('DS2024'!$Q$5:$Q$15,MATCH(D29,'DS2024'!$P$5:$P$15,1)):
INDEX('DS2024'!$Q$5:$Q$15,MATCH(D29,'DS2024'!$P$5:$P$15,1)+1),
INDEX('DS2024'!$P$5:$P$15,MATCH(D29,'DS2024'!$P$5:$P$15,1)):
INDEX('DS2024'!$P$5:$P$15,MATCH(D29,'DS2024'!$P$5:$P$15,1)+1)),
IF($U$3=Database!$A$8,
_xlfn.FORECAST.LINEAR(
D29,
INDEX('DS2024'!$T$5:$T$15,MATCH(D29,'DS2024'!$S$5:$S$15,1)):
INDEX('DS2024'!$T$5:$T$15,MATCH(D29,'DS2024'!$S$5:$S$15,1)+1),
INDEX('DS2024'!$S$5:$S$15,MATCH(D29,'DS2024'!$S$5:$S$15,1)):
INDEX('DS2024'!$S$5:$S$15,MATCH(D29,'DS2024'!$S$5:$S$15,1)+1)),
IF($U$3=Database!$A$9,
_xlfn.FORECAST.LINEAR(
D29,
INDEX('DS2024'!$W$5:$W$15,MATCH(D29,'DS2024'!$V$5:$V$15,1)):
INDEX('DS2024'!$W$5:$W$15,MATCH(D29,'DS2024'!$V$5:$V$15,1)+1),
INDEX('DS2024'!$V$5:$V$15,MATCH(D29,'DS2024'!$V$5:$V$15,1)):
INDEX('DS2024'!$V$5:$V$15,MATCH(D29,'DS2024'!$V$5:$V$15,1)+1)),
IF($U$3=Database!$A$10,
_xlfn.FORECAST.LINEAR(
D29,
INDEX('DS2024'!$Z$5:$Z$15,MATCH(D29,'DS2024'!$Y$5:$Y$15,1)):
INDEX('DS2024'!$Z$5:$Z$15,MATCH(D29,'DS2024'!$Y$5:$Y$15,1)+1),
INDEX('DS2024'!$Y$5:$Y$15,MATCH(D29,'DS2024'!$Y$5:$Y$15,1)):
INDEX('DS2024'!$Y$5:$Y$15,MATCH(D29,'DS2024'!$Y$5:$Y$15,1)+1))
)))))))))))))))))))</f>
        <v>0.10547320036772054</v>
      </c>
      <c r="V29" s="50">
        <f>IF($V$3=Database!$A$11,
_xlfn.FORECAST.LINEAR(
F29,
INDEX('DS2024'!$B$20:$B$35,MATCH(F29,'DS2024'!$A$20:$A$35,1)):
INDEX('DS2024'!$B$20:$B$35,MATCH(F29,'DS2024'!$A$20:$A$35,1)+1),
INDEX('DS2024'!$A$20:$A$35,MATCH(F29,'DS2024'!$A$20:$A$35,1)):
INDEX('DS2024'!$A$20:$A$35,MATCH(F29,'DS2024'!$A$20:$A$35,1)+1)),
IF($V$3=Database!$A$12,
_xlfn.FORECAST.LINEAR(
F29,
INDEX('DS2024'!$E$20:$E$35,MATCH(F29,'DS2024'!$D$20:$D$35,1)):
INDEX('DS2024'!$E$20:$E$35,MATCH(F29,'DS2024'!$D$20:$D$35,1)+1),
INDEX('DS2024'!$D$20:$D$35,MATCH(F29,'DS2024'!$D$20:$D$35,1)):
INDEX('DS2024'!$D$20:$D$35,MATCH(F29,'DS2024'!$D$20:$D$35,1)+1)),
IF($V$3=Database!$A$13,
_xlfn.FORECAST.LINEAR(
F29,
INDEX('DS2024'!$H$20:$H$35,MATCH(F29,'DS2024'!$G$20:$G$35,1)):
INDEX('DS2024'!$H$20:$H$35,MATCH(F29,'DS2024'!$G$20:$G$35,1)+1),
INDEX('DS2024'!$G$20:$G$35,MATCH(F29,'DS2024'!$G$20:$G$35,1)):
INDEX('DS2024'!$G$20:$G$35,MATCH(F29,'DS2024'!$G$20:$G$35,1)+1)),
IF($V$3=Database!$A$14,
_xlfn.FORECAST.LINEAR(
F29,
INDEX('DS2024'!$K$20:$K$35,MATCH(F29,'DS2024'!$J$20:$J$35,1)):
INDEX('DS2024'!$K$20:$K$35,MATCH(F29,'DS2024'!$J$20:$J$35,1)+1),
INDEX('DS2024'!$J$20:$J$35,MATCH(F29,'DS2024'!$J$20:$J$35,1)):
INDEX('DS2024'!$J$20:$J$35,MATCH(F29,'DS2024'!$J$20:$J$35,1)+1)),
IF($V$3=Database!$A$15,
_xlfn.FORECAST.LINEAR(
F29,
INDEX('DS2024'!$N$20:$N$35,MATCH(F29,'DS2024'!$M$20:$M$35,1)):
INDEX('DS2024'!$N$20:$N$35,MATCH(F29,'DS2024'!$M$20:$M$35,1)+1),
INDEX('DS2024'!$M$20:$M$35,MATCH(F29,'DS2024'!$M$20:$M$35,1)):
INDEX('DS2024'!$M$20:$M$35,MATCH(F29,'DS2024'!$M$20:$M$35,1)+1)),
IF($V$3=Database!$A$16,
_xlfn.FORECAST.LINEAR(
F29,
INDEX('DS2024'!$Q$20:$Q$35,MATCH(F29,'DS2024'!$P$20:$P$35,1)):
INDEX('DS2024'!$Q$20:$Q$35,MATCH(F29,'DS2024'!$P$20:$P$35,1)+1),
INDEX('DS2024'!$P$20:$P$35,MATCH(F29,'DS2024'!$P$20:$P$35,1)):
INDEX('DS2024'!$P$20:$P$35,MATCH(F29,'DS2024'!$P$20:$P$35,1)+1)),
IF($V$3=Database!$A$17,
_xlfn.FORECAST.LINEAR(
F29,
INDEX('DS2024'!$T$20:$T$35,MATCH(F29,'DS2024'!$S$20:$S$35,1)):
INDEX('DS2024'!$T$20:$T$35,MATCH(F29,'DS2024'!$S$20:$S$35,1)+1),
INDEX('DS2024'!$S$20:$S$35,MATCH(F29,'DS2024'!$S$20:$S$35,1)):
INDEX('DS2024'!$S$20:$S$35,MATCH(F29,'DS2024'!$S$20:$S$35,1)+1)),
IF($V$3=Database!$A$18,
_xlfn.FORECAST.LINEAR(
F29,
INDEX('DS2024'!$W$20:$W$35,MATCH(F29,'DS2024'!$V$20:$V$35,1)):
INDEX('DS2024'!$W$20:$W$35,MATCH(F29,'DS2024'!$V$20:$V$35,1)+1),
INDEX('DS2024'!$V$20:$V$35,MATCH(F29,'DS2024'!$V$20:$V$35,1)):
INDEX('DS2024'!$V$20:$V$35,MATCH(F29,'DS2024'!$V$20:$V$35,1)+1)),
IF($V$3=Database!$A$19,
_xlfn.FORECAST.LINEAR(
F29,
INDEX('DS2024'!$Z$20:$Z$35,MATCH(F29,'DS2024'!$Y$20:$Y$35,1)):
INDEX('DS2024'!$Z$20:$Z$35,MATCH(F29,'DS2024'!$Y$20:$Y$35,1)+1),
INDEX('DS2024'!$Y$20:$Y$35,MATCH(F29,'DS2024'!$Y$20:$Y$35,1)):
INDEX('DS2024'!$Y$20:$Y$35,MATCH(F29,'DS2024'!$Y$20:$Y$35,1)+1)),
IF($V$3=Database!$A$20,
_xlfn.FORECAST.LINEAR(
F29,
INDEX('DS2024'!$AC$20:$AC$35,MATCH(F29,'DS2024'!$AB$20:$AB$35,1)):
INDEX('DS2024'!$AC$20:$AC$35,MATCH(F29,'DS2024'!$AB$20:$AB$35,1)+1),
INDEX('DS2024'!$AB$20:$AB$35,MATCH(F29,'DS2024'!$AB$20:$AB$35,1)):
INDEX('DS2024'!$AB$20:$AB$35,MATCH(F29,'DS2024'!$AB$20:$AB$35,1)+1)),
IF($V$3=Database!$A$2,
_xlfn.FORECAST.LINEAR(
F29,
INDEX('DS2024'!$B$5:$B$15,MATCH(F29,'DS2024'!$A$5:$A$15,1)):
INDEX('DS2024'!$B$5:$B$15,MATCH(F29,'DS2024'!$A$5:$A$15,1)+1),
INDEX('DS2024'!$A$5:$A$15,MATCH(F29,'DS2024'!$A$5:$A$15,1)):
INDEX('DS2024'!$A$5:$A$15,MATCH(F29,'DS2024'!$A$5:$A$15,1)+1)),
IF($V$3=Database!$A$3,
_xlfn.FORECAST.LINEAR(
F29,
INDEX('DS2024'!$E$5:$E$15,MATCH(F29,'DS2024'!$D$5:$D$15,1)):
INDEX('DS2024'!$E$5:$E$15,MATCH(F29,'DS2024'!$D$5:$D$15,1)+1),
INDEX('DS2024'!$D$5:$D$15,MATCH(F29,'DS2024'!$D$5:$D$15,1)):
INDEX('DS2024'!$D$5:$D$15,MATCH(F29,'DS2024'!$D$5:$D$15,1)+1)),
IF($V$3=Database!$A$4,
_xlfn.FORECAST.LINEAR(
F29,
INDEX('DS2024'!$H$5:$H$15,MATCH(F29,'DS2024'!$G$5:$G$15,1)):
INDEX('DS2024'!$H$5:$H$15,MATCH(F29,'DS2024'!$G$5:$G$15,1)+1),
INDEX('DS2024'!$G$5:$G$15,MATCH(F29,'DS2024'!$G$5:$G$15,1)):
INDEX('DS2024'!$G$5:$G$15,MATCH(F29,'DS2024'!$G$5:$G$15,1)+1)),
IF($V$3=Database!$A$5,
_xlfn.FORECAST.LINEAR(
F29,
INDEX('DS2024'!$K$5:$K$15,MATCH(F29,'DS2024'!$J$5:$J$15,1)):
INDEX('DS2024'!$K$5:$K$15,MATCH(F29,'DS2024'!$J$5:$J$15,1)+1),
INDEX('DS2024'!$J$5:$J$15,MATCH(F29,'DS2024'!$J$5:$J$15,1)):
INDEX('DS2024'!$J$5:$J$15,MATCH(F29,'DS2024'!$J$5:$J$15,1)+1)),
IF($V$3=Database!$A$6,
_xlfn.FORECAST.LINEAR(
F29,
INDEX('DS2024'!$N$5:$N$15,MATCH(F29,'DS2024'!$M$5:$M$15,1)):
INDEX('DS2024'!$N$5:$N$15,MATCH(F29,'DS2024'!$M$5:$M$15,1)+1),
INDEX('DS2024'!$M$5:$M$15,MATCH(F29,'DS2024'!$M$5:$M$15,1)):
INDEX('DS2024'!$M$5:$M$15,MATCH(F29,'DS2024'!$M$5:$M$15,1)+1)),
IF($V$3=Database!$A$7,
_xlfn.FORECAST.LINEAR(
F29,
INDEX('DS2024'!$Q$5:$Q$15,MATCH(F29,'DS2024'!$P$5:$P$15,1)):
INDEX('DS2024'!$Q$5:$Q$15,MATCH(F29,'DS2024'!$P$5:$P$15,1)+1),
INDEX('DS2024'!$P$5:$P$15,MATCH(F29,'DS2024'!$P$5:$P$15,1)):
INDEX('DS2024'!$P$5:$P$15,MATCH(F29,'DS2024'!$P$5:$P$15,1)+1)),
IF($V$3=Database!$A$8,
_xlfn.FORECAST.LINEAR(
F29,
INDEX('DS2024'!$T$5:$T$15,MATCH(F29,'DS2024'!$S$5:$S$15,1)):
INDEX('DS2024'!$T$5:$T$15,MATCH(F29,'DS2024'!$S$5:$S$15,1)+1),
INDEX('DS2024'!$S$5:$S$15,MATCH(F29,'DS2024'!$S$5:$S$15,1)):
INDEX('DS2024'!$S$5:$S$15,MATCH(F29,'DS2024'!$S$5:$S$15,1)+1)),
IF($V$3=Database!$A$9,
_xlfn.FORECAST.LINEAR(
F29,
INDEX('DS2024'!$W$5:$W$15,MATCH(F29,'DS2024'!$V$5:$V$15,1)):
INDEX('DS2024'!$W$5:$W$15,MATCH(F29,'DS2024'!$V$5:$V$15,1)+1),
INDEX('DS2024'!$V$5:$V$15,MATCH(F29,'DS2024'!$V$5:$V$15,1)):
INDEX('DS2024'!$V$5:$V$15,MATCH(F29,'DS2024'!$V$5:$V$15,1)+1)),
IF($V$3=Database!$A$10,
_xlfn.FORECAST.LINEAR(
F29,
INDEX('DS2024'!$Z$5:$Z$15,MATCH(F29,'DS2024'!$Y$5:$Y$15,1)):
INDEX('DS2024'!$Z$5:$Z$15,MATCH(F29,'DS2024'!$Y$5:$Y$15,1)+1),
INDEX('DS2024'!$Y$5:$Y$15,MATCH(F29,'DS2024'!$Y$5:$Y$15,1)):
INDEX('DS2024'!$Y$5:$Y$15,MATCH(F29,'DS2024'!$Y$5:$Y$15,1)+1))
)))))))))))))))))))</f>
        <v>0.10506856708779785</v>
      </c>
      <c r="W29" s="50">
        <f>IF($W$3=Database!$A$11,
_xlfn.FORECAST.LINEAR(
H29,
INDEX('DS2024'!$B$20:$B$35,MATCH(H29,'DS2024'!$A$20:$A$35,1)):
INDEX('DS2024'!$B$20:$B$35,MATCH(H29,'DS2024'!$A$20:$A$35,1)+1),
INDEX('DS2024'!$A$20:$A$35,MATCH(H29,'DS2024'!$A$20:$A$35,1)):
INDEX('DS2024'!$A$20:$A$35,MATCH(H29,'DS2024'!$A$20:$A$35,1)+1)),
IF($W$3=Database!$A$12,
_xlfn.FORECAST.LINEAR(
H29,
INDEX('DS2024'!$E$20:$E$35,MATCH(H29,'DS2024'!$D$20:$D$35,1)):
INDEX('DS2024'!$E$20:$E$35,MATCH(H29,'DS2024'!$D$20:$D$35,1)+1),
INDEX('DS2024'!$D$20:$D$35,MATCH(H29,'DS2024'!$D$20:$D$35,1)):
INDEX('DS2024'!$D$20:$D$35,MATCH(H29,'DS2024'!$D$20:$D$35,1)+1)),
IF($W$3=Database!$A$13,
_xlfn.FORECAST.LINEAR(
H29,
INDEX('DS2024'!$H$20:$H$35,MATCH(H29,'DS2024'!$G$20:$G$35,1)):
INDEX('DS2024'!$H$20:$H$35,MATCH(H29,'DS2024'!$G$20:$G$35,1)+1),
INDEX('DS2024'!$G$20:$G$35,MATCH(H29,'DS2024'!$G$20:$G$35,1)):
INDEX('DS2024'!$G$20:$G$35,MATCH(H29,'DS2024'!$G$20:$G$35,1)+1)),
IF($W$3=Database!$A$14,
_xlfn.FORECAST.LINEAR(
H29,
INDEX('DS2024'!$K$20:$K$35,MATCH(H29,'DS2024'!$J$20:$J$35,1)):
INDEX('DS2024'!$K$20:$K$35,MATCH(H29,'DS2024'!$J$20:$J$35,1)+1),
INDEX('DS2024'!$J$20:$J$35,MATCH(H29,'DS2024'!$J$20:$J$35,1)):
INDEX('DS2024'!$J$20:$J$35,MATCH(H29,'DS2024'!$J$20:$J$35,1)+1)),
IF($W$3=Database!$A$15,
_xlfn.FORECAST.LINEAR(
H29,
INDEX('DS2024'!$N$20:$N$35,MATCH(H29,'DS2024'!$M$20:$M$35,1)):
INDEX('DS2024'!$N$20:$N$35,MATCH(H29,'DS2024'!$M$20:$M$35,1)+1),
INDEX('DS2024'!$M$20:$M$35,MATCH(H29,'DS2024'!$M$20:$M$35,1)):
INDEX('DS2024'!$M$20:$M$35,MATCH(H29,'DS2024'!$M$20:$M$35,1)+1)),
IF($W$3=Database!$A$16,
_xlfn.FORECAST.LINEAR(
H29,
INDEX('DS2024'!$Q$20:$Q$35,MATCH(H29,'DS2024'!$P$20:$P$35,1)):
INDEX('DS2024'!$Q$20:$Q$35,MATCH(H29,'DS2024'!$P$20:$P$35,1)+1),
INDEX('DS2024'!$P$20:$P$35,MATCH(H29,'DS2024'!$P$20:$P$35,1)):
INDEX('DS2024'!$P$20:$P$35,MATCH(H29,'DS2024'!$P$20:$P$35,1)+1)),
IF($W$3=Database!$A$17,
_xlfn.FORECAST.LINEAR(
H29,
INDEX('DS2024'!$T$20:$T$35,MATCH(H29,'DS2024'!$S$20:$S$35,1)):
INDEX('DS2024'!$T$20:$T$35,MATCH(H29,'DS2024'!$S$20:$S$35,1)+1),
INDEX('DS2024'!$S$20:$S$35,MATCH(H29,'DS2024'!$S$20:$S$35,1)):
INDEX('DS2024'!$S$20:$S$35,MATCH(H29,'DS2024'!$S$20:$S$35,1)+1)),
IF($W$3=Database!$A$18,
_xlfn.FORECAST.LINEAR(
H29,
INDEX('DS2024'!$W$20:$W$35,MATCH(H29,'DS2024'!$V$20:$V$35,1)):
INDEX('DS2024'!$W$20:$W$35,MATCH(H29,'DS2024'!$V$20:$V$35,1)+1),
INDEX('DS2024'!$V$20:$V$35,MATCH(H29,'DS2024'!$V$20:$V$35,1)):
INDEX('DS2024'!$V$20:$V$35,MATCH(H29,'DS2024'!$V$20:$V$35,1)+1)),
IF($W$3=Database!$A$19,
_xlfn.FORECAST.LINEAR(
H29,
INDEX('DS2024'!$Z$20:$Z$35,MATCH(H29,'DS2024'!$Y$20:$Y$35,1)):
INDEX('DS2024'!$Z$20:$Z$35,MATCH(H29,'DS2024'!$Y$20:$Y$35,1)+1),
INDEX('DS2024'!$Y$20:$Y$35,MATCH(H29,'DS2024'!$Y$20:$Y$35,1)):
INDEX('DS2024'!$Y$20:$Y$35,MATCH(H29,'DS2024'!$Y$20:$Y$35,1)+1)),
IF($W$3=Database!$A$20,
_xlfn.FORECAST.LINEAR(
H29,
INDEX('DS2024'!$AC$20:$AC$35,MATCH(H29,'DS2024'!$AB$20:$AB$35,1)):
INDEX('DS2024'!$AC$20:$AC$35,MATCH(H29,'DS2024'!$AB$20:$AB$35,1)+1),
INDEX('DS2024'!$AB$20:$AB$35,MATCH(H29,'DS2024'!$AB$20:$AB$35,1)):
INDEX('DS2024'!$AB$20:$AB$35,MATCH(H29,'DS2024'!$AB$20:$AB$35,1)+1)),
IF($W$3=Database!$A$2,
_xlfn.FORECAST.LINEAR(
H29,
INDEX('DS2024'!$B$5:$B$15,MATCH(H29,'DS2024'!$A$5:$A$15,1)):
INDEX('DS2024'!$B$5:$B$15,MATCH(H29,'DS2024'!$A$5:$A$15,1)+1),
INDEX('DS2024'!$A$5:$A$15,MATCH(H29,'DS2024'!$A$5:$A$15,1)):
INDEX('DS2024'!$A$5:$A$15,MATCH(H29,'DS2024'!$A$5:$A$15,1)+1)),
IF($W$3=Database!$A$3,
_xlfn.FORECAST.LINEAR(
H29,
INDEX('DS2024'!$E$5:$E$15,MATCH(H29,'DS2024'!$D$5:$D$15,1)):
INDEX('DS2024'!$E$5:$E$15,MATCH(H29,'DS2024'!$D$5:$D$15,1)+1),
INDEX('DS2024'!$D$5:$D$15,MATCH(H29,'DS2024'!$D$5:$D$15,1)):
INDEX('DS2024'!$D$5:$D$15,MATCH(H29,'DS2024'!$D$5:$D$15,1)+1)),
IF($W$3=Database!$A$4,
_xlfn.FORECAST.LINEAR(
H29,
INDEX('DS2024'!$H$5:$H$15,MATCH(H29,'DS2024'!$G$5:$G$15,1)):
INDEX('DS2024'!$H$5:$H$15,MATCH(H29,'DS2024'!$G$5:$G$15,1)+1),
INDEX('DS2024'!$G$5:$G$15,MATCH(H29,'DS2024'!$G$5:$G$15,1)):
INDEX('DS2024'!$G$5:$G$15,MATCH(H29,'DS2024'!$G$5:$G$15,1)+1)),
IF($W$3=Database!$A$5,
_xlfn.FORECAST.LINEAR(
H29,
INDEX('DS2024'!$K$5:$K$15,MATCH(H29,'DS2024'!$J$5:$J$15,1)):
INDEX('DS2024'!$K$5:$K$15,MATCH(H29,'DS2024'!$J$5:$J$15,1)+1),
INDEX('DS2024'!$J$5:$J$15,MATCH(H29,'DS2024'!$J$5:$J$15,1)):
INDEX('DS2024'!$J$5:$J$15,MATCH(H29,'DS2024'!$J$5:$J$15,1)+1)),
IF($W$3=Database!$A$6,
_xlfn.FORECAST.LINEAR(
H29,
INDEX('DS2024'!$N$5:$N$15,MATCH(H29,'DS2024'!$M$5:$M$15,1)):
INDEX('DS2024'!$N$5:$N$15,MATCH(H29,'DS2024'!$M$5:$M$15,1)+1),
INDEX('DS2024'!$M$5:$M$15,MATCH(H29,'DS2024'!$M$5:$M$15,1)):
INDEX('DS2024'!$M$5:$M$15,MATCH(H29,'DS2024'!$M$5:$M$15,1)+1)),
IF($W$3=Database!$A$7,
_xlfn.FORECAST.LINEAR(
H29,
INDEX('DS2024'!$Q$5:$Q$15,MATCH(H29,'DS2024'!$P$5:$P$15,1)):
INDEX('DS2024'!$Q$5:$Q$15,MATCH(H29,'DS2024'!$P$5:$P$15,1)+1),
INDEX('DS2024'!$P$5:$P$15,MATCH(H29,'DS2024'!$P$5:$P$15,1)):
INDEX('DS2024'!$P$5:$P$15,MATCH(H29,'DS2024'!$P$5:$P$15,1)+1)),
IF($W$3=Database!$A$8,
_xlfn.FORECAST.LINEAR(
H29,
INDEX('DS2024'!$T$5:$T$15,MATCH(H29,'DS2024'!$S$5:$S$15,1)):
INDEX('DS2024'!$T$5:$T$15,MATCH(H29,'DS2024'!$S$5:$S$15,1)+1),
INDEX('DS2024'!$S$5:$S$15,MATCH(H29,'DS2024'!$S$5:$S$15,1)):
INDEX('DS2024'!$S$5:$S$15,MATCH(H29,'DS2024'!$S$5:$S$15,1)+1)),
IF($W$3=Database!$A$9,
_xlfn.FORECAST.LINEAR(
H29,
INDEX('DS2024'!$W$5:$W$15,MATCH(H29,'DS2024'!$V$5:$V$15,1)):
INDEX('DS2024'!$W$5:$W$15,MATCH(H29,'DS2024'!$V$5:$V$15,1)+1),
INDEX('DS2024'!$V$5:$V$15,MATCH(H29,'DS2024'!$V$5:$V$15,1)):
INDEX('DS2024'!$V$5:$V$15,MATCH(H29,'DS2024'!$V$5:$V$15,1)+1)),
IF($W$3=Database!$A$10,
_xlfn.FORECAST.LINEAR(
H29,
INDEX('DS2024'!$Z$5:$Z$15,MATCH(H29,'DS2024'!$Y$5:$Y$15,1)):
INDEX('DS2024'!$Z$5:$Z$15,MATCH(H29,'DS2024'!$Y$5:$Y$15,1)+1),
INDEX('DS2024'!$Y$5:$Y$15,MATCH(H29,'DS2024'!$Y$5:$Y$15,1)):
INDEX('DS2024'!$Y$5:$Y$15,MATCH(H29,'DS2024'!$Y$5:$Y$15,1)+1))
)))))))))))))))))))</f>
        <v>0.10492817458731366</v>
      </c>
      <c r="X29" s="50">
        <f>IF($X$3=Database!$A$11,
_xlfn.FORECAST.LINEAR(
J29,
INDEX('DS2024'!$B$20:$B$35,MATCH(J29,'DS2024'!$A$20:$A$35,1)):
INDEX('DS2024'!$B$20:$B$35,MATCH(J29,'DS2024'!$A$20:$A$35,1)+1),
INDEX('DS2024'!$A$20:$A$35,MATCH(J29,'DS2024'!$A$20:$A$35,1)):
INDEX('DS2024'!$A$20:$A$35,MATCH(J29,'DS2024'!$A$20:$A$35,1)+1)),
IF($X$3=Database!$A$12,
_xlfn.FORECAST.LINEAR(
J29,
INDEX('DS2024'!$E$20:$E$35,MATCH(J29,'DS2024'!$D$20:$D$35,1)):
INDEX('DS2024'!$E$20:$E$35,MATCH(J29,'DS2024'!$D$20:$D$35,1)+1),
INDEX('DS2024'!$D$20:$D$35,MATCH(J29,'DS2024'!$D$20:$D$35,1)):
INDEX('DS2024'!$D$20:$D$35,MATCH(J29,'DS2024'!$D$20:$D$35,1)+1)),
IF($X$3=Database!$A$13,
_xlfn.FORECAST.LINEAR(
J29,
INDEX('DS2024'!$H$20:$H$35,MATCH(J29,'DS2024'!$G$20:$G$35,1)):
INDEX('DS2024'!$H$20:$H$35,MATCH(J29,'DS2024'!$G$20:$G$35,1)+1),
INDEX('DS2024'!$G$20:$G$35,MATCH(J29,'DS2024'!$G$20:$G$35,1)):
INDEX('DS2024'!$G$20:$G$35,MATCH(J29,'DS2024'!$G$20:$G$35,1)+1)),
IF($X$3=Database!$A$14,
_xlfn.FORECAST.LINEAR(
J29,
INDEX('DS2024'!$K$20:$K$35,MATCH(J29,'DS2024'!$J$20:$J$35,1)):
INDEX('DS2024'!$K$20:$K$35,MATCH(J29,'DS2024'!$J$20:$J$35,1)+1),
INDEX('DS2024'!$J$20:$J$35,MATCH(J29,'DS2024'!$J$20:$J$35,1)):
INDEX('DS2024'!$J$20:$J$35,MATCH(J29,'DS2024'!$J$20:$J$35,1)+1)),
IF($X$3=Database!$A$15,
_xlfn.FORECAST.LINEAR(
J29,
INDEX('DS2024'!$N$20:$N$35,MATCH(J29,'DS2024'!$M$20:$M$35,1)):
INDEX('DS2024'!$N$20:$N$35,MATCH(J29,'DS2024'!$M$20:$M$35,1)+1),
INDEX('DS2024'!$M$20:$M$35,MATCH(J29,'DS2024'!$M$20:$M$35,1)):
INDEX('DS2024'!$M$20:$M$35,MATCH(J29,'DS2024'!$M$20:$M$35,1)+1)),
IF($X$3=Database!$A$16,
_xlfn.FORECAST.LINEAR(
J29,
INDEX('DS2024'!$Q$20:$Q$35,MATCH(J29,'DS2024'!$P$20:$P$35,1)):
INDEX('DS2024'!$Q$20:$Q$35,MATCH(J29,'DS2024'!$P$20:$P$35,1)+1),
INDEX('DS2024'!$P$20:$P$35,MATCH(J29,'DS2024'!$P$20:$P$35,1)):
INDEX('DS2024'!$P$20:$P$35,MATCH(J29,'DS2024'!$P$20:$P$35,1)+1)),
IF($X$3=Database!$A$17,
_xlfn.FORECAST.LINEAR(
J29,
INDEX('DS2024'!$T$20:$T$35,MATCH(J29,'DS2024'!$S$20:$S$35,1)):
INDEX('DS2024'!$T$20:$T$35,MATCH(J29,'DS2024'!$S$20:$S$35,1)+1),
INDEX('DS2024'!$S$20:$S$35,MATCH(J29,'DS2024'!$S$20:$S$35,1)):
INDEX('DS2024'!$S$20:$S$35,MATCH(J29,'DS2024'!$S$20:$S$35,1)+1)),
IF($X$3=Database!$A$18,
_xlfn.FORECAST.LINEAR(
J29,
INDEX('DS2024'!$W$20:$W$35,MATCH(J29,'DS2024'!$V$20:$V$35,1)):
INDEX('DS2024'!$W$20:$W$35,MATCH(J29,'DS2024'!$V$20:$V$35,1)+1),
INDEX('DS2024'!$V$20:$V$35,MATCH(J29,'DS2024'!$V$20:$V$35,1)):
INDEX('DS2024'!$V$20:$V$35,MATCH(J29,'DS2024'!$V$20:$V$35,1)+1)),
IF($X$3=Database!$A$19,
_xlfn.FORECAST.LINEAR(
J29,
INDEX('DS2024'!$Z$20:$Z$35,MATCH(J29,'DS2024'!$Y$20:$Y$35,1)):
INDEX('DS2024'!$Z$20:$Z$35,MATCH(J29,'DS2024'!$Y$20:$Y$35,1)+1),
INDEX('DS2024'!$Y$20:$Y$35,MATCH(J29,'DS2024'!$Y$20:$Y$35,1)):
INDEX('DS2024'!$Y$20:$Y$35,MATCH(J29,'DS2024'!$Y$20:$Y$35,1)+1)),
IF($X$3=Database!$A$20,
_xlfn.FORECAST.LINEAR(
J29,
INDEX('DS2024'!$AC$20:$AC$35,MATCH(J29,'DS2024'!$AB$20:$AB$35,1)):
INDEX('DS2024'!$AC$20:$AC$35,MATCH(J29,'DS2024'!$AB$20:$AB$35,1)+1),
INDEX('DS2024'!$AB$20:$AB$35,MATCH(J29,'DS2024'!$AB$20:$AB$35,1)):
INDEX('DS2024'!$AB$20:$AB$35,MATCH(J29,'DS2024'!$AB$20:$AB$35,1)+1)),
IF($X$3=Database!$A$2,
_xlfn.FORECAST.LINEAR(
J29,
INDEX('DS2024'!$B$5:$B$15,MATCH(J29,'DS2024'!$A$5:$A$15,1)):
INDEX('DS2024'!$B$5:$B$15,MATCH(J29,'DS2024'!$A$5:$A$15,1)+1),
INDEX('DS2024'!$A$5:$A$15,MATCH(J29,'DS2024'!$A$5:$A$15,1)):
INDEX('DS2024'!$A$5:$A$15,MATCH(J29,'DS2024'!$A$5:$A$15,1)+1)),
IF($X$3=Database!$A$3,
_xlfn.FORECAST.LINEAR(
J29,
INDEX('DS2024'!$E$5:$E$15,MATCH(J29,'DS2024'!$D$5:$D$15,1)):
INDEX('DS2024'!$E$5:$E$15,MATCH(J29,'DS2024'!$D$5:$D$15,1)+1),
INDEX('DS2024'!$D$5:$D$15,MATCH(J29,'DS2024'!$D$5:$D$15,1)):
INDEX('DS2024'!$D$5:$D$15,MATCH(J29,'DS2024'!$D$5:$D$15,1)+1)),
IF($X$3=Database!$A$4,
_xlfn.FORECAST.LINEAR(
J29,
INDEX('DS2024'!$H$5:$H$15,MATCH(J29,'DS2024'!$G$5:$G$15,1)):
INDEX('DS2024'!$H$5:$H$15,MATCH(J29,'DS2024'!$G$5:$G$15,1)+1),
INDEX('DS2024'!$G$5:$G$15,MATCH(J29,'DS2024'!$G$5:$G$15,1)):
INDEX('DS2024'!$G$5:$G$15,MATCH(J29,'DS2024'!$G$5:$G$15,1)+1)),
IF($X$3=Database!$A$5,
_xlfn.FORECAST.LINEAR(
J29,
INDEX('DS2024'!$K$5:$K$15,MATCH(J29,'DS2024'!$J$5:$J$15,1)):
INDEX('DS2024'!$K$5:$K$15,MATCH(J29,'DS2024'!$J$5:$J$15,1)+1),
INDEX('DS2024'!$J$5:$J$15,MATCH(J29,'DS2024'!$J$5:$J$15,1)):
INDEX('DS2024'!$J$5:$J$15,MATCH(J29,'DS2024'!$J$5:$J$15,1)+1)),
IF($X$3=Database!$A$6,
_xlfn.FORECAST.LINEAR(
J29,
INDEX('DS2024'!$N$5:$N$15,MATCH(J29,'DS2024'!$M$5:$M$15,1)):
INDEX('DS2024'!$N$5:$N$15,MATCH(J29,'DS2024'!$M$5:$M$15,1)+1),
INDEX('DS2024'!$M$5:$M$15,MATCH(J29,'DS2024'!$M$5:$M$15,1)):
INDEX('DS2024'!$M$5:$M$15,MATCH(J29,'DS2024'!$M$5:$M$15,1)+1)),
IF($X$3=Database!$A$7,
_xlfn.FORECAST.LINEAR(
J29,
INDEX('DS2024'!$Q$5:$Q$15,MATCH(J29,'DS2024'!$P$5:$P$15,1)):
INDEX('DS2024'!$Q$5:$Q$15,MATCH(J29,'DS2024'!$P$5:$P$15,1)+1),
INDEX('DS2024'!$P$5:$P$15,MATCH(J29,'DS2024'!$P$5:$P$15,1)):
INDEX('DS2024'!$P$5:$P$15,MATCH(J29,'DS2024'!$P$5:$P$15,1)+1)),
IF($X$3=Database!$A$8,
_xlfn.FORECAST.LINEAR(
J29,
INDEX('DS2024'!$T$5:$T$15,MATCH(J29,'DS2024'!$S$5:$S$15,1)):
INDEX('DS2024'!$T$5:$T$15,MATCH(J29,'DS2024'!$S$5:$S$15,1)+1),
INDEX('DS2024'!$S$5:$S$15,MATCH(J29,'DS2024'!$S$5:$S$15,1)):
INDEX('DS2024'!$S$5:$S$15,MATCH(J29,'DS2024'!$S$5:$S$15,1)+1)),
IF($T$3=Database!$A$9,
_xlfn.FORECAST.LINEAR(
J29,
INDEX('DS2024'!$W$5:$W$15,MATCH(J29,'DS2024'!$V$5:$V$15,1)):
INDEX('DS2024'!$W$5:$W$15,MATCH(J29,'DS2024'!$V$5:$V$15,1)+1),
INDEX('DS2024'!$V$5:$V$15,MATCH(J29,'DS2024'!$V$5:$V$15,1)):
INDEX('DS2024'!$V$5:$V$15,MATCH(J29,'DS2024'!$V$5:$V$15,1)+1)),
IF($T$3=Database!$A$10,
_xlfn.FORECAST.LINEAR(
J29,
INDEX('DS2024'!$Z$5:$Z$15,MATCH(J29,'DS2024'!$Y$5:$Y$15,1)):
INDEX('DS2024'!$Z$5:$Z$15,MATCH(J29,'DS2024'!$Y$5:$Y$15,1)+1),
INDEX('DS2024'!$Y$5:$Y$15,MATCH(J29,'DS2024'!$Y$5:$Y$15,1)):
INDEX('DS2024'!$Y$5:$Y$15,MATCH(J29,'DS2024'!$Y$5:$Y$15,1)+1))
)))))))))))))))))))</f>
        <v>0.10379503577281267</v>
      </c>
      <c r="Y29" s="50">
        <f>IF($Y$3=Database!$A$11,
_xlfn.FORECAST.LINEAR(
L29,
INDEX('DS2024'!$B$20:$B$35,MATCH(L29,'DS2024'!$A$20:$A$35,1)):
INDEX('DS2024'!$B$20:$B$35,MATCH(L29,'DS2024'!$A$20:$A$35,1)+1),
INDEX('DS2024'!$A$20:$A$35,MATCH(L29,'DS2024'!$A$20:$A$35,1)):
INDEX('DS2024'!$A$20:$A$35,MATCH(L29,'DS2024'!$A$20:$A$35,1)+1)),
IF($Y$3=Database!$A$12,
_xlfn.FORECAST.LINEAR(
L29,
INDEX('DS2024'!$E$20:$E$35,MATCH(L29,'DS2024'!$D$20:$D$35,1)):
INDEX('DS2024'!$E$20:$E$35,MATCH(L29,'DS2024'!$D$20:$D$35,1)+1),
INDEX('DS2024'!$D$20:$D$35,MATCH(L29,'DS2024'!$D$20:$D$35,1)):
INDEX('DS2024'!$D$20:$D$35,MATCH(L29,'DS2024'!$D$20:$D$35,1)+1)),
IF($Y$3=Database!$A$13,
_xlfn.FORECAST.LINEAR(
L29,
INDEX('DS2024'!$H$20:$H$35,MATCH(L29,'DS2024'!$G$20:$G$35,1)):
INDEX('DS2024'!$H$20:$H$35,MATCH(L29,'DS2024'!$G$20:$G$35,1)+1),
INDEX('DS2024'!$G$20:$G$35,MATCH(L29,'DS2024'!$G$20:$G$35,1)):
INDEX('DS2024'!$G$20:$G$35,MATCH(L29,'DS2024'!$G$20:$G$35,1)+1)),
IF($Y$3=Database!$A$14,
_xlfn.FORECAST.LINEAR(
L29,
INDEX('DS2024'!$K$20:$K$35,MATCH(L29,'DS2024'!$J$20:$J$35,1)):
INDEX('DS2024'!$K$20:$K$35,MATCH(L29,'DS2024'!$J$20:$J$35,1)+1),
INDEX('DS2024'!$J$20:$J$35,MATCH(L29,'DS2024'!$J$20:$J$35,1)):
INDEX('DS2024'!$J$20:$J$35,MATCH(L29,'DS2024'!$J$20:$J$35,1)+1)),
IF($Y$3=Database!$A$15,
_xlfn.FORECAST.LINEAR(
L29,
INDEX('DS2024'!$N$20:$N$35,MATCH(L29,'DS2024'!$M$20:$M$35,1)):
INDEX('DS2024'!$N$20:$N$35,MATCH(L29,'DS2024'!$M$20:$M$35,1)+1),
INDEX('DS2024'!$M$20:$M$35,MATCH(L29,'DS2024'!$M$20:$M$35,1)):
INDEX('DS2024'!$M$20:$M$35,MATCH(L29,'DS2024'!$M$20:$M$35,1)+1)),
IF($Y$3=Database!$A$16,
_xlfn.FORECAST.LINEAR(
L29,
INDEX('DS2024'!$Q$20:$Q$35,MATCH(L29,'DS2024'!$P$20:$P$35,1)):
INDEX('DS2024'!$Q$20:$Q$35,MATCH(L29,'DS2024'!$P$20:$P$35,1)+1),
INDEX('DS2024'!$P$20:$P$35,MATCH(L29,'DS2024'!$P$20:$P$35,1)):
INDEX('DS2024'!$P$20:$P$35,MATCH(L29,'DS2024'!$P$20:$P$35,1)+1)),
IF($Y$3=Database!$A$17,
_xlfn.FORECAST.LINEAR(
L29,
INDEX('DS2024'!$T$20:$T$35,MATCH(L29,'DS2024'!$S$20:$S$35,1)):
INDEX('DS2024'!$T$20:$T$35,MATCH(L29,'DS2024'!$S$20:$S$35,1)+1),
INDEX('DS2024'!$S$20:$S$35,MATCH(L29,'DS2024'!$S$20:$S$35,1)):
INDEX('DS2024'!$S$20:$S$35,MATCH(L29,'DS2024'!$S$20:$S$35,1)+1)),
IF($Y$3=Database!$A$18,
_xlfn.FORECAST.LINEAR(
L29,
INDEX('DS2024'!$W$20:$W$35,MATCH(L29,'DS2024'!$V$20:$V$35,1)):
INDEX('DS2024'!$W$20:$W$35,MATCH(L29,'DS2024'!$V$20:$V$35,1)+1),
INDEX('DS2024'!$V$20:$V$35,MATCH(L29,'DS2024'!$V$20:$V$35,1)):
INDEX('DS2024'!$V$20:$V$35,MATCH(L29,'DS2024'!$V$20:$V$35,1)+1)),
IF($Y$3=Database!$A$19,
_xlfn.FORECAST.LINEAR(
L29,
INDEX('DS2024'!$Z$20:$Z$35,MATCH(L29,'DS2024'!$Y$20:$Y$35,1)):
INDEX('DS2024'!$Z$20:$Z$35,MATCH(L29,'DS2024'!$Y$20:$Y$35,1)+1),
INDEX('DS2024'!$Y$20:$Y$35,MATCH(L29,'DS2024'!$Y$20:$Y$35,1)):
INDEX('DS2024'!$Y$20:$Y$35,MATCH(L29,'DS2024'!$Y$20:$Y$35,1)+1)),
IF($Y$3=Database!$A$20,
_xlfn.FORECAST.LINEAR(
L29,
INDEX('DS2024'!$AC$20:$AC$35,MATCH(L29,'DS2024'!$AB$20:$AB$35,1)):
INDEX('DS2024'!$AC$20:$AC$35,MATCH(L29,'DS2024'!$AB$20:$AB$35,1)+1),
INDEX('DS2024'!$AB$20:$AB$35,MATCH(L29,'DS2024'!$AB$20:$AB$35,1)):
INDEX('DS2024'!$AB$20:$AB$35,MATCH(L29,'DS2024'!$AB$20:$AB$35,1)+1)),
IF($Y$3=Database!$A$2,
_xlfn.FORECAST.LINEAR(
L29,
INDEX('DS2024'!$B$5:$B$15,MATCH(L29,'DS2024'!$A$5:$A$15,1)):
INDEX('DS2024'!$B$5:$B$15,MATCH(L29,'DS2024'!$A$5:$A$15,1)+1),
INDEX('DS2024'!$A$5:$A$15,MATCH(L29,'DS2024'!$A$5:$A$15,1)):
INDEX('DS2024'!$A$5:$A$15,MATCH(L29,'DS2024'!$A$5:$A$15,1)+1)),
IF($Y$3=Database!$A$3,
_xlfn.FORECAST.LINEAR(
L29,
INDEX('DS2024'!$E$5:$E$15,MATCH(L29,'DS2024'!$D$5:$D$15,1)):
INDEX('DS2024'!$E$5:$E$15,MATCH(L29,'DS2024'!$D$5:$D$15,1)+1),
INDEX('DS2024'!$D$5:$D$15,MATCH(L29,'DS2024'!$D$5:$D$15,1)):
INDEX('DS2024'!$D$5:$D$15,MATCH(L29,'DS2024'!$D$5:$D$15,1)+1)),
IF($Y$3=Database!$A$4,
_xlfn.FORECAST.LINEAR(
L29,
INDEX('DS2024'!$H$5:$H$15,MATCH(L29,'DS2024'!$G$5:$G$15,1)):
INDEX('DS2024'!$H$5:$H$15,MATCH(L29,'DS2024'!$G$5:$G$15,1)+1),
INDEX('DS2024'!$G$5:$G$15,MATCH(L29,'DS2024'!$G$5:$G$15,1)):
INDEX('DS2024'!$G$5:$G$15,MATCH(L29,'DS2024'!$G$5:$G$15,1)+1)),
IF($Y$3=Database!$A$5,
_xlfn.FORECAST.LINEAR(
L29,
INDEX('DS2024'!$K$5:$K$15,MATCH(L29,'DS2024'!$J$5:$J$15,1)):
INDEX('DS2024'!$K$5:$K$15,MATCH(L29,'DS2024'!$J$5:$J$15,1)+1),
INDEX('DS2024'!$J$5:$J$15,MATCH(L29,'DS2024'!$J$5:$J$15,1)):
INDEX('DS2024'!$J$5:$J$15,MATCH(L29,'DS2024'!$J$5:$J$15,1)+1)),
IF($Y$3=Database!$A$6,
_xlfn.FORECAST.LINEAR(
L29,
INDEX('DS2024'!$N$5:$N$15,MATCH(L29,'DS2024'!$M$5:$M$15,1)):
INDEX('DS2024'!$N$5:$N$15,MATCH(L29,'DS2024'!$M$5:$M$15,1)+1),
INDEX('DS2024'!$M$5:$M$15,MATCH(L29,'DS2024'!$M$5:$M$15,1)):
INDEX('DS2024'!$M$5:$M$15,MATCH(L29,'DS2024'!$M$5:$M$15,1)+1)),
IF($Y$3=Database!$A$7,
_xlfn.FORECAST.LINEAR(
L29,
INDEX('DS2024'!$Q$5:$Q$15,MATCH(L29,'DS2024'!$P$5:$P$15,1)):
INDEX('DS2024'!$Q$5:$Q$15,MATCH(L29,'DS2024'!$P$5:$P$15,1)+1),
INDEX('DS2024'!$P$5:$P$15,MATCH(L29,'DS2024'!$P$5:$P$15,1)):
INDEX('DS2024'!$P$5:$P$15,MATCH(L29,'DS2024'!$P$5:$P$15,1)+1)),
IF($Y$3=Database!$A$8,
_xlfn.FORECAST.LINEAR(
L29,
INDEX('DS2024'!$T$5:$T$15,MATCH(L29,'DS2024'!$S$5:$S$15,1)):
INDEX('DS2024'!$T$5:$T$15,MATCH(L29,'DS2024'!$S$5:$S$15,1)+1),
INDEX('DS2024'!$S$5:$S$15,MATCH(L29,'DS2024'!$S$5:$S$15,1)):
INDEX('DS2024'!$S$5:$S$15,MATCH(L29,'DS2024'!$S$5:$S$15,1)+1)),
IF($T$3=Database!$A$9,
_xlfn.FORECAST.LINEAR(
L29,
INDEX('DS2024'!$W$5:$W$15,MATCH(L29,'DS2024'!$V$5:$V$15,1)):
INDEX('DS2024'!$W$5:$W$15,MATCH(L29,'DS2024'!$V$5:$V$15,1)+1),
INDEX('DS2024'!$V$5:$V$15,MATCH(L29,'DS2024'!$V$5:$V$15,1)):
INDEX('DS2024'!$V$5:$V$15,MATCH(L29,'DS2024'!$V$5:$V$15,1)+1)),
IF($T$3=Database!$A$10,
_xlfn.FORECAST.LINEAR(
L29,
INDEX('DS2024'!$Z$5:$Z$15,MATCH(L29,'DS2024'!$Y$5:$Y$15,1)):
INDEX('DS2024'!$Z$5:$Z$15,MATCH(L29,'DS2024'!$Y$5:$Y$15,1)+1),
INDEX('DS2024'!$Y$5:$Y$15,MATCH(L29,'DS2024'!$Y$5:$Y$15,1)):
INDEX('DS2024'!$Y$5:$Y$15,MATCH(L29,'DS2024'!$Y$5:$Y$15,1)+1))
)))))))))))))))))))</f>
        <v>0.18348714359979207</v>
      </c>
      <c r="Z29" s="50">
        <f>IF($Z$3=Database!$A$11,
_xlfn.FORECAST.LINEAR(
N29,
INDEX('DS2024'!$B$20:$B$35,MATCH(N29,'DS2024'!$A$20:$A$35,1)):
INDEX('DS2024'!$B$20:$B$35,MATCH(N29,'DS2024'!$A$20:$A$35,1)+1),
INDEX('DS2024'!$A$20:$A$35,MATCH(N29,'DS2024'!$A$20:$A$35,1)):
INDEX('DS2024'!$A$20:$A$35,MATCH(N29,'DS2024'!$A$20:$A$35,1)+1)),
IF($Z$3=Database!$A$12,
_xlfn.FORECAST.LINEAR(
N29,
INDEX('DS2024'!$E$20:$E$35,MATCH(N29,'DS2024'!$D$20:$D$35,1)):
INDEX('DS2024'!$E$20:$E$35,MATCH(N29,'DS2024'!$D$20:$D$35,1)+1),
INDEX('DS2024'!$D$20:$D$35,MATCH(N29,'DS2024'!$D$20:$D$35,1)):
INDEX('DS2024'!$D$20:$D$35,MATCH(N29,'DS2024'!$D$20:$D$35,1)+1)),
IF($Z$3=Database!$A$13,
_xlfn.FORECAST.LINEAR(
N29,
INDEX('DS2024'!$H$20:$H$35,MATCH(N29,'DS2024'!$G$20:$G$35,1)):
INDEX('DS2024'!$H$20:$H$35,MATCH(N29,'DS2024'!$G$20:$G$35,1)+1),
INDEX('DS2024'!$G$20:$G$35,MATCH(N29,'DS2024'!$G$20:$G$35,1)):
INDEX('DS2024'!$G$20:$G$35,MATCH(N29,'DS2024'!$G$20:$G$35,1)+1)),
IF($Z$3=Database!$A$14,
_xlfn.FORECAST.LINEAR(
N29,
INDEX('DS2024'!$K$20:$K$35,MATCH(N29,'DS2024'!$J$20:$J$35,1)):
INDEX('DS2024'!$K$20:$K$35,MATCH(N29,'DS2024'!$J$20:$J$35,1)+1),
INDEX('DS2024'!$J$20:$J$35,MATCH(N29,'DS2024'!$J$20:$J$35,1)):
INDEX('DS2024'!$J$20:$J$35,MATCH(N29,'DS2024'!$J$20:$J$35,1)+1)),
IF($Z$3=Database!$A$15,
_xlfn.FORECAST.LINEAR(
N29,
INDEX('DS2024'!$N$20:$N$35,MATCH(N29,'DS2024'!$M$20:$M$35,1)):
INDEX('DS2024'!$N$20:$N$35,MATCH(N29,'DS2024'!$M$20:$M$35,1)+1),
INDEX('DS2024'!$M$20:$M$35,MATCH(N29,'DS2024'!$M$20:$M$35,1)):
INDEX('DS2024'!$M$20:$M$35,MATCH(N29,'DS2024'!$M$20:$M$35,1)+1)),
IF($Z$3=Database!$A$16,
_xlfn.FORECAST.LINEAR(
N29,
INDEX('DS2024'!$Q$20:$Q$35,MATCH(N29,'DS2024'!$P$20:$P$35,1)):
INDEX('DS2024'!$Q$20:$Q$35,MATCH(N29,'DS2024'!$P$20:$P$35,1)+1),
INDEX('DS2024'!$P$20:$P$35,MATCH(N29,'DS2024'!$P$20:$P$35,1)):
INDEX('DS2024'!$P$20:$P$35,MATCH(N29,'DS2024'!$P$20:$P$35,1)+1)),
IF($Z$3=Database!$A$17,
_xlfn.FORECAST.LINEAR(
N29,
INDEX('DS2024'!$T$20:$T$35,MATCH(N29,'DS2024'!$S$20:$S$35,1)):
INDEX('DS2024'!$T$20:$T$35,MATCH(N29,'DS2024'!$S$20:$S$35,1)+1),
INDEX('DS2024'!$S$20:$S$35,MATCH(N29,'DS2024'!$S$20:$S$35,1)):
INDEX('DS2024'!$S$20:$S$35,MATCH(N29,'DS2024'!$S$20:$S$35,1)+1)),
IF($Z$3=Database!$A$18,
_xlfn.FORECAST.LINEAR(
N29,
INDEX('DS2024'!$W$20:$W$35,MATCH(N29,'DS2024'!$V$20:$V$35,1)):
INDEX('DS2024'!$W$20:$W$35,MATCH(N29,'DS2024'!$V$20:$V$35,1)+1),
INDEX('DS2024'!$V$20:$V$35,MATCH(N29,'DS2024'!$V$20:$V$35,1)):
INDEX('DS2024'!$V$20:$V$35,MATCH(N29,'DS2024'!$V$20:$V$35,1)+1)),
IF($Z$3=Database!$A$19,
_xlfn.FORECAST.LINEAR(
N29,
INDEX('DS2024'!$Z$20:$Z$35,MATCH(N29,'DS2024'!$Y$20:$Y$35,1)):
INDEX('DS2024'!$Z$20:$Z$35,MATCH(N29,'DS2024'!$Y$20:$Y$35,1)+1),
INDEX('DS2024'!$Y$20:$Y$35,MATCH(N29,'DS2024'!$Y$20:$Y$35,1)):
INDEX('DS2024'!$Y$20:$Y$35,MATCH(N29,'DS2024'!$Y$20:$Y$35,1)+1)),
IF($Z$3=Database!$A$20,
_xlfn.FORECAST.LINEAR(
N29,
INDEX('DS2024'!$AC$20:$AC$35,MATCH(N29,'DS2024'!$AB$20:$AB$35,1)):
INDEX('DS2024'!$AC$20:$AC$35,MATCH(N29,'DS2024'!$AB$20:$AB$35,1)+1),
INDEX('DS2024'!$AB$20:$AB$35,MATCH(N29,'DS2024'!$AB$20:$AB$35,1)):
INDEX('DS2024'!$AB$20:$AB$35,MATCH(N29,'DS2024'!$AB$20:$AB$35,1)+1)),
IF($Z$3=Database!$A$2,
_xlfn.FORECAST.LINEAR(
N29,
INDEX('DS2024'!$B$5:$B$15,MATCH(N29,'DS2024'!$A$5:$A$15,1)):
INDEX('DS2024'!$B$5:$B$15,MATCH(N29,'DS2024'!$A$5:$A$15,1)+1),
INDEX('DS2024'!$A$5:$A$15,MATCH(N29,'DS2024'!$A$5:$A$15,1)):
INDEX('DS2024'!$A$5:$A$15,MATCH(N29,'DS2024'!$A$5:$A$15,1)+1)),
IF($Z$3=Database!$A$3,
_xlfn.FORECAST.LINEAR(
N29,
INDEX('DS2024'!$E$5:$E$15,MATCH(N29,'DS2024'!$D$5:$D$15,1)):
INDEX('DS2024'!$E$5:$E$15,MATCH(N29,'DS2024'!$D$5:$D$15,1)+1),
INDEX('DS2024'!$D$5:$D$15,MATCH(N29,'DS2024'!$D$5:$D$15,1)):
INDEX('DS2024'!$D$5:$D$15,MATCH(N29,'DS2024'!$D$5:$D$15,1)+1)),
IF($Z$3=Database!$A$4,
_xlfn.FORECAST.LINEAR(
N29,
INDEX('DS2024'!$H$5:$H$15,MATCH(N29,'DS2024'!$G$5:$G$15,1)):
INDEX('DS2024'!$H$5:$H$15,MATCH(N29,'DS2024'!$G$5:$G$15,1)+1),
INDEX('DS2024'!$G$5:$G$15,MATCH(N29,'DS2024'!$G$5:$G$15,1)):
INDEX('DS2024'!$G$5:$G$15,MATCH(N29,'DS2024'!$G$5:$G$15,1)+1)),
IF($Z$3=Database!$A$5,
_xlfn.FORECAST.LINEAR(
N29,
INDEX('DS2024'!$K$5:$K$15,MATCH(N29,'DS2024'!$J$5:$J$15,1)):
INDEX('DS2024'!$K$5:$K$15,MATCH(N29,'DS2024'!$J$5:$J$15,1)+1),
INDEX('DS2024'!$J$5:$J$15,MATCH(N29,'DS2024'!$J$5:$J$15,1)):
INDEX('DS2024'!$J$5:$J$15,MATCH(N29,'DS2024'!$J$5:$J$15,1)+1)),
IF($Z$3=Database!$A$6,
_xlfn.FORECAST.LINEAR(
N29,
INDEX('DS2024'!$N$5:$N$15,MATCH(N29,'DS2024'!$M$5:$M$15,1)):
INDEX('DS2024'!$N$5:$N$15,MATCH(N29,'DS2024'!$M$5:$M$15,1)+1),
INDEX('DS2024'!$M$5:$M$15,MATCH(N29,'DS2024'!$M$5:$M$15,1)):
INDEX('DS2024'!$M$5:$M$15,MATCH(N29,'DS2024'!$M$5:$M$15,1)+1)),
IF($Z$3=Database!$A$7,
_xlfn.FORECAST.LINEAR(
N29,
INDEX('DS2024'!$Q$5:$Q$15,MATCH(N29,'DS2024'!$P$5:$P$15,1)):
INDEX('DS2024'!$Q$5:$Q$15,MATCH(N29,'DS2024'!$P$5:$P$15,1)+1),
INDEX('DS2024'!$P$5:$P$15,MATCH(N29,'DS2024'!$P$5:$P$15,1)):
INDEX('DS2024'!$P$5:$P$15,MATCH(N29,'DS2024'!$P$5:$P$15,1)+1)),
IF($Z$3=Database!$A$8,
_xlfn.FORECAST.LINEAR(
N29,
INDEX('DS2024'!$T$5:$T$15,MATCH(N29,'DS2024'!$S$5:$S$15,1)):
INDEX('DS2024'!$T$5:$T$15,MATCH(N29,'DS2024'!$S$5:$S$15,1)+1),
INDEX('DS2024'!$S$5:$S$15,MATCH(N29,'DS2024'!$S$5:$S$15,1)):
INDEX('DS2024'!$S$5:$S$15,MATCH(N29,'DS2024'!$S$5:$S$15,1)+1)),
IF($Z$3=Database!$A$9,
_xlfn.FORECAST.LINEAR(
N29,
INDEX('DS2024'!$W$5:$W$15,MATCH(N29,'DS2024'!$V$5:$V$15,1)):
INDEX('DS2024'!$W$5:$W$15,MATCH(N29,'DS2024'!$V$5:$V$15,1)+1),
INDEX('DS2024'!$V$5:$V$15,MATCH(N29,'DS2024'!$V$5:$V$15,1)):
INDEX('DS2024'!$V$5:$V$15,MATCH(N29,'DS2024'!$V$5:$V$15,1)+1)),
IF($Z$3=Database!$A$10,
_xlfn.FORECAST.LINEAR(
N29,
INDEX('DS2024'!$Z$5:$Z$15,MATCH(N29,'DS2024'!$Y$5:$Y$15,1)):
INDEX('DS2024'!$Z$5:$Z$15,MATCH(N29,'DS2024'!$Y$5:$Y$15,1)+1),
INDEX('DS2024'!$Y$5:$Y$15,MATCH(N29,'DS2024'!$Y$5:$Y$15,1)):
INDEX('DS2024'!$Y$5:$Y$15,MATCH(N29,'DS2024'!$Y$5:$Y$15,1)+1))
)))))))))))))))))))</f>
        <v>0.10345705263999361</v>
      </c>
      <c r="AA29" s="50">
        <f>IF($AA$3=Database!$A$11,
_xlfn.FORECAST.LINEAR(
P29,
INDEX('DS2024'!$B$20:$B$35,MATCH(P29,'DS2024'!$A$20:$A$35,1)):
INDEX('DS2024'!$B$20:$B$35,MATCH(P29,'DS2024'!$A$20:$A$35,1)+1),
INDEX('DS2024'!$A$20:$A$35,MATCH(P29,'DS2024'!$A$20:$A$35,1)):
INDEX('DS2024'!$A$20:$A$35,MATCH(P29,'DS2024'!$A$20:$A$35,1)+1)),
IF($AA$3=Database!$A$12,
_xlfn.FORECAST.LINEAR(
P29,
INDEX('DS2024'!$E$20:$E$35,MATCH(P29,'DS2024'!$D$20:$D$35,1)):
INDEX('DS2024'!$E$20:$E$35,MATCH(P29,'DS2024'!$D$20:$D$35,1)+1),
INDEX('DS2024'!$D$20:$D$35,MATCH(P29,'DS2024'!$D$20:$D$35,1)):
INDEX('DS2024'!$D$20:$D$35,MATCH(P29,'DS2024'!$D$20:$D$35,1)+1)),
IF($AA$3=Database!$A$13,
_xlfn.FORECAST.LINEAR(
P29,
INDEX('DS2024'!$H$20:$H$35,MATCH(P29,'DS2024'!$G$20:$G$35,1)):
INDEX('DS2024'!$H$20:$H$35,MATCH(P29,'DS2024'!$G$20:$G$35,1)+1),
INDEX('DS2024'!$G$20:$G$35,MATCH(P29,'DS2024'!$G$20:$G$35,1)):
INDEX('DS2024'!$G$20:$G$35,MATCH(P29,'DS2024'!$G$20:$G$35,1)+1)),
IF($AA$3=Database!$A$14,
_xlfn.FORECAST.LINEAR(
P29,
INDEX('DS2024'!$K$20:$K$35,MATCH(P29,'DS2024'!$J$20:$J$35,1)):
INDEX('DS2024'!$K$20:$K$35,MATCH(P29,'DS2024'!$J$20:$J$35,1)+1),
INDEX('DS2024'!$J$20:$J$35,MATCH(P29,'DS2024'!$J$20:$J$35,1)):
INDEX('DS2024'!$J$20:$J$35,MATCH(P29,'DS2024'!$J$20:$J$35,1)+1)),
IF($AA$3=Database!$A$15,
_xlfn.FORECAST.LINEAR(
P29,
INDEX('DS2024'!$N$20:$N$35,MATCH(P29,'DS2024'!$M$20:$M$35,1)):
INDEX('DS2024'!$N$20:$N$35,MATCH(P29,'DS2024'!$M$20:$M$35,1)+1),
INDEX('DS2024'!$M$20:$M$35,MATCH(P29,'DS2024'!$M$20:$M$35,1)):
INDEX('DS2024'!$M$20:$M$35,MATCH(P29,'DS2024'!$M$20:$M$35,1)+1)),
IF($AA$3=Database!$A$16,
_xlfn.FORECAST.LINEAR(
P29,
INDEX('DS2024'!$Q$20:$Q$35,MATCH(P29,'DS2024'!$P$20:$P$35,1)):
INDEX('DS2024'!$Q$20:$Q$35,MATCH(P29,'DS2024'!$P$20:$P$35,1)+1),
INDEX('DS2024'!$P$20:$P$35,MATCH(P29,'DS2024'!$P$20:$P$35,1)):
INDEX('DS2024'!$P$20:$P$35,MATCH(P29,'DS2024'!$P$20:$P$35,1)+1)),
IF($AA$3=Database!$A$17,
_xlfn.FORECAST.LINEAR(
P29,
INDEX('DS2024'!$T$20:$T$35,MATCH(P29,'DS2024'!$S$20:$S$35,1)):
INDEX('DS2024'!$T$20:$T$35,MATCH(P29,'DS2024'!$S$20:$S$35,1)+1),
INDEX('DS2024'!$S$20:$S$35,MATCH(P29,'DS2024'!$S$20:$S$35,1)):
INDEX('DS2024'!$S$20:$S$35,MATCH(P29,'DS2024'!$S$20:$S$35,1)+1)),
IF($AA$3=Database!$A$18,
_xlfn.FORECAST.LINEAR(
P29,
INDEX('DS2024'!$W$20:$W$35,MATCH(P29,'DS2024'!$V$20:$V$35,1)):
INDEX('DS2024'!$W$20:$W$35,MATCH(P29,'DS2024'!$V$20:$V$35,1)+1),
INDEX('DS2024'!$V$20:$V$35,MATCH(P29,'DS2024'!$V$20:$V$35,1)):
INDEX('DS2024'!$V$20:$V$35,MATCH(P29,'DS2024'!$V$20:$V$35,1)+1)),
IF($AA$3=Database!$A$19,
_xlfn.FORECAST.LINEAR(
P29,
INDEX('DS2024'!$Z$20:$Z$35,MATCH(P29,'DS2024'!$Y$20:$Y$35,1)):
INDEX('DS2024'!$Z$20:$Z$35,MATCH(P29,'DS2024'!$Y$20:$Y$35,1)+1),
INDEX('DS2024'!$Y$20:$Y$35,MATCH(P29,'DS2024'!$Y$20:$Y$35,1)):
INDEX('DS2024'!$Y$20:$Y$35,MATCH(P29,'DS2024'!$Y$20:$Y$35,1)+1)),
IF($AA$3=Database!$A$20,
_xlfn.FORECAST.LINEAR(
P29,
INDEX('DS2024'!$AC$20:$AC$35,MATCH(P29,'DS2024'!$AB$20:$AB$35,1)):
INDEX('DS2024'!$AC$20:$AC$35,MATCH(P29,'DS2024'!$AB$20:$AB$35,1)+1),
INDEX('DS2024'!$AB$20:$AB$35,MATCH(P29,'DS2024'!$AB$20:$AB$35,1)):
INDEX('DS2024'!$AB$20:$AB$35,MATCH(P29,'DS2024'!$AB$20:$AB$35,1)+1)),
IF($AA$3=Database!$A$2,
_xlfn.FORECAST.LINEAR(
P29,
INDEX('DS2024'!$B$5:$B$15,MATCH(P29,'DS2024'!$A$5:$A$15,1)):
INDEX('DS2024'!$B$5:$B$15,MATCH(P29,'DS2024'!$A$5:$A$15,1)+1),
INDEX('DS2024'!$A$5:$A$15,MATCH(P29,'DS2024'!$A$5:$A$15,1)):
INDEX('DS2024'!$A$5:$A$15,MATCH(P29,'DS2024'!$A$5:$A$15,1)+1)),
IF($AA$3=Database!$A$3,
_xlfn.FORECAST.LINEAR(
P29,
INDEX('DS2024'!$E$5:$E$15,MATCH(P29,'DS2024'!$D$5:$D$15,1)):
INDEX('DS2024'!$E$5:$E$15,MATCH(P29,'DS2024'!$D$5:$D$15,1)+1),
INDEX('DS2024'!$D$5:$D$15,MATCH(P29,'DS2024'!$D$5:$D$15,1)):
INDEX('DS2024'!$D$5:$D$15,MATCH(P29,'DS2024'!$D$5:$D$15,1)+1)),
IF($AA$3=Database!$A$4,
_xlfn.FORECAST.LINEAR(
P29,
INDEX('DS2024'!$H$5:$H$15,MATCH(P29,'DS2024'!$G$5:$G$15,1)):
INDEX('DS2024'!$H$5:$H$15,MATCH(P29,'DS2024'!$G$5:$G$15,1)+1),
INDEX('DS2024'!$G$5:$G$15,MATCH(P29,'DS2024'!$G$5:$G$15,1)):
INDEX('DS2024'!$G$5:$G$15,MATCH(P29,'DS2024'!$G$5:$G$15,1)+1)),
IF($AA$3=Database!$A$5,
_xlfn.FORECAST.LINEAR(
P29,
INDEX('DS2024'!$K$5:$K$15,MATCH(P29,'DS2024'!$J$5:$J$15,1)):
INDEX('DS2024'!$K$5:$K$15,MATCH(P29,'DS2024'!$J$5:$J$15,1)+1),
INDEX('DS2024'!$J$5:$J$15,MATCH(P29,'DS2024'!$J$5:$J$15,1)):
INDEX('DS2024'!$J$5:$J$15,MATCH(P29,'DS2024'!$J$5:$J$15,1)+1)),
IF($AA$3=Database!$A$6,
_xlfn.FORECAST.LINEAR(
P29,
INDEX('DS2024'!$N$5:$N$15,MATCH(P29,'DS2024'!$M$5:$M$15,1)):
INDEX('DS2024'!$N$5:$N$15,MATCH(P29,'DS2024'!$M$5:$M$15,1)+1),
INDEX('DS2024'!$M$5:$M$15,MATCH(P29,'DS2024'!$M$5:$M$15,1)):
INDEX('DS2024'!$M$5:$M$15,MATCH(P29,'DS2024'!$M$5:$M$15,1)+1)),
IF($AA$3=Database!$A$7,
_xlfn.FORECAST.LINEAR(
P29,
INDEX('DS2024'!$Q$5:$Q$15,MATCH(P29,'DS2024'!$P$5:$P$15,1)):
INDEX('DS2024'!$Q$5:$Q$15,MATCH(P29,'DS2024'!$P$5:$P$15,1)+1),
INDEX('DS2024'!$P$5:$P$15,MATCH(P29,'DS2024'!$P$5:$P$15,1)):
INDEX('DS2024'!$P$5:$P$15,MATCH(P29,'DS2024'!$P$5:$P$15,1)+1)),
IF($AA$3=Database!$A$8,
_xlfn.FORECAST.LINEAR(
P29,
INDEX('DS2024'!$T$5:$T$15,MATCH(P29,'DS2024'!$S$5:$S$15,1)):
INDEX('DS2024'!$T$5:$T$15,MATCH(P29,'DS2024'!$S$5:$S$15,1)+1),
INDEX('DS2024'!$S$5:$S$15,MATCH(P29,'DS2024'!$S$5:$S$15,1)):
INDEX('DS2024'!$S$5:$S$15,MATCH(P29,'DS2024'!$S$5:$S$15,1)+1)),
IF($AA$3=Database!$A$9,
_xlfn.FORECAST.LINEAR(
P29,
INDEX('DS2024'!$W$5:$W$15,MATCH(P29,'DS2024'!$V$5:$V$15,1)):
INDEX('DS2024'!$W$5:$W$15,MATCH(P29,'DS2024'!$V$5:$V$15,1)+1),
INDEX('DS2024'!$V$5:$V$15,MATCH(P29,'DS2024'!$V$5:$V$15,1)):
INDEX('DS2024'!$V$5:$V$15,MATCH(P29,'DS2024'!$V$5:$V$15,1)+1)),
IF($AA$3=Database!$A$10,
_xlfn.FORECAST.LINEAR(
P29,
INDEX('DS2024'!$Z$5:$Z$15,MATCH(P29,'DS2024'!$Y$5:$Y$15,1)):
INDEX('DS2024'!$Z$5:$Z$15,MATCH(P29,'DS2024'!$Y$5:$Y$15,1)+1),
INDEX('DS2024'!$Y$5:$Y$15,MATCH(P29,'DS2024'!$Y$5:$Y$15,1)):
INDEX('DS2024'!$Y$5:$Y$15,MATCH(P29,'DS2024'!$Y$5:$Y$15,1)+1))
)))))))))))))))))))</f>
        <v>0.10388176985491027</v>
      </c>
      <c r="AB29" s="50">
        <f>IF($AB$3=Database!$A$11,
_xlfn.FORECAST.LINEAR(
R29,
INDEX('DS2024'!$B$20:$B$35,MATCH(R29,'DS2024'!$A$20:$A$35,1)):
INDEX('DS2024'!$B$20:$B$35,MATCH(R29,'DS2024'!$A$20:$A$35,1)+1),
INDEX('DS2024'!$A$20:$A$35,MATCH(R29,'DS2024'!$A$20:$A$35,1)):
INDEX('DS2024'!$A$20:$A$35,MATCH(R29,'DS2024'!$A$20:$A$35,1)+1)),
IF($AB$3=Database!$A$12,
_xlfn.FORECAST.LINEAR(
R29,
INDEX('DS2024'!$E$20:$E$35,MATCH(R29,'DS2024'!$D$20:$D$35,1)):
INDEX('DS2024'!$E$20:$E$35,MATCH(R29,'DS2024'!$D$20:$D$35,1)+1),
INDEX('DS2024'!$D$20:$D$35,MATCH(R29,'DS2024'!$D$20:$D$35,1)):
INDEX('DS2024'!$D$20:$D$35,MATCH(R29,'DS2024'!$D$20:$D$35,1)+1)),
IF($AB$3=Database!$A$13,
_xlfn.FORECAST.LINEAR(
R29,
INDEX('DS2024'!$H$20:$H$35,MATCH(R29,'DS2024'!$G$20:$G$35,1)):
INDEX('DS2024'!$H$20:$H$35,MATCH(R29,'DS2024'!$G$20:$G$35,1)+1),
INDEX('DS2024'!$G$20:$G$35,MATCH(R29,'DS2024'!$G$20:$G$35,1)):
INDEX('DS2024'!$G$20:$G$35,MATCH(R29,'DS2024'!$G$20:$G$35,1)+1)),
IF($AB$3=Database!$A$14,
_xlfn.FORECAST.LINEAR(
R29,
INDEX('DS2024'!$K$20:$K$35,MATCH(R29,'DS2024'!$J$20:$J$35,1)):
INDEX('DS2024'!$K$20:$K$35,MATCH(R29,'DS2024'!$J$20:$J$35,1)+1),
INDEX('DS2024'!$J$20:$J$35,MATCH(R29,'DS2024'!$J$20:$J$35,1)):
INDEX('DS2024'!$J$20:$J$35,MATCH(R29,'DS2024'!$J$20:$J$35,1)+1)),
IF($AB$3=Database!$A$15,
_xlfn.FORECAST.LINEAR(
R29,
INDEX('DS2024'!$N$20:$N$35,MATCH(R29,'DS2024'!$M$20:$M$35,1)):
INDEX('DS2024'!$N$20:$N$35,MATCH(R29,'DS2024'!$M$20:$M$35,1)+1),
INDEX('DS2024'!$M$20:$M$35,MATCH(R29,'DS2024'!$M$20:$M$35,1)):
INDEX('DS2024'!$M$20:$M$35,MATCH(R29,'DS2024'!$M$20:$M$35,1)+1)),
IF($AB$3=Database!$A$16,
_xlfn.FORECAST.LINEAR(
R29,
INDEX('DS2024'!$Q$20:$Q$35,MATCH(R29,'DS2024'!$P$20:$P$35,1)):
INDEX('DS2024'!$Q$20:$Q$35,MATCH(R29,'DS2024'!$P$20:$P$35,1)+1),
INDEX('DS2024'!$P$20:$P$35,MATCH(R29,'DS2024'!$P$20:$P$35,1)):
INDEX('DS2024'!$P$20:$P$35,MATCH(R29,'DS2024'!$P$20:$P$35,1)+1)),
IF($AB$3=Database!$A$17,
_xlfn.FORECAST.LINEAR(
R29,
INDEX('DS2024'!$T$20:$T$35,MATCH(R29,'DS2024'!$S$20:$S$35,1)):
INDEX('DS2024'!$T$20:$T$35,MATCH(R29,'DS2024'!$S$20:$S$35,1)+1),
INDEX('DS2024'!$S$20:$S$35,MATCH(R29,'DS2024'!$S$20:$S$35,1)):
INDEX('DS2024'!$S$20:$S$35,MATCH(R29,'DS2024'!$S$20:$S$35,1)+1)),
IF($AB$3=Database!$A$18,
_xlfn.FORECAST.LINEAR(
R29,
INDEX('DS2024'!$W$20:$W$35,MATCH(R29,'DS2024'!$V$20:$V$35,1)):
INDEX('DS2024'!$W$20:$W$35,MATCH(R29,'DS2024'!$V$20:$V$35,1)+1),
INDEX('DS2024'!$V$20:$V$35,MATCH(R29,'DS2024'!$V$20:$V$35,1)):
INDEX('DS2024'!$V$20:$V$35,MATCH(R29,'DS2024'!$V$20:$V$35,1)+1)),
IF($AB$3=Database!$A$19,
_xlfn.FORECAST.LINEAR(
R29,
INDEX('DS2024'!$Z$20:$Z$35,MATCH(R29,'DS2024'!$Y$20:$Y$35,1)):
INDEX('DS2024'!$Z$20:$Z$35,MATCH(R29,'DS2024'!$Y$20:$Y$35,1)+1),
INDEX('DS2024'!$Y$20:$Y$35,MATCH(R29,'DS2024'!$Y$20:$Y$35,1)):
INDEX('DS2024'!$Y$20:$Y$35,MATCH(R29,'DS2024'!$Y$20:$Y$35,1)+1)),
IF($AB$3=Database!$A$20,
_xlfn.FORECAST.LINEAR(
R29,
INDEX('DS2024'!$AC$20:$AC$35,MATCH(R29,'DS2024'!$AB$20:$AB$35,1)):
INDEX('DS2024'!$AC$20:$AC$35,MATCH(R29,'DS2024'!$AB$20:$AB$35,1)+1),
INDEX('DS2024'!$AB$20:$AB$35,MATCH(R29,'DS2024'!$AB$20:$AB$35,1)):
INDEX('DS2024'!$AB$20:$AB$35,MATCH(R29,'DS2024'!$AB$20:$AB$35,1)+1)),
IF($AB$3=Database!$A$2,
_xlfn.FORECAST.LINEAR(
R29,
INDEX('DS2024'!$B$5:$B$15,MATCH(R29,'DS2024'!$A$5:$A$15,1)):
INDEX('DS2024'!$B$5:$B$15,MATCH(R29,'DS2024'!$A$5:$A$15,1)+1),
INDEX('DS2024'!$A$5:$A$15,MATCH(R29,'DS2024'!$A$5:$A$15,1)):
INDEX('DS2024'!$A$5:$A$15,MATCH(R29,'DS2024'!$A$5:$A$15,1)+1)),
IF($AB$3=Database!$A$3,
_xlfn.FORECAST.LINEAR(
R29,
INDEX('DS2024'!$E$5:$E$15,MATCH(R29,'DS2024'!$D$5:$D$15,1)):
INDEX('DS2024'!$E$5:$E$15,MATCH(R29,'DS2024'!$D$5:$D$15,1)+1),
INDEX('DS2024'!$D$5:$D$15,MATCH(R29,'DS2024'!$D$5:$D$15,1)):
INDEX('DS2024'!$D$5:$D$15,MATCH(R29,'DS2024'!$D$5:$D$15,1)+1)),
IF($AB$3=Database!$A$4,
_xlfn.FORECAST.LINEAR(
R29,
INDEX('DS2024'!$H$5:$H$15,MATCH(R29,'DS2024'!$G$5:$G$15,1)):
INDEX('DS2024'!$H$5:$H$15,MATCH(R29,'DS2024'!$G$5:$G$15,1)+1),
INDEX('DS2024'!$G$5:$G$15,MATCH(R29,'DS2024'!$G$5:$G$15,1)):
INDEX('DS2024'!$G$5:$G$15,MATCH(R29,'DS2024'!$G$5:$G$15,1)+1)),
IF($AB$3=Database!$A$5,
_xlfn.FORECAST.LINEAR(
R29,
INDEX('DS2024'!$K$5:$K$15,MATCH(R29,'DS2024'!$J$5:$J$15,1)):
INDEX('DS2024'!$K$5:$K$15,MATCH(R29,'DS2024'!$J$5:$J$15,1)+1),
INDEX('DS2024'!$J$5:$J$15,MATCH(R29,'DS2024'!$J$5:$J$15,1)):
INDEX('DS2024'!$J$5:$J$15,MATCH(R29,'DS2024'!$J$5:$J$15,1)+1)),
IF($AB$3=Database!$A$6,
_xlfn.FORECAST.LINEAR(
R29,
INDEX('DS2024'!$N$5:$N$15,MATCH(R29,'DS2024'!$M$5:$M$15,1)):
INDEX('DS2024'!$N$5:$N$15,MATCH(R29,'DS2024'!$M$5:$M$15,1)+1),
INDEX('DS2024'!$M$5:$M$15,MATCH(R29,'DS2024'!$M$5:$M$15,1)):
INDEX('DS2024'!$M$5:$M$15,MATCH(R29,'DS2024'!$M$5:$M$15,1)+1)),
IF($AB$3=Database!$A$7,
_xlfn.FORECAST.LINEAR(
R29,
INDEX('DS2024'!$Q$5:$Q$15,MATCH(R29,'DS2024'!$P$5:$P$15,1)):
INDEX('DS2024'!$Q$5:$Q$15,MATCH(R29,'DS2024'!$P$5:$P$15,1)+1),
INDEX('DS2024'!$P$5:$P$15,MATCH(R29,'DS2024'!$P$5:$P$15,1)):
INDEX('DS2024'!$P$5:$P$15,MATCH(R29,'DS2024'!$P$5:$P$15,1)+1)),
IF($AB$3=Database!$A$8,
_xlfn.FORECAST.LINEAR(
R29,
INDEX('DS2024'!$T$5:$T$15,MATCH(R29,'DS2024'!$S$5:$S$15,1)):
INDEX('DS2024'!$T$5:$T$15,MATCH(R29,'DS2024'!$S$5:$S$15,1)+1),
INDEX('DS2024'!$S$5:$S$15,MATCH(R29,'DS2024'!$S$5:$S$15,1)):
INDEX('DS2024'!$S$5:$S$15,MATCH(R29,'DS2024'!$S$5:$S$15,1)+1)),
IF($AB$3=Database!$A$9,
_xlfn.FORECAST.LINEAR(
R29,
INDEX('DS2024'!$W$5:$W$15,MATCH(R29,'DS2024'!$V$5:$V$15,1)):
INDEX('DS2024'!$W$5:$W$15,MATCH(R29,'DS2024'!$V$5:$V$15,1)+1),
INDEX('DS2024'!$V$5:$V$15,MATCH(R29,'DS2024'!$V$5:$V$15,1)):
INDEX('DS2024'!$V$5:$V$15,MATCH(R29,'DS2024'!$V$5:$V$15,1)+1)),
IF($AB$3=Database!$A$10,
_xlfn.FORECAST.LINEAR(
R29,
INDEX('DS2024'!$Z$5:$Z$15,MATCH(R29,'DS2024'!$Y$5:$Y$15,1)):
INDEX('DS2024'!$Z$5:$Z$15,MATCH(R29,'DS2024'!$Y$5:$Y$15,1)+1),
INDEX('DS2024'!$Y$5:$Y$15,MATCH(R29,'DS2024'!$Y$5:$Y$15,1)):
INDEX('DS2024'!$Y$5:$Y$15,MATCH(R29,'DS2024'!$Y$5:$Y$15,1)+1))
)))))))))))))))))))</f>
        <v>0.10485766817218914</v>
      </c>
      <c r="AC29" s="82">
        <f t="shared" si="0"/>
        <v>0.46480848834909461</v>
      </c>
      <c r="AD29" s="82">
        <f t="shared" si="1"/>
        <v>0.46557841932392929</v>
      </c>
      <c r="AE29" s="82">
        <f t="shared" si="2"/>
        <v>0.33609154183950296</v>
      </c>
      <c r="AF29" s="82">
        <f t="shared" si="3"/>
        <v>0.46491653691484813</v>
      </c>
      <c r="AG29" s="82">
        <f t="shared" si="4"/>
        <v>0.4635404466906291</v>
      </c>
      <c r="AH29" s="82">
        <f t="shared" si="5"/>
        <v>0.20091907073306148</v>
      </c>
      <c r="AI29" s="82">
        <f t="shared" si="6"/>
        <v>0.46312999805091137</v>
      </c>
      <c r="AJ29" s="83">
        <f t="shared" si="7"/>
        <v>0.46364577705347054</v>
      </c>
      <c r="AK29" s="83">
        <f t="shared" si="8"/>
        <v>0.46483091352311889</v>
      </c>
      <c r="AL29" s="42"/>
      <c r="AM29" s="42"/>
      <c r="AN29" s="42"/>
      <c r="AO29" s="42"/>
      <c r="AP29" s="42"/>
      <c r="AQ29" s="42"/>
      <c r="AR29" s="42"/>
      <c r="AS29" s="42"/>
      <c r="AT29" s="42"/>
      <c r="BD29" s="83" t="e">
        <f>#REF!/10</f>
        <v>#REF!</v>
      </c>
      <c r="BE29" s="83" t="e">
        <f>#REF!/10</f>
        <v>#REF!</v>
      </c>
      <c r="BF29" s="83" t="e">
        <f>#REF!/10</f>
        <v>#REF!</v>
      </c>
      <c r="BG29" s="83" t="e">
        <f>#REF!/10</f>
        <v>#REF!</v>
      </c>
      <c r="BH29" s="83">
        <f t="shared" si="9"/>
        <v>0</v>
      </c>
      <c r="BI29" s="83">
        <f t="shared" si="10"/>
        <v>0</v>
      </c>
      <c r="BJ29" s="83">
        <f t="shared" si="11"/>
        <v>0</v>
      </c>
      <c r="BK29" s="83">
        <f t="shared" si="12"/>
        <v>0</v>
      </c>
      <c r="BL29" s="83">
        <f t="shared" si="13"/>
        <v>0</v>
      </c>
    </row>
    <row r="30" spans="1:64" ht="14.25" customHeight="1">
      <c r="A30" s="31">
        <v>24</v>
      </c>
      <c r="B30" s="42">
        <f>'Evaluasi 100 C'!B30</f>
        <v>108.71899999999999</v>
      </c>
      <c r="C30" s="42">
        <f>'Evaluasi 100 C'!C30</f>
        <v>-0.36000287942411513</v>
      </c>
      <c r="D30" s="42">
        <f>'Evaluasi 100 C'!E30</f>
        <v>109.73099999999999</v>
      </c>
      <c r="E30" s="42">
        <f>'Evaluasi 100 C'!F30</f>
        <v>-0.36012429514097177</v>
      </c>
      <c r="F30" s="42">
        <f>'Evaluasi 100 C'!H30</f>
        <v>108.44199999999999</v>
      </c>
      <c r="G30" s="42">
        <f>'Evaluasi 100 C'!I30</f>
        <v>-0.23165597702524826</v>
      </c>
      <c r="H30" s="42">
        <f>'Evaluasi 100 C'!K30</f>
        <v>108.925</v>
      </c>
      <c r="I30" s="42">
        <f>'Evaluasi 100 C'!L30</f>
        <v>-0.36002759448110377</v>
      </c>
      <c r="J30" s="42">
        <f>'Evaluasi 100 C'!N30</f>
        <v>107.176</v>
      </c>
      <c r="K30" s="42">
        <f>'Evaluasi 100 C'!O30</f>
        <v>-0.35981775644871022</v>
      </c>
      <c r="L30" s="42">
        <f>'Evaluasi 100 C'!Q30</f>
        <v>108.535</v>
      </c>
      <c r="M30" s="42">
        <f>'Evaluasi 100 C'!R30</f>
        <v>-1.8218120805369109E-2</v>
      </c>
      <c r="N30" s="42">
        <f>'Evaluasi 100 C'!T30</f>
        <v>106.58799999999999</v>
      </c>
      <c r="O30" s="42">
        <f>'Evaluasi 100 C'!U30</f>
        <v>-0.35974721055788839</v>
      </c>
      <c r="P30" s="42">
        <f>'Evaluasi 100 C'!W30</f>
        <v>107.247</v>
      </c>
      <c r="Q30" s="42">
        <f>'Evaluasi 100 C'!X30</f>
        <v>-0.35982627474505097</v>
      </c>
      <c r="R30" s="42">
        <f>'Evaluasi 100 C'!Z30</f>
        <v>108.752</v>
      </c>
      <c r="S30" s="50">
        <f>'Evaluasi 100 C'!AA30</f>
        <v>-0.36000683863227351</v>
      </c>
      <c r="T30" s="50">
        <f>IF($T$3=Database!$A$11,
_xlfn.FORECAST.LINEAR(
B30,
INDEX('DS2024'!$B$20:$B$35,MATCH(B30,'DS2024'!$A$20:$A$35,1)):
INDEX('DS2024'!$B$20:$B$35,MATCH(B30,'DS2024'!$A$20:$A$35,1)+1),
INDEX('DS2024'!$A$20:$A$35,MATCH(B30,'DS2024'!$A$20:$A$35,1)):
INDEX('DS2024'!$A$20:$A$35,MATCH(B30,'DS2024'!$A$20:$A$35,1)+1)),
IF($T$3=Database!$A$12,
_xlfn.FORECAST.LINEAR(
B30,
INDEX('DS2024'!$E$20:$E$35,MATCH(B30,'DS2024'!$D$20:$D$35,1)):
INDEX('DS2024'!$E$20:$E$35,MATCH(B30,'DS2024'!$D$20:$D$35,1)+1),
INDEX('DS2024'!$D$20:$D$35,MATCH(B30,'DS2024'!$D$20:$D$35,1)):
INDEX('DS2024'!$D$20:$D$35,MATCH(B30,'DS2024'!$D$20:$D$35,1)+1)),
IF($T$3=Database!$A$13,
_xlfn.FORECAST.LINEAR(
B30,
INDEX('DS2024'!$H$20:$H$35,MATCH(B30,'DS2024'!$G$20:$G$35,1)):
INDEX('DS2024'!$H$20:$H$35,MATCH(B30,'DS2024'!$G$20:$G$35,1)+1),
INDEX('DS2024'!$G$20:$G$35,MATCH(B30,'DS2024'!$G$20:$G$35,1)):
INDEX('DS2024'!$G$20:$G$35,MATCH(B30,'DS2024'!$G$20:$G$35,1)+1)),
IF($T$3=Database!$A$14,
_xlfn.FORECAST.LINEAR(
B30,
INDEX('DS2024'!$K$20:$K$35,MATCH(B30,'DS2024'!$J$20:$J$35,1)):
INDEX('DS2024'!$K$20:$K$35,MATCH(B30,'DS2024'!$J$20:$J$35,1)+1),
INDEX('DS2024'!$J$20:$J$35,MATCH(B30,'DS2024'!$J$20:$J$35,1)):
INDEX('DS2024'!$J$20:$J$35,MATCH(B30,'DS2024'!$J$20:$J$35,1)+1)),
IF($T$3=Database!$A$15,
_xlfn.FORECAST.LINEAR(
B30,
INDEX('DS2024'!$N$20:$N$35,MATCH(B30,'DS2024'!$M$20:$M$35,1)):
INDEX('DS2024'!$N$20:$N$35,MATCH(B30,'DS2024'!$M$20:$M$35,1)+1),
INDEX('DS2024'!$M$20:$M$35,MATCH(B30,'DS2024'!$M$20:$M$35,1)):
INDEX('DS2024'!$M$20:$M$35,MATCH(B30,'DS2024'!$M$20:$M$35,1)+1)),
IF($T$3=Database!$A$16,
_xlfn.FORECAST.LINEAR(
B30,
INDEX('DS2024'!$Q$20:$Q$35,MATCH(B30,'DS2024'!$P$20:$P$35,1)):
INDEX('DS2024'!$Q$20:$Q$35,MATCH(B30,'DS2024'!$P$20:$P$35,1)+1),
INDEX('DS2024'!$P$20:$P$35,MATCH(B30,'DS2024'!$P$20:$P$35,1)):
INDEX('DS2024'!$P$20:$P$35,MATCH(B30,'DS2024'!$P$20:$P$35,1)+1)),
IF($T$3=Database!$A$17,
_xlfn.FORECAST.LINEAR(
B30,
INDEX('DS2024'!$T$20:$T$35,MATCH(B30,'DS2024'!$S$20:$S$35,1)):
INDEX('DS2024'!$T$20:$T$35,MATCH(B30,'DS2024'!$S$20:$S$35,1)+1),
INDEX('DS2024'!$S$20:$S$35,MATCH(B30,'DS2024'!$S$20:$S$35,1)):
INDEX('DS2024'!$S$20:$S$35,MATCH(B30,'DS2024'!$S$20:$S$35,1)+1)),
IF($T$3=Database!$A$18,
_xlfn.FORECAST.LINEAR(
B30,
INDEX('DS2024'!$W$20:$W$35,MATCH(B30,'DS2024'!$V$20:$V$35,1)):
INDEX('DS2024'!$W$20:$W$35,MATCH(B30,'DS2024'!$V$20:$V$35,1)+1),
INDEX('DS2024'!$V$20:$V$35,MATCH(B30,'DS2024'!$V$20:$V$35,1)):
INDEX('DS2024'!$V$20:$V$35,MATCH(B30,'DS2024'!$V$20:$V$35,1)+1)),
IF($T$3=Database!$A$19,
_xlfn.FORECAST.LINEAR(
B30,
INDEX('DS2024'!$Z$20:$Z$35,MATCH(B30,'DS2024'!$Y$20:$Y$35,1)):
INDEX('DS2024'!$Z$20:$Z$35,MATCH(B30,'DS2024'!$Y$20:$Y$35,1)+1),
INDEX('DS2024'!$Y$20:$Y$35,MATCH(B30,'DS2024'!$Y$20:$Y$35,1)):
INDEX('DS2024'!$Y$20:$Y$35,MATCH(B30,'DS2024'!$Y$20:$Y$35,1)+1)),
IF($T$3=Database!$A$20,
_xlfn.FORECAST.LINEAR(
B30,
INDEX('DS2024'!$AC$20:$AC$35,MATCH(B30,'DS2024'!$AB$20:$AB$35,1)):
INDEX('DS2024'!$AC$20:$AC$35,MATCH(B30,'DS2024'!$AB$20:$AB$35,1)+1),
INDEX('DS2024'!$AB$20:$AB$35,MATCH(B30,'DS2024'!$AB$20:$AB$35,1)):
INDEX('DS2024'!$AB$20:$AB$35,MATCH(B30,'DS2024'!$AB$20:$AB$35,1)+1)),
IF($T$3=Database!$A$2,
_xlfn.FORECAST.LINEAR(
B30,
INDEX('DS2024'!$B$5:$B$15,MATCH(B30,'DS2024'!$A$5:$A$15,1)):
INDEX('DS2024'!$B$5:$B$15,MATCH(B30,'DS2024'!$A$5:$A$15,1)+1),
INDEX('DS2024'!$A$5:$A$15,MATCH(B30,'DS2024'!$A$5:$A$15,1)):
INDEX('DS2024'!$A$5:$A$15,MATCH(B30,'DS2024'!$A$5:$A$15,1)+1)),
IF($T$3=Database!$A$3,
_xlfn.FORECAST.LINEAR(
B30,
INDEX('DS2024'!$E$5:$E$15,MATCH(B30,'DS2024'!$D$5:$D$15,1)):
INDEX('DS2024'!$E$5:$E$15,MATCH(B30,'DS2024'!$D$5:$D$15,1)+1),
INDEX('DS2024'!$D$5:$D$15,MATCH(B30,'DS2024'!$D$5:$D$15,1)):
INDEX('DS2024'!$D$5:$D$15,MATCH(B30,'DS2024'!$D$5:$D$15,1)+1)),
IF($T$3=Database!$A$4,
_xlfn.FORECAST.LINEAR(
B30,
INDEX('DS2024'!$H$5:$H$15,MATCH(B30,'DS2024'!$G$5:$G$15,1)):
INDEX('DS2024'!$H$5:$H$15,MATCH(B30,'DS2024'!$G$5:$G$15,1)+1),
INDEX('DS2024'!$G$5:$G$15,MATCH(B30,'DS2024'!$G$5:$G$15,1)):
INDEX('DS2024'!$G$5:$G$15,MATCH(B30,'DS2024'!$G$5:$G$15,1)+1)),
IF($T$3=Database!$A$5,
_xlfn.FORECAST.LINEAR(
B30,
INDEX('DS2024'!$K$5:$K$15,MATCH(B30,'DS2024'!$J$5:$J$15,1)):
INDEX('DS2024'!$K$5:$K$15,MATCH(B30,'DS2024'!$J$5:$J$15,1)+1),
INDEX('DS2024'!$J$5:$J$15,MATCH(B30,'DS2024'!$J$5:$J$15,1)):
INDEX('DS2024'!$J$5:$J$15,MATCH(B30,'DS2024'!$J$5:$J$15,1)+1)),
IF($T$3=Database!$A$6,
_xlfn.FORECAST.LINEAR(
B30,
INDEX('DS2024'!$N$5:$N$15,MATCH(B30,'DS2024'!$M$5:$M$15,1)):
INDEX('DS2024'!$N$5:$N$15,MATCH(B30,'DS2024'!$M$5:$M$15,1)+1),
INDEX('DS2024'!$M$5:$M$15,MATCH(B30,'DS2024'!$M$5:$M$15,1)):
INDEX('DS2024'!$M$5:$M$15,MATCH(B30,'DS2024'!$M$5:$M$15,1)+1)),
IF($T$3=Database!$A$7,
_xlfn.FORECAST.LINEAR(
B30,
INDEX('DS2024'!$Q$5:$Q$15,MATCH(B30,'DS2024'!$P$5:$P$15,1)):
INDEX('DS2024'!$Q$5:$Q$15,MATCH(B30,'DS2024'!$P$5:$P$15,1)+1),
INDEX('DS2024'!$P$5:$P$15,MATCH(B30,'DS2024'!$P$5:$P$15,1)):
INDEX('DS2024'!$P$5:$P$15,MATCH(B30,'DS2024'!$P$5:$P$15,1)+1)),
IF($T$3=Database!$A$8,
_xlfn.FORECAST.LINEAR(
B30,
INDEX('DS2024'!$T$5:$T$15,MATCH(B30,'DS2024'!$S$5:$S$15,1)):
INDEX('DS2024'!$T$5:$T$15,MATCH(B30,'DS2024'!$S$5:$S$15,1)+1),
INDEX('DS2024'!$S$5:$S$15,MATCH(B30,'DS2024'!$S$5:$S$15,1)):
INDEX('DS2024'!$S$5:$S$15,MATCH(B30,'DS2024'!$S$5:$S$15,1)+1)),
IF($T$3=Database!$A$9,
_xlfn.FORECAST.LINEAR(
B30,
INDEX('DS2024'!$W$5:$W$15,MATCH(B30,'DS2024'!$V$5:$V$15,1)):
INDEX('DS2024'!$W$5:$W$15,MATCH(B30,'DS2024'!$V$5:$V$15,1)+1),
INDEX('DS2024'!$V$5:$V$15,MATCH(B30,'DS2024'!$V$5:$V$15,1)):
INDEX('DS2024'!$V$5:$V$15,MATCH(B30,'DS2024'!$V$5:$V$15,1)+1)),
IF($T$3=Database!$A$10,
_xlfn.FORECAST.LINEAR(
B30,
INDEX('DS2024'!$Z$5:$Z$15,MATCH(B30,'DS2024'!$Y$5:$Y$15,1)):
INDEX('DS2024'!$Z$5:$Z$15,MATCH(B30,'DS2024'!$Y$5:$Y$15,1)+1),
INDEX('DS2024'!$Y$5:$Y$15,MATCH(B30,'DS2024'!$Y$5:$Y$15,1)):
INDEX('DS2024'!$Y$5:$Y$15,MATCH(B30,'DS2024'!$Y$5:$Y$15,1)+1))
)))))))))))))))))))</f>
        <v>0.1049958831288221</v>
      </c>
      <c r="U30" s="50">
        <f>IF($U$3=Database!$A$11,
_xlfn.FORECAST.LINEAR(
D30,
INDEX('DS2024'!$B$20:$B$35,MATCH(D30,'DS2024'!$A$20:$A$35,1)):
INDEX('DS2024'!$B$20:$B$35,MATCH(D30,'DS2024'!$A$20:$A$35,1)+1),
INDEX('DS2024'!$A$20:$A$35,MATCH(D30,'DS2024'!$A$20:$A$35,1)):
INDEX('DS2024'!$A$20:$A$35,MATCH(D30,'DS2024'!$A$20:$A$35,1)+1)),
IF($U$3=Database!$A$12,
_xlfn.FORECAST.LINEAR(
D30,
INDEX('DS2024'!$E$20:$E$35,MATCH(D30,'DS2024'!$D$20:$D$35,1)):
INDEX('DS2024'!$E$20:$E$35,MATCH(D30,'DS2024'!$D$20:$D$35,1)+1),
INDEX('DS2024'!$D$20:$D$35,MATCH(D30,'DS2024'!$D$20:$D$35,1)):
INDEX('DS2024'!$D$20:$D$35,MATCH(D30,'DS2024'!$D$20:$D$35,1)+1)),
IF($U$3=Database!$A$13,
_xlfn.FORECAST.LINEAR(
D30,
INDEX('DS2024'!$H$20:$H$35,MATCH(D30,'DS2024'!$G$20:$G$35,1)):
INDEX('DS2024'!$H$20:$H$35,MATCH(D30,'DS2024'!$G$20:$G$35,1)+1),
INDEX('DS2024'!$G$20:$G$35,MATCH(D30,'DS2024'!$G$20:$G$35,1)):
INDEX('DS2024'!$G$20:$G$35,MATCH(D30,'DS2024'!$G$20:$G$35,1)+1)),
IF($U$3=Database!$A$14,
_xlfn.FORECAST.LINEAR(
D30,
INDEX('DS2024'!$K$20:$K$35,MATCH(D30,'DS2024'!$J$20:$J$35,1)):
INDEX('DS2024'!$K$20:$K$35,MATCH(D30,'DS2024'!$J$20:$J$35,1)+1),
INDEX('DS2024'!$J$20:$J$35,MATCH(D30,'DS2024'!$J$20:$J$35,1)):
INDEX('DS2024'!$J$20:$J$35,MATCH(D30,'DS2024'!$J$20:$J$35,1)+1)),
IF($U$3=Database!$A$15,
_xlfn.FORECAST.LINEAR(
D30,
INDEX('DS2024'!$N$20:$N$35,MATCH(D30,'DS2024'!$M$20:$M$35,1)):
INDEX('DS2024'!$N$20:$N$35,MATCH(D30,'DS2024'!$M$20:$M$35,1)+1),
INDEX('DS2024'!$M$20:$M$35,MATCH(D30,'DS2024'!$M$20:$M$35,1)):
INDEX('DS2024'!$M$20:$M$35,MATCH(D30,'DS2024'!$M$20:$M$35,1)+1)),
IF($U$3=Database!$A$16,
_xlfn.FORECAST.LINEAR(
D30,
INDEX('DS2024'!$Q$20:$Q$35,MATCH(D30,'DS2024'!$P$20:$P$35,1)):
INDEX('DS2024'!$Q$20:$Q$35,MATCH(D30,'DS2024'!$P$20:$P$35,1)+1),
INDEX('DS2024'!$P$20:$P$35,MATCH(D30,'DS2024'!$P$20:$P$35,1)):
INDEX('DS2024'!$P$20:$P$35,MATCH(D30,'DS2024'!$P$20:$P$35,1)+1)),
IF($U$3=Database!$A$17,
_xlfn.FORECAST.LINEAR(
D30,
INDEX('DS2024'!$T$20:$T$35,MATCH(D30,'DS2024'!$S$20:$S$35,1)):
INDEX('DS2024'!$T$20:$T$35,MATCH(D30,'DS2024'!$S$20:$S$35,1)+1),
INDEX('DS2024'!$S$20:$S$35,MATCH(D30,'DS2024'!$S$20:$S$35,1)):
INDEX('DS2024'!$S$20:$S$35,MATCH(D30,'DS2024'!$S$20:$S$35,1)+1)),
IF($U$3=Database!$A$18,
_xlfn.FORECAST.LINEAR(
D30,
INDEX('DS2024'!$W$20:$W$35,MATCH(D30,'DS2024'!$V$20:$V$35,1)):
INDEX('DS2024'!$W$20:$W$35,MATCH(D30,'DS2024'!$V$20:$V$35,1)+1),
INDEX('DS2024'!$V$20:$V$35,MATCH(D30,'DS2024'!$V$20:$V$35,1)):
INDEX('DS2024'!$V$20:$V$35,MATCH(D30,'DS2024'!$V$20:$V$35,1)+1)),
IF($U$3=Database!$A$19,
_xlfn.FORECAST.LINEAR(
D30,
INDEX('DS2024'!$Z$20:$Z$35,MATCH(D30,'DS2024'!$Y$20:$Y$35,1)):
INDEX('DS2024'!$Z$20:$Z$35,MATCH(D30,'DS2024'!$Y$20:$Y$35,1)+1),
INDEX('DS2024'!$Y$20:$Y$35,MATCH(D30,'DS2024'!$Y$20:$Y$35,1)):
INDEX('DS2024'!$Y$20:$Y$35,MATCH(D30,'DS2024'!$Y$20:$Y$35,1)+1)),
IF($U$3=Database!$A$20,
_xlfn.FORECAST.LINEAR(
D30,
INDEX('DS2024'!$AC$20:$AC$35,MATCH(D30,'DS2024'!$AB$20:$AB$35,1)):
INDEX('DS2024'!$AC$20:$AC$35,MATCH(D30,'DS2024'!$AB$20:$AB$35,1)+1),
INDEX('DS2024'!$AB$20:$AB$35,MATCH(D30,'DS2024'!$AB$20:$AB$35,1)):
INDEX('DS2024'!$AB$20:$AB$35,MATCH(D30,'DS2024'!$AB$20:$AB$35,1)+1)),
IF($U$3=Database!$A$2,
_xlfn.FORECAST.LINEAR(
D30,
INDEX('DS2024'!$B$5:$B$15,MATCH(D30,'DS2024'!$A$5:$A$15,1)):
INDEX('DS2024'!$B$5:$B$15,MATCH(D30,'DS2024'!$A$5:$A$15,1)+1),
INDEX('DS2024'!$A$5:$A$15,MATCH(D30,'DS2024'!$A$5:$A$15,1)):
INDEX('DS2024'!$A$5:$A$15,MATCH(D30,'DS2024'!$A$5:$A$15,1)+1)),
IF($U$3=Database!$A$3,
_xlfn.FORECAST.LINEAR(
D30,
INDEX('DS2024'!$E$5:$E$15,MATCH(D30,'DS2024'!$D$5:$D$15,1)):
INDEX('DS2024'!$E$5:$E$15,MATCH(D30,'DS2024'!$D$5:$D$15,1)+1),
INDEX('DS2024'!$D$5:$D$15,MATCH(D30,'DS2024'!$D$5:$D$15,1)):
INDEX('DS2024'!$D$5:$D$15,MATCH(D30,'DS2024'!$D$5:$D$15,1)+1)),
IF($U$3=Database!$A$4,
_xlfn.FORECAST.LINEAR(
D30,
INDEX('DS2024'!$H$5:$H$15,MATCH(D30,'DS2024'!$G$5:$G$15,1)):
INDEX('DS2024'!$H$5:$H$15,MATCH(D30,'DS2024'!$G$5:$G$15,1)+1),
INDEX('DS2024'!$G$5:$G$15,MATCH(D30,'DS2024'!$G$5:$G$15,1)):
INDEX('DS2024'!$G$5:$G$15,MATCH(D30,'DS2024'!$G$5:$G$15,1)+1)),
IF($U$3=Database!$A$5,
_xlfn.FORECAST.LINEAR(
D30,
INDEX('DS2024'!$K$5:$K$15,MATCH(D30,'DS2024'!$J$5:$J$15,1)):
INDEX('DS2024'!$K$5:$K$15,MATCH(D30,'DS2024'!$J$5:$J$15,1)+1),
INDEX('DS2024'!$J$5:$J$15,MATCH(D30,'DS2024'!$J$5:$J$15,1)):
INDEX('DS2024'!$J$5:$J$15,MATCH(D30,'DS2024'!$J$5:$J$15,1)+1)),
IF($U$3=Database!$A$6,
_xlfn.FORECAST.LINEAR(
D30,
INDEX('DS2024'!$N$5:$N$15,MATCH(D30,'DS2024'!$M$5:$M$15,1)):
INDEX('DS2024'!$N$5:$N$15,MATCH(D30,'DS2024'!$M$5:$M$15,1)+1),
INDEX('DS2024'!$M$5:$M$15,MATCH(D30,'DS2024'!$M$5:$M$15,1)):
INDEX('DS2024'!$M$5:$M$15,MATCH(D30,'DS2024'!$M$5:$M$15,1)+1)),
IF($U$3=Database!$A$7,
_xlfn.FORECAST.LINEAR(
D30,
INDEX('DS2024'!$Q$5:$Q$15,MATCH(D30,'DS2024'!$P$5:$P$15,1)):
INDEX('DS2024'!$Q$5:$Q$15,MATCH(D30,'DS2024'!$P$5:$P$15,1)+1),
INDEX('DS2024'!$P$5:$P$15,MATCH(D30,'DS2024'!$P$5:$P$15,1)):
INDEX('DS2024'!$P$5:$P$15,MATCH(D30,'DS2024'!$P$5:$P$15,1)+1)),
IF($U$3=Database!$A$8,
_xlfn.FORECAST.LINEAR(
D30,
INDEX('DS2024'!$T$5:$T$15,MATCH(D30,'DS2024'!$S$5:$S$15,1)):
INDEX('DS2024'!$T$5:$T$15,MATCH(D30,'DS2024'!$S$5:$S$15,1)+1),
INDEX('DS2024'!$S$5:$S$15,MATCH(D30,'DS2024'!$S$5:$S$15,1)):
INDEX('DS2024'!$S$5:$S$15,MATCH(D30,'DS2024'!$S$5:$S$15,1)+1)),
IF($U$3=Database!$A$9,
_xlfn.FORECAST.LINEAR(
D30,
INDEX('DS2024'!$W$5:$W$15,MATCH(D30,'DS2024'!$V$5:$V$15,1)):
INDEX('DS2024'!$W$5:$W$15,MATCH(D30,'DS2024'!$V$5:$V$15,1)+1),
INDEX('DS2024'!$V$5:$V$15,MATCH(D30,'DS2024'!$V$5:$V$15,1)):
INDEX('DS2024'!$V$5:$V$15,MATCH(D30,'DS2024'!$V$5:$V$15,1)+1)),
IF($U$3=Database!$A$10,
_xlfn.FORECAST.LINEAR(
D30,
INDEX('DS2024'!$Z$5:$Z$15,MATCH(D30,'DS2024'!$Y$5:$Y$15,1)):
INDEX('DS2024'!$Z$5:$Z$15,MATCH(D30,'DS2024'!$Y$5:$Y$15,1)+1),
INDEX('DS2024'!$Y$5:$Y$15,MATCH(D30,'DS2024'!$Y$5:$Y$15,1)):
INDEX('DS2024'!$Y$5:$Y$15,MATCH(D30,'DS2024'!$Y$5:$Y$15,1)+1))
)))))))))))))))))))</f>
        <v>0.10556217274871099</v>
      </c>
      <c r="V30" s="50">
        <f>IF($V$3=Database!$A$11,
_xlfn.FORECAST.LINEAR(
F30,
INDEX('DS2024'!$B$20:$B$35,MATCH(F30,'DS2024'!$A$20:$A$35,1)):
INDEX('DS2024'!$B$20:$B$35,MATCH(F30,'DS2024'!$A$20:$A$35,1)+1),
INDEX('DS2024'!$A$20:$A$35,MATCH(F30,'DS2024'!$A$20:$A$35,1)):
INDEX('DS2024'!$A$20:$A$35,MATCH(F30,'DS2024'!$A$20:$A$35,1)+1)),
IF($V$3=Database!$A$12,
_xlfn.FORECAST.LINEAR(
F30,
INDEX('DS2024'!$E$20:$E$35,MATCH(F30,'DS2024'!$D$20:$D$35,1)):
INDEX('DS2024'!$E$20:$E$35,MATCH(F30,'DS2024'!$D$20:$D$35,1)+1),
INDEX('DS2024'!$D$20:$D$35,MATCH(F30,'DS2024'!$D$20:$D$35,1)):
INDEX('DS2024'!$D$20:$D$35,MATCH(F30,'DS2024'!$D$20:$D$35,1)+1)),
IF($V$3=Database!$A$13,
_xlfn.FORECAST.LINEAR(
F30,
INDEX('DS2024'!$H$20:$H$35,MATCH(F30,'DS2024'!$G$20:$G$35,1)):
INDEX('DS2024'!$H$20:$H$35,MATCH(F30,'DS2024'!$G$20:$G$35,1)+1),
INDEX('DS2024'!$G$20:$G$35,MATCH(F30,'DS2024'!$G$20:$G$35,1)):
INDEX('DS2024'!$G$20:$G$35,MATCH(F30,'DS2024'!$G$20:$G$35,1)+1)),
IF($V$3=Database!$A$14,
_xlfn.FORECAST.LINEAR(
F30,
INDEX('DS2024'!$K$20:$K$35,MATCH(F30,'DS2024'!$J$20:$J$35,1)):
INDEX('DS2024'!$K$20:$K$35,MATCH(F30,'DS2024'!$J$20:$J$35,1)+1),
INDEX('DS2024'!$J$20:$J$35,MATCH(F30,'DS2024'!$J$20:$J$35,1)):
INDEX('DS2024'!$J$20:$J$35,MATCH(F30,'DS2024'!$J$20:$J$35,1)+1)),
IF($V$3=Database!$A$15,
_xlfn.FORECAST.LINEAR(
F30,
INDEX('DS2024'!$N$20:$N$35,MATCH(F30,'DS2024'!$M$20:$M$35,1)):
INDEX('DS2024'!$N$20:$N$35,MATCH(F30,'DS2024'!$M$20:$M$35,1)+1),
INDEX('DS2024'!$M$20:$M$35,MATCH(F30,'DS2024'!$M$20:$M$35,1)):
INDEX('DS2024'!$M$20:$M$35,MATCH(F30,'DS2024'!$M$20:$M$35,1)+1)),
IF($V$3=Database!$A$16,
_xlfn.FORECAST.LINEAR(
F30,
INDEX('DS2024'!$Q$20:$Q$35,MATCH(F30,'DS2024'!$P$20:$P$35,1)):
INDEX('DS2024'!$Q$20:$Q$35,MATCH(F30,'DS2024'!$P$20:$P$35,1)+1),
INDEX('DS2024'!$P$20:$P$35,MATCH(F30,'DS2024'!$P$20:$P$35,1)):
INDEX('DS2024'!$P$20:$P$35,MATCH(F30,'DS2024'!$P$20:$P$35,1)+1)),
IF($V$3=Database!$A$17,
_xlfn.FORECAST.LINEAR(
F30,
INDEX('DS2024'!$T$20:$T$35,MATCH(F30,'DS2024'!$S$20:$S$35,1)):
INDEX('DS2024'!$T$20:$T$35,MATCH(F30,'DS2024'!$S$20:$S$35,1)+1),
INDEX('DS2024'!$S$20:$S$35,MATCH(F30,'DS2024'!$S$20:$S$35,1)):
INDEX('DS2024'!$S$20:$S$35,MATCH(F30,'DS2024'!$S$20:$S$35,1)+1)),
IF($V$3=Database!$A$18,
_xlfn.FORECAST.LINEAR(
F30,
INDEX('DS2024'!$W$20:$W$35,MATCH(F30,'DS2024'!$V$20:$V$35,1)):
INDEX('DS2024'!$W$20:$W$35,MATCH(F30,'DS2024'!$V$20:$V$35,1)+1),
INDEX('DS2024'!$V$20:$V$35,MATCH(F30,'DS2024'!$V$20:$V$35,1)):
INDEX('DS2024'!$V$20:$V$35,MATCH(F30,'DS2024'!$V$20:$V$35,1)+1)),
IF($V$3=Database!$A$19,
_xlfn.FORECAST.LINEAR(
F30,
INDEX('DS2024'!$Z$20:$Z$35,MATCH(F30,'DS2024'!$Y$20:$Y$35,1)):
INDEX('DS2024'!$Z$20:$Z$35,MATCH(F30,'DS2024'!$Y$20:$Y$35,1)+1),
INDEX('DS2024'!$Y$20:$Y$35,MATCH(F30,'DS2024'!$Y$20:$Y$35,1)):
INDEX('DS2024'!$Y$20:$Y$35,MATCH(F30,'DS2024'!$Y$20:$Y$35,1)+1)),
IF($V$3=Database!$A$20,
_xlfn.FORECAST.LINEAR(
F30,
INDEX('DS2024'!$AC$20:$AC$35,MATCH(F30,'DS2024'!$AB$20:$AB$35,1)):
INDEX('DS2024'!$AC$20:$AC$35,MATCH(F30,'DS2024'!$AB$20:$AB$35,1)+1),
INDEX('DS2024'!$AB$20:$AB$35,MATCH(F30,'DS2024'!$AB$20:$AB$35,1)):
INDEX('DS2024'!$AB$20:$AB$35,MATCH(F30,'DS2024'!$AB$20:$AB$35,1)+1)),
IF($V$3=Database!$A$2,
_xlfn.FORECAST.LINEAR(
F30,
INDEX('DS2024'!$B$5:$B$15,MATCH(F30,'DS2024'!$A$5:$A$15,1)):
INDEX('DS2024'!$B$5:$B$15,MATCH(F30,'DS2024'!$A$5:$A$15,1)+1),
INDEX('DS2024'!$A$5:$A$15,MATCH(F30,'DS2024'!$A$5:$A$15,1)):
INDEX('DS2024'!$A$5:$A$15,MATCH(F30,'DS2024'!$A$5:$A$15,1)+1)),
IF($V$3=Database!$A$3,
_xlfn.FORECAST.LINEAR(
F30,
INDEX('DS2024'!$E$5:$E$15,MATCH(F30,'DS2024'!$D$5:$D$15,1)):
INDEX('DS2024'!$E$5:$E$15,MATCH(F30,'DS2024'!$D$5:$D$15,1)+1),
INDEX('DS2024'!$D$5:$D$15,MATCH(F30,'DS2024'!$D$5:$D$15,1)):
INDEX('DS2024'!$D$5:$D$15,MATCH(F30,'DS2024'!$D$5:$D$15,1)+1)),
IF($V$3=Database!$A$4,
_xlfn.FORECAST.LINEAR(
F30,
INDEX('DS2024'!$H$5:$H$15,MATCH(F30,'DS2024'!$G$5:$G$15,1)):
INDEX('DS2024'!$H$5:$H$15,MATCH(F30,'DS2024'!$G$5:$G$15,1)+1),
INDEX('DS2024'!$G$5:$G$15,MATCH(F30,'DS2024'!$G$5:$G$15,1)):
INDEX('DS2024'!$G$5:$G$15,MATCH(F30,'DS2024'!$G$5:$G$15,1)+1)),
IF($V$3=Database!$A$5,
_xlfn.FORECAST.LINEAR(
F30,
INDEX('DS2024'!$K$5:$K$15,MATCH(F30,'DS2024'!$J$5:$J$15,1)):
INDEX('DS2024'!$K$5:$K$15,MATCH(F30,'DS2024'!$J$5:$J$15,1)+1),
INDEX('DS2024'!$J$5:$J$15,MATCH(F30,'DS2024'!$J$5:$J$15,1)):
INDEX('DS2024'!$J$5:$J$15,MATCH(F30,'DS2024'!$J$5:$J$15,1)+1)),
IF($V$3=Database!$A$6,
_xlfn.FORECAST.LINEAR(
F30,
INDEX('DS2024'!$N$5:$N$15,MATCH(F30,'DS2024'!$M$5:$M$15,1)):
INDEX('DS2024'!$N$5:$N$15,MATCH(F30,'DS2024'!$M$5:$M$15,1)+1),
INDEX('DS2024'!$M$5:$M$15,MATCH(F30,'DS2024'!$M$5:$M$15,1)):
INDEX('DS2024'!$M$5:$M$15,MATCH(F30,'DS2024'!$M$5:$M$15,1)+1)),
IF($V$3=Database!$A$7,
_xlfn.FORECAST.LINEAR(
F30,
INDEX('DS2024'!$Q$5:$Q$15,MATCH(F30,'DS2024'!$P$5:$P$15,1)):
INDEX('DS2024'!$Q$5:$Q$15,MATCH(F30,'DS2024'!$P$5:$P$15,1)+1),
INDEX('DS2024'!$P$5:$P$15,MATCH(F30,'DS2024'!$P$5:$P$15,1)):
INDEX('DS2024'!$P$5:$P$15,MATCH(F30,'DS2024'!$P$5:$P$15,1)+1)),
IF($V$3=Database!$A$8,
_xlfn.FORECAST.LINEAR(
F30,
INDEX('DS2024'!$T$5:$T$15,MATCH(F30,'DS2024'!$S$5:$S$15,1)):
INDEX('DS2024'!$T$5:$T$15,MATCH(F30,'DS2024'!$S$5:$S$15,1)+1),
INDEX('DS2024'!$S$5:$S$15,MATCH(F30,'DS2024'!$S$5:$S$15,1)):
INDEX('DS2024'!$S$5:$S$15,MATCH(F30,'DS2024'!$S$5:$S$15,1)+1)),
IF($V$3=Database!$A$9,
_xlfn.FORECAST.LINEAR(
F30,
INDEX('DS2024'!$W$5:$W$15,MATCH(F30,'DS2024'!$V$5:$V$15,1)):
INDEX('DS2024'!$W$5:$W$15,MATCH(F30,'DS2024'!$V$5:$V$15,1)+1),
INDEX('DS2024'!$V$5:$V$15,MATCH(F30,'DS2024'!$V$5:$V$15,1)):
INDEX('DS2024'!$V$5:$V$15,MATCH(F30,'DS2024'!$V$5:$V$15,1)+1)),
IF($V$3=Database!$A$10,
_xlfn.FORECAST.LINEAR(
F30,
INDEX('DS2024'!$Z$5:$Z$15,MATCH(F30,'DS2024'!$Y$5:$Y$15,1)):
INDEX('DS2024'!$Z$5:$Z$15,MATCH(F30,'DS2024'!$Y$5:$Y$15,1)+1),
INDEX('DS2024'!$Y$5:$Y$15,MATCH(F30,'DS2024'!$Y$5:$Y$15,1)):
INDEX('DS2024'!$Y$5:$Y$15,MATCH(F30,'DS2024'!$Y$5:$Y$15,1)+1))
)))))))))))))))))))</f>
        <v>0.10526167439628976</v>
      </c>
      <c r="W30" s="50">
        <f>IF($W$3=Database!$A$11,
_xlfn.FORECAST.LINEAR(
H30,
INDEX('DS2024'!$B$20:$B$35,MATCH(H30,'DS2024'!$A$20:$A$35,1)):
INDEX('DS2024'!$B$20:$B$35,MATCH(H30,'DS2024'!$A$20:$A$35,1)+1),
INDEX('DS2024'!$A$20:$A$35,MATCH(H30,'DS2024'!$A$20:$A$35,1)):
INDEX('DS2024'!$A$20:$A$35,MATCH(H30,'DS2024'!$A$20:$A$35,1)+1)),
IF($W$3=Database!$A$12,
_xlfn.FORECAST.LINEAR(
H30,
INDEX('DS2024'!$E$20:$E$35,MATCH(H30,'DS2024'!$D$20:$D$35,1)):
INDEX('DS2024'!$E$20:$E$35,MATCH(H30,'DS2024'!$D$20:$D$35,1)+1),
INDEX('DS2024'!$D$20:$D$35,MATCH(H30,'DS2024'!$D$20:$D$35,1)):
INDEX('DS2024'!$D$20:$D$35,MATCH(H30,'DS2024'!$D$20:$D$35,1)+1)),
IF($W$3=Database!$A$13,
_xlfn.FORECAST.LINEAR(
H30,
INDEX('DS2024'!$H$20:$H$35,MATCH(H30,'DS2024'!$G$20:$G$35,1)):
INDEX('DS2024'!$H$20:$H$35,MATCH(H30,'DS2024'!$G$20:$G$35,1)+1),
INDEX('DS2024'!$G$20:$G$35,MATCH(H30,'DS2024'!$G$20:$G$35,1)):
INDEX('DS2024'!$G$20:$G$35,MATCH(H30,'DS2024'!$G$20:$G$35,1)+1)),
IF($W$3=Database!$A$14,
_xlfn.FORECAST.LINEAR(
H30,
INDEX('DS2024'!$K$20:$K$35,MATCH(H30,'DS2024'!$J$20:$J$35,1)):
INDEX('DS2024'!$K$20:$K$35,MATCH(H30,'DS2024'!$J$20:$J$35,1)+1),
INDEX('DS2024'!$J$20:$J$35,MATCH(H30,'DS2024'!$J$20:$J$35,1)):
INDEX('DS2024'!$J$20:$J$35,MATCH(H30,'DS2024'!$J$20:$J$35,1)+1)),
IF($W$3=Database!$A$15,
_xlfn.FORECAST.LINEAR(
H30,
INDEX('DS2024'!$N$20:$N$35,MATCH(H30,'DS2024'!$M$20:$M$35,1)):
INDEX('DS2024'!$N$20:$N$35,MATCH(H30,'DS2024'!$M$20:$M$35,1)+1),
INDEX('DS2024'!$M$20:$M$35,MATCH(H30,'DS2024'!$M$20:$M$35,1)):
INDEX('DS2024'!$M$20:$M$35,MATCH(H30,'DS2024'!$M$20:$M$35,1)+1)),
IF($W$3=Database!$A$16,
_xlfn.FORECAST.LINEAR(
H30,
INDEX('DS2024'!$Q$20:$Q$35,MATCH(H30,'DS2024'!$P$20:$P$35,1)):
INDEX('DS2024'!$Q$20:$Q$35,MATCH(H30,'DS2024'!$P$20:$P$35,1)+1),
INDEX('DS2024'!$P$20:$P$35,MATCH(H30,'DS2024'!$P$20:$P$35,1)):
INDEX('DS2024'!$P$20:$P$35,MATCH(H30,'DS2024'!$P$20:$P$35,1)+1)),
IF($W$3=Database!$A$17,
_xlfn.FORECAST.LINEAR(
H30,
INDEX('DS2024'!$T$20:$T$35,MATCH(H30,'DS2024'!$S$20:$S$35,1)):
INDEX('DS2024'!$T$20:$T$35,MATCH(H30,'DS2024'!$S$20:$S$35,1)+1),
INDEX('DS2024'!$S$20:$S$35,MATCH(H30,'DS2024'!$S$20:$S$35,1)):
INDEX('DS2024'!$S$20:$S$35,MATCH(H30,'DS2024'!$S$20:$S$35,1)+1)),
IF($W$3=Database!$A$18,
_xlfn.FORECAST.LINEAR(
H30,
INDEX('DS2024'!$W$20:$W$35,MATCH(H30,'DS2024'!$V$20:$V$35,1)):
INDEX('DS2024'!$W$20:$W$35,MATCH(H30,'DS2024'!$V$20:$V$35,1)+1),
INDEX('DS2024'!$V$20:$V$35,MATCH(H30,'DS2024'!$V$20:$V$35,1)):
INDEX('DS2024'!$V$20:$V$35,MATCH(H30,'DS2024'!$V$20:$V$35,1)+1)),
IF($W$3=Database!$A$19,
_xlfn.FORECAST.LINEAR(
H30,
INDEX('DS2024'!$Z$20:$Z$35,MATCH(H30,'DS2024'!$Y$20:$Y$35,1)):
INDEX('DS2024'!$Z$20:$Z$35,MATCH(H30,'DS2024'!$Y$20:$Y$35,1)+1),
INDEX('DS2024'!$Y$20:$Y$35,MATCH(H30,'DS2024'!$Y$20:$Y$35,1)):
INDEX('DS2024'!$Y$20:$Y$35,MATCH(H30,'DS2024'!$Y$20:$Y$35,1)+1)),
IF($W$3=Database!$A$20,
_xlfn.FORECAST.LINEAR(
H30,
INDEX('DS2024'!$AC$20:$AC$35,MATCH(H30,'DS2024'!$AB$20:$AB$35,1)):
INDEX('DS2024'!$AC$20:$AC$35,MATCH(H30,'DS2024'!$AB$20:$AB$35,1)+1),
INDEX('DS2024'!$AB$20:$AB$35,MATCH(H30,'DS2024'!$AB$20:$AB$35,1)):
INDEX('DS2024'!$AB$20:$AB$35,MATCH(H30,'DS2024'!$AB$20:$AB$35,1)+1)),
IF($W$3=Database!$A$2,
_xlfn.FORECAST.LINEAR(
H30,
INDEX('DS2024'!$B$5:$B$15,MATCH(H30,'DS2024'!$A$5:$A$15,1)):
INDEX('DS2024'!$B$5:$B$15,MATCH(H30,'DS2024'!$A$5:$A$15,1)+1),
INDEX('DS2024'!$A$5:$A$15,MATCH(H30,'DS2024'!$A$5:$A$15,1)):
INDEX('DS2024'!$A$5:$A$15,MATCH(H30,'DS2024'!$A$5:$A$15,1)+1)),
IF($W$3=Database!$A$3,
_xlfn.FORECAST.LINEAR(
H30,
INDEX('DS2024'!$E$5:$E$15,MATCH(H30,'DS2024'!$D$5:$D$15,1)):
INDEX('DS2024'!$E$5:$E$15,MATCH(H30,'DS2024'!$D$5:$D$15,1)+1),
INDEX('DS2024'!$D$5:$D$15,MATCH(H30,'DS2024'!$D$5:$D$15,1)):
INDEX('DS2024'!$D$5:$D$15,MATCH(H30,'DS2024'!$D$5:$D$15,1)+1)),
IF($W$3=Database!$A$4,
_xlfn.FORECAST.LINEAR(
H30,
INDEX('DS2024'!$H$5:$H$15,MATCH(H30,'DS2024'!$G$5:$G$15,1)):
INDEX('DS2024'!$H$5:$H$15,MATCH(H30,'DS2024'!$G$5:$G$15,1)+1),
INDEX('DS2024'!$G$5:$G$15,MATCH(H30,'DS2024'!$G$5:$G$15,1)):
INDEX('DS2024'!$G$5:$G$15,MATCH(H30,'DS2024'!$G$5:$G$15,1)+1)),
IF($W$3=Database!$A$5,
_xlfn.FORECAST.LINEAR(
H30,
INDEX('DS2024'!$K$5:$K$15,MATCH(H30,'DS2024'!$J$5:$J$15,1)):
INDEX('DS2024'!$K$5:$K$15,MATCH(H30,'DS2024'!$J$5:$J$15,1)+1),
INDEX('DS2024'!$J$5:$J$15,MATCH(H30,'DS2024'!$J$5:$J$15,1)):
INDEX('DS2024'!$J$5:$J$15,MATCH(H30,'DS2024'!$J$5:$J$15,1)+1)),
IF($W$3=Database!$A$6,
_xlfn.FORECAST.LINEAR(
H30,
INDEX('DS2024'!$N$5:$N$15,MATCH(H30,'DS2024'!$M$5:$M$15,1)):
INDEX('DS2024'!$N$5:$N$15,MATCH(H30,'DS2024'!$M$5:$M$15,1)+1),
INDEX('DS2024'!$M$5:$M$15,MATCH(H30,'DS2024'!$M$5:$M$15,1)):
INDEX('DS2024'!$M$5:$M$15,MATCH(H30,'DS2024'!$M$5:$M$15,1)+1)),
IF($W$3=Database!$A$7,
_xlfn.FORECAST.LINEAR(
H30,
INDEX('DS2024'!$Q$5:$Q$15,MATCH(H30,'DS2024'!$P$5:$P$15,1)):
INDEX('DS2024'!$Q$5:$Q$15,MATCH(H30,'DS2024'!$P$5:$P$15,1)+1),
INDEX('DS2024'!$P$5:$P$15,MATCH(H30,'DS2024'!$P$5:$P$15,1)):
INDEX('DS2024'!$P$5:$P$15,MATCH(H30,'DS2024'!$P$5:$P$15,1)+1)),
IF($W$3=Database!$A$8,
_xlfn.FORECAST.LINEAR(
H30,
INDEX('DS2024'!$T$5:$T$15,MATCH(H30,'DS2024'!$S$5:$S$15,1)):
INDEX('DS2024'!$T$5:$T$15,MATCH(H30,'DS2024'!$S$5:$S$15,1)+1),
INDEX('DS2024'!$S$5:$S$15,MATCH(H30,'DS2024'!$S$5:$S$15,1)):
INDEX('DS2024'!$S$5:$S$15,MATCH(H30,'DS2024'!$S$5:$S$15,1)+1)),
IF($W$3=Database!$A$9,
_xlfn.FORECAST.LINEAR(
H30,
INDEX('DS2024'!$W$5:$W$15,MATCH(H30,'DS2024'!$V$5:$V$15,1)):
INDEX('DS2024'!$W$5:$W$15,MATCH(H30,'DS2024'!$V$5:$V$15,1)+1),
INDEX('DS2024'!$V$5:$V$15,MATCH(H30,'DS2024'!$V$5:$V$15,1)):
INDEX('DS2024'!$V$5:$V$15,MATCH(H30,'DS2024'!$V$5:$V$15,1)+1)),
IF($W$3=Database!$A$10,
_xlfn.FORECAST.LINEAR(
H30,
INDEX('DS2024'!$Z$5:$Z$15,MATCH(H30,'DS2024'!$Y$5:$Y$15,1)):
INDEX('DS2024'!$Z$5:$Z$15,MATCH(H30,'DS2024'!$Y$5:$Y$15,1)+1),
INDEX('DS2024'!$Y$5:$Y$15,MATCH(H30,'DS2024'!$Y$5:$Y$15,1)):
INDEX('DS2024'!$Y$5:$Y$15,MATCH(H30,'DS2024'!$Y$5:$Y$15,1)+1))
)))))))))))))))))))</f>
        <v>0.10511115552180343</v>
      </c>
      <c r="X30" s="50">
        <f>IF($X$3=Database!$A$11,
_xlfn.FORECAST.LINEAR(
J30,
INDEX('DS2024'!$B$20:$B$35,MATCH(J30,'DS2024'!$A$20:$A$35,1)):
INDEX('DS2024'!$B$20:$B$35,MATCH(J30,'DS2024'!$A$20:$A$35,1)+1),
INDEX('DS2024'!$A$20:$A$35,MATCH(J30,'DS2024'!$A$20:$A$35,1)):
INDEX('DS2024'!$A$20:$A$35,MATCH(J30,'DS2024'!$A$20:$A$35,1)+1)),
IF($X$3=Database!$A$12,
_xlfn.FORECAST.LINEAR(
J30,
INDEX('DS2024'!$E$20:$E$35,MATCH(J30,'DS2024'!$D$20:$D$35,1)):
INDEX('DS2024'!$E$20:$E$35,MATCH(J30,'DS2024'!$D$20:$D$35,1)+1),
INDEX('DS2024'!$D$20:$D$35,MATCH(J30,'DS2024'!$D$20:$D$35,1)):
INDEX('DS2024'!$D$20:$D$35,MATCH(J30,'DS2024'!$D$20:$D$35,1)+1)),
IF($X$3=Database!$A$13,
_xlfn.FORECAST.LINEAR(
J30,
INDEX('DS2024'!$H$20:$H$35,MATCH(J30,'DS2024'!$G$20:$G$35,1)):
INDEX('DS2024'!$H$20:$H$35,MATCH(J30,'DS2024'!$G$20:$G$35,1)+1),
INDEX('DS2024'!$G$20:$G$35,MATCH(J30,'DS2024'!$G$20:$G$35,1)):
INDEX('DS2024'!$G$20:$G$35,MATCH(J30,'DS2024'!$G$20:$G$35,1)+1)),
IF($X$3=Database!$A$14,
_xlfn.FORECAST.LINEAR(
J30,
INDEX('DS2024'!$K$20:$K$35,MATCH(J30,'DS2024'!$J$20:$J$35,1)):
INDEX('DS2024'!$K$20:$K$35,MATCH(J30,'DS2024'!$J$20:$J$35,1)+1),
INDEX('DS2024'!$J$20:$J$35,MATCH(J30,'DS2024'!$J$20:$J$35,1)):
INDEX('DS2024'!$J$20:$J$35,MATCH(J30,'DS2024'!$J$20:$J$35,1)+1)),
IF($X$3=Database!$A$15,
_xlfn.FORECAST.LINEAR(
J30,
INDEX('DS2024'!$N$20:$N$35,MATCH(J30,'DS2024'!$M$20:$M$35,1)):
INDEX('DS2024'!$N$20:$N$35,MATCH(J30,'DS2024'!$M$20:$M$35,1)+1),
INDEX('DS2024'!$M$20:$M$35,MATCH(J30,'DS2024'!$M$20:$M$35,1)):
INDEX('DS2024'!$M$20:$M$35,MATCH(J30,'DS2024'!$M$20:$M$35,1)+1)),
IF($X$3=Database!$A$16,
_xlfn.FORECAST.LINEAR(
J30,
INDEX('DS2024'!$Q$20:$Q$35,MATCH(J30,'DS2024'!$P$20:$P$35,1)):
INDEX('DS2024'!$Q$20:$Q$35,MATCH(J30,'DS2024'!$P$20:$P$35,1)+1),
INDEX('DS2024'!$P$20:$P$35,MATCH(J30,'DS2024'!$P$20:$P$35,1)):
INDEX('DS2024'!$P$20:$P$35,MATCH(J30,'DS2024'!$P$20:$P$35,1)+1)),
IF($X$3=Database!$A$17,
_xlfn.FORECAST.LINEAR(
J30,
INDEX('DS2024'!$T$20:$T$35,MATCH(J30,'DS2024'!$S$20:$S$35,1)):
INDEX('DS2024'!$T$20:$T$35,MATCH(J30,'DS2024'!$S$20:$S$35,1)+1),
INDEX('DS2024'!$S$20:$S$35,MATCH(J30,'DS2024'!$S$20:$S$35,1)):
INDEX('DS2024'!$S$20:$S$35,MATCH(J30,'DS2024'!$S$20:$S$35,1)+1)),
IF($X$3=Database!$A$18,
_xlfn.FORECAST.LINEAR(
J30,
INDEX('DS2024'!$W$20:$W$35,MATCH(J30,'DS2024'!$V$20:$V$35,1)):
INDEX('DS2024'!$W$20:$W$35,MATCH(J30,'DS2024'!$V$20:$V$35,1)+1),
INDEX('DS2024'!$V$20:$V$35,MATCH(J30,'DS2024'!$V$20:$V$35,1)):
INDEX('DS2024'!$V$20:$V$35,MATCH(J30,'DS2024'!$V$20:$V$35,1)+1)),
IF($X$3=Database!$A$19,
_xlfn.FORECAST.LINEAR(
J30,
INDEX('DS2024'!$Z$20:$Z$35,MATCH(J30,'DS2024'!$Y$20:$Y$35,1)):
INDEX('DS2024'!$Z$20:$Z$35,MATCH(J30,'DS2024'!$Y$20:$Y$35,1)+1),
INDEX('DS2024'!$Y$20:$Y$35,MATCH(J30,'DS2024'!$Y$20:$Y$35,1)):
INDEX('DS2024'!$Y$20:$Y$35,MATCH(J30,'DS2024'!$Y$20:$Y$35,1)+1)),
IF($X$3=Database!$A$20,
_xlfn.FORECAST.LINEAR(
J30,
INDEX('DS2024'!$AC$20:$AC$35,MATCH(J30,'DS2024'!$AB$20:$AB$35,1)):
INDEX('DS2024'!$AC$20:$AC$35,MATCH(J30,'DS2024'!$AB$20:$AB$35,1)+1),
INDEX('DS2024'!$AB$20:$AB$35,MATCH(J30,'DS2024'!$AB$20:$AB$35,1)):
INDEX('DS2024'!$AB$20:$AB$35,MATCH(J30,'DS2024'!$AB$20:$AB$35,1)+1)),
IF($X$3=Database!$A$2,
_xlfn.FORECAST.LINEAR(
J30,
INDEX('DS2024'!$B$5:$B$15,MATCH(J30,'DS2024'!$A$5:$A$15,1)):
INDEX('DS2024'!$B$5:$B$15,MATCH(J30,'DS2024'!$A$5:$A$15,1)+1),
INDEX('DS2024'!$A$5:$A$15,MATCH(J30,'DS2024'!$A$5:$A$15,1)):
INDEX('DS2024'!$A$5:$A$15,MATCH(J30,'DS2024'!$A$5:$A$15,1)+1)),
IF($X$3=Database!$A$3,
_xlfn.FORECAST.LINEAR(
J30,
INDEX('DS2024'!$E$5:$E$15,MATCH(J30,'DS2024'!$D$5:$D$15,1)):
INDEX('DS2024'!$E$5:$E$15,MATCH(J30,'DS2024'!$D$5:$D$15,1)+1),
INDEX('DS2024'!$D$5:$D$15,MATCH(J30,'DS2024'!$D$5:$D$15,1)):
INDEX('DS2024'!$D$5:$D$15,MATCH(J30,'DS2024'!$D$5:$D$15,1)+1)),
IF($X$3=Database!$A$4,
_xlfn.FORECAST.LINEAR(
J30,
INDEX('DS2024'!$H$5:$H$15,MATCH(J30,'DS2024'!$G$5:$G$15,1)):
INDEX('DS2024'!$H$5:$H$15,MATCH(J30,'DS2024'!$G$5:$G$15,1)+1),
INDEX('DS2024'!$G$5:$G$15,MATCH(J30,'DS2024'!$G$5:$G$15,1)):
INDEX('DS2024'!$G$5:$G$15,MATCH(J30,'DS2024'!$G$5:$G$15,1)+1)),
IF($X$3=Database!$A$5,
_xlfn.FORECAST.LINEAR(
J30,
INDEX('DS2024'!$K$5:$K$15,MATCH(J30,'DS2024'!$J$5:$J$15,1)):
INDEX('DS2024'!$K$5:$K$15,MATCH(J30,'DS2024'!$J$5:$J$15,1)+1),
INDEX('DS2024'!$J$5:$J$15,MATCH(J30,'DS2024'!$J$5:$J$15,1)):
INDEX('DS2024'!$J$5:$J$15,MATCH(J30,'DS2024'!$J$5:$J$15,1)+1)),
IF($X$3=Database!$A$6,
_xlfn.FORECAST.LINEAR(
J30,
INDEX('DS2024'!$N$5:$N$15,MATCH(J30,'DS2024'!$M$5:$M$15,1)):
INDEX('DS2024'!$N$5:$N$15,MATCH(J30,'DS2024'!$M$5:$M$15,1)+1),
INDEX('DS2024'!$M$5:$M$15,MATCH(J30,'DS2024'!$M$5:$M$15,1)):
INDEX('DS2024'!$M$5:$M$15,MATCH(J30,'DS2024'!$M$5:$M$15,1)+1)),
IF($X$3=Database!$A$7,
_xlfn.FORECAST.LINEAR(
J30,
INDEX('DS2024'!$Q$5:$Q$15,MATCH(J30,'DS2024'!$P$5:$P$15,1)):
INDEX('DS2024'!$Q$5:$Q$15,MATCH(J30,'DS2024'!$P$5:$P$15,1)+1),
INDEX('DS2024'!$P$5:$P$15,MATCH(J30,'DS2024'!$P$5:$P$15,1)):
INDEX('DS2024'!$P$5:$P$15,MATCH(J30,'DS2024'!$P$5:$P$15,1)+1)),
IF($X$3=Database!$A$8,
_xlfn.FORECAST.LINEAR(
J30,
INDEX('DS2024'!$T$5:$T$15,MATCH(J30,'DS2024'!$S$5:$S$15,1)):
INDEX('DS2024'!$T$5:$T$15,MATCH(J30,'DS2024'!$S$5:$S$15,1)+1),
INDEX('DS2024'!$S$5:$S$15,MATCH(J30,'DS2024'!$S$5:$S$15,1)):
INDEX('DS2024'!$S$5:$S$15,MATCH(J30,'DS2024'!$S$5:$S$15,1)+1)),
IF($T$3=Database!$A$9,
_xlfn.FORECAST.LINEAR(
J30,
INDEX('DS2024'!$W$5:$W$15,MATCH(J30,'DS2024'!$V$5:$V$15,1)):
INDEX('DS2024'!$W$5:$W$15,MATCH(J30,'DS2024'!$V$5:$V$15,1)+1),
INDEX('DS2024'!$V$5:$V$15,MATCH(J30,'DS2024'!$V$5:$V$15,1)):
INDEX('DS2024'!$V$5:$V$15,MATCH(J30,'DS2024'!$V$5:$V$15,1)+1)),
IF($T$3=Database!$A$10,
_xlfn.FORECAST.LINEAR(
J30,
INDEX('DS2024'!$Z$5:$Z$15,MATCH(J30,'DS2024'!$Y$5:$Y$15,1)):
INDEX('DS2024'!$Z$5:$Z$15,MATCH(J30,'DS2024'!$Y$5:$Y$15,1)+1),
INDEX('DS2024'!$Y$5:$Y$15,MATCH(J30,'DS2024'!$Y$5:$Y$15,1)):
INDEX('DS2024'!$Y$5:$Y$15,MATCH(J30,'DS2024'!$Y$5:$Y$15,1)+1))
)))))))))))))))))))</f>
        <v>0.10413245933090852</v>
      </c>
      <c r="Y30" s="50">
        <f>IF($Y$3=Database!$A$11,
_xlfn.FORECAST.LINEAR(
L30,
INDEX('DS2024'!$B$20:$B$35,MATCH(L30,'DS2024'!$A$20:$A$35,1)):
INDEX('DS2024'!$B$20:$B$35,MATCH(L30,'DS2024'!$A$20:$A$35,1)+1),
INDEX('DS2024'!$A$20:$A$35,MATCH(L30,'DS2024'!$A$20:$A$35,1)):
INDEX('DS2024'!$A$20:$A$35,MATCH(L30,'DS2024'!$A$20:$A$35,1)+1)),
IF($Y$3=Database!$A$12,
_xlfn.FORECAST.LINEAR(
L30,
INDEX('DS2024'!$E$20:$E$35,MATCH(L30,'DS2024'!$D$20:$D$35,1)):
INDEX('DS2024'!$E$20:$E$35,MATCH(L30,'DS2024'!$D$20:$D$35,1)+1),
INDEX('DS2024'!$D$20:$D$35,MATCH(L30,'DS2024'!$D$20:$D$35,1)):
INDEX('DS2024'!$D$20:$D$35,MATCH(L30,'DS2024'!$D$20:$D$35,1)+1)),
IF($Y$3=Database!$A$13,
_xlfn.FORECAST.LINEAR(
L30,
INDEX('DS2024'!$H$20:$H$35,MATCH(L30,'DS2024'!$G$20:$G$35,1)):
INDEX('DS2024'!$H$20:$H$35,MATCH(L30,'DS2024'!$G$20:$G$35,1)+1),
INDEX('DS2024'!$G$20:$G$35,MATCH(L30,'DS2024'!$G$20:$G$35,1)):
INDEX('DS2024'!$G$20:$G$35,MATCH(L30,'DS2024'!$G$20:$G$35,1)+1)),
IF($Y$3=Database!$A$14,
_xlfn.FORECAST.LINEAR(
L30,
INDEX('DS2024'!$K$20:$K$35,MATCH(L30,'DS2024'!$J$20:$J$35,1)):
INDEX('DS2024'!$K$20:$K$35,MATCH(L30,'DS2024'!$J$20:$J$35,1)+1),
INDEX('DS2024'!$J$20:$J$35,MATCH(L30,'DS2024'!$J$20:$J$35,1)):
INDEX('DS2024'!$J$20:$J$35,MATCH(L30,'DS2024'!$J$20:$J$35,1)+1)),
IF($Y$3=Database!$A$15,
_xlfn.FORECAST.LINEAR(
L30,
INDEX('DS2024'!$N$20:$N$35,MATCH(L30,'DS2024'!$M$20:$M$35,1)):
INDEX('DS2024'!$N$20:$N$35,MATCH(L30,'DS2024'!$M$20:$M$35,1)+1),
INDEX('DS2024'!$M$20:$M$35,MATCH(L30,'DS2024'!$M$20:$M$35,1)):
INDEX('DS2024'!$M$20:$M$35,MATCH(L30,'DS2024'!$M$20:$M$35,1)+1)),
IF($Y$3=Database!$A$16,
_xlfn.FORECAST.LINEAR(
L30,
INDEX('DS2024'!$Q$20:$Q$35,MATCH(L30,'DS2024'!$P$20:$P$35,1)):
INDEX('DS2024'!$Q$20:$Q$35,MATCH(L30,'DS2024'!$P$20:$P$35,1)+1),
INDEX('DS2024'!$P$20:$P$35,MATCH(L30,'DS2024'!$P$20:$P$35,1)):
INDEX('DS2024'!$P$20:$P$35,MATCH(L30,'DS2024'!$P$20:$P$35,1)+1)),
IF($Y$3=Database!$A$17,
_xlfn.FORECAST.LINEAR(
L30,
INDEX('DS2024'!$T$20:$T$35,MATCH(L30,'DS2024'!$S$20:$S$35,1)):
INDEX('DS2024'!$T$20:$T$35,MATCH(L30,'DS2024'!$S$20:$S$35,1)+1),
INDEX('DS2024'!$S$20:$S$35,MATCH(L30,'DS2024'!$S$20:$S$35,1)):
INDEX('DS2024'!$S$20:$S$35,MATCH(L30,'DS2024'!$S$20:$S$35,1)+1)),
IF($Y$3=Database!$A$18,
_xlfn.FORECAST.LINEAR(
L30,
INDEX('DS2024'!$W$20:$W$35,MATCH(L30,'DS2024'!$V$20:$V$35,1)):
INDEX('DS2024'!$W$20:$W$35,MATCH(L30,'DS2024'!$V$20:$V$35,1)+1),
INDEX('DS2024'!$V$20:$V$35,MATCH(L30,'DS2024'!$V$20:$V$35,1)):
INDEX('DS2024'!$V$20:$V$35,MATCH(L30,'DS2024'!$V$20:$V$35,1)+1)),
IF($Y$3=Database!$A$19,
_xlfn.FORECAST.LINEAR(
L30,
INDEX('DS2024'!$Z$20:$Z$35,MATCH(L30,'DS2024'!$Y$20:$Y$35,1)):
INDEX('DS2024'!$Z$20:$Z$35,MATCH(L30,'DS2024'!$Y$20:$Y$35,1)+1),
INDEX('DS2024'!$Y$20:$Y$35,MATCH(L30,'DS2024'!$Y$20:$Y$35,1)):
INDEX('DS2024'!$Y$20:$Y$35,MATCH(L30,'DS2024'!$Y$20:$Y$35,1)+1)),
IF($Y$3=Database!$A$20,
_xlfn.FORECAST.LINEAR(
L30,
INDEX('DS2024'!$AC$20:$AC$35,MATCH(L30,'DS2024'!$AB$20:$AB$35,1)):
INDEX('DS2024'!$AC$20:$AC$35,MATCH(L30,'DS2024'!$AB$20:$AB$35,1)+1),
INDEX('DS2024'!$AB$20:$AB$35,MATCH(L30,'DS2024'!$AB$20:$AB$35,1)):
INDEX('DS2024'!$AB$20:$AB$35,MATCH(L30,'DS2024'!$AB$20:$AB$35,1)+1)),
IF($Y$3=Database!$A$2,
_xlfn.FORECAST.LINEAR(
L30,
INDEX('DS2024'!$B$5:$B$15,MATCH(L30,'DS2024'!$A$5:$A$15,1)):
INDEX('DS2024'!$B$5:$B$15,MATCH(L30,'DS2024'!$A$5:$A$15,1)+1),
INDEX('DS2024'!$A$5:$A$15,MATCH(L30,'DS2024'!$A$5:$A$15,1)):
INDEX('DS2024'!$A$5:$A$15,MATCH(L30,'DS2024'!$A$5:$A$15,1)+1)),
IF($Y$3=Database!$A$3,
_xlfn.FORECAST.LINEAR(
L30,
INDEX('DS2024'!$E$5:$E$15,MATCH(L30,'DS2024'!$D$5:$D$15,1)):
INDEX('DS2024'!$E$5:$E$15,MATCH(L30,'DS2024'!$D$5:$D$15,1)+1),
INDEX('DS2024'!$D$5:$D$15,MATCH(L30,'DS2024'!$D$5:$D$15,1)):
INDEX('DS2024'!$D$5:$D$15,MATCH(L30,'DS2024'!$D$5:$D$15,1)+1)),
IF($Y$3=Database!$A$4,
_xlfn.FORECAST.LINEAR(
L30,
INDEX('DS2024'!$H$5:$H$15,MATCH(L30,'DS2024'!$G$5:$G$15,1)):
INDEX('DS2024'!$H$5:$H$15,MATCH(L30,'DS2024'!$G$5:$G$15,1)+1),
INDEX('DS2024'!$G$5:$G$15,MATCH(L30,'DS2024'!$G$5:$G$15,1)):
INDEX('DS2024'!$G$5:$G$15,MATCH(L30,'DS2024'!$G$5:$G$15,1)+1)),
IF($Y$3=Database!$A$5,
_xlfn.FORECAST.LINEAR(
L30,
INDEX('DS2024'!$K$5:$K$15,MATCH(L30,'DS2024'!$J$5:$J$15,1)):
INDEX('DS2024'!$K$5:$K$15,MATCH(L30,'DS2024'!$J$5:$J$15,1)+1),
INDEX('DS2024'!$J$5:$J$15,MATCH(L30,'DS2024'!$J$5:$J$15,1)):
INDEX('DS2024'!$J$5:$J$15,MATCH(L30,'DS2024'!$J$5:$J$15,1)+1)),
IF($Y$3=Database!$A$6,
_xlfn.FORECAST.LINEAR(
L30,
INDEX('DS2024'!$N$5:$N$15,MATCH(L30,'DS2024'!$M$5:$M$15,1)):
INDEX('DS2024'!$N$5:$N$15,MATCH(L30,'DS2024'!$M$5:$M$15,1)+1),
INDEX('DS2024'!$M$5:$M$15,MATCH(L30,'DS2024'!$M$5:$M$15,1)):
INDEX('DS2024'!$M$5:$M$15,MATCH(L30,'DS2024'!$M$5:$M$15,1)+1)),
IF($Y$3=Database!$A$7,
_xlfn.FORECAST.LINEAR(
L30,
INDEX('DS2024'!$Q$5:$Q$15,MATCH(L30,'DS2024'!$P$5:$P$15,1)):
INDEX('DS2024'!$Q$5:$Q$15,MATCH(L30,'DS2024'!$P$5:$P$15,1)+1),
INDEX('DS2024'!$P$5:$P$15,MATCH(L30,'DS2024'!$P$5:$P$15,1)):
INDEX('DS2024'!$P$5:$P$15,MATCH(L30,'DS2024'!$P$5:$P$15,1)+1)),
IF($Y$3=Database!$A$8,
_xlfn.FORECAST.LINEAR(
L30,
INDEX('DS2024'!$T$5:$T$15,MATCH(L30,'DS2024'!$S$5:$S$15,1)):
INDEX('DS2024'!$T$5:$T$15,MATCH(L30,'DS2024'!$S$5:$S$15,1)+1),
INDEX('DS2024'!$S$5:$S$15,MATCH(L30,'DS2024'!$S$5:$S$15,1)):
INDEX('DS2024'!$S$5:$S$15,MATCH(L30,'DS2024'!$S$5:$S$15,1)+1)),
IF($T$3=Database!$A$9,
_xlfn.FORECAST.LINEAR(
L30,
INDEX('DS2024'!$W$5:$W$15,MATCH(L30,'DS2024'!$V$5:$V$15,1)):
INDEX('DS2024'!$W$5:$W$15,MATCH(L30,'DS2024'!$V$5:$V$15,1)+1),
INDEX('DS2024'!$V$5:$V$15,MATCH(L30,'DS2024'!$V$5:$V$15,1)):
INDEX('DS2024'!$V$5:$V$15,MATCH(L30,'DS2024'!$V$5:$V$15,1)+1)),
IF($T$3=Database!$A$10,
_xlfn.FORECAST.LINEAR(
L30,
INDEX('DS2024'!$Z$5:$Z$15,MATCH(L30,'DS2024'!$Y$5:$Y$15,1)):
INDEX('DS2024'!$Z$5:$Z$15,MATCH(L30,'DS2024'!$Y$5:$Y$15,1)+1),
INDEX('DS2024'!$Y$5:$Y$15,MATCH(L30,'DS2024'!$Y$5:$Y$15,1)):
INDEX('DS2024'!$Y$5:$Y$15,MATCH(L30,'DS2024'!$Y$5:$Y$15,1)+1))
)))))))))))))))))))</f>
        <v>0.18416919262606468</v>
      </c>
      <c r="Z30" s="50">
        <f>IF($Z$3=Database!$A$11,
_xlfn.FORECAST.LINEAR(
N30,
INDEX('DS2024'!$B$20:$B$35,MATCH(N30,'DS2024'!$A$20:$A$35,1)):
INDEX('DS2024'!$B$20:$B$35,MATCH(N30,'DS2024'!$A$20:$A$35,1)+1),
INDEX('DS2024'!$A$20:$A$35,MATCH(N30,'DS2024'!$A$20:$A$35,1)):
INDEX('DS2024'!$A$20:$A$35,MATCH(N30,'DS2024'!$A$20:$A$35,1)+1)),
IF($Z$3=Database!$A$12,
_xlfn.FORECAST.LINEAR(
N30,
INDEX('DS2024'!$E$20:$E$35,MATCH(N30,'DS2024'!$D$20:$D$35,1)):
INDEX('DS2024'!$E$20:$E$35,MATCH(N30,'DS2024'!$D$20:$D$35,1)+1),
INDEX('DS2024'!$D$20:$D$35,MATCH(N30,'DS2024'!$D$20:$D$35,1)):
INDEX('DS2024'!$D$20:$D$35,MATCH(N30,'DS2024'!$D$20:$D$35,1)+1)),
IF($Z$3=Database!$A$13,
_xlfn.FORECAST.LINEAR(
N30,
INDEX('DS2024'!$H$20:$H$35,MATCH(N30,'DS2024'!$G$20:$G$35,1)):
INDEX('DS2024'!$H$20:$H$35,MATCH(N30,'DS2024'!$G$20:$G$35,1)+1),
INDEX('DS2024'!$G$20:$G$35,MATCH(N30,'DS2024'!$G$20:$G$35,1)):
INDEX('DS2024'!$G$20:$G$35,MATCH(N30,'DS2024'!$G$20:$G$35,1)+1)),
IF($Z$3=Database!$A$14,
_xlfn.FORECAST.LINEAR(
N30,
INDEX('DS2024'!$K$20:$K$35,MATCH(N30,'DS2024'!$J$20:$J$35,1)):
INDEX('DS2024'!$K$20:$K$35,MATCH(N30,'DS2024'!$J$20:$J$35,1)+1),
INDEX('DS2024'!$J$20:$J$35,MATCH(N30,'DS2024'!$J$20:$J$35,1)):
INDEX('DS2024'!$J$20:$J$35,MATCH(N30,'DS2024'!$J$20:$J$35,1)+1)),
IF($Z$3=Database!$A$15,
_xlfn.FORECAST.LINEAR(
N30,
INDEX('DS2024'!$N$20:$N$35,MATCH(N30,'DS2024'!$M$20:$M$35,1)):
INDEX('DS2024'!$N$20:$N$35,MATCH(N30,'DS2024'!$M$20:$M$35,1)+1),
INDEX('DS2024'!$M$20:$M$35,MATCH(N30,'DS2024'!$M$20:$M$35,1)):
INDEX('DS2024'!$M$20:$M$35,MATCH(N30,'DS2024'!$M$20:$M$35,1)+1)),
IF($Z$3=Database!$A$16,
_xlfn.FORECAST.LINEAR(
N30,
INDEX('DS2024'!$Q$20:$Q$35,MATCH(N30,'DS2024'!$P$20:$P$35,1)):
INDEX('DS2024'!$Q$20:$Q$35,MATCH(N30,'DS2024'!$P$20:$P$35,1)+1),
INDEX('DS2024'!$P$20:$P$35,MATCH(N30,'DS2024'!$P$20:$P$35,1)):
INDEX('DS2024'!$P$20:$P$35,MATCH(N30,'DS2024'!$P$20:$P$35,1)+1)),
IF($Z$3=Database!$A$17,
_xlfn.FORECAST.LINEAR(
N30,
INDEX('DS2024'!$T$20:$T$35,MATCH(N30,'DS2024'!$S$20:$S$35,1)):
INDEX('DS2024'!$T$20:$T$35,MATCH(N30,'DS2024'!$S$20:$S$35,1)+1),
INDEX('DS2024'!$S$20:$S$35,MATCH(N30,'DS2024'!$S$20:$S$35,1)):
INDEX('DS2024'!$S$20:$S$35,MATCH(N30,'DS2024'!$S$20:$S$35,1)+1)),
IF($Z$3=Database!$A$18,
_xlfn.FORECAST.LINEAR(
N30,
INDEX('DS2024'!$W$20:$W$35,MATCH(N30,'DS2024'!$V$20:$V$35,1)):
INDEX('DS2024'!$W$20:$W$35,MATCH(N30,'DS2024'!$V$20:$V$35,1)+1),
INDEX('DS2024'!$V$20:$V$35,MATCH(N30,'DS2024'!$V$20:$V$35,1)):
INDEX('DS2024'!$V$20:$V$35,MATCH(N30,'DS2024'!$V$20:$V$35,1)+1)),
IF($Z$3=Database!$A$19,
_xlfn.FORECAST.LINEAR(
N30,
INDEX('DS2024'!$Z$20:$Z$35,MATCH(N30,'DS2024'!$Y$20:$Y$35,1)):
INDEX('DS2024'!$Z$20:$Z$35,MATCH(N30,'DS2024'!$Y$20:$Y$35,1)+1),
INDEX('DS2024'!$Y$20:$Y$35,MATCH(N30,'DS2024'!$Y$20:$Y$35,1)):
INDEX('DS2024'!$Y$20:$Y$35,MATCH(N30,'DS2024'!$Y$20:$Y$35,1)+1)),
IF($Z$3=Database!$A$20,
_xlfn.FORECAST.LINEAR(
N30,
INDEX('DS2024'!$AC$20:$AC$35,MATCH(N30,'DS2024'!$AB$20:$AB$35,1)):
INDEX('DS2024'!$AC$20:$AC$35,MATCH(N30,'DS2024'!$AB$20:$AB$35,1)+1),
INDEX('DS2024'!$AB$20:$AB$35,MATCH(N30,'DS2024'!$AB$20:$AB$35,1)):
INDEX('DS2024'!$AB$20:$AB$35,MATCH(N30,'DS2024'!$AB$20:$AB$35,1)+1)),
IF($Z$3=Database!$A$2,
_xlfn.FORECAST.LINEAR(
N30,
INDEX('DS2024'!$B$5:$B$15,MATCH(N30,'DS2024'!$A$5:$A$15,1)):
INDEX('DS2024'!$B$5:$B$15,MATCH(N30,'DS2024'!$A$5:$A$15,1)+1),
INDEX('DS2024'!$A$5:$A$15,MATCH(N30,'DS2024'!$A$5:$A$15,1)):
INDEX('DS2024'!$A$5:$A$15,MATCH(N30,'DS2024'!$A$5:$A$15,1)+1)),
IF($Z$3=Database!$A$3,
_xlfn.FORECAST.LINEAR(
N30,
INDEX('DS2024'!$E$5:$E$15,MATCH(N30,'DS2024'!$D$5:$D$15,1)):
INDEX('DS2024'!$E$5:$E$15,MATCH(N30,'DS2024'!$D$5:$D$15,1)+1),
INDEX('DS2024'!$D$5:$D$15,MATCH(N30,'DS2024'!$D$5:$D$15,1)):
INDEX('DS2024'!$D$5:$D$15,MATCH(N30,'DS2024'!$D$5:$D$15,1)+1)),
IF($Z$3=Database!$A$4,
_xlfn.FORECAST.LINEAR(
N30,
INDEX('DS2024'!$H$5:$H$15,MATCH(N30,'DS2024'!$G$5:$G$15,1)):
INDEX('DS2024'!$H$5:$H$15,MATCH(N30,'DS2024'!$G$5:$G$15,1)+1),
INDEX('DS2024'!$G$5:$G$15,MATCH(N30,'DS2024'!$G$5:$G$15,1)):
INDEX('DS2024'!$G$5:$G$15,MATCH(N30,'DS2024'!$G$5:$G$15,1)+1)),
IF($Z$3=Database!$A$5,
_xlfn.FORECAST.LINEAR(
N30,
INDEX('DS2024'!$K$5:$K$15,MATCH(N30,'DS2024'!$J$5:$J$15,1)):
INDEX('DS2024'!$K$5:$K$15,MATCH(N30,'DS2024'!$J$5:$J$15,1)+1),
INDEX('DS2024'!$J$5:$J$15,MATCH(N30,'DS2024'!$J$5:$J$15,1)):
INDEX('DS2024'!$J$5:$J$15,MATCH(N30,'DS2024'!$J$5:$J$15,1)+1)),
IF($Z$3=Database!$A$6,
_xlfn.FORECAST.LINEAR(
N30,
INDEX('DS2024'!$N$5:$N$15,MATCH(N30,'DS2024'!$M$5:$M$15,1)):
INDEX('DS2024'!$N$5:$N$15,MATCH(N30,'DS2024'!$M$5:$M$15,1)+1),
INDEX('DS2024'!$M$5:$M$15,MATCH(N30,'DS2024'!$M$5:$M$15,1)):
INDEX('DS2024'!$M$5:$M$15,MATCH(N30,'DS2024'!$M$5:$M$15,1)+1)),
IF($Z$3=Database!$A$7,
_xlfn.FORECAST.LINEAR(
N30,
INDEX('DS2024'!$Q$5:$Q$15,MATCH(N30,'DS2024'!$P$5:$P$15,1)):
INDEX('DS2024'!$Q$5:$Q$15,MATCH(N30,'DS2024'!$P$5:$P$15,1)+1),
INDEX('DS2024'!$P$5:$P$15,MATCH(N30,'DS2024'!$P$5:$P$15,1)):
INDEX('DS2024'!$P$5:$P$15,MATCH(N30,'DS2024'!$P$5:$P$15,1)+1)),
IF($Z$3=Database!$A$8,
_xlfn.FORECAST.LINEAR(
N30,
INDEX('DS2024'!$T$5:$T$15,MATCH(N30,'DS2024'!$S$5:$S$15,1)):
INDEX('DS2024'!$T$5:$T$15,MATCH(N30,'DS2024'!$S$5:$S$15,1)+1),
INDEX('DS2024'!$S$5:$S$15,MATCH(N30,'DS2024'!$S$5:$S$15,1)):
INDEX('DS2024'!$S$5:$S$15,MATCH(N30,'DS2024'!$S$5:$S$15,1)+1)),
IF($Z$3=Database!$A$9,
_xlfn.FORECAST.LINEAR(
N30,
INDEX('DS2024'!$W$5:$W$15,MATCH(N30,'DS2024'!$V$5:$V$15,1)):
INDEX('DS2024'!$W$5:$W$15,MATCH(N30,'DS2024'!$V$5:$V$15,1)+1),
INDEX('DS2024'!$V$5:$V$15,MATCH(N30,'DS2024'!$V$5:$V$15,1)):
INDEX('DS2024'!$V$5:$V$15,MATCH(N30,'DS2024'!$V$5:$V$15,1)+1)),
IF($Z$3=Database!$A$10,
_xlfn.FORECAST.LINEAR(
N30,
INDEX('DS2024'!$Z$5:$Z$15,MATCH(N30,'DS2024'!$Y$5:$Y$15,1)):
INDEX('DS2024'!$Z$5:$Z$15,MATCH(N30,'DS2024'!$Y$5:$Y$15,1)+1),
INDEX('DS2024'!$Y$5:$Y$15,MATCH(N30,'DS2024'!$Y$5:$Y$15,1)):
INDEX('DS2024'!$Y$5:$Y$15,MATCH(N30,'DS2024'!$Y$5:$Y$15,1)+1))
)))))))))))))))))))</f>
        <v>0.10380342939366083</v>
      </c>
      <c r="AA30" s="50">
        <f>IF($AA$3=Database!$A$11,
_xlfn.FORECAST.LINEAR(
P30,
INDEX('DS2024'!$B$20:$B$35,MATCH(P30,'DS2024'!$A$20:$A$35,1)):
INDEX('DS2024'!$B$20:$B$35,MATCH(P30,'DS2024'!$A$20:$A$35,1)+1),
INDEX('DS2024'!$A$20:$A$35,MATCH(P30,'DS2024'!$A$20:$A$35,1)):
INDEX('DS2024'!$A$20:$A$35,MATCH(P30,'DS2024'!$A$20:$A$35,1)+1)),
IF($AA$3=Database!$A$12,
_xlfn.FORECAST.LINEAR(
P30,
INDEX('DS2024'!$E$20:$E$35,MATCH(P30,'DS2024'!$D$20:$D$35,1)):
INDEX('DS2024'!$E$20:$E$35,MATCH(P30,'DS2024'!$D$20:$D$35,1)+1),
INDEX('DS2024'!$D$20:$D$35,MATCH(P30,'DS2024'!$D$20:$D$35,1)):
INDEX('DS2024'!$D$20:$D$35,MATCH(P30,'DS2024'!$D$20:$D$35,1)+1)),
IF($AA$3=Database!$A$13,
_xlfn.FORECAST.LINEAR(
P30,
INDEX('DS2024'!$H$20:$H$35,MATCH(P30,'DS2024'!$G$20:$G$35,1)):
INDEX('DS2024'!$H$20:$H$35,MATCH(P30,'DS2024'!$G$20:$G$35,1)+1),
INDEX('DS2024'!$G$20:$G$35,MATCH(P30,'DS2024'!$G$20:$G$35,1)):
INDEX('DS2024'!$G$20:$G$35,MATCH(P30,'DS2024'!$G$20:$G$35,1)+1)),
IF($AA$3=Database!$A$14,
_xlfn.FORECAST.LINEAR(
P30,
INDEX('DS2024'!$K$20:$K$35,MATCH(P30,'DS2024'!$J$20:$J$35,1)):
INDEX('DS2024'!$K$20:$K$35,MATCH(P30,'DS2024'!$J$20:$J$35,1)+1),
INDEX('DS2024'!$J$20:$J$35,MATCH(P30,'DS2024'!$J$20:$J$35,1)):
INDEX('DS2024'!$J$20:$J$35,MATCH(P30,'DS2024'!$J$20:$J$35,1)+1)),
IF($AA$3=Database!$A$15,
_xlfn.FORECAST.LINEAR(
P30,
INDEX('DS2024'!$N$20:$N$35,MATCH(P30,'DS2024'!$M$20:$M$35,1)):
INDEX('DS2024'!$N$20:$N$35,MATCH(P30,'DS2024'!$M$20:$M$35,1)+1),
INDEX('DS2024'!$M$20:$M$35,MATCH(P30,'DS2024'!$M$20:$M$35,1)):
INDEX('DS2024'!$M$20:$M$35,MATCH(P30,'DS2024'!$M$20:$M$35,1)+1)),
IF($AA$3=Database!$A$16,
_xlfn.FORECAST.LINEAR(
P30,
INDEX('DS2024'!$Q$20:$Q$35,MATCH(P30,'DS2024'!$P$20:$P$35,1)):
INDEX('DS2024'!$Q$20:$Q$35,MATCH(P30,'DS2024'!$P$20:$P$35,1)+1),
INDEX('DS2024'!$P$20:$P$35,MATCH(P30,'DS2024'!$P$20:$P$35,1)):
INDEX('DS2024'!$P$20:$P$35,MATCH(P30,'DS2024'!$P$20:$P$35,1)+1)),
IF($AA$3=Database!$A$17,
_xlfn.FORECAST.LINEAR(
P30,
INDEX('DS2024'!$T$20:$T$35,MATCH(P30,'DS2024'!$S$20:$S$35,1)):
INDEX('DS2024'!$T$20:$T$35,MATCH(P30,'DS2024'!$S$20:$S$35,1)+1),
INDEX('DS2024'!$S$20:$S$35,MATCH(P30,'DS2024'!$S$20:$S$35,1)):
INDEX('DS2024'!$S$20:$S$35,MATCH(P30,'DS2024'!$S$20:$S$35,1)+1)),
IF($AA$3=Database!$A$18,
_xlfn.FORECAST.LINEAR(
P30,
INDEX('DS2024'!$W$20:$W$35,MATCH(P30,'DS2024'!$V$20:$V$35,1)):
INDEX('DS2024'!$W$20:$W$35,MATCH(P30,'DS2024'!$V$20:$V$35,1)+1),
INDEX('DS2024'!$V$20:$V$35,MATCH(P30,'DS2024'!$V$20:$V$35,1)):
INDEX('DS2024'!$V$20:$V$35,MATCH(P30,'DS2024'!$V$20:$V$35,1)+1)),
IF($AA$3=Database!$A$19,
_xlfn.FORECAST.LINEAR(
P30,
INDEX('DS2024'!$Z$20:$Z$35,MATCH(P30,'DS2024'!$Y$20:$Y$35,1)):
INDEX('DS2024'!$Z$20:$Z$35,MATCH(P30,'DS2024'!$Y$20:$Y$35,1)+1),
INDEX('DS2024'!$Y$20:$Y$35,MATCH(P30,'DS2024'!$Y$20:$Y$35,1)):
INDEX('DS2024'!$Y$20:$Y$35,MATCH(P30,'DS2024'!$Y$20:$Y$35,1)+1)),
IF($AA$3=Database!$A$20,
_xlfn.FORECAST.LINEAR(
P30,
INDEX('DS2024'!$AC$20:$AC$35,MATCH(P30,'DS2024'!$AB$20:$AB$35,1)):
INDEX('DS2024'!$AC$20:$AC$35,MATCH(P30,'DS2024'!$AB$20:$AB$35,1)+1),
INDEX('DS2024'!$AB$20:$AB$35,MATCH(P30,'DS2024'!$AB$20:$AB$35,1)):
INDEX('DS2024'!$AB$20:$AB$35,MATCH(P30,'DS2024'!$AB$20:$AB$35,1)+1)),
IF($AA$3=Database!$A$2,
_xlfn.FORECAST.LINEAR(
P30,
INDEX('DS2024'!$B$5:$B$15,MATCH(P30,'DS2024'!$A$5:$A$15,1)):
INDEX('DS2024'!$B$5:$B$15,MATCH(P30,'DS2024'!$A$5:$A$15,1)+1),
INDEX('DS2024'!$A$5:$A$15,MATCH(P30,'DS2024'!$A$5:$A$15,1)):
INDEX('DS2024'!$A$5:$A$15,MATCH(P30,'DS2024'!$A$5:$A$15,1)+1)),
IF($AA$3=Database!$A$3,
_xlfn.FORECAST.LINEAR(
P30,
INDEX('DS2024'!$E$5:$E$15,MATCH(P30,'DS2024'!$D$5:$D$15,1)):
INDEX('DS2024'!$E$5:$E$15,MATCH(P30,'DS2024'!$D$5:$D$15,1)+1),
INDEX('DS2024'!$D$5:$D$15,MATCH(P30,'DS2024'!$D$5:$D$15,1)):
INDEX('DS2024'!$D$5:$D$15,MATCH(P30,'DS2024'!$D$5:$D$15,1)+1)),
IF($AA$3=Database!$A$4,
_xlfn.FORECAST.LINEAR(
P30,
INDEX('DS2024'!$H$5:$H$15,MATCH(P30,'DS2024'!$G$5:$G$15,1)):
INDEX('DS2024'!$H$5:$H$15,MATCH(P30,'DS2024'!$G$5:$G$15,1)+1),
INDEX('DS2024'!$G$5:$G$15,MATCH(P30,'DS2024'!$G$5:$G$15,1)):
INDEX('DS2024'!$G$5:$G$15,MATCH(P30,'DS2024'!$G$5:$G$15,1)+1)),
IF($AA$3=Database!$A$5,
_xlfn.FORECAST.LINEAR(
P30,
INDEX('DS2024'!$K$5:$K$15,MATCH(P30,'DS2024'!$J$5:$J$15,1)):
INDEX('DS2024'!$K$5:$K$15,MATCH(P30,'DS2024'!$J$5:$J$15,1)+1),
INDEX('DS2024'!$J$5:$J$15,MATCH(P30,'DS2024'!$J$5:$J$15,1)):
INDEX('DS2024'!$J$5:$J$15,MATCH(P30,'DS2024'!$J$5:$J$15,1)+1)),
IF($AA$3=Database!$A$6,
_xlfn.FORECAST.LINEAR(
P30,
INDEX('DS2024'!$N$5:$N$15,MATCH(P30,'DS2024'!$M$5:$M$15,1)):
INDEX('DS2024'!$N$5:$N$15,MATCH(P30,'DS2024'!$M$5:$M$15,1)+1),
INDEX('DS2024'!$M$5:$M$15,MATCH(P30,'DS2024'!$M$5:$M$15,1)):
INDEX('DS2024'!$M$5:$M$15,MATCH(P30,'DS2024'!$M$5:$M$15,1)+1)),
IF($AA$3=Database!$A$7,
_xlfn.FORECAST.LINEAR(
P30,
INDEX('DS2024'!$Q$5:$Q$15,MATCH(P30,'DS2024'!$P$5:$P$15,1)):
INDEX('DS2024'!$Q$5:$Q$15,MATCH(P30,'DS2024'!$P$5:$P$15,1)+1),
INDEX('DS2024'!$P$5:$P$15,MATCH(P30,'DS2024'!$P$5:$P$15,1)):
INDEX('DS2024'!$P$5:$P$15,MATCH(P30,'DS2024'!$P$5:$P$15,1)+1)),
IF($AA$3=Database!$A$8,
_xlfn.FORECAST.LINEAR(
P30,
INDEX('DS2024'!$T$5:$T$15,MATCH(P30,'DS2024'!$S$5:$S$15,1)):
INDEX('DS2024'!$T$5:$T$15,MATCH(P30,'DS2024'!$S$5:$S$15,1)+1),
INDEX('DS2024'!$S$5:$S$15,MATCH(P30,'DS2024'!$S$5:$S$15,1)):
INDEX('DS2024'!$S$5:$S$15,MATCH(P30,'DS2024'!$S$5:$S$15,1)+1)),
IF($AA$3=Database!$A$9,
_xlfn.FORECAST.LINEAR(
P30,
INDEX('DS2024'!$W$5:$W$15,MATCH(P30,'DS2024'!$V$5:$V$15,1)):
INDEX('DS2024'!$W$5:$W$15,MATCH(P30,'DS2024'!$V$5:$V$15,1)+1),
INDEX('DS2024'!$V$5:$V$15,MATCH(P30,'DS2024'!$V$5:$V$15,1)):
INDEX('DS2024'!$V$5:$V$15,MATCH(P30,'DS2024'!$V$5:$V$15,1)+1)),
IF($AA$3=Database!$A$10,
_xlfn.FORECAST.LINEAR(
P30,
INDEX('DS2024'!$Z$5:$Z$15,MATCH(P30,'DS2024'!$Y$5:$Y$15,1)):
INDEX('DS2024'!$Z$5:$Z$15,MATCH(P30,'DS2024'!$Y$5:$Y$15,1)+1),
INDEX('DS2024'!$Y$5:$Y$15,MATCH(P30,'DS2024'!$Y$5:$Y$15,1)):
INDEX('DS2024'!$Y$5:$Y$15,MATCH(P30,'DS2024'!$Y$5:$Y$15,1)+1))
)))))))))))))))))))</f>
        <v>0.10417218913625645</v>
      </c>
      <c r="AB30" s="50">
        <f>IF($AB$3=Database!$A$11,
_xlfn.FORECAST.LINEAR(
R30,
INDEX('DS2024'!$B$20:$B$35,MATCH(R30,'DS2024'!$A$20:$A$35,1)):
INDEX('DS2024'!$B$20:$B$35,MATCH(R30,'DS2024'!$A$20:$A$35,1)+1),
INDEX('DS2024'!$A$20:$A$35,MATCH(R30,'DS2024'!$A$20:$A$35,1)):
INDEX('DS2024'!$A$20:$A$35,MATCH(R30,'DS2024'!$A$20:$A$35,1)+1)),
IF($AB$3=Database!$A$12,
_xlfn.FORECAST.LINEAR(
R30,
INDEX('DS2024'!$E$20:$E$35,MATCH(R30,'DS2024'!$D$20:$D$35,1)):
INDEX('DS2024'!$E$20:$E$35,MATCH(R30,'DS2024'!$D$20:$D$35,1)+1),
INDEX('DS2024'!$D$20:$D$35,MATCH(R30,'DS2024'!$D$20:$D$35,1)):
INDEX('DS2024'!$D$20:$D$35,MATCH(R30,'DS2024'!$D$20:$D$35,1)+1)),
IF($AB$3=Database!$A$13,
_xlfn.FORECAST.LINEAR(
R30,
INDEX('DS2024'!$H$20:$H$35,MATCH(R30,'DS2024'!$G$20:$G$35,1)):
INDEX('DS2024'!$H$20:$H$35,MATCH(R30,'DS2024'!$G$20:$G$35,1)+1),
INDEX('DS2024'!$G$20:$G$35,MATCH(R30,'DS2024'!$G$20:$G$35,1)):
INDEX('DS2024'!$G$20:$G$35,MATCH(R30,'DS2024'!$G$20:$G$35,1)+1)),
IF($AB$3=Database!$A$14,
_xlfn.FORECAST.LINEAR(
R30,
INDEX('DS2024'!$K$20:$K$35,MATCH(R30,'DS2024'!$J$20:$J$35,1)):
INDEX('DS2024'!$K$20:$K$35,MATCH(R30,'DS2024'!$J$20:$J$35,1)+1),
INDEX('DS2024'!$J$20:$J$35,MATCH(R30,'DS2024'!$J$20:$J$35,1)):
INDEX('DS2024'!$J$20:$J$35,MATCH(R30,'DS2024'!$J$20:$J$35,1)+1)),
IF($AB$3=Database!$A$15,
_xlfn.FORECAST.LINEAR(
R30,
INDEX('DS2024'!$N$20:$N$35,MATCH(R30,'DS2024'!$M$20:$M$35,1)):
INDEX('DS2024'!$N$20:$N$35,MATCH(R30,'DS2024'!$M$20:$M$35,1)+1),
INDEX('DS2024'!$M$20:$M$35,MATCH(R30,'DS2024'!$M$20:$M$35,1)):
INDEX('DS2024'!$M$20:$M$35,MATCH(R30,'DS2024'!$M$20:$M$35,1)+1)),
IF($AB$3=Database!$A$16,
_xlfn.FORECAST.LINEAR(
R30,
INDEX('DS2024'!$Q$20:$Q$35,MATCH(R30,'DS2024'!$P$20:$P$35,1)):
INDEX('DS2024'!$Q$20:$Q$35,MATCH(R30,'DS2024'!$P$20:$P$35,1)+1),
INDEX('DS2024'!$P$20:$P$35,MATCH(R30,'DS2024'!$P$20:$P$35,1)):
INDEX('DS2024'!$P$20:$P$35,MATCH(R30,'DS2024'!$P$20:$P$35,1)+1)),
IF($AB$3=Database!$A$17,
_xlfn.FORECAST.LINEAR(
R30,
INDEX('DS2024'!$T$20:$T$35,MATCH(R30,'DS2024'!$S$20:$S$35,1)):
INDEX('DS2024'!$T$20:$T$35,MATCH(R30,'DS2024'!$S$20:$S$35,1)+1),
INDEX('DS2024'!$S$20:$S$35,MATCH(R30,'DS2024'!$S$20:$S$35,1)):
INDEX('DS2024'!$S$20:$S$35,MATCH(R30,'DS2024'!$S$20:$S$35,1)+1)),
IF($AB$3=Database!$A$18,
_xlfn.FORECAST.LINEAR(
R30,
INDEX('DS2024'!$W$20:$W$35,MATCH(R30,'DS2024'!$V$20:$V$35,1)):
INDEX('DS2024'!$W$20:$W$35,MATCH(R30,'DS2024'!$V$20:$V$35,1)+1),
INDEX('DS2024'!$V$20:$V$35,MATCH(R30,'DS2024'!$V$20:$V$35,1)):
INDEX('DS2024'!$V$20:$V$35,MATCH(R30,'DS2024'!$V$20:$V$35,1)+1)),
IF($AB$3=Database!$A$19,
_xlfn.FORECAST.LINEAR(
R30,
INDEX('DS2024'!$Z$20:$Z$35,MATCH(R30,'DS2024'!$Y$20:$Y$35,1)):
INDEX('DS2024'!$Z$20:$Z$35,MATCH(R30,'DS2024'!$Y$20:$Y$35,1)+1),
INDEX('DS2024'!$Y$20:$Y$35,MATCH(R30,'DS2024'!$Y$20:$Y$35,1)):
INDEX('DS2024'!$Y$20:$Y$35,MATCH(R30,'DS2024'!$Y$20:$Y$35,1)+1)),
IF($AB$3=Database!$A$20,
_xlfn.FORECAST.LINEAR(
R30,
INDEX('DS2024'!$AC$20:$AC$35,MATCH(R30,'DS2024'!$AB$20:$AB$35,1)):
INDEX('DS2024'!$AC$20:$AC$35,MATCH(R30,'DS2024'!$AB$20:$AB$35,1)+1),
INDEX('DS2024'!$AB$20:$AB$35,MATCH(R30,'DS2024'!$AB$20:$AB$35,1)):
INDEX('DS2024'!$AB$20:$AB$35,MATCH(R30,'DS2024'!$AB$20:$AB$35,1)+1)),
IF($AB$3=Database!$A$2,
_xlfn.FORECAST.LINEAR(
R30,
INDEX('DS2024'!$B$5:$B$15,MATCH(R30,'DS2024'!$A$5:$A$15,1)):
INDEX('DS2024'!$B$5:$B$15,MATCH(R30,'DS2024'!$A$5:$A$15,1)+1),
INDEX('DS2024'!$A$5:$A$15,MATCH(R30,'DS2024'!$A$5:$A$15,1)):
INDEX('DS2024'!$A$5:$A$15,MATCH(R30,'DS2024'!$A$5:$A$15,1)+1)),
IF($AB$3=Database!$A$3,
_xlfn.FORECAST.LINEAR(
R30,
INDEX('DS2024'!$E$5:$E$15,MATCH(R30,'DS2024'!$D$5:$D$15,1)):
INDEX('DS2024'!$E$5:$E$15,MATCH(R30,'DS2024'!$D$5:$D$15,1)+1),
INDEX('DS2024'!$D$5:$D$15,MATCH(R30,'DS2024'!$D$5:$D$15,1)):
INDEX('DS2024'!$D$5:$D$15,MATCH(R30,'DS2024'!$D$5:$D$15,1)+1)),
IF($AB$3=Database!$A$4,
_xlfn.FORECAST.LINEAR(
R30,
INDEX('DS2024'!$H$5:$H$15,MATCH(R30,'DS2024'!$G$5:$G$15,1)):
INDEX('DS2024'!$H$5:$H$15,MATCH(R30,'DS2024'!$G$5:$G$15,1)+1),
INDEX('DS2024'!$G$5:$G$15,MATCH(R30,'DS2024'!$G$5:$G$15,1)):
INDEX('DS2024'!$G$5:$G$15,MATCH(R30,'DS2024'!$G$5:$G$15,1)+1)),
IF($AB$3=Database!$A$5,
_xlfn.FORECAST.LINEAR(
R30,
INDEX('DS2024'!$K$5:$K$15,MATCH(R30,'DS2024'!$J$5:$J$15,1)):
INDEX('DS2024'!$K$5:$K$15,MATCH(R30,'DS2024'!$J$5:$J$15,1)+1),
INDEX('DS2024'!$J$5:$J$15,MATCH(R30,'DS2024'!$J$5:$J$15,1)):
INDEX('DS2024'!$J$5:$J$15,MATCH(R30,'DS2024'!$J$5:$J$15,1)+1)),
IF($AB$3=Database!$A$6,
_xlfn.FORECAST.LINEAR(
R30,
INDEX('DS2024'!$N$5:$N$15,MATCH(R30,'DS2024'!$M$5:$M$15,1)):
INDEX('DS2024'!$N$5:$N$15,MATCH(R30,'DS2024'!$M$5:$M$15,1)+1),
INDEX('DS2024'!$M$5:$M$15,MATCH(R30,'DS2024'!$M$5:$M$15,1)):
INDEX('DS2024'!$M$5:$M$15,MATCH(R30,'DS2024'!$M$5:$M$15,1)+1)),
IF($AB$3=Database!$A$7,
_xlfn.FORECAST.LINEAR(
R30,
INDEX('DS2024'!$Q$5:$Q$15,MATCH(R30,'DS2024'!$P$5:$P$15,1)):
INDEX('DS2024'!$Q$5:$Q$15,MATCH(R30,'DS2024'!$P$5:$P$15,1)+1),
INDEX('DS2024'!$P$5:$P$15,MATCH(R30,'DS2024'!$P$5:$P$15,1)):
INDEX('DS2024'!$P$5:$P$15,MATCH(R30,'DS2024'!$P$5:$P$15,1)+1)),
IF($AB$3=Database!$A$8,
_xlfn.FORECAST.LINEAR(
R30,
INDEX('DS2024'!$T$5:$T$15,MATCH(R30,'DS2024'!$S$5:$S$15,1)):
INDEX('DS2024'!$T$5:$T$15,MATCH(R30,'DS2024'!$S$5:$S$15,1)+1),
INDEX('DS2024'!$S$5:$S$15,MATCH(R30,'DS2024'!$S$5:$S$15,1)):
INDEX('DS2024'!$S$5:$S$15,MATCH(R30,'DS2024'!$S$5:$S$15,1)+1)),
IF($AB$3=Database!$A$9,
_xlfn.FORECAST.LINEAR(
R30,
INDEX('DS2024'!$W$5:$W$15,MATCH(R30,'DS2024'!$V$5:$V$15,1)):
INDEX('DS2024'!$W$5:$W$15,MATCH(R30,'DS2024'!$V$5:$V$15,1)+1),
INDEX('DS2024'!$V$5:$V$15,MATCH(R30,'DS2024'!$V$5:$V$15,1)):
INDEX('DS2024'!$V$5:$V$15,MATCH(R30,'DS2024'!$V$5:$V$15,1)+1)),
IF($AB$3=Database!$A$10,
_xlfn.FORECAST.LINEAR(
R30,
INDEX('DS2024'!$Z$5:$Z$15,MATCH(R30,'DS2024'!$Y$5:$Y$15,1)):
INDEX('DS2024'!$Z$5:$Z$15,MATCH(R30,'DS2024'!$Y$5:$Y$15,1)+1),
INDEX('DS2024'!$Y$5:$Y$15,MATCH(R30,'DS2024'!$Y$5:$Y$15,1)):
INDEX('DS2024'!$Y$5:$Y$15,MATCH(R30,'DS2024'!$Y$5:$Y$15,1)+1))
)))))))))))))))))))</f>
        <v>0.10501434909468804</v>
      </c>
      <c r="AC30" s="82">
        <f t="shared" si="0"/>
        <v>0.46499876255293726</v>
      </c>
      <c r="AD30" s="82">
        <f t="shared" si="1"/>
        <v>0.46568646788968276</v>
      </c>
      <c r="AE30" s="82">
        <f t="shared" si="2"/>
        <v>0.33691765142153801</v>
      </c>
      <c r="AF30" s="82">
        <f t="shared" si="3"/>
        <v>0.46513875000290722</v>
      </c>
      <c r="AG30" s="82">
        <f t="shared" si="4"/>
        <v>0.46395021577961876</v>
      </c>
      <c r="AH30" s="82">
        <f t="shared" si="5"/>
        <v>0.20238731343143379</v>
      </c>
      <c r="AI30" s="82">
        <f t="shared" si="6"/>
        <v>0.46355063995154921</v>
      </c>
      <c r="AJ30" s="83">
        <f t="shared" si="7"/>
        <v>0.46399846388130739</v>
      </c>
      <c r="AK30" s="83">
        <f t="shared" si="8"/>
        <v>0.46502118772696155</v>
      </c>
      <c r="AL30" s="42"/>
      <c r="AM30" s="42"/>
      <c r="AN30" s="42"/>
      <c r="AO30" s="42"/>
      <c r="AP30" s="42"/>
      <c r="AQ30" s="42"/>
      <c r="AR30" s="42"/>
      <c r="AS30" s="42"/>
      <c r="AT30" s="42"/>
      <c r="BD30" s="83" t="e">
        <f>#REF!/10</f>
        <v>#REF!</v>
      </c>
      <c r="BE30" s="83" t="e">
        <f>#REF!/10</f>
        <v>#REF!</v>
      </c>
      <c r="BF30" s="83" t="e">
        <f>#REF!/10</f>
        <v>#REF!</v>
      </c>
      <c r="BG30" s="83" t="e">
        <f>#REF!/10</f>
        <v>#REF!</v>
      </c>
      <c r="BH30" s="83">
        <f t="shared" si="9"/>
        <v>0</v>
      </c>
      <c r="BI30" s="83">
        <f t="shared" si="10"/>
        <v>0</v>
      </c>
      <c r="BJ30" s="83">
        <f t="shared" si="11"/>
        <v>0</v>
      </c>
      <c r="BK30" s="83">
        <f t="shared" si="12"/>
        <v>0</v>
      </c>
      <c r="BL30" s="83">
        <f t="shared" si="13"/>
        <v>0</v>
      </c>
    </row>
    <row r="31" spans="1:64" ht="14.25" customHeight="1">
      <c r="A31" s="31">
        <v>25</v>
      </c>
      <c r="B31" s="42">
        <f>'Evaluasi 100 C'!B31</f>
        <v>108.55500000000001</v>
      </c>
      <c r="C31" s="42">
        <f>'Evaluasi 100 C'!C31</f>
        <v>-0.3599832033593281</v>
      </c>
      <c r="D31" s="42">
        <f>'Evaluasi 100 C'!E31</f>
        <v>109.76900000000001</v>
      </c>
      <c r="E31" s="42">
        <f>'Evaluasi 100 C'!F31</f>
        <v>-0.36012885422915414</v>
      </c>
      <c r="F31" s="42">
        <f>'Evaluasi 100 C'!H31</f>
        <v>108.303</v>
      </c>
      <c r="G31" s="42">
        <f>'Evaluasi 100 C'!I31</f>
        <v>-0.23127342347732438</v>
      </c>
      <c r="H31" s="42">
        <f>'Evaluasi 100 C'!K31</f>
        <v>108.684</v>
      </c>
      <c r="I31" s="42">
        <f>'Evaluasi 100 C'!L31</f>
        <v>-0.35999868026394716</v>
      </c>
      <c r="J31" s="42">
        <f>'Evaluasi 100 C'!N31</f>
        <v>106.643</v>
      </c>
      <c r="K31" s="42">
        <f>'Evaluasi 100 C'!O31</f>
        <v>-0.35975380923815231</v>
      </c>
      <c r="L31" s="42">
        <f>'Evaluasi 100 C'!Q31</f>
        <v>107.974</v>
      </c>
      <c r="M31" s="42">
        <f>'Evaluasi 100 C'!R31</f>
        <v>-1.7545781399808252E-2</v>
      </c>
      <c r="N31" s="42">
        <f>'Evaluasi 100 C'!T31</f>
        <v>105.934</v>
      </c>
      <c r="O31" s="42">
        <f>'Evaluasi 100 C'!U31</f>
        <v>-0.35966874625074979</v>
      </c>
      <c r="P31" s="42">
        <f>'Evaluasi 100 C'!W31</f>
        <v>106.75700000000001</v>
      </c>
      <c r="Q31" s="42">
        <f>'Evaluasi 100 C'!X31</f>
        <v>-0.35976748650269941</v>
      </c>
      <c r="R31" s="42">
        <f>'Evaluasi 100 C'!Z31</f>
        <v>108.61499999999999</v>
      </c>
      <c r="S31" s="50">
        <f>'Evaluasi 100 C'!AA31</f>
        <v>-0.35999040191961607</v>
      </c>
      <c r="T31" s="50">
        <f>IF($T$3=Database!$A$11,
_xlfn.FORECAST.LINEAR(
B31,
INDEX('DS2024'!$B$20:$B$35,MATCH(B31,'DS2024'!$A$20:$A$35,1)):
INDEX('DS2024'!$B$20:$B$35,MATCH(B31,'DS2024'!$A$20:$A$35,1)+1),
INDEX('DS2024'!$A$20:$A$35,MATCH(B31,'DS2024'!$A$20:$A$35,1)):
INDEX('DS2024'!$A$20:$A$35,MATCH(B31,'DS2024'!$A$20:$A$35,1)+1)),
IF($T$3=Database!$A$12,
_xlfn.FORECAST.LINEAR(
B31,
INDEX('DS2024'!$E$20:$E$35,MATCH(B31,'DS2024'!$D$20:$D$35,1)):
INDEX('DS2024'!$E$20:$E$35,MATCH(B31,'DS2024'!$D$20:$D$35,1)+1),
INDEX('DS2024'!$D$20:$D$35,MATCH(B31,'DS2024'!$D$20:$D$35,1)):
INDEX('DS2024'!$D$20:$D$35,MATCH(B31,'DS2024'!$D$20:$D$35,1)+1)),
IF($T$3=Database!$A$13,
_xlfn.FORECAST.LINEAR(
B31,
INDEX('DS2024'!$H$20:$H$35,MATCH(B31,'DS2024'!$G$20:$G$35,1)):
INDEX('DS2024'!$H$20:$H$35,MATCH(B31,'DS2024'!$G$20:$G$35,1)+1),
INDEX('DS2024'!$G$20:$G$35,MATCH(B31,'DS2024'!$G$20:$G$35,1)):
INDEX('DS2024'!$G$20:$G$35,MATCH(B31,'DS2024'!$G$20:$G$35,1)+1)),
IF($T$3=Database!$A$14,
_xlfn.FORECAST.LINEAR(
B31,
INDEX('DS2024'!$K$20:$K$35,MATCH(B31,'DS2024'!$J$20:$J$35,1)):
INDEX('DS2024'!$K$20:$K$35,MATCH(B31,'DS2024'!$J$20:$J$35,1)+1),
INDEX('DS2024'!$J$20:$J$35,MATCH(B31,'DS2024'!$J$20:$J$35,1)):
INDEX('DS2024'!$J$20:$J$35,MATCH(B31,'DS2024'!$J$20:$J$35,1)+1)),
IF($T$3=Database!$A$15,
_xlfn.FORECAST.LINEAR(
B31,
INDEX('DS2024'!$N$20:$N$35,MATCH(B31,'DS2024'!$M$20:$M$35,1)):
INDEX('DS2024'!$N$20:$N$35,MATCH(B31,'DS2024'!$M$20:$M$35,1)+1),
INDEX('DS2024'!$M$20:$M$35,MATCH(B31,'DS2024'!$M$20:$M$35,1)):
INDEX('DS2024'!$M$20:$M$35,MATCH(B31,'DS2024'!$M$20:$M$35,1)+1)),
IF($T$3=Database!$A$16,
_xlfn.FORECAST.LINEAR(
B31,
INDEX('DS2024'!$Q$20:$Q$35,MATCH(B31,'DS2024'!$P$20:$P$35,1)):
INDEX('DS2024'!$Q$20:$Q$35,MATCH(B31,'DS2024'!$P$20:$P$35,1)+1),
INDEX('DS2024'!$P$20:$P$35,MATCH(B31,'DS2024'!$P$20:$P$35,1)):
INDEX('DS2024'!$P$20:$P$35,MATCH(B31,'DS2024'!$P$20:$P$35,1)+1)),
IF($T$3=Database!$A$17,
_xlfn.FORECAST.LINEAR(
B31,
INDEX('DS2024'!$T$20:$T$35,MATCH(B31,'DS2024'!$S$20:$S$35,1)):
INDEX('DS2024'!$T$20:$T$35,MATCH(B31,'DS2024'!$S$20:$S$35,1)+1),
INDEX('DS2024'!$S$20:$S$35,MATCH(B31,'DS2024'!$S$20:$S$35,1)):
INDEX('DS2024'!$S$20:$S$35,MATCH(B31,'DS2024'!$S$20:$S$35,1)+1)),
IF($T$3=Database!$A$18,
_xlfn.FORECAST.LINEAR(
B31,
INDEX('DS2024'!$W$20:$W$35,MATCH(B31,'DS2024'!$V$20:$V$35,1)):
INDEX('DS2024'!$W$20:$W$35,MATCH(B31,'DS2024'!$V$20:$V$35,1)+1),
INDEX('DS2024'!$V$20:$V$35,MATCH(B31,'DS2024'!$V$20:$V$35,1)):
INDEX('DS2024'!$V$20:$V$35,MATCH(B31,'DS2024'!$V$20:$V$35,1)+1)),
IF($T$3=Database!$A$19,
_xlfn.FORECAST.LINEAR(
B31,
INDEX('DS2024'!$Z$20:$Z$35,MATCH(B31,'DS2024'!$Y$20:$Y$35,1)):
INDEX('DS2024'!$Z$20:$Z$35,MATCH(B31,'DS2024'!$Y$20:$Y$35,1)+1),
INDEX('DS2024'!$Y$20:$Y$35,MATCH(B31,'DS2024'!$Y$20:$Y$35,1)):
INDEX('DS2024'!$Y$20:$Y$35,MATCH(B31,'DS2024'!$Y$20:$Y$35,1)+1)),
IF($T$3=Database!$A$20,
_xlfn.FORECAST.LINEAR(
B31,
INDEX('DS2024'!$AC$20:$AC$35,MATCH(B31,'DS2024'!$AB$20:$AB$35,1)):
INDEX('DS2024'!$AC$20:$AC$35,MATCH(B31,'DS2024'!$AB$20:$AB$35,1)+1),
INDEX('DS2024'!$AB$20:$AB$35,MATCH(B31,'DS2024'!$AB$20:$AB$35,1)):
INDEX('DS2024'!$AB$20:$AB$35,MATCH(B31,'DS2024'!$AB$20:$AB$35,1)+1)),
IF($T$3=Database!$A$2,
_xlfn.FORECAST.LINEAR(
B31,
INDEX('DS2024'!$B$5:$B$15,MATCH(B31,'DS2024'!$A$5:$A$15,1)):
INDEX('DS2024'!$B$5:$B$15,MATCH(B31,'DS2024'!$A$5:$A$15,1)+1),
INDEX('DS2024'!$A$5:$A$15,MATCH(B31,'DS2024'!$A$5:$A$15,1)):
INDEX('DS2024'!$A$5:$A$15,MATCH(B31,'DS2024'!$A$5:$A$15,1)+1)),
IF($T$3=Database!$A$3,
_xlfn.FORECAST.LINEAR(
B31,
INDEX('DS2024'!$E$5:$E$15,MATCH(B31,'DS2024'!$D$5:$D$15,1)):
INDEX('DS2024'!$E$5:$E$15,MATCH(B31,'DS2024'!$D$5:$D$15,1)+1),
INDEX('DS2024'!$D$5:$D$15,MATCH(B31,'DS2024'!$D$5:$D$15,1)):
INDEX('DS2024'!$D$5:$D$15,MATCH(B31,'DS2024'!$D$5:$D$15,1)+1)),
IF($T$3=Database!$A$4,
_xlfn.FORECAST.LINEAR(
B31,
INDEX('DS2024'!$H$5:$H$15,MATCH(B31,'DS2024'!$G$5:$G$15,1)):
INDEX('DS2024'!$H$5:$H$15,MATCH(B31,'DS2024'!$G$5:$G$15,1)+1),
INDEX('DS2024'!$G$5:$G$15,MATCH(B31,'DS2024'!$G$5:$G$15,1)):
INDEX('DS2024'!$G$5:$G$15,MATCH(B31,'DS2024'!$G$5:$G$15,1)+1)),
IF($T$3=Database!$A$5,
_xlfn.FORECAST.LINEAR(
B31,
INDEX('DS2024'!$K$5:$K$15,MATCH(B31,'DS2024'!$J$5:$J$15,1)):
INDEX('DS2024'!$K$5:$K$15,MATCH(B31,'DS2024'!$J$5:$J$15,1)+1),
INDEX('DS2024'!$J$5:$J$15,MATCH(B31,'DS2024'!$J$5:$J$15,1)):
INDEX('DS2024'!$J$5:$J$15,MATCH(B31,'DS2024'!$J$5:$J$15,1)+1)),
IF($T$3=Database!$A$6,
_xlfn.FORECAST.LINEAR(
B31,
INDEX('DS2024'!$N$5:$N$15,MATCH(B31,'DS2024'!$M$5:$M$15,1)):
INDEX('DS2024'!$N$5:$N$15,MATCH(B31,'DS2024'!$M$5:$M$15,1)+1),
INDEX('DS2024'!$M$5:$M$15,MATCH(B31,'DS2024'!$M$5:$M$15,1)):
INDEX('DS2024'!$M$5:$M$15,MATCH(B31,'DS2024'!$M$5:$M$15,1)+1)),
IF($T$3=Database!$A$7,
_xlfn.FORECAST.LINEAR(
B31,
INDEX('DS2024'!$Q$5:$Q$15,MATCH(B31,'DS2024'!$P$5:$P$15,1)):
INDEX('DS2024'!$Q$5:$Q$15,MATCH(B31,'DS2024'!$P$5:$P$15,1)+1),
INDEX('DS2024'!$P$5:$P$15,MATCH(B31,'DS2024'!$P$5:$P$15,1)):
INDEX('DS2024'!$P$5:$P$15,MATCH(B31,'DS2024'!$P$5:$P$15,1)+1)),
IF($T$3=Database!$A$8,
_xlfn.FORECAST.LINEAR(
B31,
INDEX('DS2024'!$T$5:$T$15,MATCH(B31,'DS2024'!$S$5:$S$15,1)):
INDEX('DS2024'!$T$5:$T$15,MATCH(B31,'DS2024'!$S$5:$S$15,1)+1),
INDEX('DS2024'!$S$5:$S$15,MATCH(B31,'DS2024'!$S$5:$S$15,1)):
INDEX('DS2024'!$S$5:$S$15,MATCH(B31,'DS2024'!$S$5:$S$15,1)+1)),
IF($T$3=Database!$A$9,
_xlfn.FORECAST.LINEAR(
B31,
INDEX('DS2024'!$W$5:$W$15,MATCH(B31,'DS2024'!$V$5:$V$15,1)):
INDEX('DS2024'!$W$5:$W$15,MATCH(B31,'DS2024'!$V$5:$V$15,1)+1),
INDEX('DS2024'!$V$5:$V$15,MATCH(B31,'DS2024'!$V$5:$V$15,1)):
INDEX('DS2024'!$V$5:$V$15,MATCH(B31,'DS2024'!$V$5:$V$15,1)+1)),
IF($T$3=Database!$A$10,
_xlfn.FORECAST.LINEAR(
B31,
INDEX('DS2024'!$Z$5:$Z$15,MATCH(B31,'DS2024'!$Y$5:$Y$15,1)):
INDEX('DS2024'!$Z$5:$Z$15,MATCH(B31,'DS2024'!$Y$5:$Y$15,1)+1),
INDEX('DS2024'!$Y$5:$Y$15,MATCH(B31,'DS2024'!$Y$5:$Y$15,1)):
INDEX('DS2024'!$Y$5:$Y$15,MATCH(B31,'DS2024'!$Y$5:$Y$15,1)+1))
)))))))))))))))))))</f>
        <v>0.10490411287421561</v>
      </c>
      <c r="U31" s="50">
        <f>IF($U$3=Database!$A$11,
_xlfn.FORECAST.LINEAR(
D31,
INDEX('DS2024'!$B$20:$B$35,MATCH(D31,'DS2024'!$A$20:$A$35,1)):
INDEX('DS2024'!$B$20:$B$35,MATCH(D31,'DS2024'!$A$20:$A$35,1)+1),
INDEX('DS2024'!$A$20:$A$35,MATCH(D31,'DS2024'!$A$20:$A$35,1)):
INDEX('DS2024'!$A$20:$A$35,MATCH(D31,'DS2024'!$A$20:$A$35,1)+1)),
IF($U$3=Database!$A$12,
_xlfn.FORECAST.LINEAR(
D31,
INDEX('DS2024'!$E$20:$E$35,MATCH(D31,'DS2024'!$D$20:$D$35,1)):
INDEX('DS2024'!$E$20:$E$35,MATCH(D31,'DS2024'!$D$20:$D$35,1)+1),
INDEX('DS2024'!$D$20:$D$35,MATCH(D31,'DS2024'!$D$20:$D$35,1)):
INDEX('DS2024'!$D$20:$D$35,MATCH(D31,'DS2024'!$D$20:$D$35,1)+1)),
IF($U$3=Database!$A$13,
_xlfn.FORECAST.LINEAR(
D31,
INDEX('DS2024'!$H$20:$H$35,MATCH(D31,'DS2024'!$G$20:$G$35,1)):
INDEX('DS2024'!$H$20:$H$35,MATCH(D31,'DS2024'!$G$20:$G$35,1)+1),
INDEX('DS2024'!$G$20:$G$35,MATCH(D31,'DS2024'!$G$20:$G$35,1)):
INDEX('DS2024'!$G$20:$G$35,MATCH(D31,'DS2024'!$G$20:$G$35,1)+1)),
IF($U$3=Database!$A$14,
_xlfn.FORECAST.LINEAR(
D31,
INDEX('DS2024'!$K$20:$K$35,MATCH(D31,'DS2024'!$J$20:$J$35,1)):
INDEX('DS2024'!$K$20:$K$35,MATCH(D31,'DS2024'!$J$20:$J$35,1)+1),
INDEX('DS2024'!$J$20:$J$35,MATCH(D31,'DS2024'!$J$20:$J$35,1)):
INDEX('DS2024'!$J$20:$J$35,MATCH(D31,'DS2024'!$J$20:$J$35,1)+1)),
IF($U$3=Database!$A$15,
_xlfn.FORECAST.LINEAR(
D31,
INDEX('DS2024'!$N$20:$N$35,MATCH(D31,'DS2024'!$M$20:$M$35,1)):
INDEX('DS2024'!$N$20:$N$35,MATCH(D31,'DS2024'!$M$20:$M$35,1)+1),
INDEX('DS2024'!$M$20:$M$35,MATCH(D31,'DS2024'!$M$20:$M$35,1)):
INDEX('DS2024'!$M$20:$M$35,MATCH(D31,'DS2024'!$M$20:$M$35,1)+1)),
IF($U$3=Database!$A$16,
_xlfn.FORECAST.LINEAR(
D31,
INDEX('DS2024'!$Q$20:$Q$35,MATCH(D31,'DS2024'!$P$20:$P$35,1)):
INDEX('DS2024'!$Q$20:$Q$35,MATCH(D31,'DS2024'!$P$20:$P$35,1)+1),
INDEX('DS2024'!$P$20:$P$35,MATCH(D31,'DS2024'!$P$20:$P$35,1)):
INDEX('DS2024'!$P$20:$P$35,MATCH(D31,'DS2024'!$P$20:$P$35,1)+1)),
IF($U$3=Database!$A$17,
_xlfn.FORECAST.LINEAR(
D31,
INDEX('DS2024'!$T$20:$T$35,MATCH(D31,'DS2024'!$S$20:$S$35,1)):
INDEX('DS2024'!$T$20:$T$35,MATCH(D31,'DS2024'!$S$20:$S$35,1)+1),
INDEX('DS2024'!$S$20:$S$35,MATCH(D31,'DS2024'!$S$20:$S$35,1)):
INDEX('DS2024'!$S$20:$S$35,MATCH(D31,'DS2024'!$S$20:$S$35,1)+1)),
IF($U$3=Database!$A$18,
_xlfn.FORECAST.LINEAR(
D31,
INDEX('DS2024'!$W$20:$W$35,MATCH(D31,'DS2024'!$V$20:$V$35,1)):
INDEX('DS2024'!$W$20:$W$35,MATCH(D31,'DS2024'!$V$20:$V$35,1)+1),
INDEX('DS2024'!$V$20:$V$35,MATCH(D31,'DS2024'!$V$20:$V$35,1)):
INDEX('DS2024'!$V$20:$V$35,MATCH(D31,'DS2024'!$V$20:$V$35,1)+1)),
IF($U$3=Database!$A$19,
_xlfn.FORECAST.LINEAR(
D31,
INDEX('DS2024'!$Z$20:$Z$35,MATCH(D31,'DS2024'!$Y$20:$Y$35,1)):
INDEX('DS2024'!$Z$20:$Z$35,MATCH(D31,'DS2024'!$Y$20:$Y$35,1)+1),
INDEX('DS2024'!$Y$20:$Y$35,MATCH(D31,'DS2024'!$Y$20:$Y$35,1)):
INDEX('DS2024'!$Y$20:$Y$35,MATCH(D31,'DS2024'!$Y$20:$Y$35,1)+1)),
IF($U$3=Database!$A$20,
_xlfn.FORECAST.LINEAR(
D31,
INDEX('DS2024'!$AC$20:$AC$35,MATCH(D31,'DS2024'!$AB$20:$AB$35,1)):
INDEX('DS2024'!$AC$20:$AC$35,MATCH(D31,'DS2024'!$AB$20:$AB$35,1)+1),
INDEX('DS2024'!$AB$20:$AB$35,MATCH(D31,'DS2024'!$AB$20:$AB$35,1)):
INDEX('DS2024'!$AB$20:$AB$35,MATCH(D31,'DS2024'!$AB$20:$AB$35,1)+1)),
IF($U$3=Database!$A$2,
_xlfn.FORECAST.LINEAR(
D31,
INDEX('DS2024'!$B$5:$B$15,MATCH(D31,'DS2024'!$A$5:$A$15,1)):
INDEX('DS2024'!$B$5:$B$15,MATCH(D31,'DS2024'!$A$5:$A$15,1)+1),
INDEX('DS2024'!$A$5:$A$15,MATCH(D31,'DS2024'!$A$5:$A$15,1)):
INDEX('DS2024'!$A$5:$A$15,MATCH(D31,'DS2024'!$A$5:$A$15,1)+1)),
IF($U$3=Database!$A$3,
_xlfn.FORECAST.LINEAR(
D31,
INDEX('DS2024'!$E$5:$E$15,MATCH(D31,'DS2024'!$D$5:$D$15,1)):
INDEX('DS2024'!$E$5:$E$15,MATCH(D31,'DS2024'!$D$5:$D$15,1)+1),
INDEX('DS2024'!$D$5:$D$15,MATCH(D31,'DS2024'!$D$5:$D$15,1)):
INDEX('DS2024'!$D$5:$D$15,MATCH(D31,'DS2024'!$D$5:$D$15,1)+1)),
IF($U$3=Database!$A$4,
_xlfn.FORECAST.LINEAR(
D31,
INDEX('DS2024'!$H$5:$H$15,MATCH(D31,'DS2024'!$G$5:$G$15,1)):
INDEX('DS2024'!$H$5:$H$15,MATCH(D31,'DS2024'!$G$5:$G$15,1)+1),
INDEX('DS2024'!$G$5:$G$15,MATCH(D31,'DS2024'!$G$5:$G$15,1)):
INDEX('DS2024'!$G$5:$G$15,MATCH(D31,'DS2024'!$G$5:$G$15,1)+1)),
IF($U$3=Database!$A$5,
_xlfn.FORECAST.LINEAR(
D31,
INDEX('DS2024'!$K$5:$K$15,MATCH(D31,'DS2024'!$J$5:$J$15,1)):
INDEX('DS2024'!$K$5:$K$15,MATCH(D31,'DS2024'!$J$5:$J$15,1)+1),
INDEX('DS2024'!$J$5:$J$15,MATCH(D31,'DS2024'!$J$5:$J$15,1)):
INDEX('DS2024'!$J$5:$J$15,MATCH(D31,'DS2024'!$J$5:$J$15,1)+1)),
IF($U$3=Database!$A$6,
_xlfn.FORECAST.LINEAR(
D31,
INDEX('DS2024'!$N$5:$N$15,MATCH(D31,'DS2024'!$M$5:$M$15,1)):
INDEX('DS2024'!$N$5:$N$15,MATCH(D31,'DS2024'!$M$5:$M$15,1)+1),
INDEX('DS2024'!$M$5:$M$15,MATCH(D31,'DS2024'!$M$5:$M$15,1)):
INDEX('DS2024'!$M$5:$M$15,MATCH(D31,'DS2024'!$M$5:$M$15,1)+1)),
IF($U$3=Database!$A$7,
_xlfn.FORECAST.LINEAR(
D31,
INDEX('DS2024'!$Q$5:$Q$15,MATCH(D31,'DS2024'!$P$5:$P$15,1)):
INDEX('DS2024'!$Q$5:$Q$15,MATCH(D31,'DS2024'!$P$5:$P$15,1)+1),
INDEX('DS2024'!$P$5:$P$15,MATCH(D31,'DS2024'!$P$5:$P$15,1)):
INDEX('DS2024'!$P$5:$P$15,MATCH(D31,'DS2024'!$P$5:$P$15,1)+1)),
IF($U$3=Database!$A$8,
_xlfn.FORECAST.LINEAR(
D31,
INDEX('DS2024'!$T$5:$T$15,MATCH(D31,'DS2024'!$S$5:$S$15,1)):
INDEX('DS2024'!$T$5:$T$15,MATCH(D31,'DS2024'!$S$5:$S$15,1)+1),
INDEX('DS2024'!$S$5:$S$15,MATCH(D31,'DS2024'!$S$5:$S$15,1)):
INDEX('DS2024'!$S$5:$S$15,MATCH(D31,'DS2024'!$S$5:$S$15,1)+1)),
IF($U$3=Database!$A$9,
_xlfn.FORECAST.LINEAR(
D31,
INDEX('DS2024'!$W$5:$W$15,MATCH(D31,'DS2024'!$V$5:$V$15,1)):
INDEX('DS2024'!$W$5:$W$15,MATCH(D31,'DS2024'!$V$5:$V$15,1)+1),
INDEX('DS2024'!$V$5:$V$15,MATCH(D31,'DS2024'!$V$5:$V$15,1)):
INDEX('DS2024'!$V$5:$V$15,MATCH(D31,'DS2024'!$V$5:$V$15,1)+1)),
IF($U$3=Database!$A$10,
_xlfn.FORECAST.LINEAR(
D31,
INDEX('DS2024'!$Z$5:$Z$15,MATCH(D31,'DS2024'!$Y$5:$Y$15,1)):
INDEX('DS2024'!$Z$5:$Z$15,MATCH(D31,'DS2024'!$Y$5:$Y$15,1)+1),
INDEX('DS2024'!$Y$5:$Y$15,MATCH(D31,'DS2024'!$Y$5:$Y$15,1)):
INDEX('DS2024'!$Y$5:$Y$15,MATCH(D31,'DS2024'!$Y$5:$Y$15,1)+1))
)))))))))))))))))))</f>
        <v>0.10558343658819298</v>
      </c>
      <c r="V31" s="50">
        <f>IF($V$3=Database!$A$11,
_xlfn.FORECAST.LINEAR(
F31,
INDEX('DS2024'!$B$20:$B$35,MATCH(F31,'DS2024'!$A$20:$A$35,1)):
INDEX('DS2024'!$B$20:$B$35,MATCH(F31,'DS2024'!$A$20:$A$35,1)+1),
INDEX('DS2024'!$A$20:$A$35,MATCH(F31,'DS2024'!$A$20:$A$35,1)):
INDEX('DS2024'!$A$20:$A$35,MATCH(F31,'DS2024'!$A$20:$A$35,1)+1)),
IF($V$3=Database!$A$12,
_xlfn.FORECAST.LINEAR(
F31,
INDEX('DS2024'!$E$20:$E$35,MATCH(F31,'DS2024'!$D$20:$D$35,1)):
INDEX('DS2024'!$E$20:$E$35,MATCH(F31,'DS2024'!$D$20:$D$35,1)+1),
INDEX('DS2024'!$D$20:$D$35,MATCH(F31,'DS2024'!$D$20:$D$35,1)):
INDEX('DS2024'!$D$20:$D$35,MATCH(F31,'DS2024'!$D$20:$D$35,1)+1)),
IF($V$3=Database!$A$13,
_xlfn.FORECAST.LINEAR(
F31,
INDEX('DS2024'!$H$20:$H$35,MATCH(F31,'DS2024'!$G$20:$G$35,1)):
INDEX('DS2024'!$H$20:$H$35,MATCH(F31,'DS2024'!$G$20:$G$35,1)+1),
INDEX('DS2024'!$G$20:$G$35,MATCH(F31,'DS2024'!$G$20:$G$35,1)):
INDEX('DS2024'!$G$20:$G$35,MATCH(F31,'DS2024'!$G$20:$G$35,1)+1)),
IF($V$3=Database!$A$14,
_xlfn.FORECAST.LINEAR(
F31,
INDEX('DS2024'!$K$20:$K$35,MATCH(F31,'DS2024'!$J$20:$J$35,1)):
INDEX('DS2024'!$K$20:$K$35,MATCH(F31,'DS2024'!$J$20:$J$35,1)+1),
INDEX('DS2024'!$J$20:$J$35,MATCH(F31,'DS2024'!$J$20:$J$35,1)):
INDEX('DS2024'!$J$20:$J$35,MATCH(F31,'DS2024'!$J$20:$J$35,1)+1)),
IF($V$3=Database!$A$15,
_xlfn.FORECAST.LINEAR(
F31,
INDEX('DS2024'!$N$20:$N$35,MATCH(F31,'DS2024'!$M$20:$M$35,1)):
INDEX('DS2024'!$N$20:$N$35,MATCH(F31,'DS2024'!$M$20:$M$35,1)+1),
INDEX('DS2024'!$M$20:$M$35,MATCH(F31,'DS2024'!$M$20:$M$35,1)):
INDEX('DS2024'!$M$20:$M$35,MATCH(F31,'DS2024'!$M$20:$M$35,1)+1)),
IF($V$3=Database!$A$16,
_xlfn.FORECAST.LINEAR(
F31,
INDEX('DS2024'!$Q$20:$Q$35,MATCH(F31,'DS2024'!$P$20:$P$35,1)):
INDEX('DS2024'!$Q$20:$Q$35,MATCH(F31,'DS2024'!$P$20:$P$35,1)+1),
INDEX('DS2024'!$P$20:$P$35,MATCH(F31,'DS2024'!$P$20:$P$35,1)):
INDEX('DS2024'!$P$20:$P$35,MATCH(F31,'DS2024'!$P$20:$P$35,1)+1)),
IF($V$3=Database!$A$17,
_xlfn.FORECAST.LINEAR(
F31,
INDEX('DS2024'!$T$20:$T$35,MATCH(F31,'DS2024'!$S$20:$S$35,1)):
INDEX('DS2024'!$T$20:$T$35,MATCH(F31,'DS2024'!$S$20:$S$35,1)+1),
INDEX('DS2024'!$S$20:$S$35,MATCH(F31,'DS2024'!$S$20:$S$35,1)):
INDEX('DS2024'!$S$20:$S$35,MATCH(F31,'DS2024'!$S$20:$S$35,1)+1)),
IF($V$3=Database!$A$18,
_xlfn.FORECAST.LINEAR(
F31,
INDEX('DS2024'!$W$20:$W$35,MATCH(F31,'DS2024'!$V$20:$V$35,1)):
INDEX('DS2024'!$W$20:$W$35,MATCH(F31,'DS2024'!$V$20:$V$35,1)+1),
INDEX('DS2024'!$V$20:$V$35,MATCH(F31,'DS2024'!$V$20:$V$35,1)):
INDEX('DS2024'!$V$20:$V$35,MATCH(F31,'DS2024'!$V$20:$V$35,1)+1)),
IF($V$3=Database!$A$19,
_xlfn.FORECAST.LINEAR(
F31,
INDEX('DS2024'!$Z$20:$Z$35,MATCH(F31,'DS2024'!$Y$20:$Y$35,1)):
INDEX('DS2024'!$Z$20:$Z$35,MATCH(F31,'DS2024'!$Y$20:$Y$35,1)+1),
INDEX('DS2024'!$Y$20:$Y$35,MATCH(F31,'DS2024'!$Y$20:$Y$35,1)):
INDEX('DS2024'!$Y$20:$Y$35,MATCH(F31,'DS2024'!$Y$20:$Y$35,1)+1)),
IF($V$3=Database!$A$20,
_xlfn.FORECAST.LINEAR(
F31,
INDEX('DS2024'!$AC$20:$AC$35,MATCH(F31,'DS2024'!$AB$20:$AB$35,1)):
INDEX('DS2024'!$AC$20:$AC$35,MATCH(F31,'DS2024'!$AB$20:$AB$35,1)+1),
INDEX('DS2024'!$AB$20:$AB$35,MATCH(F31,'DS2024'!$AB$20:$AB$35,1)):
INDEX('DS2024'!$AB$20:$AB$35,MATCH(F31,'DS2024'!$AB$20:$AB$35,1)+1)),
IF($V$3=Database!$A$2,
_xlfn.FORECAST.LINEAR(
F31,
INDEX('DS2024'!$B$5:$B$15,MATCH(F31,'DS2024'!$A$5:$A$15,1)):
INDEX('DS2024'!$B$5:$B$15,MATCH(F31,'DS2024'!$A$5:$A$15,1)+1),
INDEX('DS2024'!$A$5:$A$15,MATCH(F31,'DS2024'!$A$5:$A$15,1)):
INDEX('DS2024'!$A$5:$A$15,MATCH(F31,'DS2024'!$A$5:$A$15,1)+1)),
IF($V$3=Database!$A$3,
_xlfn.FORECAST.LINEAR(
F31,
INDEX('DS2024'!$E$5:$E$15,MATCH(F31,'DS2024'!$D$5:$D$15,1)):
INDEX('DS2024'!$E$5:$E$15,MATCH(F31,'DS2024'!$D$5:$D$15,1)+1),
INDEX('DS2024'!$D$5:$D$15,MATCH(F31,'DS2024'!$D$5:$D$15,1)):
INDEX('DS2024'!$D$5:$D$15,MATCH(F31,'DS2024'!$D$5:$D$15,1)+1)),
IF($V$3=Database!$A$4,
_xlfn.FORECAST.LINEAR(
F31,
INDEX('DS2024'!$H$5:$H$15,MATCH(F31,'DS2024'!$G$5:$G$15,1)):
INDEX('DS2024'!$H$5:$H$15,MATCH(F31,'DS2024'!$G$5:$G$15,1)+1),
INDEX('DS2024'!$G$5:$G$15,MATCH(F31,'DS2024'!$G$5:$G$15,1)):
INDEX('DS2024'!$G$5:$G$15,MATCH(F31,'DS2024'!$G$5:$G$15,1)+1)),
IF($V$3=Database!$A$5,
_xlfn.FORECAST.LINEAR(
F31,
INDEX('DS2024'!$K$5:$K$15,MATCH(F31,'DS2024'!$J$5:$J$15,1)):
INDEX('DS2024'!$K$5:$K$15,MATCH(F31,'DS2024'!$J$5:$J$15,1)+1),
INDEX('DS2024'!$J$5:$J$15,MATCH(F31,'DS2024'!$J$5:$J$15,1)):
INDEX('DS2024'!$J$5:$J$15,MATCH(F31,'DS2024'!$J$5:$J$15,1)+1)),
IF($V$3=Database!$A$6,
_xlfn.FORECAST.LINEAR(
F31,
INDEX('DS2024'!$N$5:$N$15,MATCH(F31,'DS2024'!$M$5:$M$15,1)):
INDEX('DS2024'!$N$5:$N$15,MATCH(F31,'DS2024'!$M$5:$M$15,1)+1),
INDEX('DS2024'!$M$5:$M$15,MATCH(F31,'DS2024'!$M$5:$M$15,1)):
INDEX('DS2024'!$M$5:$M$15,MATCH(F31,'DS2024'!$M$5:$M$15,1)+1)),
IF($V$3=Database!$A$7,
_xlfn.FORECAST.LINEAR(
F31,
INDEX('DS2024'!$Q$5:$Q$15,MATCH(F31,'DS2024'!$P$5:$P$15,1)):
INDEX('DS2024'!$Q$5:$Q$15,MATCH(F31,'DS2024'!$P$5:$P$15,1)+1),
INDEX('DS2024'!$P$5:$P$15,MATCH(F31,'DS2024'!$P$5:$P$15,1)):
INDEX('DS2024'!$P$5:$P$15,MATCH(F31,'DS2024'!$P$5:$P$15,1)+1)),
IF($V$3=Database!$A$8,
_xlfn.FORECAST.LINEAR(
F31,
INDEX('DS2024'!$T$5:$T$15,MATCH(F31,'DS2024'!$S$5:$S$15,1)):
INDEX('DS2024'!$T$5:$T$15,MATCH(F31,'DS2024'!$S$5:$S$15,1)+1),
INDEX('DS2024'!$S$5:$S$15,MATCH(F31,'DS2024'!$S$5:$S$15,1)):
INDEX('DS2024'!$S$5:$S$15,MATCH(F31,'DS2024'!$S$5:$S$15,1)+1)),
IF($V$3=Database!$A$9,
_xlfn.FORECAST.LINEAR(
F31,
INDEX('DS2024'!$W$5:$W$15,MATCH(F31,'DS2024'!$V$5:$V$15,1)):
INDEX('DS2024'!$W$5:$W$15,MATCH(F31,'DS2024'!$V$5:$V$15,1)+1),
INDEX('DS2024'!$V$5:$V$15,MATCH(F31,'DS2024'!$V$5:$V$15,1)):
INDEX('DS2024'!$V$5:$V$15,MATCH(F31,'DS2024'!$V$5:$V$15,1)+1)),
IF($V$3=Database!$A$10,
_xlfn.FORECAST.LINEAR(
F31,
INDEX('DS2024'!$Z$5:$Z$15,MATCH(F31,'DS2024'!$Y$5:$Y$15,1)):
INDEX('DS2024'!$Z$5:$Z$15,MATCH(F31,'DS2024'!$Y$5:$Y$15,1)+1),
INDEX('DS2024'!$Y$5:$Y$15,MATCH(F31,'DS2024'!$Y$5:$Y$15,1)):
INDEX('DS2024'!$Y$5:$Y$15,MATCH(F31,'DS2024'!$Y$5:$Y$15,1)+1))
)))))))))))))))))))</f>
        <v>0.10514497041420116</v>
      </c>
      <c r="W31" s="50">
        <f>IF($W$3=Database!$A$11,
_xlfn.FORECAST.LINEAR(
H31,
INDEX('DS2024'!$B$20:$B$35,MATCH(H31,'DS2024'!$A$20:$A$35,1)):
INDEX('DS2024'!$B$20:$B$35,MATCH(H31,'DS2024'!$A$20:$A$35,1)+1),
INDEX('DS2024'!$A$20:$A$35,MATCH(H31,'DS2024'!$A$20:$A$35,1)):
INDEX('DS2024'!$A$20:$A$35,MATCH(H31,'DS2024'!$A$20:$A$35,1)+1)),
IF($W$3=Database!$A$12,
_xlfn.FORECAST.LINEAR(
H31,
INDEX('DS2024'!$E$20:$E$35,MATCH(H31,'DS2024'!$D$20:$D$35,1)):
INDEX('DS2024'!$E$20:$E$35,MATCH(H31,'DS2024'!$D$20:$D$35,1)+1),
INDEX('DS2024'!$D$20:$D$35,MATCH(H31,'DS2024'!$D$20:$D$35,1)):
INDEX('DS2024'!$D$20:$D$35,MATCH(H31,'DS2024'!$D$20:$D$35,1)+1)),
IF($W$3=Database!$A$13,
_xlfn.FORECAST.LINEAR(
H31,
INDEX('DS2024'!$H$20:$H$35,MATCH(H31,'DS2024'!$G$20:$G$35,1)):
INDEX('DS2024'!$H$20:$H$35,MATCH(H31,'DS2024'!$G$20:$G$35,1)+1),
INDEX('DS2024'!$G$20:$G$35,MATCH(H31,'DS2024'!$G$20:$G$35,1)):
INDEX('DS2024'!$G$20:$G$35,MATCH(H31,'DS2024'!$G$20:$G$35,1)+1)),
IF($W$3=Database!$A$14,
_xlfn.FORECAST.LINEAR(
H31,
INDEX('DS2024'!$K$20:$K$35,MATCH(H31,'DS2024'!$J$20:$J$35,1)):
INDEX('DS2024'!$K$20:$K$35,MATCH(H31,'DS2024'!$J$20:$J$35,1)+1),
INDEX('DS2024'!$J$20:$J$35,MATCH(H31,'DS2024'!$J$20:$J$35,1)):
INDEX('DS2024'!$J$20:$J$35,MATCH(H31,'DS2024'!$J$20:$J$35,1)+1)),
IF($W$3=Database!$A$15,
_xlfn.FORECAST.LINEAR(
H31,
INDEX('DS2024'!$N$20:$N$35,MATCH(H31,'DS2024'!$M$20:$M$35,1)):
INDEX('DS2024'!$N$20:$N$35,MATCH(H31,'DS2024'!$M$20:$M$35,1)+1),
INDEX('DS2024'!$M$20:$M$35,MATCH(H31,'DS2024'!$M$20:$M$35,1)):
INDEX('DS2024'!$M$20:$M$35,MATCH(H31,'DS2024'!$M$20:$M$35,1)+1)),
IF($W$3=Database!$A$16,
_xlfn.FORECAST.LINEAR(
H31,
INDEX('DS2024'!$Q$20:$Q$35,MATCH(H31,'DS2024'!$P$20:$P$35,1)):
INDEX('DS2024'!$Q$20:$Q$35,MATCH(H31,'DS2024'!$P$20:$P$35,1)+1),
INDEX('DS2024'!$P$20:$P$35,MATCH(H31,'DS2024'!$P$20:$P$35,1)):
INDEX('DS2024'!$P$20:$P$35,MATCH(H31,'DS2024'!$P$20:$P$35,1)+1)),
IF($W$3=Database!$A$17,
_xlfn.FORECAST.LINEAR(
H31,
INDEX('DS2024'!$T$20:$T$35,MATCH(H31,'DS2024'!$S$20:$S$35,1)):
INDEX('DS2024'!$T$20:$T$35,MATCH(H31,'DS2024'!$S$20:$S$35,1)+1),
INDEX('DS2024'!$S$20:$S$35,MATCH(H31,'DS2024'!$S$20:$S$35,1)):
INDEX('DS2024'!$S$20:$S$35,MATCH(H31,'DS2024'!$S$20:$S$35,1)+1)),
IF($W$3=Database!$A$18,
_xlfn.FORECAST.LINEAR(
H31,
INDEX('DS2024'!$W$20:$W$35,MATCH(H31,'DS2024'!$V$20:$V$35,1)):
INDEX('DS2024'!$W$20:$W$35,MATCH(H31,'DS2024'!$V$20:$V$35,1)+1),
INDEX('DS2024'!$V$20:$V$35,MATCH(H31,'DS2024'!$V$20:$V$35,1)):
INDEX('DS2024'!$V$20:$V$35,MATCH(H31,'DS2024'!$V$20:$V$35,1)+1)),
IF($W$3=Database!$A$19,
_xlfn.FORECAST.LINEAR(
H31,
INDEX('DS2024'!$Z$20:$Z$35,MATCH(H31,'DS2024'!$Y$20:$Y$35,1)):
INDEX('DS2024'!$Z$20:$Z$35,MATCH(H31,'DS2024'!$Y$20:$Y$35,1)+1),
INDEX('DS2024'!$Y$20:$Y$35,MATCH(H31,'DS2024'!$Y$20:$Y$35,1)):
INDEX('DS2024'!$Y$20:$Y$35,MATCH(H31,'DS2024'!$Y$20:$Y$35,1)+1)),
IF($W$3=Database!$A$20,
_xlfn.FORECAST.LINEAR(
H31,
INDEX('DS2024'!$AC$20:$AC$35,MATCH(H31,'DS2024'!$AB$20:$AB$35,1)):
INDEX('DS2024'!$AC$20:$AC$35,MATCH(H31,'DS2024'!$AB$20:$AB$35,1)+1),
INDEX('DS2024'!$AB$20:$AB$35,MATCH(H31,'DS2024'!$AB$20:$AB$35,1)):
INDEX('DS2024'!$AB$20:$AB$35,MATCH(H31,'DS2024'!$AB$20:$AB$35,1)+1)),
IF($W$3=Database!$A$2,
_xlfn.FORECAST.LINEAR(
H31,
INDEX('DS2024'!$B$5:$B$15,MATCH(H31,'DS2024'!$A$5:$A$15,1)):
INDEX('DS2024'!$B$5:$B$15,MATCH(H31,'DS2024'!$A$5:$A$15,1)+1),
INDEX('DS2024'!$A$5:$A$15,MATCH(H31,'DS2024'!$A$5:$A$15,1)):
INDEX('DS2024'!$A$5:$A$15,MATCH(H31,'DS2024'!$A$5:$A$15,1)+1)),
IF($W$3=Database!$A$3,
_xlfn.FORECAST.LINEAR(
H31,
INDEX('DS2024'!$E$5:$E$15,MATCH(H31,'DS2024'!$D$5:$D$15,1)):
INDEX('DS2024'!$E$5:$E$15,MATCH(H31,'DS2024'!$D$5:$D$15,1)+1),
INDEX('DS2024'!$D$5:$D$15,MATCH(H31,'DS2024'!$D$5:$D$15,1)):
INDEX('DS2024'!$D$5:$D$15,MATCH(H31,'DS2024'!$D$5:$D$15,1)+1)),
IF($W$3=Database!$A$4,
_xlfn.FORECAST.LINEAR(
H31,
INDEX('DS2024'!$H$5:$H$15,MATCH(H31,'DS2024'!$G$5:$G$15,1)):
INDEX('DS2024'!$H$5:$H$15,MATCH(H31,'DS2024'!$G$5:$G$15,1)+1),
INDEX('DS2024'!$G$5:$G$15,MATCH(H31,'DS2024'!$G$5:$G$15,1)):
INDEX('DS2024'!$G$5:$G$15,MATCH(H31,'DS2024'!$G$5:$G$15,1)+1)),
IF($W$3=Database!$A$5,
_xlfn.FORECAST.LINEAR(
H31,
INDEX('DS2024'!$K$5:$K$15,MATCH(H31,'DS2024'!$J$5:$J$15,1)):
INDEX('DS2024'!$K$5:$K$15,MATCH(H31,'DS2024'!$J$5:$J$15,1)+1),
INDEX('DS2024'!$J$5:$J$15,MATCH(H31,'DS2024'!$J$5:$J$15,1)):
INDEX('DS2024'!$J$5:$J$15,MATCH(H31,'DS2024'!$J$5:$J$15,1)+1)),
IF($W$3=Database!$A$6,
_xlfn.FORECAST.LINEAR(
H31,
INDEX('DS2024'!$N$5:$N$15,MATCH(H31,'DS2024'!$M$5:$M$15,1)):
INDEX('DS2024'!$N$5:$N$15,MATCH(H31,'DS2024'!$M$5:$M$15,1)+1),
INDEX('DS2024'!$M$5:$M$15,MATCH(H31,'DS2024'!$M$5:$M$15,1)):
INDEX('DS2024'!$M$5:$M$15,MATCH(H31,'DS2024'!$M$5:$M$15,1)+1)),
IF($W$3=Database!$A$7,
_xlfn.FORECAST.LINEAR(
H31,
INDEX('DS2024'!$Q$5:$Q$15,MATCH(H31,'DS2024'!$P$5:$P$15,1)):
INDEX('DS2024'!$Q$5:$Q$15,MATCH(H31,'DS2024'!$P$5:$P$15,1)+1),
INDEX('DS2024'!$P$5:$P$15,MATCH(H31,'DS2024'!$P$5:$P$15,1)):
INDEX('DS2024'!$P$5:$P$15,MATCH(H31,'DS2024'!$P$5:$P$15,1)+1)),
IF($W$3=Database!$A$8,
_xlfn.FORECAST.LINEAR(
H31,
INDEX('DS2024'!$T$5:$T$15,MATCH(H31,'DS2024'!$S$5:$S$15,1)):
INDEX('DS2024'!$T$5:$T$15,MATCH(H31,'DS2024'!$S$5:$S$15,1)+1),
INDEX('DS2024'!$S$5:$S$15,MATCH(H31,'DS2024'!$S$5:$S$15,1)):
INDEX('DS2024'!$S$5:$S$15,MATCH(H31,'DS2024'!$S$5:$S$15,1)+1)),
IF($W$3=Database!$A$9,
_xlfn.FORECAST.LINEAR(
H31,
INDEX('DS2024'!$W$5:$W$15,MATCH(H31,'DS2024'!$V$5:$V$15,1)):
INDEX('DS2024'!$W$5:$W$15,MATCH(H31,'DS2024'!$V$5:$V$15,1)+1),
INDEX('DS2024'!$V$5:$V$15,MATCH(H31,'DS2024'!$V$5:$V$15,1)):
INDEX('DS2024'!$V$5:$V$15,MATCH(H31,'DS2024'!$V$5:$V$15,1)+1)),
IF($W$3=Database!$A$10,
_xlfn.FORECAST.LINEAR(
H31,
INDEX('DS2024'!$Z$5:$Z$15,MATCH(H31,'DS2024'!$Y$5:$Y$15,1)):
INDEX('DS2024'!$Z$5:$Z$15,MATCH(H31,'DS2024'!$Y$5:$Y$15,1)+1),
INDEX('DS2024'!$Y$5:$Y$15,MATCH(H31,'DS2024'!$Y$5:$Y$15,1)):
INDEX('DS2024'!$Y$5:$Y$15,MATCH(H31,'DS2024'!$Y$5:$Y$15,1)+1))
)))))))))))))))))))</f>
        <v>0.10497629801350974</v>
      </c>
      <c r="X31" s="50">
        <f>IF($X$3=Database!$A$11,
_xlfn.FORECAST.LINEAR(
J31,
INDEX('DS2024'!$B$20:$B$35,MATCH(J31,'DS2024'!$A$20:$A$35,1)):
INDEX('DS2024'!$B$20:$B$35,MATCH(J31,'DS2024'!$A$20:$A$35,1)+1),
INDEX('DS2024'!$A$20:$A$35,MATCH(J31,'DS2024'!$A$20:$A$35,1)):
INDEX('DS2024'!$A$20:$A$35,MATCH(J31,'DS2024'!$A$20:$A$35,1)+1)),
IF($X$3=Database!$A$12,
_xlfn.FORECAST.LINEAR(
J31,
INDEX('DS2024'!$E$20:$E$35,MATCH(J31,'DS2024'!$D$20:$D$35,1)):
INDEX('DS2024'!$E$20:$E$35,MATCH(J31,'DS2024'!$D$20:$D$35,1)+1),
INDEX('DS2024'!$D$20:$D$35,MATCH(J31,'DS2024'!$D$20:$D$35,1)):
INDEX('DS2024'!$D$20:$D$35,MATCH(J31,'DS2024'!$D$20:$D$35,1)+1)),
IF($X$3=Database!$A$13,
_xlfn.FORECAST.LINEAR(
J31,
INDEX('DS2024'!$H$20:$H$35,MATCH(J31,'DS2024'!$G$20:$G$35,1)):
INDEX('DS2024'!$H$20:$H$35,MATCH(J31,'DS2024'!$G$20:$G$35,1)+1),
INDEX('DS2024'!$G$20:$G$35,MATCH(J31,'DS2024'!$G$20:$G$35,1)):
INDEX('DS2024'!$G$20:$G$35,MATCH(J31,'DS2024'!$G$20:$G$35,1)+1)),
IF($X$3=Database!$A$14,
_xlfn.FORECAST.LINEAR(
J31,
INDEX('DS2024'!$K$20:$K$35,MATCH(J31,'DS2024'!$J$20:$J$35,1)):
INDEX('DS2024'!$K$20:$K$35,MATCH(J31,'DS2024'!$J$20:$J$35,1)+1),
INDEX('DS2024'!$J$20:$J$35,MATCH(J31,'DS2024'!$J$20:$J$35,1)):
INDEX('DS2024'!$J$20:$J$35,MATCH(J31,'DS2024'!$J$20:$J$35,1)+1)),
IF($X$3=Database!$A$15,
_xlfn.FORECAST.LINEAR(
J31,
INDEX('DS2024'!$N$20:$N$35,MATCH(J31,'DS2024'!$M$20:$M$35,1)):
INDEX('DS2024'!$N$20:$N$35,MATCH(J31,'DS2024'!$M$20:$M$35,1)+1),
INDEX('DS2024'!$M$20:$M$35,MATCH(J31,'DS2024'!$M$20:$M$35,1)):
INDEX('DS2024'!$M$20:$M$35,MATCH(J31,'DS2024'!$M$20:$M$35,1)+1)),
IF($X$3=Database!$A$16,
_xlfn.FORECAST.LINEAR(
J31,
INDEX('DS2024'!$Q$20:$Q$35,MATCH(J31,'DS2024'!$P$20:$P$35,1)):
INDEX('DS2024'!$Q$20:$Q$35,MATCH(J31,'DS2024'!$P$20:$P$35,1)+1),
INDEX('DS2024'!$P$20:$P$35,MATCH(J31,'DS2024'!$P$20:$P$35,1)):
INDEX('DS2024'!$P$20:$P$35,MATCH(J31,'DS2024'!$P$20:$P$35,1)+1)),
IF($X$3=Database!$A$17,
_xlfn.FORECAST.LINEAR(
J31,
INDEX('DS2024'!$T$20:$T$35,MATCH(J31,'DS2024'!$S$20:$S$35,1)):
INDEX('DS2024'!$T$20:$T$35,MATCH(J31,'DS2024'!$S$20:$S$35,1)+1),
INDEX('DS2024'!$S$20:$S$35,MATCH(J31,'DS2024'!$S$20:$S$35,1)):
INDEX('DS2024'!$S$20:$S$35,MATCH(J31,'DS2024'!$S$20:$S$35,1)+1)),
IF($X$3=Database!$A$18,
_xlfn.FORECAST.LINEAR(
J31,
INDEX('DS2024'!$W$20:$W$35,MATCH(J31,'DS2024'!$V$20:$V$35,1)):
INDEX('DS2024'!$W$20:$W$35,MATCH(J31,'DS2024'!$V$20:$V$35,1)+1),
INDEX('DS2024'!$V$20:$V$35,MATCH(J31,'DS2024'!$V$20:$V$35,1)):
INDEX('DS2024'!$V$20:$V$35,MATCH(J31,'DS2024'!$V$20:$V$35,1)+1)),
IF($X$3=Database!$A$19,
_xlfn.FORECAST.LINEAR(
J31,
INDEX('DS2024'!$Z$20:$Z$35,MATCH(J31,'DS2024'!$Y$20:$Y$35,1)):
INDEX('DS2024'!$Z$20:$Z$35,MATCH(J31,'DS2024'!$Y$20:$Y$35,1)+1),
INDEX('DS2024'!$Y$20:$Y$35,MATCH(J31,'DS2024'!$Y$20:$Y$35,1)):
INDEX('DS2024'!$Y$20:$Y$35,MATCH(J31,'DS2024'!$Y$20:$Y$35,1)+1)),
IF($X$3=Database!$A$20,
_xlfn.FORECAST.LINEAR(
J31,
INDEX('DS2024'!$AC$20:$AC$35,MATCH(J31,'DS2024'!$AB$20:$AB$35,1)):
INDEX('DS2024'!$AC$20:$AC$35,MATCH(J31,'DS2024'!$AB$20:$AB$35,1)+1),
INDEX('DS2024'!$AB$20:$AB$35,MATCH(J31,'DS2024'!$AB$20:$AB$35,1)):
INDEX('DS2024'!$AB$20:$AB$35,MATCH(J31,'DS2024'!$AB$20:$AB$35,1)+1)),
IF($X$3=Database!$A$2,
_xlfn.FORECAST.LINEAR(
J31,
INDEX('DS2024'!$B$5:$B$15,MATCH(J31,'DS2024'!$A$5:$A$15,1)):
INDEX('DS2024'!$B$5:$B$15,MATCH(J31,'DS2024'!$A$5:$A$15,1)+1),
INDEX('DS2024'!$A$5:$A$15,MATCH(J31,'DS2024'!$A$5:$A$15,1)):
INDEX('DS2024'!$A$5:$A$15,MATCH(J31,'DS2024'!$A$5:$A$15,1)+1)),
IF($X$3=Database!$A$3,
_xlfn.FORECAST.LINEAR(
J31,
INDEX('DS2024'!$E$5:$E$15,MATCH(J31,'DS2024'!$D$5:$D$15,1)):
INDEX('DS2024'!$E$5:$E$15,MATCH(J31,'DS2024'!$D$5:$D$15,1)+1),
INDEX('DS2024'!$D$5:$D$15,MATCH(J31,'DS2024'!$D$5:$D$15,1)):
INDEX('DS2024'!$D$5:$D$15,MATCH(J31,'DS2024'!$D$5:$D$15,1)+1)),
IF($X$3=Database!$A$4,
_xlfn.FORECAST.LINEAR(
J31,
INDEX('DS2024'!$H$5:$H$15,MATCH(J31,'DS2024'!$G$5:$G$15,1)):
INDEX('DS2024'!$H$5:$H$15,MATCH(J31,'DS2024'!$G$5:$G$15,1)+1),
INDEX('DS2024'!$G$5:$G$15,MATCH(J31,'DS2024'!$G$5:$G$15,1)):
INDEX('DS2024'!$G$5:$G$15,MATCH(J31,'DS2024'!$G$5:$G$15,1)+1)),
IF($X$3=Database!$A$5,
_xlfn.FORECAST.LINEAR(
J31,
INDEX('DS2024'!$K$5:$K$15,MATCH(J31,'DS2024'!$J$5:$J$15,1)):
INDEX('DS2024'!$K$5:$K$15,MATCH(J31,'DS2024'!$J$5:$J$15,1)+1),
INDEX('DS2024'!$J$5:$J$15,MATCH(J31,'DS2024'!$J$5:$J$15,1)):
INDEX('DS2024'!$J$5:$J$15,MATCH(J31,'DS2024'!$J$5:$J$15,1)+1)),
IF($X$3=Database!$A$6,
_xlfn.FORECAST.LINEAR(
J31,
INDEX('DS2024'!$N$5:$N$15,MATCH(J31,'DS2024'!$M$5:$M$15,1)):
INDEX('DS2024'!$N$5:$N$15,MATCH(J31,'DS2024'!$M$5:$M$15,1)+1),
INDEX('DS2024'!$M$5:$M$15,MATCH(J31,'DS2024'!$M$5:$M$15,1)):
INDEX('DS2024'!$M$5:$M$15,MATCH(J31,'DS2024'!$M$5:$M$15,1)+1)),
IF($X$3=Database!$A$7,
_xlfn.FORECAST.LINEAR(
J31,
INDEX('DS2024'!$Q$5:$Q$15,MATCH(J31,'DS2024'!$P$5:$P$15,1)):
INDEX('DS2024'!$Q$5:$Q$15,MATCH(J31,'DS2024'!$P$5:$P$15,1)+1),
INDEX('DS2024'!$P$5:$P$15,MATCH(J31,'DS2024'!$P$5:$P$15,1)):
INDEX('DS2024'!$P$5:$P$15,MATCH(J31,'DS2024'!$P$5:$P$15,1)+1)),
IF($X$3=Database!$A$8,
_xlfn.FORECAST.LINEAR(
J31,
INDEX('DS2024'!$T$5:$T$15,MATCH(J31,'DS2024'!$S$5:$S$15,1)):
INDEX('DS2024'!$T$5:$T$15,MATCH(J31,'DS2024'!$S$5:$S$15,1)+1),
INDEX('DS2024'!$S$5:$S$15,MATCH(J31,'DS2024'!$S$5:$S$15,1)):
INDEX('DS2024'!$S$5:$S$15,MATCH(J31,'DS2024'!$S$5:$S$15,1)+1)),
IF($T$3=Database!$A$9,
_xlfn.FORECAST.LINEAR(
J31,
INDEX('DS2024'!$W$5:$W$15,MATCH(J31,'DS2024'!$V$5:$V$15,1)):
INDEX('DS2024'!$W$5:$W$15,MATCH(J31,'DS2024'!$V$5:$V$15,1)+1),
INDEX('DS2024'!$V$5:$V$15,MATCH(J31,'DS2024'!$V$5:$V$15,1)):
INDEX('DS2024'!$V$5:$V$15,MATCH(J31,'DS2024'!$V$5:$V$15,1)+1)),
IF($T$3=Database!$A$10,
_xlfn.FORECAST.LINEAR(
J31,
INDEX('DS2024'!$Z$5:$Z$15,MATCH(J31,'DS2024'!$Y$5:$Y$15,1)):
INDEX('DS2024'!$Z$5:$Z$15,MATCH(J31,'DS2024'!$Y$5:$Y$15,1)+1),
INDEX('DS2024'!$Y$5:$Y$15,MATCH(J31,'DS2024'!$Y$5:$Y$15,1)):
INDEX('DS2024'!$Y$5:$Y$15,MATCH(J31,'DS2024'!$Y$5:$Y$15,1)+1))
)))))))))))))))))))</f>
        <v>0.1038342060034374</v>
      </c>
      <c r="Y31" s="50">
        <f>IF($Y$3=Database!$A$11,
_xlfn.FORECAST.LINEAR(
L31,
INDEX('DS2024'!$B$20:$B$35,MATCH(L31,'DS2024'!$A$20:$A$35,1)):
INDEX('DS2024'!$B$20:$B$35,MATCH(L31,'DS2024'!$A$20:$A$35,1)+1),
INDEX('DS2024'!$A$20:$A$35,MATCH(L31,'DS2024'!$A$20:$A$35,1)):
INDEX('DS2024'!$A$20:$A$35,MATCH(L31,'DS2024'!$A$20:$A$35,1)+1)),
IF($Y$3=Database!$A$12,
_xlfn.FORECAST.LINEAR(
L31,
INDEX('DS2024'!$E$20:$E$35,MATCH(L31,'DS2024'!$D$20:$D$35,1)):
INDEX('DS2024'!$E$20:$E$35,MATCH(L31,'DS2024'!$D$20:$D$35,1)+1),
INDEX('DS2024'!$D$20:$D$35,MATCH(L31,'DS2024'!$D$20:$D$35,1)):
INDEX('DS2024'!$D$20:$D$35,MATCH(L31,'DS2024'!$D$20:$D$35,1)+1)),
IF($Y$3=Database!$A$13,
_xlfn.FORECAST.LINEAR(
L31,
INDEX('DS2024'!$H$20:$H$35,MATCH(L31,'DS2024'!$G$20:$G$35,1)):
INDEX('DS2024'!$H$20:$H$35,MATCH(L31,'DS2024'!$G$20:$G$35,1)+1),
INDEX('DS2024'!$G$20:$G$35,MATCH(L31,'DS2024'!$G$20:$G$35,1)):
INDEX('DS2024'!$G$20:$G$35,MATCH(L31,'DS2024'!$G$20:$G$35,1)+1)),
IF($Y$3=Database!$A$14,
_xlfn.FORECAST.LINEAR(
L31,
INDEX('DS2024'!$K$20:$K$35,MATCH(L31,'DS2024'!$J$20:$J$35,1)):
INDEX('DS2024'!$K$20:$K$35,MATCH(L31,'DS2024'!$J$20:$J$35,1)+1),
INDEX('DS2024'!$J$20:$J$35,MATCH(L31,'DS2024'!$J$20:$J$35,1)):
INDEX('DS2024'!$J$20:$J$35,MATCH(L31,'DS2024'!$J$20:$J$35,1)+1)),
IF($Y$3=Database!$A$15,
_xlfn.FORECAST.LINEAR(
L31,
INDEX('DS2024'!$N$20:$N$35,MATCH(L31,'DS2024'!$M$20:$M$35,1)):
INDEX('DS2024'!$N$20:$N$35,MATCH(L31,'DS2024'!$M$20:$M$35,1)+1),
INDEX('DS2024'!$M$20:$M$35,MATCH(L31,'DS2024'!$M$20:$M$35,1)):
INDEX('DS2024'!$M$20:$M$35,MATCH(L31,'DS2024'!$M$20:$M$35,1)+1)),
IF($Y$3=Database!$A$16,
_xlfn.FORECAST.LINEAR(
L31,
INDEX('DS2024'!$Q$20:$Q$35,MATCH(L31,'DS2024'!$P$20:$P$35,1)):
INDEX('DS2024'!$Q$20:$Q$35,MATCH(L31,'DS2024'!$P$20:$P$35,1)+1),
INDEX('DS2024'!$P$20:$P$35,MATCH(L31,'DS2024'!$P$20:$P$35,1)):
INDEX('DS2024'!$P$20:$P$35,MATCH(L31,'DS2024'!$P$20:$P$35,1)+1)),
IF($Y$3=Database!$A$17,
_xlfn.FORECAST.LINEAR(
L31,
INDEX('DS2024'!$T$20:$T$35,MATCH(L31,'DS2024'!$S$20:$S$35,1)):
INDEX('DS2024'!$T$20:$T$35,MATCH(L31,'DS2024'!$S$20:$S$35,1)+1),
INDEX('DS2024'!$S$20:$S$35,MATCH(L31,'DS2024'!$S$20:$S$35,1)):
INDEX('DS2024'!$S$20:$S$35,MATCH(L31,'DS2024'!$S$20:$S$35,1)+1)),
IF($Y$3=Database!$A$18,
_xlfn.FORECAST.LINEAR(
L31,
INDEX('DS2024'!$W$20:$W$35,MATCH(L31,'DS2024'!$V$20:$V$35,1)):
INDEX('DS2024'!$W$20:$W$35,MATCH(L31,'DS2024'!$V$20:$V$35,1)+1),
INDEX('DS2024'!$V$20:$V$35,MATCH(L31,'DS2024'!$V$20:$V$35,1)):
INDEX('DS2024'!$V$20:$V$35,MATCH(L31,'DS2024'!$V$20:$V$35,1)+1)),
IF($Y$3=Database!$A$19,
_xlfn.FORECAST.LINEAR(
L31,
INDEX('DS2024'!$Z$20:$Z$35,MATCH(L31,'DS2024'!$Y$20:$Y$35,1)):
INDEX('DS2024'!$Z$20:$Z$35,MATCH(L31,'DS2024'!$Y$20:$Y$35,1)+1),
INDEX('DS2024'!$Y$20:$Y$35,MATCH(L31,'DS2024'!$Y$20:$Y$35,1)):
INDEX('DS2024'!$Y$20:$Y$35,MATCH(L31,'DS2024'!$Y$20:$Y$35,1)+1)),
IF($Y$3=Database!$A$20,
_xlfn.FORECAST.LINEAR(
L31,
INDEX('DS2024'!$AC$20:$AC$35,MATCH(L31,'DS2024'!$AB$20:$AB$35,1)):
INDEX('DS2024'!$AC$20:$AC$35,MATCH(L31,'DS2024'!$AB$20:$AB$35,1)+1),
INDEX('DS2024'!$AB$20:$AB$35,MATCH(L31,'DS2024'!$AB$20:$AB$35,1)):
INDEX('DS2024'!$AB$20:$AB$35,MATCH(L31,'DS2024'!$AB$20:$AB$35,1)+1)),
IF($Y$3=Database!$A$2,
_xlfn.FORECAST.LINEAR(
L31,
INDEX('DS2024'!$B$5:$B$15,MATCH(L31,'DS2024'!$A$5:$A$15,1)):
INDEX('DS2024'!$B$5:$B$15,MATCH(L31,'DS2024'!$A$5:$A$15,1)+1),
INDEX('DS2024'!$A$5:$A$15,MATCH(L31,'DS2024'!$A$5:$A$15,1)):
INDEX('DS2024'!$A$5:$A$15,MATCH(L31,'DS2024'!$A$5:$A$15,1)+1)),
IF($Y$3=Database!$A$3,
_xlfn.FORECAST.LINEAR(
L31,
INDEX('DS2024'!$E$5:$E$15,MATCH(L31,'DS2024'!$D$5:$D$15,1)):
INDEX('DS2024'!$E$5:$E$15,MATCH(L31,'DS2024'!$D$5:$D$15,1)+1),
INDEX('DS2024'!$D$5:$D$15,MATCH(L31,'DS2024'!$D$5:$D$15,1)):
INDEX('DS2024'!$D$5:$D$15,MATCH(L31,'DS2024'!$D$5:$D$15,1)+1)),
IF($Y$3=Database!$A$4,
_xlfn.FORECAST.LINEAR(
L31,
INDEX('DS2024'!$H$5:$H$15,MATCH(L31,'DS2024'!$G$5:$G$15,1)):
INDEX('DS2024'!$H$5:$H$15,MATCH(L31,'DS2024'!$G$5:$G$15,1)+1),
INDEX('DS2024'!$G$5:$G$15,MATCH(L31,'DS2024'!$G$5:$G$15,1)):
INDEX('DS2024'!$G$5:$G$15,MATCH(L31,'DS2024'!$G$5:$G$15,1)+1)),
IF($Y$3=Database!$A$5,
_xlfn.FORECAST.LINEAR(
L31,
INDEX('DS2024'!$K$5:$K$15,MATCH(L31,'DS2024'!$J$5:$J$15,1)):
INDEX('DS2024'!$K$5:$K$15,MATCH(L31,'DS2024'!$J$5:$J$15,1)+1),
INDEX('DS2024'!$J$5:$J$15,MATCH(L31,'DS2024'!$J$5:$J$15,1)):
INDEX('DS2024'!$J$5:$J$15,MATCH(L31,'DS2024'!$J$5:$J$15,1)+1)),
IF($Y$3=Database!$A$6,
_xlfn.FORECAST.LINEAR(
L31,
INDEX('DS2024'!$N$5:$N$15,MATCH(L31,'DS2024'!$M$5:$M$15,1)):
INDEX('DS2024'!$N$5:$N$15,MATCH(L31,'DS2024'!$M$5:$M$15,1)+1),
INDEX('DS2024'!$M$5:$M$15,MATCH(L31,'DS2024'!$M$5:$M$15,1)):
INDEX('DS2024'!$M$5:$M$15,MATCH(L31,'DS2024'!$M$5:$M$15,1)+1)),
IF($Y$3=Database!$A$7,
_xlfn.FORECAST.LINEAR(
L31,
INDEX('DS2024'!$Q$5:$Q$15,MATCH(L31,'DS2024'!$P$5:$P$15,1)):
INDEX('DS2024'!$Q$5:$Q$15,MATCH(L31,'DS2024'!$P$5:$P$15,1)+1),
INDEX('DS2024'!$P$5:$P$15,MATCH(L31,'DS2024'!$P$5:$P$15,1)):
INDEX('DS2024'!$P$5:$P$15,MATCH(L31,'DS2024'!$P$5:$P$15,1)+1)),
IF($Y$3=Database!$A$8,
_xlfn.FORECAST.LINEAR(
L31,
INDEX('DS2024'!$T$5:$T$15,MATCH(L31,'DS2024'!$S$5:$S$15,1)):
INDEX('DS2024'!$T$5:$T$15,MATCH(L31,'DS2024'!$S$5:$S$15,1)+1),
INDEX('DS2024'!$S$5:$S$15,MATCH(L31,'DS2024'!$S$5:$S$15,1)):
INDEX('DS2024'!$S$5:$S$15,MATCH(L31,'DS2024'!$S$5:$S$15,1)+1)),
IF($T$3=Database!$A$9,
_xlfn.FORECAST.LINEAR(
L31,
INDEX('DS2024'!$W$5:$W$15,MATCH(L31,'DS2024'!$V$5:$V$15,1)):
INDEX('DS2024'!$W$5:$W$15,MATCH(L31,'DS2024'!$V$5:$V$15,1)+1),
INDEX('DS2024'!$V$5:$V$15,MATCH(L31,'DS2024'!$V$5:$V$15,1)):
INDEX('DS2024'!$V$5:$V$15,MATCH(L31,'DS2024'!$V$5:$V$15,1)+1)),
IF($T$3=Database!$A$10,
_xlfn.FORECAST.LINEAR(
L31,
INDEX('DS2024'!$Z$5:$Z$15,MATCH(L31,'DS2024'!$Y$5:$Y$15,1)):
INDEX('DS2024'!$Z$5:$Z$15,MATCH(L31,'DS2024'!$Y$5:$Y$15,1)+1),
INDEX('DS2024'!$Y$5:$Y$15,MATCH(L31,'DS2024'!$Y$5:$Y$15,1)):
INDEX('DS2024'!$Y$5:$Y$15,MATCH(L31,'DS2024'!$Y$5:$Y$15,1)+1))
)))))))))))))))))))</f>
        <v>0.18358591594353579</v>
      </c>
      <c r="Z31" s="50">
        <f>IF($Z$3=Database!$A$11,
_xlfn.FORECAST.LINEAR(
N31,
INDEX('DS2024'!$B$20:$B$35,MATCH(N31,'DS2024'!$A$20:$A$35,1)):
INDEX('DS2024'!$B$20:$B$35,MATCH(N31,'DS2024'!$A$20:$A$35,1)+1),
INDEX('DS2024'!$A$20:$A$35,MATCH(N31,'DS2024'!$A$20:$A$35,1)):
INDEX('DS2024'!$A$20:$A$35,MATCH(N31,'DS2024'!$A$20:$A$35,1)+1)),
IF($Z$3=Database!$A$12,
_xlfn.FORECAST.LINEAR(
N31,
INDEX('DS2024'!$E$20:$E$35,MATCH(N31,'DS2024'!$D$20:$D$35,1)):
INDEX('DS2024'!$E$20:$E$35,MATCH(N31,'DS2024'!$D$20:$D$35,1)+1),
INDEX('DS2024'!$D$20:$D$35,MATCH(N31,'DS2024'!$D$20:$D$35,1)):
INDEX('DS2024'!$D$20:$D$35,MATCH(N31,'DS2024'!$D$20:$D$35,1)+1)),
IF($Z$3=Database!$A$13,
_xlfn.FORECAST.LINEAR(
N31,
INDEX('DS2024'!$H$20:$H$35,MATCH(N31,'DS2024'!$G$20:$G$35,1)):
INDEX('DS2024'!$H$20:$H$35,MATCH(N31,'DS2024'!$G$20:$G$35,1)+1),
INDEX('DS2024'!$G$20:$G$35,MATCH(N31,'DS2024'!$G$20:$G$35,1)):
INDEX('DS2024'!$G$20:$G$35,MATCH(N31,'DS2024'!$G$20:$G$35,1)+1)),
IF($Z$3=Database!$A$14,
_xlfn.FORECAST.LINEAR(
N31,
INDEX('DS2024'!$K$20:$K$35,MATCH(N31,'DS2024'!$J$20:$J$35,1)):
INDEX('DS2024'!$K$20:$K$35,MATCH(N31,'DS2024'!$J$20:$J$35,1)+1),
INDEX('DS2024'!$J$20:$J$35,MATCH(N31,'DS2024'!$J$20:$J$35,1)):
INDEX('DS2024'!$J$20:$J$35,MATCH(N31,'DS2024'!$J$20:$J$35,1)+1)),
IF($Z$3=Database!$A$15,
_xlfn.FORECAST.LINEAR(
N31,
INDEX('DS2024'!$N$20:$N$35,MATCH(N31,'DS2024'!$M$20:$M$35,1)):
INDEX('DS2024'!$N$20:$N$35,MATCH(N31,'DS2024'!$M$20:$M$35,1)+1),
INDEX('DS2024'!$M$20:$M$35,MATCH(N31,'DS2024'!$M$20:$M$35,1)):
INDEX('DS2024'!$M$20:$M$35,MATCH(N31,'DS2024'!$M$20:$M$35,1)+1)),
IF($Z$3=Database!$A$16,
_xlfn.FORECAST.LINEAR(
N31,
INDEX('DS2024'!$Q$20:$Q$35,MATCH(N31,'DS2024'!$P$20:$P$35,1)):
INDEX('DS2024'!$Q$20:$Q$35,MATCH(N31,'DS2024'!$P$20:$P$35,1)+1),
INDEX('DS2024'!$P$20:$P$35,MATCH(N31,'DS2024'!$P$20:$P$35,1)):
INDEX('DS2024'!$P$20:$P$35,MATCH(N31,'DS2024'!$P$20:$P$35,1)+1)),
IF($Z$3=Database!$A$17,
_xlfn.FORECAST.LINEAR(
N31,
INDEX('DS2024'!$T$20:$T$35,MATCH(N31,'DS2024'!$S$20:$S$35,1)):
INDEX('DS2024'!$T$20:$T$35,MATCH(N31,'DS2024'!$S$20:$S$35,1)+1),
INDEX('DS2024'!$S$20:$S$35,MATCH(N31,'DS2024'!$S$20:$S$35,1)):
INDEX('DS2024'!$S$20:$S$35,MATCH(N31,'DS2024'!$S$20:$S$35,1)+1)),
IF($Z$3=Database!$A$18,
_xlfn.FORECAST.LINEAR(
N31,
INDEX('DS2024'!$W$20:$W$35,MATCH(N31,'DS2024'!$V$20:$V$35,1)):
INDEX('DS2024'!$W$20:$W$35,MATCH(N31,'DS2024'!$V$20:$V$35,1)+1),
INDEX('DS2024'!$V$20:$V$35,MATCH(N31,'DS2024'!$V$20:$V$35,1)):
INDEX('DS2024'!$V$20:$V$35,MATCH(N31,'DS2024'!$V$20:$V$35,1)+1)),
IF($Z$3=Database!$A$19,
_xlfn.FORECAST.LINEAR(
N31,
INDEX('DS2024'!$Z$20:$Z$35,MATCH(N31,'DS2024'!$Y$20:$Y$35,1)):
INDEX('DS2024'!$Z$20:$Z$35,MATCH(N31,'DS2024'!$Y$20:$Y$35,1)+1),
INDEX('DS2024'!$Y$20:$Y$35,MATCH(N31,'DS2024'!$Y$20:$Y$35,1)):
INDEX('DS2024'!$Y$20:$Y$35,MATCH(N31,'DS2024'!$Y$20:$Y$35,1)+1)),
IF($Z$3=Database!$A$20,
_xlfn.FORECAST.LINEAR(
N31,
INDEX('DS2024'!$AC$20:$AC$35,MATCH(N31,'DS2024'!$AB$20:$AB$35,1)):
INDEX('DS2024'!$AC$20:$AC$35,MATCH(N31,'DS2024'!$AB$20:$AB$35,1)+1),
INDEX('DS2024'!$AB$20:$AB$35,MATCH(N31,'DS2024'!$AB$20:$AB$35,1)):
INDEX('DS2024'!$AB$20:$AB$35,MATCH(N31,'DS2024'!$AB$20:$AB$35,1)+1)),
IF($Z$3=Database!$A$2,
_xlfn.FORECAST.LINEAR(
N31,
INDEX('DS2024'!$B$5:$B$15,MATCH(N31,'DS2024'!$A$5:$A$15,1)):
INDEX('DS2024'!$B$5:$B$15,MATCH(N31,'DS2024'!$A$5:$A$15,1)+1),
INDEX('DS2024'!$A$5:$A$15,MATCH(N31,'DS2024'!$A$5:$A$15,1)):
INDEX('DS2024'!$A$5:$A$15,MATCH(N31,'DS2024'!$A$5:$A$15,1)+1)),
IF($Z$3=Database!$A$3,
_xlfn.FORECAST.LINEAR(
N31,
INDEX('DS2024'!$E$5:$E$15,MATCH(N31,'DS2024'!$D$5:$D$15,1)):
INDEX('DS2024'!$E$5:$E$15,MATCH(N31,'DS2024'!$D$5:$D$15,1)+1),
INDEX('DS2024'!$D$5:$D$15,MATCH(N31,'DS2024'!$D$5:$D$15,1)):
INDEX('DS2024'!$D$5:$D$15,MATCH(N31,'DS2024'!$D$5:$D$15,1)+1)),
IF($Z$3=Database!$A$4,
_xlfn.FORECAST.LINEAR(
N31,
INDEX('DS2024'!$H$5:$H$15,MATCH(N31,'DS2024'!$G$5:$G$15,1)):
INDEX('DS2024'!$H$5:$H$15,MATCH(N31,'DS2024'!$G$5:$G$15,1)+1),
INDEX('DS2024'!$G$5:$G$15,MATCH(N31,'DS2024'!$G$5:$G$15,1)):
INDEX('DS2024'!$G$5:$G$15,MATCH(N31,'DS2024'!$G$5:$G$15,1)+1)),
IF($Z$3=Database!$A$5,
_xlfn.FORECAST.LINEAR(
N31,
INDEX('DS2024'!$K$5:$K$15,MATCH(N31,'DS2024'!$J$5:$J$15,1)):
INDEX('DS2024'!$K$5:$K$15,MATCH(N31,'DS2024'!$J$5:$J$15,1)+1),
INDEX('DS2024'!$J$5:$J$15,MATCH(N31,'DS2024'!$J$5:$J$15,1)):
INDEX('DS2024'!$J$5:$J$15,MATCH(N31,'DS2024'!$J$5:$J$15,1)+1)),
IF($Z$3=Database!$A$6,
_xlfn.FORECAST.LINEAR(
N31,
INDEX('DS2024'!$N$5:$N$15,MATCH(N31,'DS2024'!$M$5:$M$15,1)):
INDEX('DS2024'!$N$5:$N$15,MATCH(N31,'DS2024'!$M$5:$M$15,1)+1),
INDEX('DS2024'!$M$5:$M$15,MATCH(N31,'DS2024'!$M$5:$M$15,1)):
INDEX('DS2024'!$M$5:$M$15,MATCH(N31,'DS2024'!$M$5:$M$15,1)+1)),
IF($Z$3=Database!$A$7,
_xlfn.FORECAST.LINEAR(
N31,
INDEX('DS2024'!$Q$5:$Q$15,MATCH(N31,'DS2024'!$P$5:$P$15,1)):
INDEX('DS2024'!$Q$5:$Q$15,MATCH(N31,'DS2024'!$P$5:$P$15,1)+1),
INDEX('DS2024'!$P$5:$P$15,MATCH(N31,'DS2024'!$P$5:$P$15,1)):
INDEX('DS2024'!$P$5:$P$15,MATCH(N31,'DS2024'!$P$5:$P$15,1)+1)),
IF($Z$3=Database!$A$8,
_xlfn.FORECAST.LINEAR(
N31,
INDEX('DS2024'!$T$5:$T$15,MATCH(N31,'DS2024'!$S$5:$S$15,1)):
INDEX('DS2024'!$T$5:$T$15,MATCH(N31,'DS2024'!$S$5:$S$15,1)+1),
INDEX('DS2024'!$S$5:$S$15,MATCH(N31,'DS2024'!$S$5:$S$15,1)):
INDEX('DS2024'!$S$5:$S$15,MATCH(N31,'DS2024'!$S$5:$S$15,1)+1)),
IF($Z$3=Database!$A$9,
_xlfn.FORECAST.LINEAR(
N31,
INDEX('DS2024'!$W$5:$W$15,MATCH(N31,'DS2024'!$V$5:$V$15,1)):
INDEX('DS2024'!$W$5:$W$15,MATCH(N31,'DS2024'!$V$5:$V$15,1)+1),
INDEX('DS2024'!$V$5:$V$15,MATCH(N31,'DS2024'!$V$5:$V$15,1)):
INDEX('DS2024'!$V$5:$V$15,MATCH(N31,'DS2024'!$V$5:$V$15,1)+1)),
IF($Z$3=Database!$A$10,
_xlfn.FORECAST.LINEAR(
N31,
INDEX('DS2024'!$Z$5:$Z$15,MATCH(N31,'DS2024'!$Y$5:$Y$15,1)):
INDEX('DS2024'!$Z$5:$Z$15,MATCH(N31,'DS2024'!$Y$5:$Y$15,1)+1),
INDEX('DS2024'!$Y$5:$Y$15,MATCH(N31,'DS2024'!$Y$5:$Y$15,1)):
INDEX('DS2024'!$Y$5:$Y$15,MATCH(N31,'DS2024'!$Y$5:$Y$15,1)+1))
)))))))))))))))))))</f>
        <v>0.10343746752468125</v>
      </c>
      <c r="AA31" s="50">
        <f>IF($AA$3=Database!$A$11,
_xlfn.FORECAST.LINEAR(
P31,
INDEX('DS2024'!$B$20:$B$35,MATCH(P31,'DS2024'!$A$20:$A$35,1)):
INDEX('DS2024'!$B$20:$B$35,MATCH(P31,'DS2024'!$A$20:$A$35,1)+1),
INDEX('DS2024'!$A$20:$A$35,MATCH(P31,'DS2024'!$A$20:$A$35,1)):
INDEX('DS2024'!$A$20:$A$35,MATCH(P31,'DS2024'!$A$20:$A$35,1)+1)),
IF($AA$3=Database!$A$12,
_xlfn.FORECAST.LINEAR(
P31,
INDEX('DS2024'!$E$20:$E$35,MATCH(P31,'DS2024'!$D$20:$D$35,1)):
INDEX('DS2024'!$E$20:$E$35,MATCH(P31,'DS2024'!$D$20:$D$35,1)+1),
INDEX('DS2024'!$D$20:$D$35,MATCH(P31,'DS2024'!$D$20:$D$35,1)):
INDEX('DS2024'!$D$20:$D$35,MATCH(P31,'DS2024'!$D$20:$D$35,1)+1)),
IF($AA$3=Database!$A$13,
_xlfn.FORECAST.LINEAR(
P31,
INDEX('DS2024'!$H$20:$H$35,MATCH(P31,'DS2024'!$G$20:$G$35,1)):
INDEX('DS2024'!$H$20:$H$35,MATCH(P31,'DS2024'!$G$20:$G$35,1)+1),
INDEX('DS2024'!$G$20:$G$35,MATCH(P31,'DS2024'!$G$20:$G$35,1)):
INDEX('DS2024'!$G$20:$G$35,MATCH(P31,'DS2024'!$G$20:$G$35,1)+1)),
IF($AA$3=Database!$A$14,
_xlfn.FORECAST.LINEAR(
P31,
INDEX('DS2024'!$K$20:$K$35,MATCH(P31,'DS2024'!$J$20:$J$35,1)):
INDEX('DS2024'!$K$20:$K$35,MATCH(P31,'DS2024'!$J$20:$J$35,1)+1),
INDEX('DS2024'!$J$20:$J$35,MATCH(P31,'DS2024'!$J$20:$J$35,1)):
INDEX('DS2024'!$J$20:$J$35,MATCH(P31,'DS2024'!$J$20:$J$35,1)+1)),
IF($AA$3=Database!$A$15,
_xlfn.FORECAST.LINEAR(
P31,
INDEX('DS2024'!$N$20:$N$35,MATCH(P31,'DS2024'!$M$20:$M$35,1)):
INDEX('DS2024'!$N$20:$N$35,MATCH(P31,'DS2024'!$M$20:$M$35,1)+1),
INDEX('DS2024'!$M$20:$M$35,MATCH(P31,'DS2024'!$M$20:$M$35,1)):
INDEX('DS2024'!$M$20:$M$35,MATCH(P31,'DS2024'!$M$20:$M$35,1)+1)),
IF($AA$3=Database!$A$16,
_xlfn.FORECAST.LINEAR(
P31,
INDEX('DS2024'!$Q$20:$Q$35,MATCH(P31,'DS2024'!$P$20:$P$35,1)):
INDEX('DS2024'!$Q$20:$Q$35,MATCH(P31,'DS2024'!$P$20:$P$35,1)+1),
INDEX('DS2024'!$P$20:$P$35,MATCH(P31,'DS2024'!$P$20:$P$35,1)):
INDEX('DS2024'!$P$20:$P$35,MATCH(P31,'DS2024'!$P$20:$P$35,1)+1)),
IF($AA$3=Database!$A$17,
_xlfn.FORECAST.LINEAR(
P31,
INDEX('DS2024'!$T$20:$T$35,MATCH(P31,'DS2024'!$S$20:$S$35,1)):
INDEX('DS2024'!$T$20:$T$35,MATCH(P31,'DS2024'!$S$20:$S$35,1)+1),
INDEX('DS2024'!$S$20:$S$35,MATCH(P31,'DS2024'!$S$20:$S$35,1)):
INDEX('DS2024'!$S$20:$S$35,MATCH(P31,'DS2024'!$S$20:$S$35,1)+1)),
IF($AA$3=Database!$A$18,
_xlfn.FORECAST.LINEAR(
P31,
INDEX('DS2024'!$W$20:$W$35,MATCH(P31,'DS2024'!$V$20:$V$35,1)):
INDEX('DS2024'!$W$20:$W$35,MATCH(P31,'DS2024'!$V$20:$V$35,1)+1),
INDEX('DS2024'!$V$20:$V$35,MATCH(P31,'DS2024'!$V$20:$V$35,1)):
INDEX('DS2024'!$V$20:$V$35,MATCH(P31,'DS2024'!$V$20:$V$35,1)+1)),
IF($AA$3=Database!$A$19,
_xlfn.FORECAST.LINEAR(
P31,
INDEX('DS2024'!$Z$20:$Z$35,MATCH(P31,'DS2024'!$Y$20:$Y$35,1)):
INDEX('DS2024'!$Z$20:$Z$35,MATCH(P31,'DS2024'!$Y$20:$Y$35,1)+1),
INDEX('DS2024'!$Y$20:$Y$35,MATCH(P31,'DS2024'!$Y$20:$Y$35,1)):
INDEX('DS2024'!$Y$20:$Y$35,MATCH(P31,'DS2024'!$Y$20:$Y$35,1)+1)),
IF($AA$3=Database!$A$20,
_xlfn.FORECAST.LINEAR(
P31,
INDEX('DS2024'!$AC$20:$AC$35,MATCH(P31,'DS2024'!$AB$20:$AB$35,1)):
INDEX('DS2024'!$AC$20:$AC$35,MATCH(P31,'DS2024'!$AB$20:$AB$35,1)+1),
INDEX('DS2024'!$AB$20:$AB$35,MATCH(P31,'DS2024'!$AB$20:$AB$35,1)):
INDEX('DS2024'!$AB$20:$AB$35,MATCH(P31,'DS2024'!$AB$20:$AB$35,1)+1)),
IF($AA$3=Database!$A$2,
_xlfn.FORECAST.LINEAR(
P31,
INDEX('DS2024'!$B$5:$B$15,MATCH(P31,'DS2024'!$A$5:$A$15,1)):
INDEX('DS2024'!$B$5:$B$15,MATCH(P31,'DS2024'!$A$5:$A$15,1)+1),
INDEX('DS2024'!$A$5:$A$15,MATCH(P31,'DS2024'!$A$5:$A$15,1)):
INDEX('DS2024'!$A$5:$A$15,MATCH(P31,'DS2024'!$A$5:$A$15,1)+1)),
IF($AA$3=Database!$A$3,
_xlfn.FORECAST.LINEAR(
P31,
INDEX('DS2024'!$E$5:$E$15,MATCH(P31,'DS2024'!$D$5:$D$15,1)):
INDEX('DS2024'!$E$5:$E$15,MATCH(P31,'DS2024'!$D$5:$D$15,1)+1),
INDEX('DS2024'!$D$5:$D$15,MATCH(P31,'DS2024'!$D$5:$D$15,1)):
INDEX('DS2024'!$D$5:$D$15,MATCH(P31,'DS2024'!$D$5:$D$15,1)+1)),
IF($AA$3=Database!$A$4,
_xlfn.FORECAST.LINEAR(
P31,
INDEX('DS2024'!$H$5:$H$15,MATCH(P31,'DS2024'!$G$5:$G$15,1)):
INDEX('DS2024'!$H$5:$H$15,MATCH(P31,'DS2024'!$G$5:$G$15,1)+1),
INDEX('DS2024'!$G$5:$G$15,MATCH(P31,'DS2024'!$G$5:$G$15,1)):
INDEX('DS2024'!$G$5:$G$15,MATCH(P31,'DS2024'!$G$5:$G$15,1)+1)),
IF($AA$3=Database!$A$5,
_xlfn.FORECAST.LINEAR(
P31,
INDEX('DS2024'!$K$5:$K$15,MATCH(P31,'DS2024'!$J$5:$J$15,1)):
INDEX('DS2024'!$K$5:$K$15,MATCH(P31,'DS2024'!$J$5:$J$15,1)+1),
INDEX('DS2024'!$J$5:$J$15,MATCH(P31,'DS2024'!$J$5:$J$15,1)):
INDEX('DS2024'!$J$5:$J$15,MATCH(P31,'DS2024'!$J$5:$J$15,1)+1)),
IF($AA$3=Database!$A$6,
_xlfn.FORECAST.LINEAR(
P31,
INDEX('DS2024'!$N$5:$N$15,MATCH(P31,'DS2024'!$M$5:$M$15,1)):
INDEX('DS2024'!$N$5:$N$15,MATCH(P31,'DS2024'!$M$5:$M$15,1)+1),
INDEX('DS2024'!$M$5:$M$15,MATCH(P31,'DS2024'!$M$5:$M$15,1)):
INDEX('DS2024'!$M$5:$M$15,MATCH(P31,'DS2024'!$M$5:$M$15,1)+1)),
IF($AA$3=Database!$A$7,
_xlfn.FORECAST.LINEAR(
P31,
INDEX('DS2024'!$Q$5:$Q$15,MATCH(P31,'DS2024'!$P$5:$P$15,1)):
INDEX('DS2024'!$Q$5:$Q$15,MATCH(P31,'DS2024'!$P$5:$P$15,1)+1),
INDEX('DS2024'!$P$5:$P$15,MATCH(P31,'DS2024'!$P$5:$P$15,1)):
INDEX('DS2024'!$P$5:$P$15,MATCH(P31,'DS2024'!$P$5:$P$15,1)+1)),
IF($AA$3=Database!$A$8,
_xlfn.FORECAST.LINEAR(
P31,
INDEX('DS2024'!$T$5:$T$15,MATCH(P31,'DS2024'!$S$5:$S$15,1)):
INDEX('DS2024'!$T$5:$T$15,MATCH(P31,'DS2024'!$S$5:$S$15,1)+1),
INDEX('DS2024'!$S$5:$S$15,MATCH(P31,'DS2024'!$S$5:$S$15,1)):
INDEX('DS2024'!$S$5:$S$15,MATCH(P31,'DS2024'!$S$5:$S$15,1)+1)),
IF($AA$3=Database!$A$9,
_xlfn.FORECAST.LINEAR(
P31,
INDEX('DS2024'!$W$5:$W$15,MATCH(P31,'DS2024'!$V$5:$V$15,1)):
INDEX('DS2024'!$W$5:$W$15,MATCH(P31,'DS2024'!$V$5:$V$15,1)+1),
INDEX('DS2024'!$V$5:$V$15,MATCH(P31,'DS2024'!$V$5:$V$15,1)):
INDEX('DS2024'!$V$5:$V$15,MATCH(P31,'DS2024'!$V$5:$V$15,1)+1)),
IF($AA$3=Database!$A$10,
_xlfn.FORECAST.LINEAR(
P31,
INDEX('DS2024'!$Z$5:$Z$15,MATCH(P31,'DS2024'!$Y$5:$Y$15,1)):
INDEX('DS2024'!$Z$5:$Z$15,MATCH(P31,'DS2024'!$Y$5:$Y$15,1)+1),
INDEX('DS2024'!$Y$5:$Y$15,MATCH(P31,'DS2024'!$Y$5:$Y$15,1)):
INDEX('DS2024'!$Y$5:$Y$15,MATCH(P31,'DS2024'!$Y$5:$Y$15,1)+1))
)))))))))))))))))))</f>
        <v>0.10389799752188338</v>
      </c>
      <c r="AB31" s="50">
        <f>IF($AB$3=Database!$A$11,
_xlfn.FORECAST.LINEAR(
R31,
INDEX('DS2024'!$B$20:$B$35,MATCH(R31,'DS2024'!$A$20:$A$35,1)):
INDEX('DS2024'!$B$20:$B$35,MATCH(R31,'DS2024'!$A$20:$A$35,1)+1),
INDEX('DS2024'!$A$20:$A$35,MATCH(R31,'DS2024'!$A$20:$A$35,1)):
INDEX('DS2024'!$A$20:$A$35,MATCH(R31,'DS2024'!$A$20:$A$35,1)+1)),
IF($AB$3=Database!$A$12,
_xlfn.FORECAST.LINEAR(
R31,
INDEX('DS2024'!$E$20:$E$35,MATCH(R31,'DS2024'!$D$20:$D$35,1)):
INDEX('DS2024'!$E$20:$E$35,MATCH(R31,'DS2024'!$D$20:$D$35,1)+1),
INDEX('DS2024'!$D$20:$D$35,MATCH(R31,'DS2024'!$D$20:$D$35,1)):
INDEX('DS2024'!$D$20:$D$35,MATCH(R31,'DS2024'!$D$20:$D$35,1)+1)),
IF($AB$3=Database!$A$13,
_xlfn.FORECAST.LINEAR(
R31,
INDEX('DS2024'!$H$20:$H$35,MATCH(R31,'DS2024'!$G$20:$G$35,1)):
INDEX('DS2024'!$H$20:$H$35,MATCH(R31,'DS2024'!$G$20:$G$35,1)+1),
INDEX('DS2024'!$G$20:$G$35,MATCH(R31,'DS2024'!$G$20:$G$35,1)):
INDEX('DS2024'!$G$20:$G$35,MATCH(R31,'DS2024'!$G$20:$G$35,1)+1)),
IF($AB$3=Database!$A$14,
_xlfn.FORECAST.LINEAR(
R31,
INDEX('DS2024'!$K$20:$K$35,MATCH(R31,'DS2024'!$J$20:$J$35,1)):
INDEX('DS2024'!$K$20:$K$35,MATCH(R31,'DS2024'!$J$20:$J$35,1)+1),
INDEX('DS2024'!$J$20:$J$35,MATCH(R31,'DS2024'!$J$20:$J$35,1)):
INDEX('DS2024'!$J$20:$J$35,MATCH(R31,'DS2024'!$J$20:$J$35,1)+1)),
IF($AB$3=Database!$A$15,
_xlfn.FORECAST.LINEAR(
R31,
INDEX('DS2024'!$N$20:$N$35,MATCH(R31,'DS2024'!$M$20:$M$35,1)):
INDEX('DS2024'!$N$20:$N$35,MATCH(R31,'DS2024'!$M$20:$M$35,1)+1),
INDEX('DS2024'!$M$20:$M$35,MATCH(R31,'DS2024'!$M$20:$M$35,1)):
INDEX('DS2024'!$M$20:$M$35,MATCH(R31,'DS2024'!$M$20:$M$35,1)+1)),
IF($AB$3=Database!$A$16,
_xlfn.FORECAST.LINEAR(
R31,
INDEX('DS2024'!$Q$20:$Q$35,MATCH(R31,'DS2024'!$P$20:$P$35,1)):
INDEX('DS2024'!$Q$20:$Q$35,MATCH(R31,'DS2024'!$P$20:$P$35,1)+1),
INDEX('DS2024'!$P$20:$P$35,MATCH(R31,'DS2024'!$P$20:$P$35,1)):
INDEX('DS2024'!$P$20:$P$35,MATCH(R31,'DS2024'!$P$20:$P$35,1)+1)),
IF($AB$3=Database!$A$17,
_xlfn.FORECAST.LINEAR(
R31,
INDEX('DS2024'!$T$20:$T$35,MATCH(R31,'DS2024'!$S$20:$S$35,1)):
INDEX('DS2024'!$T$20:$T$35,MATCH(R31,'DS2024'!$S$20:$S$35,1)+1),
INDEX('DS2024'!$S$20:$S$35,MATCH(R31,'DS2024'!$S$20:$S$35,1)):
INDEX('DS2024'!$S$20:$S$35,MATCH(R31,'DS2024'!$S$20:$S$35,1)+1)),
IF($AB$3=Database!$A$18,
_xlfn.FORECAST.LINEAR(
R31,
INDEX('DS2024'!$W$20:$W$35,MATCH(R31,'DS2024'!$V$20:$V$35,1)):
INDEX('DS2024'!$W$20:$W$35,MATCH(R31,'DS2024'!$V$20:$V$35,1)+1),
INDEX('DS2024'!$V$20:$V$35,MATCH(R31,'DS2024'!$V$20:$V$35,1)):
INDEX('DS2024'!$V$20:$V$35,MATCH(R31,'DS2024'!$V$20:$V$35,1)+1)),
IF($AB$3=Database!$A$19,
_xlfn.FORECAST.LINEAR(
R31,
INDEX('DS2024'!$Z$20:$Z$35,MATCH(R31,'DS2024'!$Y$20:$Y$35,1)):
INDEX('DS2024'!$Z$20:$Z$35,MATCH(R31,'DS2024'!$Y$20:$Y$35,1)+1),
INDEX('DS2024'!$Y$20:$Y$35,MATCH(R31,'DS2024'!$Y$20:$Y$35,1)):
INDEX('DS2024'!$Y$20:$Y$35,MATCH(R31,'DS2024'!$Y$20:$Y$35,1)+1)),
IF($AB$3=Database!$A$20,
_xlfn.FORECAST.LINEAR(
R31,
INDEX('DS2024'!$AC$20:$AC$35,MATCH(R31,'DS2024'!$AB$20:$AB$35,1)):
INDEX('DS2024'!$AC$20:$AC$35,MATCH(R31,'DS2024'!$AB$20:$AB$35,1)+1),
INDEX('DS2024'!$AB$20:$AB$35,MATCH(R31,'DS2024'!$AB$20:$AB$35,1)):
INDEX('DS2024'!$AB$20:$AB$35,MATCH(R31,'DS2024'!$AB$20:$AB$35,1)+1)),
IF($AB$3=Database!$A$2,
_xlfn.FORECAST.LINEAR(
R31,
INDEX('DS2024'!$B$5:$B$15,MATCH(R31,'DS2024'!$A$5:$A$15,1)):
INDEX('DS2024'!$B$5:$B$15,MATCH(R31,'DS2024'!$A$5:$A$15,1)+1),
INDEX('DS2024'!$A$5:$A$15,MATCH(R31,'DS2024'!$A$5:$A$15,1)):
INDEX('DS2024'!$A$5:$A$15,MATCH(R31,'DS2024'!$A$5:$A$15,1)+1)),
IF($AB$3=Database!$A$3,
_xlfn.FORECAST.LINEAR(
R31,
INDEX('DS2024'!$E$5:$E$15,MATCH(R31,'DS2024'!$D$5:$D$15,1)):
INDEX('DS2024'!$E$5:$E$15,MATCH(R31,'DS2024'!$D$5:$D$15,1)+1),
INDEX('DS2024'!$D$5:$D$15,MATCH(R31,'DS2024'!$D$5:$D$15,1)):
INDEX('DS2024'!$D$5:$D$15,MATCH(R31,'DS2024'!$D$5:$D$15,1)+1)),
IF($AB$3=Database!$A$4,
_xlfn.FORECAST.LINEAR(
R31,
INDEX('DS2024'!$H$5:$H$15,MATCH(R31,'DS2024'!$G$5:$G$15,1)):
INDEX('DS2024'!$H$5:$H$15,MATCH(R31,'DS2024'!$G$5:$G$15,1)+1),
INDEX('DS2024'!$G$5:$G$15,MATCH(R31,'DS2024'!$G$5:$G$15,1)):
INDEX('DS2024'!$G$5:$G$15,MATCH(R31,'DS2024'!$G$5:$G$15,1)+1)),
IF($AB$3=Database!$A$5,
_xlfn.FORECAST.LINEAR(
R31,
INDEX('DS2024'!$K$5:$K$15,MATCH(R31,'DS2024'!$J$5:$J$15,1)):
INDEX('DS2024'!$K$5:$K$15,MATCH(R31,'DS2024'!$J$5:$J$15,1)+1),
INDEX('DS2024'!$J$5:$J$15,MATCH(R31,'DS2024'!$J$5:$J$15,1)):
INDEX('DS2024'!$J$5:$J$15,MATCH(R31,'DS2024'!$J$5:$J$15,1)+1)),
IF($AB$3=Database!$A$6,
_xlfn.FORECAST.LINEAR(
R31,
INDEX('DS2024'!$N$5:$N$15,MATCH(R31,'DS2024'!$M$5:$M$15,1)):
INDEX('DS2024'!$N$5:$N$15,MATCH(R31,'DS2024'!$M$5:$M$15,1)+1),
INDEX('DS2024'!$M$5:$M$15,MATCH(R31,'DS2024'!$M$5:$M$15,1)):
INDEX('DS2024'!$M$5:$M$15,MATCH(R31,'DS2024'!$M$5:$M$15,1)+1)),
IF($AB$3=Database!$A$7,
_xlfn.FORECAST.LINEAR(
R31,
INDEX('DS2024'!$Q$5:$Q$15,MATCH(R31,'DS2024'!$P$5:$P$15,1)):
INDEX('DS2024'!$Q$5:$Q$15,MATCH(R31,'DS2024'!$P$5:$P$15,1)+1),
INDEX('DS2024'!$P$5:$P$15,MATCH(R31,'DS2024'!$P$5:$P$15,1)):
INDEX('DS2024'!$P$5:$P$15,MATCH(R31,'DS2024'!$P$5:$P$15,1)+1)),
IF($AB$3=Database!$A$8,
_xlfn.FORECAST.LINEAR(
R31,
INDEX('DS2024'!$T$5:$T$15,MATCH(R31,'DS2024'!$S$5:$S$15,1)):
INDEX('DS2024'!$T$5:$T$15,MATCH(R31,'DS2024'!$S$5:$S$15,1)+1),
INDEX('DS2024'!$S$5:$S$15,MATCH(R31,'DS2024'!$S$5:$S$15,1)):
INDEX('DS2024'!$S$5:$S$15,MATCH(R31,'DS2024'!$S$5:$S$15,1)+1)),
IF($AB$3=Database!$A$9,
_xlfn.FORECAST.LINEAR(
R31,
INDEX('DS2024'!$W$5:$W$15,MATCH(R31,'DS2024'!$V$5:$V$15,1)):
INDEX('DS2024'!$W$5:$W$15,MATCH(R31,'DS2024'!$V$5:$V$15,1)+1),
INDEX('DS2024'!$V$5:$V$15,MATCH(R31,'DS2024'!$V$5:$V$15,1)):
INDEX('DS2024'!$V$5:$V$15,MATCH(R31,'DS2024'!$V$5:$V$15,1)+1)),
IF($AB$3=Database!$A$10,
_xlfn.FORECAST.LINEAR(
R31,
INDEX('DS2024'!$Z$5:$Z$15,MATCH(R31,'DS2024'!$Y$5:$Y$15,1)):
INDEX('DS2024'!$Z$5:$Z$15,MATCH(R31,'DS2024'!$Y$5:$Y$15,1)+1),
INDEX('DS2024'!$Y$5:$Y$15,MATCH(R31,'DS2024'!$Y$5:$Y$15,1)):
INDEX('DS2024'!$Y$5:$Y$15,MATCH(R31,'DS2024'!$Y$5:$Y$15,1)+1))
)))))))))))))))))))</f>
        <v>0.10493768735760822</v>
      </c>
      <c r="AC31" s="82">
        <f t="shared" si="0"/>
        <v>0.46488731623354373</v>
      </c>
      <c r="AD31" s="82">
        <f t="shared" si="1"/>
        <v>0.46571229081734711</v>
      </c>
      <c r="AE31" s="82">
        <f t="shared" si="2"/>
        <v>0.33641839389152556</v>
      </c>
      <c r="AF31" s="82">
        <f t="shared" si="3"/>
        <v>0.46497497827745693</v>
      </c>
      <c r="AG31" s="82">
        <f t="shared" si="4"/>
        <v>0.46358801524158971</v>
      </c>
      <c r="AH31" s="82">
        <f t="shared" si="5"/>
        <v>0.20113169734334405</v>
      </c>
      <c r="AI31" s="82">
        <f t="shared" si="6"/>
        <v>0.46310621377543104</v>
      </c>
      <c r="AJ31" s="83">
        <f t="shared" si="7"/>
        <v>0.4636654840245828</v>
      </c>
      <c r="AK31" s="83">
        <f t="shared" si="8"/>
        <v>0.46492808927722429</v>
      </c>
      <c r="AL31" s="42"/>
      <c r="AM31" s="42"/>
      <c r="AN31" s="42"/>
      <c r="AO31" s="42"/>
      <c r="AP31" s="42"/>
      <c r="AQ31" s="42"/>
      <c r="AR31" s="42"/>
      <c r="AS31" s="42"/>
      <c r="AT31" s="42"/>
      <c r="BD31" s="83" t="e">
        <f>#REF!/10</f>
        <v>#REF!</v>
      </c>
      <c r="BE31" s="83" t="e">
        <f>#REF!/10</f>
        <v>#REF!</v>
      </c>
      <c r="BF31" s="83" t="e">
        <f>#REF!/10</f>
        <v>#REF!</v>
      </c>
      <c r="BG31" s="83" t="e">
        <f>#REF!/10</f>
        <v>#REF!</v>
      </c>
      <c r="BH31" s="83">
        <f t="shared" si="9"/>
        <v>0</v>
      </c>
      <c r="BI31" s="83">
        <f t="shared" si="10"/>
        <v>0</v>
      </c>
      <c r="BJ31" s="83">
        <f t="shared" si="11"/>
        <v>0</v>
      </c>
      <c r="BK31" s="83">
        <f t="shared" si="12"/>
        <v>0</v>
      </c>
      <c r="BL31" s="83">
        <f t="shared" si="13"/>
        <v>0</v>
      </c>
    </row>
    <row r="32" spans="1:64" ht="14.25" customHeight="1">
      <c r="A32" s="31">
        <v>26</v>
      </c>
      <c r="B32" s="42">
        <f>'Evaluasi 100 C'!B32</f>
        <v>108.833</v>
      </c>
      <c r="C32" s="42">
        <f>'Evaluasi 100 C'!C32</f>
        <v>-0.36001655668866223</v>
      </c>
      <c r="D32" s="42">
        <f>'Evaluasi 100 C'!E32</f>
        <v>109.836</v>
      </c>
      <c r="E32" s="42">
        <f>'Evaluasi 100 C'!F32</f>
        <v>-0.36013689262147569</v>
      </c>
      <c r="F32" s="42">
        <f>'Evaluasi 100 C'!H32</f>
        <v>108.51</v>
      </c>
      <c r="G32" s="42">
        <f>'Evaluasi 100 C'!I32</f>
        <v>-0.23184312552351322</v>
      </c>
      <c r="H32" s="42">
        <f>'Evaluasi 100 C'!K32</f>
        <v>109.003</v>
      </c>
      <c r="I32" s="42">
        <f>'Evaluasi 100 C'!L32</f>
        <v>-0.3600369526094781</v>
      </c>
      <c r="J32" s="42">
        <f>'Evaluasi 100 C'!N32</f>
        <v>107.33199999999999</v>
      </c>
      <c r="K32" s="42">
        <f>'Evaluasi 100 C'!O32</f>
        <v>-0.35983647270545888</v>
      </c>
      <c r="L32" s="42">
        <f>'Evaluasi 100 C'!Q32</f>
        <v>108.718</v>
      </c>
      <c r="M32" s="42">
        <f>'Evaluasi 100 C'!R32</f>
        <v>-1.8437440076701811E-2</v>
      </c>
      <c r="N32" s="42">
        <f>'Evaluasi 100 C'!T32</f>
        <v>106.658</v>
      </c>
      <c r="O32" s="42">
        <f>'Evaluasi 100 C'!U32</f>
        <v>-0.35975560887822433</v>
      </c>
      <c r="P32" s="42">
        <f>'Evaluasi 100 C'!W32</f>
        <v>107.473</v>
      </c>
      <c r="Q32" s="42">
        <f>'Evaluasi 100 C'!X32</f>
        <v>-0.35985338932213556</v>
      </c>
      <c r="R32" s="42">
        <f>'Evaluasi 100 C'!Z32</f>
        <v>108.79300000000001</v>
      </c>
      <c r="S32" s="50">
        <f>'Evaluasi 100 C'!AA32</f>
        <v>-0.36001175764847027</v>
      </c>
      <c r="T32" s="50">
        <f>IF($T$3=Database!$A$11,
_xlfn.FORECAST.LINEAR(
B32,
INDEX('DS2024'!$B$20:$B$35,MATCH(B32,'DS2024'!$A$20:$A$35,1)):
INDEX('DS2024'!$B$20:$B$35,MATCH(B32,'DS2024'!$A$20:$A$35,1)+1),
INDEX('DS2024'!$A$20:$A$35,MATCH(B32,'DS2024'!$A$20:$A$35,1)):
INDEX('DS2024'!$A$20:$A$35,MATCH(B32,'DS2024'!$A$20:$A$35,1)+1)),
IF($T$3=Database!$A$12,
_xlfn.FORECAST.LINEAR(
B32,
INDEX('DS2024'!$E$20:$E$35,MATCH(B32,'DS2024'!$D$20:$D$35,1)):
INDEX('DS2024'!$E$20:$E$35,MATCH(B32,'DS2024'!$D$20:$D$35,1)+1),
INDEX('DS2024'!$D$20:$D$35,MATCH(B32,'DS2024'!$D$20:$D$35,1)):
INDEX('DS2024'!$D$20:$D$35,MATCH(B32,'DS2024'!$D$20:$D$35,1)+1)),
IF($T$3=Database!$A$13,
_xlfn.FORECAST.LINEAR(
B32,
INDEX('DS2024'!$H$20:$H$35,MATCH(B32,'DS2024'!$G$20:$G$35,1)):
INDEX('DS2024'!$H$20:$H$35,MATCH(B32,'DS2024'!$G$20:$G$35,1)+1),
INDEX('DS2024'!$G$20:$G$35,MATCH(B32,'DS2024'!$G$20:$G$35,1)):
INDEX('DS2024'!$G$20:$G$35,MATCH(B32,'DS2024'!$G$20:$G$35,1)+1)),
IF($T$3=Database!$A$14,
_xlfn.FORECAST.LINEAR(
B32,
INDEX('DS2024'!$K$20:$K$35,MATCH(B32,'DS2024'!$J$20:$J$35,1)):
INDEX('DS2024'!$K$20:$K$35,MATCH(B32,'DS2024'!$J$20:$J$35,1)+1),
INDEX('DS2024'!$J$20:$J$35,MATCH(B32,'DS2024'!$J$20:$J$35,1)):
INDEX('DS2024'!$J$20:$J$35,MATCH(B32,'DS2024'!$J$20:$J$35,1)+1)),
IF($T$3=Database!$A$15,
_xlfn.FORECAST.LINEAR(
B32,
INDEX('DS2024'!$N$20:$N$35,MATCH(B32,'DS2024'!$M$20:$M$35,1)):
INDEX('DS2024'!$N$20:$N$35,MATCH(B32,'DS2024'!$M$20:$M$35,1)+1),
INDEX('DS2024'!$M$20:$M$35,MATCH(B32,'DS2024'!$M$20:$M$35,1)):
INDEX('DS2024'!$M$20:$M$35,MATCH(B32,'DS2024'!$M$20:$M$35,1)+1)),
IF($T$3=Database!$A$16,
_xlfn.FORECAST.LINEAR(
B32,
INDEX('DS2024'!$Q$20:$Q$35,MATCH(B32,'DS2024'!$P$20:$P$35,1)):
INDEX('DS2024'!$Q$20:$Q$35,MATCH(B32,'DS2024'!$P$20:$P$35,1)+1),
INDEX('DS2024'!$P$20:$P$35,MATCH(B32,'DS2024'!$P$20:$P$35,1)):
INDEX('DS2024'!$P$20:$P$35,MATCH(B32,'DS2024'!$P$20:$P$35,1)+1)),
IF($T$3=Database!$A$17,
_xlfn.FORECAST.LINEAR(
B32,
INDEX('DS2024'!$T$20:$T$35,MATCH(B32,'DS2024'!$S$20:$S$35,1)):
INDEX('DS2024'!$T$20:$T$35,MATCH(B32,'DS2024'!$S$20:$S$35,1)+1),
INDEX('DS2024'!$S$20:$S$35,MATCH(B32,'DS2024'!$S$20:$S$35,1)):
INDEX('DS2024'!$S$20:$S$35,MATCH(B32,'DS2024'!$S$20:$S$35,1)+1)),
IF($T$3=Database!$A$18,
_xlfn.FORECAST.LINEAR(
B32,
INDEX('DS2024'!$W$20:$W$35,MATCH(B32,'DS2024'!$V$20:$V$35,1)):
INDEX('DS2024'!$W$20:$W$35,MATCH(B32,'DS2024'!$V$20:$V$35,1)+1),
INDEX('DS2024'!$V$20:$V$35,MATCH(B32,'DS2024'!$V$20:$V$35,1)):
INDEX('DS2024'!$V$20:$V$35,MATCH(B32,'DS2024'!$V$20:$V$35,1)+1)),
IF($T$3=Database!$A$19,
_xlfn.FORECAST.LINEAR(
B32,
INDEX('DS2024'!$Z$20:$Z$35,MATCH(B32,'DS2024'!$Y$20:$Y$35,1)):
INDEX('DS2024'!$Z$20:$Z$35,MATCH(B32,'DS2024'!$Y$20:$Y$35,1)+1),
INDEX('DS2024'!$Y$20:$Y$35,MATCH(B32,'DS2024'!$Y$20:$Y$35,1)):
INDEX('DS2024'!$Y$20:$Y$35,MATCH(B32,'DS2024'!$Y$20:$Y$35,1)+1)),
IF($T$3=Database!$A$20,
_xlfn.FORECAST.LINEAR(
B32,
INDEX('DS2024'!$AC$20:$AC$35,MATCH(B32,'DS2024'!$AB$20:$AB$35,1)):
INDEX('DS2024'!$AC$20:$AC$35,MATCH(B32,'DS2024'!$AB$20:$AB$35,1)+1),
INDEX('DS2024'!$AB$20:$AB$35,MATCH(B32,'DS2024'!$AB$20:$AB$35,1)):
INDEX('DS2024'!$AB$20:$AB$35,MATCH(B32,'DS2024'!$AB$20:$AB$35,1)+1)),
IF($T$3=Database!$A$2,
_xlfn.FORECAST.LINEAR(
B32,
INDEX('DS2024'!$B$5:$B$15,MATCH(B32,'DS2024'!$A$5:$A$15,1)):
INDEX('DS2024'!$B$5:$B$15,MATCH(B32,'DS2024'!$A$5:$A$15,1)+1),
INDEX('DS2024'!$A$5:$A$15,MATCH(B32,'DS2024'!$A$5:$A$15,1)):
INDEX('DS2024'!$A$5:$A$15,MATCH(B32,'DS2024'!$A$5:$A$15,1)+1)),
IF($T$3=Database!$A$3,
_xlfn.FORECAST.LINEAR(
B32,
INDEX('DS2024'!$E$5:$E$15,MATCH(B32,'DS2024'!$D$5:$D$15,1)):
INDEX('DS2024'!$E$5:$E$15,MATCH(B32,'DS2024'!$D$5:$D$15,1)+1),
INDEX('DS2024'!$D$5:$D$15,MATCH(B32,'DS2024'!$D$5:$D$15,1)):
INDEX('DS2024'!$D$5:$D$15,MATCH(B32,'DS2024'!$D$5:$D$15,1)+1)),
IF($T$3=Database!$A$4,
_xlfn.FORECAST.LINEAR(
B32,
INDEX('DS2024'!$H$5:$H$15,MATCH(B32,'DS2024'!$G$5:$G$15,1)):
INDEX('DS2024'!$H$5:$H$15,MATCH(B32,'DS2024'!$G$5:$G$15,1)+1),
INDEX('DS2024'!$G$5:$G$15,MATCH(B32,'DS2024'!$G$5:$G$15,1)):
INDEX('DS2024'!$G$5:$G$15,MATCH(B32,'DS2024'!$G$5:$G$15,1)+1)),
IF($T$3=Database!$A$5,
_xlfn.FORECAST.LINEAR(
B32,
INDEX('DS2024'!$K$5:$K$15,MATCH(B32,'DS2024'!$J$5:$J$15,1)):
INDEX('DS2024'!$K$5:$K$15,MATCH(B32,'DS2024'!$J$5:$J$15,1)+1),
INDEX('DS2024'!$J$5:$J$15,MATCH(B32,'DS2024'!$J$5:$J$15,1)):
INDEX('DS2024'!$J$5:$J$15,MATCH(B32,'DS2024'!$J$5:$J$15,1)+1)),
IF($T$3=Database!$A$6,
_xlfn.FORECAST.LINEAR(
B32,
INDEX('DS2024'!$N$5:$N$15,MATCH(B32,'DS2024'!$M$5:$M$15,1)):
INDEX('DS2024'!$N$5:$N$15,MATCH(B32,'DS2024'!$M$5:$M$15,1)+1),
INDEX('DS2024'!$M$5:$M$15,MATCH(B32,'DS2024'!$M$5:$M$15,1)):
INDEX('DS2024'!$M$5:$M$15,MATCH(B32,'DS2024'!$M$5:$M$15,1)+1)),
IF($T$3=Database!$A$7,
_xlfn.FORECAST.LINEAR(
B32,
INDEX('DS2024'!$Q$5:$Q$15,MATCH(B32,'DS2024'!$P$5:$P$15,1)):
INDEX('DS2024'!$Q$5:$Q$15,MATCH(B32,'DS2024'!$P$5:$P$15,1)+1),
INDEX('DS2024'!$P$5:$P$15,MATCH(B32,'DS2024'!$P$5:$P$15,1)):
INDEX('DS2024'!$P$5:$P$15,MATCH(B32,'DS2024'!$P$5:$P$15,1)+1)),
IF($T$3=Database!$A$8,
_xlfn.FORECAST.LINEAR(
B32,
INDEX('DS2024'!$T$5:$T$15,MATCH(B32,'DS2024'!$S$5:$S$15,1)):
INDEX('DS2024'!$T$5:$T$15,MATCH(B32,'DS2024'!$S$5:$S$15,1)+1),
INDEX('DS2024'!$S$5:$S$15,MATCH(B32,'DS2024'!$S$5:$S$15,1)):
INDEX('DS2024'!$S$5:$S$15,MATCH(B32,'DS2024'!$S$5:$S$15,1)+1)),
IF($T$3=Database!$A$9,
_xlfn.FORECAST.LINEAR(
B32,
INDEX('DS2024'!$W$5:$W$15,MATCH(B32,'DS2024'!$V$5:$V$15,1)):
INDEX('DS2024'!$W$5:$W$15,MATCH(B32,'DS2024'!$V$5:$V$15,1)+1),
INDEX('DS2024'!$V$5:$V$15,MATCH(B32,'DS2024'!$V$5:$V$15,1)):
INDEX('DS2024'!$V$5:$V$15,MATCH(B32,'DS2024'!$V$5:$V$15,1)+1)),
IF($T$3=Database!$A$10,
_xlfn.FORECAST.LINEAR(
B32,
INDEX('DS2024'!$Z$5:$Z$15,MATCH(B32,'DS2024'!$Y$5:$Y$15,1)):
INDEX('DS2024'!$Z$5:$Z$15,MATCH(B32,'DS2024'!$Y$5:$Y$15,1)+1),
INDEX('DS2024'!$Y$5:$Y$15,MATCH(B32,'DS2024'!$Y$5:$Y$15,1)):
INDEX('DS2024'!$Y$5:$Y$15,MATCH(B32,'DS2024'!$Y$5:$Y$15,1)+1))
)))))))))))))))))))</f>
        <v>0.10505967464726809</v>
      </c>
      <c r="U32" s="50">
        <f>IF($U$3=Database!$A$11,
_xlfn.FORECAST.LINEAR(
D32,
INDEX('DS2024'!$B$20:$B$35,MATCH(D32,'DS2024'!$A$20:$A$35,1)):
INDEX('DS2024'!$B$20:$B$35,MATCH(D32,'DS2024'!$A$20:$A$35,1)+1),
INDEX('DS2024'!$A$20:$A$35,MATCH(D32,'DS2024'!$A$20:$A$35,1)):
INDEX('DS2024'!$A$20:$A$35,MATCH(D32,'DS2024'!$A$20:$A$35,1)+1)),
IF($U$3=Database!$A$12,
_xlfn.FORECAST.LINEAR(
D32,
INDEX('DS2024'!$E$20:$E$35,MATCH(D32,'DS2024'!$D$20:$D$35,1)):
INDEX('DS2024'!$E$20:$E$35,MATCH(D32,'DS2024'!$D$20:$D$35,1)+1),
INDEX('DS2024'!$D$20:$D$35,MATCH(D32,'DS2024'!$D$20:$D$35,1)):
INDEX('DS2024'!$D$20:$D$35,MATCH(D32,'DS2024'!$D$20:$D$35,1)+1)),
IF($U$3=Database!$A$13,
_xlfn.FORECAST.LINEAR(
D32,
INDEX('DS2024'!$H$20:$H$35,MATCH(D32,'DS2024'!$G$20:$G$35,1)):
INDEX('DS2024'!$H$20:$H$35,MATCH(D32,'DS2024'!$G$20:$G$35,1)+1),
INDEX('DS2024'!$G$20:$G$35,MATCH(D32,'DS2024'!$G$20:$G$35,1)):
INDEX('DS2024'!$G$20:$G$35,MATCH(D32,'DS2024'!$G$20:$G$35,1)+1)),
IF($U$3=Database!$A$14,
_xlfn.FORECAST.LINEAR(
D32,
INDEX('DS2024'!$K$20:$K$35,MATCH(D32,'DS2024'!$J$20:$J$35,1)):
INDEX('DS2024'!$K$20:$K$35,MATCH(D32,'DS2024'!$J$20:$J$35,1)+1),
INDEX('DS2024'!$J$20:$J$35,MATCH(D32,'DS2024'!$J$20:$J$35,1)):
INDEX('DS2024'!$J$20:$J$35,MATCH(D32,'DS2024'!$J$20:$J$35,1)+1)),
IF($U$3=Database!$A$15,
_xlfn.FORECAST.LINEAR(
D32,
INDEX('DS2024'!$N$20:$N$35,MATCH(D32,'DS2024'!$M$20:$M$35,1)):
INDEX('DS2024'!$N$20:$N$35,MATCH(D32,'DS2024'!$M$20:$M$35,1)+1),
INDEX('DS2024'!$M$20:$M$35,MATCH(D32,'DS2024'!$M$20:$M$35,1)):
INDEX('DS2024'!$M$20:$M$35,MATCH(D32,'DS2024'!$M$20:$M$35,1)+1)),
IF($U$3=Database!$A$16,
_xlfn.FORECAST.LINEAR(
D32,
INDEX('DS2024'!$Q$20:$Q$35,MATCH(D32,'DS2024'!$P$20:$P$35,1)):
INDEX('DS2024'!$Q$20:$Q$35,MATCH(D32,'DS2024'!$P$20:$P$35,1)+1),
INDEX('DS2024'!$P$20:$P$35,MATCH(D32,'DS2024'!$P$20:$P$35,1)):
INDEX('DS2024'!$P$20:$P$35,MATCH(D32,'DS2024'!$P$20:$P$35,1)+1)),
IF($U$3=Database!$A$17,
_xlfn.FORECAST.LINEAR(
D32,
INDEX('DS2024'!$T$20:$T$35,MATCH(D32,'DS2024'!$S$20:$S$35,1)):
INDEX('DS2024'!$T$20:$T$35,MATCH(D32,'DS2024'!$S$20:$S$35,1)+1),
INDEX('DS2024'!$S$20:$S$35,MATCH(D32,'DS2024'!$S$20:$S$35,1)):
INDEX('DS2024'!$S$20:$S$35,MATCH(D32,'DS2024'!$S$20:$S$35,1)+1)),
IF($U$3=Database!$A$18,
_xlfn.FORECAST.LINEAR(
D32,
INDEX('DS2024'!$W$20:$W$35,MATCH(D32,'DS2024'!$V$20:$V$35,1)):
INDEX('DS2024'!$W$20:$W$35,MATCH(D32,'DS2024'!$V$20:$V$35,1)+1),
INDEX('DS2024'!$V$20:$V$35,MATCH(D32,'DS2024'!$V$20:$V$35,1)):
INDEX('DS2024'!$V$20:$V$35,MATCH(D32,'DS2024'!$V$20:$V$35,1)+1)),
IF($U$3=Database!$A$19,
_xlfn.FORECAST.LINEAR(
D32,
INDEX('DS2024'!$Z$20:$Z$35,MATCH(D32,'DS2024'!$Y$20:$Y$35,1)):
INDEX('DS2024'!$Z$20:$Z$35,MATCH(D32,'DS2024'!$Y$20:$Y$35,1)+1),
INDEX('DS2024'!$Y$20:$Y$35,MATCH(D32,'DS2024'!$Y$20:$Y$35,1)):
INDEX('DS2024'!$Y$20:$Y$35,MATCH(D32,'DS2024'!$Y$20:$Y$35,1)+1)),
IF($U$3=Database!$A$20,
_xlfn.FORECAST.LINEAR(
D32,
INDEX('DS2024'!$AC$20:$AC$35,MATCH(D32,'DS2024'!$AB$20:$AB$35,1)):
INDEX('DS2024'!$AC$20:$AC$35,MATCH(D32,'DS2024'!$AB$20:$AB$35,1)+1),
INDEX('DS2024'!$AB$20:$AB$35,MATCH(D32,'DS2024'!$AB$20:$AB$35,1)):
INDEX('DS2024'!$AB$20:$AB$35,MATCH(D32,'DS2024'!$AB$20:$AB$35,1)+1)),
IF($U$3=Database!$A$2,
_xlfn.FORECAST.LINEAR(
D32,
INDEX('DS2024'!$B$5:$B$15,MATCH(D32,'DS2024'!$A$5:$A$15,1)):
INDEX('DS2024'!$B$5:$B$15,MATCH(D32,'DS2024'!$A$5:$A$15,1)+1),
INDEX('DS2024'!$A$5:$A$15,MATCH(D32,'DS2024'!$A$5:$A$15,1)):
INDEX('DS2024'!$A$5:$A$15,MATCH(D32,'DS2024'!$A$5:$A$15,1)+1)),
IF($U$3=Database!$A$3,
_xlfn.FORECAST.LINEAR(
D32,
INDEX('DS2024'!$E$5:$E$15,MATCH(D32,'DS2024'!$D$5:$D$15,1)):
INDEX('DS2024'!$E$5:$E$15,MATCH(D32,'DS2024'!$D$5:$D$15,1)+1),
INDEX('DS2024'!$D$5:$D$15,MATCH(D32,'DS2024'!$D$5:$D$15,1)):
INDEX('DS2024'!$D$5:$D$15,MATCH(D32,'DS2024'!$D$5:$D$15,1)+1)),
IF($U$3=Database!$A$4,
_xlfn.FORECAST.LINEAR(
D32,
INDEX('DS2024'!$H$5:$H$15,MATCH(D32,'DS2024'!$G$5:$G$15,1)):
INDEX('DS2024'!$H$5:$H$15,MATCH(D32,'DS2024'!$G$5:$G$15,1)+1),
INDEX('DS2024'!$G$5:$G$15,MATCH(D32,'DS2024'!$G$5:$G$15,1)):
INDEX('DS2024'!$G$5:$G$15,MATCH(D32,'DS2024'!$G$5:$G$15,1)+1)),
IF($U$3=Database!$A$5,
_xlfn.FORECAST.LINEAR(
D32,
INDEX('DS2024'!$K$5:$K$15,MATCH(D32,'DS2024'!$J$5:$J$15,1)):
INDEX('DS2024'!$K$5:$K$15,MATCH(D32,'DS2024'!$J$5:$J$15,1)+1),
INDEX('DS2024'!$J$5:$J$15,MATCH(D32,'DS2024'!$J$5:$J$15,1)):
INDEX('DS2024'!$J$5:$J$15,MATCH(D32,'DS2024'!$J$5:$J$15,1)+1)),
IF($U$3=Database!$A$6,
_xlfn.FORECAST.LINEAR(
D32,
INDEX('DS2024'!$N$5:$N$15,MATCH(D32,'DS2024'!$M$5:$M$15,1)):
INDEX('DS2024'!$N$5:$N$15,MATCH(D32,'DS2024'!$M$5:$M$15,1)+1),
INDEX('DS2024'!$M$5:$M$15,MATCH(D32,'DS2024'!$M$5:$M$15,1)):
INDEX('DS2024'!$M$5:$M$15,MATCH(D32,'DS2024'!$M$5:$M$15,1)+1)),
IF($U$3=Database!$A$7,
_xlfn.FORECAST.LINEAR(
D32,
INDEX('DS2024'!$Q$5:$Q$15,MATCH(D32,'DS2024'!$P$5:$P$15,1)):
INDEX('DS2024'!$Q$5:$Q$15,MATCH(D32,'DS2024'!$P$5:$P$15,1)+1),
INDEX('DS2024'!$P$5:$P$15,MATCH(D32,'DS2024'!$P$5:$P$15,1)):
INDEX('DS2024'!$P$5:$P$15,MATCH(D32,'DS2024'!$P$5:$P$15,1)+1)),
IF($U$3=Database!$A$8,
_xlfn.FORECAST.LINEAR(
D32,
INDEX('DS2024'!$T$5:$T$15,MATCH(D32,'DS2024'!$S$5:$S$15,1)):
INDEX('DS2024'!$T$5:$T$15,MATCH(D32,'DS2024'!$S$5:$S$15,1)+1),
INDEX('DS2024'!$S$5:$S$15,MATCH(D32,'DS2024'!$S$5:$S$15,1)):
INDEX('DS2024'!$S$5:$S$15,MATCH(D32,'DS2024'!$S$5:$S$15,1)+1)),
IF($U$3=Database!$A$9,
_xlfn.FORECAST.LINEAR(
D32,
INDEX('DS2024'!$W$5:$W$15,MATCH(D32,'DS2024'!$V$5:$V$15,1)):
INDEX('DS2024'!$W$5:$W$15,MATCH(D32,'DS2024'!$V$5:$V$15,1)+1),
INDEX('DS2024'!$V$5:$V$15,MATCH(D32,'DS2024'!$V$5:$V$15,1)):
INDEX('DS2024'!$V$5:$V$15,MATCH(D32,'DS2024'!$V$5:$V$15,1)+1)),
IF($U$3=Database!$A$10,
_xlfn.FORECAST.LINEAR(
D32,
INDEX('DS2024'!$Z$5:$Z$15,MATCH(D32,'DS2024'!$Y$5:$Y$15,1)):
INDEX('DS2024'!$Z$5:$Z$15,MATCH(D32,'DS2024'!$Y$5:$Y$15,1)+1),
INDEX('DS2024'!$Y$5:$Y$15,MATCH(D32,'DS2024'!$Y$5:$Y$15,1)):
INDEX('DS2024'!$Y$5:$Y$15,MATCH(D32,'DS2024'!$Y$5:$Y$15,1)+1))
)))))))))))))))))))</f>
        <v>0.10562092809464807</v>
      </c>
      <c r="V32" s="50">
        <f>IF($V$3=Database!$A$11,
_xlfn.FORECAST.LINEAR(
F32,
INDEX('DS2024'!$B$20:$B$35,MATCH(F32,'DS2024'!$A$20:$A$35,1)):
INDEX('DS2024'!$B$20:$B$35,MATCH(F32,'DS2024'!$A$20:$A$35,1)+1),
INDEX('DS2024'!$A$20:$A$35,MATCH(F32,'DS2024'!$A$20:$A$35,1)):
INDEX('DS2024'!$A$20:$A$35,MATCH(F32,'DS2024'!$A$20:$A$35,1)+1)),
IF($V$3=Database!$A$12,
_xlfn.FORECAST.LINEAR(
F32,
INDEX('DS2024'!$E$20:$E$35,MATCH(F32,'DS2024'!$D$20:$D$35,1)):
INDEX('DS2024'!$E$20:$E$35,MATCH(F32,'DS2024'!$D$20:$D$35,1)+1),
INDEX('DS2024'!$D$20:$D$35,MATCH(F32,'DS2024'!$D$20:$D$35,1)):
INDEX('DS2024'!$D$20:$D$35,MATCH(F32,'DS2024'!$D$20:$D$35,1)+1)),
IF($V$3=Database!$A$13,
_xlfn.FORECAST.LINEAR(
F32,
INDEX('DS2024'!$H$20:$H$35,MATCH(F32,'DS2024'!$G$20:$G$35,1)):
INDEX('DS2024'!$H$20:$H$35,MATCH(F32,'DS2024'!$G$20:$G$35,1)+1),
INDEX('DS2024'!$G$20:$G$35,MATCH(F32,'DS2024'!$G$20:$G$35,1)):
INDEX('DS2024'!$G$20:$G$35,MATCH(F32,'DS2024'!$G$20:$G$35,1)+1)),
IF($V$3=Database!$A$14,
_xlfn.FORECAST.LINEAR(
F32,
INDEX('DS2024'!$K$20:$K$35,MATCH(F32,'DS2024'!$J$20:$J$35,1)):
INDEX('DS2024'!$K$20:$K$35,MATCH(F32,'DS2024'!$J$20:$J$35,1)+1),
INDEX('DS2024'!$J$20:$J$35,MATCH(F32,'DS2024'!$J$20:$J$35,1)):
INDEX('DS2024'!$J$20:$J$35,MATCH(F32,'DS2024'!$J$20:$J$35,1)+1)),
IF($V$3=Database!$A$15,
_xlfn.FORECAST.LINEAR(
F32,
INDEX('DS2024'!$N$20:$N$35,MATCH(F32,'DS2024'!$M$20:$M$35,1)):
INDEX('DS2024'!$N$20:$N$35,MATCH(F32,'DS2024'!$M$20:$M$35,1)+1),
INDEX('DS2024'!$M$20:$M$35,MATCH(F32,'DS2024'!$M$20:$M$35,1)):
INDEX('DS2024'!$M$20:$M$35,MATCH(F32,'DS2024'!$M$20:$M$35,1)+1)),
IF($V$3=Database!$A$16,
_xlfn.FORECAST.LINEAR(
F32,
INDEX('DS2024'!$Q$20:$Q$35,MATCH(F32,'DS2024'!$P$20:$P$35,1)):
INDEX('DS2024'!$Q$20:$Q$35,MATCH(F32,'DS2024'!$P$20:$P$35,1)+1),
INDEX('DS2024'!$P$20:$P$35,MATCH(F32,'DS2024'!$P$20:$P$35,1)):
INDEX('DS2024'!$P$20:$P$35,MATCH(F32,'DS2024'!$P$20:$P$35,1)+1)),
IF($V$3=Database!$A$17,
_xlfn.FORECAST.LINEAR(
F32,
INDEX('DS2024'!$T$20:$T$35,MATCH(F32,'DS2024'!$S$20:$S$35,1)):
INDEX('DS2024'!$T$20:$T$35,MATCH(F32,'DS2024'!$S$20:$S$35,1)+1),
INDEX('DS2024'!$S$20:$S$35,MATCH(F32,'DS2024'!$S$20:$S$35,1)):
INDEX('DS2024'!$S$20:$S$35,MATCH(F32,'DS2024'!$S$20:$S$35,1)+1)),
IF($V$3=Database!$A$18,
_xlfn.FORECAST.LINEAR(
F32,
INDEX('DS2024'!$W$20:$W$35,MATCH(F32,'DS2024'!$V$20:$V$35,1)):
INDEX('DS2024'!$W$20:$W$35,MATCH(F32,'DS2024'!$V$20:$V$35,1)+1),
INDEX('DS2024'!$V$20:$V$35,MATCH(F32,'DS2024'!$V$20:$V$35,1)):
INDEX('DS2024'!$V$20:$V$35,MATCH(F32,'DS2024'!$V$20:$V$35,1)+1)),
IF($V$3=Database!$A$19,
_xlfn.FORECAST.LINEAR(
F32,
INDEX('DS2024'!$Z$20:$Z$35,MATCH(F32,'DS2024'!$Y$20:$Y$35,1)):
INDEX('DS2024'!$Z$20:$Z$35,MATCH(F32,'DS2024'!$Y$20:$Y$35,1)+1),
INDEX('DS2024'!$Y$20:$Y$35,MATCH(F32,'DS2024'!$Y$20:$Y$35,1)):
INDEX('DS2024'!$Y$20:$Y$35,MATCH(F32,'DS2024'!$Y$20:$Y$35,1)+1)),
IF($V$3=Database!$A$20,
_xlfn.FORECAST.LINEAR(
F32,
INDEX('DS2024'!$AC$20:$AC$35,MATCH(F32,'DS2024'!$AB$20:$AB$35,1)):
INDEX('DS2024'!$AC$20:$AC$35,MATCH(F32,'DS2024'!$AB$20:$AB$35,1)+1),
INDEX('DS2024'!$AB$20:$AB$35,MATCH(F32,'DS2024'!$AB$20:$AB$35,1)):
INDEX('DS2024'!$AB$20:$AB$35,MATCH(F32,'DS2024'!$AB$20:$AB$35,1)+1)),
IF($V$3=Database!$A$2,
_xlfn.FORECAST.LINEAR(
F32,
INDEX('DS2024'!$B$5:$B$15,MATCH(F32,'DS2024'!$A$5:$A$15,1)):
INDEX('DS2024'!$B$5:$B$15,MATCH(F32,'DS2024'!$A$5:$A$15,1)+1),
INDEX('DS2024'!$A$5:$A$15,MATCH(F32,'DS2024'!$A$5:$A$15,1)):
INDEX('DS2024'!$A$5:$A$15,MATCH(F32,'DS2024'!$A$5:$A$15,1)+1)),
IF($V$3=Database!$A$3,
_xlfn.FORECAST.LINEAR(
F32,
INDEX('DS2024'!$E$5:$E$15,MATCH(F32,'DS2024'!$D$5:$D$15,1)):
INDEX('DS2024'!$E$5:$E$15,MATCH(F32,'DS2024'!$D$5:$D$15,1)+1),
INDEX('DS2024'!$D$5:$D$15,MATCH(F32,'DS2024'!$D$5:$D$15,1)):
INDEX('DS2024'!$D$5:$D$15,MATCH(F32,'DS2024'!$D$5:$D$15,1)+1)),
IF($V$3=Database!$A$4,
_xlfn.FORECAST.LINEAR(
F32,
INDEX('DS2024'!$H$5:$H$15,MATCH(F32,'DS2024'!$G$5:$G$15,1)):
INDEX('DS2024'!$H$5:$H$15,MATCH(F32,'DS2024'!$G$5:$G$15,1)+1),
INDEX('DS2024'!$G$5:$G$15,MATCH(F32,'DS2024'!$G$5:$G$15,1)):
INDEX('DS2024'!$G$5:$G$15,MATCH(F32,'DS2024'!$G$5:$G$15,1)+1)),
IF($V$3=Database!$A$5,
_xlfn.FORECAST.LINEAR(
F32,
INDEX('DS2024'!$K$5:$K$15,MATCH(F32,'DS2024'!$J$5:$J$15,1)):
INDEX('DS2024'!$K$5:$K$15,MATCH(F32,'DS2024'!$J$5:$J$15,1)+1),
INDEX('DS2024'!$J$5:$J$15,MATCH(F32,'DS2024'!$J$5:$J$15,1)):
INDEX('DS2024'!$J$5:$J$15,MATCH(F32,'DS2024'!$J$5:$J$15,1)+1)),
IF($V$3=Database!$A$6,
_xlfn.FORECAST.LINEAR(
F32,
INDEX('DS2024'!$N$5:$N$15,MATCH(F32,'DS2024'!$M$5:$M$15,1)):
INDEX('DS2024'!$N$5:$N$15,MATCH(F32,'DS2024'!$M$5:$M$15,1)+1),
INDEX('DS2024'!$M$5:$M$15,MATCH(F32,'DS2024'!$M$5:$M$15,1)):
INDEX('DS2024'!$M$5:$M$15,MATCH(F32,'DS2024'!$M$5:$M$15,1)+1)),
IF($V$3=Database!$A$7,
_xlfn.FORECAST.LINEAR(
F32,
INDEX('DS2024'!$Q$5:$Q$15,MATCH(F32,'DS2024'!$P$5:$P$15,1)):
INDEX('DS2024'!$Q$5:$Q$15,MATCH(F32,'DS2024'!$P$5:$P$15,1)+1),
INDEX('DS2024'!$P$5:$P$15,MATCH(F32,'DS2024'!$P$5:$P$15,1)):
INDEX('DS2024'!$P$5:$P$15,MATCH(F32,'DS2024'!$P$5:$P$15,1)+1)),
IF($V$3=Database!$A$8,
_xlfn.FORECAST.LINEAR(
F32,
INDEX('DS2024'!$T$5:$T$15,MATCH(F32,'DS2024'!$S$5:$S$15,1)):
INDEX('DS2024'!$T$5:$T$15,MATCH(F32,'DS2024'!$S$5:$S$15,1)+1),
INDEX('DS2024'!$S$5:$S$15,MATCH(F32,'DS2024'!$S$5:$S$15,1)):
INDEX('DS2024'!$S$5:$S$15,MATCH(F32,'DS2024'!$S$5:$S$15,1)+1)),
IF($V$3=Database!$A$9,
_xlfn.FORECAST.LINEAR(
F32,
INDEX('DS2024'!$W$5:$W$15,MATCH(F32,'DS2024'!$V$5:$V$15,1)):
INDEX('DS2024'!$W$5:$W$15,MATCH(F32,'DS2024'!$V$5:$V$15,1)+1),
INDEX('DS2024'!$V$5:$V$15,MATCH(F32,'DS2024'!$V$5:$V$15,1)):
INDEX('DS2024'!$V$5:$V$15,MATCH(F32,'DS2024'!$V$5:$V$15,1)+1)),
IF($V$3=Database!$A$10,
_xlfn.FORECAST.LINEAR(
F32,
INDEX('DS2024'!$Z$5:$Z$15,MATCH(F32,'DS2024'!$Y$5:$Y$15,1)):
INDEX('DS2024'!$Z$5:$Z$15,MATCH(F32,'DS2024'!$Y$5:$Y$15,1)+1),
INDEX('DS2024'!$Y$5:$Y$15,MATCH(F32,'DS2024'!$Y$5:$Y$15,1)):
INDEX('DS2024'!$Y$5:$Y$15,MATCH(F32,'DS2024'!$Y$5:$Y$15,1)+1))
)))))))))))))))))))</f>
        <v>0.10531876699184391</v>
      </c>
      <c r="W32" s="50">
        <f>IF($W$3=Database!$A$11,
_xlfn.FORECAST.LINEAR(
H32,
INDEX('DS2024'!$B$20:$B$35,MATCH(H32,'DS2024'!$A$20:$A$35,1)):
INDEX('DS2024'!$B$20:$B$35,MATCH(H32,'DS2024'!$A$20:$A$35,1)+1),
INDEX('DS2024'!$A$20:$A$35,MATCH(H32,'DS2024'!$A$20:$A$35,1)):
INDEX('DS2024'!$A$20:$A$35,MATCH(H32,'DS2024'!$A$20:$A$35,1)+1)),
IF($W$3=Database!$A$12,
_xlfn.FORECAST.LINEAR(
H32,
INDEX('DS2024'!$E$20:$E$35,MATCH(H32,'DS2024'!$D$20:$D$35,1)):
INDEX('DS2024'!$E$20:$E$35,MATCH(H32,'DS2024'!$D$20:$D$35,1)+1),
INDEX('DS2024'!$D$20:$D$35,MATCH(H32,'DS2024'!$D$20:$D$35,1)):
INDEX('DS2024'!$D$20:$D$35,MATCH(H32,'DS2024'!$D$20:$D$35,1)+1)),
IF($W$3=Database!$A$13,
_xlfn.FORECAST.LINEAR(
H32,
INDEX('DS2024'!$H$20:$H$35,MATCH(H32,'DS2024'!$G$20:$G$35,1)):
INDEX('DS2024'!$H$20:$H$35,MATCH(H32,'DS2024'!$G$20:$G$35,1)+1),
INDEX('DS2024'!$G$20:$G$35,MATCH(H32,'DS2024'!$G$20:$G$35,1)):
INDEX('DS2024'!$G$20:$G$35,MATCH(H32,'DS2024'!$G$20:$G$35,1)+1)),
IF($W$3=Database!$A$14,
_xlfn.FORECAST.LINEAR(
H32,
INDEX('DS2024'!$K$20:$K$35,MATCH(H32,'DS2024'!$J$20:$J$35,1)):
INDEX('DS2024'!$K$20:$K$35,MATCH(H32,'DS2024'!$J$20:$J$35,1)+1),
INDEX('DS2024'!$J$20:$J$35,MATCH(H32,'DS2024'!$J$20:$J$35,1)):
INDEX('DS2024'!$J$20:$J$35,MATCH(H32,'DS2024'!$J$20:$J$35,1)+1)),
IF($W$3=Database!$A$15,
_xlfn.FORECAST.LINEAR(
H32,
INDEX('DS2024'!$N$20:$N$35,MATCH(H32,'DS2024'!$M$20:$M$35,1)):
INDEX('DS2024'!$N$20:$N$35,MATCH(H32,'DS2024'!$M$20:$M$35,1)+1),
INDEX('DS2024'!$M$20:$M$35,MATCH(H32,'DS2024'!$M$20:$M$35,1)):
INDEX('DS2024'!$M$20:$M$35,MATCH(H32,'DS2024'!$M$20:$M$35,1)+1)),
IF($W$3=Database!$A$16,
_xlfn.FORECAST.LINEAR(
H32,
INDEX('DS2024'!$Q$20:$Q$35,MATCH(H32,'DS2024'!$P$20:$P$35,1)):
INDEX('DS2024'!$Q$20:$Q$35,MATCH(H32,'DS2024'!$P$20:$P$35,1)+1),
INDEX('DS2024'!$P$20:$P$35,MATCH(H32,'DS2024'!$P$20:$P$35,1)):
INDEX('DS2024'!$P$20:$P$35,MATCH(H32,'DS2024'!$P$20:$P$35,1)+1)),
IF($W$3=Database!$A$17,
_xlfn.FORECAST.LINEAR(
H32,
INDEX('DS2024'!$T$20:$T$35,MATCH(H32,'DS2024'!$S$20:$S$35,1)):
INDEX('DS2024'!$T$20:$T$35,MATCH(H32,'DS2024'!$S$20:$S$35,1)+1),
INDEX('DS2024'!$S$20:$S$35,MATCH(H32,'DS2024'!$S$20:$S$35,1)):
INDEX('DS2024'!$S$20:$S$35,MATCH(H32,'DS2024'!$S$20:$S$35,1)+1)),
IF($W$3=Database!$A$18,
_xlfn.FORECAST.LINEAR(
H32,
INDEX('DS2024'!$W$20:$W$35,MATCH(H32,'DS2024'!$V$20:$V$35,1)):
INDEX('DS2024'!$W$20:$W$35,MATCH(H32,'DS2024'!$V$20:$V$35,1)+1),
INDEX('DS2024'!$V$20:$V$35,MATCH(H32,'DS2024'!$V$20:$V$35,1)):
INDEX('DS2024'!$V$20:$V$35,MATCH(H32,'DS2024'!$V$20:$V$35,1)+1)),
IF($W$3=Database!$A$19,
_xlfn.FORECAST.LINEAR(
H32,
INDEX('DS2024'!$Z$20:$Z$35,MATCH(H32,'DS2024'!$Y$20:$Y$35,1)):
INDEX('DS2024'!$Z$20:$Z$35,MATCH(H32,'DS2024'!$Y$20:$Y$35,1)+1),
INDEX('DS2024'!$Y$20:$Y$35,MATCH(H32,'DS2024'!$Y$20:$Y$35,1)):
INDEX('DS2024'!$Y$20:$Y$35,MATCH(H32,'DS2024'!$Y$20:$Y$35,1)+1)),
IF($W$3=Database!$A$20,
_xlfn.FORECAST.LINEAR(
H32,
INDEX('DS2024'!$AC$20:$AC$35,MATCH(H32,'DS2024'!$AB$20:$AB$35,1)):
INDEX('DS2024'!$AC$20:$AC$35,MATCH(H32,'DS2024'!$AB$20:$AB$35,1)+1),
INDEX('DS2024'!$AB$20:$AB$35,MATCH(H32,'DS2024'!$AB$20:$AB$35,1)):
INDEX('DS2024'!$AB$20:$AB$35,MATCH(H32,'DS2024'!$AB$20:$AB$35,1)+1)),
IF($W$3=Database!$A$2,
_xlfn.FORECAST.LINEAR(
H32,
INDEX('DS2024'!$B$5:$B$15,MATCH(H32,'DS2024'!$A$5:$A$15,1)):
INDEX('DS2024'!$B$5:$B$15,MATCH(H32,'DS2024'!$A$5:$A$15,1)+1),
INDEX('DS2024'!$A$5:$A$15,MATCH(H32,'DS2024'!$A$5:$A$15,1)):
INDEX('DS2024'!$A$5:$A$15,MATCH(H32,'DS2024'!$A$5:$A$15,1)+1)),
IF($W$3=Database!$A$3,
_xlfn.FORECAST.LINEAR(
H32,
INDEX('DS2024'!$E$5:$E$15,MATCH(H32,'DS2024'!$D$5:$D$15,1)):
INDEX('DS2024'!$E$5:$E$15,MATCH(H32,'DS2024'!$D$5:$D$15,1)+1),
INDEX('DS2024'!$D$5:$D$15,MATCH(H32,'DS2024'!$D$5:$D$15,1)):
INDEX('DS2024'!$D$5:$D$15,MATCH(H32,'DS2024'!$D$5:$D$15,1)+1)),
IF($W$3=Database!$A$4,
_xlfn.FORECAST.LINEAR(
H32,
INDEX('DS2024'!$H$5:$H$15,MATCH(H32,'DS2024'!$G$5:$G$15,1)):
INDEX('DS2024'!$H$5:$H$15,MATCH(H32,'DS2024'!$G$5:$G$15,1)+1),
INDEX('DS2024'!$G$5:$G$15,MATCH(H32,'DS2024'!$G$5:$G$15,1)):
INDEX('DS2024'!$G$5:$G$15,MATCH(H32,'DS2024'!$G$5:$G$15,1)+1)),
IF($W$3=Database!$A$5,
_xlfn.FORECAST.LINEAR(
H32,
INDEX('DS2024'!$K$5:$K$15,MATCH(H32,'DS2024'!$J$5:$J$15,1)):
INDEX('DS2024'!$K$5:$K$15,MATCH(H32,'DS2024'!$J$5:$J$15,1)+1),
INDEX('DS2024'!$J$5:$J$15,MATCH(H32,'DS2024'!$J$5:$J$15,1)):
INDEX('DS2024'!$J$5:$J$15,MATCH(H32,'DS2024'!$J$5:$J$15,1)+1)),
IF($W$3=Database!$A$6,
_xlfn.FORECAST.LINEAR(
H32,
INDEX('DS2024'!$N$5:$N$15,MATCH(H32,'DS2024'!$M$5:$M$15,1)):
INDEX('DS2024'!$N$5:$N$15,MATCH(H32,'DS2024'!$M$5:$M$15,1)+1),
INDEX('DS2024'!$M$5:$M$15,MATCH(H32,'DS2024'!$M$5:$M$15,1)):
INDEX('DS2024'!$M$5:$M$15,MATCH(H32,'DS2024'!$M$5:$M$15,1)+1)),
IF($W$3=Database!$A$7,
_xlfn.FORECAST.LINEAR(
H32,
INDEX('DS2024'!$Q$5:$Q$15,MATCH(H32,'DS2024'!$P$5:$P$15,1)):
INDEX('DS2024'!$Q$5:$Q$15,MATCH(H32,'DS2024'!$P$5:$P$15,1)+1),
INDEX('DS2024'!$P$5:$P$15,MATCH(H32,'DS2024'!$P$5:$P$15,1)):
INDEX('DS2024'!$P$5:$P$15,MATCH(H32,'DS2024'!$P$5:$P$15,1)+1)),
IF($W$3=Database!$A$8,
_xlfn.FORECAST.LINEAR(
H32,
INDEX('DS2024'!$T$5:$T$15,MATCH(H32,'DS2024'!$S$5:$S$15,1)):
INDEX('DS2024'!$T$5:$T$15,MATCH(H32,'DS2024'!$S$5:$S$15,1)+1),
INDEX('DS2024'!$S$5:$S$15,MATCH(H32,'DS2024'!$S$5:$S$15,1)):
INDEX('DS2024'!$S$5:$S$15,MATCH(H32,'DS2024'!$S$5:$S$15,1)+1)),
IF($W$3=Database!$A$9,
_xlfn.FORECAST.LINEAR(
H32,
INDEX('DS2024'!$W$5:$W$15,MATCH(H32,'DS2024'!$V$5:$V$15,1)):
INDEX('DS2024'!$W$5:$W$15,MATCH(H32,'DS2024'!$V$5:$V$15,1)+1),
INDEX('DS2024'!$V$5:$V$15,MATCH(H32,'DS2024'!$V$5:$V$15,1)):
INDEX('DS2024'!$V$5:$V$15,MATCH(H32,'DS2024'!$V$5:$V$15,1)+1)),
IF($W$3=Database!$A$10,
_xlfn.FORECAST.LINEAR(
H32,
INDEX('DS2024'!$Z$5:$Z$15,MATCH(H32,'DS2024'!$Y$5:$Y$15,1)):
INDEX('DS2024'!$Z$5:$Z$15,MATCH(H32,'DS2024'!$Y$5:$Y$15,1)+1),
INDEX('DS2024'!$Y$5:$Y$15,MATCH(H32,'DS2024'!$Y$5:$Y$15,1)):
INDEX('DS2024'!$Y$5:$Y$15,MATCH(H32,'DS2024'!$Y$5:$Y$15,1)+1))
)))))))))))))))))))</f>
        <v>0.10515480235021385</v>
      </c>
      <c r="X32" s="50">
        <f>IF($X$3=Database!$A$11,
_xlfn.FORECAST.LINEAR(
J32,
INDEX('DS2024'!$B$20:$B$35,MATCH(J32,'DS2024'!$A$20:$A$35,1)):
INDEX('DS2024'!$B$20:$B$35,MATCH(J32,'DS2024'!$A$20:$A$35,1)+1),
INDEX('DS2024'!$A$20:$A$35,MATCH(J32,'DS2024'!$A$20:$A$35,1)):
INDEX('DS2024'!$A$20:$A$35,MATCH(J32,'DS2024'!$A$20:$A$35,1)+1)),
IF($X$3=Database!$A$12,
_xlfn.FORECAST.LINEAR(
J32,
INDEX('DS2024'!$E$20:$E$35,MATCH(J32,'DS2024'!$D$20:$D$35,1)):
INDEX('DS2024'!$E$20:$E$35,MATCH(J32,'DS2024'!$D$20:$D$35,1)+1),
INDEX('DS2024'!$D$20:$D$35,MATCH(J32,'DS2024'!$D$20:$D$35,1)):
INDEX('DS2024'!$D$20:$D$35,MATCH(J32,'DS2024'!$D$20:$D$35,1)+1)),
IF($X$3=Database!$A$13,
_xlfn.FORECAST.LINEAR(
J32,
INDEX('DS2024'!$H$20:$H$35,MATCH(J32,'DS2024'!$G$20:$G$35,1)):
INDEX('DS2024'!$H$20:$H$35,MATCH(J32,'DS2024'!$G$20:$G$35,1)+1),
INDEX('DS2024'!$G$20:$G$35,MATCH(J32,'DS2024'!$G$20:$G$35,1)):
INDEX('DS2024'!$G$20:$G$35,MATCH(J32,'DS2024'!$G$20:$G$35,1)+1)),
IF($X$3=Database!$A$14,
_xlfn.FORECAST.LINEAR(
J32,
INDEX('DS2024'!$K$20:$K$35,MATCH(J32,'DS2024'!$J$20:$J$35,1)):
INDEX('DS2024'!$K$20:$K$35,MATCH(J32,'DS2024'!$J$20:$J$35,1)+1),
INDEX('DS2024'!$J$20:$J$35,MATCH(J32,'DS2024'!$J$20:$J$35,1)):
INDEX('DS2024'!$J$20:$J$35,MATCH(J32,'DS2024'!$J$20:$J$35,1)+1)),
IF($X$3=Database!$A$15,
_xlfn.FORECAST.LINEAR(
J32,
INDEX('DS2024'!$N$20:$N$35,MATCH(J32,'DS2024'!$M$20:$M$35,1)):
INDEX('DS2024'!$N$20:$N$35,MATCH(J32,'DS2024'!$M$20:$M$35,1)+1),
INDEX('DS2024'!$M$20:$M$35,MATCH(J32,'DS2024'!$M$20:$M$35,1)):
INDEX('DS2024'!$M$20:$M$35,MATCH(J32,'DS2024'!$M$20:$M$35,1)+1)),
IF($X$3=Database!$A$16,
_xlfn.FORECAST.LINEAR(
J32,
INDEX('DS2024'!$Q$20:$Q$35,MATCH(J32,'DS2024'!$P$20:$P$35,1)):
INDEX('DS2024'!$Q$20:$Q$35,MATCH(J32,'DS2024'!$P$20:$P$35,1)+1),
INDEX('DS2024'!$P$20:$P$35,MATCH(J32,'DS2024'!$P$20:$P$35,1)):
INDEX('DS2024'!$P$20:$P$35,MATCH(J32,'DS2024'!$P$20:$P$35,1)+1)),
IF($X$3=Database!$A$17,
_xlfn.FORECAST.LINEAR(
J32,
INDEX('DS2024'!$T$20:$T$35,MATCH(J32,'DS2024'!$S$20:$S$35,1)):
INDEX('DS2024'!$T$20:$T$35,MATCH(J32,'DS2024'!$S$20:$S$35,1)+1),
INDEX('DS2024'!$S$20:$S$35,MATCH(J32,'DS2024'!$S$20:$S$35,1)):
INDEX('DS2024'!$S$20:$S$35,MATCH(J32,'DS2024'!$S$20:$S$35,1)+1)),
IF($X$3=Database!$A$18,
_xlfn.FORECAST.LINEAR(
J32,
INDEX('DS2024'!$W$20:$W$35,MATCH(J32,'DS2024'!$V$20:$V$35,1)):
INDEX('DS2024'!$W$20:$W$35,MATCH(J32,'DS2024'!$V$20:$V$35,1)+1),
INDEX('DS2024'!$V$20:$V$35,MATCH(J32,'DS2024'!$V$20:$V$35,1)):
INDEX('DS2024'!$V$20:$V$35,MATCH(J32,'DS2024'!$V$20:$V$35,1)+1)),
IF($X$3=Database!$A$19,
_xlfn.FORECAST.LINEAR(
J32,
INDEX('DS2024'!$Z$20:$Z$35,MATCH(J32,'DS2024'!$Y$20:$Y$35,1)):
INDEX('DS2024'!$Z$20:$Z$35,MATCH(J32,'DS2024'!$Y$20:$Y$35,1)+1),
INDEX('DS2024'!$Y$20:$Y$35,MATCH(J32,'DS2024'!$Y$20:$Y$35,1)):
INDEX('DS2024'!$Y$20:$Y$35,MATCH(J32,'DS2024'!$Y$20:$Y$35,1)+1)),
IF($X$3=Database!$A$20,
_xlfn.FORECAST.LINEAR(
J32,
INDEX('DS2024'!$AC$20:$AC$35,MATCH(J32,'DS2024'!$AB$20:$AB$35,1)):
INDEX('DS2024'!$AC$20:$AC$35,MATCH(J32,'DS2024'!$AB$20:$AB$35,1)+1),
INDEX('DS2024'!$AB$20:$AB$35,MATCH(J32,'DS2024'!$AB$20:$AB$35,1)):
INDEX('DS2024'!$AB$20:$AB$35,MATCH(J32,'DS2024'!$AB$20:$AB$35,1)+1)),
IF($X$3=Database!$A$2,
_xlfn.FORECAST.LINEAR(
J32,
INDEX('DS2024'!$B$5:$B$15,MATCH(J32,'DS2024'!$A$5:$A$15,1)):
INDEX('DS2024'!$B$5:$B$15,MATCH(J32,'DS2024'!$A$5:$A$15,1)+1),
INDEX('DS2024'!$A$5:$A$15,MATCH(J32,'DS2024'!$A$5:$A$15,1)):
INDEX('DS2024'!$A$5:$A$15,MATCH(J32,'DS2024'!$A$5:$A$15,1)+1)),
IF($X$3=Database!$A$3,
_xlfn.FORECAST.LINEAR(
J32,
INDEX('DS2024'!$E$5:$E$15,MATCH(J32,'DS2024'!$D$5:$D$15,1)):
INDEX('DS2024'!$E$5:$E$15,MATCH(J32,'DS2024'!$D$5:$D$15,1)+1),
INDEX('DS2024'!$D$5:$D$15,MATCH(J32,'DS2024'!$D$5:$D$15,1)):
INDEX('DS2024'!$D$5:$D$15,MATCH(J32,'DS2024'!$D$5:$D$15,1)+1)),
IF($X$3=Database!$A$4,
_xlfn.FORECAST.LINEAR(
J32,
INDEX('DS2024'!$H$5:$H$15,MATCH(J32,'DS2024'!$G$5:$G$15,1)):
INDEX('DS2024'!$H$5:$H$15,MATCH(J32,'DS2024'!$G$5:$G$15,1)+1),
INDEX('DS2024'!$G$5:$G$15,MATCH(J32,'DS2024'!$G$5:$G$15,1)):
INDEX('DS2024'!$G$5:$G$15,MATCH(J32,'DS2024'!$G$5:$G$15,1)+1)),
IF($X$3=Database!$A$5,
_xlfn.FORECAST.LINEAR(
J32,
INDEX('DS2024'!$K$5:$K$15,MATCH(J32,'DS2024'!$J$5:$J$15,1)):
INDEX('DS2024'!$K$5:$K$15,MATCH(J32,'DS2024'!$J$5:$J$15,1)+1),
INDEX('DS2024'!$J$5:$J$15,MATCH(J32,'DS2024'!$J$5:$J$15,1)):
INDEX('DS2024'!$J$5:$J$15,MATCH(J32,'DS2024'!$J$5:$J$15,1)+1)),
IF($X$3=Database!$A$6,
_xlfn.FORECAST.LINEAR(
J32,
INDEX('DS2024'!$N$5:$N$15,MATCH(J32,'DS2024'!$M$5:$M$15,1)):
INDEX('DS2024'!$N$5:$N$15,MATCH(J32,'DS2024'!$M$5:$M$15,1)+1),
INDEX('DS2024'!$M$5:$M$15,MATCH(J32,'DS2024'!$M$5:$M$15,1)):
INDEX('DS2024'!$M$5:$M$15,MATCH(J32,'DS2024'!$M$5:$M$15,1)+1)),
IF($X$3=Database!$A$7,
_xlfn.FORECAST.LINEAR(
J32,
INDEX('DS2024'!$Q$5:$Q$15,MATCH(J32,'DS2024'!$P$5:$P$15,1)):
INDEX('DS2024'!$Q$5:$Q$15,MATCH(J32,'DS2024'!$P$5:$P$15,1)+1),
INDEX('DS2024'!$P$5:$P$15,MATCH(J32,'DS2024'!$P$5:$P$15,1)):
INDEX('DS2024'!$P$5:$P$15,MATCH(J32,'DS2024'!$P$5:$P$15,1)+1)),
IF($X$3=Database!$A$8,
_xlfn.FORECAST.LINEAR(
J32,
INDEX('DS2024'!$T$5:$T$15,MATCH(J32,'DS2024'!$S$5:$S$15,1)):
INDEX('DS2024'!$T$5:$T$15,MATCH(J32,'DS2024'!$S$5:$S$15,1)+1),
INDEX('DS2024'!$S$5:$S$15,MATCH(J32,'DS2024'!$S$5:$S$15,1)):
INDEX('DS2024'!$S$5:$S$15,MATCH(J32,'DS2024'!$S$5:$S$15,1)+1)),
IF($T$3=Database!$A$9,
_xlfn.FORECAST.LINEAR(
J32,
INDEX('DS2024'!$W$5:$W$15,MATCH(J32,'DS2024'!$V$5:$V$15,1)):
INDEX('DS2024'!$W$5:$W$15,MATCH(J32,'DS2024'!$V$5:$V$15,1)+1),
INDEX('DS2024'!$V$5:$V$15,MATCH(J32,'DS2024'!$V$5:$V$15,1)):
INDEX('DS2024'!$V$5:$V$15,MATCH(J32,'DS2024'!$V$5:$V$15,1)+1)),
IF($T$3=Database!$A$10,
_xlfn.FORECAST.LINEAR(
J32,
INDEX('DS2024'!$Z$5:$Z$15,MATCH(J32,'DS2024'!$Y$5:$Y$15,1)):
INDEX('DS2024'!$Z$5:$Z$15,MATCH(J32,'DS2024'!$Y$5:$Y$15,1)+1),
INDEX('DS2024'!$Y$5:$Y$15,MATCH(J32,'DS2024'!$Y$5:$Y$15,1)):
INDEX('DS2024'!$Y$5:$Y$15,MATCH(J32,'DS2024'!$Y$5:$Y$15,1)+1))
)))))))))))))))))))</f>
        <v>0.10421975298772933</v>
      </c>
      <c r="Y32" s="50">
        <f>IF($Y$3=Database!$A$11,
_xlfn.FORECAST.LINEAR(
L32,
INDEX('DS2024'!$B$20:$B$35,MATCH(L32,'DS2024'!$A$20:$A$35,1)):
INDEX('DS2024'!$B$20:$B$35,MATCH(L32,'DS2024'!$A$20:$A$35,1)+1),
INDEX('DS2024'!$A$20:$A$35,MATCH(L32,'DS2024'!$A$20:$A$35,1)):
INDEX('DS2024'!$A$20:$A$35,MATCH(L32,'DS2024'!$A$20:$A$35,1)+1)),
IF($Y$3=Database!$A$12,
_xlfn.FORECAST.LINEAR(
L32,
INDEX('DS2024'!$E$20:$E$35,MATCH(L32,'DS2024'!$D$20:$D$35,1)):
INDEX('DS2024'!$E$20:$E$35,MATCH(L32,'DS2024'!$D$20:$D$35,1)+1),
INDEX('DS2024'!$D$20:$D$35,MATCH(L32,'DS2024'!$D$20:$D$35,1)):
INDEX('DS2024'!$D$20:$D$35,MATCH(L32,'DS2024'!$D$20:$D$35,1)+1)),
IF($Y$3=Database!$A$13,
_xlfn.FORECAST.LINEAR(
L32,
INDEX('DS2024'!$H$20:$H$35,MATCH(L32,'DS2024'!$G$20:$G$35,1)):
INDEX('DS2024'!$H$20:$H$35,MATCH(L32,'DS2024'!$G$20:$G$35,1)+1),
INDEX('DS2024'!$G$20:$G$35,MATCH(L32,'DS2024'!$G$20:$G$35,1)):
INDEX('DS2024'!$G$20:$G$35,MATCH(L32,'DS2024'!$G$20:$G$35,1)+1)),
IF($Y$3=Database!$A$14,
_xlfn.FORECAST.LINEAR(
L32,
INDEX('DS2024'!$K$20:$K$35,MATCH(L32,'DS2024'!$J$20:$J$35,1)):
INDEX('DS2024'!$K$20:$K$35,MATCH(L32,'DS2024'!$J$20:$J$35,1)+1),
INDEX('DS2024'!$J$20:$J$35,MATCH(L32,'DS2024'!$J$20:$J$35,1)):
INDEX('DS2024'!$J$20:$J$35,MATCH(L32,'DS2024'!$J$20:$J$35,1)+1)),
IF($Y$3=Database!$A$15,
_xlfn.FORECAST.LINEAR(
L32,
INDEX('DS2024'!$N$20:$N$35,MATCH(L32,'DS2024'!$M$20:$M$35,1)):
INDEX('DS2024'!$N$20:$N$35,MATCH(L32,'DS2024'!$M$20:$M$35,1)+1),
INDEX('DS2024'!$M$20:$M$35,MATCH(L32,'DS2024'!$M$20:$M$35,1)):
INDEX('DS2024'!$M$20:$M$35,MATCH(L32,'DS2024'!$M$20:$M$35,1)+1)),
IF($Y$3=Database!$A$16,
_xlfn.FORECAST.LINEAR(
L32,
INDEX('DS2024'!$Q$20:$Q$35,MATCH(L32,'DS2024'!$P$20:$P$35,1)):
INDEX('DS2024'!$Q$20:$Q$35,MATCH(L32,'DS2024'!$P$20:$P$35,1)+1),
INDEX('DS2024'!$P$20:$P$35,MATCH(L32,'DS2024'!$P$20:$P$35,1)):
INDEX('DS2024'!$P$20:$P$35,MATCH(L32,'DS2024'!$P$20:$P$35,1)+1)),
IF($Y$3=Database!$A$17,
_xlfn.FORECAST.LINEAR(
L32,
INDEX('DS2024'!$T$20:$T$35,MATCH(L32,'DS2024'!$S$20:$S$35,1)):
INDEX('DS2024'!$T$20:$T$35,MATCH(L32,'DS2024'!$S$20:$S$35,1)+1),
INDEX('DS2024'!$S$20:$S$35,MATCH(L32,'DS2024'!$S$20:$S$35,1)):
INDEX('DS2024'!$S$20:$S$35,MATCH(L32,'DS2024'!$S$20:$S$35,1)+1)),
IF($Y$3=Database!$A$18,
_xlfn.FORECAST.LINEAR(
L32,
INDEX('DS2024'!$W$20:$W$35,MATCH(L32,'DS2024'!$V$20:$V$35,1)):
INDEX('DS2024'!$W$20:$W$35,MATCH(L32,'DS2024'!$V$20:$V$35,1)+1),
INDEX('DS2024'!$V$20:$V$35,MATCH(L32,'DS2024'!$V$20:$V$35,1)):
INDEX('DS2024'!$V$20:$V$35,MATCH(L32,'DS2024'!$V$20:$V$35,1)+1)),
IF($Y$3=Database!$A$19,
_xlfn.FORECAST.LINEAR(
L32,
INDEX('DS2024'!$Z$20:$Z$35,MATCH(L32,'DS2024'!$Y$20:$Y$35,1)):
INDEX('DS2024'!$Z$20:$Z$35,MATCH(L32,'DS2024'!$Y$20:$Y$35,1)+1),
INDEX('DS2024'!$Y$20:$Y$35,MATCH(L32,'DS2024'!$Y$20:$Y$35,1)):
INDEX('DS2024'!$Y$20:$Y$35,MATCH(L32,'DS2024'!$Y$20:$Y$35,1)+1)),
IF($Y$3=Database!$A$20,
_xlfn.FORECAST.LINEAR(
L32,
INDEX('DS2024'!$AC$20:$AC$35,MATCH(L32,'DS2024'!$AB$20:$AB$35,1)):
INDEX('DS2024'!$AC$20:$AC$35,MATCH(L32,'DS2024'!$AB$20:$AB$35,1)+1),
INDEX('DS2024'!$AB$20:$AB$35,MATCH(L32,'DS2024'!$AB$20:$AB$35,1)):
INDEX('DS2024'!$AB$20:$AB$35,MATCH(L32,'DS2024'!$AB$20:$AB$35,1)+1)),
IF($Y$3=Database!$A$2,
_xlfn.FORECAST.LINEAR(
L32,
INDEX('DS2024'!$B$5:$B$15,MATCH(L32,'DS2024'!$A$5:$A$15,1)):
INDEX('DS2024'!$B$5:$B$15,MATCH(L32,'DS2024'!$A$5:$A$15,1)+1),
INDEX('DS2024'!$A$5:$A$15,MATCH(L32,'DS2024'!$A$5:$A$15,1)):
INDEX('DS2024'!$A$5:$A$15,MATCH(L32,'DS2024'!$A$5:$A$15,1)+1)),
IF($Y$3=Database!$A$3,
_xlfn.FORECAST.LINEAR(
L32,
INDEX('DS2024'!$E$5:$E$15,MATCH(L32,'DS2024'!$D$5:$D$15,1)):
INDEX('DS2024'!$E$5:$E$15,MATCH(L32,'DS2024'!$D$5:$D$15,1)+1),
INDEX('DS2024'!$D$5:$D$15,MATCH(L32,'DS2024'!$D$5:$D$15,1)):
INDEX('DS2024'!$D$5:$D$15,MATCH(L32,'DS2024'!$D$5:$D$15,1)+1)),
IF($Y$3=Database!$A$4,
_xlfn.FORECAST.LINEAR(
L32,
INDEX('DS2024'!$H$5:$H$15,MATCH(L32,'DS2024'!$G$5:$G$15,1)):
INDEX('DS2024'!$H$5:$H$15,MATCH(L32,'DS2024'!$G$5:$G$15,1)+1),
INDEX('DS2024'!$G$5:$G$15,MATCH(L32,'DS2024'!$G$5:$G$15,1)):
INDEX('DS2024'!$G$5:$G$15,MATCH(L32,'DS2024'!$G$5:$G$15,1)+1)),
IF($Y$3=Database!$A$5,
_xlfn.FORECAST.LINEAR(
L32,
INDEX('DS2024'!$K$5:$K$15,MATCH(L32,'DS2024'!$J$5:$J$15,1)):
INDEX('DS2024'!$K$5:$K$15,MATCH(L32,'DS2024'!$J$5:$J$15,1)+1),
INDEX('DS2024'!$J$5:$J$15,MATCH(L32,'DS2024'!$J$5:$J$15,1)):
INDEX('DS2024'!$J$5:$J$15,MATCH(L32,'DS2024'!$J$5:$J$15,1)+1)),
IF($Y$3=Database!$A$6,
_xlfn.FORECAST.LINEAR(
L32,
INDEX('DS2024'!$N$5:$N$15,MATCH(L32,'DS2024'!$M$5:$M$15,1)):
INDEX('DS2024'!$N$5:$N$15,MATCH(L32,'DS2024'!$M$5:$M$15,1)+1),
INDEX('DS2024'!$M$5:$M$15,MATCH(L32,'DS2024'!$M$5:$M$15,1)):
INDEX('DS2024'!$M$5:$M$15,MATCH(L32,'DS2024'!$M$5:$M$15,1)+1)),
IF($Y$3=Database!$A$7,
_xlfn.FORECAST.LINEAR(
L32,
INDEX('DS2024'!$Q$5:$Q$15,MATCH(L32,'DS2024'!$P$5:$P$15,1)):
INDEX('DS2024'!$Q$5:$Q$15,MATCH(L32,'DS2024'!$P$5:$P$15,1)+1),
INDEX('DS2024'!$P$5:$P$15,MATCH(L32,'DS2024'!$P$5:$P$15,1)):
INDEX('DS2024'!$P$5:$P$15,MATCH(L32,'DS2024'!$P$5:$P$15,1)+1)),
IF($Y$3=Database!$A$8,
_xlfn.FORECAST.LINEAR(
L32,
INDEX('DS2024'!$T$5:$T$15,MATCH(L32,'DS2024'!$S$5:$S$15,1)):
INDEX('DS2024'!$T$5:$T$15,MATCH(L32,'DS2024'!$S$5:$S$15,1)+1),
INDEX('DS2024'!$S$5:$S$15,MATCH(L32,'DS2024'!$S$5:$S$15,1)):
INDEX('DS2024'!$S$5:$S$15,MATCH(L32,'DS2024'!$S$5:$S$15,1)+1)),
IF($T$3=Database!$A$9,
_xlfn.FORECAST.LINEAR(
L32,
INDEX('DS2024'!$W$5:$W$15,MATCH(L32,'DS2024'!$V$5:$V$15,1)):
INDEX('DS2024'!$W$5:$W$15,MATCH(L32,'DS2024'!$V$5:$V$15,1)+1),
INDEX('DS2024'!$V$5:$V$15,MATCH(L32,'DS2024'!$V$5:$V$15,1)):
INDEX('DS2024'!$V$5:$V$15,MATCH(L32,'DS2024'!$V$5:$V$15,1)+1)),
IF($T$3=Database!$A$10,
_xlfn.FORECAST.LINEAR(
L32,
INDEX('DS2024'!$Z$5:$Z$15,MATCH(L32,'DS2024'!$Y$5:$Y$15,1)):
INDEX('DS2024'!$Z$5:$Z$15,MATCH(L32,'DS2024'!$Y$5:$Y$15,1)+1),
INDEX('DS2024'!$Y$5:$Y$15,MATCH(L32,'DS2024'!$Y$5:$Y$15,1)):
INDEX('DS2024'!$Y$5:$Y$15,MATCH(L32,'DS2024'!$Y$5:$Y$15,1)+1))
)))))))))))))))))))</f>
        <v>0.18435945935138162</v>
      </c>
      <c r="Z32" s="50">
        <f>IF($Z$3=Database!$A$11,
_xlfn.FORECAST.LINEAR(
N32,
INDEX('DS2024'!$B$20:$B$35,MATCH(N32,'DS2024'!$A$20:$A$35,1)):
INDEX('DS2024'!$B$20:$B$35,MATCH(N32,'DS2024'!$A$20:$A$35,1)+1),
INDEX('DS2024'!$A$20:$A$35,MATCH(N32,'DS2024'!$A$20:$A$35,1)):
INDEX('DS2024'!$A$20:$A$35,MATCH(N32,'DS2024'!$A$20:$A$35,1)+1)),
IF($Z$3=Database!$A$12,
_xlfn.FORECAST.LINEAR(
N32,
INDEX('DS2024'!$E$20:$E$35,MATCH(N32,'DS2024'!$D$20:$D$35,1)):
INDEX('DS2024'!$E$20:$E$35,MATCH(N32,'DS2024'!$D$20:$D$35,1)+1),
INDEX('DS2024'!$D$20:$D$35,MATCH(N32,'DS2024'!$D$20:$D$35,1)):
INDEX('DS2024'!$D$20:$D$35,MATCH(N32,'DS2024'!$D$20:$D$35,1)+1)),
IF($Z$3=Database!$A$13,
_xlfn.FORECAST.LINEAR(
N32,
INDEX('DS2024'!$H$20:$H$35,MATCH(N32,'DS2024'!$G$20:$G$35,1)):
INDEX('DS2024'!$H$20:$H$35,MATCH(N32,'DS2024'!$G$20:$G$35,1)+1),
INDEX('DS2024'!$G$20:$G$35,MATCH(N32,'DS2024'!$G$20:$G$35,1)):
INDEX('DS2024'!$G$20:$G$35,MATCH(N32,'DS2024'!$G$20:$G$35,1)+1)),
IF($Z$3=Database!$A$14,
_xlfn.FORECAST.LINEAR(
N32,
INDEX('DS2024'!$K$20:$K$35,MATCH(N32,'DS2024'!$J$20:$J$35,1)):
INDEX('DS2024'!$K$20:$K$35,MATCH(N32,'DS2024'!$J$20:$J$35,1)+1),
INDEX('DS2024'!$J$20:$J$35,MATCH(N32,'DS2024'!$J$20:$J$35,1)):
INDEX('DS2024'!$J$20:$J$35,MATCH(N32,'DS2024'!$J$20:$J$35,1)+1)),
IF($Z$3=Database!$A$15,
_xlfn.FORECAST.LINEAR(
N32,
INDEX('DS2024'!$N$20:$N$35,MATCH(N32,'DS2024'!$M$20:$M$35,1)):
INDEX('DS2024'!$N$20:$N$35,MATCH(N32,'DS2024'!$M$20:$M$35,1)+1),
INDEX('DS2024'!$M$20:$M$35,MATCH(N32,'DS2024'!$M$20:$M$35,1)):
INDEX('DS2024'!$M$20:$M$35,MATCH(N32,'DS2024'!$M$20:$M$35,1)+1)),
IF($Z$3=Database!$A$16,
_xlfn.FORECAST.LINEAR(
N32,
INDEX('DS2024'!$Q$20:$Q$35,MATCH(N32,'DS2024'!$P$20:$P$35,1)):
INDEX('DS2024'!$Q$20:$Q$35,MATCH(N32,'DS2024'!$P$20:$P$35,1)+1),
INDEX('DS2024'!$P$20:$P$35,MATCH(N32,'DS2024'!$P$20:$P$35,1)):
INDEX('DS2024'!$P$20:$P$35,MATCH(N32,'DS2024'!$P$20:$P$35,1)+1)),
IF($Z$3=Database!$A$17,
_xlfn.FORECAST.LINEAR(
N32,
INDEX('DS2024'!$T$20:$T$35,MATCH(N32,'DS2024'!$S$20:$S$35,1)):
INDEX('DS2024'!$T$20:$T$35,MATCH(N32,'DS2024'!$S$20:$S$35,1)+1),
INDEX('DS2024'!$S$20:$S$35,MATCH(N32,'DS2024'!$S$20:$S$35,1)):
INDEX('DS2024'!$S$20:$S$35,MATCH(N32,'DS2024'!$S$20:$S$35,1)+1)),
IF($Z$3=Database!$A$18,
_xlfn.FORECAST.LINEAR(
N32,
INDEX('DS2024'!$W$20:$W$35,MATCH(N32,'DS2024'!$V$20:$V$35,1)):
INDEX('DS2024'!$W$20:$W$35,MATCH(N32,'DS2024'!$V$20:$V$35,1)+1),
INDEX('DS2024'!$V$20:$V$35,MATCH(N32,'DS2024'!$V$20:$V$35,1)):
INDEX('DS2024'!$V$20:$V$35,MATCH(N32,'DS2024'!$V$20:$V$35,1)+1)),
IF($Z$3=Database!$A$19,
_xlfn.FORECAST.LINEAR(
N32,
INDEX('DS2024'!$Z$20:$Z$35,MATCH(N32,'DS2024'!$Y$20:$Y$35,1)):
INDEX('DS2024'!$Z$20:$Z$35,MATCH(N32,'DS2024'!$Y$20:$Y$35,1)+1),
INDEX('DS2024'!$Y$20:$Y$35,MATCH(N32,'DS2024'!$Y$20:$Y$35,1)):
INDEX('DS2024'!$Y$20:$Y$35,MATCH(N32,'DS2024'!$Y$20:$Y$35,1)+1)),
IF($Z$3=Database!$A$20,
_xlfn.FORECAST.LINEAR(
N32,
INDEX('DS2024'!$AC$20:$AC$35,MATCH(N32,'DS2024'!$AB$20:$AB$35,1)):
INDEX('DS2024'!$AC$20:$AC$35,MATCH(N32,'DS2024'!$AB$20:$AB$35,1)+1),
INDEX('DS2024'!$AB$20:$AB$35,MATCH(N32,'DS2024'!$AB$20:$AB$35,1)):
INDEX('DS2024'!$AB$20:$AB$35,MATCH(N32,'DS2024'!$AB$20:$AB$35,1)+1)),
IF($Z$3=Database!$A$2,
_xlfn.FORECAST.LINEAR(
N32,
INDEX('DS2024'!$B$5:$B$15,MATCH(N32,'DS2024'!$A$5:$A$15,1)):
INDEX('DS2024'!$B$5:$B$15,MATCH(N32,'DS2024'!$A$5:$A$15,1)+1),
INDEX('DS2024'!$A$5:$A$15,MATCH(N32,'DS2024'!$A$5:$A$15,1)):
INDEX('DS2024'!$A$5:$A$15,MATCH(N32,'DS2024'!$A$5:$A$15,1)+1)),
IF($Z$3=Database!$A$3,
_xlfn.FORECAST.LINEAR(
N32,
INDEX('DS2024'!$E$5:$E$15,MATCH(N32,'DS2024'!$D$5:$D$15,1)):
INDEX('DS2024'!$E$5:$E$15,MATCH(N32,'DS2024'!$D$5:$D$15,1)+1),
INDEX('DS2024'!$D$5:$D$15,MATCH(N32,'DS2024'!$D$5:$D$15,1)):
INDEX('DS2024'!$D$5:$D$15,MATCH(N32,'DS2024'!$D$5:$D$15,1)+1)),
IF($Z$3=Database!$A$4,
_xlfn.FORECAST.LINEAR(
N32,
INDEX('DS2024'!$H$5:$H$15,MATCH(N32,'DS2024'!$G$5:$G$15,1)):
INDEX('DS2024'!$H$5:$H$15,MATCH(N32,'DS2024'!$G$5:$G$15,1)+1),
INDEX('DS2024'!$G$5:$G$15,MATCH(N32,'DS2024'!$G$5:$G$15,1)):
INDEX('DS2024'!$G$5:$G$15,MATCH(N32,'DS2024'!$G$5:$G$15,1)+1)),
IF($Z$3=Database!$A$5,
_xlfn.FORECAST.LINEAR(
N32,
INDEX('DS2024'!$K$5:$K$15,MATCH(N32,'DS2024'!$J$5:$J$15,1)):
INDEX('DS2024'!$K$5:$K$15,MATCH(N32,'DS2024'!$J$5:$J$15,1)+1),
INDEX('DS2024'!$J$5:$J$15,MATCH(N32,'DS2024'!$J$5:$J$15,1)):
INDEX('DS2024'!$J$5:$J$15,MATCH(N32,'DS2024'!$J$5:$J$15,1)+1)),
IF($Z$3=Database!$A$6,
_xlfn.FORECAST.LINEAR(
N32,
INDEX('DS2024'!$N$5:$N$15,MATCH(N32,'DS2024'!$M$5:$M$15,1)):
INDEX('DS2024'!$N$5:$N$15,MATCH(N32,'DS2024'!$M$5:$M$15,1)+1),
INDEX('DS2024'!$M$5:$M$15,MATCH(N32,'DS2024'!$M$5:$M$15,1)):
INDEX('DS2024'!$M$5:$M$15,MATCH(N32,'DS2024'!$M$5:$M$15,1)+1)),
IF($Z$3=Database!$A$7,
_xlfn.FORECAST.LINEAR(
N32,
INDEX('DS2024'!$Q$5:$Q$15,MATCH(N32,'DS2024'!$P$5:$P$15,1)):
INDEX('DS2024'!$Q$5:$Q$15,MATCH(N32,'DS2024'!$P$5:$P$15,1)+1),
INDEX('DS2024'!$P$5:$P$15,MATCH(N32,'DS2024'!$P$5:$P$15,1)):
INDEX('DS2024'!$P$5:$P$15,MATCH(N32,'DS2024'!$P$5:$P$15,1)+1)),
IF($Z$3=Database!$A$8,
_xlfn.FORECAST.LINEAR(
N32,
INDEX('DS2024'!$T$5:$T$15,MATCH(N32,'DS2024'!$S$5:$S$15,1)):
INDEX('DS2024'!$T$5:$T$15,MATCH(N32,'DS2024'!$S$5:$S$15,1)+1),
INDEX('DS2024'!$S$5:$S$15,MATCH(N32,'DS2024'!$S$5:$S$15,1)):
INDEX('DS2024'!$S$5:$S$15,MATCH(N32,'DS2024'!$S$5:$S$15,1)+1)),
IF($Z$3=Database!$A$9,
_xlfn.FORECAST.LINEAR(
N32,
INDEX('DS2024'!$W$5:$W$15,MATCH(N32,'DS2024'!$V$5:$V$15,1)):
INDEX('DS2024'!$W$5:$W$15,MATCH(N32,'DS2024'!$V$5:$V$15,1)+1),
INDEX('DS2024'!$V$5:$V$15,MATCH(N32,'DS2024'!$V$5:$V$15,1)):
INDEX('DS2024'!$V$5:$V$15,MATCH(N32,'DS2024'!$V$5:$V$15,1)+1)),
IF($Z$3=Database!$A$10,
_xlfn.FORECAST.LINEAR(
N32,
INDEX('DS2024'!$Z$5:$Z$15,MATCH(N32,'DS2024'!$Y$5:$Y$15,1)):
INDEX('DS2024'!$Z$5:$Z$15,MATCH(N32,'DS2024'!$Y$5:$Y$15,1)+1),
INDEX('DS2024'!$Y$5:$Y$15,MATCH(N32,'DS2024'!$Y$5:$Y$15,1)):
INDEX('DS2024'!$Y$5:$Y$15,MATCH(N32,'DS2024'!$Y$5:$Y$15,1)+1))
)))))))))))))))))))</f>
        <v>0.10384259962428555</v>
      </c>
      <c r="AA32" s="50">
        <f>IF($AA$3=Database!$A$11,
_xlfn.FORECAST.LINEAR(
P32,
INDEX('DS2024'!$B$20:$B$35,MATCH(P32,'DS2024'!$A$20:$A$35,1)):
INDEX('DS2024'!$B$20:$B$35,MATCH(P32,'DS2024'!$A$20:$A$35,1)+1),
INDEX('DS2024'!$A$20:$A$35,MATCH(P32,'DS2024'!$A$20:$A$35,1)):
INDEX('DS2024'!$A$20:$A$35,MATCH(P32,'DS2024'!$A$20:$A$35,1)+1)),
IF($AA$3=Database!$A$12,
_xlfn.FORECAST.LINEAR(
P32,
INDEX('DS2024'!$E$20:$E$35,MATCH(P32,'DS2024'!$D$20:$D$35,1)):
INDEX('DS2024'!$E$20:$E$35,MATCH(P32,'DS2024'!$D$20:$D$35,1)+1),
INDEX('DS2024'!$D$20:$D$35,MATCH(P32,'DS2024'!$D$20:$D$35,1)):
INDEX('DS2024'!$D$20:$D$35,MATCH(P32,'DS2024'!$D$20:$D$35,1)+1)),
IF($AA$3=Database!$A$13,
_xlfn.FORECAST.LINEAR(
P32,
INDEX('DS2024'!$H$20:$H$35,MATCH(P32,'DS2024'!$G$20:$G$35,1)):
INDEX('DS2024'!$H$20:$H$35,MATCH(P32,'DS2024'!$G$20:$G$35,1)+1),
INDEX('DS2024'!$G$20:$G$35,MATCH(P32,'DS2024'!$G$20:$G$35,1)):
INDEX('DS2024'!$G$20:$G$35,MATCH(P32,'DS2024'!$G$20:$G$35,1)+1)),
IF($AA$3=Database!$A$14,
_xlfn.FORECAST.LINEAR(
P32,
INDEX('DS2024'!$K$20:$K$35,MATCH(P32,'DS2024'!$J$20:$J$35,1)):
INDEX('DS2024'!$K$20:$K$35,MATCH(P32,'DS2024'!$J$20:$J$35,1)+1),
INDEX('DS2024'!$J$20:$J$35,MATCH(P32,'DS2024'!$J$20:$J$35,1)):
INDEX('DS2024'!$J$20:$J$35,MATCH(P32,'DS2024'!$J$20:$J$35,1)+1)),
IF($AA$3=Database!$A$15,
_xlfn.FORECAST.LINEAR(
P32,
INDEX('DS2024'!$N$20:$N$35,MATCH(P32,'DS2024'!$M$20:$M$35,1)):
INDEX('DS2024'!$N$20:$N$35,MATCH(P32,'DS2024'!$M$20:$M$35,1)+1),
INDEX('DS2024'!$M$20:$M$35,MATCH(P32,'DS2024'!$M$20:$M$35,1)):
INDEX('DS2024'!$M$20:$M$35,MATCH(P32,'DS2024'!$M$20:$M$35,1)+1)),
IF($AA$3=Database!$A$16,
_xlfn.FORECAST.LINEAR(
P32,
INDEX('DS2024'!$Q$20:$Q$35,MATCH(P32,'DS2024'!$P$20:$P$35,1)):
INDEX('DS2024'!$Q$20:$Q$35,MATCH(P32,'DS2024'!$P$20:$P$35,1)+1),
INDEX('DS2024'!$P$20:$P$35,MATCH(P32,'DS2024'!$P$20:$P$35,1)):
INDEX('DS2024'!$P$20:$P$35,MATCH(P32,'DS2024'!$P$20:$P$35,1)+1)),
IF($AA$3=Database!$A$17,
_xlfn.FORECAST.LINEAR(
P32,
INDEX('DS2024'!$T$20:$T$35,MATCH(P32,'DS2024'!$S$20:$S$35,1)):
INDEX('DS2024'!$T$20:$T$35,MATCH(P32,'DS2024'!$S$20:$S$35,1)+1),
INDEX('DS2024'!$S$20:$S$35,MATCH(P32,'DS2024'!$S$20:$S$35,1)):
INDEX('DS2024'!$S$20:$S$35,MATCH(P32,'DS2024'!$S$20:$S$35,1)+1)),
IF($AA$3=Database!$A$18,
_xlfn.FORECAST.LINEAR(
P32,
INDEX('DS2024'!$W$20:$W$35,MATCH(P32,'DS2024'!$V$20:$V$35,1)):
INDEX('DS2024'!$W$20:$W$35,MATCH(P32,'DS2024'!$V$20:$V$35,1)+1),
INDEX('DS2024'!$V$20:$V$35,MATCH(P32,'DS2024'!$V$20:$V$35,1)):
INDEX('DS2024'!$V$20:$V$35,MATCH(P32,'DS2024'!$V$20:$V$35,1)+1)),
IF($AA$3=Database!$A$19,
_xlfn.FORECAST.LINEAR(
P32,
INDEX('DS2024'!$Z$20:$Z$35,MATCH(P32,'DS2024'!$Y$20:$Y$35,1)):
INDEX('DS2024'!$Z$20:$Z$35,MATCH(P32,'DS2024'!$Y$20:$Y$35,1)+1),
INDEX('DS2024'!$Y$20:$Y$35,MATCH(P32,'DS2024'!$Y$20:$Y$35,1)):
INDEX('DS2024'!$Y$20:$Y$35,MATCH(P32,'DS2024'!$Y$20:$Y$35,1)+1)),
IF($AA$3=Database!$A$20,
_xlfn.FORECAST.LINEAR(
P32,
INDEX('DS2024'!$AC$20:$AC$35,MATCH(P32,'DS2024'!$AB$20:$AB$35,1)):
INDEX('DS2024'!$AC$20:$AC$35,MATCH(P32,'DS2024'!$AB$20:$AB$35,1)+1),
INDEX('DS2024'!$AB$20:$AB$35,MATCH(P32,'DS2024'!$AB$20:$AB$35,1)):
INDEX('DS2024'!$AB$20:$AB$35,MATCH(P32,'DS2024'!$AB$20:$AB$35,1)+1)),
IF($AA$3=Database!$A$2,
_xlfn.FORECAST.LINEAR(
P32,
INDEX('DS2024'!$B$5:$B$15,MATCH(P32,'DS2024'!$A$5:$A$15,1)):
INDEX('DS2024'!$B$5:$B$15,MATCH(P32,'DS2024'!$A$5:$A$15,1)+1),
INDEX('DS2024'!$A$5:$A$15,MATCH(P32,'DS2024'!$A$5:$A$15,1)):
INDEX('DS2024'!$A$5:$A$15,MATCH(P32,'DS2024'!$A$5:$A$15,1)+1)),
IF($AA$3=Database!$A$3,
_xlfn.FORECAST.LINEAR(
P32,
INDEX('DS2024'!$E$5:$E$15,MATCH(P32,'DS2024'!$D$5:$D$15,1)):
INDEX('DS2024'!$E$5:$E$15,MATCH(P32,'DS2024'!$D$5:$D$15,1)+1),
INDEX('DS2024'!$D$5:$D$15,MATCH(P32,'DS2024'!$D$5:$D$15,1)):
INDEX('DS2024'!$D$5:$D$15,MATCH(P32,'DS2024'!$D$5:$D$15,1)+1)),
IF($AA$3=Database!$A$4,
_xlfn.FORECAST.LINEAR(
P32,
INDEX('DS2024'!$H$5:$H$15,MATCH(P32,'DS2024'!$G$5:$G$15,1)):
INDEX('DS2024'!$H$5:$H$15,MATCH(P32,'DS2024'!$G$5:$G$15,1)+1),
INDEX('DS2024'!$G$5:$G$15,MATCH(P32,'DS2024'!$G$5:$G$15,1)):
INDEX('DS2024'!$G$5:$G$15,MATCH(P32,'DS2024'!$G$5:$G$15,1)+1)),
IF($AA$3=Database!$A$5,
_xlfn.FORECAST.LINEAR(
P32,
INDEX('DS2024'!$K$5:$K$15,MATCH(P32,'DS2024'!$J$5:$J$15,1)):
INDEX('DS2024'!$K$5:$K$15,MATCH(P32,'DS2024'!$J$5:$J$15,1)+1),
INDEX('DS2024'!$J$5:$J$15,MATCH(P32,'DS2024'!$J$5:$J$15,1)):
INDEX('DS2024'!$J$5:$J$15,MATCH(P32,'DS2024'!$J$5:$J$15,1)+1)),
IF($AA$3=Database!$A$6,
_xlfn.FORECAST.LINEAR(
P32,
INDEX('DS2024'!$N$5:$N$15,MATCH(P32,'DS2024'!$M$5:$M$15,1)):
INDEX('DS2024'!$N$5:$N$15,MATCH(P32,'DS2024'!$M$5:$M$15,1)+1),
INDEX('DS2024'!$M$5:$M$15,MATCH(P32,'DS2024'!$M$5:$M$15,1)):
INDEX('DS2024'!$M$5:$M$15,MATCH(P32,'DS2024'!$M$5:$M$15,1)+1)),
IF($AA$3=Database!$A$7,
_xlfn.FORECAST.LINEAR(
P32,
INDEX('DS2024'!$Q$5:$Q$15,MATCH(P32,'DS2024'!$P$5:$P$15,1)):
INDEX('DS2024'!$Q$5:$Q$15,MATCH(P32,'DS2024'!$P$5:$P$15,1)+1),
INDEX('DS2024'!$P$5:$P$15,MATCH(P32,'DS2024'!$P$5:$P$15,1)):
INDEX('DS2024'!$P$5:$P$15,MATCH(P32,'DS2024'!$P$5:$P$15,1)+1)),
IF($AA$3=Database!$A$8,
_xlfn.FORECAST.LINEAR(
P32,
INDEX('DS2024'!$T$5:$T$15,MATCH(P32,'DS2024'!$S$5:$S$15,1)):
INDEX('DS2024'!$T$5:$T$15,MATCH(P32,'DS2024'!$S$5:$S$15,1)+1),
INDEX('DS2024'!$S$5:$S$15,MATCH(P32,'DS2024'!$S$5:$S$15,1)):
INDEX('DS2024'!$S$5:$S$15,MATCH(P32,'DS2024'!$S$5:$S$15,1)+1)),
IF($AA$3=Database!$A$9,
_xlfn.FORECAST.LINEAR(
P32,
INDEX('DS2024'!$W$5:$W$15,MATCH(P32,'DS2024'!$V$5:$V$15,1)):
INDEX('DS2024'!$W$5:$W$15,MATCH(P32,'DS2024'!$V$5:$V$15,1)+1),
INDEX('DS2024'!$V$5:$V$15,MATCH(P32,'DS2024'!$V$5:$V$15,1)):
INDEX('DS2024'!$V$5:$V$15,MATCH(P32,'DS2024'!$V$5:$V$15,1)+1)),
IF($AA$3=Database!$A$10,
_xlfn.FORECAST.LINEAR(
P32,
INDEX('DS2024'!$Z$5:$Z$15,MATCH(P32,'DS2024'!$Y$5:$Y$15,1)):
INDEX('DS2024'!$Z$5:$Z$15,MATCH(P32,'DS2024'!$Y$5:$Y$15,1)+1),
INDEX('DS2024'!$Y$5:$Y$15,MATCH(P32,'DS2024'!$Y$5:$Y$15,1)):
INDEX('DS2024'!$Y$5:$Y$15,MATCH(P32,'DS2024'!$Y$5:$Y$15,1)+1))
)))))))))))))))))))</f>
        <v>0.10429865302370199</v>
      </c>
      <c r="AB32" s="50">
        <f>IF($AB$3=Database!$A$11,
_xlfn.FORECAST.LINEAR(
R32,
INDEX('DS2024'!$B$20:$B$35,MATCH(R32,'DS2024'!$A$20:$A$35,1)):
INDEX('DS2024'!$B$20:$B$35,MATCH(R32,'DS2024'!$A$20:$A$35,1)+1),
INDEX('DS2024'!$A$20:$A$35,MATCH(R32,'DS2024'!$A$20:$A$35,1)):
INDEX('DS2024'!$A$20:$A$35,MATCH(R32,'DS2024'!$A$20:$A$35,1)+1)),
IF($AB$3=Database!$A$12,
_xlfn.FORECAST.LINEAR(
R32,
INDEX('DS2024'!$E$20:$E$35,MATCH(R32,'DS2024'!$D$20:$D$35,1)):
INDEX('DS2024'!$E$20:$E$35,MATCH(R32,'DS2024'!$D$20:$D$35,1)+1),
INDEX('DS2024'!$D$20:$D$35,MATCH(R32,'DS2024'!$D$20:$D$35,1)):
INDEX('DS2024'!$D$20:$D$35,MATCH(R32,'DS2024'!$D$20:$D$35,1)+1)),
IF($AB$3=Database!$A$13,
_xlfn.FORECAST.LINEAR(
R32,
INDEX('DS2024'!$H$20:$H$35,MATCH(R32,'DS2024'!$G$20:$G$35,1)):
INDEX('DS2024'!$H$20:$H$35,MATCH(R32,'DS2024'!$G$20:$G$35,1)+1),
INDEX('DS2024'!$G$20:$G$35,MATCH(R32,'DS2024'!$G$20:$G$35,1)):
INDEX('DS2024'!$G$20:$G$35,MATCH(R32,'DS2024'!$G$20:$G$35,1)+1)),
IF($AB$3=Database!$A$14,
_xlfn.FORECAST.LINEAR(
R32,
INDEX('DS2024'!$K$20:$K$35,MATCH(R32,'DS2024'!$J$20:$J$35,1)):
INDEX('DS2024'!$K$20:$K$35,MATCH(R32,'DS2024'!$J$20:$J$35,1)+1),
INDEX('DS2024'!$J$20:$J$35,MATCH(R32,'DS2024'!$J$20:$J$35,1)):
INDEX('DS2024'!$J$20:$J$35,MATCH(R32,'DS2024'!$J$20:$J$35,1)+1)),
IF($AB$3=Database!$A$15,
_xlfn.FORECAST.LINEAR(
R32,
INDEX('DS2024'!$N$20:$N$35,MATCH(R32,'DS2024'!$M$20:$M$35,1)):
INDEX('DS2024'!$N$20:$N$35,MATCH(R32,'DS2024'!$M$20:$M$35,1)+1),
INDEX('DS2024'!$M$20:$M$35,MATCH(R32,'DS2024'!$M$20:$M$35,1)):
INDEX('DS2024'!$M$20:$M$35,MATCH(R32,'DS2024'!$M$20:$M$35,1)+1)),
IF($AB$3=Database!$A$16,
_xlfn.FORECAST.LINEAR(
R32,
INDEX('DS2024'!$Q$20:$Q$35,MATCH(R32,'DS2024'!$P$20:$P$35,1)):
INDEX('DS2024'!$Q$20:$Q$35,MATCH(R32,'DS2024'!$P$20:$P$35,1)+1),
INDEX('DS2024'!$P$20:$P$35,MATCH(R32,'DS2024'!$P$20:$P$35,1)):
INDEX('DS2024'!$P$20:$P$35,MATCH(R32,'DS2024'!$P$20:$P$35,1)+1)),
IF($AB$3=Database!$A$17,
_xlfn.FORECAST.LINEAR(
R32,
INDEX('DS2024'!$T$20:$T$35,MATCH(R32,'DS2024'!$S$20:$S$35,1)):
INDEX('DS2024'!$T$20:$T$35,MATCH(R32,'DS2024'!$S$20:$S$35,1)+1),
INDEX('DS2024'!$S$20:$S$35,MATCH(R32,'DS2024'!$S$20:$S$35,1)):
INDEX('DS2024'!$S$20:$S$35,MATCH(R32,'DS2024'!$S$20:$S$35,1)+1)),
IF($AB$3=Database!$A$18,
_xlfn.FORECAST.LINEAR(
R32,
INDEX('DS2024'!$W$20:$W$35,MATCH(R32,'DS2024'!$V$20:$V$35,1)):
INDEX('DS2024'!$W$20:$W$35,MATCH(R32,'DS2024'!$V$20:$V$35,1)+1),
INDEX('DS2024'!$V$20:$V$35,MATCH(R32,'DS2024'!$V$20:$V$35,1)):
INDEX('DS2024'!$V$20:$V$35,MATCH(R32,'DS2024'!$V$20:$V$35,1)+1)),
IF($AB$3=Database!$A$19,
_xlfn.FORECAST.LINEAR(
R32,
INDEX('DS2024'!$Z$20:$Z$35,MATCH(R32,'DS2024'!$Y$20:$Y$35,1)):
INDEX('DS2024'!$Z$20:$Z$35,MATCH(R32,'DS2024'!$Y$20:$Y$35,1)+1),
INDEX('DS2024'!$Y$20:$Y$35,MATCH(R32,'DS2024'!$Y$20:$Y$35,1)):
INDEX('DS2024'!$Y$20:$Y$35,MATCH(R32,'DS2024'!$Y$20:$Y$35,1)+1)),
IF($AB$3=Database!$A$20,
_xlfn.FORECAST.LINEAR(
R32,
INDEX('DS2024'!$AC$20:$AC$35,MATCH(R32,'DS2024'!$AB$20:$AB$35,1)):
INDEX('DS2024'!$AC$20:$AC$35,MATCH(R32,'DS2024'!$AB$20:$AB$35,1)+1),
INDEX('DS2024'!$AB$20:$AB$35,MATCH(R32,'DS2024'!$AB$20:$AB$35,1)):
INDEX('DS2024'!$AB$20:$AB$35,MATCH(R32,'DS2024'!$AB$20:$AB$35,1)+1)),
IF($AB$3=Database!$A$2,
_xlfn.FORECAST.LINEAR(
R32,
INDEX('DS2024'!$B$5:$B$15,MATCH(R32,'DS2024'!$A$5:$A$15,1)):
INDEX('DS2024'!$B$5:$B$15,MATCH(R32,'DS2024'!$A$5:$A$15,1)+1),
INDEX('DS2024'!$A$5:$A$15,MATCH(R32,'DS2024'!$A$5:$A$15,1)):
INDEX('DS2024'!$A$5:$A$15,MATCH(R32,'DS2024'!$A$5:$A$15,1)+1)),
IF($AB$3=Database!$A$3,
_xlfn.FORECAST.LINEAR(
R32,
INDEX('DS2024'!$E$5:$E$15,MATCH(R32,'DS2024'!$D$5:$D$15,1)):
INDEX('DS2024'!$E$5:$E$15,MATCH(R32,'DS2024'!$D$5:$D$15,1)+1),
INDEX('DS2024'!$D$5:$D$15,MATCH(R32,'DS2024'!$D$5:$D$15,1)):
INDEX('DS2024'!$D$5:$D$15,MATCH(R32,'DS2024'!$D$5:$D$15,1)+1)),
IF($AB$3=Database!$A$4,
_xlfn.FORECAST.LINEAR(
R32,
INDEX('DS2024'!$H$5:$H$15,MATCH(R32,'DS2024'!$G$5:$G$15,1)):
INDEX('DS2024'!$H$5:$H$15,MATCH(R32,'DS2024'!$G$5:$G$15,1)+1),
INDEX('DS2024'!$G$5:$G$15,MATCH(R32,'DS2024'!$G$5:$G$15,1)):
INDEX('DS2024'!$G$5:$G$15,MATCH(R32,'DS2024'!$G$5:$G$15,1)+1)),
IF($AB$3=Database!$A$5,
_xlfn.FORECAST.LINEAR(
R32,
INDEX('DS2024'!$K$5:$K$15,MATCH(R32,'DS2024'!$J$5:$J$15,1)):
INDEX('DS2024'!$K$5:$K$15,MATCH(R32,'DS2024'!$J$5:$J$15,1)+1),
INDEX('DS2024'!$J$5:$J$15,MATCH(R32,'DS2024'!$J$5:$J$15,1)):
INDEX('DS2024'!$J$5:$J$15,MATCH(R32,'DS2024'!$J$5:$J$15,1)+1)),
IF($AB$3=Database!$A$6,
_xlfn.FORECAST.LINEAR(
R32,
INDEX('DS2024'!$N$5:$N$15,MATCH(R32,'DS2024'!$M$5:$M$15,1)):
INDEX('DS2024'!$N$5:$N$15,MATCH(R32,'DS2024'!$M$5:$M$15,1)+1),
INDEX('DS2024'!$M$5:$M$15,MATCH(R32,'DS2024'!$M$5:$M$15,1)):
INDEX('DS2024'!$M$5:$M$15,MATCH(R32,'DS2024'!$M$5:$M$15,1)+1)),
IF($AB$3=Database!$A$7,
_xlfn.FORECAST.LINEAR(
R32,
INDEX('DS2024'!$Q$5:$Q$15,MATCH(R32,'DS2024'!$P$5:$P$15,1)):
INDEX('DS2024'!$Q$5:$Q$15,MATCH(R32,'DS2024'!$P$5:$P$15,1)+1),
INDEX('DS2024'!$P$5:$P$15,MATCH(R32,'DS2024'!$P$5:$P$15,1)):
INDEX('DS2024'!$P$5:$P$15,MATCH(R32,'DS2024'!$P$5:$P$15,1)+1)),
IF($AB$3=Database!$A$8,
_xlfn.FORECAST.LINEAR(
R32,
INDEX('DS2024'!$T$5:$T$15,MATCH(R32,'DS2024'!$S$5:$S$15,1)):
INDEX('DS2024'!$T$5:$T$15,MATCH(R32,'DS2024'!$S$5:$S$15,1)+1),
INDEX('DS2024'!$S$5:$S$15,MATCH(R32,'DS2024'!$S$5:$S$15,1)):
INDEX('DS2024'!$S$5:$S$15,MATCH(R32,'DS2024'!$S$5:$S$15,1)+1)),
IF($AB$3=Database!$A$9,
_xlfn.FORECAST.LINEAR(
R32,
INDEX('DS2024'!$W$5:$W$15,MATCH(R32,'DS2024'!$V$5:$V$15,1)):
INDEX('DS2024'!$W$5:$W$15,MATCH(R32,'DS2024'!$V$5:$V$15,1)+1),
INDEX('DS2024'!$V$5:$V$15,MATCH(R32,'DS2024'!$V$5:$V$15,1)):
INDEX('DS2024'!$V$5:$V$15,MATCH(R32,'DS2024'!$V$5:$V$15,1)+1)),
IF($AB$3=Database!$A$10,
_xlfn.FORECAST.LINEAR(
R32,
INDEX('DS2024'!$Z$5:$Z$15,MATCH(R32,'DS2024'!$Y$5:$Y$15,1)):
INDEX('DS2024'!$Z$5:$Z$15,MATCH(R32,'DS2024'!$Y$5:$Y$15,1)+1),
INDEX('DS2024'!$Y$5:$Y$15,MATCH(R32,'DS2024'!$Y$5:$Y$15,1)):
INDEX('DS2024'!$Y$5:$Y$15,MATCH(R32,'DS2024'!$Y$5:$Y$15,1)+1))
)))))))))))))))))))</f>
        <v>0.10503729165833967</v>
      </c>
      <c r="AC32" s="82">
        <f t="shared" si="0"/>
        <v>0.46507623133593035</v>
      </c>
      <c r="AD32" s="82">
        <f t="shared" si="1"/>
        <v>0.46575782071612376</v>
      </c>
      <c r="AE32" s="82">
        <f t="shared" si="2"/>
        <v>0.33716189251535711</v>
      </c>
      <c r="AF32" s="82">
        <f t="shared" si="3"/>
        <v>0.46519175495969195</v>
      </c>
      <c r="AG32" s="82">
        <f t="shared" si="4"/>
        <v>0.46405622569318822</v>
      </c>
      <c r="AH32" s="82">
        <f t="shared" si="5"/>
        <v>0.20279689942808343</v>
      </c>
      <c r="AI32" s="82">
        <f t="shared" si="6"/>
        <v>0.46359820850250988</v>
      </c>
      <c r="AJ32" s="83">
        <f t="shared" si="7"/>
        <v>0.46415204234583757</v>
      </c>
      <c r="AK32" s="83">
        <f t="shared" si="8"/>
        <v>0.4650490493068099</v>
      </c>
      <c r="AL32" s="42"/>
      <c r="AM32" s="42"/>
      <c r="AN32" s="42"/>
      <c r="AO32" s="42"/>
      <c r="AP32" s="42"/>
      <c r="AQ32" s="42"/>
      <c r="AR32" s="42"/>
      <c r="AS32" s="42"/>
      <c r="AT32" s="42"/>
      <c r="BD32" s="83" t="e">
        <f>#REF!/10</f>
        <v>#REF!</v>
      </c>
      <c r="BE32" s="83" t="e">
        <f>#REF!/10</f>
        <v>#REF!</v>
      </c>
      <c r="BF32" s="83" t="e">
        <f>#REF!/10</f>
        <v>#REF!</v>
      </c>
      <c r="BG32" s="83" t="e">
        <f>#REF!/10</f>
        <v>#REF!</v>
      </c>
      <c r="BH32" s="83">
        <f t="shared" si="9"/>
        <v>0</v>
      </c>
      <c r="BI32" s="83">
        <f t="shared" si="10"/>
        <v>0</v>
      </c>
      <c r="BJ32" s="83">
        <f t="shared" si="11"/>
        <v>0</v>
      </c>
      <c r="BK32" s="83">
        <f t="shared" si="12"/>
        <v>0</v>
      </c>
      <c r="BL32" s="83">
        <f t="shared" si="13"/>
        <v>0</v>
      </c>
    </row>
    <row r="33" spans="1:64" ht="14.25" customHeight="1">
      <c r="A33" s="31">
        <v>27</v>
      </c>
      <c r="B33" s="42">
        <f>'Evaluasi 100 C'!B33</f>
        <v>108.64700000000001</v>
      </c>
      <c r="C33" s="42">
        <f>'Evaluasi 100 C'!C33</f>
        <v>-0.35999424115176959</v>
      </c>
      <c r="D33" s="42">
        <f>'Evaluasi 100 C'!E33</f>
        <v>109.848</v>
      </c>
      <c r="E33" s="42">
        <f>'Evaluasi 100 C'!F33</f>
        <v>-0.36013833233353326</v>
      </c>
      <c r="F33" s="42">
        <f>'Evaluasi 100 C'!H33</f>
        <v>108.41800000000001</v>
      </c>
      <c r="G33" s="42">
        <f>'Evaluasi 100 C'!I33</f>
        <v>-0.231589924614096</v>
      </c>
      <c r="H33" s="42">
        <f>'Evaluasi 100 C'!K33</f>
        <v>108.80500000000001</v>
      </c>
      <c r="I33" s="42">
        <f>'Evaluasi 100 C'!L33</f>
        <v>-0.36001319736052784</v>
      </c>
      <c r="J33" s="42">
        <f>'Evaluasi 100 C'!N33</f>
        <v>106.70699999999999</v>
      </c>
      <c r="K33" s="42">
        <f>'Evaluasi 100 C'!O33</f>
        <v>-0.35976148770245947</v>
      </c>
      <c r="L33" s="42">
        <f>'Evaluasi 100 C'!Q33</f>
        <v>108.10299999999999</v>
      </c>
      <c r="M33" s="42">
        <f>'Evaluasi 100 C'!R33</f>
        <v>-1.7700383509108325E-2</v>
      </c>
      <c r="N33" s="42">
        <f>'Evaluasi 100 C'!T33</f>
        <v>105.97199999999999</v>
      </c>
      <c r="O33" s="42">
        <f>'Evaluasi 100 C'!U33</f>
        <v>-0.35967330533893216</v>
      </c>
      <c r="P33" s="42">
        <f>'Evaluasi 100 C'!W33</f>
        <v>106.81100000000001</v>
      </c>
      <c r="Q33" s="42">
        <f>'Evaluasi 100 C'!X33</f>
        <v>-0.35977396520695859</v>
      </c>
      <c r="R33" s="42">
        <f>'Evaluasi 100 C'!Z33</f>
        <v>108.735</v>
      </c>
      <c r="S33" s="50">
        <f>'Evaluasi 100 C'!AA33</f>
        <v>-0.36000479904019195</v>
      </c>
      <c r="T33" s="50">
        <f>IF($T$3=Database!$A$11,
_xlfn.FORECAST.LINEAR(
B33,
INDEX('DS2024'!$B$20:$B$35,MATCH(B33,'DS2024'!$A$20:$A$35,1)):
INDEX('DS2024'!$B$20:$B$35,MATCH(B33,'DS2024'!$A$20:$A$35,1)+1),
INDEX('DS2024'!$A$20:$A$35,MATCH(B33,'DS2024'!$A$20:$A$35,1)):
INDEX('DS2024'!$A$20:$A$35,MATCH(B33,'DS2024'!$A$20:$A$35,1)+1)),
IF($T$3=Database!$A$12,
_xlfn.FORECAST.LINEAR(
B33,
INDEX('DS2024'!$E$20:$E$35,MATCH(B33,'DS2024'!$D$20:$D$35,1)):
INDEX('DS2024'!$E$20:$E$35,MATCH(B33,'DS2024'!$D$20:$D$35,1)+1),
INDEX('DS2024'!$D$20:$D$35,MATCH(B33,'DS2024'!$D$20:$D$35,1)):
INDEX('DS2024'!$D$20:$D$35,MATCH(B33,'DS2024'!$D$20:$D$35,1)+1)),
IF($T$3=Database!$A$13,
_xlfn.FORECAST.LINEAR(
B33,
INDEX('DS2024'!$H$20:$H$35,MATCH(B33,'DS2024'!$G$20:$G$35,1)):
INDEX('DS2024'!$H$20:$H$35,MATCH(B33,'DS2024'!$G$20:$G$35,1)+1),
INDEX('DS2024'!$G$20:$G$35,MATCH(B33,'DS2024'!$G$20:$G$35,1)):
INDEX('DS2024'!$G$20:$G$35,MATCH(B33,'DS2024'!$G$20:$G$35,1)+1)),
IF($T$3=Database!$A$14,
_xlfn.FORECAST.LINEAR(
B33,
INDEX('DS2024'!$K$20:$K$35,MATCH(B33,'DS2024'!$J$20:$J$35,1)):
INDEX('DS2024'!$K$20:$K$35,MATCH(B33,'DS2024'!$J$20:$J$35,1)+1),
INDEX('DS2024'!$J$20:$J$35,MATCH(B33,'DS2024'!$J$20:$J$35,1)):
INDEX('DS2024'!$J$20:$J$35,MATCH(B33,'DS2024'!$J$20:$J$35,1)+1)),
IF($T$3=Database!$A$15,
_xlfn.FORECAST.LINEAR(
B33,
INDEX('DS2024'!$N$20:$N$35,MATCH(B33,'DS2024'!$M$20:$M$35,1)):
INDEX('DS2024'!$N$20:$N$35,MATCH(B33,'DS2024'!$M$20:$M$35,1)+1),
INDEX('DS2024'!$M$20:$M$35,MATCH(B33,'DS2024'!$M$20:$M$35,1)):
INDEX('DS2024'!$M$20:$M$35,MATCH(B33,'DS2024'!$M$20:$M$35,1)+1)),
IF($T$3=Database!$A$16,
_xlfn.FORECAST.LINEAR(
B33,
INDEX('DS2024'!$Q$20:$Q$35,MATCH(B33,'DS2024'!$P$20:$P$35,1)):
INDEX('DS2024'!$Q$20:$Q$35,MATCH(B33,'DS2024'!$P$20:$P$35,1)+1),
INDEX('DS2024'!$P$20:$P$35,MATCH(B33,'DS2024'!$P$20:$P$35,1)):
INDEX('DS2024'!$P$20:$P$35,MATCH(B33,'DS2024'!$P$20:$P$35,1)+1)),
IF($T$3=Database!$A$17,
_xlfn.FORECAST.LINEAR(
B33,
INDEX('DS2024'!$T$20:$T$35,MATCH(B33,'DS2024'!$S$20:$S$35,1)):
INDEX('DS2024'!$T$20:$T$35,MATCH(B33,'DS2024'!$S$20:$S$35,1)+1),
INDEX('DS2024'!$S$20:$S$35,MATCH(B33,'DS2024'!$S$20:$S$35,1)):
INDEX('DS2024'!$S$20:$S$35,MATCH(B33,'DS2024'!$S$20:$S$35,1)+1)),
IF($T$3=Database!$A$18,
_xlfn.FORECAST.LINEAR(
B33,
INDEX('DS2024'!$W$20:$W$35,MATCH(B33,'DS2024'!$V$20:$V$35,1)):
INDEX('DS2024'!$W$20:$W$35,MATCH(B33,'DS2024'!$V$20:$V$35,1)+1),
INDEX('DS2024'!$V$20:$V$35,MATCH(B33,'DS2024'!$V$20:$V$35,1)):
INDEX('DS2024'!$V$20:$V$35,MATCH(B33,'DS2024'!$V$20:$V$35,1)+1)),
IF($T$3=Database!$A$19,
_xlfn.FORECAST.LINEAR(
B33,
INDEX('DS2024'!$Z$20:$Z$35,MATCH(B33,'DS2024'!$Y$20:$Y$35,1)):
INDEX('DS2024'!$Z$20:$Z$35,MATCH(B33,'DS2024'!$Y$20:$Y$35,1)+1),
INDEX('DS2024'!$Y$20:$Y$35,MATCH(B33,'DS2024'!$Y$20:$Y$35,1)):
INDEX('DS2024'!$Y$20:$Y$35,MATCH(B33,'DS2024'!$Y$20:$Y$35,1)+1)),
IF($T$3=Database!$A$20,
_xlfn.FORECAST.LINEAR(
B33,
INDEX('DS2024'!$AC$20:$AC$35,MATCH(B33,'DS2024'!$AB$20:$AB$35,1)):
INDEX('DS2024'!$AC$20:$AC$35,MATCH(B33,'DS2024'!$AB$20:$AB$35,1)+1),
INDEX('DS2024'!$AB$20:$AB$35,MATCH(B33,'DS2024'!$AB$20:$AB$35,1)):
INDEX('DS2024'!$AB$20:$AB$35,MATCH(B33,'DS2024'!$AB$20:$AB$35,1)+1)),
IF($T$3=Database!$A$2,
_xlfn.FORECAST.LINEAR(
B33,
INDEX('DS2024'!$B$5:$B$15,MATCH(B33,'DS2024'!$A$5:$A$15,1)):
INDEX('DS2024'!$B$5:$B$15,MATCH(B33,'DS2024'!$A$5:$A$15,1)+1),
INDEX('DS2024'!$A$5:$A$15,MATCH(B33,'DS2024'!$A$5:$A$15,1)):
INDEX('DS2024'!$A$5:$A$15,MATCH(B33,'DS2024'!$A$5:$A$15,1)+1)),
IF($T$3=Database!$A$3,
_xlfn.FORECAST.LINEAR(
B33,
INDEX('DS2024'!$E$5:$E$15,MATCH(B33,'DS2024'!$D$5:$D$15,1)):
INDEX('DS2024'!$E$5:$E$15,MATCH(B33,'DS2024'!$D$5:$D$15,1)+1),
INDEX('DS2024'!$D$5:$D$15,MATCH(B33,'DS2024'!$D$5:$D$15,1)):
INDEX('DS2024'!$D$5:$D$15,MATCH(B33,'DS2024'!$D$5:$D$15,1)+1)),
IF($T$3=Database!$A$4,
_xlfn.FORECAST.LINEAR(
B33,
INDEX('DS2024'!$H$5:$H$15,MATCH(B33,'DS2024'!$G$5:$G$15,1)):
INDEX('DS2024'!$H$5:$H$15,MATCH(B33,'DS2024'!$G$5:$G$15,1)+1),
INDEX('DS2024'!$G$5:$G$15,MATCH(B33,'DS2024'!$G$5:$G$15,1)):
INDEX('DS2024'!$G$5:$G$15,MATCH(B33,'DS2024'!$G$5:$G$15,1)+1)),
IF($T$3=Database!$A$5,
_xlfn.FORECAST.LINEAR(
B33,
INDEX('DS2024'!$K$5:$K$15,MATCH(B33,'DS2024'!$J$5:$J$15,1)):
INDEX('DS2024'!$K$5:$K$15,MATCH(B33,'DS2024'!$J$5:$J$15,1)+1),
INDEX('DS2024'!$J$5:$J$15,MATCH(B33,'DS2024'!$J$5:$J$15,1)):
INDEX('DS2024'!$J$5:$J$15,MATCH(B33,'DS2024'!$J$5:$J$15,1)+1)),
IF($T$3=Database!$A$6,
_xlfn.FORECAST.LINEAR(
B33,
INDEX('DS2024'!$N$5:$N$15,MATCH(B33,'DS2024'!$M$5:$M$15,1)):
INDEX('DS2024'!$N$5:$N$15,MATCH(B33,'DS2024'!$M$5:$M$15,1)+1),
INDEX('DS2024'!$M$5:$M$15,MATCH(B33,'DS2024'!$M$5:$M$15,1)):
INDEX('DS2024'!$M$5:$M$15,MATCH(B33,'DS2024'!$M$5:$M$15,1)+1)),
IF($T$3=Database!$A$7,
_xlfn.FORECAST.LINEAR(
B33,
INDEX('DS2024'!$Q$5:$Q$15,MATCH(B33,'DS2024'!$P$5:$P$15,1)):
INDEX('DS2024'!$Q$5:$Q$15,MATCH(B33,'DS2024'!$P$5:$P$15,1)+1),
INDEX('DS2024'!$P$5:$P$15,MATCH(B33,'DS2024'!$P$5:$P$15,1)):
INDEX('DS2024'!$P$5:$P$15,MATCH(B33,'DS2024'!$P$5:$P$15,1)+1)),
IF($T$3=Database!$A$8,
_xlfn.FORECAST.LINEAR(
B33,
INDEX('DS2024'!$T$5:$T$15,MATCH(B33,'DS2024'!$S$5:$S$15,1)):
INDEX('DS2024'!$T$5:$T$15,MATCH(B33,'DS2024'!$S$5:$S$15,1)+1),
INDEX('DS2024'!$S$5:$S$15,MATCH(B33,'DS2024'!$S$5:$S$15,1)):
INDEX('DS2024'!$S$5:$S$15,MATCH(B33,'DS2024'!$S$5:$S$15,1)+1)),
IF($T$3=Database!$A$9,
_xlfn.FORECAST.LINEAR(
B33,
INDEX('DS2024'!$W$5:$W$15,MATCH(B33,'DS2024'!$V$5:$V$15,1)):
INDEX('DS2024'!$W$5:$W$15,MATCH(B33,'DS2024'!$V$5:$V$15,1)+1),
INDEX('DS2024'!$V$5:$V$15,MATCH(B33,'DS2024'!$V$5:$V$15,1)):
INDEX('DS2024'!$V$5:$V$15,MATCH(B33,'DS2024'!$V$5:$V$15,1)+1)),
IF($T$3=Database!$A$10,
_xlfn.FORECAST.LINEAR(
B33,
INDEX('DS2024'!$Z$5:$Z$15,MATCH(B33,'DS2024'!$Y$5:$Y$15,1)):
INDEX('DS2024'!$Z$5:$Z$15,MATCH(B33,'DS2024'!$Y$5:$Y$15,1)+1),
INDEX('DS2024'!$Y$5:$Y$15,MATCH(B33,'DS2024'!$Y$5:$Y$15,1)):
INDEX('DS2024'!$Y$5:$Y$15,MATCH(B33,'DS2024'!$Y$5:$Y$15,1)+1))
)))))))))))))))))))</f>
        <v>0.10495559374875096</v>
      </c>
      <c r="U33" s="50">
        <f>IF($U$3=Database!$A$11,
_xlfn.FORECAST.LINEAR(
D33,
INDEX('DS2024'!$B$20:$B$35,MATCH(D33,'DS2024'!$A$20:$A$35,1)):
INDEX('DS2024'!$B$20:$B$35,MATCH(D33,'DS2024'!$A$20:$A$35,1)+1),
INDEX('DS2024'!$A$20:$A$35,MATCH(D33,'DS2024'!$A$20:$A$35,1)):
INDEX('DS2024'!$A$20:$A$35,MATCH(D33,'DS2024'!$A$20:$A$35,1)+1)),
IF($U$3=Database!$A$12,
_xlfn.FORECAST.LINEAR(
D33,
INDEX('DS2024'!$E$20:$E$35,MATCH(D33,'DS2024'!$D$20:$D$35,1)):
INDEX('DS2024'!$E$20:$E$35,MATCH(D33,'DS2024'!$D$20:$D$35,1)+1),
INDEX('DS2024'!$D$20:$D$35,MATCH(D33,'DS2024'!$D$20:$D$35,1)):
INDEX('DS2024'!$D$20:$D$35,MATCH(D33,'DS2024'!$D$20:$D$35,1)+1)),
IF($U$3=Database!$A$13,
_xlfn.FORECAST.LINEAR(
D33,
INDEX('DS2024'!$H$20:$H$35,MATCH(D33,'DS2024'!$G$20:$G$35,1)):
INDEX('DS2024'!$H$20:$H$35,MATCH(D33,'DS2024'!$G$20:$G$35,1)+1),
INDEX('DS2024'!$G$20:$G$35,MATCH(D33,'DS2024'!$G$20:$G$35,1)):
INDEX('DS2024'!$G$20:$G$35,MATCH(D33,'DS2024'!$G$20:$G$35,1)+1)),
IF($U$3=Database!$A$14,
_xlfn.FORECAST.LINEAR(
D33,
INDEX('DS2024'!$K$20:$K$35,MATCH(D33,'DS2024'!$J$20:$J$35,1)):
INDEX('DS2024'!$K$20:$K$35,MATCH(D33,'DS2024'!$J$20:$J$35,1)+1),
INDEX('DS2024'!$J$20:$J$35,MATCH(D33,'DS2024'!$J$20:$J$35,1)):
INDEX('DS2024'!$J$20:$J$35,MATCH(D33,'DS2024'!$J$20:$J$35,1)+1)),
IF($U$3=Database!$A$15,
_xlfn.FORECAST.LINEAR(
D33,
INDEX('DS2024'!$N$20:$N$35,MATCH(D33,'DS2024'!$M$20:$M$35,1)):
INDEX('DS2024'!$N$20:$N$35,MATCH(D33,'DS2024'!$M$20:$M$35,1)+1),
INDEX('DS2024'!$M$20:$M$35,MATCH(D33,'DS2024'!$M$20:$M$35,1)):
INDEX('DS2024'!$M$20:$M$35,MATCH(D33,'DS2024'!$M$20:$M$35,1)+1)),
IF($U$3=Database!$A$16,
_xlfn.FORECAST.LINEAR(
D33,
INDEX('DS2024'!$Q$20:$Q$35,MATCH(D33,'DS2024'!$P$20:$P$35,1)):
INDEX('DS2024'!$Q$20:$Q$35,MATCH(D33,'DS2024'!$P$20:$P$35,1)+1),
INDEX('DS2024'!$P$20:$P$35,MATCH(D33,'DS2024'!$P$20:$P$35,1)):
INDEX('DS2024'!$P$20:$P$35,MATCH(D33,'DS2024'!$P$20:$P$35,1)+1)),
IF($U$3=Database!$A$17,
_xlfn.FORECAST.LINEAR(
D33,
INDEX('DS2024'!$T$20:$T$35,MATCH(D33,'DS2024'!$S$20:$S$35,1)):
INDEX('DS2024'!$T$20:$T$35,MATCH(D33,'DS2024'!$S$20:$S$35,1)+1),
INDEX('DS2024'!$S$20:$S$35,MATCH(D33,'DS2024'!$S$20:$S$35,1)):
INDEX('DS2024'!$S$20:$S$35,MATCH(D33,'DS2024'!$S$20:$S$35,1)+1)),
IF($U$3=Database!$A$18,
_xlfn.FORECAST.LINEAR(
D33,
INDEX('DS2024'!$W$20:$W$35,MATCH(D33,'DS2024'!$V$20:$V$35,1)):
INDEX('DS2024'!$W$20:$W$35,MATCH(D33,'DS2024'!$V$20:$V$35,1)+1),
INDEX('DS2024'!$V$20:$V$35,MATCH(D33,'DS2024'!$V$20:$V$35,1)):
INDEX('DS2024'!$V$20:$V$35,MATCH(D33,'DS2024'!$V$20:$V$35,1)+1)),
IF($U$3=Database!$A$19,
_xlfn.FORECAST.LINEAR(
D33,
INDEX('DS2024'!$Z$20:$Z$35,MATCH(D33,'DS2024'!$Y$20:$Y$35,1)):
INDEX('DS2024'!$Z$20:$Z$35,MATCH(D33,'DS2024'!$Y$20:$Y$35,1)+1),
INDEX('DS2024'!$Y$20:$Y$35,MATCH(D33,'DS2024'!$Y$20:$Y$35,1)):
INDEX('DS2024'!$Y$20:$Y$35,MATCH(D33,'DS2024'!$Y$20:$Y$35,1)+1)),
IF($U$3=Database!$A$20,
_xlfn.FORECAST.LINEAR(
D33,
INDEX('DS2024'!$AC$20:$AC$35,MATCH(D33,'DS2024'!$AB$20:$AB$35,1)):
INDEX('DS2024'!$AC$20:$AC$35,MATCH(D33,'DS2024'!$AB$20:$AB$35,1)+1),
INDEX('DS2024'!$AB$20:$AB$35,MATCH(D33,'DS2024'!$AB$20:$AB$35,1)):
INDEX('DS2024'!$AB$20:$AB$35,MATCH(D33,'DS2024'!$AB$20:$AB$35,1)+1)),
IF($U$3=Database!$A$2,
_xlfn.FORECAST.LINEAR(
D33,
INDEX('DS2024'!$B$5:$B$15,MATCH(D33,'DS2024'!$A$5:$A$15,1)):
INDEX('DS2024'!$B$5:$B$15,MATCH(D33,'DS2024'!$A$5:$A$15,1)+1),
INDEX('DS2024'!$A$5:$A$15,MATCH(D33,'DS2024'!$A$5:$A$15,1)):
INDEX('DS2024'!$A$5:$A$15,MATCH(D33,'DS2024'!$A$5:$A$15,1)+1)),
IF($U$3=Database!$A$3,
_xlfn.FORECAST.LINEAR(
D33,
INDEX('DS2024'!$E$5:$E$15,MATCH(D33,'DS2024'!$D$5:$D$15,1)):
INDEX('DS2024'!$E$5:$E$15,MATCH(D33,'DS2024'!$D$5:$D$15,1)+1),
INDEX('DS2024'!$D$5:$D$15,MATCH(D33,'DS2024'!$D$5:$D$15,1)):
INDEX('DS2024'!$D$5:$D$15,MATCH(D33,'DS2024'!$D$5:$D$15,1)+1)),
IF($U$3=Database!$A$4,
_xlfn.FORECAST.LINEAR(
D33,
INDEX('DS2024'!$H$5:$H$15,MATCH(D33,'DS2024'!$G$5:$G$15,1)):
INDEX('DS2024'!$H$5:$H$15,MATCH(D33,'DS2024'!$G$5:$G$15,1)+1),
INDEX('DS2024'!$G$5:$G$15,MATCH(D33,'DS2024'!$G$5:$G$15,1)):
INDEX('DS2024'!$G$5:$G$15,MATCH(D33,'DS2024'!$G$5:$G$15,1)+1)),
IF($U$3=Database!$A$5,
_xlfn.FORECAST.LINEAR(
D33,
INDEX('DS2024'!$K$5:$K$15,MATCH(D33,'DS2024'!$J$5:$J$15,1)):
INDEX('DS2024'!$K$5:$K$15,MATCH(D33,'DS2024'!$J$5:$J$15,1)+1),
INDEX('DS2024'!$J$5:$J$15,MATCH(D33,'DS2024'!$J$5:$J$15,1)):
INDEX('DS2024'!$J$5:$J$15,MATCH(D33,'DS2024'!$J$5:$J$15,1)+1)),
IF($U$3=Database!$A$6,
_xlfn.FORECAST.LINEAR(
D33,
INDEX('DS2024'!$N$5:$N$15,MATCH(D33,'DS2024'!$M$5:$M$15,1)):
INDEX('DS2024'!$N$5:$N$15,MATCH(D33,'DS2024'!$M$5:$M$15,1)+1),
INDEX('DS2024'!$M$5:$M$15,MATCH(D33,'DS2024'!$M$5:$M$15,1)):
INDEX('DS2024'!$M$5:$M$15,MATCH(D33,'DS2024'!$M$5:$M$15,1)+1)),
IF($U$3=Database!$A$7,
_xlfn.FORECAST.LINEAR(
D33,
INDEX('DS2024'!$Q$5:$Q$15,MATCH(D33,'DS2024'!$P$5:$P$15,1)):
INDEX('DS2024'!$Q$5:$Q$15,MATCH(D33,'DS2024'!$P$5:$P$15,1)+1),
INDEX('DS2024'!$P$5:$P$15,MATCH(D33,'DS2024'!$P$5:$P$15,1)):
INDEX('DS2024'!$P$5:$P$15,MATCH(D33,'DS2024'!$P$5:$P$15,1)+1)),
IF($U$3=Database!$A$8,
_xlfn.FORECAST.LINEAR(
D33,
INDEX('DS2024'!$T$5:$T$15,MATCH(D33,'DS2024'!$S$5:$S$15,1)):
INDEX('DS2024'!$T$5:$T$15,MATCH(D33,'DS2024'!$S$5:$S$15,1)+1),
INDEX('DS2024'!$S$5:$S$15,MATCH(D33,'DS2024'!$S$5:$S$15,1)):
INDEX('DS2024'!$S$5:$S$15,MATCH(D33,'DS2024'!$S$5:$S$15,1)+1)),
IF($U$3=Database!$A$9,
_xlfn.FORECAST.LINEAR(
D33,
INDEX('DS2024'!$W$5:$W$15,MATCH(D33,'DS2024'!$V$5:$V$15,1)):
INDEX('DS2024'!$W$5:$W$15,MATCH(D33,'DS2024'!$V$5:$V$15,1)+1),
INDEX('DS2024'!$V$5:$V$15,MATCH(D33,'DS2024'!$V$5:$V$15,1)):
INDEX('DS2024'!$V$5:$V$15,MATCH(D33,'DS2024'!$V$5:$V$15,1)+1)),
IF($U$3=Database!$A$10,
_xlfn.FORECAST.LINEAR(
D33,
INDEX('DS2024'!$Z$5:$Z$15,MATCH(D33,'DS2024'!$Y$5:$Y$15,1)):
INDEX('DS2024'!$Z$5:$Z$15,MATCH(D33,'DS2024'!$Y$5:$Y$15,1)+1),
INDEX('DS2024'!$Y$5:$Y$15,MATCH(D33,'DS2024'!$Y$5:$Y$15,1)):
INDEX('DS2024'!$Y$5:$Y$15,MATCH(D33,'DS2024'!$Y$5:$Y$15,1)+1))
)))))))))))))))))))</f>
        <v>0.1056276429913266</v>
      </c>
      <c r="V33" s="50">
        <f>IF($V$3=Database!$A$11,
_xlfn.FORECAST.LINEAR(
F33,
INDEX('DS2024'!$B$20:$B$35,MATCH(F33,'DS2024'!$A$20:$A$35,1)):
INDEX('DS2024'!$B$20:$B$35,MATCH(F33,'DS2024'!$A$20:$A$35,1)+1),
INDEX('DS2024'!$A$20:$A$35,MATCH(F33,'DS2024'!$A$20:$A$35,1)):
INDEX('DS2024'!$A$20:$A$35,MATCH(F33,'DS2024'!$A$20:$A$35,1)+1)),
IF($V$3=Database!$A$12,
_xlfn.FORECAST.LINEAR(
F33,
INDEX('DS2024'!$E$20:$E$35,MATCH(F33,'DS2024'!$D$20:$D$35,1)):
INDEX('DS2024'!$E$20:$E$35,MATCH(F33,'DS2024'!$D$20:$D$35,1)+1),
INDEX('DS2024'!$D$20:$D$35,MATCH(F33,'DS2024'!$D$20:$D$35,1)):
INDEX('DS2024'!$D$20:$D$35,MATCH(F33,'DS2024'!$D$20:$D$35,1)+1)),
IF($V$3=Database!$A$13,
_xlfn.FORECAST.LINEAR(
F33,
INDEX('DS2024'!$H$20:$H$35,MATCH(F33,'DS2024'!$G$20:$G$35,1)):
INDEX('DS2024'!$H$20:$H$35,MATCH(F33,'DS2024'!$G$20:$G$35,1)+1),
INDEX('DS2024'!$G$20:$G$35,MATCH(F33,'DS2024'!$G$20:$G$35,1)):
INDEX('DS2024'!$G$20:$G$35,MATCH(F33,'DS2024'!$G$20:$G$35,1)+1)),
IF($V$3=Database!$A$14,
_xlfn.FORECAST.LINEAR(
F33,
INDEX('DS2024'!$K$20:$K$35,MATCH(F33,'DS2024'!$J$20:$J$35,1)):
INDEX('DS2024'!$K$20:$K$35,MATCH(F33,'DS2024'!$J$20:$J$35,1)+1),
INDEX('DS2024'!$J$20:$J$35,MATCH(F33,'DS2024'!$J$20:$J$35,1)):
INDEX('DS2024'!$J$20:$J$35,MATCH(F33,'DS2024'!$J$20:$J$35,1)+1)),
IF($V$3=Database!$A$15,
_xlfn.FORECAST.LINEAR(
F33,
INDEX('DS2024'!$N$20:$N$35,MATCH(F33,'DS2024'!$M$20:$M$35,1)):
INDEX('DS2024'!$N$20:$N$35,MATCH(F33,'DS2024'!$M$20:$M$35,1)+1),
INDEX('DS2024'!$M$20:$M$35,MATCH(F33,'DS2024'!$M$20:$M$35,1)):
INDEX('DS2024'!$M$20:$M$35,MATCH(F33,'DS2024'!$M$20:$M$35,1)+1)),
IF($V$3=Database!$A$16,
_xlfn.FORECAST.LINEAR(
F33,
INDEX('DS2024'!$Q$20:$Q$35,MATCH(F33,'DS2024'!$P$20:$P$35,1)):
INDEX('DS2024'!$Q$20:$Q$35,MATCH(F33,'DS2024'!$P$20:$P$35,1)+1),
INDEX('DS2024'!$P$20:$P$35,MATCH(F33,'DS2024'!$P$20:$P$35,1)):
INDEX('DS2024'!$P$20:$P$35,MATCH(F33,'DS2024'!$P$20:$P$35,1)+1)),
IF($V$3=Database!$A$17,
_xlfn.FORECAST.LINEAR(
F33,
INDEX('DS2024'!$T$20:$T$35,MATCH(F33,'DS2024'!$S$20:$S$35,1)):
INDEX('DS2024'!$T$20:$T$35,MATCH(F33,'DS2024'!$S$20:$S$35,1)+1),
INDEX('DS2024'!$S$20:$S$35,MATCH(F33,'DS2024'!$S$20:$S$35,1)):
INDEX('DS2024'!$S$20:$S$35,MATCH(F33,'DS2024'!$S$20:$S$35,1)+1)),
IF($V$3=Database!$A$18,
_xlfn.FORECAST.LINEAR(
F33,
INDEX('DS2024'!$W$20:$W$35,MATCH(F33,'DS2024'!$V$20:$V$35,1)):
INDEX('DS2024'!$W$20:$W$35,MATCH(F33,'DS2024'!$V$20:$V$35,1)+1),
INDEX('DS2024'!$V$20:$V$35,MATCH(F33,'DS2024'!$V$20:$V$35,1)):
INDEX('DS2024'!$V$20:$V$35,MATCH(F33,'DS2024'!$V$20:$V$35,1)+1)),
IF($V$3=Database!$A$19,
_xlfn.FORECAST.LINEAR(
F33,
INDEX('DS2024'!$Z$20:$Z$35,MATCH(F33,'DS2024'!$Y$20:$Y$35,1)):
INDEX('DS2024'!$Z$20:$Z$35,MATCH(F33,'DS2024'!$Y$20:$Y$35,1)+1),
INDEX('DS2024'!$Y$20:$Y$35,MATCH(F33,'DS2024'!$Y$20:$Y$35,1)):
INDEX('DS2024'!$Y$20:$Y$35,MATCH(F33,'DS2024'!$Y$20:$Y$35,1)+1)),
IF($V$3=Database!$A$20,
_xlfn.FORECAST.LINEAR(
F33,
INDEX('DS2024'!$AC$20:$AC$35,MATCH(F33,'DS2024'!$AB$20:$AB$35,1)):
INDEX('DS2024'!$AC$20:$AC$35,MATCH(F33,'DS2024'!$AB$20:$AB$35,1)+1),
INDEX('DS2024'!$AB$20:$AB$35,MATCH(F33,'DS2024'!$AB$20:$AB$35,1)):
INDEX('DS2024'!$AB$20:$AB$35,MATCH(F33,'DS2024'!$AB$20:$AB$35,1)+1)),
IF($V$3=Database!$A$2,
_xlfn.FORECAST.LINEAR(
F33,
INDEX('DS2024'!$B$5:$B$15,MATCH(F33,'DS2024'!$A$5:$A$15,1)):
INDEX('DS2024'!$B$5:$B$15,MATCH(F33,'DS2024'!$A$5:$A$15,1)+1),
INDEX('DS2024'!$A$5:$A$15,MATCH(F33,'DS2024'!$A$5:$A$15,1)):
INDEX('DS2024'!$A$5:$A$15,MATCH(F33,'DS2024'!$A$5:$A$15,1)+1)),
IF($V$3=Database!$A$3,
_xlfn.FORECAST.LINEAR(
F33,
INDEX('DS2024'!$E$5:$E$15,MATCH(F33,'DS2024'!$D$5:$D$15,1)):
INDEX('DS2024'!$E$5:$E$15,MATCH(F33,'DS2024'!$D$5:$D$15,1)+1),
INDEX('DS2024'!$D$5:$D$15,MATCH(F33,'DS2024'!$D$5:$D$15,1)):
INDEX('DS2024'!$D$5:$D$15,MATCH(F33,'DS2024'!$D$5:$D$15,1)+1)),
IF($V$3=Database!$A$4,
_xlfn.FORECAST.LINEAR(
F33,
INDEX('DS2024'!$H$5:$H$15,MATCH(F33,'DS2024'!$G$5:$G$15,1)):
INDEX('DS2024'!$H$5:$H$15,MATCH(F33,'DS2024'!$G$5:$G$15,1)+1),
INDEX('DS2024'!$G$5:$G$15,MATCH(F33,'DS2024'!$G$5:$G$15,1)):
INDEX('DS2024'!$G$5:$G$15,MATCH(F33,'DS2024'!$G$5:$G$15,1)+1)),
IF($V$3=Database!$A$5,
_xlfn.FORECAST.LINEAR(
F33,
INDEX('DS2024'!$K$5:$K$15,MATCH(F33,'DS2024'!$J$5:$J$15,1)):
INDEX('DS2024'!$K$5:$K$15,MATCH(F33,'DS2024'!$J$5:$J$15,1)+1),
INDEX('DS2024'!$J$5:$J$15,MATCH(F33,'DS2024'!$J$5:$J$15,1)):
INDEX('DS2024'!$J$5:$J$15,MATCH(F33,'DS2024'!$J$5:$J$15,1)+1)),
IF($V$3=Database!$A$6,
_xlfn.FORECAST.LINEAR(
F33,
INDEX('DS2024'!$N$5:$N$15,MATCH(F33,'DS2024'!$M$5:$M$15,1)):
INDEX('DS2024'!$N$5:$N$15,MATCH(F33,'DS2024'!$M$5:$M$15,1)+1),
INDEX('DS2024'!$M$5:$M$15,MATCH(F33,'DS2024'!$M$5:$M$15,1)):
INDEX('DS2024'!$M$5:$M$15,MATCH(F33,'DS2024'!$M$5:$M$15,1)+1)),
IF($V$3=Database!$A$7,
_xlfn.FORECAST.LINEAR(
F33,
INDEX('DS2024'!$Q$5:$Q$15,MATCH(F33,'DS2024'!$P$5:$P$15,1)):
INDEX('DS2024'!$Q$5:$Q$15,MATCH(F33,'DS2024'!$P$5:$P$15,1)+1),
INDEX('DS2024'!$P$5:$P$15,MATCH(F33,'DS2024'!$P$5:$P$15,1)):
INDEX('DS2024'!$P$5:$P$15,MATCH(F33,'DS2024'!$P$5:$P$15,1)+1)),
IF($V$3=Database!$A$8,
_xlfn.FORECAST.LINEAR(
F33,
INDEX('DS2024'!$T$5:$T$15,MATCH(F33,'DS2024'!$S$5:$S$15,1)):
INDEX('DS2024'!$T$5:$T$15,MATCH(F33,'DS2024'!$S$5:$S$15,1)+1),
INDEX('DS2024'!$S$5:$S$15,MATCH(F33,'DS2024'!$S$5:$S$15,1)):
INDEX('DS2024'!$S$5:$S$15,MATCH(F33,'DS2024'!$S$5:$S$15,1)+1)),
IF($V$3=Database!$A$9,
_xlfn.FORECAST.LINEAR(
F33,
INDEX('DS2024'!$W$5:$W$15,MATCH(F33,'DS2024'!$V$5:$V$15,1)):
INDEX('DS2024'!$W$5:$W$15,MATCH(F33,'DS2024'!$V$5:$V$15,1)+1),
INDEX('DS2024'!$V$5:$V$15,MATCH(F33,'DS2024'!$V$5:$V$15,1)):
INDEX('DS2024'!$V$5:$V$15,MATCH(F33,'DS2024'!$V$5:$V$15,1)+1)),
IF($V$3=Database!$A$10,
_xlfn.FORECAST.LINEAR(
F33,
INDEX('DS2024'!$Z$5:$Z$15,MATCH(F33,'DS2024'!$Y$5:$Y$15,1)):
INDEX('DS2024'!$Z$5:$Z$15,MATCH(F33,'DS2024'!$Y$5:$Y$15,1)+1),
INDEX('DS2024'!$Y$5:$Y$15,MATCH(F33,'DS2024'!$Y$5:$Y$15,1)):
INDEX('DS2024'!$Y$5:$Y$15,MATCH(F33,'DS2024'!$Y$5:$Y$15,1)+1))
)))))))))))))))))))</f>
        <v>0.10524152406844714</v>
      </c>
      <c r="W33" s="50">
        <f>IF($W$3=Database!$A$11,
_xlfn.FORECAST.LINEAR(
H33,
INDEX('DS2024'!$B$20:$B$35,MATCH(H33,'DS2024'!$A$20:$A$35,1)):
INDEX('DS2024'!$B$20:$B$35,MATCH(H33,'DS2024'!$A$20:$A$35,1)+1),
INDEX('DS2024'!$A$20:$A$35,MATCH(H33,'DS2024'!$A$20:$A$35,1)):
INDEX('DS2024'!$A$20:$A$35,MATCH(H33,'DS2024'!$A$20:$A$35,1)+1)),
IF($W$3=Database!$A$12,
_xlfn.FORECAST.LINEAR(
H33,
INDEX('DS2024'!$E$20:$E$35,MATCH(H33,'DS2024'!$D$20:$D$35,1)):
INDEX('DS2024'!$E$20:$E$35,MATCH(H33,'DS2024'!$D$20:$D$35,1)+1),
INDEX('DS2024'!$D$20:$D$35,MATCH(H33,'DS2024'!$D$20:$D$35,1)):
INDEX('DS2024'!$D$20:$D$35,MATCH(H33,'DS2024'!$D$20:$D$35,1)+1)),
IF($W$3=Database!$A$13,
_xlfn.FORECAST.LINEAR(
H33,
INDEX('DS2024'!$H$20:$H$35,MATCH(H33,'DS2024'!$G$20:$G$35,1)):
INDEX('DS2024'!$H$20:$H$35,MATCH(H33,'DS2024'!$G$20:$G$35,1)+1),
INDEX('DS2024'!$G$20:$G$35,MATCH(H33,'DS2024'!$G$20:$G$35,1)):
INDEX('DS2024'!$G$20:$G$35,MATCH(H33,'DS2024'!$G$20:$G$35,1)+1)),
IF($W$3=Database!$A$14,
_xlfn.FORECAST.LINEAR(
H33,
INDEX('DS2024'!$K$20:$K$35,MATCH(H33,'DS2024'!$J$20:$J$35,1)):
INDEX('DS2024'!$K$20:$K$35,MATCH(H33,'DS2024'!$J$20:$J$35,1)+1),
INDEX('DS2024'!$J$20:$J$35,MATCH(H33,'DS2024'!$J$20:$J$35,1)):
INDEX('DS2024'!$J$20:$J$35,MATCH(H33,'DS2024'!$J$20:$J$35,1)+1)),
IF($W$3=Database!$A$15,
_xlfn.FORECAST.LINEAR(
H33,
INDEX('DS2024'!$N$20:$N$35,MATCH(H33,'DS2024'!$M$20:$M$35,1)):
INDEX('DS2024'!$N$20:$N$35,MATCH(H33,'DS2024'!$M$20:$M$35,1)+1),
INDEX('DS2024'!$M$20:$M$35,MATCH(H33,'DS2024'!$M$20:$M$35,1)):
INDEX('DS2024'!$M$20:$M$35,MATCH(H33,'DS2024'!$M$20:$M$35,1)+1)),
IF($W$3=Database!$A$16,
_xlfn.FORECAST.LINEAR(
H33,
INDEX('DS2024'!$Q$20:$Q$35,MATCH(H33,'DS2024'!$P$20:$P$35,1)):
INDEX('DS2024'!$Q$20:$Q$35,MATCH(H33,'DS2024'!$P$20:$P$35,1)+1),
INDEX('DS2024'!$P$20:$P$35,MATCH(H33,'DS2024'!$P$20:$P$35,1)):
INDEX('DS2024'!$P$20:$P$35,MATCH(H33,'DS2024'!$P$20:$P$35,1)+1)),
IF($W$3=Database!$A$17,
_xlfn.FORECAST.LINEAR(
H33,
INDEX('DS2024'!$T$20:$T$35,MATCH(H33,'DS2024'!$S$20:$S$35,1)):
INDEX('DS2024'!$T$20:$T$35,MATCH(H33,'DS2024'!$S$20:$S$35,1)+1),
INDEX('DS2024'!$S$20:$S$35,MATCH(H33,'DS2024'!$S$20:$S$35,1)):
INDEX('DS2024'!$S$20:$S$35,MATCH(H33,'DS2024'!$S$20:$S$35,1)+1)),
IF($W$3=Database!$A$18,
_xlfn.FORECAST.LINEAR(
H33,
INDEX('DS2024'!$W$20:$W$35,MATCH(H33,'DS2024'!$V$20:$V$35,1)):
INDEX('DS2024'!$W$20:$W$35,MATCH(H33,'DS2024'!$V$20:$V$35,1)+1),
INDEX('DS2024'!$V$20:$V$35,MATCH(H33,'DS2024'!$V$20:$V$35,1)):
INDEX('DS2024'!$V$20:$V$35,MATCH(H33,'DS2024'!$V$20:$V$35,1)+1)),
IF($W$3=Database!$A$19,
_xlfn.FORECAST.LINEAR(
H33,
INDEX('DS2024'!$Z$20:$Z$35,MATCH(H33,'DS2024'!$Y$20:$Y$35,1)):
INDEX('DS2024'!$Z$20:$Z$35,MATCH(H33,'DS2024'!$Y$20:$Y$35,1)+1),
INDEX('DS2024'!$Y$20:$Y$35,MATCH(H33,'DS2024'!$Y$20:$Y$35,1)):
INDEX('DS2024'!$Y$20:$Y$35,MATCH(H33,'DS2024'!$Y$20:$Y$35,1)+1)),
IF($W$3=Database!$A$20,
_xlfn.FORECAST.LINEAR(
H33,
INDEX('DS2024'!$AC$20:$AC$35,MATCH(H33,'DS2024'!$AB$20:$AB$35,1)):
INDEX('DS2024'!$AC$20:$AC$35,MATCH(H33,'DS2024'!$AB$20:$AB$35,1)+1),
INDEX('DS2024'!$AB$20:$AB$35,MATCH(H33,'DS2024'!$AB$20:$AB$35,1)):
INDEX('DS2024'!$AB$20:$AB$35,MATCH(H33,'DS2024'!$AB$20:$AB$35,1)+1)),
IF($W$3=Database!$A$2,
_xlfn.FORECAST.LINEAR(
H33,
INDEX('DS2024'!$B$5:$B$15,MATCH(H33,'DS2024'!$A$5:$A$15,1)):
INDEX('DS2024'!$B$5:$B$15,MATCH(H33,'DS2024'!$A$5:$A$15,1)+1),
INDEX('DS2024'!$A$5:$A$15,MATCH(H33,'DS2024'!$A$5:$A$15,1)):
INDEX('DS2024'!$A$5:$A$15,MATCH(H33,'DS2024'!$A$5:$A$15,1)+1)),
IF($W$3=Database!$A$3,
_xlfn.FORECAST.LINEAR(
H33,
INDEX('DS2024'!$E$5:$E$15,MATCH(H33,'DS2024'!$D$5:$D$15,1)):
INDEX('DS2024'!$E$5:$E$15,MATCH(H33,'DS2024'!$D$5:$D$15,1)+1),
INDEX('DS2024'!$D$5:$D$15,MATCH(H33,'DS2024'!$D$5:$D$15,1)):
INDEX('DS2024'!$D$5:$D$15,MATCH(H33,'DS2024'!$D$5:$D$15,1)+1)),
IF($W$3=Database!$A$4,
_xlfn.FORECAST.LINEAR(
H33,
INDEX('DS2024'!$H$5:$H$15,MATCH(H33,'DS2024'!$G$5:$G$15,1)):
INDEX('DS2024'!$H$5:$H$15,MATCH(H33,'DS2024'!$G$5:$G$15,1)+1),
INDEX('DS2024'!$G$5:$G$15,MATCH(H33,'DS2024'!$G$5:$G$15,1)):
INDEX('DS2024'!$G$5:$G$15,MATCH(H33,'DS2024'!$G$5:$G$15,1)+1)),
IF($W$3=Database!$A$5,
_xlfn.FORECAST.LINEAR(
H33,
INDEX('DS2024'!$K$5:$K$15,MATCH(H33,'DS2024'!$J$5:$J$15,1)):
INDEX('DS2024'!$K$5:$K$15,MATCH(H33,'DS2024'!$J$5:$J$15,1)+1),
INDEX('DS2024'!$J$5:$J$15,MATCH(H33,'DS2024'!$J$5:$J$15,1)):
INDEX('DS2024'!$J$5:$J$15,MATCH(H33,'DS2024'!$J$5:$J$15,1)+1)),
IF($W$3=Database!$A$6,
_xlfn.FORECAST.LINEAR(
H33,
INDEX('DS2024'!$N$5:$N$15,MATCH(H33,'DS2024'!$M$5:$M$15,1)):
INDEX('DS2024'!$N$5:$N$15,MATCH(H33,'DS2024'!$M$5:$M$15,1)+1),
INDEX('DS2024'!$M$5:$M$15,MATCH(H33,'DS2024'!$M$5:$M$15,1)):
INDEX('DS2024'!$M$5:$M$15,MATCH(H33,'DS2024'!$M$5:$M$15,1)+1)),
IF($W$3=Database!$A$7,
_xlfn.FORECAST.LINEAR(
H33,
INDEX('DS2024'!$Q$5:$Q$15,MATCH(H33,'DS2024'!$P$5:$P$15,1)):
INDEX('DS2024'!$Q$5:$Q$15,MATCH(H33,'DS2024'!$P$5:$P$15,1)+1),
INDEX('DS2024'!$P$5:$P$15,MATCH(H33,'DS2024'!$P$5:$P$15,1)):
INDEX('DS2024'!$P$5:$P$15,MATCH(H33,'DS2024'!$P$5:$P$15,1)+1)),
IF($W$3=Database!$A$8,
_xlfn.FORECAST.LINEAR(
H33,
INDEX('DS2024'!$T$5:$T$15,MATCH(H33,'DS2024'!$S$5:$S$15,1)):
INDEX('DS2024'!$T$5:$T$15,MATCH(H33,'DS2024'!$S$5:$S$15,1)+1),
INDEX('DS2024'!$S$5:$S$15,MATCH(H33,'DS2024'!$S$5:$S$15,1)):
INDEX('DS2024'!$S$5:$S$15,MATCH(H33,'DS2024'!$S$5:$S$15,1)+1)),
IF($W$3=Database!$A$9,
_xlfn.FORECAST.LINEAR(
H33,
INDEX('DS2024'!$W$5:$W$15,MATCH(H33,'DS2024'!$V$5:$V$15,1)):
INDEX('DS2024'!$W$5:$W$15,MATCH(H33,'DS2024'!$V$5:$V$15,1)+1),
INDEX('DS2024'!$V$5:$V$15,MATCH(H33,'DS2024'!$V$5:$V$15,1)):
INDEX('DS2024'!$V$5:$V$15,MATCH(H33,'DS2024'!$V$5:$V$15,1)+1)),
IF($W$3=Database!$A$10,
_xlfn.FORECAST.LINEAR(
H33,
INDEX('DS2024'!$Z$5:$Z$15,MATCH(H33,'DS2024'!$Y$5:$Y$15,1)):
INDEX('DS2024'!$Z$5:$Z$15,MATCH(H33,'DS2024'!$Y$5:$Y$15,1)+1),
INDEX('DS2024'!$Y$5:$Y$15,MATCH(H33,'DS2024'!$Y$5:$Y$15,1)):
INDEX('DS2024'!$Y$5:$Y$15,MATCH(H33,'DS2024'!$Y$5:$Y$15,1)+1))
)))))))))))))))))))</f>
        <v>0.10504400655501819</v>
      </c>
      <c r="X33" s="50">
        <f>IF($X$3=Database!$A$11,
_xlfn.FORECAST.LINEAR(
J33,
INDEX('DS2024'!$B$20:$B$35,MATCH(J33,'DS2024'!$A$20:$A$35,1)):
INDEX('DS2024'!$B$20:$B$35,MATCH(J33,'DS2024'!$A$20:$A$35,1)+1),
INDEX('DS2024'!$A$20:$A$35,MATCH(J33,'DS2024'!$A$20:$A$35,1)):
INDEX('DS2024'!$A$20:$A$35,MATCH(J33,'DS2024'!$A$20:$A$35,1)+1)),
IF($X$3=Database!$A$12,
_xlfn.FORECAST.LINEAR(
J33,
INDEX('DS2024'!$E$20:$E$35,MATCH(J33,'DS2024'!$D$20:$D$35,1)):
INDEX('DS2024'!$E$20:$E$35,MATCH(J33,'DS2024'!$D$20:$D$35,1)+1),
INDEX('DS2024'!$D$20:$D$35,MATCH(J33,'DS2024'!$D$20:$D$35,1)):
INDEX('DS2024'!$D$20:$D$35,MATCH(J33,'DS2024'!$D$20:$D$35,1)+1)),
IF($X$3=Database!$A$13,
_xlfn.FORECAST.LINEAR(
J33,
INDEX('DS2024'!$H$20:$H$35,MATCH(J33,'DS2024'!$G$20:$G$35,1)):
INDEX('DS2024'!$H$20:$H$35,MATCH(J33,'DS2024'!$G$20:$G$35,1)+1),
INDEX('DS2024'!$G$20:$G$35,MATCH(J33,'DS2024'!$G$20:$G$35,1)):
INDEX('DS2024'!$G$20:$G$35,MATCH(J33,'DS2024'!$G$20:$G$35,1)+1)),
IF($X$3=Database!$A$14,
_xlfn.FORECAST.LINEAR(
J33,
INDEX('DS2024'!$K$20:$K$35,MATCH(J33,'DS2024'!$J$20:$J$35,1)):
INDEX('DS2024'!$K$20:$K$35,MATCH(J33,'DS2024'!$J$20:$J$35,1)+1),
INDEX('DS2024'!$J$20:$J$35,MATCH(J33,'DS2024'!$J$20:$J$35,1)):
INDEX('DS2024'!$J$20:$J$35,MATCH(J33,'DS2024'!$J$20:$J$35,1)+1)),
IF($X$3=Database!$A$15,
_xlfn.FORECAST.LINEAR(
J33,
INDEX('DS2024'!$N$20:$N$35,MATCH(J33,'DS2024'!$M$20:$M$35,1)):
INDEX('DS2024'!$N$20:$N$35,MATCH(J33,'DS2024'!$M$20:$M$35,1)+1),
INDEX('DS2024'!$M$20:$M$35,MATCH(J33,'DS2024'!$M$20:$M$35,1)):
INDEX('DS2024'!$M$20:$M$35,MATCH(J33,'DS2024'!$M$20:$M$35,1)+1)),
IF($X$3=Database!$A$16,
_xlfn.FORECAST.LINEAR(
J33,
INDEX('DS2024'!$Q$20:$Q$35,MATCH(J33,'DS2024'!$P$20:$P$35,1)):
INDEX('DS2024'!$Q$20:$Q$35,MATCH(J33,'DS2024'!$P$20:$P$35,1)+1),
INDEX('DS2024'!$P$20:$P$35,MATCH(J33,'DS2024'!$P$20:$P$35,1)):
INDEX('DS2024'!$P$20:$P$35,MATCH(J33,'DS2024'!$P$20:$P$35,1)+1)),
IF($X$3=Database!$A$17,
_xlfn.FORECAST.LINEAR(
J33,
INDEX('DS2024'!$T$20:$T$35,MATCH(J33,'DS2024'!$S$20:$S$35,1)):
INDEX('DS2024'!$T$20:$T$35,MATCH(J33,'DS2024'!$S$20:$S$35,1)+1),
INDEX('DS2024'!$S$20:$S$35,MATCH(J33,'DS2024'!$S$20:$S$35,1)):
INDEX('DS2024'!$S$20:$S$35,MATCH(J33,'DS2024'!$S$20:$S$35,1)+1)),
IF($X$3=Database!$A$18,
_xlfn.FORECAST.LINEAR(
J33,
INDEX('DS2024'!$W$20:$W$35,MATCH(J33,'DS2024'!$V$20:$V$35,1)):
INDEX('DS2024'!$W$20:$W$35,MATCH(J33,'DS2024'!$V$20:$V$35,1)+1),
INDEX('DS2024'!$V$20:$V$35,MATCH(J33,'DS2024'!$V$20:$V$35,1)):
INDEX('DS2024'!$V$20:$V$35,MATCH(J33,'DS2024'!$V$20:$V$35,1)+1)),
IF($X$3=Database!$A$19,
_xlfn.FORECAST.LINEAR(
J33,
INDEX('DS2024'!$Z$20:$Z$35,MATCH(J33,'DS2024'!$Y$20:$Y$35,1)):
INDEX('DS2024'!$Z$20:$Z$35,MATCH(J33,'DS2024'!$Y$20:$Y$35,1)+1),
INDEX('DS2024'!$Y$20:$Y$35,MATCH(J33,'DS2024'!$Y$20:$Y$35,1)):
INDEX('DS2024'!$Y$20:$Y$35,MATCH(J33,'DS2024'!$Y$20:$Y$35,1)+1)),
IF($X$3=Database!$A$20,
_xlfn.FORECAST.LINEAR(
J33,
INDEX('DS2024'!$AC$20:$AC$35,MATCH(J33,'DS2024'!$AB$20:$AB$35,1)):
INDEX('DS2024'!$AC$20:$AC$35,MATCH(J33,'DS2024'!$AB$20:$AB$35,1)+1),
INDEX('DS2024'!$AB$20:$AB$35,MATCH(J33,'DS2024'!$AB$20:$AB$35,1)):
INDEX('DS2024'!$AB$20:$AB$35,MATCH(J33,'DS2024'!$AB$20:$AB$35,1)+1)),
IF($X$3=Database!$A$2,
_xlfn.FORECAST.LINEAR(
J33,
INDEX('DS2024'!$B$5:$B$15,MATCH(J33,'DS2024'!$A$5:$A$15,1)):
INDEX('DS2024'!$B$5:$B$15,MATCH(J33,'DS2024'!$A$5:$A$15,1)+1),
INDEX('DS2024'!$A$5:$A$15,MATCH(J33,'DS2024'!$A$5:$A$15,1)):
INDEX('DS2024'!$A$5:$A$15,MATCH(J33,'DS2024'!$A$5:$A$15,1)+1)),
IF($X$3=Database!$A$3,
_xlfn.FORECAST.LINEAR(
J33,
INDEX('DS2024'!$E$5:$E$15,MATCH(J33,'DS2024'!$D$5:$D$15,1)):
INDEX('DS2024'!$E$5:$E$15,MATCH(J33,'DS2024'!$D$5:$D$15,1)+1),
INDEX('DS2024'!$D$5:$D$15,MATCH(J33,'DS2024'!$D$5:$D$15,1)):
INDEX('DS2024'!$D$5:$D$15,MATCH(J33,'DS2024'!$D$5:$D$15,1)+1)),
IF($X$3=Database!$A$4,
_xlfn.FORECAST.LINEAR(
J33,
INDEX('DS2024'!$H$5:$H$15,MATCH(J33,'DS2024'!$G$5:$G$15,1)):
INDEX('DS2024'!$H$5:$H$15,MATCH(J33,'DS2024'!$G$5:$G$15,1)+1),
INDEX('DS2024'!$G$5:$G$15,MATCH(J33,'DS2024'!$G$5:$G$15,1)):
INDEX('DS2024'!$G$5:$G$15,MATCH(J33,'DS2024'!$G$5:$G$15,1)+1)),
IF($X$3=Database!$A$5,
_xlfn.FORECAST.LINEAR(
J33,
INDEX('DS2024'!$K$5:$K$15,MATCH(J33,'DS2024'!$J$5:$J$15,1)):
INDEX('DS2024'!$K$5:$K$15,MATCH(J33,'DS2024'!$J$5:$J$15,1)+1),
INDEX('DS2024'!$J$5:$J$15,MATCH(J33,'DS2024'!$J$5:$J$15,1)):
INDEX('DS2024'!$J$5:$J$15,MATCH(J33,'DS2024'!$J$5:$J$15,1)+1)),
IF($X$3=Database!$A$6,
_xlfn.FORECAST.LINEAR(
J33,
INDEX('DS2024'!$N$5:$N$15,MATCH(J33,'DS2024'!$M$5:$M$15,1)):
INDEX('DS2024'!$N$5:$N$15,MATCH(J33,'DS2024'!$M$5:$M$15,1)+1),
INDEX('DS2024'!$M$5:$M$15,MATCH(J33,'DS2024'!$M$5:$M$15,1)):
INDEX('DS2024'!$M$5:$M$15,MATCH(J33,'DS2024'!$M$5:$M$15,1)+1)),
IF($X$3=Database!$A$7,
_xlfn.FORECAST.LINEAR(
J33,
INDEX('DS2024'!$Q$5:$Q$15,MATCH(J33,'DS2024'!$P$5:$P$15,1)):
INDEX('DS2024'!$Q$5:$Q$15,MATCH(J33,'DS2024'!$P$5:$P$15,1)+1),
INDEX('DS2024'!$P$5:$P$15,MATCH(J33,'DS2024'!$P$5:$P$15,1)):
INDEX('DS2024'!$P$5:$P$15,MATCH(J33,'DS2024'!$P$5:$P$15,1)+1)),
IF($X$3=Database!$A$8,
_xlfn.FORECAST.LINEAR(
J33,
INDEX('DS2024'!$T$5:$T$15,MATCH(J33,'DS2024'!$S$5:$S$15,1)):
INDEX('DS2024'!$T$5:$T$15,MATCH(J33,'DS2024'!$S$5:$S$15,1)+1),
INDEX('DS2024'!$S$5:$S$15,MATCH(J33,'DS2024'!$S$5:$S$15,1)):
INDEX('DS2024'!$S$5:$S$15,MATCH(J33,'DS2024'!$S$5:$S$15,1)+1)),
IF($T$3=Database!$A$9,
_xlfn.FORECAST.LINEAR(
J33,
INDEX('DS2024'!$W$5:$W$15,MATCH(J33,'DS2024'!$V$5:$V$15,1)):
INDEX('DS2024'!$W$5:$W$15,MATCH(J33,'DS2024'!$V$5:$V$15,1)+1),
INDEX('DS2024'!$V$5:$V$15,MATCH(J33,'DS2024'!$V$5:$V$15,1)):
INDEX('DS2024'!$V$5:$V$15,MATCH(J33,'DS2024'!$V$5:$V$15,1)+1)),
IF($T$3=Database!$A$10,
_xlfn.FORECAST.LINEAR(
J33,
INDEX('DS2024'!$Z$5:$Z$15,MATCH(J33,'DS2024'!$Y$5:$Y$15,1)):
INDEX('DS2024'!$Z$5:$Z$15,MATCH(J33,'DS2024'!$Y$5:$Y$15,1)+1),
INDEX('DS2024'!$Y$5:$Y$15,MATCH(J33,'DS2024'!$Y$5:$Y$15,1)):
INDEX('DS2024'!$Y$5:$Y$15,MATCH(J33,'DS2024'!$Y$5:$Y$15,1)+1))
)))))))))))))))))))</f>
        <v>0.10387001878572286</v>
      </c>
      <c r="Y33" s="50">
        <f>IF($Y$3=Database!$A$11,
_xlfn.FORECAST.LINEAR(
L33,
INDEX('DS2024'!$B$20:$B$35,MATCH(L33,'DS2024'!$A$20:$A$35,1)):
INDEX('DS2024'!$B$20:$B$35,MATCH(L33,'DS2024'!$A$20:$A$35,1)+1),
INDEX('DS2024'!$A$20:$A$35,MATCH(L33,'DS2024'!$A$20:$A$35,1)):
INDEX('DS2024'!$A$20:$A$35,MATCH(L33,'DS2024'!$A$20:$A$35,1)+1)),
IF($Y$3=Database!$A$12,
_xlfn.FORECAST.LINEAR(
L33,
INDEX('DS2024'!$E$20:$E$35,MATCH(L33,'DS2024'!$D$20:$D$35,1)):
INDEX('DS2024'!$E$20:$E$35,MATCH(L33,'DS2024'!$D$20:$D$35,1)+1),
INDEX('DS2024'!$D$20:$D$35,MATCH(L33,'DS2024'!$D$20:$D$35,1)):
INDEX('DS2024'!$D$20:$D$35,MATCH(L33,'DS2024'!$D$20:$D$35,1)+1)),
IF($Y$3=Database!$A$13,
_xlfn.FORECAST.LINEAR(
L33,
INDEX('DS2024'!$H$20:$H$35,MATCH(L33,'DS2024'!$G$20:$G$35,1)):
INDEX('DS2024'!$H$20:$H$35,MATCH(L33,'DS2024'!$G$20:$G$35,1)+1),
INDEX('DS2024'!$G$20:$G$35,MATCH(L33,'DS2024'!$G$20:$G$35,1)):
INDEX('DS2024'!$G$20:$G$35,MATCH(L33,'DS2024'!$G$20:$G$35,1)+1)),
IF($Y$3=Database!$A$14,
_xlfn.FORECAST.LINEAR(
L33,
INDEX('DS2024'!$K$20:$K$35,MATCH(L33,'DS2024'!$J$20:$J$35,1)):
INDEX('DS2024'!$K$20:$K$35,MATCH(L33,'DS2024'!$J$20:$J$35,1)+1),
INDEX('DS2024'!$J$20:$J$35,MATCH(L33,'DS2024'!$J$20:$J$35,1)):
INDEX('DS2024'!$J$20:$J$35,MATCH(L33,'DS2024'!$J$20:$J$35,1)+1)),
IF($Y$3=Database!$A$15,
_xlfn.FORECAST.LINEAR(
L33,
INDEX('DS2024'!$N$20:$N$35,MATCH(L33,'DS2024'!$M$20:$M$35,1)):
INDEX('DS2024'!$N$20:$N$35,MATCH(L33,'DS2024'!$M$20:$M$35,1)+1),
INDEX('DS2024'!$M$20:$M$35,MATCH(L33,'DS2024'!$M$20:$M$35,1)):
INDEX('DS2024'!$M$20:$M$35,MATCH(L33,'DS2024'!$M$20:$M$35,1)+1)),
IF($Y$3=Database!$A$16,
_xlfn.FORECAST.LINEAR(
L33,
INDEX('DS2024'!$Q$20:$Q$35,MATCH(L33,'DS2024'!$P$20:$P$35,1)):
INDEX('DS2024'!$Q$20:$Q$35,MATCH(L33,'DS2024'!$P$20:$P$35,1)+1),
INDEX('DS2024'!$P$20:$P$35,MATCH(L33,'DS2024'!$P$20:$P$35,1)):
INDEX('DS2024'!$P$20:$P$35,MATCH(L33,'DS2024'!$P$20:$P$35,1)+1)),
IF($Y$3=Database!$A$17,
_xlfn.FORECAST.LINEAR(
L33,
INDEX('DS2024'!$T$20:$T$35,MATCH(L33,'DS2024'!$S$20:$S$35,1)):
INDEX('DS2024'!$T$20:$T$35,MATCH(L33,'DS2024'!$S$20:$S$35,1)+1),
INDEX('DS2024'!$S$20:$S$35,MATCH(L33,'DS2024'!$S$20:$S$35,1)):
INDEX('DS2024'!$S$20:$S$35,MATCH(L33,'DS2024'!$S$20:$S$35,1)+1)),
IF($Y$3=Database!$A$18,
_xlfn.FORECAST.LINEAR(
L33,
INDEX('DS2024'!$W$20:$W$35,MATCH(L33,'DS2024'!$V$20:$V$35,1)):
INDEX('DS2024'!$W$20:$W$35,MATCH(L33,'DS2024'!$V$20:$V$35,1)+1),
INDEX('DS2024'!$V$20:$V$35,MATCH(L33,'DS2024'!$V$20:$V$35,1)):
INDEX('DS2024'!$V$20:$V$35,MATCH(L33,'DS2024'!$V$20:$V$35,1)+1)),
IF($Y$3=Database!$A$19,
_xlfn.FORECAST.LINEAR(
L33,
INDEX('DS2024'!$Z$20:$Z$35,MATCH(L33,'DS2024'!$Y$20:$Y$35,1)):
INDEX('DS2024'!$Z$20:$Z$35,MATCH(L33,'DS2024'!$Y$20:$Y$35,1)+1),
INDEX('DS2024'!$Y$20:$Y$35,MATCH(L33,'DS2024'!$Y$20:$Y$35,1)):
INDEX('DS2024'!$Y$20:$Y$35,MATCH(L33,'DS2024'!$Y$20:$Y$35,1)+1)),
IF($Y$3=Database!$A$20,
_xlfn.FORECAST.LINEAR(
L33,
INDEX('DS2024'!$AC$20:$AC$35,MATCH(L33,'DS2024'!$AB$20:$AB$35,1)):
INDEX('DS2024'!$AC$20:$AC$35,MATCH(L33,'DS2024'!$AB$20:$AB$35,1)+1),
INDEX('DS2024'!$AB$20:$AB$35,MATCH(L33,'DS2024'!$AB$20:$AB$35,1)):
INDEX('DS2024'!$AB$20:$AB$35,MATCH(L33,'DS2024'!$AB$20:$AB$35,1)+1)),
IF($Y$3=Database!$A$2,
_xlfn.FORECAST.LINEAR(
L33,
INDEX('DS2024'!$B$5:$B$15,MATCH(L33,'DS2024'!$A$5:$A$15,1)):
INDEX('DS2024'!$B$5:$B$15,MATCH(L33,'DS2024'!$A$5:$A$15,1)+1),
INDEX('DS2024'!$A$5:$A$15,MATCH(L33,'DS2024'!$A$5:$A$15,1)):
INDEX('DS2024'!$A$5:$A$15,MATCH(L33,'DS2024'!$A$5:$A$15,1)+1)),
IF($Y$3=Database!$A$3,
_xlfn.FORECAST.LINEAR(
L33,
INDEX('DS2024'!$E$5:$E$15,MATCH(L33,'DS2024'!$D$5:$D$15,1)):
INDEX('DS2024'!$E$5:$E$15,MATCH(L33,'DS2024'!$D$5:$D$15,1)+1),
INDEX('DS2024'!$D$5:$D$15,MATCH(L33,'DS2024'!$D$5:$D$15,1)):
INDEX('DS2024'!$D$5:$D$15,MATCH(L33,'DS2024'!$D$5:$D$15,1)+1)),
IF($Y$3=Database!$A$4,
_xlfn.FORECAST.LINEAR(
L33,
INDEX('DS2024'!$H$5:$H$15,MATCH(L33,'DS2024'!$G$5:$G$15,1)):
INDEX('DS2024'!$H$5:$H$15,MATCH(L33,'DS2024'!$G$5:$G$15,1)+1),
INDEX('DS2024'!$G$5:$G$15,MATCH(L33,'DS2024'!$G$5:$G$15,1)):
INDEX('DS2024'!$G$5:$G$15,MATCH(L33,'DS2024'!$G$5:$G$15,1)+1)),
IF($Y$3=Database!$A$5,
_xlfn.FORECAST.LINEAR(
L33,
INDEX('DS2024'!$K$5:$K$15,MATCH(L33,'DS2024'!$J$5:$J$15,1)):
INDEX('DS2024'!$K$5:$K$15,MATCH(L33,'DS2024'!$J$5:$J$15,1)+1),
INDEX('DS2024'!$J$5:$J$15,MATCH(L33,'DS2024'!$J$5:$J$15,1)):
INDEX('DS2024'!$J$5:$J$15,MATCH(L33,'DS2024'!$J$5:$J$15,1)+1)),
IF($Y$3=Database!$A$6,
_xlfn.FORECAST.LINEAR(
L33,
INDEX('DS2024'!$N$5:$N$15,MATCH(L33,'DS2024'!$M$5:$M$15,1)):
INDEX('DS2024'!$N$5:$N$15,MATCH(L33,'DS2024'!$M$5:$M$15,1)+1),
INDEX('DS2024'!$M$5:$M$15,MATCH(L33,'DS2024'!$M$5:$M$15,1)):
INDEX('DS2024'!$M$5:$M$15,MATCH(L33,'DS2024'!$M$5:$M$15,1)+1)),
IF($Y$3=Database!$A$7,
_xlfn.FORECAST.LINEAR(
L33,
INDEX('DS2024'!$Q$5:$Q$15,MATCH(L33,'DS2024'!$P$5:$P$15,1)):
INDEX('DS2024'!$Q$5:$Q$15,MATCH(L33,'DS2024'!$P$5:$P$15,1)+1),
INDEX('DS2024'!$P$5:$P$15,MATCH(L33,'DS2024'!$P$5:$P$15,1)):
INDEX('DS2024'!$P$5:$P$15,MATCH(L33,'DS2024'!$P$5:$P$15,1)+1)),
IF($Y$3=Database!$A$8,
_xlfn.FORECAST.LINEAR(
L33,
INDEX('DS2024'!$T$5:$T$15,MATCH(L33,'DS2024'!$S$5:$S$15,1)):
INDEX('DS2024'!$T$5:$T$15,MATCH(L33,'DS2024'!$S$5:$S$15,1)+1),
INDEX('DS2024'!$S$5:$S$15,MATCH(L33,'DS2024'!$S$5:$S$15,1)):
INDEX('DS2024'!$S$5:$S$15,MATCH(L33,'DS2024'!$S$5:$S$15,1)+1)),
IF($T$3=Database!$A$9,
_xlfn.FORECAST.LINEAR(
L33,
INDEX('DS2024'!$W$5:$W$15,MATCH(L33,'DS2024'!$V$5:$V$15,1)):
INDEX('DS2024'!$W$5:$W$15,MATCH(L33,'DS2024'!$V$5:$V$15,1)+1),
INDEX('DS2024'!$V$5:$V$15,MATCH(L33,'DS2024'!$V$5:$V$15,1)):
INDEX('DS2024'!$V$5:$V$15,MATCH(L33,'DS2024'!$V$5:$V$15,1)+1)),
IF($T$3=Database!$A$10,
_xlfn.FORECAST.LINEAR(
L33,
INDEX('DS2024'!$Z$5:$Z$15,MATCH(L33,'DS2024'!$Y$5:$Y$15,1)):
INDEX('DS2024'!$Z$5:$Z$15,MATCH(L33,'DS2024'!$Y$5:$Y$15,1)+1),
INDEX('DS2024'!$Y$5:$Y$15,MATCH(L33,'DS2024'!$Y$5:$Y$15,1)):
INDEX('DS2024'!$Y$5:$Y$15,MATCH(L33,'DS2024'!$Y$5:$Y$15,1)+1))
)))))))))))))))))))</f>
        <v>0.18372003838925099</v>
      </c>
      <c r="Z33" s="50">
        <f>IF($Z$3=Database!$A$11,
_xlfn.FORECAST.LINEAR(
N33,
INDEX('DS2024'!$B$20:$B$35,MATCH(N33,'DS2024'!$A$20:$A$35,1)):
INDEX('DS2024'!$B$20:$B$35,MATCH(N33,'DS2024'!$A$20:$A$35,1)+1),
INDEX('DS2024'!$A$20:$A$35,MATCH(N33,'DS2024'!$A$20:$A$35,1)):
INDEX('DS2024'!$A$20:$A$35,MATCH(N33,'DS2024'!$A$20:$A$35,1)+1)),
IF($Z$3=Database!$A$12,
_xlfn.FORECAST.LINEAR(
N33,
INDEX('DS2024'!$E$20:$E$35,MATCH(N33,'DS2024'!$D$20:$D$35,1)):
INDEX('DS2024'!$E$20:$E$35,MATCH(N33,'DS2024'!$D$20:$D$35,1)+1),
INDEX('DS2024'!$D$20:$D$35,MATCH(N33,'DS2024'!$D$20:$D$35,1)):
INDEX('DS2024'!$D$20:$D$35,MATCH(N33,'DS2024'!$D$20:$D$35,1)+1)),
IF($Z$3=Database!$A$13,
_xlfn.FORECAST.LINEAR(
N33,
INDEX('DS2024'!$H$20:$H$35,MATCH(N33,'DS2024'!$G$20:$G$35,1)):
INDEX('DS2024'!$H$20:$H$35,MATCH(N33,'DS2024'!$G$20:$G$35,1)+1),
INDEX('DS2024'!$G$20:$G$35,MATCH(N33,'DS2024'!$G$20:$G$35,1)):
INDEX('DS2024'!$G$20:$G$35,MATCH(N33,'DS2024'!$G$20:$G$35,1)+1)),
IF($Z$3=Database!$A$14,
_xlfn.FORECAST.LINEAR(
N33,
INDEX('DS2024'!$K$20:$K$35,MATCH(N33,'DS2024'!$J$20:$J$35,1)):
INDEX('DS2024'!$K$20:$K$35,MATCH(N33,'DS2024'!$J$20:$J$35,1)+1),
INDEX('DS2024'!$J$20:$J$35,MATCH(N33,'DS2024'!$J$20:$J$35,1)):
INDEX('DS2024'!$J$20:$J$35,MATCH(N33,'DS2024'!$J$20:$J$35,1)+1)),
IF($Z$3=Database!$A$15,
_xlfn.FORECAST.LINEAR(
N33,
INDEX('DS2024'!$N$20:$N$35,MATCH(N33,'DS2024'!$M$20:$M$35,1)):
INDEX('DS2024'!$N$20:$N$35,MATCH(N33,'DS2024'!$M$20:$M$35,1)+1),
INDEX('DS2024'!$M$20:$M$35,MATCH(N33,'DS2024'!$M$20:$M$35,1)):
INDEX('DS2024'!$M$20:$M$35,MATCH(N33,'DS2024'!$M$20:$M$35,1)+1)),
IF($Z$3=Database!$A$16,
_xlfn.FORECAST.LINEAR(
N33,
INDEX('DS2024'!$Q$20:$Q$35,MATCH(N33,'DS2024'!$P$20:$P$35,1)):
INDEX('DS2024'!$Q$20:$Q$35,MATCH(N33,'DS2024'!$P$20:$P$35,1)+1),
INDEX('DS2024'!$P$20:$P$35,MATCH(N33,'DS2024'!$P$20:$P$35,1)):
INDEX('DS2024'!$P$20:$P$35,MATCH(N33,'DS2024'!$P$20:$P$35,1)+1)),
IF($Z$3=Database!$A$17,
_xlfn.FORECAST.LINEAR(
N33,
INDEX('DS2024'!$T$20:$T$35,MATCH(N33,'DS2024'!$S$20:$S$35,1)):
INDEX('DS2024'!$T$20:$T$35,MATCH(N33,'DS2024'!$S$20:$S$35,1)+1),
INDEX('DS2024'!$S$20:$S$35,MATCH(N33,'DS2024'!$S$20:$S$35,1)):
INDEX('DS2024'!$S$20:$S$35,MATCH(N33,'DS2024'!$S$20:$S$35,1)+1)),
IF($Z$3=Database!$A$18,
_xlfn.FORECAST.LINEAR(
N33,
INDEX('DS2024'!$W$20:$W$35,MATCH(N33,'DS2024'!$V$20:$V$35,1)):
INDEX('DS2024'!$W$20:$W$35,MATCH(N33,'DS2024'!$V$20:$V$35,1)+1),
INDEX('DS2024'!$V$20:$V$35,MATCH(N33,'DS2024'!$V$20:$V$35,1)):
INDEX('DS2024'!$V$20:$V$35,MATCH(N33,'DS2024'!$V$20:$V$35,1)+1)),
IF($Z$3=Database!$A$19,
_xlfn.FORECAST.LINEAR(
N33,
INDEX('DS2024'!$Z$20:$Z$35,MATCH(N33,'DS2024'!$Y$20:$Y$35,1)):
INDEX('DS2024'!$Z$20:$Z$35,MATCH(N33,'DS2024'!$Y$20:$Y$35,1)+1),
INDEX('DS2024'!$Y$20:$Y$35,MATCH(N33,'DS2024'!$Y$20:$Y$35,1)):
INDEX('DS2024'!$Y$20:$Y$35,MATCH(N33,'DS2024'!$Y$20:$Y$35,1)+1)),
IF($Z$3=Database!$A$20,
_xlfn.FORECAST.LINEAR(
N33,
INDEX('DS2024'!$AC$20:$AC$35,MATCH(N33,'DS2024'!$AB$20:$AB$35,1)):
INDEX('DS2024'!$AC$20:$AC$35,MATCH(N33,'DS2024'!$AB$20:$AB$35,1)+1),
INDEX('DS2024'!$AB$20:$AB$35,MATCH(N33,'DS2024'!$AB$20:$AB$35,1)):
INDEX('DS2024'!$AB$20:$AB$35,MATCH(N33,'DS2024'!$AB$20:$AB$35,1)+1)),
IF($Z$3=Database!$A$2,
_xlfn.FORECAST.LINEAR(
N33,
INDEX('DS2024'!$B$5:$B$15,MATCH(N33,'DS2024'!$A$5:$A$15,1)):
INDEX('DS2024'!$B$5:$B$15,MATCH(N33,'DS2024'!$A$5:$A$15,1)+1),
INDEX('DS2024'!$A$5:$A$15,MATCH(N33,'DS2024'!$A$5:$A$15,1)):
INDEX('DS2024'!$A$5:$A$15,MATCH(N33,'DS2024'!$A$5:$A$15,1)+1)),
IF($Z$3=Database!$A$3,
_xlfn.FORECAST.LINEAR(
N33,
INDEX('DS2024'!$E$5:$E$15,MATCH(N33,'DS2024'!$D$5:$D$15,1)):
INDEX('DS2024'!$E$5:$E$15,MATCH(N33,'DS2024'!$D$5:$D$15,1)+1),
INDEX('DS2024'!$D$5:$D$15,MATCH(N33,'DS2024'!$D$5:$D$15,1)):
INDEX('DS2024'!$D$5:$D$15,MATCH(N33,'DS2024'!$D$5:$D$15,1)+1)),
IF($Z$3=Database!$A$4,
_xlfn.FORECAST.LINEAR(
N33,
INDEX('DS2024'!$H$5:$H$15,MATCH(N33,'DS2024'!$G$5:$G$15,1)):
INDEX('DS2024'!$H$5:$H$15,MATCH(N33,'DS2024'!$G$5:$G$15,1)+1),
INDEX('DS2024'!$G$5:$G$15,MATCH(N33,'DS2024'!$G$5:$G$15,1)):
INDEX('DS2024'!$G$5:$G$15,MATCH(N33,'DS2024'!$G$5:$G$15,1)+1)),
IF($Z$3=Database!$A$5,
_xlfn.FORECAST.LINEAR(
N33,
INDEX('DS2024'!$K$5:$K$15,MATCH(N33,'DS2024'!$J$5:$J$15,1)):
INDEX('DS2024'!$K$5:$K$15,MATCH(N33,'DS2024'!$J$5:$J$15,1)+1),
INDEX('DS2024'!$J$5:$J$15,MATCH(N33,'DS2024'!$J$5:$J$15,1)):
INDEX('DS2024'!$J$5:$J$15,MATCH(N33,'DS2024'!$J$5:$J$15,1)+1)),
IF($Z$3=Database!$A$6,
_xlfn.FORECAST.LINEAR(
N33,
INDEX('DS2024'!$N$5:$N$15,MATCH(N33,'DS2024'!$M$5:$M$15,1)):
INDEX('DS2024'!$N$5:$N$15,MATCH(N33,'DS2024'!$M$5:$M$15,1)+1),
INDEX('DS2024'!$M$5:$M$15,MATCH(N33,'DS2024'!$M$5:$M$15,1)):
INDEX('DS2024'!$M$5:$M$15,MATCH(N33,'DS2024'!$M$5:$M$15,1)+1)),
IF($Z$3=Database!$A$7,
_xlfn.FORECAST.LINEAR(
N33,
INDEX('DS2024'!$Q$5:$Q$15,MATCH(N33,'DS2024'!$P$5:$P$15,1)):
INDEX('DS2024'!$Q$5:$Q$15,MATCH(N33,'DS2024'!$P$5:$P$15,1)+1),
INDEX('DS2024'!$P$5:$P$15,MATCH(N33,'DS2024'!$P$5:$P$15,1)):
INDEX('DS2024'!$P$5:$P$15,MATCH(N33,'DS2024'!$P$5:$P$15,1)+1)),
IF($Z$3=Database!$A$8,
_xlfn.FORECAST.LINEAR(
N33,
INDEX('DS2024'!$T$5:$T$15,MATCH(N33,'DS2024'!$S$5:$S$15,1)):
INDEX('DS2024'!$T$5:$T$15,MATCH(N33,'DS2024'!$S$5:$S$15,1)+1),
INDEX('DS2024'!$S$5:$S$15,MATCH(N33,'DS2024'!$S$5:$S$15,1)):
INDEX('DS2024'!$S$5:$S$15,MATCH(N33,'DS2024'!$S$5:$S$15,1)+1)),
IF($Z$3=Database!$A$9,
_xlfn.FORECAST.LINEAR(
N33,
INDEX('DS2024'!$W$5:$W$15,MATCH(N33,'DS2024'!$V$5:$V$15,1)):
INDEX('DS2024'!$W$5:$W$15,MATCH(N33,'DS2024'!$V$5:$V$15,1)+1),
INDEX('DS2024'!$V$5:$V$15,MATCH(N33,'DS2024'!$V$5:$V$15,1)):
INDEX('DS2024'!$V$5:$V$15,MATCH(N33,'DS2024'!$V$5:$V$15,1)+1)),
IF($Z$3=Database!$A$10,
_xlfn.FORECAST.LINEAR(
N33,
INDEX('DS2024'!$Z$5:$Z$15,MATCH(N33,'DS2024'!$Y$5:$Y$15,1)):
INDEX('DS2024'!$Z$5:$Z$15,MATCH(N33,'DS2024'!$Y$5:$Y$15,1)+1),
INDEX('DS2024'!$Y$5:$Y$15,MATCH(N33,'DS2024'!$Y$5:$Y$15,1)):
INDEX('DS2024'!$Y$5:$Y$15,MATCH(N33,'DS2024'!$Y$5:$Y$15,1)+1))
)))))))))))))))))))</f>
        <v>0.10345873136416324</v>
      </c>
      <c r="AA33" s="50">
        <f>IF($AA$3=Database!$A$11,
_xlfn.FORECAST.LINEAR(
P33,
INDEX('DS2024'!$B$20:$B$35,MATCH(P33,'DS2024'!$A$20:$A$35,1)):
INDEX('DS2024'!$B$20:$B$35,MATCH(P33,'DS2024'!$A$20:$A$35,1)+1),
INDEX('DS2024'!$A$20:$A$35,MATCH(P33,'DS2024'!$A$20:$A$35,1)):
INDEX('DS2024'!$A$20:$A$35,MATCH(P33,'DS2024'!$A$20:$A$35,1)+1)),
IF($AA$3=Database!$A$12,
_xlfn.FORECAST.LINEAR(
P33,
INDEX('DS2024'!$E$20:$E$35,MATCH(P33,'DS2024'!$D$20:$D$35,1)):
INDEX('DS2024'!$E$20:$E$35,MATCH(P33,'DS2024'!$D$20:$D$35,1)+1),
INDEX('DS2024'!$D$20:$D$35,MATCH(P33,'DS2024'!$D$20:$D$35,1)):
INDEX('DS2024'!$D$20:$D$35,MATCH(P33,'DS2024'!$D$20:$D$35,1)+1)),
IF($AA$3=Database!$A$13,
_xlfn.FORECAST.LINEAR(
P33,
INDEX('DS2024'!$H$20:$H$35,MATCH(P33,'DS2024'!$G$20:$G$35,1)):
INDEX('DS2024'!$H$20:$H$35,MATCH(P33,'DS2024'!$G$20:$G$35,1)+1),
INDEX('DS2024'!$G$20:$G$35,MATCH(P33,'DS2024'!$G$20:$G$35,1)):
INDEX('DS2024'!$G$20:$G$35,MATCH(P33,'DS2024'!$G$20:$G$35,1)+1)),
IF($AA$3=Database!$A$14,
_xlfn.FORECAST.LINEAR(
P33,
INDEX('DS2024'!$K$20:$K$35,MATCH(P33,'DS2024'!$J$20:$J$35,1)):
INDEX('DS2024'!$K$20:$K$35,MATCH(P33,'DS2024'!$J$20:$J$35,1)+1),
INDEX('DS2024'!$J$20:$J$35,MATCH(P33,'DS2024'!$J$20:$J$35,1)):
INDEX('DS2024'!$J$20:$J$35,MATCH(P33,'DS2024'!$J$20:$J$35,1)+1)),
IF($AA$3=Database!$A$15,
_xlfn.FORECAST.LINEAR(
P33,
INDEX('DS2024'!$N$20:$N$35,MATCH(P33,'DS2024'!$M$20:$M$35,1)):
INDEX('DS2024'!$N$20:$N$35,MATCH(P33,'DS2024'!$M$20:$M$35,1)+1),
INDEX('DS2024'!$M$20:$M$35,MATCH(P33,'DS2024'!$M$20:$M$35,1)):
INDEX('DS2024'!$M$20:$M$35,MATCH(P33,'DS2024'!$M$20:$M$35,1)+1)),
IF($AA$3=Database!$A$16,
_xlfn.FORECAST.LINEAR(
P33,
INDEX('DS2024'!$Q$20:$Q$35,MATCH(P33,'DS2024'!$P$20:$P$35,1)):
INDEX('DS2024'!$Q$20:$Q$35,MATCH(P33,'DS2024'!$P$20:$P$35,1)+1),
INDEX('DS2024'!$P$20:$P$35,MATCH(P33,'DS2024'!$P$20:$P$35,1)):
INDEX('DS2024'!$P$20:$P$35,MATCH(P33,'DS2024'!$P$20:$P$35,1)+1)),
IF($AA$3=Database!$A$17,
_xlfn.FORECAST.LINEAR(
P33,
INDEX('DS2024'!$T$20:$T$35,MATCH(P33,'DS2024'!$S$20:$S$35,1)):
INDEX('DS2024'!$T$20:$T$35,MATCH(P33,'DS2024'!$S$20:$S$35,1)+1),
INDEX('DS2024'!$S$20:$S$35,MATCH(P33,'DS2024'!$S$20:$S$35,1)):
INDEX('DS2024'!$S$20:$S$35,MATCH(P33,'DS2024'!$S$20:$S$35,1)+1)),
IF($AA$3=Database!$A$18,
_xlfn.FORECAST.LINEAR(
P33,
INDEX('DS2024'!$W$20:$W$35,MATCH(P33,'DS2024'!$V$20:$V$35,1)):
INDEX('DS2024'!$W$20:$W$35,MATCH(P33,'DS2024'!$V$20:$V$35,1)+1),
INDEX('DS2024'!$V$20:$V$35,MATCH(P33,'DS2024'!$V$20:$V$35,1)):
INDEX('DS2024'!$V$20:$V$35,MATCH(P33,'DS2024'!$V$20:$V$35,1)+1)),
IF($AA$3=Database!$A$19,
_xlfn.FORECAST.LINEAR(
P33,
INDEX('DS2024'!$Z$20:$Z$35,MATCH(P33,'DS2024'!$Y$20:$Y$35,1)):
INDEX('DS2024'!$Z$20:$Z$35,MATCH(P33,'DS2024'!$Y$20:$Y$35,1)+1),
INDEX('DS2024'!$Y$20:$Y$35,MATCH(P33,'DS2024'!$Y$20:$Y$35,1)):
INDEX('DS2024'!$Y$20:$Y$35,MATCH(P33,'DS2024'!$Y$20:$Y$35,1)+1)),
IF($AA$3=Database!$A$20,
_xlfn.FORECAST.LINEAR(
P33,
INDEX('DS2024'!$AC$20:$AC$35,MATCH(P33,'DS2024'!$AB$20:$AB$35,1)):
INDEX('DS2024'!$AC$20:$AC$35,MATCH(P33,'DS2024'!$AB$20:$AB$35,1)+1),
INDEX('DS2024'!$AB$20:$AB$35,MATCH(P33,'DS2024'!$AB$20:$AB$35,1)):
INDEX('DS2024'!$AB$20:$AB$35,MATCH(P33,'DS2024'!$AB$20:$AB$35,1)+1)),
IF($AA$3=Database!$A$2,
_xlfn.FORECAST.LINEAR(
P33,
INDEX('DS2024'!$B$5:$B$15,MATCH(P33,'DS2024'!$A$5:$A$15,1)):
INDEX('DS2024'!$B$5:$B$15,MATCH(P33,'DS2024'!$A$5:$A$15,1)+1),
INDEX('DS2024'!$A$5:$A$15,MATCH(P33,'DS2024'!$A$5:$A$15,1)):
INDEX('DS2024'!$A$5:$A$15,MATCH(P33,'DS2024'!$A$5:$A$15,1)+1)),
IF($AA$3=Database!$A$3,
_xlfn.FORECAST.LINEAR(
P33,
INDEX('DS2024'!$E$5:$E$15,MATCH(P33,'DS2024'!$D$5:$D$15,1)):
INDEX('DS2024'!$E$5:$E$15,MATCH(P33,'DS2024'!$D$5:$D$15,1)+1),
INDEX('DS2024'!$D$5:$D$15,MATCH(P33,'DS2024'!$D$5:$D$15,1)):
INDEX('DS2024'!$D$5:$D$15,MATCH(P33,'DS2024'!$D$5:$D$15,1)+1)),
IF($AA$3=Database!$A$4,
_xlfn.FORECAST.LINEAR(
P33,
INDEX('DS2024'!$H$5:$H$15,MATCH(P33,'DS2024'!$G$5:$G$15,1)):
INDEX('DS2024'!$H$5:$H$15,MATCH(P33,'DS2024'!$G$5:$G$15,1)+1),
INDEX('DS2024'!$G$5:$G$15,MATCH(P33,'DS2024'!$G$5:$G$15,1)):
INDEX('DS2024'!$G$5:$G$15,MATCH(P33,'DS2024'!$G$5:$G$15,1)+1)),
IF($AA$3=Database!$A$5,
_xlfn.FORECAST.LINEAR(
P33,
INDEX('DS2024'!$K$5:$K$15,MATCH(P33,'DS2024'!$J$5:$J$15,1)):
INDEX('DS2024'!$K$5:$K$15,MATCH(P33,'DS2024'!$J$5:$J$15,1)+1),
INDEX('DS2024'!$J$5:$J$15,MATCH(P33,'DS2024'!$J$5:$J$15,1)):
INDEX('DS2024'!$J$5:$J$15,MATCH(P33,'DS2024'!$J$5:$J$15,1)+1)),
IF($AA$3=Database!$A$6,
_xlfn.FORECAST.LINEAR(
P33,
INDEX('DS2024'!$N$5:$N$15,MATCH(P33,'DS2024'!$M$5:$M$15,1)):
INDEX('DS2024'!$N$5:$N$15,MATCH(P33,'DS2024'!$M$5:$M$15,1)+1),
INDEX('DS2024'!$M$5:$M$15,MATCH(P33,'DS2024'!$M$5:$M$15,1)):
INDEX('DS2024'!$M$5:$M$15,MATCH(P33,'DS2024'!$M$5:$M$15,1)+1)),
IF($AA$3=Database!$A$7,
_xlfn.FORECAST.LINEAR(
P33,
INDEX('DS2024'!$Q$5:$Q$15,MATCH(P33,'DS2024'!$P$5:$P$15,1)):
INDEX('DS2024'!$Q$5:$Q$15,MATCH(P33,'DS2024'!$P$5:$P$15,1)+1),
INDEX('DS2024'!$P$5:$P$15,MATCH(P33,'DS2024'!$P$5:$P$15,1)):
INDEX('DS2024'!$P$5:$P$15,MATCH(P33,'DS2024'!$P$5:$P$15,1)+1)),
IF($AA$3=Database!$A$8,
_xlfn.FORECAST.LINEAR(
P33,
INDEX('DS2024'!$T$5:$T$15,MATCH(P33,'DS2024'!$S$5:$S$15,1)):
INDEX('DS2024'!$T$5:$T$15,MATCH(P33,'DS2024'!$S$5:$S$15,1)+1),
INDEX('DS2024'!$S$5:$S$15,MATCH(P33,'DS2024'!$S$5:$S$15,1)):
INDEX('DS2024'!$S$5:$S$15,MATCH(P33,'DS2024'!$S$5:$S$15,1)+1)),
IF($AA$3=Database!$A$9,
_xlfn.FORECAST.LINEAR(
P33,
INDEX('DS2024'!$W$5:$W$15,MATCH(P33,'DS2024'!$V$5:$V$15,1)):
INDEX('DS2024'!$W$5:$W$15,MATCH(P33,'DS2024'!$V$5:$V$15,1)+1),
INDEX('DS2024'!$V$5:$V$15,MATCH(P33,'DS2024'!$V$5:$V$15,1)):
INDEX('DS2024'!$V$5:$V$15,MATCH(P33,'DS2024'!$V$5:$V$15,1)+1)),
IF($AA$3=Database!$A$10,
_xlfn.FORECAST.LINEAR(
P33,
INDEX('DS2024'!$Z$5:$Z$15,MATCH(P33,'DS2024'!$Y$5:$Y$15,1)):
INDEX('DS2024'!$Z$5:$Z$15,MATCH(P33,'DS2024'!$Y$5:$Y$15,1)+1),
INDEX('DS2024'!$Y$5:$Y$15,MATCH(P33,'DS2024'!$Y$5:$Y$15,1)):
INDEX('DS2024'!$Y$5:$Y$15,MATCH(P33,'DS2024'!$Y$5:$Y$15,1)+1))
)))))))))))))))))))</f>
        <v>0.10392821455693674</v>
      </c>
      <c r="AB33" s="50">
        <f>IF($AB$3=Database!$A$11,
_xlfn.FORECAST.LINEAR(
R33,
INDEX('DS2024'!$B$20:$B$35,MATCH(R33,'DS2024'!$A$20:$A$35,1)):
INDEX('DS2024'!$B$20:$B$35,MATCH(R33,'DS2024'!$A$20:$A$35,1)+1),
INDEX('DS2024'!$A$20:$A$35,MATCH(R33,'DS2024'!$A$20:$A$35,1)):
INDEX('DS2024'!$A$20:$A$35,MATCH(R33,'DS2024'!$A$20:$A$35,1)+1)),
IF($AB$3=Database!$A$12,
_xlfn.FORECAST.LINEAR(
R33,
INDEX('DS2024'!$E$20:$E$35,MATCH(R33,'DS2024'!$D$20:$D$35,1)):
INDEX('DS2024'!$E$20:$E$35,MATCH(R33,'DS2024'!$D$20:$D$35,1)+1),
INDEX('DS2024'!$D$20:$D$35,MATCH(R33,'DS2024'!$D$20:$D$35,1)):
INDEX('DS2024'!$D$20:$D$35,MATCH(R33,'DS2024'!$D$20:$D$35,1)+1)),
IF($AB$3=Database!$A$13,
_xlfn.FORECAST.LINEAR(
R33,
INDEX('DS2024'!$H$20:$H$35,MATCH(R33,'DS2024'!$G$20:$G$35,1)):
INDEX('DS2024'!$H$20:$H$35,MATCH(R33,'DS2024'!$G$20:$G$35,1)+1),
INDEX('DS2024'!$G$20:$G$35,MATCH(R33,'DS2024'!$G$20:$G$35,1)):
INDEX('DS2024'!$G$20:$G$35,MATCH(R33,'DS2024'!$G$20:$G$35,1)+1)),
IF($AB$3=Database!$A$14,
_xlfn.FORECAST.LINEAR(
R33,
INDEX('DS2024'!$K$20:$K$35,MATCH(R33,'DS2024'!$J$20:$J$35,1)):
INDEX('DS2024'!$K$20:$K$35,MATCH(R33,'DS2024'!$J$20:$J$35,1)+1),
INDEX('DS2024'!$J$20:$J$35,MATCH(R33,'DS2024'!$J$20:$J$35,1)):
INDEX('DS2024'!$J$20:$J$35,MATCH(R33,'DS2024'!$J$20:$J$35,1)+1)),
IF($AB$3=Database!$A$15,
_xlfn.FORECAST.LINEAR(
R33,
INDEX('DS2024'!$N$20:$N$35,MATCH(R33,'DS2024'!$M$20:$M$35,1)):
INDEX('DS2024'!$N$20:$N$35,MATCH(R33,'DS2024'!$M$20:$M$35,1)+1),
INDEX('DS2024'!$M$20:$M$35,MATCH(R33,'DS2024'!$M$20:$M$35,1)):
INDEX('DS2024'!$M$20:$M$35,MATCH(R33,'DS2024'!$M$20:$M$35,1)+1)),
IF($AB$3=Database!$A$16,
_xlfn.FORECAST.LINEAR(
R33,
INDEX('DS2024'!$Q$20:$Q$35,MATCH(R33,'DS2024'!$P$20:$P$35,1)):
INDEX('DS2024'!$Q$20:$Q$35,MATCH(R33,'DS2024'!$P$20:$P$35,1)+1),
INDEX('DS2024'!$P$20:$P$35,MATCH(R33,'DS2024'!$P$20:$P$35,1)):
INDEX('DS2024'!$P$20:$P$35,MATCH(R33,'DS2024'!$P$20:$P$35,1)+1)),
IF($AB$3=Database!$A$17,
_xlfn.FORECAST.LINEAR(
R33,
INDEX('DS2024'!$T$20:$T$35,MATCH(R33,'DS2024'!$S$20:$S$35,1)):
INDEX('DS2024'!$T$20:$T$35,MATCH(R33,'DS2024'!$S$20:$S$35,1)+1),
INDEX('DS2024'!$S$20:$S$35,MATCH(R33,'DS2024'!$S$20:$S$35,1)):
INDEX('DS2024'!$S$20:$S$35,MATCH(R33,'DS2024'!$S$20:$S$35,1)+1)),
IF($AB$3=Database!$A$18,
_xlfn.FORECAST.LINEAR(
R33,
INDEX('DS2024'!$W$20:$W$35,MATCH(R33,'DS2024'!$V$20:$V$35,1)):
INDEX('DS2024'!$W$20:$W$35,MATCH(R33,'DS2024'!$V$20:$V$35,1)+1),
INDEX('DS2024'!$V$20:$V$35,MATCH(R33,'DS2024'!$V$20:$V$35,1)):
INDEX('DS2024'!$V$20:$V$35,MATCH(R33,'DS2024'!$V$20:$V$35,1)+1)),
IF($AB$3=Database!$A$19,
_xlfn.FORECAST.LINEAR(
R33,
INDEX('DS2024'!$Z$20:$Z$35,MATCH(R33,'DS2024'!$Y$20:$Y$35,1)):
INDEX('DS2024'!$Z$20:$Z$35,MATCH(R33,'DS2024'!$Y$20:$Y$35,1)+1),
INDEX('DS2024'!$Y$20:$Y$35,MATCH(R33,'DS2024'!$Y$20:$Y$35,1)):
INDEX('DS2024'!$Y$20:$Y$35,MATCH(R33,'DS2024'!$Y$20:$Y$35,1)+1)),
IF($AB$3=Database!$A$20,
_xlfn.FORECAST.LINEAR(
R33,
INDEX('DS2024'!$AC$20:$AC$35,MATCH(R33,'DS2024'!$AB$20:$AB$35,1)):
INDEX('DS2024'!$AC$20:$AC$35,MATCH(R33,'DS2024'!$AB$20:$AB$35,1)+1),
INDEX('DS2024'!$AB$20:$AB$35,MATCH(R33,'DS2024'!$AB$20:$AB$35,1)):
INDEX('DS2024'!$AB$20:$AB$35,MATCH(R33,'DS2024'!$AB$20:$AB$35,1)+1)),
IF($AB$3=Database!$A$2,
_xlfn.FORECAST.LINEAR(
R33,
INDEX('DS2024'!$B$5:$B$15,MATCH(R33,'DS2024'!$A$5:$A$15,1)):
INDEX('DS2024'!$B$5:$B$15,MATCH(R33,'DS2024'!$A$5:$A$15,1)+1),
INDEX('DS2024'!$A$5:$A$15,MATCH(R33,'DS2024'!$A$5:$A$15,1)):
INDEX('DS2024'!$A$5:$A$15,MATCH(R33,'DS2024'!$A$5:$A$15,1)+1)),
IF($AB$3=Database!$A$3,
_xlfn.FORECAST.LINEAR(
R33,
INDEX('DS2024'!$E$5:$E$15,MATCH(R33,'DS2024'!$D$5:$D$15,1)):
INDEX('DS2024'!$E$5:$E$15,MATCH(R33,'DS2024'!$D$5:$D$15,1)+1),
INDEX('DS2024'!$D$5:$D$15,MATCH(R33,'DS2024'!$D$5:$D$15,1)):
INDEX('DS2024'!$D$5:$D$15,MATCH(R33,'DS2024'!$D$5:$D$15,1)+1)),
IF($AB$3=Database!$A$4,
_xlfn.FORECAST.LINEAR(
R33,
INDEX('DS2024'!$H$5:$H$15,MATCH(R33,'DS2024'!$G$5:$G$15,1)):
INDEX('DS2024'!$H$5:$H$15,MATCH(R33,'DS2024'!$G$5:$G$15,1)+1),
INDEX('DS2024'!$G$5:$G$15,MATCH(R33,'DS2024'!$G$5:$G$15,1)):
INDEX('DS2024'!$G$5:$G$15,MATCH(R33,'DS2024'!$G$5:$G$15,1)+1)),
IF($AB$3=Database!$A$5,
_xlfn.FORECAST.LINEAR(
R33,
INDEX('DS2024'!$K$5:$K$15,MATCH(R33,'DS2024'!$J$5:$J$15,1)):
INDEX('DS2024'!$K$5:$K$15,MATCH(R33,'DS2024'!$J$5:$J$15,1)+1),
INDEX('DS2024'!$J$5:$J$15,MATCH(R33,'DS2024'!$J$5:$J$15,1)):
INDEX('DS2024'!$J$5:$J$15,MATCH(R33,'DS2024'!$J$5:$J$15,1)+1)),
IF($AB$3=Database!$A$6,
_xlfn.FORECAST.LINEAR(
R33,
INDEX('DS2024'!$N$5:$N$15,MATCH(R33,'DS2024'!$M$5:$M$15,1)):
INDEX('DS2024'!$N$5:$N$15,MATCH(R33,'DS2024'!$M$5:$M$15,1)+1),
INDEX('DS2024'!$M$5:$M$15,MATCH(R33,'DS2024'!$M$5:$M$15,1)):
INDEX('DS2024'!$M$5:$M$15,MATCH(R33,'DS2024'!$M$5:$M$15,1)+1)),
IF($AB$3=Database!$A$7,
_xlfn.FORECAST.LINEAR(
R33,
INDEX('DS2024'!$Q$5:$Q$15,MATCH(R33,'DS2024'!$P$5:$P$15,1)):
INDEX('DS2024'!$Q$5:$Q$15,MATCH(R33,'DS2024'!$P$5:$P$15,1)+1),
INDEX('DS2024'!$P$5:$P$15,MATCH(R33,'DS2024'!$P$5:$P$15,1)):
INDEX('DS2024'!$P$5:$P$15,MATCH(R33,'DS2024'!$P$5:$P$15,1)+1)),
IF($AB$3=Database!$A$8,
_xlfn.FORECAST.LINEAR(
R33,
INDEX('DS2024'!$T$5:$T$15,MATCH(R33,'DS2024'!$S$5:$S$15,1)):
INDEX('DS2024'!$T$5:$T$15,MATCH(R33,'DS2024'!$S$5:$S$15,1)+1),
INDEX('DS2024'!$S$5:$S$15,MATCH(R33,'DS2024'!$S$5:$S$15,1)):
INDEX('DS2024'!$S$5:$S$15,MATCH(R33,'DS2024'!$S$5:$S$15,1)+1)),
IF($AB$3=Database!$A$9,
_xlfn.FORECAST.LINEAR(
R33,
INDEX('DS2024'!$W$5:$W$15,MATCH(R33,'DS2024'!$V$5:$V$15,1)):
INDEX('DS2024'!$W$5:$W$15,MATCH(R33,'DS2024'!$V$5:$V$15,1)+1),
INDEX('DS2024'!$V$5:$V$15,MATCH(R33,'DS2024'!$V$5:$V$15,1)):
INDEX('DS2024'!$V$5:$V$15,MATCH(R33,'DS2024'!$V$5:$V$15,1)+1)),
IF($AB$3=Database!$A$10,
_xlfn.FORECAST.LINEAR(
R33,
INDEX('DS2024'!$Z$5:$Z$15,MATCH(R33,'DS2024'!$Y$5:$Y$15,1)):
INDEX('DS2024'!$Z$5:$Z$15,MATCH(R33,'DS2024'!$Y$5:$Y$15,1)+1),
INDEX('DS2024'!$Y$5:$Y$15,MATCH(R33,'DS2024'!$Y$5:$Y$15,1)):
INDEX('DS2024'!$Y$5:$Y$15,MATCH(R33,'DS2024'!$Y$5:$Y$15,1)+1))
)))))))))))))))))))</f>
        <v>0.10500483632439347</v>
      </c>
      <c r="AC33" s="82">
        <f t="shared" si="0"/>
        <v>0.46494983490052055</v>
      </c>
      <c r="AD33" s="82">
        <f t="shared" si="1"/>
        <v>0.46576597532485986</v>
      </c>
      <c r="AE33" s="82">
        <f t="shared" si="2"/>
        <v>0.33683144868254311</v>
      </c>
      <c r="AF33" s="82">
        <f t="shared" si="3"/>
        <v>0.46505720391554606</v>
      </c>
      <c r="AG33" s="82">
        <f t="shared" si="4"/>
        <v>0.4636315064881823</v>
      </c>
      <c r="AH33" s="82">
        <f t="shared" si="5"/>
        <v>0.20142042189835932</v>
      </c>
      <c r="AI33" s="82">
        <f t="shared" si="6"/>
        <v>0.46313203670309538</v>
      </c>
      <c r="AJ33" s="83">
        <f t="shared" si="7"/>
        <v>0.46370217976389533</v>
      </c>
      <c r="AK33" s="83">
        <f t="shared" si="8"/>
        <v>0.46500963536458539</v>
      </c>
      <c r="AL33" s="42"/>
      <c r="AM33" s="42"/>
      <c r="AN33" s="42"/>
      <c r="AO33" s="42"/>
      <c r="AP33" s="42"/>
      <c r="AQ33" s="42"/>
      <c r="AR33" s="42"/>
      <c r="AS33" s="42"/>
      <c r="AT33" s="42"/>
      <c r="BD33" s="83" t="e">
        <f>#REF!/10</f>
        <v>#REF!</v>
      </c>
      <c r="BE33" s="83" t="e">
        <f>#REF!/10</f>
        <v>#REF!</v>
      </c>
      <c r="BF33" s="83" t="e">
        <f>#REF!/10</f>
        <v>#REF!</v>
      </c>
      <c r="BG33" s="83" t="e">
        <f>#REF!/10</f>
        <v>#REF!</v>
      </c>
      <c r="BH33" s="83">
        <f t="shared" si="9"/>
        <v>0</v>
      </c>
      <c r="BI33" s="83">
        <f t="shared" si="10"/>
        <v>0</v>
      </c>
      <c r="BJ33" s="83">
        <f t="shared" si="11"/>
        <v>0</v>
      </c>
      <c r="BK33" s="83">
        <f t="shared" si="12"/>
        <v>0</v>
      </c>
      <c r="BL33" s="83">
        <f t="shared" si="13"/>
        <v>0</v>
      </c>
    </row>
    <row r="34" spans="1:64" ht="14.25" customHeight="1">
      <c r="A34" s="31">
        <v>28</v>
      </c>
      <c r="B34" s="42">
        <f>'Evaluasi 100 C'!B34</f>
        <v>108.922</v>
      </c>
      <c r="C34" s="42">
        <f>'Evaluasi 100 C'!C34</f>
        <v>-0.36002723455308933</v>
      </c>
      <c r="D34" s="42">
        <f>'Evaluasi 100 C'!E34</f>
        <v>109.938</v>
      </c>
      <c r="E34" s="42">
        <f>'Evaluasi 100 C'!F34</f>
        <v>-0.36014913017396516</v>
      </c>
      <c r="F34" s="42">
        <f>'Evaluasi 100 C'!H34</f>
        <v>108.70399999999999</v>
      </c>
      <c r="G34" s="42">
        <f>'Evaluasi 100 C'!I34</f>
        <v>-0.23237704918032787</v>
      </c>
      <c r="H34" s="42">
        <f>'Evaluasi 100 C'!K34</f>
        <v>109.13</v>
      </c>
      <c r="I34" s="42">
        <f>'Evaluasi 100 C'!L34</f>
        <v>-0.36005218956208757</v>
      </c>
      <c r="J34" s="42">
        <f>'Evaluasi 100 C'!N34</f>
        <v>107.482</v>
      </c>
      <c r="K34" s="42">
        <f>'Evaluasi 100 C'!O34</f>
        <v>-0.35985446910617874</v>
      </c>
      <c r="L34" s="42">
        <f>'Evaluasi 100 C'!Q34</f>
        <v>108.95699999999999</v>
      </c>
      <c r="M34" s="42">
        <f>'Evaluasi 100 C'!R34</f>
        <v>-1.8723873441994221E-2</v>
      </c>
      <c r="N34" s="42">
        <f>'Evaluasi 100 C'!T34</f>
        <v>106.815</v>
      </c>
      <c r="O34" s="42">
        <f>'Evaluasi 100 C'!U34</f>
        <v>-0.35977444511097778</v>
      </c>
      <c r="P34" s="42">
        <f>'Evaluasi 100 C'!W34</f>
        <v>107.559</v>
      </c>
      <c r="Q34" s="42">
        <f>'Evaluasi 100 C'!X34</f>
        <v>-0.35986370725854827</v>
      </c>
      <c r="R34" s="42">
        <f>'Evaluasi 100 C'!Z34</f>
        <v>108.943</v>
      </c>
      <c r="S34" s="50">
        <f>'Evaluasi 100 C'!AA34</f>
        <v>-0.36002975404919013</v>
      </c>
      <c r="T34" s="50">
        <f>IF($T$3=Database!$A$11,
_xlfn.FORECAST.LINEAR(
B34,
INDEX('DS2024'!$B$20:$B$35,MATCH(B34,'DS2024'!$A$20:$A$35,1)):
INDEX('DS2024'!$B$20:$B$35,MATCH(B34,'DS2024'!$A$20:$A$35,1)+1),
INDEX('DS2024'!$A$20:$A$35,MATCH(B34,'DS2024'!$A$20:$A$35,1)):
INDEX('DS2024'!$A$20:$A$35,MATCH(B34,'DS2024'!$A$20:$A$35,1)+1)),
IF($T$3=Database!$A$12,
_xlfn.FORECAST.LINEAR(
B34,
INDEX('DS2024'!$E$20:$E$35,MATCH(B34,'DS2024'!$D$20:$D$35,1)):
INDEX('DS2024'!$E$20:$E$35,MATCH(B34,'DS2024'!$D$20:$D$35,1)+1),
INDEX('DS2024'!$D$20:$D$35,MATCH(B34,'DS2024'!$D$20:$D$35,1)):
INDEX('DS2024'!$D$20:$D$35,MATCH(B34,'DS2024'!$D$20:$D$35,1)+1)),
IF($T$3=Database!$A$13,
_xlfn.FORECAST.LINEAR(
B34,
INDEX('DS2024'!$H$20:$H$35,MATCH(B34,'DS2024'!$G$20:$G$35,1)):
INDEX('DS2024'!$H$20:$H$35,MATCH(B34,'DS2024'!$G$20:$G$35,1)+1),
INDEX('DS2024'!$G$20:$G$35,MATCH(B34,'DS2024'!$G$20:$G$35,1)):
INDEX('DS2024'!$G$20:$G$35,MATCH(B34,'DS2024'!$G$20:$G$35,1)+1)),
IF($T$3=Database!$A$14,
_xlfn.FORECAST.LINEAR(
B34,
INDEX('DS2024'!$K$20:$K$35,MATCH(B34,'DS2024'!$J$20:$J$35,1)):
INDEX('DS2024'!$K$20:$K$35,MATCH(B34,'DS2024'!$J$20:$J$35,1)+1),
INDEX('DS2024'!$J$20:$J$35,MATCH(B34,'DS2024'!$J$20:$J$35,1)):
INDEX('DS2024'!$J$20:$J$35,MATCH(B34,'DS2024'!$J$20:$J$35,1)+1)),
IF($T$3=Database!$A$15,
_xlfn.FORECAST.LINEAR(
B34,
INDEX('DS2024'!$N$20:$N$35,MATCH(B34,'DS2024'!$M$20:$M$35,1)):
INDEX('DS2024'!$N$20:$N$35,MATCH(B34,'DS2024'!$M$20:$M$35,1)+1),
INDEX('DS2024'!$M$20:$M$35,MATCH(B34,'DS2024'!$M$20:$M$35,1)):
INDEX('DS2024'!$M$20:$M$35,MATCH(B34,'DS2024'!$M$20:$M$35,1)+1)),
IF($T$3=Database!$A$16,
_xlfn.FORECAST.LINEAR(
B34,
INDEX('DS2024'!$Q$20:$Q$35,MATCH(B34,'DS2024'!$P$20:$P$35,1)):
INDEX('DS2024'!$Q$20:$Q$35,MATCH(B34,'DS2024'!$P$20:$P$35,1)+1),
INDEX('DS2024'!$P$20:$P$35,MATCH(B34,'DS2024'!$P$20:$P$35,1)):
INDEX('DS2024'!$P$20:$P$35,MATCH(B34,'DS2024'!$P$20:$P$35,1)+1)),
IF($T$3=Database!$A$17,
_xlfn.FORECAST.LINEAR(
B34,
INDEX('DS2024'!$T$20:$T$35,MATCH(B34,'DS2024'!$S$20:$S$35,1)):
INDEX('DS2024'!$T$20:$T$35,MATCH(B34,'DS2024'!$S$20:$S$35,1)+1),
INDEX('DS2024'!$S$20:$S$35,MATCH(B34,'DS2024'!$S$20:$S$35,1)):
INDEX('DS2024'!$S$20:$S$35,MATCH(B34,'DS2024'!$S$20:$S$35,1)+1)),
IF($T$3=Database!$A$18,
_xlfn.FORECAST.LINEAR(
B34,
INDEX('DS2024'!$W$20:$W$35,MATCH(B34,'DS2024'!$V$20:$V$35,1)):
INDEX('DS2024'!$W$20:$W$35,MATCH(B34,'DS2024'!$V$20:$V$35,1)+1),
INDEX('DS2024'!$V$20:$V$35,MATCH(B34,'DS2024'!$V$20:$V$35,1)):
INDEX('DS2024'!$V$20:$V$35,MATCH(B34,'DS2024'!$V$20:$V$35,1)+1)),
IF($T$3=Database!$A$19,
_xlfn.FORECAST.LINEAR(
B34,
INDEX('DS2024'!$Z$20:$Z$35,MATCH(B34,'DS2024'!$Y$20:$Y$35,1)):
INDEX('DS2024'!$Z$20:$Z$35,MATCH(B34,'DS2024'!$Y$20:$Y$35,1)+1),
INDEX('DS2024'!$Y$20:$Y$35,MATCH(B34,'DS2024'!$Y$20:$Y$35,1)):
INDEX('DS2024'!$Y$20:$Y$35,MATCH(B34,'DS2024'!$Y$20:$Y$35,1)+1)),
IF($T$3=Database!$A$20,
_xlfn.FORECAST.LINEAR(
B34,
INDEX('DS2024'!$AC$20:$AC$35,MATCH(B34,'DS2024'!$AB$20:$AB$35,1)):
INDEX('DS2024'!$AC$20:$AC$35,MATCH(B34,'DS2024'!$AB$20:$AB$35,1)+1),
INDEX('DS2024'!$AB$20:$AB$35,MATCH(B34,'DS2024'!$AB$20:$AB$35,1)):
INDEX('DS2024'!$AB$20:$AB$35,MATCH(B34,'DS2024'!$AB$20:$AB$35,1)+1)),
IF($T$3=Database!$A$2,
_xlfn.FORECAST.LINEAR(
B34,
INDEX('DS2024'!$B$5:$B$15,MATCH(B34,'DS2024'!$A$5:$A$15,1)):
INDEX('DS2024'!$B$5:$B$15,MATCH(B34,'DS2024'!$A$5:$A$15,1)+1),
INDEX('DS2024'!$A$5:$A$15,MATCH(B34,'DS2024'!$A$5:$A$15,1)):
INDEX('DS2024'!$A$5:$A$15,MATCH(B34,'DS2024'!$A$5:$A$15,1)+1)),
IF($T$3=Database!$A$3,
_xlfn.FORECAST.LINEAR(
B34,
INDEX('DS2024'!$E$5:$E$15,MATCH(B34,'DS2024'!$D$5:$D$15,1)):
INDEX('DS2024'!$E$5:$E$15,MATCH(B34,'DS2024'!$D$5:$D$15,1)+1),
INDEX('DS2024'!$D$5:$D$15,MATCH(B34,'DS2024'!$D$5:$D$15,1)):
INDEX('DS2024'!$D$5:$D$15,MATCH(B34,'DS2024'!$D$5:$D$15,1)+1)),
IF($T$3=Database!$A$4,
_xlfn.FORECAST.LINEAR(
B34,
INDEX('DS2024'!$H$5:$H$15,MATCH(B34,'DS2024'!$G$5:$G$15,1)):
INDEX('DS2024'!$H$5:$H$15,MATCH(B34,'DS2024'!$G$5:$G$15,1)+1),
INDEX('DS2024'!$G$5:$G$15,MATCH(B34,'DS2024'!$G$5:$G$15,1)):
INDEX('DS2024'!$G$5:$G$15,MATCH(B34,'DS2024'!$G$5:$G$15,1)+1)),
IF($T$3=Database!$A$5,
_xlfn.FORECAST.LINEAR(
B34,
INDEX('DS2024'!$K$5:$K$15,MATCH(B34,'DS2024'!$J$5:$J$15,1)):
INDEX('DS2024'!$K$5:$K$15,MATCH(B34,'DS2024'!$J$5:$J$15,1)+1),
INDEX('DS2024'!$J$5:$J$15,MATCH(B34,'DS2024'!$J$5:$J$15,1)):
INDEX('DS2024'!$J$5:$J$15,MATCH(B34,'DS2024'!$J$5:$J$15,1)+1)),
IF($T$3=Database!$A$6,
_xlfn.FORECAST.LINEAR(
B34,
INDEX('DS2024'!$N$5:$N$15,MATCH(B34,'DS2024'!$M$5:$M$15,1)):
INDEX('DS2024'!$N$5:$N$15,MATCH(B34,'DS2024'!$M$5:$M$15,1)+1),
INDEX('DS2024'!$M$5:$M$15,MATCH(B34,'DS2024'!$M$5:$M$15,1)):
INDEX('DS2024'!$M$5:$M$15,MATCH(B34,'DS2024'!$M$5:$M$15,1)+1)),
IF($T$3=Database!$A$7,
_xlfn.FORECAST.LINEAR(
B34,
INDEX('DS2024'!$Q$5:$Q$15,MATCH(B34,'DS2024'!$P$5:$P$15,1)):
INDEX('DS2024'!$Q$5:$Q$15,MATCH(B34,'DS2024'!$P$5:$P$15,1)+1),
INDEX('DS2024'!$P$5:$P$15,MATCH(B34,'DS2024'!$P$5:$P$15,1)):
INDEX('DS2024'!$P$5:$P$15,MATCH(B34,'DS2024'!$P$5:$P$15,1)+1)),
IF($T$3=Database!$A$8,
_xlfn.FORECAST.LINEAR(
B34,
INDEX('DS2024'!$T$5:$T$15,MATCH(B34,'DS2024'!$S$5:$S$15,1)):
INDEX('DS2024'!$T$5:$T$15,MATCH(B34,'DS2024'!$S$5:$S$15,1)+1),
INDEX('DS2024'!$S$5:$S$15,MATCH(B34,'DS2024'!$S$5:$S$15,1)):
INDEX('DS2024'!$S$5:$S$15,MATCH(B34,'DS2024'!$S$5:$S$15,1)+1)),
IF($T$3=Database!$A$9,
_xlfn.FORECAST.LINEAR(
B34,
INDEX('DS2024'!$W$5:$W$15,MATCH(B34,'DS2024'!$V$5:$V$15,1)):
INDEX('DS2024'!$W$5:$W$15,MATCH(B34,'DS2024'!$V$5:$V$15,1)+1),
INDEX('DS2024'!$V$5:$V$15,MATCH(B34,'DS2024'!$V$5:$V$15,1)):
INDEX('DS2024'!$V$5:$V$15,MATCH(B34,'DS2024'!$V$5:$V$15,1)+1)),
IF($T$3=Database!$A$10,
_xlfn.FORECAST.LINEAR(
B34,
INDEX('DS2024'!$Z$5:$Z$15,MATCH(B34,'DS2024'!$Y$5:$Y$15,1)):
INDEX('DS2024'!$Z$5:$Z$15,MATCH(B34,'DS2024'!$Y$5:$Y$15,1)+1),
INDEX('DS2024'!$Y$5:$Y$15,MATCH(B34,'DS2024'!$Y$5:$Y$15,1)):
INDEX('DS2024'!$Y$5:$Y$15,MATCH(B34,'DS2024'!$Y$5:$Y$15,1)+1))
)))))))))))))))))))</f>
        <v>0.1051094767976338</v>
      </c>
      <c r="U34" s="50">
        <f>IF($U$3=Database!$A$11,
_xlfn.FORECAST.LINEAR(
D34,
INDEX('DS2024'!$B$20:$B$35,MATCH(D34,'DS2024'!$A$20:$A$35,1)):
INDEX('DS2024'!$B$20:$B$35,MATCH(D34,'DS2024'!$A$20:$A$35,1)+1),
INDEX('DS2024'!$A$20:$A$35,MATCH(D34,'DS2024'!$A$20:$A$35,1)):
INDEX('DS2024'!$A$20:$A$35,MATCH(D34,'DS2024'!$A$20:$A$35,1)+1)),
IF($U$3=Database!$A$12,
_xlfn.FORECAST.LINEAR(
D34,
INDEX('DS2024'!$E$20:$E$35,MATCH(D34,'DS2024'!$D$20:$D$35,1)):
INDEX('DS2024'!$E$20:$E$35,MATCH(D34,'DS2024'!$D$20:$D$35,1)+1),
INDEX('DS2024'!$D$20:$D$35,MATCH(D34,'DS2024'!$D$20:$D$35,1)):
INDEX('DS2024'!$D$20:$D$35,MATCH(D34,'DS2024'!$D$20:$D$35,1)+1)),
IF($U$3=Database!$A$13,
_xlfn.FORECAST.LINEAR(
D34,
INDEX('DS2024'!$H$20:$H$35,MATCH(D34,'DS2024'!$G$20:$G$35,1)):
INDEX('DS2024'!$H$20:$H$35,MATCH(D34,'DS2024'!$G$20:$G$35,1)+1),
INDEX('DS2024'!$G$20:$G$35,MATCH(D34,'DS2024'!$G$20:$G$35,1)):
INDEX('DS2024'!$G$20:$G$35,MATCH(D34,'DS2024'!$G$20:$G$35,1)+1)),
IF($U$3=Database!$A$14,
_xlfn.FORECAST.LINEAR(
D34,
INDEX('DS2024'!$K$20:$K$35,MATCH(D34,'DS2024'!$J$20:$J$35,1)):
INDEX('DS2024'!$K$20:$K$35,MATCH(D34,'DS2024'!$J$20:$J$35,1)+1),
INDEX('DS2024'!$J$20:$J$35,MATCH(D34,'DS2024'!$J$20:$J$35,1)):
INDEX('DS2024'!$J$20:$J$35,MATCH(D34,'DS2024'!$J$20:$J$35,1)+1)),
IF($U$3=Database!$A$15,
_xlfn.FORECAST.LINEAR(
D34,
INDEX('DS2024'!$N$20:$N$35,MATCH(D34,'DS2024'!$M$20:$M$35,1)):
INDEX('DS2024'!$N$20:$N$35,MATCH(D34,'DS2024'!$M$20:$M$35,1)+1),
INDEX('DS2024'!$M$20:$M$35,MATCH(D34,'DS2024'!$M$20:$M$35,1)):
INDEX('DS2024'!$M$20:$M$35,MATCH(D34,'DS2024'!$M$20:$M$35,1)+1)),
IF($U$3=Database!$A$16,
_xlfn.FORECAST.LINEAR(
D34,
INDEX('DS2024'!$Q$20:$Q$35,MATCH(D34,'DS2024'!$P$20:$P$35,1)):
INDEX('DS2024'!$Q$20:$Q$35,MATCH(D34,'DS2024'!$P$20:$P$35,1)+1),
INDEX('DS2024'!$P$20:$P$35,MATCH(D34,'DS2024'!$P$20:$P$35,1)):
INDEX('DS2024'!$P$20:$P$35,MATCH(D34,'DS2024'!$P$20:$P$35,1)+1)),
IF($U$3=Database!$A$17,
_xlfn.FORECAST.LINEAR(
D34,
INDEX('DS2024'!$T$20:$T$35,MATCH(D34,'DS2024'!$S$20:$S$35,1)):
INDEX('DS2024'!$T$20:$T$35,MATCH(D34,'DS2024'!$S$20:$S$35,1)+1),
INDEX('DS2024'!$S$20:$S$35,MATCH(D34,'DS2024'!$S$20:$S$35,1)):
INDEX('DS2024'!$S$20:$S$35,MATCH(D34,'DS2024'!$S$20:$S$35,1)+1)),
IF($U$3=Database!$A$18,
_xlfn.FORECAST.LINEAR(
D34,
INDEX('DS2024'!$W$20:$W$35,MATCH(D34,'DS2024'!$V$20:$V$35,1)):
INDEX('DS2024'!$W$20:$W$35,MATCH(D34,'DS2024'!$V$20:$V$35,1)+1),
INDEX('DS2024'!$V$20:$V$35,MATCH(D34,'DS2024'!$V$20:$V$35,1)):
INDEX('DS2024'!$V$20:$V$35,MATCH(D34,'DS2024'!$V$20:$V$35,1)+1)),
IF($U$3=Database!$A$19,
_xlfn.FORECAST.LINEAR(
D34,
INDEX('DS2024'!$Z$20:$Z$35,MATCH(D34,'DS2024'!$Y$20:$Y$35,1)):
INDEX('DS2024'!$Z$20:$Z$35,MATCH(D34,'DS2024'!$Y$20:$Y$35,1)+1),
INDEX('DS2024'!$Y$20:$Y$35,MATCH(D34,'DS2024'!$Y$20:$Y$35,1)):
INDEX('DS2024'!$Y$20:$Y$35,MATCH(D34,'DS2024'!$Y$20:$Y$35,1)+1)),
IF($U$3=Database!$A$20,
_xlfn.FORECAST.LINEAR(
D34,
INDEX('DS2024'!$AC$20:$AC$35,MATCH(D34,'DS2024'!$AB$20:$AB$35,1)):
INDEX('DS2024'!$AC$20:$AC$35,MATCH(D34,'DS2024'!$AB$20:$AB$35,1)+1),
INDEX('DS2024'!$AB$20:$AB$35,MATCH(D34,'DS2024'!$AB$20:$AB$35,1)):
INDEX('DS2024'!$AB$20:$AB$35,MATCH(D34,'DS2024'!$AB$20:$AB$35,1)+1)),
IF($U$3=Database!$A$2,
_xlfn.FORECAST.LINEAR(
D34,
INDEX('DS2024'!$B$5:$B$15,MATCH(D34,'DS2024'!$A$5:$A$15,1)):
INDEX('DS2024'!$B$5:$B$15,MATCH(D34,'DS2024'!$A$5:$A$15,1)+1),
INDEX('DS2024'!$A$5:$A$15,MATCH(D34,'DS2024'!$A$5:$A$15,1)):
INDEX('DS2024'!$A$5:$A$15,MATCH(D34,'DS2024'!$A$5:$A$15,1)+1)),
IF($U$3=Database!$A$3,
_xlfn.FORECAST.LINEAR(
D34,
INDEX('DS2024'!$E$5:$E$15,MATCH(D34,'DS2024'!$D$5:$D$15,1)):
INDEX('DS2024'!$E$5:$E$15,MATCH(D34,'DS2024'!$D$5:$D$15,1)+1),
INDEX('DS2024'!$D$5:$D$15,MATCH(D34,'DS2024'!$D$5:$D$15,1)):
INDEX('DS2024'!$D$5:$D$15,MATCH(D34,'DS2024'!$D$5:$D$15,1)+1)),
IF($U$3=Database!$A$4,
_xlfn.FORECAST.LINEAR(
D34,
INDEX('DS2024'!$H$5:$H$15,MATCH(D34,'DS2024'!$G$5:$G$15,1)):
INDEX('DS2024'!$H$5:$H$15,MATCH(D34,'DS2024'!$G$5:$G$15,1)+1),
INDEX('DS2024'!$G$5:$G$15,MATCH(D34,'DS2024'!$G$5:$G$15,1)):
INDEX('DS2024'!$G$5:$G$15,MATCH(D34,'DS2024'!$G$5:$G$15,1)+1)),
IF($U$3=Database!$A$5,
_xlfn.FORECAST.LINEAR(
D34,
INDEX('DS2024'!$K$5:$K$15,MATCH(D34,'DS2024'!$J$5:$J$15,1)):
INDEX('DS2024'!$K$5:$K$15,MATCH(D34,'DS2024'!$J$5:$J$15,1)+1),
INDEX('DS2024'!$J$5:$J$15,MATCH(D34,'DS2024'!$J$5:$J$15,1)):
INDEX('DS2024'!$J$5:$J$15,MATCH(D34,'DS2024'!$J$5:$J$15,1)+1)),
IF($U$3=Database!$A$6,
_xlfn.FORECAST.LINEAR(
D34,
INDEX('DS2024'!$N$5:$N$15,MATCH(D34,'DS2024'!$M$5:$M$15,1)):
INDEX('DS2024'!$N$5:$N$15,MATCH(D34,'DS2024'!$M$5:$M$15,1)+1),
INDEX('DS2024'!$M$5:$M$15,MATCH(D34,'DS2024'!$M$5:$M$15,1)):
INDEX('DS2024'!$M$5:$M$15,MATCH(D34,'DS2024'!$M$5:$M$15,1)+1)),
IF($U$3=Database!$A$7,
_xlfn.FORECAST.LINEAR(
D34,
INDEX('DS2024'!$Q$5:$Q$15,MATCH(D34,'DS2024'!$P$5:$P$15,1)):
INDEX('DS2024'!$Q$5:$Q$15,MATCH(D34,'DS2024'!$P$5:$P$15,1)+1),
INDEX('DS2024'!$P$5:$P$15,MATCH(D34,'DS2024'!$P$5:$P$15,1)):
INDEX('DS2024'!$P$5:$P$15,MATCH(D34,'DS2024'!$P$5:$P$15,1)+1)),
IF($U$3=Database!$A$8,
_xlfn.FORECAST.LINEAR(
D34,
INDEX('DS2024'!$T$5:$T$15,MATCH(D34,'DS2024'!$S$5:$S$15,1)):
INDEX('DS2024'!$T$5:$T$15,MATCH(D34,'DS2024'!$S$5:$S$15,1)+1),
INDEX('DS2024'!$S$5:$S$15,MATCH(D34,'DS2024'!$S$5:$S$15,1)):
INDEX('DS2024'!$S$5:$S$15,MATCH(D34,'DS2024'!$S$5:$S$15,1)+1)),
IF($U$3=Database!$A$9,
_xlfn.FORECAST.LINEAR(
D34,
INDEX('DS2024'!$W$5:$W$15,MATCH(D34,'DS2024'!$V$5:$V$15,1)):
INDEX('DS2024'!$W$5:$W$15,MATCH(D34,'DS2024'!$V$5:$V$15,1)+1),
INDEX('DS2024'!$V$5:$V$15,MATCH(D34,'DS2024'!$V$5:$V$15,1)):
INDEX('DS2024'!$V$5:$V$15,MATCH(D34,'DS2024'!$V$5:$V$15,1)+1)),
IF($U$3=Database!$A$10,
_xlfn.FORECAST.LINEAR(
D34,
INDEX('DS2024'!$Z$5:$Z$15,MATCH(D34,'DS2024'!$Y$5:$Y$15,1)):
INDEX('DS2024'!$Z$5:$Z$15,MATCH(D34,'DS2024'!$Y$5:$Y$15,1)+1),
INDEX('DS2024'!$Y$5:$Y$15,MATCH(D34,'DS2024'!$Y$5:$Y$15,1)):
INDEX('DS2024'!$Y$5:$Y$15,MATCH(D34,'DS2024'!$Y$5:$Y$15,1)+1))
)))))))))))))))))))</f>
        <v>0.10567800471641553</v>
      </c>
      <c r="V34" s="50">
        <f>IF($V$3=Database!$A$11,
_xlfn.FORECAST.LINEAR(
F34,
INDEX('DS2024'!$B$20:$B$35,MATCH(F34,'DS2024'!$A$20:$A$35,1)):
INDEX('DS2024'!$B$20:$B$35,MATCH(F34,'DS2024'!$A$20:$A$35,1)+1),
INDEX('DS2024'!$A$20:$A$35,MATCH(F34,'DS2024'!$A$20:$A$35,1)):
INDEX('DS2024'!$A$20:$A$35,MATCH(F34,'DS2024'!$A$20:$A$35,1)+1)),
IF($V$3=Database!$A$12,
_xlfn.FORECAST.LINEAR(
F34,
INDEX('DS2024'!$E$20:$E$35,MATCH(F34,'DS2024'!$D$20:$D$35,1)):
INDEX('DS2024'!$E$20:$E$35,MATCH(F34,'DS2024'!$D$20:$D$35,1)+1),
INDEX('DS2024'!$D$20:$D$35,MATCH(F34,'DS2024'!$D$20:$D$35,1)):
INDEX('DS2024'!$D$20:$D$35,MATCH(F34,'DS2024'!$D$20:$D$35,1)+1)),
IF($V$3=Database!$A$13,
_xlfn.FORECAST.LINEAR(
F34,
INDEX('DS2024'!$H$20:$H$35,MATCH(F34,'DS2024'!$G$20:$G$35,1)):
INDEX('DS2024'!$H$20:$H$35,MATCH(F34,'DS2024'!$G$20:$G$35,1)+1),
INDEX('DS2024'!$G$20:$G$35,MATCH(F34,'DS2024'!$G$20:$G$35,1)):
INDEX('DS2024'!$G$20:$G$35,MATCH(F34,'DS2024'!$G$20:$G$35,1)+1)),
IF($V$3=Database!$A$14,
_xlfn.FORECAST.LINEAR(
F34,
INDEX('DS2024'!$K$20:$K$35,MATCH(F34,'DS2024'!$J$20:$J$35,1)):
INDEX('DS2024'!$K$20:$K$35,MATCH(F34,'DS2024'!$J$20:$J$35,1)+1),
INDEX('DS2024'!$J$20:$J$35,MATCH(F34,'DS2024'!$J$20:$J$35,1)):
INDEX('DS2024'!$J$20:$J$35,MATCH(F34,'DS2024'!$J$20:$J$35,1)+1)),
IF($V$3=Database!$A$15,
_xlfn.FORECAST.LINEAR(
F34,
INDEX('DS2024'!$N$20:$N$35,MATCH(F34,'DS2024'!$M$20:$M$35,1)):
INDEX('DS2024'!$N$20:$N$35,MATCH(F34,'DS2024'!$M$20:$M$35,1)+1),
INDEX('DS2024'!$M$20:$M$35,MATCH(F34,'DS2024'!$M$20:$M$35,1)):
INDEX('DS2024'!$M$20:$M$35,MATCH(F34,'DS2024'!$M$20:$M$35,1)+1)),
IF($V$3=Database!$A$16,
_xlfn.FORECAST.LINEAR(
F34,
INDEX('DS2024'!$Q$20:$Q$35,MATCH(F34,'DS2024'!$P$20:$P$35,1)):
INDEX('DS2024'!$Q$20:$Q$35,MATCH(F34,'DS2024'!$P$20:$P$35,1)+1),
INDEX('DS2024'!$P$20:$P$35,MATCH(F34,'DS2024'!$P$20:$P$35,1)):
INDEX('DS2024'!$P$20:$P$35,MATCH(F34,'DS2024'!$P$20:$P$35,1)+1)),
IF($V$3=Database!$A$17,
_xlfn.FORECAST.LINEAR(
F34,
INDEX('DS2024'!$T$20:$T$35,MATCH(F34,'DS2024'!$S$20:$S$35,1)):
INDEX('DS2024'!$T$20:$T$35,MATCH(F34,'DS2024'!$S$20:$S$35,1)+1),
INDEX('DS2024'!$S$20:$S$35,MATCH(F34,'DS2024'!$S$20:$S$35,1)):
INDEX('DS2024'!$S$20:$S$35,MATCH(F34,'DS2024'!$S$20:$S$35,1)+1)),
IF($V$3=Database!$A$18,
_xlfn.FORECAST.LINEAR(
F34,
INDEX('DS2024'!$W$20:$W$35,MATCH(F34,'DS2024'!$V$20:$V$35,1)):
INDEX('DS2024'!$W$20:$W$35,MATCH(F34,'DS2024'!$V$20:$V$35,1)+1),
INDEX('DS2024'!$V$20:$V$35,MATCH(F34,'DS2024'!$V$20:$V$35,1)):
INDEX('DS2024'!$V$20:$V$35,MATCH(F34,'DS2024'!$V$20:$V$35,1)+1)),
IF($V$3=Database!$A$19,
_xlfn.FORECAST.LINEAR(
F34,
INDEX('DS2024'!$Z$20:$Z$35,MATCH(F34,'DS2024'!$Y$20:$Y$35,1)):
INDEX('DS2024'!$Z$20:$Z$35,MATCH(F34,'DS2024'!$Y$20:$Y$35,1)+1),
INDEX('DS2024'!$Y$20:$Y$35,MATCH(F34,'DS2024'!$Y$20:$Y$35,1)):
INDEX('DS2024'!$Y$20:$Y$35,MATCH(F34,'DS2024'!$Y$20:$Y$35,1)+1)),
IF($V$3=Database!$A$20,
_xlfn.FORECAST.LINEAR(
F34,
INDEX('DS2024'!$AC$20:$AC$35,MATCH(F34,'DS2024'!$AB$20:$AB$35,1)):
INDEX('DS2024'!$AC$20:$AC$35,MATCH(F34,'DS2024'!$AB$20:$AB$35,1)+1),
INDEX('DS2024'!$AB$20:$AB$35,MATCH(F34,'DS2024'!$AB$20:$AB$35,1)):
INDEX('DS2024'!$AB$20:$AB$35,MATCH(F34,'DS2024'!$AB$20:$AB$35,1)+1)),
IF($V$3=Database!$A$2,
_xlfn.FORECAST.LINEAR(
F34,
INDEX('DS2024'!$B$5:$B$15,MATCH(F34,'DS2024'!$A$5:$A$15,1)):
INDEX('DS2024'!$B$5:$B$15,MATCH(F34,'DS2024'!$A$5:$A$15,1)+1),
INDEX('DS2024'!$A$5:$A$15,MATCH(F34,'DS2024'!$A$5:$A$15,1)):
INDEX('DS2024'!$A$5:$A$15,MATCH(F34,'DS2024'!$A$5:$A$15,1)+1)),
IF($V$3=Database!$A$3,
_xlfn.FORECAST.LINEAR(
F34,
INDEX('DS2024'!$E$5:$E$15,MATCH(F34,'DS2024'!$D$5:$D$15,1)):
INDEX('DS2024'!$E$5:$E$15,MATCH(F34,'DS2024'!$D$5:$D$15,1)+1),
INDEX('DS2024'!$D$5:$D$15,MATCH(F34,'DS2024'!$D$5:$D$15,1)):
INDEX('DS2024'!$D$5:$D$15,MATCH(F34,'DS2024'!$D$5:$D$15,1)+1)),
IF($V$3=Database!$A$4,
_xlfn.FORECAST.LINEAR(
F34,
INDEX('DS2024'!$H$5:$H$15,MATCH(F34,'DS2024'!$G$5:$G$15,1)):
INDEX('DS2024'!$H$5:$H$15,MATCH(F34,'DS2024'!$G$5:$G$15,1)+1),
INDEX('DS2024'!$G$5:$G$15,MATCH(F34,'DS2024'!$G$5:$G$15,1)):
INDEX('DS2024'!$G$5:$G$15,MATCH(F34,'DS2024'!$G$5:$G$15,1)+1)),
IF($V$3=Database!$A$5,
_xlfn.FORECAST.LINEAR(
F34,
INDEX('DS2024'!$K$5:$K$15,MATCH(F34,'DS2024'!$J$5:$J$15,1)):
INDEX('DS2024'!$K$5:$K$15,MATCH(F34,'DS2024'!$J$5:$J$15,1)+1),
INDEX('DS2024'!$J$5:$J$15,MATCH(F34,'DS2024'!$J$5:$J$15,1)):
INDEX('DS2024'!$J$5:$J$15,MATCH(F34,'DS2024'!$J$5:$J$15,1)+1)),
IF($V$3=Database!$A$6,
_xlfn.FORECAST.LINEAR(
F34,
INDEX('DS2024'!$N$5:$N$15,MATCH(F34,'DS2024'!$M$5:$M$15,1)):
INDEX('DS2024'!$N$5:$N$15,MATCH(F34,'DS2024'!$M$5:$M$15,1)+1),
INDEX('DS2024'!$M$5:$M$15,MATCH(F34,'DS2024'!$M$5:$M$15,1)):
INDEX('DS2024'!$M$5:$M$15,MATCH(F34,'DS2024'!$M$5:$M$15,1)+1)),
IF($V$3=Database!$A$7,
_xlfn.FORECAST.LINEAR(
F34,
INDEX('DS2024'!$Q$5:$Q$15,MATCH(F34,'DS2024'!$P$5:$P$15,1)):
INDEX('DS2024'!$Q$5:$Q$15,MATCH(F34,'DS2024'!$P$5:$P$15,1)+1),
INDEX('DS2024'!$P$5:$P$15,MATCH(F34,'DS2024'!$P$5:$P$15,1)):
INDEX('DS2024'!$P$5:$P$15,MATCH(F34,'DS2024'!$P$5:$P$15,1)+1)),
IF($V$3=Database!$A$8,
_xlfn.FORECAST.LINEAR(
F34,
INDEX('DS2024'!$T$5:$T$15,MATCH(F34,'DS2024'!$S$5:$S$15,1)):
INDEX('DS2024'!$T$5:$T$15,MATCH(F34,'DS2024'!$S$5:$S$15,1)+1),
INDEX('DS2024'!$S$5:$S$15,MATCH(F34,'DS2024'!$S$5:$S$15,1)):
INDEX('DS2024'!$S$5:$S$15,MATCH(F34,'DS2024'!$S$5:$S$15,1)+1)),
IF($V$3=Database!$A$9,
_xlfn.FORECAST.LINEAR(
F34,
INDEX('DS2024'!$W$5:$W$15,MATCH(F34,'DS2024'!$V$5:$V$15,1)):
INDEX('DS2024'!$W$5:$W$15,MATCH(F34,'DS2024'!$V$5:$V$15,1)+1),
INDEX('DS2024'!$V$5:$V$15,MATCH(F34,'DS2024'!$V$5:$V$15,1)):
INDEX('DS2024'!$V$5:$V$15,MATCH(F34,'DS2024'!$V$5:$V$15,1)+1)),
IF($V$3=Database!$A$10,
_xlfn.FORECAST.LINEAR(
F34,
INDEX('DS2024'!$Z$5:$Z$15,MATCH(F34,'DS2024'!$Y$5:$Y$15,1)):
INDEX('DS2024'!$Z$5:$Z$15,MATCH(F34,'DS2024'!$Y$5:$Y$15,1)+1),
INDEX('DS2024'!$Y$5:$Y$15,MATCH(F34,'DS2024'!$Y$5:$Y$15,1)):
INDEX('DS2024'!$Y$5:$Y$15,MATCH(F34,'DS2024'!$Y$5:$Y$15,1)+1))
)))))))))))))))))))</f>
        <v>0.10548164880857187</v>
      </c>
      <c r="W34" s="50">
        <f>IF($W$3=Database!$A$11,
_xlfn.FORECAST.LINEAR(
H34,
INDEX('DS2024'!$B$20:$B$35,MATCH(H34,'DS2024'!$A$20:$A$35,1)):
INDEX('DS2024'!$B$20:$B$35,MATCH(H34,'DS2024'!$A$20:$A$35,1)+1),
INDEX('DS2024'!$A$20:$A$35,MATCH(H34,'DS2024'!$A$20:$A$35,1)):
INDEX('DS2024'!$A$20:$A$35,MATCH(H34,'DS2024'!$A$20:$A$35,1)+1)),
IF($W$3=Database!$A$12,
_xlfn.FORECAST.LINEAR(
H34,
INDEX('DS2024'!$E$20:$E$35,MATCH(H34,'DS2024'!$D$20:$D$35,1)):
INDEX('DS2024'!$E$20:$E$35,MATCH(H34,'DS2024'!$D$20:$D$35,1)+1),
INDEX('DS2024'!$D$20:$D$35,MATCH(H34,'DS2024'!$D$20:$D$35,1)):
INDEX('DS2024'!$D$20:$D$35,MATCH(H34,'DS2024'!$D$20:$D$35,1)+1)),
IF($W$3=Database!$A$13,
_xlfn.FORECAST.LINEAR(
H34,
INDEX('DS2024'!$H$20:$H$35,MATCH(H34,'DS2024'!$G$20:$G$35,1)):
INDEX('DS2024'!$H$20:$H$35,MATCH(H34,'DS2024'!$G$20:$G$35,1)+1),
INDEX('DS2024'!$G$20:$G$35,MATCH(H34,'DS2024'!$G$20:$G$35,1)):
INDEX('DS2024'!$G$20:$G$35,MATCH(H34,'DS2024'!$G$20:$G$35,1)+1)),
IF($W$3=Database!$A$14,
_xlfn.FORECAST.LINEAR(
H34,
INDEX('DS2024'!$K$20:$K$35,MATCH(H34,'DS2024'!$J$20:$J$35,1)):
INDEX('DS2024'!$K$20:$K$35,MATCH(H34,'DS2024'!$J$20:$J$35,1)+1),
INDEX('DS2024'!$J$20:$J$35,MATCH(H34,'DS2024'!$J$20:$J$35,1)):
INDEX('DS2024'!$J$20:$J$35,MATCH(H34,'DS2024'!$J$20:$J$35,1)+1)),
IF($W$3=Database!$A$15,
_xlfn.FORECAST.LINEAR(
H34,
INDEX('DS2024'!$N$20:$N$35,MATCH(H34,'DS2024'!$M$20:$M$35,1)):
INDEX('DS2024'!$N$20:$N$35,MATCH(H34,'DS2024'!$M$20:$M$35,1)+1),
INDEX('DS2024'!$M$20:$M$35,MATCH(H34,'DS2024'!$M$20:$M$35,1)):
INDEX('DS2024'!$M$20:$M$35,MATCH(H34,'DS2024'!$M$20:$M$35,1)+1)),
IF($W$3=Database!$A$16,
_xlfn.FORECAST.LINEAR(
H34,
INDEX('DS2024'!$Q$20:$Q$35,MATCH(H34,'DS2024'!$P$20:$P$35,1)):
INDEX('DS2024'!$Q$20:$Q$35,MATCH(H34,'DS2024'!$P$20:$P$35,1)+1),
INDEX('DS2024'!$P$20:$P$35,MATCH(H34,'DS2024'!$P$20:$P$35,1)):
INDEX('DS2024'!$P$20:$P$35,MATCH(H34,'DS2024'!$P$20:$P$35,1)+1)),
IF($W$3=Database!$A$17,
_xlfn.FORECAST.LINEAR(
H34,
INDEX('DS2024'!$T$20:$T$35,MATCH(H34,'DS2024'!$S$20:$S$35,1)):
INDEX('DS2024'!$T$20:$T$35,MATCH(H34,'DS2024'!$S$20:$S$35,1)+1),
INDEX('DS2024'!$S$20:$S$35,MATCH(H34,'DS2024'!$S$20:$S$35,1)):
INDEX('DS2024'!$S$20:$S$35,MATCH(H34,'DS2024'!$S$20:$S$35,1)+1)),
IF($W$3=Database!$A$18,
_xlfn.FORECAST.LINEAR(
H34,
INDEX('DS2024'!$W$20:$W$35,MATCH(H34,'DS2024'!$V$20:$V$35,1)):
INDEX('DS2024'!$W$20:$W$35,MATCH(H34,'DS2024'!$V$20:$V$35,1)+1),
INDEX('DS2024'!$V$20:$V$35,MATCH(H34,'DS2024'!$V$20:$V$35,1)):
INDEX('DS2024'!$V$20:$V$35,MATCH(H34,'DS2024'!$V$20:$V$35,1)+1)),
IF($W$3=Database!$A$19,
_xlfn.FORECAST.LINEAR(
H34,
INDEX('DS2024'!$Z$20:$Z$35,MATCH(H34,'DS2024'!$Y$20:$Y$35,1)):
INDEX('DS2024'!$Z$20:$Z$35,MATCH(H34,'DS2024'!$Y$20:$Y$35,1)+1),
INDEX('DS2024'!$Y$20:$Y$35,MATCH(H34,'DS2024'!$Y$20:$Y$35,1)):
INDEX('DS2024'!$Y$20:$Y$35,MATCH(H34,'DS2024'!$Y$20:$Y$35,1)+1)),
IF($W$3=Database!$A$20,
_xlfn.FORECAST.LINEAR(
H34,
INDEX('DS2024'!$AC$20:$AC$35,MATCH(H34,'DS2024'!$AB$20:$AB$35,1)):
INDEX('DS2024'!$AC$20:$AC$35,MATCH(H34,'DS2024'!$AB$20:$AB$35,1)+1),
INDEX('DS2024'!$AB$20:$AB$35,MATCH(H34,'DS2024'!$AB$20:$AB$35,1)):
INDEX('DS2024'!$AB$20:$AB$35,MATCH(H34,'DS2024'!$AB$20:$AB$35,1)+1)),
IF($W$3=Database!$A$2,
_xlfn.FORECAST.LINEAR(
H34,
INDEX('DS2024'!$B$5:$B$15,MATCH(H34,'DS2024'!$A$5:$A$15,1)):
INDEX('DS2024'!$B$5:$B$15,MATCH(H34,'DS2024'!$A$5:$A$15,1)+1),
INDEX('DS2024'!$A$5:$A$15,MATCH(H34,'DS2024'!$A$5:$A$15,1)):
INDEX('DS2024'!$A$5:$A$15,MATCH(H34,'DS2024'!$A$5:$A$15,1)+1)),
IF($W$3=Database!$A$3,
_xlfn.FORECAST.LINEAR(
H34,
INDEX('DS2024'!$E$5:$E$15,MATCH(H34,'DS2024'!$D$5:$D$15,1)):
INDEX('DS2024'!$E$5:$E$15,MATCH(H34,'DS2024'!$D$5:$D$15,1)+1),
INDEX('DS2024'!$D$5:$D$15,MATCH(H34,'DS2024'!$D$5:$D$15,1)):
INDEX('DS2024'!$D$5:$D$15,MATCH(H34,'DS2024'!$D$5:$D$15,1)+1)),
IF($W$3=Database!$A$4,
_xlfn.FORECAST.LINEAR(
H34,
INDEX('DS2024'!$H$5:$H$15,MATCH(H34,'DS2024'!$G$5:$G$15,1)):
INDEX('DS2024'!$H$5:$H$15,MATCH(H34,'DS2024'!$G$5:$G$15,1)+1),
INDEX('DS2024'!$G$5:$G$15,MATCH(H34,'DS2024'!$G$5:$G$15,1)):
INDEX('DS2024'!$G$5:$G$15,MATCH(H34,'DS2024'!$G$5:$G$15,1)+1)),
IF($W$3=Database!$A$5,
_xlfn.FORECAST.LINEAR(
H34,
INDEX('DS2024'!$K$5:$K$15,MATCH(H34,'DS2024'!$J$5:$J$15,1)):
INDEX('DS2024'!$K$5:$K$15,MATCH(H34,'DS2024'!$J$5:$J$15,1)+1),
INDEX('DS2024'!$J$5:$J$15,MATCH(H34,'DS2024'!$J$5:$J$15,1)):
INDEX('DS2024'!$J$5:$J$15,MATCH(H34,'DS2024'!$J$5:$J$15,1)+1)),
IF($W$3=Database!$A$6,
_xlfn.FORECAST.LINEAR(
H34,
INDEX('DS2024'!$N$5:$N$15,MATCH(H34,'DS2024'!$M$5:$M$15,1)):
INDEX('DS2024'!$N$5:$N$15,MATCH(H34,'DS2024'!$M$5:$M$15,1)+1),
INDEX('DS2024'!$M$5:$M$15,MATCH(H34,'DS2024'!$M$5:$M$15,1)):
INDEX('DS2024'!$M$5:$M$15,MATCH(H34,'DS2024'!$M$5:$M$15,1)+1)),
IF($W$3=Database!$A$7,
_xlfn.FORECAST.LINEAR(
H34,
INDEX('DS2024'!$Q$5:$Q$15,MATCH(H34,'DS2024'!$P$5:$P$15,1)):
INDEX('DS2024'!$Q$5:$Q$15,MATCH(H34,'DS2024'!$P$5:$P$15,1)+1),
INDEX('DS2024'!$P$5:$P$15,MATCH(H34,'DS2024'!$P$5:$P$15,1)):
INDEX('DS2024'!$P$5:$P$15,MATCH(H34,'DS2024'!$P$5:$P$15,1)+1)),
IF($W$3=Database!$A$8,
_xlfn.FORECAST.LINEAR(
H34,
INDEX('DS2024'!$T$5:$T$15,MATCH(H34,'DS2024'!$S$5:$S$15,1)):
INDEX('DS2024'!$T$5:$T$15,MATCH(H34,'DS2024'!$S$5:$S$15,1)+1),
INDEX('DS2024'!$S$5:$S$15,MATCH(H34,'DS2024'!$S$5:$S$15,1)):
INDEX('DS2024'!$S$5:$S$15,MATCH(H34,'DS2024'!$S$5:$S$15,1)+1)),
IF($W$3=Database!$A$9,
_xlfn.FORECAST.LINEAR(
H34,
INDEX('DS2024'!$W$5:$W$15,MATCH(H34,'DS2024'!$V$5:$V$15,1)):
INDEX('DS2024'!$W$5:$W$15,MATCH(H34,'DS2024'!$V$5:$V$15,1)+1),
INDEX('DS2024'!$V$5:$V$15,MATCH(H34,'DS2024'!$V$5:$V$15,1)):
INDEX('DS2024'!$V$5:$V$15,MATCH(H34,'DS2024'!$V$5:$V$15,1)+1)),
IF($W$3=Database!$A$10,
_xlfn.FORECAST.LINEAR(
H34,
INDEX('DS2024'!$Z$5:$Z$15,MATCH(H34,'DS2024'!$Y$5:$Y$15,1)):
INDEX('DS2024'!$Z$5:$Z$15,MATCH(H34,'DS2024'!$Y$5:$Y$15,1)+1),
INDEX('DS2024'!$Y$5:$Y$15,MATCH(H34,'DS2024'!$Y$5:$Y$15,1)):
INDEX('DS2024'!$Y$5:$Y$15,MATCH(H34,'DS2024'!$Y$5:$Y$15,1)+1))
)))))))))))))))))))</f>
        <v>0.10522586834006156</v>
      </c>
      <c r="X34" s="50">
        <f>IF($X$3=Database!$A$11,
_xlfn.FORECAST.LINEAR(
J34,
INDEX('DS2024'!$B$20:$B$35,MATCH(J34,'DS2024'!$A$20:$A$35,1)):
INDEX('DS2024'!$B$20:$B$35,MATCH(J34,'DS2024'!$A$20:$A$35,1)+1),
INDEX('DS2024'!$A$20:$A$35,MATCH(J34,'DS2024'!$A$20:$A$35,1)):
INDEX('DS2024'!$A$20:$A$35,MATCH(J34,'DS2024'!$A$20:$A$35,1)+1)),
IF($X$3=Database!$A$12,
_xlfn.FORECAST.LINEAR(
J34,
INDEX('DS2024'!$E$20:$E$35,MATCH(J34,'DS2024'!$D$20:$D$35,1)):
INDEX('DS2024'!$E$20:$E$35,MATCH(J34,'DS2024'!$D$20:$D$35,1)+1),
INDEX('DS2024'!$D$20:$D$35,MATCH(J34,'DS2024'!$D$20:$D$35,1)):
INDEX('DS2024'!$D$20:$D$35,MATCH(J34,'DS2024'!$D$20:$D$35,1)+1)),
IF($X$3=Database!$A$13,
_xlfn.FORECAST.LINEAR(
J34,
INDEX('DS2024'!$H$20:$H$35,MATCH(J34,'DS2024'!$G$20:$G$35,1)):
INDEX('DS2024'!$H$20:$H$35,MATCH(J34,'DS2024'!$G$20:$G$35,1)+1),
INDEX('DS2024'!$G$20:$G$35,MATCH(J34,'DS2024'!$G$20:$G$35,1)):
INDEX('DS2024'!$G$20:$G$35,MATCH(J34,'DS2024'!$G$20:$G$35,1)+1)),
IF($X$3=Database!$A$14,
_xlfn.FORECAST.LINEAR(
J34,
INDEX('DS2024'!$K$20:$K$35,MATCH(J34,'DS2024'!$J$20:$J$35,1)):
INDEX('DS2024'!$K$20:$K$35,MATCH(J34,'DS2024'!$J$20:$J$35,1)+1),
INDEX('DS2024'!$J$20:$J$35,MATCH(J34,'DS2024'!$J$20:$J$35,1)):
INDEX('DS2024'!$J$20:$J$35,MATCH(J34,'DS2024'!$J$20:$J$35,1)+1)),
IF($X$3=Database!$A$15,
_xlfn.FORECAST.LINEAR(
J34,
INDEX('DS2024'!$N$20:$N$35,MATCH(J34,'DS2024'!$M$20:$M$35,1)):
INDEX('DS2024'!$N$20:$N$35,MATCH(J34,'DS2024'!$M$20:$M$35,1)+1),
INDEX('DS2024'!$M$20:$M$35,MATCH(J34,'DS2024'!$M$20:$M$35,1)):
INDEX('DS2024'!$M$20:$M$35,MATCH(J34,'DS2024'!$M$20:$M$35,1)+1)),
IF($X$3=Database!$A$16,
_xlfn.FORECAST.LINEAR(
J34,
INDEX('DS2024'!$Q$20:$Q$35,MATCH(J34,'DS2024'!$P$20:$P$35,1)):
INDEX('DS2024'!$Q$20:$Q$35,MATCH(J34,'DS2024'!$P$20:$P$35,1)+1),
INDEX('DS2024'!$P$20:$P$35,MATCH(J34,'DS2024'!$P$20:$P$35,1)):
INDEX('DS2024'!$P$20:$P$35,MATCH(J34,'DS2024'!$P$20:$P$35,1)+1)),
IF($X$3=Database!$A$17,
_xlfn.FORECAST.LINEAR(
J34,
INDEX('DS2024'!$T$20:$T$35,MATCH(J34,'DS2024'!$S$20:$S$35,1)):
INDEX('DS2024'!$T$20:$T$35,MATCH(J34,'DS2024'!$S$20:$S$35,1)+1),
INDEX('DS2024'!$S$20:$S$35,MATCH(J34,'DS2024'!$S$20:$S$35,1)):
INDEX('DS2024'!$S$20:$S$35,MATCH(J34,'DS2024'!$S$20:$S$35,1)+1)),
IF($X$3=Database!$A$18,
_xlfn.FORECAST.LINEAR(
J34,
INDEX('DS2024'!$W$20:$W$35,MATCH(J34,'DS2024'!$V$20:$V$35,1)):
INDEX('DS2024'!$W$20:$W$35,MATCH(J34,'DS2024'!$V$20:$V$35,1)+1),
INDEX('DS2024'!$V$20:$V$35,MATCH(J34,'DS2024'!$V$20:$V$35,1)):
INDEX('DS2024'!$V$20:$V$35,MATCH(J34,'DS2024'!$V$20:$V$35,1)+1)),
IF($X$3=Database!$A$19,
_xlfn.FORECAST.LINEAR(
J34,
INDEX('DS2024'!$Z$20:$Z$35,MATCH(J34,'DS2024'!$Y$20:$Y$35,1)):
INDEX('DS2024'!$Z$20:$Z$35,MATCH(J34,'DS2024'!$Y$20:$Y$35,1)+1),
INDEX('DS2024'!$Y$20:$Y$35,MATCH(J34,'DS2024'!$Y$20:$Y$35,1)):
INDEX('DS2024'!$Y$20:$Y$35,MATCH(J34,'DS2024'!$Y$20:$Y$35,1)+1)),
IF($X$3=Database!$A$20,
_xlfn.FORECAST.LINEAR(
J34,
INDEX('DS2024'!$AC$20:$AC$35,MATCH(J34,'DS2024'!$AB$20:$AB$35,1)):
INDEX('DS2024'!$AC$20:$AC$35,MATCH(J34,'DS2024'!$AB$20:$AB$35,1)+1),
INDEX('DS2024'!$AB$20:$AB$35,MATCH(J34,'DS2024'!$AB$20:$AB$35,1)):
INDEX('DS2024'!$AB$20:$AB$35,MATCH(J34,'DS2024'!$AB$20:$AB$35,1)+1)),
IF($X$3=Database!$A$2,
_xlfn.FORECAST.LINEAR(
J34,
INDEX('DS2024'!$B$5:$B$15,MATCH(J34,'DS2024'!$A$5:$A$15,1)):
INDEX('DS2024'!$B$5:$B$15,MATCH(J34,'DS2024'!$A$5:$A$15,1)+1),
INDEX('DS2024'!$A$5:$A$15,MATCH(J34,'DS2024'!$A$5:$A$15,1)):
INDEX('DS2024'!$A$5:$A$15,MATCH(J34,'DS2024'!$A$5:$A$15,1)+1)),
IF($X$3=Database!$A$3,
_xlfn.FORECAST.LINEAR(
J34,
INDEX('DS2024'!$E$5:$E$15,MATCH(J34,'DS2024'!$D$5:$D$15,1)):
INDEX('DS2024'!$E$5:$E$15,MATCH(J34,'DS2024'!$D$5:$D$15,1)+1),
INDEX('DS2024'!$D$5:$D$15,MATCH(J34,'DS2024'!$D$5:$D$15,1)):
INDEX('DS2024'!$D$5:$D$15,MATCH(J34,'DS2024'!$D$5:$D$15,1)+1)),
IF($X$3=Database!$A$4,
_xlfn.FORECAST.LINEAR(
J34,
INDEX('DS2024'!$H$5:$H$15,MATCH(J34,'DS2024'!$G$5:$G$15,1)):
INDEX('DS2024'!$H$5:$H$15,MATCH(J34,'DS2024'!$G$5:$G$15,1)+1),
INDEX('DS2024'!$G$5:$G$15,MATCH(J34,'DS2024'!$G$5:$G$15,1)):
INDEX('DS2024'!$G$5:$G$15,MATCH(J34,'DS2024'!$G$5:$G$15,1)+1)),
IF($X$3=Database!$A$5,
_xlfn.FORECAST.LINEAR(
J34,
INDEX('DS2024'!$K$5:$K$15,MATCH(J34,'DS2024'!$J$5:$J$15,1)):
INDEX('DS2024'!$K$5:$K$15,MATCH(J34,'DS2024'!$J$5:$J$15,1)+1),
INDEX('DS2024'!$J$5:$J$15,MATCH(J34,'DS2024'!$J$5:$J$15,1)):
INDEX('DS2024'!$J$5:$J$15,MATCH(J34,'DS2024'!$J$5:$J$15,1)+1)),
IF($X$3=Database!$A$6,
_xlfn.FORECAST.LINEAR(
J34,
INDEX('DS2024'!$N$5:$N$15,MATCH(J34,'DS2024'!$M$5:$M$15,1)):
INDEX('DS2024'!$N$5:$N$15,MATCH(J34,'DS2024'!$M$5:$M$15,1)+1),
INDEX('DS2024'!$M$5:$M$15,MATCH(J34,'DS2024'!$M$5:$M$15,1)):
INDEX('DS2024'!$M$5:$M$15,MATCH(J34,'DS2024'!$M$5:$M$15,1)+1)),
IF($X$3=Database!$A$7,
_xlfn.FORECAST.LINEAR(
J34,
INDEX('DS2024'!$Q$5:$Q$15,MATCH(J34,'DS2024'!$P$5:$P$15,1)):
INDEX('DS2024'!$Q$5:$Q$15,MATCH(J34,'DS2024'!$P$5:$P$15,1)+1),
INDEX('DS2024'!$P$5:$P$15,MATCH(J34,'DS2024'!$P$5:$P$15,1)):
INDEX('DS2024'!$P$5:$P$15,MATCH(J34,'DS2024'!$P$5:$P$15,1)+1)),
IF($X$3=Database!$A$8,
_xlfn.FORECAST.LINEAR(
J34,
INDEX('DS2024'!$T$5:$T$15,MATCH(J34,'DS2024'!$S$5:$S$15,1)):
INDEX('DS2024'!$T$5:$T$15,MATCH(J34,'DS2024'!$S$5:$S$15,1)+1),
INDEX('DS2024'!$S$5:$S$15,MATCH(J34,'DS2024'!$S$5:$S$15,1)):
INDEX('DS2024'!$S$5:$S$15,MATCH(J34,'DS2024'!$S$5:$S$15,1)+1)),
IF($T$3=Database!$A$9,
_xlfn.FORECAST.LINEAR(
J34,
INDEX('DS2024'!$W$5:$W$15,MATCH(J34,'DS2024'!$V$5:$V$15,1)):
INDEX('DS2024'!$W$5:$W$15,MATCH(J34,'DS2024'!$V$5:$V$15,1)+1),
INDEX('DS2024'!$V$5:$V$15,MATCH(J34,'DS2024'!$V$5:$V$15,1)):
INDEX('DS2024'!$V$5:$V$15,MATCH(J34,'DS2024'!$V$5:$V$15,1)+1)),
IF($T$3=Database!$A$10,
_xlfn.FORECAST.LINEAR(
J34,
INDEX('DS2024'!$Z$5:$Z$15,MATCH(J34,'DS2024'!$Y$5:$Y$15,1)):
INDEX('DS2024'!$Z$5:$Z$15,MATCH(J34,'DS2024'!$Y$5:$Y$15,1)+1),
INDEX('DS2024'!$Y$5:$Y$15,MATCH(J34,'DS2024'!$Y$5:$Y$15,1)):
INDEX('DS2024'!$Y$5:$Y$15,MATCH(J34,'DS2024'!$Y$5:$Y$15,1)+1))
)))))))))))))))))))</f>
        <v>0.10430368919621089</v>
      </c>
      <c r="Y34" s="50">
        <f>IF($Y$3=Database!$A$11,
_xlfn.FORECAST.LINEAR(
L34,
INDEX('DS2024'!$B$20:$B$35,MATCH(L34,'DS2024'!$A$20:$A$35,1)):
INDEX('DS2024'!$B$20:$B$35,MATCH(L34,'DS2024'!$A$20:$A$35,1)+1),
INDEX('DS2024'!$A$20:$A$35,MATCH(L34,'DS2024'!$A$20:$A$35,1)):
INDEX('DS2024'!$A$20:$A$35,MATCH(L34,'DS2024'!$A$20:$A$35,1)+1)),
IF($Y$3=Database!$A$12,
_xlfn.FORECAST.LINEAR(
L34,
INDEX('DS2024'!$E$20:$E$35,MATCH(L34,'DS2024'!$D$20:$D$35,1)):
INDEX('DS2024'!$E$20:$E$35,MATCH(L34,'DS2024'!$D$20:$D$35,1)+1),
INDEX('DS2024'!$D$20:$D$35,MATCH(L34,'DS2024'!$D$20:$D$35,1)):
INDEX('DS2024'!$D$20:$D$35,MATCH(L34,'DS2024'!$D$20:$D$35,1)+1)),
IF($Y$3=Database!$A$13,
_xlfn.FORECAST.LINEAR(
L34,
INDEX('DS2024'!$H$20:$H$35,MATCH(L34,'DS2024'!$G$20:$G$35,1)):
INDEX('DS2024'!$H$20:$H$35,MATCH(L34,'DS2024'!$G$20:$G$35,1)+1),
INDEX('DS2024'!$G$20:$G$35,MATCH(L34,'DS2024'!$G$20:$G$35,1)):
INDEX('DS2024'!$G$20:$G$35,MATCH(L34,'DS2024'!$G$20:$G$35,1)+1)),
IF($Y$3=Database!$A$14,
_xlfn.FORECAST.LINEAR(
L34,
INDEX('DS2024'!$K$20:$K$35,MATCH(L34,'DS2024'!$J$20:$J$35,1)):
INDEX('DS2024'!$K$20:$K$35,MATCH(L34,'DS2024'!$J$20:$J$35,1)+1),
INDEX('DS2024'!$J$20:$J$35,MATCH(L34,'DS2024'!$J$20:$J$35,1)):
INDEX('DS2024'!$J$20:$J$35,MATCH(L34,'DS2024'!$J$20:$J$35,1)+1)),
IF($Y$3=Database!$A$15,
_xlfn.FORECAST.LINEAR(
L34,
INDEX('DS2024'!$N$20:$N$35,MATCH(L34,'DS2024'!$M$20:$M$35,1)):
INDEX('DS2024'!$N$20:$N$35,MATCH(L34,'DS2024'!$M$20:$M$35,1)+1),
INDEX('DS2024'!$M$20:$M$35,MATCH(L34,'DS2024'!$M$20:$M$35,1)):
INDEX('DS2024'!$M$20:$M$35,MATCH(L34,'DS2024'!$M$20:$M$35,1)+1)),
IF($Y$3=Database!$A$16,
_xlfn.FORECAST.LINEAR(
L34,
INDEX('DS2024'!$Q$20:$Q$35,MATCH(L34,'DS2024'!$P$20:$P$35,1)):
INDEX('DS2024'!$Q$20:$Q$35,MATCH(L34,'DS2024'!$P$20:$P$35,1)+1),
INDEX('DS2024'!$P$20:$P$35,MATCH(L34,'DS2024'!$P$20:$P$35,1)):
INDEX('DS2024'!$P$20:$P$35,MATCH(L34,'DS2024'!$P$20:$P$35,1)+1)),
IF($Y$3=Database!$A$17,
_xlfn.FORECAST.LINEAR(
L34,
INDEX('DS2024'!$T$20:$T$35,MATCH(L34,'DS2024'!$S$20:$S$35,1)):
INDEX('DS2024'!$T$20:$T$35,MATCH(L34,'DS2024'!$S$20:$S$35,1)+1),
INDEX('DS2024'!$S$20:$S$35,MATCH(L34,'DS2024'!$S$20:$S$35,1)):
INDEX('DS2024'!$S$20:$S$35,MATCH(L34,'DS2024'!$S$20:$S$35,1)+1)),
IF($Y$3=Database!$A$18,
_xlfn.FORECAST.LINEAR(
L34,
INDEX('DS2024'!$W$20:$W$35,MATCH(L34,'DS2024'!$V$20:$V$35,1)):
INDEX('DS2024'!$W$20:$W$35,MATCH(L34,'DS2024'!$V$20:$V$35,1)+1),
INDEX('DS2024'!$V$20:$V$35,MATCH(L34,'DS2024'!$V$20:$V$35,1)):
INDEX('DS2024'!$V$20:$V$35,MATCH(L34,'DS2024'!$V$20:$V$35,1)+1)),
IF($Y$3=Database!$A$19,
_xlfn.FORECAST.LINEAR(
L34,
INDEX('DS2024'!$Z$20:$Z$35,MATCH(L34,'DS2024'!$Y$20:$Y$35,1)):
INDEX('DS2024'!$Z$20:$Z$35,MATCH(L34,'DS2024'!$Y$20:$Y$35,1)+1),
INDEX('DS2024'!$Y$20:$Y$35,MATCH(L34,'DS2024'!$Y$20:$Y$35,1)):
INDEX('DS2024'!$Y$20:$Y$35,MATCH(L34,'DS2024'!$Y$20:$Y$35,1)+1)),
IF($Y$3=Database!$A$20,
_xlfn.FORECAST.LINEAR(
L34,
INDEX('DS2024'!$AC$20:$AC$35,MATCH(L34,'DS2024'!$AB$20:$AB$35,1)):
INDEX('DS2024'!$AC$20:$AC$35,MATCH(L34,'DS2024'!$AB$20:$AB$35,1)+1),
INDEX('DS2024'!$AB$20:$AB$35,MATCH(L34,'DS2024'!$AB$20:$AB$35,1)):
INDEX('DS2024'!$AB$20:$AB$35,MATCH(L34,'DS2024'!$AB$20:$AB$35,1)+1)),
IF($Y$3=Database!$A$2,
_xlfn.FORECAST.LINEAR(
L34,
INDEX('DS2024'!$B$5:$B$15,MATCH(L34,'DS2024'!$A$5:$A$15,1)):
INDEX('DS2024'!$B$5:$B$15,MATCH(L34,'DS2024'!$A$5:$A$15,1)+1),
INDEX('DS2024'!$A$5:$A$15,MATCH(L34,'DS2024'!$A$5:$A$15,1)):
INDEX('DS2024'!$A$5:$A$15,MATCH(L34,'DS2024'!$A$5:$A$15,1)+1)),
IF($Y$3=Database!$A$3,
_xlfn.FORECAST.LINEAR(
L34,
INDEX('DS2024'!$E$5:$E$15,MATCH(L34,'DS2024'!$D$5:$D$15,1)):
INDEX('DS2024'!$E$5:$E$15,MATCH(L34,'DS2024'!$D$5:$D$15,1)+1),
INDEX('DS2024'!$D$5:$D$15,MATCH(L34,'DS2024'!$D$5:$D$15,1)):
INDEX('DS2024'!$D$5:$D$15,MATCH(L34,'DS2024'!$D$5:$D$15,1)+1)),
IF($Y$3=Database!$A$4,
_xlfn.FORECAST.LINEAR(
L34,
INDEX('DS2024'!$H$5:$H$15,MATCH(L34,'DS2024'!$G$5:$G$15,1)):
INDEX('DS2024'!$H$5:$H$15,MATCH(L34,'DS2024'!$G$5:$G$15,1)+1),
INDEX('DS2024'!$G$5:$G$15,MATCH(L34,'DS2024'!$G$5:$G$15,1)):
INDEX('DS2024'!$G$5:$G$15,MATCH(L34,'DS2024'!$G$5:$G$15,1)+1)),
IF($Y$3=Database!$A$5,
_xlfn.FORECAST.LINEAR(
L34,
INDEX('DS2024'!$K$5:$K$15,MATCH(L34,'DS2024'!$J$5:$J$15,1)):
INDEX('DS2024'!$K$5:$K$15,MATCH(L34,'DS2024'!$J$5:$J$15,1)+1),
INDEX('DS2024'!$J$5:$J$15,MATCH(L34,'DS2024'!$J$5:$J$15,1)):
INDEX('DS2024'!$J$5:$J$15,MATCH(L34,'DS2024'!$J$5:$J$15,1)+1)),
IF($Y$3=Database!$A$6,
_xlfn.FORECAST.LINEAR(
L34,
INDEX('DS2024'!$N$5:$N$15,MATCH(L34,'DS2024'!$M$5:$M$15,1)):
INDEX('DS2024'!$N$5:$N$15,MATCH(L34,'DS2024'!$M$5:$M$15,1)+1),
INDEX('DS2024'!$M$5:$M$15,MATCH(L34,'DS2024'!$M$5:$M$15,1)):
INDEX('DS2024'!$M$5:$M$15,MATCH(L34,'DS2024'!$M$5:$M$15,1)+1)),
IF($Y$3=Database!$A$7,
_xlfn.FORECAST.LINEAR(
L34,
INDEX('DS2024'!$Q$5:$Q$15,MATCH(L34,'DS2024'!$P$5:$P$15,1)):
INDEX('DS2024'!$Q$5:$Q$15,MATCH(L34,'DS2024'!$P$5:$P$15,1)+1),
INDEX('DS2024'!$P$5:$P$15,MATCH(L34,'DS2024'!$P$5:$P$15,1)):
INDEX('DS2024'!$P$5:$P$15,MATCH(L34,'DS2024'!$P$5:$P$15,1)+1)),
IF($Y$3=Database!$A$8,
_xlfn.FORECAST.LINEAR(
L34,
INDEX('DS2024'!$T$5:$T$15,MATCH(L34,'DS2024'!$S$5:$S$15,1)):
INDEX('DS2024'!$T$5:$T$15,MATCH(L34,'DS2024'!$S$5:$S$15,1)+1),
INDEX('DS2024'!$S$5:$S$15,MATCH(L34,'DS2024'!$S$5:$S$15,1)):
INDEX('DS2024'!$S$5:$S$15,MATCH(L34,'DS2024'!$S$5:$S$15,1)+1)),
IF($T$3=Database!$A$9,
_xlfn.FORECAST.LINEAR(
L34,
INDEX('DS2024'!$W$5:$W$15,MATCH(L34,'DS2024'!$V$5:$V$15,1)):
INDEX('DS2024'!$W$5:$W$15,MATCH(L34,'DS2024'!$V$5:$V$15,1)+1),
INDEX('DS2024'!$V$5:$V$15,MATCH(L34,'DS2024'!$V$5:$V$15,1)):
INDEX('DS2024'!$V$5:$V$15,MATCH(L34,'DS2024'!$V$5:$V$15,1)+1)),
IF($T$3=Database!$A$10,
_xlfn.FORECAST.LINEAR(
L34,
INDEX('DS2024'!$Z$5:$Z$15,MATCH(L34,'DS2024'!$Y$5:$Y$15,1)):
INDEX('DS2024'!$Z$5:$Z$15,MATCH(L34,'DS2024'!$Y$5:$Y$15,1)+1),
INDEX('DS2024'!$Y$5:$Y$15,MATCH(L34,'DS2024'!$Y$5:$Y$15,1)):
INDEX('DS2024'!$Y$5:$Y$15,MATCH(L34,'DS2024'!$Y$5:$Y$15,1)+1))
)))))))))))))))))))</f>
        <v>0.18460794977406325</v>
      </c>
      <c r="Z34" s="50">
        <f>IF($Z$3=Database!$A$11,
_xlfn.FORECAST.LINEAR(
N34,
INDEX('DS2024'!$B$20:$B$35,MATCH(N34,'DS2024'!$A$20:$A$35,1)):
INDEX('DS2024'!$B$20:$B$35,MATCH(N34,'DS2024'!$A$20:$A$35,1)+1),
INDEX('DS2024'!$A$20:$A$35,MATCH(N34,'DS2024'!$A$20:$A$35,1)):
INDEX('DS2024'!$A$20:$A$35,MATCH(N34,'DS2024'!$A$20:$A$35,1)+1)),
IF($Z$3=Database!$A$12,
_xlfn.FORECAST.LINEAR(
N34,
INDEX('DS2024'!$E$20:$E$35,MATCH(N34,'DS2024'!$D$20:$D$35,1)):
INDEX('DS2024'!$E$20:$E$35,MATCH(N34,'DS2024'!$D$20:$D$35,1)+1),
INDEX('DS2024'!$D$20:$D$35,MATCH(N34,'DS2024'!$D$20:$D$35,1)):
INDEX('DS2024'!$D$20:$D$35,MATCH(N34,'DS2024'!$D$20:$D$35,1)+1)),
IF($Z$3=Database!$A$13,
_xlfn.FORECAST.LINEAR(
N34,
INDEX('DS2024'!$H$20:$H$35,MATCH(N34,'DS2024'!$G$20:$G$35,1)):
INDEX('DS2024'!$H$20:$H$35,MATCH(N34,'DS2024'!$G$20:$G$35,1)+1),
INDEX('DS2024'!$G$20:$G$35,MATCH(N34,'DS2024'!$G$20:$G$35,1)):
INDEX('DS2024'!$G$20:$G$35,MATCH(N34,'DS2024'!$G$20:$G$35,1)+1)),
IF($Z$3=Database!$A$14,
_xlfn.FORECAST.LINEAR(
N34,
INDEX('DS2024'!$K$20:$K$35,MATCH(N34,'DS2024'!$J$20:$J$35,1)):
INDEX('DS2024'!$K$20:$K$35,MATCH(N34,'DS2024'!$J$20:$J$35,1)+1),
INDEX('DS2024'!$J$20:$J$35,MATCH(N34,'DS2024'!$J$20:$J$35,1)):
INDEX('DS2024'!$J$20:$J$35,MATCH(N34,'DS2024'!$J$20:$J$35,1)+1)),
IF($Z$3=Database!$A$15,
_xlfn.FORECAST.LINEAR(
N34,
INDEX('DS2024'!$N$20:$N$35,MATCH(N34,'DS2024'!$M$20:$M$35,1)):
INDEX('DS2024'!$N$20:$N$35,MATCH(N34,'DS2024'!$M$20:$M$35,1)+1),
INDEX('DS2024'!$M$20:$M$35,MATCH(N34,'DS2024'!$M$20:$M$35,1)):
INDEX('DS2024'!$M$20:$M$35,MATCH(N34,'DS2024'!$M$20:$M$35,1)+1)),
IF($Z$3=Database!$A$16,
_xlfn.FORECAST.LINEAR(
N34,
INDEX('DS2024'!$Q$20:$Q$35,MATCH(N34,'DS2024'!$P$20:$P$35,1)):
INDEX('DS2024'!$Q$20:$Q$35,MATCH(N34,'DS2024'!$P$20:$P$35,1)+1),
INDEX('DS2024'!$P$20:$P$35,MATCH(N34,'DS2024'!$P$20:$P$35,1)):
INDEX('DS2024'!$P$20:$P$35,MATCH(N34,'DS2024'!$P$20:$P$35,1)+1)),
IF($Z$3=Database!$A$17,
_xlfn.FORECAST.LINEAR(
N34,
INDEX('DS2024'!$T$20:$T$35,MATCH(N34,'DS2024'!$S$20:$S$35,1)):
INDEX('DS2024'!$T$20:$T$35,MATCH(N34,'DS2024'!$S$20:$S$35,1)+1),
INDEX('DS2024'!$S$20:$S$35,MATCH(N34,'DS2024'!$S$20:$S$35,1)):
INDEX('DS2024'!$S$20:$S$35,MATCH(N34,'DS2024'!$S$20:$S$35,1)+1)),
IF($Z$3=Database!$A$18,
_xlfn.FORECAST.LINEAR(
N34,
INDEX('DS2024'!$W$20:$W$35,MATCH(N34,'DS2024'!$V$20:$V$35,1)):
INDEX('DS2024'!$W$20:$W$35,MATCH(N34,'DS2024'!$V$20:$V$35,1)+1),
INDEX('DS2024'!$V$20:$V$35,MATCH(N34,'DS2024'!$V$20:$V$35,1)):
INDEX('DS2024'!$V$20:$V$35,MATCH(N34,'DS2024'!$V$20:$V$35,1)+1)),
IF($Z$3=Database!$A$19,
_xlfn.FORECAST.LINEAR(
N34,
INDEX('DS2024'!$Z$20:$Z$35,MATCH(N34,'DS2024'!$Y$20:$Y$35,1)):
INDEX('DS2024'!$Z$20:$Z$35,MATCH(N34,'DS2024'!$Y$20:$Y$35,1)+1),
INDEX('DS2024'!$Y$20:$Y$35,MATCH(N34,'DS2024'!$Y$20:$Y$35,1)):
INDEX('DS2024'!$Y$20:$Y$35,MATCH(N34,'DS2024'!$Y$20:$Y$35,1)+1)),
IF($Z$3=Database!$A$20,
_xlfn.FORECAST.LINEAR(
N34,
INDEX('DS2024'!$AC$20:$AC$35,MATCH(N34,'DS2024'!$AB$20:$AB$35,1)):
INDEX('DS2024'!$AC$20:$AC$35,MATCH(N34,'DS2024'!$AB$20:$AB$35,1)+1),
INDEX('DS2024'!$AB$20:$AB$35,MATCH(N34,'DS2024'!$AB$20:$AB$35,1)):
INDEX('DS2024'!$AB$20:$AB$35,MATCH(N34,'DS2024'!$AB$20:$AB$35,1)+1)),
IF($Z$3=Database!$A$2,
_xlfn.FORECAST.LINEAR(
N34,
INDEX('DS2024'!$B$5:$B$15,MATCH(N34,'DS2024'!$A$5:$A$15,1)):
INDEX('DS2024'!$B$5:$B$15,MATCH(N34,'DS2024'!$A$5:$A$15,1)+1),
INDEX('DS2024'!$A$5:$A$15,MATCH(N34,'DS2024'!$A$5:$A$15,1)):
INDEX('DS2024'!$A$5:$A$15,MATCH(N34,'DS2024'!$A$5:$A$15,1)+1)),
IF($Z$3=Database!$A$3,
_xlfn.FORECAST.LINEAR(
N34,
INDEX('DS2024'!$E$5:$E$15,MATCH(N34,'DS2024'!$D$5:$D$15,1)):
INDEX('DS2024'!$E$5:$E$15,MATCH(N34,'DS2024'!$D$5:$D$15,1)+1),
INDEX('DS2024'!$D$5:$D$15,MATCH(N34,'DS2024'!$D$5:$D$15,1)):
INDEX('DS2024'!$D$5:$D$15,MATCH(N34,'DS2024'!$D$5:$D$15,1)+1)),
IF($Z$3=Database!$A$4,
_xlfn.FORECAST.LINEAR(
N34,
INDEX('DS2024'!$H$5:$H$15,MATCH(N34,'DS2024'!$G$5:$G$15,1)):
INDEX('DS2024'!$H$5:$H$15,MATCH(N34,'DS2024'!$G$5:$G$15,1)+1),
INDEX('DS2024'!$G$5:$G$15,MATCH(N34,'DS2024'!$G$5:$G$15,1)):
INDEX('DS2024'!$G$5:$G$15,MATCH(N34,'DS2024'!$G$5:$G$15,1)+1)),
IF($Z$3=Database!$A$5,
_xlfn.FORECAST.LINEAR(
N34,
INDEX('DS2024'!$K$5:$K$15,MATCH(N34,'DS2024'!$J$5:$J$15,1)):
INDEX('DS2024'!$K$5:$K$15,MATCH(N34,'DS2024'!$J$5:$J$15,1)+1),
INDEX('DS2024'!$J$5:$J$15,MATCH(N34,'DS2024'!$J$5:$J$15,1)):
INDEX('DS2024'!$J$5:$J$15,MATCH(N34,'DS2024'!$J$5:$J$15,1)+1)),
IF($Z$3=Database!$A$6,
_xlfn.FORECAST.LINEAR(
N34,
INDEX('DS2024'!$N$5:$N$15,MATCH(N34,'DS2024'!$M$5:$M$15,1)):
INDEX('DS2024'!$N$5:$N$15,MATCH(N34,'DS2024'!$M$5:$M$15,1)+1),
INDEX('DS2024'!$M$5:$M$15,MATCH(N34,'DS2024'!$M$5:$M$15,1)):
INDEX('DS2024'!$M$5:$M$15,MATCH(N34,'DS2024'!$M$5:$M$15,1)+1)),
IF($Z$3=Database!$A$7,
_xlfn.FORECAST.LINEAR(
N34,
INDEX('DS2024'!$Q$5:$Q$15,MATCH(N34,'DS2024'!$P$5:$P$15,1)):
INDEX('DS2024'!$Q$5:$Q$15,MATCH(N34,'DS2024'!$P$5:$P$15,1)+1),
INDEX('DS2024'!$P$5:$P$15,MATCH(N34,'DS2024'!$P$5:$P$15,1)):
INDEX('DS2024'!$P$5:$P$15,MATCH(N34,'DS2024'!$P$5:$P$15,1)+1)),
IF($Z$3=Database!$A$8,
_xlfn.FORECAST.LINEAR(
N34,
INDEX('DS2024'!$T$5:$T$15,MATCH(N34,'DS2024'!$S$5:$S$15,1)):
INDEX('DS2024'!$T$5:$T$15,MATCH(N34,'DS2024'!$S$5:$S$15,1)+1),
INDEX('DS2024'!$S$5:$S$15,MATCH(N34,'DS2024'!$S$5:$S$15,1)):
INDEX('DS2024'!$S$5:$S$15,MATCH(N34,'DS2024'!$S$5:$S$15,1)+1)),
IF($Z$3=Database!$A$9,
_xlfn.FORECAST.LINEAR(
N34,
INDEX('DS2024'!$W$5:$W$15,MATCH(N34,'DS2024'!$V$5:$V$15,1)):
INDEX('DS2024'!$W$5:$W$15,MATCH(N34,'DS2024'!$V$5:$V$15,1)+1),
INDEX('DS2024'!$V$5:$V$15,MATCH(N34,'DS2024'!$V$5:$V$15,1)):
INDEX('DS2024'!$V$5:$V$15,MATCH(N34,'DS2024'!$V$5:$V$15,1)+1)),
IF($Z$3=Database!$A$10,
_xlfn.FORECAST.LINEAR(
N34,
INDEX('DS2024'!$Z$5:$Z$15,MATCH(N34,'DS2024'!$Y$5:$Y$15,1)):
INDEX('DS2024'!$Z$5:$Z$15,MATCH(N34,'DS2024'!$Y$5:$Y$15,1)+1),
INDEX('DS2024'!$Y$5:$Y$15,MATCH(N34,'DS2024'!$Y$5:$Y$15,1)):
INDEX('DS2024'!$Y$5:$Y$15,MATCH(N34,'DS2024'!$Y$5:$Y$15,1)+1))
)))))))))))))))))))</f>
        <v>0.10393045285582958</v>
      </c>
      <c r="AA34" s="50">
        <f>IF($AA$3=Database!$A$11,
_xlfn.FORECAST.LINEAR(
P34,
INDEX('DS2024'!$B$20:$B$35,MATCH(P34,'DS2024'!$A$20:$A$35,1)):
INDEX('DS2024'!$B$20:$B$35,MATCH(P34,'DS2024'!$A$20:$A$35,1)+1),
INDEX('DS2024'!$A$20:$A$35,MATCH(P34,'DS2024'!$A$20:$A$35,1)):
INDEX('DS2024'!$A$20:$A$35,MATCH(P34,'DS2024'!$A$20:$A$35,1)+1)),
IF($AA$3=Database!$A$12,
_xlfn.FORECAST.LINEAR(
P34,
INDEX('DS2024'!$E$20:$E$35,MATCH(P34,'DS2024'!$D$20:$D$35,1)):
INDEX('DS2024'!$E$20:$E$35,MATCH(P34,'DS2024'!$D$20:$D$35,1)+1),
INDEX('DS2024'!$D$20:$D$35,MATCH(P34,'DS2024'!$D$20:$D$35,1)):
INDEX('DS2024'!$D$20:$D$35,MATCH(P34,'DS2024'!$D$20:$D$35,1)+1)),
IF($AA$3=Database!$A$13,
_xlfn.FORECAST.LINEAR(
P34,
INDEX('DS2024'!$H$20:$H$35,MATCH(P34,'DS2024'!$G$20:$G$35,1)):
INDEX('DS2024'!$H$20:$H$35,MATCH(P34,'DS2024'!$G$20:$G$35,1)+1),
INDEX('DS2024'!$G$20:$G$35,MATCH(P34,'DS2024'!$G$20:$G$35,1)):
INDEX('DS2024'!$G$20:$G$35,MATCH(P34,'DS2024'!$G$20:$G$35,1)+1)),
IF($AA$3=Database!$A$14,
_xlfn.FORECAST.LINEAR(
P34,
INDEX('DS2024'!$K$20:$K$35,MATCH(P34,'DS2024'!$J$20:$J$35,1)):
INDEX('DS2024'!$K$20:$K$35,MATCH(P34,'DS2024'!$J$20:$J$35,1)+1),
INDEX('DS2024'!$J$20:$J$35,MATCH(P34,'DS2024'!$J$20:$J$35,1)):
INDEX('DS2024'!$J$20:$J$35,MATCH(P34,'DS2024'!$J$20:$J$35,1)+1)),
IF($AA$3=Database!$A$15,
_xlfn.FORECAST.LINEAR(
P34,
INDEX('DS2024'!$N$20:$N$35,MATCH(P34,'DS2024'!$M$20:$M$35,1)):
INDEX('DS2024'!$N$20:$N$35,MATCH(P34,'DS2024'!$M$20:$M$35,1)+1),
INDEX('DS2024'!$M$20:$M$35,MATCH(P34,'DS2024'!$M$20:$M$35,1)):
INDEX('DS2024'!$M$20:$M$35,MATCH(P34,'DS2024'!$M$20:$M$35,1)+1)),
IF($AA$3=Database!$A$16,
_xlfn.FORECAST.LINEAR(
P34,
INDEX('DS2024'!$Q$20:$Q$35,MATCH(P34,'DS2024'!$P$20:$P$35,1)):
INDEX('DS2024'!$Q$20:$Q$35,MATCH(P34,'DS2024'!$P$20:$P$35,1)+1),
INDEX('DS2024'!$P$20:$P$35,MATCH(P34,'DS2024'!$P$20:$P$35,1)):
INDEX('DS2024'!$P$20:$P$35,MATCH(P34,'DS2024'!$P$20:$P$35,1)+1)),
IF($AA$3=Database!$A$17,
_xlfn.FORECAST.LINEAR(
P34,
INDEX('DS2024'!$T$20:$T$35,MATCH(P34,'DS2024'!$S$20:$S$35,1)):
INDEX('DS2024'!$T$20:$T$35,MATCH(P34,'DS2024'!$S$20:$S$35,1)+1),
INDEX('DS2024'!$S$20:$S$35,MATCH(P34,'DS2024'!$S$20:$S$35,1)):
INDEX('DS2024'!$S$20:$S$35,MATCH(P34,'DS2024'!$S$20:$S$35,1)+1)),
IF($AA$3=Database!$A$18,
_xlfn.FORECAST.LINEAR(
P34,
INDEX('DS2024'!$W$20:$W$35,MATCH(P34,'DS2024'!$V$20:$V$35,1)):
INDEX('DS2024'!$W$20:$W$35,MATCH(P34,'DS2024'!$V$20:$V$35,1)+1),
INDEX('DS2024'!$V$20:$V$35,MATCH(P34,'DS2024'!$V$20:$V$35,1)):
INDEX('DS2024'!$V$20:$V$35,MATCH(P34,'DS2024'!$V$20:$V$35,1)+1)),
IF($AA$3=Database!$A$19,
_xlfn.FORECAST.LINEAR(
P34,
INDEX('DS2024'!$Z$20:$Z$35,MATCH(P34,'DS2024'!$Y$20:$Y$35,1)):
INDEX('DS2024'!$Z$20:$Z$35,MATCH(P34,'DS2024'!$Y$20:$Y$35,1)+1),
INDEX('DS2024'!$Y$20:$Y$35,MATCH(P34,'DS2024'!$Y$20:$Y$35,1)):
INDEX('DS2024'!$Y$20:$Y$35,MATCH(P34,'DS2024'!$Y$20:$Y$35,1)+1)),
IF($AA$3=Database!$A$20,
_xlfn.FORECAST.LINEAR(
P34,
INDEX('DS2024'!$AC$20:$AC$35,MATCH(P34,'DS2024'!$AB$20:$AB$35,1)):
INDEX('DS2024'!$AC$20:$AC$35,MATCH(P34,'DS2024'!$AB$20:$AB$35,1)+1),
INDEX('DS2024'!$AB$20:$AB$35,MATCH(P34,'DS2024'!$AB$20:$AB$35,1)):
INDEX('DS2024'!$AB$20:$AB$35,MATCH(P34,'DS2024'!$AB$20:$AB$35,1)+1)),
IF($AA$3=Database!$A$2,
_xlfn.FORECAST.LINEAR(
P34,
INDEX('DS2024'!$B$5:$B$15,MATCH(P34,'DS2024'!$A$5:$A$15,1)):
INDEX('DS2024'!$B$5:$B$15,MATCH(P34,'DS2024'!$A$5:$A$15,1)+1),
INDEX('DS2024'!$A$5:$A$15,MATCH(P34,'DS2024'!$A$5:$A$15,1)):
INDEX('DS2024'!$A$5:$A$15,MATCH(P34,'DS2024'!$A$5:$A$15,1)+1)),
IF($AA$3=Database!$A$3,
_xlfn.FORECAST.LINEAR(
P34,
INDEX('DS2024'!$E$5:$E$15,MATCH(P34,'DS2024'!$D$5:$D$15,1)):
INDEX('DS2024'!$E$5:$E$15,MATCH(P34,'DS2024'!$D$5:$D$15,1)+1),
INDEX('DS2024'!$D$5:$D$15,MATCH(P34,'DS2024'!$D$5:$D$15,1)):
INDEX('DS2024'!$D$5:$D$15,MATCH(P34,'DS2024'!$D$5:$D$15,1)+1)),
IF($AA$3=Database!$A$4,
_xlfn.FORECAST.LINEAR(
P34,
INDEX('DS2024'!$H$5:$H$15,MATCH(P34,'DS2024'!$G$5:$G$15,1)):
INDEX('DS2024'!$H$5:$H$15,MATCH(P34,'DS2024'!$G$5:$G$15,1)+1),
INDEX('DS2024'!$G$5:$G$15,MATCH(P34,'DS2024'!$G$5:$G$15,1)):
INDEX('DS2024'!$G$5:$G$15,MATCH(P34,'DS2024'!$G$5:$G$15,1)+1)),
IF($AA$3=Database!$A$5,
_xlfn.FORECAST.LINEAR(
P34,
INDEX('DS2024'!$K$5:$K$15,MATCH(P34,'DS2024'!$J$5:$J$15,1)):
INDEX('DS2024'!$K$5:$K$15,MATCH(P34,'DS2024'!$J$5:$J$15,1)+1),
INDEX('DS2024'!$J$5:$J$15,MATCH(P34,'DS2024'!$J$5:$J$15,1)):
INDEX('DS2024'!$J$5:$J$15,MATCH(P34,'DS2024'!$J$5:$J$15,1)+1)),
IF($AA$3=Database!$A$6,
_xlfn.FORECAST.LINEAR(
P34,
INDEX('DS2024'!$N$5:$N$15,MATCH(P34,'DS2024'!$M$5:$M$15,1)):
INDEX('DS2024'!$N$5:$N$15,MATCH(P34,'DS2024'!$M$5:$M$15,1)+1),
INDEX('DS2024'!$M$5:$M$15,MATCH(P34,'DS2024'!$M$5:$M$15,1)):
INDEX('DS2024'!$M$5:$M$15,MATCH(P34,'DS2024'!$M$5:$M$15,1)+1)),
IF($AA$3=Database!$A$7,
_xlfn.FORECAST.LINEAR(
P34,
INDEX('DS2024'!$Q$5:$Q$15,MATCH(P34,'DS2024'!$P$5:$P$15,1)):
INDEX('DS2024'!$Q$5:$Q$15,MATCH(P34,'DS2024'!$P$5:$P$15,1)+1),
INDEX('DS2024'!$P$5:$P$15,MATCH(P34,'DS2024'!$P$5:$P$15,1)):
INDEX('DS2024'!$P$5:$P$15,MATCH(P34,'DS2024'!$P$5:$P$15,1)+1)),
IF($AA$3=Database!$A$8,
_xlfn.FORECAST.LINEAR(
P34,
INDEX('DS2024'!$T$5:$T$15,MATCH(P34,'DS2024'!$S$5:$S$15,1)):
INDEX('DS2024'!$T$5:$T$15,MATCH(P34,'DS2024'!$S$5:$S$15,1)+1),
INDEX('DS2024'!$S$5:$S$15,MATCH(P34,'DS2024'!$S$5:$S$15,1)):
INDEX('DS2024'!$S$5:$S$15,MATCH(P34,'DS2024'!$S$5:$S$15,1)+1)),
IF($AA$3=Database!$A$9,
_xlfn.FORECAST.LINEAR(
P34,
INDEX('DS2024'!$W$5:$W$15,MATCH(P34,'DS2024'!$V$5:$V$15,1)):
INDEX('DS2024'!$W$5:$W$15,MATCH(P34,'DS2024'!$V$5:$V$15,1)+1),
INDEX('DS2024'!$V$5:$V$15,MATCH(P34,'DS2024'!$V$5:$V$15,1)):
INDEX('DS2024'!$V$5:$V$15,MATCH(P34,'DS2024'!$V$5:$V$15,1)+1)),
IF($AA$3=Database!$A$10,
_xlfn.FORECAST.LINEAR(
P34,
INDEX('DS2024'!$Z$5:$Z$15,MATCH(P34,'DS2024'!$Y$5:$Y$15,1)):
INDEX('DS2024'!$Z$5:$Z$15,MATCH(P34,'DS2024'!$Y$5:$Y$15,1)+1),
INDEX('DS2024'!$Y$5:$Y$15,MATCH(P34,'DS2024'!$Y$5:$Y$15,1)):
INDEX('DS2024'!$Y$5:$Y$15,MATCH(P34,'DS2024'!$Y$5:$Y$15,1)+1))
)))))))))))))))))))</f>
        <v>0.10434677644989809</v>
      </c>
      <c r="AB34" s="50">
        <f>IF($AB$3=Database!$A$11,
_xlfn.FORECAST.LINEAR(
R34,
INDEX('DS2024'!$B$20:$B$35,MATCH(R34,'DS2024'!$A$20:$A$35,1)):
INDEX('DS2024'!$B$20:$B$35,MATCH(R34,'DS2024'!$A$20:$A$35,1)+1),
INDEX('DS2024'!$A$20:$A$35,MATCH(R34,'DS2024'!$A$20:$A$35,1)):
INDEX('DS2024'!$A$20:$A$35,MATCH(R34,'DS2024'!$A$20:$A$35,1)+1)),
IF($AB$3=Database!$A$12,
_xlfn.FORECAST.LINEAR(
R34,
INDEX('DS2024'!$E$20:$E$35,MATCH(R34,'DS2024'!$D$20:$D$35,1)):
INDEX('DS2024'!$E$20:$E$35,MATCH(R34,'DS2024'!$D$20:$D$35,1)+1),
INDEX('DS2024'!$D$20:$D$35,MATCH(R34,'DS2024'!$D$20:$D$35,1)):
INDEX('DS2024'!$D$20:$D$35,MATCH(R34,'DS2024'!$D$20:$D$35,1)+1)),
IF($AB$3=Database!$A$13,
_xlfn.FORECAST.LINEAR(
R34,
INDEX('DS2024'!$H$20:$H$35,MATCH(R34,'DS2024'!$G$20:$G$35,1)):
INDEX('DS2024'!$H$20:$H$35,MATCH(R34,'DS2024'!$G$20:$G$35,1)+1),
INDEX('DS2024'!$G$20:$G$35,MATCH(R34,'DS2024'!$G$20:$G$35,1)):
INDEX('DS2024'!$G$20:$G$35,MATCH(R34,'DS2024'!$G$20:$G$35,1)+1)),
IF($AB$3=Database!$A$14,
_xlfn.FORECAST.LINEAR(
R34,
INDEX('DS2024'!$K$20:$K$35,MATCH(R34,'DS2024'!$J$20:$J$35,1)):
INDEX('DS2024'!$K$20:$K$35,MATCH(R34,'DS2024'!$J$20:$J$35,1)+1),
INDEX('DS2024'!$J$20:$J$35,MATCH(R34,'DS2024'!$J$20:$J$35,1)):
INDEX('DS2024'!$J$20:$J$35,MATCH(R34,'DS2024'!$J$20:$J$35,1)+1)),
IF($AB$3=Database!$A$15,
_xlfn.FORECAST.LINEAR(
R34,
INDEX('DS2024'!$N$20:$N$35,MATCH(R34,'DS2024'!$M$20:$M$35,1)):
INDEX('DS2024'!$N$20:$N$35,MATCH(R34,'DS2024'!$M$20:$M$35,1)+1),
INDEX('DS2024'!$M$20:$M$35,MATCH(R34,'DS2024'!$M$20:$M$35,1)):
INDEX('DS2024'!$M$20:$M$35,MATCH(R34,'DS2024'!$M$20:$M$35,1)+1)),
IF($AB$3=Database!$A$16,
_xlfn.FORECAST.LINEAR(
R34,
INDEX('DS2024'!$Q$20:$Q$35,MATCH(R34,'DS2024'!$P$20:$P$35,1)):
INDEX('DS2024'!$Q$20:$Q$35,MATCH(R34,'DS2024'!$P$20:$P$35,1)+1),
INDEX('DS2024'!$P$20:$P$35,MATCH(R34,'DS2024'!$P$20:$P$35,1)):
INDEX('DS2024'!$P$20:$P$35,MATCH(R34,'DS2024'!$P$20:$P$35,1)+1)),
IF($AB$3=Database!$A$17,
_xlfn.FORECAST.LINEAR(
R34,
INDEX('DS2024'!$T$20:$T$35,MATCH(R34,'DS2024'!$S$20:$S$35,1)):
INDEX('DS2024'!$T$20:$T$35,MATCH(R34,'DS2024'!$S$20:$S$35,1)+1),
INDEX('DS2024'!$S$20:$S$35,MATCH(R34,'DS2024'!$S$20:$S$35,1)):
INDEX('DS2024'!$S$20:$S$35,MATCH(R34,'DS2024'!$S$20:$S$35,1)+1)),
IF($AB$3=Database!$A$18,
_xlfn.FORECAST.LINEAR(
R34,
INDEX('DS2024'!$W$20:$W$35,MATCH(R34,'DS2024'!$V$20:$V$35,1)):
INDEX('DS2024'!$W$20:$W$35,MATCH(R34,'DS2024'!$V$20:$V$35,1)+1),
INDEX('DS2024'!$V$20:$V$35,MATCH(R34,'DS2024'!$V$20:$V$35,1)):
INDEX('DS2024'!$V$20:$V$35,MATCH(R34,'DS2024'!$V$20:$V$35,1)+1)),
IF($AB$3=Database!$A$19,
_xlfn.FORECAST.LINEAR(
R34,
INDEX('DS2024'!$Z$20:$Z$35,MATCH(R34,'DS2024'!$Y$20:$Y$35,1)):
INDEX('DS2024'!$Z$20:$Z$35,MATCH(R34,'DS2024'!$Y$20:$Y$35,1)+1),
INDEX('DS2024'!$Y$20:$Y$35,MATCH(R34,'DS2024'!$Y$20:$Y$35,1)):
INDEX('DS2024'!$Y$20:$Y$35,MATCH(R34,'DS2024'!$Y$20:$Y$35,1)+1)),
IF($AB$3=Database!$A$20,
_xlfn.FORECAST.LINEAR(
R34,
INDEX('DS2024'!$AC$20:$AC$35,MATCH(R34,'DS2024'!$AB$20:$AB$35,1)):
INDEX('DS2024'!$AC$20:$AC$35,MATCH(R34,'DS2024'!$AB$20:$AB$35,1)+1),
INDEX('DS2024'!$AB$20:$AB$35,MATCH(R34,'DS2024'!$AB$20:$AB$35,1)):
INDEX('DS2024'!$AB$20:$AB$35,MATCH(R34,'DS2024'!$AB$20:$AB$35,1)+1)),
IF($AB$3=Database!$A$2,
_xlfn.FORECAST.LINEAR(
R34,
INDEX('DS2024'!$B$5:$B$15,MATCH(R34,'DS2024'!$A$5:$A$15,1)):
INDEX('DS2024'!$B$5:$B$15,MATCH(R34,'DS2024'!$A$5:$A$15,1)+1),
INDEX('DS2024'!$A$5:$A$15,MATCH(R34,'DS2024'!$A$5:$A$15,1)):
INDEX('DS2024'!$A$5:$A$15,MATCH(R34,'DS2024'!$A$5:$A$15,1)+1)),
IF($AB$3=Database!$A$3,
_xlfn.FORECAST.LINEAR(
R34,
INDEX('DS2024'!$E$5:$E$15,MATCH(R34,'DS2024'!$D$5:$D$15,1)):
INDEX('DS2024'!$E$5:$E$15,MATCH(R34,'DS2024'!$D$5:$D$15,1)+1),
INDEX('DS2024'!$D$5:$D$15,MATCH(R34,'DS2024'!$D$5:$D$15,1)):
INDEX('DS2024'!$D$5:$D$15,MATCH(R34,'DS2024'!$D$5:$D$15,1)+1)),
IF($AB$3=Database!$A$4,
_xlfn.FORECAST.LINEAR(
R34,
INDEX('DS2024'!$H$5:$H$15,MATCH(R34,'DS2024'!$G$5:$G$15,1)):
INDEX('DS2024'!$H$5:$H$15,MATCH(R34,'DS2024'!$G$5:$G$15,1)+1),
INDEX('DS2024'!$G$5:$G$15,MATCH(R34,'DS2024'!$G$5:$G$15,1)):
INDEX('DS2024'!$G$5:$G$15,MATCH(R34,'DS2024'!$G$5:$G$15,1)+1)),
IF($AB$3=Database!$A$5,
_xlfn.FORECAST.LINEAR(
R34,
INDEX('DS2024'!$K$5:$K$15,MATCH(R34,'DS2024'!$J$5:$J$15,1)):
INDEX('DS2024'!$K$5:$K$15,MATCH(R34,'DS2024'!$J$5:$J$15,1)+1),
INDEX('DS2024'!$J$5:$J$15,MATCH(R34,'DS2024'!$J$5:$J$15,1)):
INDEX('DS2024'!$J$5:$J$15,MATCH(R34,'DS2024'!$J$5:$J$15,1)+1)),
IF($AB$3=Database!$A$6,
_xlfn.FORECAST.LINEAR(
R34,
INDEX('DS2024'!$N$5:$N$15,MATCH(R34,'DS2024'!$M$5:$M$15,1)):
INDEX('DS2024'!$N$5:$N$15,MATCH(R34,'DS2024'!$M$5:$M$15,1)+1),
INDEX('DS2024'!$M$5:$M$15,MATCH(R34,'DS2024'!$M$5:$M$15,1)):
INDEX('DS2024'!$M$5:$M$15,MATCH(R34,'DS2024'!$M$5:$M$15,1)+1)),
IF($AB$3=Database!$A$7,
_xlfn.FORECAST.LINEAR(
R34,
INDEX('DS2024'!$Q$5:$Q$15,MATCH(R34,'DS2024'!$P$5:$P$15,1)):
INDEX('DS2024'!$Q$5:$Q$15,MATCH(R34,'DS2024'!$P$5:$P$15,1)+1),
INDEX('DS2024'!$P$5:$P$15,MATCH(R34,'DS2024'!$P$5:$P$15,1)):
INDEX('DS2024'!$P$5:$P$15,MATCH(R34,'DS2024'!$P$5:$P$15,1)+1)),
IF($AB$3=Database!$A$8,
_xlfn.FORECAST.LINEAR(
R34,
INDEX('DS2024'!$T$5:$T$15,MATCH(R34,'DS2024'!$S$5:$S$15,1)):
INDEX('DS2024'!$T$5:$T$15,MATCH(R34,'DS2024'!$S$5:$S$15,1)+1),
INDEX('DS2024'!$S$5:$S$15,MATCH(R34,'DS2024'!$S$5:$S$15,1)):
INDEX('DS2024'!$S$5:$S$15,MATCH(R34,'DS2024'!$S$5:$S$15,1)+1)),
IF($AB$3=Database!$A$9,
_xlfn.FORECAST.LINEAR(
R34,
INDEX('DS2024'!$W$5:$W$15,MATCH(R34,'DS2024'!$V$5:$V$15,1)):
INDEX('DS2024'!$W$5:$W$15,MATCH(R34,'DS2024'!$V$5:$V$15,1)+1),
INDEX('DS2024'!$V$5:$V$15,MATCH(R34,'DS2024'!$V$5:$V$15,1)):
INDEX('DS2024'!$V$5:$V$15,MATCH(R34,'DS2024'!$V$5:$V$15,1)+1)),
IF($AB$3=Database!$A$10,
_xlfn.FORECAST.LINEAR(
R34,
INDEX('DS2024'!$Z$5:$Z$15,MATCH(R34,'DS2024'!$Y$5:$Y$15,1)):
INDEX('DS2024'!$Z$5:$Z$15,MATCH(R34,'DS2024'!$Y$5:$Y$15,1)+1),
INDEX('DS2024'!$Y$5:$Y$15,MATCH(R34,'DS2024'!$Y$5:$Y$15,1)):
INDEX('DS2024'!$Y$5:$Y$15,MATCH(R34,'DS2024'!$Y$5:$Y$15,1)+1))
)))))))))))))))))))</f>
        <v>0.10512122786682122</v>
      </c>
      <c r="AC34" s="82">
        <f t="shared" si="0"/>
        <v>0.4651367113507231</v>
      </c>
      <c r="AD34" s="82">
        <f t="shared" si="1"/>
        <v>0.46582713489038069</v>
      </c>
      <c r="AE34" s="82">
        <f t="shared" si="2"/>
        <v>0.33785869798889973</v>
      </c>
      <c r="AF34" s="82">
        <f t="shared" si="3"/>
        <v>0.46527805790214916</v>
      </c>
      <c r="AG34" s="82">
        <f t="shared" si="4"/>
        <v>0.4641581583023896</v>
      </c>
      <c r="AH34" s="82">
        <f t="shared" si="5"/>
        <v>0.20333182321605747</v>
      </c>
      <c r="AI34" s="82">
        <f t="shared" si="6"/>
        <v>0.46370489796680736</v>
      </c>
      <c r="AJ34" s="83">
        <f t="shared" si="7"/>
        <v>0.46421048370844636</v>
      </c>
      <c r="AK34" s="83">
        <f t="shared" si="8"/>
        <v>0.46515098191601134</v>
      </c>
      <c r="AL34" s="42"/>
      <c r="AM34" s="42"/>
      <c r="AN34" s="42"/>
      <c r="AO34" s="42"/>
      <c r="AP34" s="42"/>
      <c r="AQ34" s="42"/>
      <c r="AR34" s="42"/>
      <c r="AS34" s="42"/>
      <c r="AT34" s="42"/>
      <c r="BD34" s="83" t="e">
        <f>#REF!/10</f>
        <v>#REF!</v>
      </c>
      <c r="BE34" s="83" t="e">
        <f>#REF!/10</f>
        <v>#REF!</v>
      </c>
      <c r="BF34" s="83" t="e">
        <f>#REF!/10</f>
        <v>#REF!</v>
      </c>
      <c r="BG34" s="83" t="e">
        <f>#REF!/10</f>
        <v>#REF!</v>
      </c>
      <c r="BH34" s="83">
        <f t="shared" si="9"/>
        <v>0</v>
      </c>
      <c r="BI34" s="83">
        <f t="shared" si="10"/>
        <v>0</v>
      </c>
      <c r="BJ34" s="83">
        <f t="shared" si="11"/>
        <v>0</v>
      </c>
      <c r="BK34" s="83">
        <f t="shared" si="12"/>
        <v>0</v>
      </c>
      <c r="BL34" s="83">
        <f t="shared" si="13"/>
        <v>0</v>
      </c>
    </row>
    <row r="35" spans="1:64" ht="14.25" customHeight="1">
      <c r="A35" s="31">
        <v>29</v>
      </c>
      <c r="B35" s="42">
        <f>'Evaluasi 100 C'!B35</f>
        <v>108.735</v>
      </c>
      <c r="C35" s="42">
        <f>'Evaluasi 100 C'!C35</f>
        <v>-0.36000479904019195</v>
      </c>
      <c r="D35" s="42">
        <f>'Evaluasi 100 C'!E35</f>
        <v>109.949</v>
      </c>
      <c r="E35" s="42">
        <f>'Evaluasi 100 C'!F35</f>
        <v>-0.36015044991001799</v>
      </c>
      <c r="F35" s="42">
        <f>'Evaluasi 100 C'!H35</f>
        <v>108.473</v>
      </c>
      <c r="G35" s="42">
        <f>'Evaluasi 100 C'!I35</f>
        <v>-0.23174129472298671</v>
      </c>
      <c r="H35" s="42">
        <f>'Evaluasi 100 C'!K35</f>
        <v>108.861</v>
      </c>
      <c r="I35" s="42">
        <f>'Evaluasi 100 C'!L35</f>
        <v>-0.36001991601679662</v>
      </c>
      <c r="J35" s="42">
        <f>'Evaluasi 100 C'!N35</f>
        <v>106.651</v>
      </c>
      <c r="K35" s="42">
        <f>'Evaluasi 100 C'!O35</f>
        <v>-0.35975476904619075</v>
      </c>
      <c r="L35" s="42">
        <f>'Evaluasi 100 C'!Q35</f>
        <v>107.985</v>
      </c>
      <c r="M35" s="42">
        <f>'Evaluasi 100 C'!R35</f>
        <v>-1.7558964525407478E-2</v>
      </c>
      <c r="N35" s="42">
        <f>'Evaluasi 100 C'!T35</f>
        <v>106.003</v>
      </c>
      <c r="O35" s="42">
        <f>'Evaluasi 100 C'!U35</f>
        <v>-0.35967702459508094</v>
      </c>
      <c r="P35" s="42">
        <f>'Evaluasi 100 C'!W35</f>
        <v>106.884</v>
      </c>
      <c r="Q35" s="42">
        <f>'Evaluasi 100 C'!X35</f>
        <v>-0.35978272345530893</v>
      </c>
      <c r="R35" s="42">
        <f>'Evaluasi 100 C'!Z35</f>
        <v>108.79300000000001</v>
      </c>
      <c r="S35" s="50">
        <f>'Evaluasi 100 C'!AA35</f>
        <v>-0.36001175764847027</v>
      </c>
      <c r="T35" s="50">
        <f>IF($T$3=Database!$A$11,
_xlfn.FORECAST.LINEAR(
B35,
INDEX('DS2024'!$B$20:$B$35,MATCH(B35,'DS2024'!$A$20:$A$35,1)):
INDEX('DS2024'!$B$20:$B$35,MATCH(B35,'DS2024'!$A$20:$A$35,1)+1),
INDEX('DS2024'!$A$20:$A$35,MATCH(B35,'DS2024'!$A$20:$A$35,1)):
INDEX('DS2024'!$A$20:$A$35,MATCH(B35,'DS2024'!$A$20:$A$35,1)+1)),
IF($T$3=Database!$A$12,
_xlfn.FORECAST.LINEAR(
B35,
INDEX('DS2024'!$E$20:$E$35,MATCH(B35,'DS2024'!$D$20:$D$35,1)):
INDEX('DS2024'!$E$20:$E$35,MATCH(B35,'DS2024'!$D$20:$D$35,1)+1),
INDEX('DS2024'!$D$20:$D$35,MATCH(B35,'DS2024'!$D$20:$D$35,1)):
INDEX('DS2024'!$D$20:$D$35,MATCH(B35,'DS2024'!$D$20:$D$35,1)+1)),
IF($T$3=Database!$A$13,
_xlfn.FORECAST.LINEAR(
B35,
INDEX('DS2024'!$H$20:$H$35,MATCH(B35,'DS2024'!$G$20:$G$35,1)):
INDEX('DS2024'!$H$20:$H$35,MATCH(B35,'DS2024'!$G$20:$G$35,1)+1),
INDEX('DS2024'!$G$20:$G$35,MATCH(B35,'DS2024'!$G$20:$G$35,1)):
INDEX('DS2024'!$G$20:$G$35,MATCH(B35,'DS2024'!$G$20:$G$35,1)+1)),
IF($T$3=Database!$A$14,
_xlfn.FORECAST.LINEAR(
B35,
INDEX('DS2024'!$K$20:$K$35,MATCH(B35,'DS2024'!$J$20:$J$35,1)):
INDEX('DS2024'!$K$20:$K$35,MATCH(B35,'DS2024'!$J$20:$J$35,1)+1),
INDEX('DS2024'!$J$20:$J$35,MATCH(B35,'DS2024'!$J$20:$J$35,1)):
INDEX('DS2024'!$J$20:$J$35,MATCH(B35,'DS2024'!$J$20:$J$35,1)+1)),
IF($T$3=Database!$A$15,
_xlfn.FORECAST.LINEAR(
B35,
INDEX('DS2024'!$N$20:$N$35,MATCH(B35,'DS2024'!$M$20:$M$35,1)):
INDEX('DS2024'!$N$20:$N$35,MATCH(B35,'DS2024'!$M$20:$M$35,1)+1),
INDEX('DS2024'!$M$20:$M$35,MATCH(B35,'DS2024'!$M$20:$M$35,1)):
INDEX('DS2024'!$M$20:$M$35,MATCH(B35,'DS2024'!$M$20:$M$35,1)+1)),
IF($T$3=Database!$A$16,
_xlfn.FORECAST.LINEAR(
B35,
INDEX('DS2024'!$Q$20:$Q$35,MATCH(B35,'DS2024'!$P$20:$P$35,1)):
INDEX('DS2024'!$Q$20:$Q$35,MATCH(B35,'DS2024'!$P$20:$P$35,1)+1),
INDEX('DS2024'!$P$20:$P$35,MATCH(B35,'DS2024'!$P$20:$P$35,1)):
INDEX('DS2024'!$P$20:$P$35,MATCH(B35,'DS2024'!$P$20:$P$35,1)+1)),
IF($T$3=Database!$A$17,
_xlfn.FORECAST.LINEAR(
B35,
INDEX('DS2024'!$T$20:$T$35,MATCH(B35,'DS2024'!$S$20:$S$35,1)):
INDEX('DS2024'!$T$20:$T$35,MATCH(B35,'DS2024'!$S$20:$S$35,1)+1),
INDEX('DS2024'!$S$20:$S$35,MATCH(B35,'DS2024'!$S$20:$S$35,1)):
INDEX('DS2024'!$S$20:$S$35,MATCH(B35,'DS2024'!$S$20:$S$35,1)+1)),
IF($T$3=Database!$A$18,
_xlfn.FORECAST.LINEAR(
B35,
INDEX('DS2024'!$W$20:$W$35,MATCH(B35,'DS2024'!$V$20:$V$35,1)):
INDEX('DS2024'!$W$20:$W$35,MATCH(B35,'DS2024'!$V$20:$V$35,1)+1),
INDEX('DS2024'!$V$20:$V$35,MATCH(B35,'DS2024'!$V$20:$V$35,1)):
INDEX('DS2024'!$V$20:$V$35,MATCH(B35,'DS2024'!$V$20:$V$35,1)+1)),
IF($T$3=Database!$A$19,
_xlfn.FORECAST.LINEAR(
B35,
INDEX('DS2024'!$Z$20:$Z$35,MATCH(B35,'DS2024'!$Y$20:$Y$35,1)):
INDEX('DS2024'!$Z$20:$Z$35,MATCH(B35,'DS2024'!$Y$20:$Y$35,1)+1),
INDEX('DS2024'!$Y$20:$Y$35,MATCH(B35,'DS2024'!$Y$20:$Y$35,1)):
INDEX('DS2024'!$Y$20:$Y$35,MATCH(B35,'DS2024'!$Y$20:$Y$35,1)+1)),
IF($T$3=Database!$A$20,
_xlfn.FORECAST.LINEAR(
B35,
INDEX('DS2024'!$AC$20:$AC$35,MATCH(B35,'DS2024'!$AB$20:$AB$35,1)):
INDEX('DS2024'!$AC$20:$AC$35,MATCH(B35,'DS2024'!$AB$20:$AB$35,1)+1),
INDEX('DS2024'!$AB$20:$AB$35,MATCH(B35,'DS2024'!$AB$20:$AB$35,1)):
INDEX('DS2024'!$AB$20:$AB$35,MATCH(B35,'DS2024'!$AB$20:$AB$35,1)+1)),
IF($T$3=Database!$A$2,
_xlfn.FORECAST.LINEAR(
B35,
INDEX('DS2024'!$B$5:$B$15,MATCH(B35,'DS2024'!$A$5:$A$15,1)):
INDEX('DS2024'!$B$5:$B$15,MATCH(B35,'DS2024'!$A$5:$A$15,1)+1),
INDEX('DS2024'!$A$5:$A$15,MATCH(B35,'DS2024'!$A$5:$A$15,1)):
INDEX('DS2024'!$A$5:$A$15,MATCH(B35,'DS2024'!$A$5:$A$15,1)+1)),
IF($T$3=Database!$A$3,
_xlfn.FORECAST.LINEAR(
B35,
INDEX('DS2024'!$E$5:$E$15,MATCH(B35,'DS2024'!$D$5:$D$15,1)):
INDEX('DS2024'!$E$5:$E$15,MATCH(B35,'DS2024'!$D$5:$D$15,1)+1),
INDEX('DS2024'!$D$5:$D$15,MATCH(B35,'DS2024'!$D$5:$D$15,1)):
INDEX('DS2024'!$D$5:$D$15,MATCH(B35,'DS2024'!$D$5:$D$15,1)+1)),
IF($T$3=Database!$A$4,
_xlfn.FORECAST.LINEAR(
B35,
INDEX('DS2024'!$H$5:$H$15,MATCH(B35,'DS2024'!$G$5:$G$15,1)):
INDEX('DS2024'!$H$5:$H$15,MATCH(B35,'DS2024'!$G$5:$G$15,1)+1),
INDEX('DS2024'!$G$5:$G$15,MATCH(B35,'DS2024'!$G$5:$G$15,1)):
INDEX('DS2024'!$G$5:$G$15,MATCH(B35,'DS2024'!$G$5:$G$15,1)+1)),
IF($T$3=Database!$A$5,
_xlfn.FORECAST.LINEAR(
B35,
INDEX('DS2024'!$K$5:$K$15,MATCH(B35,'DS2024'!$J$5:$J$15,1)):
INDEX('DS2024'!$K$5:$K$15,MATCH(B35,'DS2024'!$J$5:$J$15,1)+1),
INDEX('DS2024'!$J$5:$J$15,MATCH(B35,'DS2024'!$J$5:$J$15,1)):
INDEX('DS2024'!$J$5:$J$15,MATCH(B35,'DS2024'!$J$5:$J$15,1)+1)),
IF($T$3=Database!$A$6,
_xlfn.FORECAST.LINEAR(
B35,
INDEX('DS2024'!$N$5:$N$15,MATCH(B35,'DS2024'!$M$5:$M$15,1)):
INDEX('DS2024'!$N$5:$N$15,MATCH(B35,'DS2024'!$M$5:$M$15,1)+1),
INDEX('DS2024'!$M$5:$M$15,MATCH(B35,'DS2024'!$M$5:$M$15,1)):
INDEX('DS2024'!$M$5:$M$15,MATCH(B35,'DS2024'!$M$5:$M$15,1)+1)),
IF($T$3=Database!$A$7,
_xlfn.FORECAST.LINEAR(
B35,
INDEX('DS2024'!$Q$5:$Q$15,MATCH(B35,'DS2024'!$P$5:$P$15,1)):
INDEX('DS2024'!$Q$5:$Q$15,MATCH(B35,'DS2024'!$P$5:$P$15,1)+1),
INDEX('DS2024'!$P$5:$P$15,MATCH(B35,'DS2024'!$P$5:$P$15,1)):
INDEX('DS2024'!$P$5:$P$15,MATCH(B35,'DS2024'!$P$5:$P$15,1)+1)),
IF($T$3=Database!$A$8,
_xlfn.FORECAST.LINEAR(
B35,
INDEX('DS2024'!$T$5:$T$15,MATCH(B35,'DS2024'!$S$5:$S$15,1)):
INDEX('DS2024'!$T$5:$T$15,MATCH(B35,'DS2024'!$S$5:$S$15,1)+1),
INDEX('DS2024'!$S$5:$S$15,MATCH(B35,'DS2024'!$S$5:$S$15,1)):
INDEX('DS2024'!$S$5:$S$15,MATCH(B35,'DS2024'!$S$5:$S$15,1)+1)),
IF($T$3=Database!$A$9,
_xlfn.FORECAST.LINEAR(
B35,
INDEX('DS2024'!$W$5:$W$15,MATCH(B35,'DS2024'!$V$5:$V$15,1)):
INDEX('DS2024'!$W$5:$W$15,MATCH(B35,'DS2024'!$V$5:$V$15,1)+1),
INDEX('DS2024'!$V$5:$V$15,MATCH(B35,'DS2024'!$V$5:$V$15,1)):
INDEX('DS2024'!$V$5:$V$15,MATCH(B35,'DS2024'!$V$5:$V$15,1)+1)),
IF($T$3=Database!$A$10,
_xlfn.FORECAST.LINEAR(
B35,
INDEX('DS2024'!$Z$5:$Z$15,MATCH(B35,'DS2024'!$Y$5:$Y$15,1)):
INDEX('DS2024'!$Z$5:$Z$15,MATCH(B35,'DS2024'!$Y$5:$Y$15,1)+1),
INDEX('DS2024'!$Y$5:$Y$15,MATCH(B35,'DS2024'!$Y$5:$Y$15,1)):
INDEX('DS2024'!$Y$5:$Y$15,MATCH(B35,'DS2024'!$Y$5:$Y$15,1)+1))
)))))))))))))))))))</f>
        <v>0.10500483632439347</v>
      </c>
      <c r="U35" s="50">
        <f>IF($U$3=Database!$A$11,
_xlfn.FORECAST.LINEAR(
D35,
INDEX('DS2024'!$B$20:$B$35,MATCH(D35,'DS2024'!$A$20:$A$35,1)):
INDEX('DS2024'!$B$20:$B$35,MATCH(D35,'DS2024'!$A$20:$A$35,1)+1),
INDEX('DS2024'!$A$20:$A$35,MATCH(D35,'DS2024'!$A$20:$A$35,1)):
INDEX('DS2024'!$A$20:$A$35,MATCH(D35,'DS2024'!$A$20:$A$35,1)+1)),
IF($U$3=Database!$A$12,
_xlfn.FORECAST.LINEAR(
D35,
INDEX('DS2024'!$E$20:$E$35,MATCH(D35,'DS2024'!$D$20:$D$35,1)):
INDEX('DS2024'!$E$20:$E$35,MATCH(D35,'DS2024'!$D$20:$D$35,1)+1),
INDEX('DS2024'!$D$20:$D$35,MATCH(D35,'DS2024'!$D$20:$D$35,1)):
INDEX('DS2024'!$D$20:$D$35,MATCH(D35,'DS2024'!$D$20:$D$35,1)+1)),
IF($U$3=Database!$A$13,
_xlfn.FORECAST.LINEAR(
D35,
INDEX('DS2024'!$H$20:$H$35,MATCH(D35,'DS2024'!$G$20:$G$35,1)):
INDEX('DS2024'!$H$20:$H$35,MATCH(D35,'DS2024'!$G$20:$G$35,1)+1),
INDEX('DS2024'!$G$20:$G$35,MATCH(D35,'DS2024'!$G$20:$G$35,1)):
INDEX('DS2024'!$G$20:$G$35,MATCH(D35,'DS2024'!$G$20:$G$35,1)+1)),
IF($U$3=Database!$A$14,
_xlfn.FORECAST.LINEAR(
D35,
INDEX('DS2024'!$K$20:$K$35,MATCH(D35,'DS2024'!$J$20:$J$35,1)):
INDEX('DS2024'!$K$20:$K$35,MATCH(D35,'DS2024'!$J$20:$J$35,1)+1),
INDEX('DS2024'!$J$20:$J$35,MATCH(D35,'DS2024'!$J$20:$J$35,1)):
INDEX('DS2024'!$J$20:$J$35,MATCH(D35,'DS2024'!$J$20:$J$35,1)+1)),
IF($U$3=Database!$A$15,
_xlfn.FORECAST.LINEAR(
D35,
INDEX('DS2024'!$N$20:$N$35,MATCH(D35,'DS2024'!$M$20:$M$35,1)):
INDEX('DS2024'!$N$20:$N$35,MATCH(D35,'DS2024'!$M$20:$M$35,1)+1),
INDEX('DS2024'!$M$20:$M$35,MATCH(D35,'DS2024'!$M$20:$M$35,1)):
INDEX('DS2024'!$M$20:$M$35,MATCH(D35,'DS2024'!$M$20:$M$35,1)+1)),
IF($U$3=Database!$A$16,
_xlfn.FORECAST.LINEAR(
D35,
INDEX('DS2024'!$Q$20:$Q$35,MATCH(D35,'DS2024'!$P$20:$P$35,1)):
INDEX('DS2024'!$Q$20:$Q$35,MATCH(D35,'DS2024'!$P$20:$P$35,1)+1),
INDEX('DS2024'!$P$20:$P$35,MATCH(D35,'DS2024'!$P$20:$P$35,1)):
INDEX('DS2024'!$P$20:$P$35,MATCH(D35,'DS2024'!$P$20:$P$35,1)+1)),
IF($U$3=Database!$A$17,
_xlfn.FORECAST.LINEAR(
D35,
INDEX('DS2024'!$T$20:$T$35,MATCH(D35,'DS2024'!$S$20:$S$35,1)):
INDEX('DS2024'!$T$20:$T$35,MATCH(D35,'DS2024'!$S$20:$S$35,1)+1),
INDEX('DS2024'!$S$20:$S$35,MATCH(D35,'DS2024'!$S$20:$S$35,1)):
INDEX('DS2024'!$S$20:$S$35,MATCH(D35,'DS2024'!$S$20:$S$35,1)+1)),
IF($U$3=Database!$A$18,
_xlfn.FORECAST.LINEAR(
D35,
INDEX('DS2024'!$W$20:$W$35,MATCH(D35,'DS2024'!$V$20:$V$35,1)):
INDEX('DS2024'!$W$20:$W$35,MATCH(D35,'DS2024'!$V$20:$V$35,1)+1),
INDEX('DS2024'!$V$20:$V$35,MATCH(D35,'DS2024'!$V$20:$V$35,1)):
INDEX('DS2024'!$V$20:$V$35,MATCH(D35,'DS2024'!$V$20:$V$35,1)+1)),
IF($U$3=Database!$A$19,
_xlfn.FORECAST.LINEAR(
D35,
INDEX('DS2024'!$Z$20:$Z$35,MATCH(D35,'DS2024'!$Y$20:$Y$35,1)):
INDEX('DS2024'!$Z$20:$Z$35,MATCH(D35,'DS2024'!$Y$20:$Y$35,1)+1),
INDEX('DS2024'!$Y$20:$Y$35,MATCH(D35,'DS2024'!$Y$20:$Y$35,1)):
INDEX('DS2024'!$Y$20:$Y$35,MATCH(D35,'DS2024'!$Y$20:$Y$35,1)+1)),
IF($U$3=Database!$A$20,
_xlfn.FORECAST.LINEAR(
D35,
INDEX('DS2024'!$AC$20:$AC$35,MATCH(D35,'DS2024'!$AB$20:$AB$35,1)):
INDEX('DS2024'!$AC$20:$AC$35,MATCH(D35,'DS2024'!$AB$20:$AB$35,1)+1),
INDEX('DS2024'!$AB$20:$AB$35,MATCH(D35,'DS2024'!$AB$20:$AB$35,1)):
INDEX('DS2024'!$AB$20:$AB$35,MATCH(D35,'DS2024'!$AB$20:$AB$35,1)+1)),
IF($U$3=Database!$A$2,
_xlfn.FORECAST.LINEAR(
D35,
INDEX('DS2024'!$B$5:$B$15,MATCH(D35,'DS2024'!$A$5:$A$15,1)):
INDEX('DS2024'!$B$5:$B$15,MATCH(D35,'DS2024'!$A$5:$A$15,1)+1),
INDEX('DS2024'!$A$5:$A$15,MATCH(D35,'DS2024'!$A$5:$A$15,1)):
INDEX('DS2024'!$A$5:$A$15,MATCH(D35,'DS2024'!$A$5:$A$15,1)+1)),
IF($U$3=Database!$A$3,
_xlfn.FORECAST.LINEAR(
D35,
INDEX('DS2024'!$E$5:$E$15,MATCH(D35,'DS2024'!$D$5:$D$15,1)):
INDEX('DS2024'!$E$5:$E$15,MATCH(D35,'DS2024'!$D$5:$D$15,1)+1),
INDEX('DS2024'!$D$5:$D$15,MATCH(D35,'DS2024'!$D$5:$D$15,1)):
INDEX('DS2024'!$D$5:$D$15,MATCH(D35,'DS2024'!$D$5:$D$15,1)+1)),
IF($U$3=Database!$A$4,
_xlfn.FORECAST.LINEAR(
D35,
INDEX('DS2024'!$H$5:$H$15,MATCH(D35,'DS2024'!$G$5:$G$15,1)):
INDEX('DS2024'!$H$5:$H$15,MATCH(D35,'DS2024'!$G$5:$G$15,1)+1),
INDEX('DS2024'!$G$5:$G$15,MATCH(D35,'DS2024'!$G$5:$G$15,1)):
INDEX('DS2024'!$G$5:$G$15,MATCH(D35,'DS2024'!$G$5:$G$15,1)+1)),
IF($U$3=Database!$A$5,
_xlfn.FORECAST.LINEAR(
D35,
INDEX('DS2024'!$K$5:$K$15,MATCH(D35,'DS2024'!$J$5:$J$15,1)):
INDEX('DS2024'!$K$5:$K$15,MATCH(D35,'DS2024'!$J$5:$J$15,1)+1),
INDEX('DS2024'!$J$5:$J$15,MATCH(D35,'DS2024'!$J$5:$J$15,1)):
INDEX('DS2024'!$J$5:$J$15,MATCH(D35,'DS2024'!$J$5:$J$15,1)+1)),
IF($U$3=Database!$A$6,
_xlfn.FORECAST.LINEAR(
D35,
INDEX('DS2024'!$N$5:$N$15,MATCH(D35,'DS2024'!$M$5:$M$15,1)):
INDEX('DS2024'!$N$5:$N$15,MATCH(D35,'DS2024'!$M$5:$M$15,1)+1),
INDEX('DS2024'!$M$5:$M$15,MATCH(D35,'DS2024'!$M$5:$M$15,1)):
INDEX('DS2024'!$M$5:$M$15,MATCH(D35,'DS2024'!$M$5:$M$15,1)+1)),
IF($U$3=Database!$A$7,
_xlfn.FORECAST.LINEAR(
D35,
INDEX('DS2024'!$Q$5:$Q$15,MATCH(D35,'DS2024'!$P$5:$P$15,1)):
INDEX('DS2024'!$Q$5:$Q$15,MATCH(D35,'DS2024'!$P$5:$P$15,1)+1),
INDEX('DS2024'!$P$5:$P$15,MATCH(D35,'DS2024'!$P$5:$P$15,1)):
INDEX('DS2024'!$P$5:$P$15,MATCH(D35,'DS2024'!$P$5:$P$15,1)+1)),
IF($U$3=Database!$A$8,
_xlfn.FORECAST.LINEAR(
D35,
INDEX('DS2024'!$T$5:$T$15,MATCH(D35,'DS2024'!$S$5:$S$15,1)):
INDEX('DS2024'!$T$5:$T$15,MATCH(D35,'DS2024'!$S$5:$S$15,1)+1),
INDEX('DS2024'!$S$5:$S$15,MATCH(D35,'DS2024'!$S$5:$S$15,1)):
INDEX('DS2024'!$S$5:$S$15,MATCH(D35,'DS2024'!$S$5:$S$15,1)+1)),
IF($U$3=Database!$A$9,
_xlfn.FORECAST.LINEAR(
D35,
INDEX('DS2024'!$W$5:$W$15,MATCH(D35,'DS2024'!$V$5:$V$15,1)):
INDEX('DS2024'!$W$5:$W$15,MATCH(D35,'DS2024'!$V$5:$V$15,1)+1),
INDEX('DS2024'!$V$5:$V$15,MATCH(D35,'DS2024'!$V$5:$V$15,1)):
INDEX('DS2024'!$V$5:$V$15,MATCH(D35,'DS2024'!$V$5:$V$15,1)+1)),
IF($U$3=Database!$A$10,
_xlfn.FORECAST.LINEAR(
D35,
INDEX('DS2024'!$Z$5:$Z$15,MATCH(D35,'DS2024'!$Y$5:$Y$15,1)):
INDEX('DS2024'!$Z$5:$Z$15,MATCH(D35,'DS2024'!$Y$5:$Y$15,1)+1),
INDEX('DS2024'!$Y$5:$Y$15,MATCH(D35,'DS2024'!$Y$5:$Y$15,1)):
INDEX('DS2024'!$Y$5:$Y$15,MATCH(D35,'DS2024'!$Y$5:$Y$15,1)+1))
)))))))))))))))))))</f>
        <v>0.10568416003837085</v>
      </c>
      <c r="V35" s="50">
        <f>IF($V$3=Database!$A$11,
_xlfn.FORECAST.LINEAR(
F35,
INDEX('DS2024'!$B$20:$B$35,MATCH(F35,'DS2024'!$A$20:$A$35,1)):
INDEX('DS2024'!$B$20:$B$35,MATCH(F35,'DS2024'!$A$20:$A$35,1)+1),
INDEX('DS2024'!$A$20:$A$35,MATCH(F35,'DS2024'!$A$20:$A$35,1)):
INDEX('DS2024'!$A$20:$A$35,MATCH(F35,'DS2024'!$A$20:$A$35,1)+1)),
IF($V$3=Database!$A$12,
_xlfn.FORECAST.LINEAR(
F35,
INDEX('DS2024'!$E$20:$E$35,MATCH(F35,'DS2024'!$D$20:$D$35,1)):
INDEX('DS2024'!$E$20:$E$35,MATCH(F35,'DS2024'!$D$20:$D$35,1)+1),
INDEX('DS2024'!$D$20:$D$35,MATCH(F35,'DS2024'!$D$20:$D$35,1)):
INDEX('DS2024'!$D$20:$D$35,MATCH(F35,'DS2024'!$D$20:$D$35,1)+1)),
IF($V$3=Database!$A$13,
_xlfn.FORECAST.LINEAR(
F35,
INDEX('DS2024'!$H$20:$H$35,MATCH(F35,'DS2024'!$G$20:$G$35,1)):
INDEX('DS2024'!$H$20:$H$35,MATCH(F35,'DS2024'!$G$20:$G$35,1)+1),
INDEX('DS2024'!$G$20:$G$35,MATCH(F35,'DS2024'!$G$20:$G$35,1)):
INDEX('DS2024'!$G$20:$G$35,MATCH(F35,'DS2024'!$G$20:$G$35,1)+1)),
IF($V$3=Database!$A$14,
_xlfn.FORECAST.LINEAR(
F35,
INDEX('DS2024'!$K$20:$K$35,MATCH(F35,'DS2024'!$J$20:$J$35,1)):
INDEX('DS2024'!$K$20:$K$35,MATCH(F35,'DS2024'!$J$20:$J$35,1)+1),
INDEX('DS2024'!$J$20:$J$35,MATCH(F35,'DS2024'!$J$20:$J$35,1)):
INDEX('DS2024'!$J$20:$J$35,MATCH(F35,'DS2024'!$J$20:$J$35,1)+1)),
IF($V$3=Database!$A$15,
_xlfn.FORECAST.LINEAR(
F35,
INDEX('DS2024'!$N$20:$N$35,MATCH(F35,'DS2024'!$M$20:$M$35,1)):
INDEX('DS2024'!$N$20:$N$35,MATCH(F35,'DS2024'!$M$20:$M$35,1)+1),
INDEX('DS2024'!$M$20:$M$35,MATCH(F35,'DS2024'!$M$20:$M$35,1)):
INDEX('DS2024'!$M$20:$M$35,MATCH(F35,'DS2024'!$M$20:$M$35,1)+1)),
IF($V$3=Database!$A$16,
_xlfn.FORECAST.LINEAR(
F35,
INDEX('DS2024'!$Q$20:$Q$35,MATCH(F35,'DS2024'!$P$20:$P$35,1)):
INDEX('DS2024'!$Q$20:$Q$35,MATCH(F35,'DS2024'!$P$20:$P$35,1)+1),
INDEX('DS2024'!$P$20:$P$35,MATCH(F35,'DS2024'!$P$20:$P$35,1)):
INDEX('DS2024'!$P$20:$P$35,MATCH(F35,'DS2024'!$P$20:$P$35,1)+1)),
IF($V$3=Database!$A$17,
_xlfn.FORECAST.LINEAR(
F35,
INDEX('DS2024'!$T$20:$T$35,MATCH(F35,'DS2024'!$S$20:$S$35,1)):
INDEX('DS2024'!$T$20:$T$35,MATCH(F35,'DS2024'!$S$20:$S$35,1)+1),
INDEX('DS2024'!$S$20:$S$35,MATCH(F35,'DS2024'!$S$20:$S$35,1)):
INDEX('DS2024'!$S$20:$S$35,MATCH(F35,'DS2024'!$S$20:$S$35,1)+1)),
IF($V$3=Database!$A$18,
_xlfn.FORECAST.LINEAR(
F35,
INDEX('DS2024'!$W$20:$W$35,MATCH(F35,'DS2024'!$V$20:$V$35,1)):
INDEX('DS2024'!$W$20:$W$35,MATCH(F35,'DS2024'!$V$20:$V$35,1)+1),
INDEX('DS2024'!$V$20:$V$35,MATCH(F35,'DS2024'!$V$20:$V$35,1)):
INDEX('DS2024'!$V$20:$V$35,MATCH(F35,'DS2024'!$V$20:$V$35,1)+1)),
IF($V$3=Database!$A$19,
_xlfn.FORECAST.LINEAR(
F35,
INDEX('DS2024'!$Z$20:$Z$35,MATCH(F35,'DS2024'!$Y$20:$Y$35,1)):
INDEX('DS2024'!$Z$20:$Z$35,MATCH(F35,'DS2024'!$Y$20:$Y$35,1)+1),
INDEX('DS2024'!$Y$20:$Y$35,MATCH(F35,'DS2024'!$Y$20:$Y$35,1)):
INDEX('DS2024'!$Y$20:$Y$35,MATCH(F35,'DS2024'!$Y$20:$Y$35,1)+1)),
IF($V$3=Database!$A$20,
_xlfn.FORECAST.LINEAR(
F35,
INDEX('DS2024'!$AC$20:$AC$35,MATCH(F35,'DS2024'!$AB$20:$AB$35,1)):
INDEX('DS2024'!$AC$20:$AC$35,MATCH(F35,'DS2024'!$AB$20:$AB$35,1)+1),
INDEX('DS2024'!$AB$20:$AB$35,MATCH(F35,'DS2024'!$AB$20:$AB$35,1)):
INDEX('DS2024'!$AB$20:$AB$35,MATCH(F35,'DS2024'!$AB$20:$AB$35,1)+1)),
IF($V$3=Database!$A$2,
_xlfn.FORECAST.LINEAR(
F35,
INDEX('DS2024'!$B$5:$B$15,MATCH(F35,'DS2024'!$A$5:$A$15,1)):
INDEX('DS2024'!$B$5:$B$15,MATCH(F35,'DS2024'!$A$5:$A$15,1)+1),
INDEX('DS2024'!$A$5:$A$15,MATCH(F35,'DS2024'!$A$5:$A$15,1)):
INDEX('DS2024'!$A$5:$A$15,MATCH(F35,'DS2024'!$A$5:$A$15,1)+1)),
IF($V$3=Database!$A$3,
_xlfn.FORECAST.LINEAR(
F35,
INDEX('DS2024'!$E$5:$E$15,MATCH(F35,'DS2024'!$D$5:$D$15,1)):
INDEX('DS2024'!$E$5:$E$15,MATCH(F35,'DS2024'!$D$5:$D$15,1)+1),
INDEX('DS2024'!$D$5:$D$15,MATCH(F35,'DS2024'!$D$5:$D$15,1)):
INDEX('DS2024'!$D$5:$D$15,MATCH(F35,'DS2024'!$D$5:$D$15,1)+1)),
IF($V$3=Database!$A$4,
_xlfn.FORECAST.LINEAR(
F35,
INDEX('DS2024'!$H$5:$H$15,MATCH(F35,'DS2024'!$G$5:$G$15,1)):
INDEX('DS2024'!$H$5:$H$15,MATCH(F35,'DS2024'!$G$5:$G$15,1)+1),
INDEX('DS2024'!$G$5:$G$15,MATCH(F35,'DS2024'!$G$5:$G$15,1)):
INDEX('DS2024'!$G$5:$G$15,MATCH(F35,'DS2024'!$G$5:$G$15,1)+1)),
IF($V$3=Database!$A$5,
_xlfn.FORECAST.LINEAR(
F35,
INDEX('DS2024'!$K$5:$K$15,MATCH(F35,'DS2024'!$J$5:$J$15,1)):
INDEX('DS2024'!$K$5:$K$15,MATCH(F35,'DS2024'!$J$5:$J$15,1)+1),
INDEX('DS2024'!$J$5:$J$15,MATCH(F35,'DS2024'!$J$5:$J$15,1)):
INDEX('DS2024'!$J$5:$J$15,MATCH(F35,'DS2024'!$J$5:$J$15,1)+1)),
IF($V$3=Database!$A$6,
_xlfn.FORECAST.LINEAR(
F35,
INDEX('DS2024'!$N$5:$N$15,MATCH(F35,'DS2024'!$M$5:$M$15,1)):
INDEX('DS2024'!$N$5:$N$15,MATCH(F35,'DS2024'!$M$5:$M$15,1)+1),
INDEX('DS2024'!$M$5:$M$15,MATCH(F35,'DS2024'!$M$5:$M$15,1)):
INDEX('DS2024'!$M$5:$M$15,MATCH(F35,'DS2024'!$M$5:$M$15,1)+1)),
IF($V$3=Database!$A$7,
_xlfn.FORECAST.LINEAR(
F35,
INDEX('DS2024'!$Q$5:$Q$15,MATCH(F35,'DS2024'!$P$5:$P$15,1)):
INDEX('DS2024'!$Q$5:$Q$15,MATCH(F35,'DS2024'!$P$5:$P$15,1)+1),
INDEX('DS2024'!$P$5:$P$15,MATCH(F35,'DS2024'!$P$5:$P$15,1)):
INDEX('DS2024'!$P$5:$P$15,MATCH(F35,'DS2024'!$P$5:$P$15,1)+1)),
IF($V$3=Database!$A$8,
_xlfn.FORECAST.LINEAR(
F35,
INDEX('DS2024'!$T$5:$T$15,MATCH(F35,'DS2024'!$S$5:$S$15,1)):
INDEX('DS2024'!$T$5:$T$15,MATCH(F35,'DS2024'!$S$5:$S$15,1)+1),
INDEX('DS2024'!$S$5:$S$15,MATCH(F35,'DS2024'!$S$5:$S$15,1)):
INDEX('DS2024'!$S$5:$S$15,MATCH(F35,'DS2024'!$S$5:$S$15,1)+1)),
IF($V$3=Database!$A$9,
_xlfn.FORECAST.LINEAR(
F35,
INDEX('DS2024'!$W$5:$W$15,MATCH(F35,'DS2024'!$V$5:$V$15,1)):
INDEX('DS2024'!$W$5:$W$15,MATCH(F35,'DS2024'!$V$5:$V$15,1)+1),
INDEX('DS2024'!$V$5:$V$15,MATCH(F35,'DS2024'!$V$5:$V$15,1)):
INDEX('DS2024'!$V$5:$V$15,MATCH(F35,'DS2024'!$V$5:$V$15,1)+1)),
IF($V$3=Database!$A$10,
_xlfn.FORECAST.LINEAR(
F35,
INDEX('DS2024'!$Z$5:$Z$15,MATCH(F35,'DS2024'!$Y$5:$Y$15,1)):
INDEX('DS2024'!$Z$5:$Z$15,MATCH(F35,'DS2024'!$Y$5:$Y$15,1)+1),
INDEX('DS2024'!$Y$5:$Y$15,MATCH(F35,'DS2024'!$Y$5:$Y$15,1)):
INDEX('DS2024'!$Y$5:$Y$15,MATCH(F35,'DS2024'!$Y$5:$Y$15,1)+1))
)))))))))))))))))))</f>
        <v>0.10528770190308651</v>
      </c>
      <c r="W35" s="50">
        <f>IF($W$3=Database!$A$11,
_xlfn.FORECAST.LINEAR(
H35,
INDEX('DS2024'!$B$20:$B$35,MATCH(H35,'DS2024'!$A$20:$A$35,1)):
INDEX('DS2024'!$B$20:$B$35,MATCH(H35,'DS2024'!$A$20:$A$35,1)+1),
INDEX('DS2024'!$A$20:$A$35,MATCH(H35,'DS2024'!$A$20:$A$35,1)):
INDEX('DS2024'!$A$20:$A$35,MATCH(H35,'DS2024'!$A$20:$A$35,1)+1)),
IF($W$3=Database!$A$12,
_xlfn.FORECAST.LINEAR(
H35,
INDEX('DS2024'!$E$20:$E$35,MATCH(H35,'DS2024'!$D$20:$D$35,1)):
INDEX('DS2024'!$E$20:$E$35,MATCH(H35,'DS2024'!$D$20:$D$35,1)+1),
INDEX('DS2024'!$D$20:$D$35,MATCH(H35,'DS2024'!$D$20:$D$35,1)):
INDEX('DS2024'!$D$20:$D$35,MATCH(H35,'DS2024'!$D$20:$D$35,1)+1)),
IF($W$3=Database!$A$13,
_xlfn.FORECAST.LINEAR(
H35,
INDEX('DS2024'!$H$20:$H$35,MATCH(H35,'DS2024'!$G$20:$G$35,1)):
INDEX('DS2024'!$H$20:$H$35,MATCH(H35,'DS2024'!$G$20:$G$35,1)+1),
INDEX('DS2024'!$G$20:$G$35,MATCH(H35,'DS2024'!$G$20:$G$35,1)):
INDEX('DS2024'!$G$20:$G$35,MATCH(H35,'DS2024'!$G$20:$G$35,1)+1)),
IF($W$3=Database!$A$14,
_xlfn.FORECAST.LINEAR(
H35,
INDEX('DS2024'!$K$20:$K$35,MATCH(H35,'DS2024'!$J$20:$J$35,1)):
INDEX('DS2024'!$K$20:$K$35,MATCH(H35,'DS2024'!$J$20:$J$35,1)+1),
INDEX('DS2024'!$J$20:$J$35,MATCH(H35,'DS2024'!$J$20:$J$35,1)):
INDEX('DS2024'!$J$20:$J$35,MATCH(H35,'DS2024'!$J$20:$J$35,1)+1)),
IF($W$3=Database!$A$15,
_xlfn.FORECAST.LINEAR(
H35,
INDEX('DS2024'!$N$20:$N$35,MATCH(H35,'DS2024'!$M$20:$M$35,1)):
INDEX('DS2024'!$N$20:$N$35,MATCH(H35,'DS2024'!$M$20:$M$35,1)+1),
INDEX('DS2024'!$M$20:$M$35,MATCH(H35,'DS2024'!$M$20:$M$35,1)):
INDEX('DS2024'!$M$20:$M$35,MATCH(H35,'DS2024'!$M$20:$M$35,1)+1)),
IF($W$3=Database!$A$16,
_xlfn.FORECAST.LINEAR(
H35,
INDEX('DS2024'!$Q$20:$Q$35,MATCH(H35,'DS2024'!$P$20:$P$35,1)):
INDEX('DS2024'!$Q$20:$Q$35,MATCH(H35,'DS2024'!$P$20:$P$35,1)+1),
INDEX('DS2024'!$P$20:$P$35,MATCH(H35,'DS2024'!$P$20:$P$35,1)):
INDEX('DS2024'!$P$20:$P$35,MATCH(H35,'DS2024'!$P$20:$P$35,1)+1)),
IF($W$3=Database!$A$17,
_xlfn.FORECAST.LINEAR(
H35,
INDEX('DS2024'!$T$20:$T$35,MATCH(H35,'DS2024'!$S$20:$S$35,1)):
INDEX('DS2024'!$T$20:$T$35,MATCH(H35,'DS2024'!$S$20:$S$35,1)+1),
INDEX('DS2024'!$S$20:$S$35,MATCH(H35,'DS2024'!$S$20:$S$35,1)):
INDEX('DS2024'!$S$20:$S$35,MATCH(H35,'DS2024'!$S$20:$S$35,1)+1)),
IF($W$3=Database!$A$18,
_xlfn.FORECAST.LINEAR(
H35,
INDEX('DS2024'!$W$20:$W$35,MATCH(H35,'DS2024'!$V$20:$V$35,1)):
INDEX('DS2024'!$W$20:$W$35,MATCH(H35,'DS2024'!$V$20:$V$35,1)+1),
INDEX('DS2024'!$V$20:$V$35,MATCH(H35,'DS2024'!$V$20:$V$35,1)):
INDEX('DS2024'!$V$20:$V$35,MATCH(H35,'DS2024'!$V$20:$V$35,1)+1)),
IF($W$3=Database!$A$19,
_xlfn.FORECAST.LINEAR(
H35,
INDEX('DS2024'!$Z$20:$Z$35,MATCH(H35,'DS2024'!$Y$20:$Y$35,1)):
INDEX('DS2024'!$Z$20:$Z$35,MATCH(H35,'DS2024'!$Y$20:$Y$35,1)+1),
INDEX('DS2024'!$Y$20:$Y$35,MATCH(H35,'DS2024'!$Y$20:$Y$35,1)):
INDEX('DS2024'!$Y$20:$Y$35,MATCH(H35,'DS2024'!$Y$20:$Y$35,1)+1)),
IF($W$3=Database!$A$20,
_xlfn.FORECAST.LINEAR(
H35,
INDEX('DS2024'!$AC$20:$AC$35,MATCH(H35,'DS2024'!$AB$20:$AB$35,1)):
INDEX('DS2024'!$AC$20:$AC$35,MATCH(H35,'DS2024'!$AB$20:$AB$35,1)+1),
INDEX('DS2024'!$AB$20:$AB$35,MATCH(H35,'DS2024'!$AB$20:$AB$35,1)):
INDEX('DS2024'!$AB$20:$AB$35,MATCH(H35,'DS2024'!$AB$20:$AB$35,1)+1)),
IF($W$3=Database!$A$2,
_xlfn.FORECAST.LINEAR(
H35,
INDEX('DS2024'!$B$5:$B$15,MATCH(H35,'DS2024'!$A$5:$A$15,1)):
INDEX('DS2024'!$B$5:$B$15,MATCH(H35,'DS2024'!$A$5:$A$15,1)+1),
INDEX('DS2024'!$A$5:$A$15,MATCH(H35,'DS2024'!$A$5:$A$15,1)):
INDEX('DS2024'!$A$5:$A$15,MATCH(H35,'DS2024'!$A$5:$A$15,1)+1)),
IF($W$3=Database!$A$3,
_xlfn.FORECAST.LINEAR(
H35,
INDEX('DS2024'!$E$5:$E$15,MATCH(H35,'DS2024'!$D$5:$D$15,1)):
INDEX('DS2024'!$E$5:$E$15,MATCH(H35,'DS2024'!$D$5:$D$15,1)+1),
INDEX('DS2024'!$D$5:$D$15,MATCH(H35,'DS2024'!$D$5:$D$15,1)):
INDEX('DS2024'!$D$5:$D$15,MATCH(H35,'DS2024'!$D$5:$D$15,1)+1)),
IF($W$3=Database!$A$4,
_xlfn.FORECAST.LINEAR(
H35,
INDEX('DS2024'!$H$5:$H$15,MATCH(H35,'DS2024'!$G$5:$G$15,1)):
INDEX('DS2024'!$H$5:$H$15,MATCH(H35,'DS2024'!$G$5:$G$15,1)+1),
INDEX('DS2024'!$G$5:$G$15,MATCH(H35,'DS2024'!$G$5:$G$15,1)):
INDEX('DS2024'!$G$5:$G$15,MATCH(H35,'DS2024'!$G$5:$G$15,1)+1)),
IF($W$3=Database!$A$5,
_xlfn.FORECAST.LINEAR(
H35,
INDEX('DS2024'!$K$5:$K$15,MATCH(H35,'DS2024'!$J$5:$J$15,1)):
INDEX('DS2024'!$K$5:$K$15,MATCH(H35,'DS2024'!$J$5:$J$15,1)+1),
INDEX('DS2024'!$J$5:$J$15,MATCH(H35,'DS2024'!$J$5:$J$15,1)):
INDEX('DS2024'!$J$5:$J$15,MATCH(H35,'DS2024'!$J$5:$J$15,1)+1)),
IF($W$3=Database!$A$6,
_xlfn.FORECAST.LINEAR(
H35,
INDEX('DS2024'!$N$5:$N$15,MATCH(H35,'DS2024'!$M$5:$M$15,1)):
INDEX('DS2024'!$N$5:$N$15,MATCH(H35,'DS2024'!$M$5:$M$15,1)+1),
INDEX('DS2024'!$M$5:$M$15,MATCH(H35,'DS2024'!$M$5:$M$15,1)):
INDEX('DS2024'!$M$5:$M$15,MATCH(H35,'DS2024'!$M$5:$M$15,1)+1)),
IF($W$3=Database!$A$7,
_xlfn.FORECAST.LINEAR(
H35,
INDEX('DS2024'!$Q$5:$Q$15,MATCH(H35,'DS2024'!$P$5:$P$15,1)):
INDEX('DS2024'!$Q$5:$Q$15,MATCH(H35,'DS2024'!$P$5:$P$15,1)+1),
INDEX('DS2024'!$P$5:$P$15,MATCH(H35,'DS2024'!$P$5:$P$15,1)):
INDEX('DS2024'!$P$5:$P$15,MATCH(H35,'DS2024'!$P$5:$P$15,1)+1)),
IF($W$3=Database!$A$8,
_xlfn.FORECAST.LINEAR(
H35,
INDEX('DS2024'!$T$5:$T$15,MATCH(H35,'DS2024'!$S$5:$S$15,1)):
INDEX('DS2024'!$T$5:$T$15,MATCH(H35,'DS2024'!$S$5:$S$15,1)+1),
INDEX('DS2024'!$S$5:$S$15,MATCH(H35,'DS2024'!$S$5:$S$15,1)):
INDEX('DS2024'!$S$5:$S$15,MATCH(H35,'DS2024'!$S$5:$S$15,1)+1)),
IF($W$3=Database!$A$9,
_xlfn.FORECAST.LINEAR(
H35,
INDEX('DS2024'!$W$5:$W$15,MATCH(H35,'DS2024'!$V$5:$V$15,1)):
INDEX('DS2024'!$W$5:$W$15,MATCH(H35,'DS2024'!$V$5:$V$15,1)+1),
INDEX('DS2024'!$V$5:$V$15,MATCH(H35,'DS2024'!$V$5:$V$15,1)):
INDEX('DS2024'!$V$5:$V$15,MATCH(H35,'DS2024'!$V$5:$V$15,1)+1)),
IF($W$3=Database!$A$10,
_xlfn.FORECAST.LINEAR(
H35,
INDEX('DS2024'!$Z$5:$Z$15,MATCH(H35,'DS2024'!$Y$5:$Y$15,1)):
INDEX('DS2024'!$Z$5:$Z$15,MATCH(H35,'DS2024'!$Y$5:$Y$15,1)+1),
INDEX('DS2024'!$Y$5:$Y$15,MATCH(H35,'DS2024'!$Y$5:$Y$15,1)):
INDEX('DS2024'!$Y$5:$Y$15,MATCH(H35,'DS2024'!$Y$5:$Y$15,1)+1))
)))))))))))))))))))</f>
        <v>0.10507534273951798</v>
      </c>
      <c r="X35" s="50">
        <f>IF($X$3=Database!$A$11,
_xlfn.FORECAST.LINEAR(
J35,
INDEX('DS2024'!$B$20:$B$35,MATCH(J35,'DS2024'!$A$20:$A$35,1)):
INDEX('DS2024'!$B$20:$B$35,MATCH(J35,'DS2024'!$A$20:$A$35,1)+1),
INDEX('DS2024'!$A$20:$A$35,MATCH(J35,'DS2024'!$A$20:$A$35,1)):
INDEX('DS2024'!$A$20:$A$35,MATCH(J35,'DS2024'!$A$20:$A$35,1)+1)),
IF($X$3=Database!$A$12,
_xlfn.FORECAST.LINEAR(
J35,
INDEX('DS2024'!$E$20:$E$35,MATCH(J35,'DS2024'!$D$20:$D$35,1)):
INDEX('DS2024'!$E$20:$E$35,MATCH(J35,'DS2024'!$D$20:$D$35,1)+1),
INDEX('DS2024'!$D$20:$D$35,MATCH(J35,'DS2024'!$D$20:$D$35,1)):
INDEX('DS2024'!$D$20:$D$35,MATCH(J35,'DS2024'!$D$20:$D$35,1)+1)),
IF($X$3=Database!$A$13,
_xlfn.FORECAST.LINEAR(
J35,
INDEX('DS2024'!$H$20:$H$35,MATCH(J35,'DS2024'!$G$20:$G$35,1)):
INDEX('DS2024'!$H$20:$H$35,MATCH(J35,'DS2024'!$G$20:$G$35,1)+1),
INDEX('DS2024'!$G$20:$G$35,MATCH(J35,'DS2024'!$G$20:$G$35,1)):
INDEX('DS2024'!$G$20:$G$35,MATCH(J35,'DS2024'!$G$20:$G$35,1)+1)),
IF($X$3=Database!$A$14,
_xlfn.FORECAST.LINEAR(
J35,
INDEX('DS2024'!$K$20:$K$35,MATCH(J35,'DS2024'!$J$20:$J$35,1)):
INDEX('DS2024'!$K$20:$K$35,MATCH(J35,'DS2024'!$J$20:$J$35,1)+1),
INDEX('DS2024'!$J$20:$J$35,MATCH(J35,'DS2024'!$J$20:$J$35,1)):
INDEX('DS2024'!$J$20:$J$35,MATCH(J35,'DS2024'!$J$20:$J$35,1)+1)),
IF($X$3=Database!$A$15,
_xlfn.FORECAST.LINEAR(
J35,
INDEX('DS2024'!$N$20:$N$35,MATCH(J35,'DS2024'!$M$20:$M$35,1)):
INDEX('DS2024'!$N$20:$N$35,MATCH(J35,'DS2024'!$M$20:$M$35,1)+1),
INDEX('DS2024'!$M$20:$M$35,MATCH(J35,'DS2024'!$M$20:$M$35,1)):
INDEX('DS2024'!$M$20:$M$35,MATCH(J35,'DS2024'!$M$20:$M$35,1)+1)),
IF($X$3=Database!$A$16,
_xlfn.FORECAST.LINEAR(
J35,
INDEX('DS2024'!$Q$20:$Q$35,MATCH(J35,'DS2024'!$P$20:$P$35,1)):
INDEX('DS2024'!$Q$20:$Q$35,MATCH(J35,'DS2024'!$P$20:$P$35,1)+1),
INDEX('DS2024'!$P$20:$P$35,MATCH(J35,'DS2024'!$P$20:$P$35,1)):
INDEX('DS2024'!$P$20:$P$35,MATCH(J35,'DS2024'!$P$20:$P$35,1)+1)),
IF($X$3=Database!$A$17,
_xlfn.FORECAST.LINEAR(
J35,
INDEX('DS2024'!$T$20:$T$35,MATCH(J35,'DS2024'!$S$20:$S$35,1)):
INDEX('DS2024'!$T$20:$T$35,MATCH(J35,'DS2024'!$S$20:$S$35,1)+1),
INDEX('DS2024'!$S$20:$S$35,MATCH(J35,'DS2024'!$S$20:$S$35,1)):
INDEX('DS2024'!$S$20:$S$35,MATCH(J35,'DS2024'!$S$20:$S$35,1)+1)),
IF($X$3=Database!$A$18,
_xlfn.FORECAST.LINEAR(
J35,
INDEX('DS2024'!$W$20:$W$35,MATCH(J35,'DS2024'!$V$20:$V$35,1)):
INDEX('DS2024'!$W$20:$W$35,MATCH(J35,'DS2024'!$V$20:$V$35,1)+1),
INDEX('DS2024'!$V$20:$V$35,MATCH(J35,'DS2024'!$V$20:$V$35,1)):
INDEX('DS2024'!$V$20:$V$35,MATCH(J35,'DS2024'!$V$20:$V$35,1)+1)),
IF($X$3=Database!$A$19,
_xlfn.FORECAST.LINEAR(
J35,
INDEX('DS2024'!$Z$20:$Z$35,MATCH(J35,'DS2024'!$Y$20:$Y$35,1)):
INDEX('DS2024'!$Z$20:$Z$35,MATCH(J35,'DS2024'!$Y$20:$Y$35,1)+1),
INDEX('DS2024'!$Y$20:$Y$35,MATCH(J35,'DS2024'!$Y$20:$Y$35,1)):
INDEX('DS2024'!$Y$20:$Y$35,MATCH(J35,'DS2024'!$Y$20:$Y$35,1)+1)),
IF($X$3=Database!$A$20,
_xlfn.FORECAST.LINEAR(
J35,
INDEX('DS2024'!$AC$20:$AC$35,MATCH(J35,'DS2024'!$AB$20:$AB$35,1)):
INDEX('DS2024'!$AC$20:$AC$35,MATCH(J35,'DS2024'!$AB$20:$AB$35,1)+1),
INDEX('DS2024'!$AB$20:$AB$35,MATCH(J35,'DS2024'!$AB$20:$AB$35,1)):
INDEX('DS2024'!$AB$20:$AB$35,MATCH(J35,'DS2024'!$AB$20:$AB$35,1)+1)),
IF($X$3=Database!$A$2,
_xlfn.FORECAST.LINEAR(
J35,
INDEX('DS2024'!$B$5:$B$15,MATCH(J35,'DS2024'!$A$5:$A$15,1)):
INDEX('DS2024'!$B$5:$B$15,MATCH(J35,'DS2024'!$A$5:$A$15,1)+1),
INDEX('DS2024'!$A$5:$A$15,MATCH(J35,'DS2024'!$A$5:$A$15,1)):
INDEX('DS2024'!$A$5:$A$15,MATCH(J35,'DS2024'!$A$5:$A$15,1)+1)),
IF($X$3=Database!$A$3,
_xlfn.FORECAST.LINEAR(
J35,
INDEX('DS2024'!$E$5:$E$15,MATCH(J35,'DS2024'!$D$5:$D$15,1)):
INDEX('DS2024'!$E$5:$E$15,MATCH(J35,'DS2024'!$D$5:$D$15,1)+1),
INDEX('DS2024'!$D$5:$D$15,MATCH(J35,'DS2024'!$D$5:$D$15,1)):
INDEX('DS2024'!$D$5:$D$15,MATCH(J35,'DS2024'!$D$5:$D$15,1)+1)),
IF($X$3=Database!$A$4,
_xlfn.FORECAST.LINEAR(
J35,
INDEX('DS2024'!$H$5:$H$15,MATCH(J35,'DS2024'!$G$5:$G$15,1)):
INDEX('DS2024'!$H$5:$H$15,MATCH(J35,'DS2024'!$G$5:$G$15,1)+1),
INDEX('DS2024'!$G$5:$G$15,MATCH(J35,'DS2024'!$G$5:$G$15,1)):
INDEX('DS2024'!$G$5:$G$15,MATCH(J35,'DS2024'!$G$5:$G$15,1)+1)),
IF($X$3=Database!$A$5,
_xlfn.FORECAST.LINEAR(
J35,
INDEX('DS2024'!$K$5:$K$15,MATCH(J35,'DS2024'!$J$5:$J$15,1)):
INDEX('DS2024'!$K$5:$K$15,MATCH(J35,'DS2024'!$J$5:$J$15,1)+1),
INDEX('DS2024'!$J$5:$J$15,MATCH(J35,'DS2024'!$J$5:$J$15,1)):
INDEX('DS2024'!$J$5:$J$15,MATCH(J35,'DS2024'!$J$5:$J$15,1)+1)),
IF($X$3=Database!$A$6,
_xlfn.FORECAST.LINEAR(
J35,
INDEX('DS2024'!$N$5:$N$15,MATCH(J35,'DS2024'!$M$5:$M$15,1)):
INDEX('DS2024'!$N$5:$N$15,MATCH(J35,'DS2024'!$M$5:$M$15,1)+1),
INDEX('DS2024'!$M$5:$M$15,MATCH(J35,'DS2024'!$M$5:$M$15,1)):
INDEX('DS2024'!$M$5:$M$15,MATCH(J35,'DS2024'!$M$5:$M$15,1)+1)),
IF($X$3=Database!$A$7,
_xlfn.FORECAST.LINEAR(
J35,
INDEX('DS2024'!$Q$5:$Q$15,MATCH(J35,'DS2024'!$P$5:$P$15,1)):
INDEX('DS2024'!$Q$5:$Q$15,MATCH(J35,'DS2024'!$P$5:$P$15,1)+1),
INDEX('DS2024'!$P$5:$P$15,MATCH(J35,'DS2024'!$P$5:$P$15,1)):
INDEX('DS2024'!$P$5:$P$15,MATCH(J35,'DS2024'!$P$5:$P$15,1)+1)),
IF($X$3=Database!$A$8,
_xlfn.FORECAST.LINEAR(
J35,
INDEX('DS2024'!$T$5:$T$15,MATCH(J35,'DS2024'!$S$5:$S$15,1)):
INDEX('DS2024'!$T$5:$T$15,MATCH(J35,'DS2024'!$S$5:$S$15,1)+1),
INDEX('DS2024'!$S$5:$S$15,MATCH(J35,'DS2024'!$S$5:$S$15,1)):
INDEX('DS2024'!$S$5:$S$15,MATCH(J35,'DS2024'!$S$5:$S$15,1)+1)),
IF($T$3=Database!$A$9,
_xlfn.FORECAST.LINEAR(
J35,
INDEX('DS2024'!$W$5:$W$15,MATCH(J35,'DS2024'!$V$5:$V$15,1)):
INDEX('DS2024'!$W$5:$W$15,MATCH(J35,'DS2024'!$V$5:$V$15,1)+1),
INDEX('DS2024'!$V$5:$V$15,MATCH(J35,'DS2024'!$V$5:$V$15,1)):
INDEX('DS2024'!$V$5:$V$15,MATCH(J35,'DS2024'!$V$5:$V$15,1)+1)),
IF($T$3=Database!$A$10,
_xlfn.FORECAST.LINEAR(
J35,
INDEX('DS2024'!$Z$5:$Z$15,MATCH(J35,'DS2024'!$Y$5:$Y$15,1)):
INDEX('DS2024'!$Z$5:$Z$15,MATCH(J35,'DS2024'!$Y$5:$Y$15,1)+1),
INDEX('DS2024'!$Y$5:$Y$15,MATCH(J35,'DS2024'!$Y$5:$Y$15,1)):
INDEX('DS2024'!$Y$5:$Y$15,MATCH(J35,'DS2024'!$Y$5:$Y$15,1)+1))
)))))))))))))))))))</f>
        <v>0.10383868260122307</v>
      </c>
      <c r="Y35" s="50">
        <f>IF($Y$3=Database!$A$11,
_xlfn.FORECAST.LINEAR(
L35,
INDEX('DS2024'!$B$20:$B$35,MATCH(L35,'DS2024'!$A$20:$A$35,1)):
INDEX('DS2024'!$B$20:$B$35,MATCH(L35,'DS2024'!$A$20:$A$35,1)+1),
INDEX('DS2024'!$A$20:$A$35,MATCH(L35,'DS2024'!$A$20:$A$35,1)):
INDEX('DS2024'!$A$20:$A$35,MATCH(L35,'DS2024'!$A$20:$A$35,1)+1)),
IF($Y$3=Database!$A$12,
_xlfn.FORECAST.LINEAR(
L35,
INDEX('DS2024'!$E$20:$E$35,MATCH(L35,'DS2024'!$D$20:$D$35,1)):
INDEX('DS2024'!$E$20:$E$35,MATCH(L35,'DS2024'!$D$20:$D$35,1)+1),
INDEX('DS2024'!$D$20:$D$35,MATCH(L35,'DS2024'!$D$20:$D$35,1)):
INDEX('DS2024'!$D$20:$D$35,MATCH(L35,'DS2024'!$D$20:$D$35,1)+1)),
IF($Y$3=Database!$A$13,
_xlfn.FORECAST.LINEAR(
L35,
INDEX('DS2024'!$H$20:$H$35,MATCH(L35,'DS2024'!$G$20:$G$35,1)):
INDEX('DS2024'!$H$20:$H$35,MATCH(L35,'DS2024'!$G$20:$G$35,1)+1),
INDEX('DS2024'!$G$20:$G$35,MATCH(L35,'DS2024'!$G$20:$G$35,1)):
INDEX('DS2024'!$G$20:$G$35,MATCH(L35,'DS2024'!$G$20:$G$35,1)+1)),
IF($Y$3=Database!$A$14,
_xlfn.FORECAST.LINEAR(
L35,
INDEX('DS2024'!$K$20:$K$35,MATCH(L35,'DS2024'!$J$20:$J$35,1)):
INDEX('DS2024'!$K$20:$K$35,MATCH(L35,'DS2024'!$J$20:$J$35,1)+1),
INDEX('DS2024'!$J$20:$J$35,MATCH(L35,'DS2024'!$J$20:$J$35,1)):
INDEX('DS2024'!$J$20:$J$35,MATCH(L35,'DS2024'!$J$20:$J$35,1)+1)),
IF($Y$3=Database!$A$15,
_xlfn.FORECAST.LINEAR(
L35,
INDEX('DS2024'!$N$20:$N$35,MATCH(L35,'DS2024'!$M$20:$M$35,1)):
INDEX('DS2024'!$N$20:$N$35,MATCH(L35,'DS2024'!$M$20:$M$35,1)+1),
INDEX('DS2024'!$M$20:$M$35,MATCH(L35,'DS2024'!$M$20:$M$35,1)):
INDEX('DS2024'!$M$20:$M$35,MATCH(L35,'DS2024'!$M$20:$M$35,1)+1)),
IF($Y$3=Database!$A$16,
_xlfn.FORECAST.LINEAR(
L35,
INDEX('DS2024'!$Q$20:$Q$35,MATCH(L35,'DS2024'!$P$20:$P$35,1)):
INDEX('DS2024'!$Q$20:$Q$35,MATCH(L35,'DS2024'!$P$20:$P$35,1)+1),
INDEX('DS2024'!$P$20:$P$35,MATCH(L35,'DS2024'!$P$20:$P$35,1)):
INDEX('DS2024'!$P$20:$P$35,MATCH(L35,'DS2024'!$P$20:$P$35,1)+1)),
IF($Y$3=Database!$A$17,
_xlfn.FORECAST.LINEAR(
L35,
INDEX('DS2024'!$T$20:$T$35,MATCH(L35,'DS2024'!$S$20:$S$35,1)):
INDEX('DS2024'!$T$20:$T$35,MATCH(L35,'DS2024'!$S$20:$S$35,1)+1),
INDEX('DS2024'!$S$20:$S$35,MATCH(L35,'DS2024'!$S$20:$S$35,1)):
INDEX('DS2024'!$S$20:$S$35,MATCH(L35,'DS2024'!$S$20:$S$35,1)+1)),
IF($Y$3=Database!$A$18,
_xlfn.FORECAST.LINEAR(
L35,
INDEX('DS2024'!$W$20:$W$35,MATCH(L35,'DS2024'!$V$20:$V$35,1)):
INDEX('DS2024'!$W$20:$W$35,MATCH(L35,'DS2024'!$V$20:$V$35,1)+1),
INDEX('DS2024'!$V$20:$V$35,MATCH(L35,'DS2024'!$V$20:$V$35,1)):
INDEX('DS2024'!$V$20:$V$35,MATCH(L35,'DS2024'!$V$20:$V$35,1)+1)),
IF($Y$3=Database!$A$19,
_xlfn.FORECAST.LINEAR(
L35,
INDEX('DS2024'!$Z$20:$Z$35,MATCH(L35,'DS2024'!$Y$20:$Y$35,1)):
INDEX('DS2024'!$Z$20:$Z$35,MATCH(L35,'DS2024'!$Y$20:$Y$35,1)+1),
INDEX('DS2024'!$Y$20:$Y$35,MATCH(L35,'DS2024'!$Y$20:$Y$35,1)):
INDEX('DS2024'!$Y$20:$Y$35,MATCH(L35,'DS2024'!$Y$20:$Y$35,1)+1)),
IF($Y$3=Database!$A$20,
_xlfn.FORECAST.LINEAR(
L35,
INDEX('DS2024'!$AC$20:$AC$35,MATCH(L35,'DS2024'!$AB$20:$AB$35,1)):
INDEX('DS2024'!$AC$20:$AC$35,MATCH(L35,'DS2024'!$AB$20:$AB$35,1)+1),
INDEX('DS2024'!$AB$20:$AB$35,MATCH(L35,'DS2024'!$AB$20:$AB$35,1)):
INDEX('DS2024'!$AB$20:$AB$35,MATCH(L35,'DS2024'!$AB$20:$AB$35,1)+1)),
IF($Y$3=Database!$A$2,
_xlfn.FORECAST.LINEAR(
L35,
INDEX('DS2024'!$B$5:$B$15,MATCH(L35,'DS2024'!$A$5:$A$15,1)):
INDEX('DS2024'!$B$5:$B$15,MATCH(L35,'DS2024'!$A$5:$A$15,1)+1),
INDEX('DS2024'!$A$5:$A$15,MATCH(L35,'DS2024'!$A$5:$A$15,1)):
INDEX('DS2024'!$A$5:$A$15,MATCH(L35,'DS2024'!$A$5:$A$15,1)+1)),
IF($Y$3=Database!$A$3,
_xlfn.FORECAST.LINEAR(
L35,
INDEX('DS2024'!$E$5:$E$15,MATCH(L35,'DS2024'!$D$5:$D$15,1)):
INDEX('DS2024'!$E$5:$E$15,MATCH(L35,'DS2024'!$D$5:$D$15,1)+1),
INDEX('DS2024'!$D$5:$D$15,MATCH(L35,'DS2024'!$D$5:$D$15,1)):
INDEX('DS2024'!$D$5:$D$15,MATCH(L35,'DS2024'!$D$5:$D$15,1)+1)),
IF($Y$3=Database!$A$4,
_xlfn.FORECAST.LINEAR(
L35,
INDEX('DS2024'!$H$5:$H$15,MATCH(L35,'DS2024'!$G$5:$G$15,1)):
INDEX('DS2024'!$H$5:$H$15,MATCH(L35,'DS2024'!$G$5:$G$15,1)+1),
INDEX('DS2024'!$G$5:$G$15,MATCH(L35,'DS2024'!$G$5:$G$15,1)):
INDEX('DS2024'!$G$5:$G$15,MATCH(L35,'DS2024'!$G$5:$G$15,1)+1)),
IF($Y$3=Database!$A$5,
_xlfn.FORECAST.LINEAR(
L35,
INDEX('DS2024'!$K$5:$K$15,MATCH(L35,'DS2024'!$J$5:$J$15,1)):
INDEX('DS2024'!$K$5:$K$15,MATCH(L35,'DS2024'!$J$5:$J$15,1)+1),
INDEX('DS2024'!$J$5:$J$15,MATCH(L35,'DS2024'!$J$5:$J$15,1)):
INDEX('DS2024'!$J$5:$J$15,MATCH(L35,'DS2024'!$J$5:$J$15,1)+1)),
IF($Y$3=Database!$A$6,
_xlfn.FORECAST.LINEAR(
L35,
INDEX('DS2024'!$N$5:$N$15,MATCH(L35,'DS2024'!$M$5:$M$15,1)):
INDEX('DS2024'!$N$5:$N$15,MATCH(L35,'DS2024'!$M$5:$M$15,1)+1),
INDEX('DS2024'!$M$5:$M$15,MATCH(L35,'DS2024'!$M$5:$M$15,1)):
INDEX('DS2024'!$M$5:$M$15,MATCH(L35,'DS2024'!$M$5:$M$15,1)+1)),
IF($Y$3=Database!$A$7,
_xlfn.FORECAST.LINEAR(
L35,
INDEX('DS2024'!$Q$5:$Q$15,MATCH(L35,'DS2024'!$P$5:$P$15,1)):
INDEX('DS2024'!$Q$5:$Q$15,MATCH(L35,'DS2024'!$P$5:$P$15,1)+1),
INDEX('DS2024'!$P$5:$P$15,MATCH(L35,'DS2024'!$P$5:$P$15,1)):
INDEX('DS2024'!$P$5:$P$15,MATCH(L35,'DS2024'!$P$5:$P$15,1)+1)),
IF($Y$3=Database!$A$8,
_xlfn.FORECAST.LINEAR(
L35,
INDEX('DS2024'!$T$5:$T$15,MATCH(L35,'DS2024'!$S$5:$S$15,1)):
INDEX('DS2024'!$T$5:$T$15,MATCH(L35,'DS2024'!$S$5:$S$15,1)+1),
INDEX('DS2024'!$S$5:$S$15,MATCH(L35,'DS2024'!$S$5:$S$15,1)):
INDEX('DS2024'!$S$5:$S$15,MATCH(L35,'DS2024'!$S$5:$S$15,1)+1)),
IF($T$3=Database!$A$9,
_xlfn.FORECAST.LINEAR(
L35,
INDEX('DS2024'!$W$5:$W$15,MATCH(L35,'DS2024'!$V$5:$V$15,1)):
INDEX('DS2024'!$W$5:$W$15,MATCH(L35,'DS2024'!$V$5:$V$15,1)+1),
INDEX('DS2024'!$V$5:$V$15,MATCH(L35,'DS2024'!$V$5:$V$15,1)):
INDEX('DS2024'!$V$5:$V$15,MATCH(L35,'DS2024'!$V$5:$V$15,1)+1)),
IF($T$3=Database!$A$10,
_xlfn.FORECAST.LINEAR(
L35,
INDEX('DS2024'!$Z$5:$Z$15,MATCH(L35,'DS2024'!$Y$5:$Y$15,1)):
INDEX('DS2024'!$Z$5:$Z$15,MATCH(L35,'DS2024'!$Y$5:$Y$15,1)+1),
INDEX('DS2024'!$Y$5:$Y$15,MATCH(L35,'DS2024'!$Y$5:$Y$15,1)):
INDEX('DS2024'!$Y$5:$Y$15,MATCH(L35,'DS2024'!$Y$5:$Y$15,1)+1))
)))))))))))))))))))</f>
        <v>0.18359735274123246</v>
      </c>
      <c r="Z35" s="50">
        <f>IF($Z$3=Database!$A$11,
_xlfn.FORECAST.LINEAR(
N35,
INDEX('DS2024'!$B$20:$B$35,MATCH(N35,'DS2024'!$A$20:$A$35,1)):
INDEX('DS2024'!$B$20:$B$35,MATCH(N35,'DS2024'!$A$20:$A$35,1)+1),
INDEX('DS2024'!$A$20:$A$35,MATCH(N35,'DS2024'!$A$20:$A$35,1)):
INDEX('DS2024'!$A$20:$A$35,MATCH(N35,'DS2024'!$A$20:$A$35,1)+1)),
IF($Z$3=Database!$A$12,
_xlfn.FORECAST.LINEAR(
N35,
INDEX('DS2024'!$E$20:$E$35,MATCH(N35,'DS2024'!$D$20:$D$35,1)):
INDEX('DS2024'!$E$20:$E$35,MATCH(N35,'DS2024'!$D$20:$D$35,1)+1),
INDEX('DS2024'!$D$20:$D$35,MATCH(N35,'DS2024'!$D$20:$D$35,1)):
INDEX('DS2024'!$D$20:$D$35,MATCH(N35,'DS2024'!$D$20:$D$35,1)+1)),
IF($Z$3=Database!$A$13,
_xlfn.FORECAST.LINEAR(
N35,
INDEX('DS2024'!$H$20:$H$35,MATCH(N35,'DS2024'!$G$20:$G$35,1)):
INDEX('DS2024'!$H$20:$H$35,MATCH(N35,'DS2024'!$G$20:$G$35,1)+1),
INDEX('DS2024'!$G$20:$G$35,MATCH(N35,'DS2024'!$G$20:$G$35,1)):
INDEX('DS2024'!$G$20:$G$35,MATCH(N35,'DS2024'!$G$20:$G$35,1)+1)),
IF($Z$3=Database!$A$14,
_xlfn.FORECAST.LINEAR(
N35,
INDEX('DS2024'!$K$20:$K$35,MATCH(N35,'DS2024'!$J$20:$J$35,1)):
INDEX('DS2024'!$K$20:$K$35,MATCH(N35,'DS2024'!$J$20:$J$35,1)+1),
INDEX('DS2024'!$J$20:$J$35,MATCH(N35,'DS2024'!$J$20:$J$35,1)):
INDEX('DS2024'!$J$20:$J$35,MATCH(N35,'DS2024'!$J$20:$J$35,1)+1)),
IF($Z$3=Database!$A$15,
_xlfn.FORECAST.LINEAR(
N35,
INDEX('DS2024'!$N$20:$N$35,MATCH(N35,'DS2024'!$M$20:$M$35,1)):
INDEX('DS2024'!$N$20:$N$35,MATCH(N35,'DS2024'!$M$20:$M$35,1)+1),
INDEX('DS2024'!$M$20:$M$35,MATCH(N35,'DS2024'!$M$20:$M$35,1)):
INDEX('DS2024'!$M$20:$M$35,MATCH(N35,'DS2024'!$M$20:$M$35,1)+1)),
IF($Z$3=Database!$A$16,
_xlfn.FORECAST.LINEAR(
N35,
INDEX('DS2024'!$Q$20:$Q$35,MATCH(N35,'DS2024'!$P$20:$P$35,1)):
INDEX('DS2024'!$Q$20:$Q$35,MATCH(N35,'DS2024'!$P$20:$P$35,1)+1),
INDEX('DS2024'!$P$20:$P$35,MATCH(N35,'DS2024'!$P$20:$P$35,1)):
INDEX('DS2024'!$P$20:$P$35,MATCH(N35,'DS2024'!$P$20:$P$35,1)+1)),
IF($Z$3=Database!$A$17,
_xlfn.FORECAST.LINEAR(
N35,
INDEX('DS2024'!$T$20:$T$35,MATCH(N35,'DS2024'!$S$20:$S$35,1)):
INDEX('DS2024'!$T$20:$T$35,MATCH(N35,'DS2024'!$S$20:$S$35,1)+1),
INDEX('DS2024'!$S$20:$S$35,MATCH(N35,'DS2024'!$S$20:$S$35,1)):
INDEX('DS2024'!$S$20:$S$35,MATCH(N35,'DS2024'!$S$20:$S$35,1)+1)),
IF($Z$3=Database!$A$18,
_xlfn.FORECAST.LINEAR(
N35,
INDEX('DS2024'!$W$20:$W$35,MATCH(N35,'DS2024'!$V$20:$V$35,1)):
INDEX('DS2024'!$W$20:$W$35,MATCH(N35,'DS2024'!$V$20:$V$35,1)+1),
INDEX('DS2024'!$V$20:$V$35,MATCH(N35,'DS2024'!$V$20:$V$35,1)):
INDEX('DS2024'!$V$20:$V$35,MATCH(N35,'DS2024'!$V$20:$V$35,1)+1)),
IF($Z$3=Database!$A$19,
_xlfn.FORECAST.LINEAR(
N35,
INDEX('DS2024'!$Z$20:$Z$35,MATCH(N35,'DS2024'!$Y$20:$Y$35,1)):
INDEX('DS2024'!$Z$20:$Z$35,MATCH(N35,'DS2024'!$Y$20:$Y$35,1)+1),
INDEX('DS2024'!$Y$20:$Y$35,MATCH(N35,'DS2024'!$Y$20:$Y$35,1)):
INDEX('DS2024'!$Y$20:$Y$35,MATCH(N35,'DS2024'!$Y$20:$Y$35,1)+1)),
IF($Z$3=Database!$A$20,
_xlfn.FORECAST.LINEAR(
N35,
INDEX('DS2024'!$AC$20:$AC$35,MATCH(N35,'DS2024'!$AB$20:$AB$35,1)):
INDEX('DS2024'!$AC$20:$AC$35,MATCH(N35,'DS2024'!$AB$20:$AB$35,1)+1),
INDEX('DS2024'!$AB$20:$AB$35,MATCH(N35,'DS2024'!$AB$20:$AB$35,1)):
INDEX('DS2024'!$AB$20:$AB$35,MATCH(N35,'DS2024'!$AB$20:$AB$35,1)+1)),
IF($Z$3=Database!$A$2,
_xlfn.FORECAST.LINEAR(
N35,
INDEX('DS2024'!$B$5:$B$15,MATCH(N35,'DS2024'!$A$5:$A$15,1)):
INDEX('DS2024'!$B$5:$B$15,MATCH(N35,'DS2024'!$A$5:$A$15,1)+1),
INDEX('DS2024'!$A$5:$A$15,MATCH(N35,'DS2024'!$A$5:$A$15,1)):
INDEX('DS2024'!$A$5:$A$15,MATCH(N35,'DS2024'!$A$5:$A$15,1)+1)),
IF($Z$3=Database!$A$3,
_xlfn.FORECAST.LINEAR(
N35,
INDEX('DS2024'!$E$5:$E$15,MATCH(N35,'DS2024'!$D$5:$D$15,1)):
INDEX('DS2024'!$E$5:$E$15,MATCH(N35,'DS2024'!$D$5:$D$15,1)+1),
INDEX('DS2024'!$D$5:$D$15,MATCH(N35,'DS2024'!$D$5:$D$15,1)):
INDEX('DS2024'!$D$5:$D$15,MATCH(N35,'DS2024'!$D$5:$D$15,1)+1)),
IF($Z$3=Database!$A$4,
_xlfn.FORECAST.LINEAR(
N35,
INDEX('DS2024'!$H$5:$H$15,MATCH(N35,'DS2024'!$G$5:$G$15,1)):
INDEX('DS2024'!$H$5:$H$15,MATCH(N35,'DS2024'!$G$5:$G$15,1)+1),
INDEX('DS2024'!$G$5:$G$15,MATCH(N35,'DS2024'!$G$5:$G$15,1)):
INDEX('DS2024'!$G$5:$G$15,MATCH(N35,'DS2024'!$G$5:$G$15,1)+1)),
IF($Z$3=Database!$A$5,
_xlfn.FORECAST.LINEAR(
N35,
INDEX('DS2024'!$K$5:$K$15,MATCH(N35,'DS2024'!$J$5:$J$15,1)):
INDEX('DS2024'!$K$5:$K$15,MATCH(N35,'DS2024'!$J$5:$J$15,1)+1),
INDEX('DS2024'!$J$5:$J$15,MATCH(N35,'DS2024'!$J$5:$J$15,1)):
INDEX('DS2024'!$J$5:$J$15,MATCH(N35,'DS2024'!$J$5:$J$15,1)+1)),
IF($Z$3=Database!$A$6,
_xlfn.FORECAST.LINEAR(
N35,
INDEX('DS2024'!$N$5:$N$15,MATCH(N35,'DS2024'!$M$5:$M$15,1)):
INDEX('DS2024'!$N$5:$N$15,MATCH(N35,'DS2024'!$M$5:$M$15,1)+1),
INDEX('DS2024'!$M$5:$M$15,MATCH(N35,'DS2024'!$M$5:$M$15,1)):
INDEX('DS2024'!$M$5:$M$15,MATCH(N35,'DS2024'!$M$5:$M$15,1)+1)),
IF($Z$3=Database!$A$7,
_xlfn.FORECAST.LINEAR(
N35,
INDEX('DS2024'!$Q$5:$Q$15,MATCH(N35,'DS2024'!$P$5:$P$15,1)):
INDEX('DS2024'!$Q$5:$Q$15,MATCH(N35,'DS2024'!$P$5:$P$15,1)+1),
INDEX('DS2024'!$P$5:$P$15,MATCH(N35,'DS2024'!$P$5:$P$15,1)):
INDEX('DS2024'!$P$5:$P$15,MATCH(N35,'DS2024'!$P$5:$P$15,1)+1)),
IF($Z$3=Database!$A$8,
_xlfn.FORECAST.LINEAR(
N35,
INDEX('DS2024'!$T$5:$T$15,MATCH(N35,'DS2024'!$S$5:$S$15,1)):
INDEX('DS2024'!$T$5:$T$15,MATCH(N35,'DS2024'!$S$5:$S$15,1)+1),
INDEX('DS2024'!$S$5:$S$15,MATCH(N35,'DS2024'!$S$5:$S$15,1)):
INDEX('DS2024'!$S$5:$S$15,MATCH(N35,'DS2024'!$S$5:$S$15,1)+1)),
IF($Z$3=Database!$A$9,
_xlfn.FORECAST.LINEAR(
N35,
INDEX('DS2024'!$W$5:$W$15,MATCH(N35,'DS2024'!$V$5:$V$15,1)):
INDEX('DS2024'!$W$5:$W$15,MATCH(N35,'DS2024'!$V$5:$V$15,1)+1),
INDEX('DS2024'!$V$5:$V$15,MATCH(N35,'DS2024'!$V$5:$V$15,1)):
INDEX('DS2024'!$V$5:$V$15,MATCH(N35,'DS2024'!$V$5:$V$15,1)+1)),
IF($Z$3=Database!$A$10,
_xlfn.FORECAST.LINEAR(
N35,
INDEX('DS2024'!$Z$5:$Z$15,MATCH(N35,'DS2024'!$Y$5:$Y$15,1)):
INDEX('DS2024'!$Z$5:$Z$15,MATCH(N35,'DS2024'!$Y$5:$Y$15,1)+1),
INDEX('DS2024'!$Y$5:$Y$15,MATCH(N35,'DS2024'!$Y$5:$Y$15,1)):
INDEX('DS2024'!$Y$5:$Y$15,MATCH(N35,'DS2024'!$Y$5:$Y$15,1)+1))
)))))))))))))))))))</f>
        <v>0.10347607818058277</v>
      </c>
      <c r="AA35" s="50">
        <f>IF($AA$3=Database!$A$11,
_xlfn.FORECAST.LINEAR(
P35,
INDEX('DS2024'!$B$20:$B$35,MATCH(P35,'DS2024'!$A$20:$A$35,1)):
INDEX('DS2024'!$B$20:$B$35,MATCH(P35,'DS2024'!$A$20:$A$35,1)+1),
INDEX('DS2024'!$A$20:$A$35,MATCH(P35,'DS2024'!$A$20:$A$35,1)):
INDEX('DS2024'!$A$20:$A$35,MATCH(P35,'DS2024'!$A$20:$A$35,1)+1)),
IF($AA$3=Database!$A$12,
_xlfn.FORECAST.LINEAR(
P35,
INDEX('DS2024'!$E$20:$E$35,MATCH(P35,'DS2024'!$D$20:$D$35,1)):
INDEX('DS2024'!$E$20:$E$35,MATCH(P35,'DS2024'!$D$20:$D$35,1)+1),
INDEX('DS2024'!$D$20:$D$35,MATCH(P35,'DS2024'!$D$20:$D$35,1)):
INDEX('DS2024'!$D$20:$D$35,MATCH(P35,'DS2024'!$D$20:$D$35,1)+1)),
IF($AA$3=Database!$A$13,
_xlfn.FORECAST.LINEAR(
P35,
INDEX('DS2024'!$H$20:$H$35,MATCH(P35,'DS2024'!$G$20:$G$35,1)):
INDEX('DS2024'!$H$20:$H$35,MATCH(P35,'DS2024'!$G$20:$G$35,1)+1),
INDEX('DS2024'!$G$20:$G$35,MATCH(P35,'DS2024'!$G$20:$G$35,1)):
INDEX('DS2024'!$G$20:$G$35,MATCH(P35,'DS2024'!$G$20:$G$35,1)+1)),
IF($AA$3=Database!$A$14,
_xlfn.FORECAST.LINEAR(
P35,
INDEX('DS2024'!$K$20:$K$35,MATCH(P35,'DS2024'!$J$20:$J$35,1)):
INDEX('DS2024'!$K$20:$K$35,MATCH(P35,'DS2024'!$J$20:$J$35,1)+1),
INDEX('DS2024'!$J$20:$J$35,MATCH(P35,'DS2024'!$J$20:$J$35,1)):
INDEX('DS2024'!$J$20:$J$35,MATCH(P35,'DS2024'!$J$20:$J$35,1)+1)),
IF($AA$3=Database!$A$15,
_xlfn.FORECAST.LINEAR(
P35,
INDEX('DS2024'!$N$20:$N$35,MATCH(P35,'DS2024'!$M$20:$M$35,1)):
INDEX('DS2024'!$N$20:$N$35,MATCH(P35,'DS2024'!$M$20:$M$35,1)+1),
INDEX('DS2024'!$M$20:$M$35,MATCH(P35,'DS2024'!$M$20:$M$35,1)):
INDEX('DS2024'!$M$20:$M$35,MATCH(P35,'DS2024'!$M$20:$M$35,1)+1)),
IF($AA$3=Database!$A$16,
_xlfn.FORECAST.LINEAR(
P35,
INDEX('DS2024'!$Q$20:$Q$35,MATCH(P35,'DS2024'!$P$20:$P$35,1)):
INDEX('DS2024'!$Q$20:$Q$35,MATCH(P35,'DS2024'!$P$20:$P$35,1)+1),
INDEX('DS2024'!$P$20:$P$35,MATCH(P35,'DS2024'!$P$20:$P$35,1)):
INDEX('DS2024'!$P$20:$P$35,MATCH(P35,'DS2024'!$P$20:$P$35,1)+1)),
IF($AA$3=Database!$A$17,
_xlfn.FORECAST.LINEAR(
P35,
INDEX('DS2024'!$T$20:$T$35,MATCH(P35,'DS2024'!$S$20:$S$35,1)):
INDEX('DS2024'!$T$20:$T$35,MATCH(P35,'DS2024'!$S$20:$S$35,1)+1),
INDEX('DS2024'!$S$20:$S$35,MATCH(P35,'DS2024'!$S$20:$S$35,1)):
INDEX('DS2024'!$S$20:$S$35,MATCH(P35,'DS2024'!$S$20:$S$35,1)+1)),
IF($AA$3=Database!$A$18,
_xlfn.FORECAST.LINEAR(
P35,
INDEX('DS2024'!$W$20:$W$35,MATCH(P35,'DS2024'!$V$20:$V$35,1)):
INDEX('DS2024'!$W$20:$W$35,MATCH(P35,'DS2024'!$V$20:$V$35,1)+1),
INDEX('DS2024'!$V$20:$V$35,MATCH(P35,'DS2024'!$V$20:$V$35,1)):
INDEX('DS2024'!$V$20:$V$35,MATCH(P35,'DS2024'!$V$20:$V$35,1)+1)),
IF($AA$3=Database!$A$19,
_xlfn.FORECAST.LINEAR(
P35,
INDEX('DS2024'!$Z$20:$Z$35,MATCH(P35,'DS2024'!$Y$20:$Y$35,1)):
INDEX('DS2024'!$Z$20:$Z$35,MATCH(P35,'DS2024'!$Y$20:$Y$35,1)+1),
INDEX('DS2024'!$Y$20:$Y$35,MATCH(P35,'DS2024'!$Y$20:$Y$35,1)):
INDEX('DS2024'!$Y$20:$Y$35,MATCH(P35,'DS2024'!$Y$20:$Y$35,1)+1)),
IF($AA$3=Database!$A$20,
_xlfn.FORECAST.LINEAR(
P35,
INDEX('DS2024'!$AC$20:$AC$35,MATCH(P35,'DS2024'!$AB$20:$AB$35,1)):
INDEX('DS2024'!$AC$20:$AC$35,MATCH(P35,'DS2024'!$AB$20:$AB$35,1)+1),
INDEX('DS2024'!$AB$20:$AB$35,MATCH(P35,'DS2024'!$AB$20:$AB$35,1)):
INDEX('DS2024'!$AB$20:$AB$35,MATCH(P35,'DS2024'!$AB$20:$AB$35,1)+1)),
IF($AA$3=Database!$A$2,
_xlfn.FORECAST.LINEAR(
P35,
INDEX('DS2024'!$B$5:$B$15,MATCH(P35,'DS2024'!$A$5:$A$15,1)):
INDEX('DS2024'!$B$5:$B$15,MATCH(P35,'DS2024'!$A$5:$A$15,1)+1),
INDEX('DS2024'!$A$5:$A$15,MATCH(P35,'DS2024'!$A$5:$A$15,1)):
INDEX('DS2024'!$A$5:$A$15,MATCH(P35,'DS2024'!$A$5:$A$15,1)+1)),
IF($AA$3=Database!$A$3,
_xlfn.FORECAST.LINEAR(
P35,
INDEX('DS2024'!$E$5:$E$15,MATCH(P35,'DS2024'!$D$5:$D$15,1)):
INDEX('DS2024'!$E$5:$E$15,MATCH(P35,'DS2024'!$D$5:$D$15,1)+1),
INDEX('DS2024'!$D$5:$D$15,MATCH(P35,'DS2024'!$D$5:$D$15,1)):
INDEX('DS2024'!$D$5:$D$15,MATCH(P35,'DS2024'!$D$5:$D$15,1)+1)),
IF($AA$3=Database!$A$4,
_xlfn.FORECAST.LINEAR(
P35,
INDEX('DS2024'!$H$5:$H$15,MATCH(P35,'DS2024'!$G$5:$G$15,1)):
INDEX('DS2024'!$H$5:$H$15,MATCH(P35,'DS2024'!$G$5:$G$15,1)+1),
INDEX('DS2024'!$G$5:$G$15,MATCH(P35,'DS2024'!$G$5:$G$15,1)):
INDEX('DS2024'!$G$5:$G$15,MATCH(P35,'DS2024'!$G$5:$G$15,1)+1)),
IF($AA$3=Database!$A$5,
_xlfn.FORECAST.LINEAR(
P35,
INDEX('DS2024'!$K$5:$K$15,MATCH(P35,'DS2024'!$J$5:$J$15,1)):
INDEX('DS2024'!$K$5:$K$15,MATCH(P35,'DS2024'!$J$5:$J$15,1)+1),
INDEX('DS2024'!$J$5:$J$15,MATCH(P35,'DS2024'!$J$5:$J$15,1)):
INDEX('DS2024'!$J$5:$J$15,MATCH(P35,'DS2024'!$J$5:$J$15,1)+1)),
IF($AA$3=Database!$A$6,
_xlfn.FORECAST.LINEAR(
P35,
INDEX('DS2024'!$N$5:$N$15,MATCH(P35,'DS2024'!$M$5:$M$15,1)):
INDEX('DS2024'!$N$5:$N$15,MATCH(P35,'DS2024'!$M$5:$M$15,1)+1),
INDEX('DS2024'!$M$5:$M$15,MATCH(P35,'DS2024'!$M$5:$M$15,1)):
INDEX('DS2024'!$M$5:$M$15,MATCH(P35,'DS2024'!$M$5:$M$15,1)+1)),
IF($AA$3=Database!$A$7,
_xlfn.FORECAST.LINEAR(
P35,
INDEX('DS2024'!$Q$5:$Q$15,MATCH(P35,'DS2024'!$P$5:$P$15,1)):
INDEX('DS2024'!$Q$5:$Q$15,MATCH(P35,'DS2024'!$P$5:$P$15,1)+1),
INDEX('DS2024'!$P$5:$P$15,MATCH(P35,'DS2024'!$P$5:$P$15,1)):
INDEX('DS2024'!$P$5:$P$15,MATCH(P35,'DS2024'!$P$5:$P$15,1)+1)),
IF($AA$3=Database!$A$8,
_xlfn.FORECAST.LINEAR(
P35,
INDEX('DS2024'!$T$5:$T$15,MATCH(P35,'DS2024'!$S$5:$S$15,1)):
INDEX('DS2024'!$T$5:$T$15,MATCH(P35,'DS2024'!$S$5:$S$15,1)+1),
INDEX('DS2024'!$S$5:$S$15,MATCH(P35,'DS2024'!$S$5:$S$15,1)):
INDEX('DS2024'!$S$5:$S$15,MATCH(P35,'DS2024'!$S$5:$S$15,1)+1)),
IF($AA$3=Database!$A$9,
_xlfn.FORECAST.LINEAR(
P35,
INDEX('DS2024'!$W$5:$W$15,MATCH(P35,'DS2024'!$V$5:$V$15,1)):
INDEX('DS2024'!$W$5:$W$15,MATCH(P35,'DS2024'!$V$5:$V$15,1)+1),
INDEX('DS2024'!$V$5:$V$15,MATCH(P35,'DS2024'!$V$5:$V$15,1)):
INDEX('DS2024'!$V$5:$V$15,MATCH(P35,'DS2024'!$V$5:$V$15,1)+1)),
IF($AA$3=Database!$A$10,
_xlfn.FORECAST.LINEAR(
P35,
INDEX('DS2024'!$Z$5:$Z$15,MATCH(P35,'DS2024'!$Y$5:$Y$15,1)):
INDEX('DS2024'!$Z$5:$Z$15,MATCH(P35,'DS2024'!$Y$5:$Y$15,1)+1),
INDEX('DS2024'!$Y$5:$Y$15,MATCH(P35,'DS2024'!$Y$5:$Y$15,1)):
INDEX('DS2024'!$Y$5:$Y$15,MATCH(P35,'DS2024'!$Y$5:$Y$15,1)+1))
)))))))))))))))))))</f>
        <v>0.10396906351173109</v>
      </c>
      <c r="AB35" s="50">
        <f>IF($AB$3=Database!$A$11,
_xlfn.FORECAST.LINEAR(
R35,
INDEX('DS2024'!$B$20:$B$35,MATCH(R35,'DS2024'!$A$20:$A$35,1)):
INDEX('DS2024'!$B$20:$B$35,MATCH(R35,'DS2024'!$A$20:$A$35,1)+1),
INDEX('DS2024'!$A$20:$A$35,MATCH(R35,'DS2024'!$A$20:$A$35,1)):
INDEX('DS2024'!$A$20:$A$35,MATCH(R35,'DS2024'!$A$20:$A$35,1)+1)),
IF($AB$3=Database!$A$12,
_xlfn.FORECAST.LINEAR(
R35,
INDEX('DS2024'!$E$20:$E$35,MATCH(R35,'DS2024'!$D$20:$D$35,1)):
INDEX('DS2024'!$E$20:$E$35,MATCH(R35,'DS2024'!$D$20:$D$35,1)+1),
INDEX('DS2024'!$D$20:$D$35,MATCH(R35,'DS2024'!$D$20:$D$35,1)):
INDEX('DS2024'!$D$20:$D$35,MATCH(R35,'DS2024'!$D$20:$D$35,1)+1)),
IF($AB$3=Database!$A$13,
_xlfn.FORECAST.LINEAR(
R35,
INDEX('DS2024'!$H$20:$H$35,MATCH(R35,'DS2024'!$G$20:$G$35,1)):
INDEX('DS2024'!$H$20:$H$35,MATCH(R35,'DS2024'!$G$20:$G$35,1)+1),
INDEX('DS2024'!$G$20:$G$35,MATCH(R35,'DS2024'!$G$20:$G$35,1)):
INDEX('DS2024'!$G$20:$G$35,MATCH(R35,'DS2024'!$G$20:$G$35,1)+1)),
IF($AB$3=Database!$A$14,
_xlfn.FORECAST.LINEAR(
R35,
INDEX('DS2024'!$K$20:$K$35,MATCH(R35,'DS2024'!$J$20:$J$35,1)):
INDEX('DS2024'!$K$20:$K$35,MATCH(R35,'DS2024'!$J$20:$J$35,1)+1),
INDEX('DS2024'!$J$20:$J$35,MATCH(R35,'DS2024'!$J$20:$J$35,1)):
INDEX('DS2024'!$J$20:$J$35,MATCH(R35,'DS2024'!$J$20:$J$35,1)+1)),
IF($AB$3=Database!$A$15,
_xlfn.FORECAST.LINEAR(
R35,
INDEX('DS2024'!$N$20:$N$35,MATCH(R35,'DS2024'!$M$20:$M$35,1)):
INDEX('DS2024'!$N$20:$N$35,MATCH(R35,'DS2024'!$M$20:$M$35,1)+1),
INDEX('DS2024'!$M$20:$M$35,MATCH(R35,'DS2024'!$M$20:$M$35,1)):
INDEX('DS2024'!$M$20:$M$35,MATCH(R35,'DS2024'!$M$20:$M$35,1)+1)),
IF($AB$3=Database!$A$16,
_xlfn.FORECAST.LINEAR(
R35,
INDEX('DS2024'!$Q$20:$Q$35,MATCH(R35,'DS2024'!$P$20:$P$35,1)):
INDEX('DS2024'!$Q$20:$Q$35,MATCH(R35,'DS2024'!$P$20:$P$35,1)+1),
INDEX('DS2024'!$P$20:$P$35,MATCH(R35,'DS2024'!$P$20:$P$35,1)):
INDEX('DS2024'!$P$20:$P$35,MATCH(R35,'DS2024'!$P$20:$P$35,1)+1)),
IF($AB$3=Database!$A$17,
_xlfn.FORECAST.LINEAR(
R35,
INDEX('DS2024'!$T$20:$T$35,MATCH(R35,'DS2024'!$S$20:$S$35,1)):
INDEX('DS2024'!$T$20:$T$35,MATCH(R35,'DS2024'!$S$20:$S$35,1)+1),
INDEX('DS2024'!$S$20:$S$35,MATCH(R35,'DS2024'!$S$20:$S$35,1)):
INDEX('DS2024'!$S$20:$S$35,MATCH(R35,'DS2024'!$S$20:$S$35,1)+1)),
IF($AB$3=Database!$A$18,
_xlfn.FORECAST.LINEAR(
R35,
INDEX('DS2024'!$W$20:$W$35,MATCH(R35,'DS2024'!$V$20:$V$35,1)):
INDEX('DS2024'!$W$20:$W$35,MATCH(R35,'DS2024'!$V$20:$V$35,1)+1),
INDEX('DS2024'!$V$20:$V$35,MATCH(R35,'DS2024'!$V$20:$V$35,1)):
INDEX('DS2024'!$V$20:$V$35,MATCH(R35,'DS2024'!$V$20:$V$35,1)+1)),
IF($AB$3=Database!$A$19,
_xlfn.FORECAST.LINEAR(
R35,
INDEX('DS2024'!$Z$20:$Z$35,MATCH(R35,'DS2024'!$Y$20:$Y$35,1)):
INDEX('DS2024'!$Z$20:$Z$35,MATCH(R35,'DS2024'!$Y$20:$Y$35,1)+1),
INDEX('DS2024'!$Y$20:$Y$35,MATCH(R35,'DS2024'!$Y$20:$Y$35,1)):
INDEX('DS2024'!$Y$20:$Y$35,MATCH(R35,'DS2024'!$Y$20:$Y$35,1)+1)),
IF($AB$3=Database!$A$20,
_xlfn.FORECAST.LINEAR(
R35,
INDEX('DS2024'!$AC$20:$AC$35,MATCH(R35,'DS2024'!$AB$20:$AB$35,1)):
INDEX('DS2024'!$AC$20:$AC$35,MATCH(R35,'DS2024'!$AB$20:$AB$35,1)+1),
INDEX('DS2024'!$AB$20:$AB$35,MATCH(R35,'DS2024'!$AB$20:$AB$35,1)):
INDEX('DS2024'!$AB$20:$AB$35,MATCH(R35,'DS2024'!$AB$20:$AB$35,1)+1)),
IF($AB$3=Database!$A$2,
_xlfn.FORECAST.LINEAR(
R35,
INDEX('DS2024'!$B$5:$B$15,MATCH(R35,'DS2024'!$A$5:$A$15,1)):
INDEX('DS2024'!$B$5:$B$15,MATCH(R35,'DS2024'!$A$5:$A$15,1)+1),
INDEX('DS2024'!$A$5:$A$15,MATCH(R35,'DS2024'!$A$5:$A$15,1)):
INDEX('DS2024'!$A$5:$A$15,MATCH(R35,'DS2024'!$A$5:$A$15,1)+1)),
IF($AB$3=Database!$A$3,
_xlfn.FORECAST.LINEAR(
R35,
INDEX('DS2024'!$E$5:$E$15,MATCH(R35,'DS2024'!$D$5:$D$15,1)):
INDEX('DS2024'!$E$5:$E$15,MATCH(R35,'DS2024'!$D$5:$D$15,1)+1),
INDEX('DS2024'!$D$5:$D$15,MATCH(R35,'DS2024'!$D$5:$D$15,1)):
INDEX('DS2024'!$D$5:$D$15,MATCH(R35,'DS2024'!$D$5:$D$15,1)+1)),
IF($AB$3=Database!$A$4,
_xlfn.FORECAST.LINEAR(
R35,
INDEX('DS2024'!$H$5:$H$15,MATCH(R35,'DS2024'!$G$5:$G$15,1)):
INDEX('DS2024'!$H$5:$H$15,MATCH(R35,'DS2024'!$G$5:$G$15,1)+1),
INDEX('DS2024'!$G$5:$G$15,MATCH(R35,'DS2024'!$G$5:$G$15,1)):
INDEX('DS2024'!$G$5:$G$15,MATCH(R35,'DS2024'!$G$5:$G$15,1)+1)),
IF($AB$3=Database!$A$5,
_xlfn.FORECAST.LINEAR(
R35,
INDEX('DS2024'!$K$5:$K$15,MATCH(R35,'DS2024'!$J$5:$J$15,1)):
INDEX('DS2024'!$K$5:$K$15,MATCH(R35,'DS2024'!$J$5:$J$15,1)+1),
INDEX('DS2024'!$J$5:$J$15,MATCH(R35,'DS2024'!$J$5:$J$15,1)):
INDEX('DS2024'!$J$5:$J$15,MATCH(R35,'DS2024'!$J$5:$J$15,1)+1)),
IF($AB$3=Database!$A$6,
_xlfn.FORECAST.LINEAR(
R35,
INDEX('DS2024'!$N$5:$N$15,MATCH(R35,'DS2024'!$M$5:$M$15,1)):
INDEX('DS2024'!$N$5:$N$15,MATCH(R35,'DS2024'!$M$5:$M$15,1)+1),
INDEX('DS2024'!$M$5:$M$15,MATCH(R35,'DS2024'!$M$5:$M$15,1)):
INDEX('DS2024'!$M$5:$M$15,MATCH(R35,'DS2024'!$M$5:$M$15,1)+1)),
IF($AB$3=Database!$A$7,
_xlfn.FORECAST.LINEAR(
R35,
INDEX('DS2024'!$Q$5:$Q$15,MATCH(R35,'DS2024'!$P$5:$P$15,1)):
INDEX('DS2024'!$Q$5:$Q$15,MATCH(R35,'DS2024'!$P$5:$P$15,1)+1),
INDEX('DS2024'!$P$5:$P$15,MATCH(R35,'DS2024'!$P$5:$P$15,1)):
INDEX('DS2024'!$P$5:$P$15,MATCH(R35,'DS2024'!$P$5:$P$15,1)+1)),
IF($AB$3=Database!$A$8,
_xlfn.FORECAST.LINEAR(
R35,
INDEX('DS2024'!$T$5:$T$15,MATCH(R35,'DS2024'!$S$5:$S$15,1)):
INDEX('DS2024'!$T$5:$T$15,MATCH(R35,'DS2024'!$S$5:$S$15,1)+1),
INDEX('DS2024'!$S$5:$S$15,MATCH(R35,'DS2024'!$S$5:$S$15,1)):
INDEX('DS2024'!$S$5:$S$15,MATCH(R35,'DS2024'!$S$5:$S$15,1)+1)),
IF($AB$3=Database!$A$9,
_xlfn.FORECAST.LINEAR(
R35,
INDEX('DS2024'!$W$5:$W$15,MATCH(R35,'DS2024'!$V$5:$V$15,1)):
INDEX('DS2024'!$W$5:$W$15,MATCH(R35,'DS2024'!$V$5:$V$15,1)+1),
INDEX('DS2024'!$V$5:$V$15,MATCH(R35,'DS2024'!$V$5:$V$15,1)):
INDEX('DS2024'!$V$5:$V$15,MATCH(R35,'DS2024'!$V$5:$V$15,1)+1)),
IF($AB$3=Database!$A$10,
_xlfn.FORECAST.LINEAR(
R35,
INDEX('DS2024'!$Z$5:$Z$15,MATCH(R35,'DS2024'!$Y$5:$Y$15,1)):
INDEX('DS2024'!$Z$5:$Z$15,MATCH(R35,'DS2024'!$Y$5:$Y$15,1)+1),
INDEX('DS2024'!$Y$5:$Y$15,MATCH(R35,'DS2024'!$Y$5:$Y$15,1)):
INDEX('DS2024'!$Y$5:$Y$15,MATCH(R35,'DS2024'!$Y$5:$Y$15,1)+1))
)))))))))))))))))))</f>
        <v>0.10503729165833967</v>
      </c>
      <c r="AC35" s="82">
        <f t="shared" si="0"/>
        <v>0.46500963536458539</v>
      </c>
      <c r="AD35" s="82">
        <f t="shared" si="1"/>
        <v>0.46583460994838882</v>
      </c>
      <c r="AE35" s="82">
        <f t="shared" si="2"/>
        <v>0.33702899662607322</v>
      </c>
      <c r="AF35" s="82">
        <f t="shared" si="3"/>
        <v>0.46509525875631458</v>
      </c>
      <c r="AG35" s="82">
        <f t="shared" si="4"/>
        <v>0.46359345164741383</v>
      </c>
      <c r="AH35" s="82">
        <f t="shared" si="5"/>
        <v>0.20115631726663993</v>
      </c>
      <c r="AI35" s="82">
        <f t="shared" si="6"/>
        <v>0.46315310277566368</v>
      </c>
      <c r="AJ35" s="83">
        <f t="shared" si="7"/>
        <v>0.46375178696704</v>
      </c>
      <c r="AK35" s="83">
        <f t="shared" si="8"/>
        <v>0.4650490493068099</v>
      </c>
      <c r="AL35" s="42"/>
      <c r="AM35" s="42"/>
      <c r="AN35" s="42"/>
      <c r="AO35" s="42"/>
      <c r="AP35" s="42"/>
      <c r="AQ35" s="42"/>
      <c r="AR35" s="42"/>
      <c r="AS35" s="42"/>
      <c r="AT35" s="42"/>
      <c r="BD35" s="83" t="e">
        <f>#REF!/10</f>
        <v>#REF!</v>
      </c>
      <c r="BE35" s="83" t="e">
        <f>#REF!/10</f>
        <v>#REF!</v>
      </c>
      <c r="BF35" s="83" t="e">
        <f>#REF!/10</f>
        <v>#REF!</v>
      </c>
      <c r="BG35" s="83" t="e">
        <f>#REF!/10</f>
        <v>#REF!</v>
      </c>
      <c r="BH35" s="83">
        <f t="shared" si="9"/>
        <v>0</v>
      </c>
      <c r="BI35" s="83">
        <f t="shared" si="10"/>
        <v>0</v>
      </c>
      <c r="BJ35" s="83">
        <f t="shared" si="11"/>
        <v>0</v>
      </c>
      <c r="BK35" s="83">
        <f t="shared" si="12"/>
        <v>0</v>
      </c>
      <c r="BL35" s="83">
        <f t="shared" si="13"/>
        <v>0</v>
      </c>
    </row>
    <row r="36" spans="1:64" ht="14.25" customHeight="1">
      <c r="A36" s="31">
        <v>30</v>
      </c>
      <c r="B36" s="42">
        <f>'Evaluasi 100 C'!B36</f>
        <v>109.04300000000001</v>
      </c>
      <c r="C36" s="42">
        <f>'Evaluasi 100 C'!C36</f>
        <v>-0.36004175164967006</v>
      </c>
      <c r="D36" s="42">
        <f>'Evaluasi 100 C'!E36</f>
        <v>110.023</v>
      </c>
      <c r="E36" s="42">
        <f>'Evaluasi 100 C'!F36</f>
        <v>-0.36015932813437307</v>
      </c>
      <c r="F36" s="42">
        <f>'Evaluasi 100 C'!H36</f>
        <v>108.782</v>
      </c>
      <c r="G36" s="42">
        <f>'Evaluasi 100 C'!I36</f>
        <v>-0.23259171951657293</v>
      </c>
      <c r="H36" s="42">
        <f>'Evaluasi 100 C'!K36</f>
        <v>109.227</v>
      </c>
      <c r="I36" s="42">
        <f>'Evaluasi 100 C'!L36</f>
        <v>-0.36006382723455305</v>
      </c>
      <c r="J36" s="42">
        <f>'Evaluasi 100 C'!N36</f>
        <v>107.57299999999999</v>
      </c>
      <c r="K36" s="42">
        <f>'Evaluasi 100 C'!O36</f>
        <v>-0.35986538692261544</v>
      </c>
      <c r="L36" s="42">
        <f>'Evaluasi 100 C'!Q36</f>
        <v>108.985</v>
      </c>
      <c r="M36" s="42">
        <f>'Evaluasi 100 C'!R36</f>
        <v>-1.8757430488974103E-2</v>
      </c>
      <c r="N36" s="42">
        <f>'Evaluasi 100 C'!T36</f>
        <v>106.934</v>
      </c>
      <c r="O36" s="42">
        <f>'Evaluasi 100 C'!U36</f>
        <v>-0.35978872225554887</v>
      </c>
      <c r="P36" s="42">
        <f>'Evaluasi 100 C'!W36</f>
        <v>107.67400000000001</v>
      </c>
      <c r="Q36" s="42">
        <f>'Evaluasi 100 C'!X36</f>
        <v>-0.35987750449910016</v>
      </c>
      <c r="R36" s="42">
        <f>'Evaluasi 100 C'!Z36</f>
        <v>109.001</v>
      </c>
      <c r="S36" s="50">
        <f>'Evaluasi 100 C'!AA36</f>
        <v>-0.36003671265746845</v>
      </c>
      <c r="T36" s="50">
        <f>IF($T$3=Database!$A$11,
_xlfn.FORECAST.LINEAR(
B36,
INDEX('DS2024'!$B$20:$B$35,MATCH(B36,'DS2024'!$A$20:$A$35,1)):
INDEX('DS2024'!$B$20:$B$35,MATCH(B36,'DS2024'!$A$20:$A$35,1)+1),
INDEX('DS2024'!$A$20:$A$35,MATCH(B36,'DS2024'!$A$20:$A$35,1)):
INDEX('DS2024'!$A$20:$A$35,MATCH(B36,'DS2024'!$A$20:$A$35,1)+1)),
IF($T$3=Database!$A$12,
_xlfn.FORECAST.LINEAR(
B36,
INDEX('DS2024'!$E$20:$E$35,MATCH(B36,'DS2024'!$D$20:$D$35,1)):
INDEX('DS2024'!$E$20:$E$35,MATCH(B36,'DS2024'!$D$20:$D$35,1)+1),
INDEX('DS2024'!$D$20:$D$35,MATCH(B36,'DS2024'!$D$20:$D$35,1)):
INDEX('DS2024'!$D$20:$D$35,MATCH(B36,'DS2024'!$D$20:$D$35,1)+1)),
IF($T$3=Database!$A$13,
_xlfn.FORECAST.LINEAR(
B36,
INDEX('DS2024'!$H$20:$H$35,MATCH(B36,'DS2024'!$G$20:$G$35,1)):
INDEX('DS2024'!$H$20:$H$35,MATCH(B36,'DS2024'!$G$20:$G$35,1)+1),
INDEX('DS2024'!$G$20:$G$35,MATCH(B36,'DS2024'!$G$20:$G$35,1)):
INDEX('DS2024'!$G$20:$G$35,MATCH(B36,'DS2024'!$G$20:$G$35,1)+1)),
IF($T$3=Database!$A$14,
_xlfn.FORECAST.LINEAR(
B36,
INDEX('DS2024'!$K$20:$K$35,MATCH(B36,'DS2024'!$J$20:$J$35,1)):
INDEX('DS2024'!$K$20:$K$35,MATCH(B36,'DS2024'!$J$20:$J$35,1)+1),
INDEX('DS2024'!$J$20:$J$35,MATCH(B36,'DS2024'!$J$20:$J$35,1)):
INDEX('DS2024'!$J$20:$J$35,MATCH(B36,'DS2024'!$J$20:$J$35,1)+1)),
IF($T$3=Database!$A$15,
_xlfn.FORECAST.LINEAR(
B36,
INDEX('DS2024'!$N$20:$N$35,MATCH(B36,'DS2024'!$M$20:$M$35,1)):
INDEX('DS2024'!$N$20:$N$35,MATCH(B36,'DS2024'!$M$20:$M$35,1)+1),
INDEX('DS2024'!$M$20:$M$35,MATCH(B36,'DS2024'!$M$20:$M$35,1)):
INDEX('DS2024'!$M$20:$M$35,MATCH(B36,'DS2024'!$M$20:$M$35,1)+1)),
IF($T$3=Database!$A$16,
_xlfn.FORECAST.LINEAR(
B36,
INDEX('DS2024'!$Q$20:$Q$35,MATCH(B36,'DS2024'!$P$20:$P$35,1)):
INDEX('DS2024'!$Q$20:$Q$35,MATCH(B36,'DS2024'!$P$20:$P$35,1)+1),
INDEX('DS2024'!$P$20:$P$35,MATCH(B36,'DS2024'!$P$20:$P$35,1)):
INDEX('DS2024'!$P$20:$P$35,MATCH(B36,'DS2024'!$P$20:$P$35,1)+1)),
IF($T$3=Database!$A$17,
_xlfn.FORECAST.LINEAR(
B36,
INDEX('DS2024'!$T$20:$T$35,MATCH(B36,'DS2024'!$S$20:$S$35,1)):
INDEX('DS2024'!$T$20:$T$35,MATCH(B36,'DS2024'!$S$20:$S$35,1)+1),
INDEX('DS2024'!$S$20:$S$35,MATCH(B36,'DS2024'!$S$20:$S$35,1)):
INDEX('DS2024'!$S$20:$S$35,MATCH(B36,'DS2024'!$S$20:$S$35,1)+1)),
IF($T$3=Database!$A$18,
_xlfn.FORECAST.LINEAR(
B36,
INDEX('DS2024'!$W$20:$W$35,MATCH(B36,'DS2024'!$V$20:$V$35,1)):
INDEX('DS2024'!$W$20:$W$35,MATCH(B36,'DS2024'!$V$20:$V$35,1)+1),
INDEX('DS2024'!$V$20:$V$35,MATCH(B36,'DS2024'!$V$20:$V$35,1)):
INDEX('DS2024'!$V$20:$V$35,MATCH(B36,'DS2024'!$V$20:$V$35,1)+1)),
IF($T$3=Database!$A$19,
_xlfn.FORECAST.LINEAR(
B36,
INDEX('DS2024'!$Z$20:$Z$35,MATCH(B36,'DS2024'!$Y$20:$Y$35,1)):
INDEX('DS2024'!$Z$20:$Z$35,MATCH(B36,'DS2024'!$Y$20:$Y$35,1)+1),
INDEX('DS2024'!$Y$20:$Y$35,MATCH(B36,'DS2024'!$Y$20:$Y$35,1)):
INDEX('DS2024'!$Y$20:$Y$35,MATCH(B36,'DS2024'!$Y$20:$Y$35,1)+1)),
IF($T$3=Database!$A$20,
_xlfn.FORECAST.LINEAR(
B36,
INDEX('DS2024'!$AC$20:$AC$35,MATCH(B36,'DS2024'!$AB$20:$AB$35,1)):
INDEX('DS2024'!$AC$20:$AC$35,MATCH(B36,'DS2024'!$AB$20:$AB$35,1)+1),
INDEX('DS2024'!$AB$20:$AB$35,MATCH(B36,'DS2024'!$AB$20:$AB$35,1)):
INDEX('DS2024'!$AB$20:$AB$35,MATCH(B36,'DS2024'!$AB$20:$AB$35,1)+1)),
IF($T$3=Database!$A$2,
_xlfn.FORECAST.LINEAR(
B36,
INDEX('DS2024'!$B$5:$B$15,MATCH(B36,'DS2024'!$A$5:$A$15,1)):
INDEX('DS2024'!$B$5:$B$15,MATCH(B36,'DS2024'!$A$5:$A$15,1)+1),
INDEX('DS2024'!$A$5:$A$15,MATCH(B36,'DS2024'!$A$5:$A$15,1)):
INDEX('DS2024'!$A$5:$A$15,MATCH(B36,'DS2024'!$A$5:$A$15,1)+1)),
IF($T$3=Database!$A$3,
_xlfn.FORECAST.LINEAR(
B36,
INDEX('DS2024'!$E$5:$E$15,MATCH(B36,'DS2024'!$D$5:$D$15,1)):
INDEX('DS2024'!$E$5:$E$15,MATCH(B36,'DS2024'!$D$5:$D$15,1)+1),
INDEX('DS2024'!$D$5:$D$15,MATCH(B36,'DS2024'!$D$5:$D$15,1)):
INDEX('DS2024'!$D$5:$D$15,MATCH(B36,'DS2024'!$D$5:$D$15,1)+1)),
IF($T$3=Database!$A$4,
_xlfn.FORECAST.LINEAR(
B36,
INDEX('DS2024'!$H$5:$H$15,MATCH(B36,'DS2024'!$G$5:$G$15,1)):
INDEX('DS2024'!$H$5:$H$15,MATCH(B36,'DS2024'!$G$5:$G$15,1)+1),
INDEX('DS2024'!$G$5:$G$15,MATCH(B36,'DS2024'!$G$5:$G$15,1)):
INDEX('DS2024'!$G$5:$G$15,MATCH(B36,'DS2024'!$G$5:$G$15,1)+1)),
IF($T$3=Database!$A$5,
_xlfn.FORECAST.LINEAR(
B36,
INDEX('DS2024'!$K$5:$K$15,MATCH(B36,'DS2024'!$J$5:$J$15,1)):
INDEX('DS2024'!$K$5:$K$15,MATCH(B36,'DS2024'!$J$5:$J$15,1)+1),
INDEX('DS2024'!$J$5:$J$15,MATCH(B36,'DS2024'!$J$5:$J$15,1)):
INDEX('DS2024'!$J$5:$J$15,MATCH(B36,'DS2024'!$J$5:$J$15,1)+1)),
IF($T$3=Database!$A$6,
_xlfn.FORECAST.LINEAR(
B36,
INDEX('DS2024'!$N$5:$N$15,MATCH(B36,'DS2024'!$M$5:$M$15,1)):
INDEX('DS2024'!$N$5:$N$15,MATCH(B36,'DS2024'!$M$5:$M$15,1)+1),
INDEX('DS2024'!$M$5:$M$15,MATCH(B36,'DS2024'!$M$5:$M$15,1)):
INDEX('DS2024'!$M$5:$M$15,MATCH(B36,'DS2024'!$M$5:$M$15,1)+1)),
IF($T$3=Database!$A$7,
_xlfn.FORECAST.LINEAR(
B36,
INDEX('DS2024'!$Q$5:$Q$15,MATCH(B36,'DS2024'!$P$5:$P$15,1)):
INDEX('DS2024'!$Q$5:$Q$15,MATCH(B36,'DS2024'!$P$5:$P$15,1)+1),
INDEX('DS2024'!$P$5:$P$15,MATCH(B36,'DS2024'!$P$5:$P$15,1)):
INDEX('DS2024'!$P$5:$P$15,MATCH(B36,'DS2024'!$P$5:$P$15,1)+1)),
IF($T$3=Database!$A$8,
_xlfn.FORECAST.LINEAR(
B36,
INDEX('DS2024'!$T$5:$T$15,MATCH(B36,'DS2024'!$S$5:$S$15,1)):
INDEX('DS2024'!$T$5:$T$15,MATCH(B36,'DS2024'!$S$5:$S$15,1)+1),
INDEX('DS2024'!$S$5:$S$15,MATCH(B36,'DS2024'!$S$5:$S$15,1)):
INDEX('DS2024'!$S$5:$S$15,MATCH(B36,'DS2024'!$S$5:$S$15,1)+1)),
IF($T$3=Database!$A$9,
_xlfn.FORECAST.LINEAR(
B36,
INDEX('DS2024'!$W$5:$W$15,MATCH(B36,'DS2024'!$V$5:$V$15,1)):
INDEX('DS2024'!$W$5:$W$15,MATCH(B36,'DS2024'!$V$5:$V$15,1)+1),
INDEX('DS2024'!$V$5:$V$15,MATCH(B36,'DS2024'!$V$5:$V$15,1)):
INDEX('DS2024'!$V$5:$V$15,MATCH(B36,'DS2024'!$V$5:$V$15,1)+1)),
IF($T$3=Database!$A$10,
_xlfn.FORECAST.LINEAR(
B36,
INDEX('DS2024'!$Z$5:$Z$15,MATCH(B36,'DS2024'!$Y$5:$Y$15,1)):
INDEX('DS2024'!$Z$5:$Z$15,MATCH(B36,'DS2024'!$Y$5:$Y$15,1)+1),
INDEX('DS2024'!$Y$5:$Y$15,MATCH(B36,'DS2024'!$Y$5:$Y$15,1)):
INDEX('DS2024'!$Y$5:$Y$15,MATCH(B36,'DS2024'!$Y$5:$Y$15,1)+1))
)))))))))))))))))))</f>
        <v>0.10517718533914226</v>
      </c>
      <c r="U36" s="50">
        <f>IF($U$3=Database!$A$11,
_xlfn.FORECAST.LINEAR(
D36,
INDEX('DS2024'!$B$20:$B$35,MATCH(D36,'DS2024'!$A$20:$A$35,1)):
INDEX('DS2024'!$B$20:$B$35,MATCH(D36,'DS2024'!$A$20:$A$35,1)+1),
INDEX('DS2024'!$A$20:$A$35,MATCH(D36,'DS2024'!$A$20:$A$35,1)):
INDEX('DS2024'!$A$20:$A$35,MATCH(D36,'DS2024'!$A$20:$A$35,1)+1)),
IF($U$3=Database!$A$12,
_xlfn.FORECAST.LINEAR(
D36,
INDEX('DS2024'!$E$20:$E$35,MATCH(D36,'DS2024'!$D$20:$D$35,1)):
INDEX('DS2024'!$E$20:$E$35,MATCH(D36,'DS2024'!$D$20:$D$35,1)+1),
INDEX('DS2024'!$D$20:$D$35,MATCH(D36,'DS2024'!$D$20:$D$35,1)):
INDEX('DS2024'!$D$20:$D$35,MATCH(D36,'DS2024'!$D$20:$D$35,1)+1)),
IF($U$3=Database!$A$13,
_xlfn.FORECAST.LINEAR(
D36,
INDEX('DS2024'!$H$20:$H$35,MATCH(D36,'DS2024'!$G$20:$G$35,1)):
INDEX('DS2024'!$H$20:$H$35,MATCH(D36,'DS2024'!$G$20:$G$35,1)+1),
INDEX('DS2024'!$G$20:$G$35,MATCH(D36,'DS2024'!$G$20:$G$35,1)):
INDEX('DS2024'!$G$20:$G$35,MATCH(D36,'DS2024'!$G$20:$G$35,1)+1)),
IF($U$3=Database!$A$14,
_xlfn.FORECAST.LINEAR(
D36,
INDEX('DS2024'!$K$20:$K$35,MATCH(D36,'DS2024'!$J$20:$J$35,1)):
INDEX('DS2024'!$K$20:$K$35,MATCH(D36,'DS2024'!$J$20:$J$35,1)+1),
INDEX('DS2024'!$J$20:$J$35,MATCH(D36,'DS2024'!$J$20:$J$35,1)):
INDEX('DS2024'!$J$20:$J$35,MATCH(D36,'DS2024'!$J$20:$J$35,1)+1)),
IF($U$3=Database!$A$15,
_xlfn.FORECAST.LINEAR(
D36,
INDEX('DS2024'!$N$20:$N$35,MATCH(D36,'DS2024'!$M$20:$M$35,1)):
INDEX('DS2024'!$N$20:$N$35,MATCH(D36,'DS2024'!$M$20:$M$35,1)+1),
INDEX('DS2024'!$M$20:$M$35,MATCH(D36,'DS2024'!$M$20:$M$35,1)):
INDEX('DS2024'!$M$20:$M$35,MATCH(D36,'DS2024'!$M$20:$M$35,1)+1)),
IF($U$3=Database!$A$16,
_xlfn.FORECAST.LINEAR(
D36,
INDEX('DS2024'!$Q$20:$Q$35,MATCH(D36,'DS2024'!$P$20:$P$35,1)):
INDEX('DS2024'!$Q$20:$Q$35,MATCH(D36,'DS2024'!$P$20:$P$35,1)+1),
INDEX('DS2024'!$P$20:$P$35,MATCH(D36,'DS2024'!$P$20:$P$35,1)):
INDEX('DS2024'!$P$20:$P$35,MATCH(D36,'DS2024'!$P$20:$P$35,1)+1)),
IF($U$3=Database!$A$17,
_xlfn.FORECAST.LINEAR(
D36,
INDEX('DS2024'!$T$20:$T$35,MATCH(D36,'DS2024'!$S$20:$S$35,1)):
INDEX('DS2024'!$T$20:$T$35,MATCH(D36,'DS2024'!$S$20:$S$35,1)+1),
INDEX('DS2024'!$S$20:$S$35,MATCH(D36,'DS2024'!$S$20:$S$35,1)):
INDEX('DS2024'!$S$20:$S$35,MATCH(D36,'DS2024'!$S$20:$S$35,1)+1)),
IF($U$3=Database!$A$18,
_xlfn.FORECAST.LINEAR(
D36,
INDEX('DS2024'!$W$20:$W$35,MATCH(D36,'DS2024'!$V$20:$V$35,1)):
INDEX('DS2024'!$W$20:$W$35,MATCH(D36,'DS2024'!$V$20:$V$35,1)+1),
INDEX('DS2024'!$V$20:$V$35,MATCH(D36,'DS2024'!$V$20:$V$35,1)):
INDEX('DS2024'!$V$20:$V$35,MATCH(D36,'DS2024'!$V$20:$V$35,1)+1)),
IF($U$3=Database!$A$19,
_xlfn.FORECAST.LINEAR(
D36,
INDEX('DS2024'!$Z$20:$Z$35,MATCH(D36,'DS2024'!$Y$20:$Y$35,1)):
INDEX('DS2024'!$Z$20:$Z$35,MATCH(D36,'DS2024'!$Y$20:$Y$35,1)+1),
INDEX('DS2024'!$Y$20:$Y$35,MATCH(D36,'DS2024'!$Y$20:$Y$35,1)):
INDEX('DS2024'!$Y$20:$Y$35,MATCH(D36,'DS2024'!$Y$20:$Y$35,1)+1)),
IF($U$3=Database!$A$20,
_xlfn.FORECAST.LINEAR(
D36,
INDEX('DS2024'!$AC$20:$AC$35,MATCH(D36,'DS2024'!$AB$20:$AB$35,1)):
INDEX('DS2024'!$AC$20:$AC$35,MATCH(D36,'DS2024'!$AB$20:$AB$35,1)+1),
INDEX('DS2024'!$AB$20:$AB$35,MATCH(D36,'DS2024'!$AB$20:$AB$35,1)):
INDEX('DS2024'!$AB$20:$AB$35,MATCH(D36,'DS2024'!$AB$20:$AB$35,1)+1)),
IF($U$3=Database!$A$2,
_xlfn.FORECAST.LINEAR(
D36,
INDEX('DS2024'!$B$5:$B$15,MATCH(D36,'DS2024'!$A$5:$A$15,1)):
INDEX('DS2024'!$B$5:$B$15,MATCH(D36,'DS2024'!$A$5:$A$15,1)+1),
INDEX('DS2024'!$A$5:$A$15,MATCH(D36,'DS2024'!$A$5:$A$15,1)):
INDEX('DS2024'!$A$5:$A$15,MATCH(D36,'DS2024'!$A$5:$A$15,1)+1)),
IF($U$3=Database!$A$3,
_xlfn.FORECAST.LINEAR(
D36,
INDEX('DS2024'!$E$5:$E$15,MATCH(D36,'DS2024'!$D$5:$D$15,1)):
INDEX('DS2024'!$E$5:$E$15,MATCH(D36,'DS2024'!$D$5:$D$15,1)+1),
INDEX('DS2024'!$D$5:$D$15,MATCH(D36,'DS2024'!$D$5:$D$15,1)):
INDEX('DS2024'!$D$5:$D$15,MATCH(D36,'DS2024'!$D$5:$D$15,1)+1)),
IF($U$3=Database!$A$4,
_xlfn.FORECAST.LINEAR(
D36,
INDEX('DS2024'!$H$5:$H$15,MATCH(D36,'DS2024'!$G$5:$G$15,1)):
INDEX('DS2024'!$H$5:$H$15,MATCH(D36,'DS2024'!$G$5:$G$15,1)+1),
INDEX('DS2024'!$G$5:$G$15,MATCH(D36,'DS2024'!$G$5:$G$15,1)):
INDEX('DS2024'!$G$5:$G$15,MATCH(D36,'DS2024'!$G$5:$G$15,1)+1)),
IF($U$3=Database!$A$5,
_xlfn.FORECAST.LINEAR(
D36,
INDEX('DS2024'!$K$5:$K$15,MATCH(D36,'DS2024'!$J$5:$J$15,1)):
INDEX('DS2024'!$K$5:$K$15,MATCH(D36,'DS2024'!$J$5:$J$15,1)+1),
INDEX('DS2024'!$J$5:$J$15,MATCH(D36,'DS2024'!$J$5:$J$15,1)):
INDEX('DS2024'!$J$5:$J$15,MATCH(D36,'DS2024'!$J$5:$J$15,1)+1)),
IF($U$3=Database!$A$6,
_xlfn.FORECAST.LINEAR(
D36,
INDEX('DS2024'!$N$5:$N$15,MATCH(D36,'DS2024'!$M$5:$M$15,1)):
INDEX('DS2024'!$N$5:$N$15,MATCH(D36,'DS2024'!$M$5:$M$15,1)+1),
INDEX('DS2024'!$M$5:$M$15,MATCH(D36,'DS2024'!$M$5:$M$15,1)):
INDEX('DS2024'!$M$5:$M$15,MATCH(D36,'DS2024'!$M$5:$M$15,1)+1)),
IF($U$3=Database!$A$7,
_xlfn.FORECAST.LINEAR(
D36,
INDEX('DS2024'!$Q$5:$Q$15,MATCH(D36,'DS2024'!$P$5:$P$15,1)):
INDEX('DS2024'!$Q$5:$Q$15,MATCH(D36,'DS2024'!$P$5:$P$15,1)+1),
INDEX('DS2024'!$P$5:$P$15,MATCH(D36,'DS2024'!$P$5:$P$15,1)):
INDEX('DS2024'!$P$5:$P$15,MATCH(D36,'DS2024'!$P$5:$P$15,1)+1)),
IF($U$3=Database!$A$8,
_xlfn.FORECAST.LINEAR(
D36,
INDEX('DS2024'!$T$5:$T$15,MATCH(D36,'DS2024'!$S$5:$S$15,1)):
INDEX('DS2024'!$T$5:$T$15,MATCH(D36,'DS2024'!$S$5:$S$15,1)+1),
INDEX('DS2024'!$S$5:$S$15,MATCH(D36,'DS2024'!$S$5:$S$15,1)):
INDEX('DS2024'!$S$5:$S$15,MATCH(D36,'DS2024'!$S$5:$S$15,1)+1)),
IF($U$3=Database!$A$9,
_xlfn.FORECAST.LINEAR(
D36,
INDEX('DS2024'!$W$5:$W$15,MATCH(D36,'DS2024'!$V$5:$V$15,1)):
INDEX('DS2024'!$W$5:$W$15,MATCH(D36,'DS2024'!$V$5:$V$15,1)+1),
INDEX('DS2024'!$V$5:$V$15,MATCH(D36,'DS2024'!$V$5:$V$15,1)):
INDEX('DS2024'!$V$5:$V$15,MATCH(D36,'DS2024'!$V$5:$V$15,1)+1)),
IF($U$3=Database!$A$10,
_xlfn.FORECAST.LINEAR(
D36,
INDEX('DS2024'!$Z$5:$Z$15,MATCH(D36,'DS2024'!$Y$5:$Y$15,1)):
INDEX('DS2024'!$Z$5:$Z$15,MATCH(D36,'DS2024'!$Y$5:$Y$15,1)+1),
INDEX('DS2024'!$Y$5:$Y$15,MATCH(D36,'DS2024'!$Y$5:$Y$15,1)):
INDEX('DS2024'!$Y$5:$Y$15,MATCH(D36,'DS2024'!$Y$5:$Y$15,1)+1))
)))))))))))))))))))</f>
        <v>0.10572556856788841</v>
      </c>
      <c r="V36" s="50">
        <f>IF($V$3=Database!$A$11,
_xlfn.FORECAST.LINEAR(
F36,
INDEX('DS2024'!$B$20:$B$35,MATCH(F36,'DS2024'!$A$20:$A$35,1)):
INDEX('DS2024'!$B$20:$B$35,MATCH(F36,'DS2024'!$A$20:$A$35,1)+1),
INDEX('DS2024'!$A$20:$A$35,MATCH(F36,'DS2024'!$A$20:$A$35,1)):
INDEX('DS2024'!$A$20:$A$35,MATCH(F36,'DS2024'!$A$20:$A$35,1)+1)),
IF($V$3=Database!$A$12,
_xlfn.FORECAST.LINEAR(
F36,
INDEX('DS2024'!$E$20:$E$35,MATCH(F36,'DS2024'!$D$20:$D$35,1)):
INDEX('DS2024'!$E$20:$E$35,MATCH(F36,'DS2024'!$D$20:$D$35,1)+1),
INDEX('DS2024'!$D$20:$D$35,MATCH(F36,'DS2024'!$D$20:$D$35,1)):
INDEX('DS2024'!$D$20:$D$35,MATCH(F36,'DS2024'!$D$20:$D$35,1)+1)),
IF($V$3=Database!$A$13,
_xlfn.FORECAST.LINEAR(
F36,
INDEX('DS2024'!$H$20:$H$35,MATCH(F36,'DS2024'!$G$20:$G$35,1)):
INDEX('DS2024'!$H$20:$H$35,MATCH(F36,'DS2024'!$G$20:$G$35,1)+1),
INDEX('DS2024'!$G$20:$G$35,MATCH(F36,'DS2024'!$G$20:$G$35,1)):
INDEX('DS2024'!$G$20:$G$35,MATCH(F36,'DS2024'!$G$20:$G$35,1)+1)),
IF($V$3=Database!$A$14,
_xlfn.FORECAST.LINEAR(
F36,
INDEX('DS2024'!$K$20:$K$35,MATCH(F36,'DS2024'!$J$20:$J$35,1)):
INDEX('DS2024'!$K$20:$K$35,MATCH(F36,'DS2024'!$J$20:$J$35,1)+1),
INDEX('DS2024'!$J$20:$J$35,MATCH(F36,'DS2024'!$J$20:$J$35,1)):
INDEX('DS2024'!$J$20:$J$35,MATCH(F36,'DS2024'!$J$20:$J$35,1)+1)),
IF($V$3=Database!$A$15,
_xlfn.FORECAST.LINEAR(
F36,
INDEX('DS2024'!$N$20:$N$35,MATCH(F36,'DS2024'!$M$20:$M$35,1)):
INDEX('DS2024'!$N$20:$N$35,MATCH(F36,'DS2024'!$M$20:$M$35,1)+1),
INDEX('DS2024'!$M$20:$M$35,MATCH(F36,'DS2024'!$M$20:$M$35,1)):
INDEX('DS2024'!$M$20:$M$35,MATCH(F36,'DS2024'!$M$20:$M$35,1)+1)),
IF($V$3=Database!$A$16,
_xlfn.FORECAST.LINEAR(
F36,
INDEX('DS2024'!$Q$20:$Q$35,MATCH(F36,'DS2024'!$P$20:$P$35,1)):
INDEX('DS2024'!$Q$20:$Q$35,MATCH(F36,'DS2024'!$P$20:$P$35,1)+1),
INDEX('DS2024'!$P$20:$P$35,MATCH(F36,'DS2024'!$P$20:$P$35,1)):
INDEX('DS2024'!$P$20:$P$35,MATCH(F36,'DS2024'!$P$20:$P$35,1)+1)),
IF($V$3=Database!$A$17,
_xlfn.FORECAST.LINEAR(
F36,
INDEX('DS2024'!$T$20:$T$35,MATCH(F36,'DS2024'!$S$20:$S$35,1)):
INDEX('DS2024'!$T$20:$T$35,MATCH(F36,'DS2024'!$S$20:$S$35,1)+1),
INDEX('DS2024'!$S$20:$S$35,MATCH(F36,'DS2024'!$S$20:$S$35,1)):
INDEX('DS2024'!$S$20:$S$35,MATCH(F36,'DS2024'!$S$20:$S$35,1)+1)),
IF($V$3=Database!$A$18,
_xlfn.FORECAST.LINEAR(
F36,
INDEX('DS2024'!$W$20:$W$35,MATCH(F36,'DS2024'!$V$20:$V$35,1)):
INDEX('DS2024'!$W$20:$W$35,MATCH(F36,'DS2024'!$V$20:$V$35,1)+1),
INDEX('DS2024'!$V$20:$V$35,MATCH(F36,'DS2024'!$V$20:$V$35,1)):
INDEX('DS2024'!$V$20:$V$35,MATCH(F36,'DS2024'!$V$20:$V$35,1)+1)),
IF($V$3=Database!$A$19,
_xlfn.FORECAST.LINEAR(
F36,
INDEX('DS2024'!$Z$20:$Z$35,MATCH(F36,'DS2024'!$Y$20:$Y$35,1)):
INDEX('DS2024'!$Z$20:$Z$35,MATCH(F36,'DS2024'!$Y$20:$Y$35,1)+1),
INDEX('DS2024'!$Y$20:$Y$35,MATCH(F36,'DS2024'!$Y$20:$Y$35,1)):
INDEX('DS2024'!$Y$20:$Y$35,MATCH(F36,'DS2024'!$Y$20:$Y$35,1)+1)),
IF($V$3=Database!$A$20,
_xlfn.FORECAST.LINEAR(
F36,
INDEX('DS2024'!$AC$20:$AC$35,MATCH(F36,'DS2024'!$AB$20:$AB$35,1)):
INDEX('DS2024'!$AC$20:$AC$35,MATCH(F36,'DS2024'!$AB$20:$AB$35,1)+1),
INDEX('DS2024'!$AB$20:$AB$35,MATCH(F36,'DS2024'!$AB$20:$AB$35,1)):
INDEX('DS2024'!$AB$20:$AB$35,MATCH(F36,'DS2024'!$AB$20:$AB$35,1)+1)),
IF($V$3=Database!$A$2,
_xlfn.FORECAST.LINEAR(
F36,
INDEX('DS2024'!$B$5:$B$15,MATCH(F36,'DS2024'!$A$5:$A$15,1)):
INDEX('DS2024'!$B$5:$B$15,MATCH(F36,'DS2024'!$A$5:$A$15,1)+1),
INDEX('DS2024'!$A$5:$A$15,MATCH(F36,'DS2024'!$A$5:$A$15,1)):
INDEX('DS2024'!$A$5:$A$15,MATCH(F36,'DS2024'!$A$5:$A$15,1)+1)),
IF($V$3=Database!$A$3,
_xlfn.FORECAST.LINEAR(
F36,
INDEX('DS2024'!$E$5:$E$15,MATCH(F36,'DS2024'!$D$5:$D$15,1)):
INDEX('DS2024'!$E$5:$E$15,MATCH(F36,'DS2024'!$D$5:$D$15,1)+1),
INDEX('DS2024'!$D$5:$D$15,MATCH(F36,'DS2024'!$D$5:$D$15,1)):
INDEX('DS2024'!$D$5:$D$15,MATCH(F36,'DS2024'!$D$5:$D$15,1)+1)),
IF($V$3=Database!$A$4,
_xlfn.FORECAST.LINEAR(
F36,
INDEX('DS2024'!$H$5:$H$15,MATCH(F36,'DS2024'!$G$5:$G$15,1)):
INDEX('DS2024'!$H$5:$H$15,MATCH(F36,'DS2024'!$G$5:$G$15,1)+1),
INDEX('DS2024'!$G$5:$G$15,MATCH(F36,'DS2024'!$G$5:$G$15,1)):
INDEX('DS2024'!$G$5:$G$15,MATCH(F36,'DS2024'!$G$5:$G$15,1)+1)),
IF($V$3=Database!$A$5,
_xlfn.FORECAST.LINEAR(
F36,
INDEX('DS2024'!$K$5:$K$15,MATCH(F36,'DS2024'!$J$5:$J$15,1)):
INDEX('DS2024'!$K$5:$K$15,MATCH(F36,'DS2024'!$J$5:$J$15,1)+1),
INDEX('DS2024'!$J$5:$J$15,MATCH(F36,'DS2024'!$J$5:$J$15,1)):
INDEX('DS2024'!$J$5:$J$15,MATCH(F36,'DS2024'!$J$5:$J$15,1)+1)),
IF($V$3=Database!$A$6,
_xlfn.FORECAST.LINEAR(
F36,
INDEX('DS2024'!$N$5:$N$15,MATCH(F36,'DS2024'!$M$5:$M$15,1)):
INDEX('DS2024'!$N$5:$N$15,MATCH(F36,'DS2024'!$M$5:$M$15,1)+1),
INDEX('DS2024'!$M$5:$M$15,MATCH(F36,'DS2024'!$M$5:$M$15,1)):
INDEX('DS2024'!$M$5:$M$15,MATCH(F36,'DS2024'!$M$5:$M$15,1)+1)),
IF($V$3=Database!$A$7,
_xlfn.FORECAST.LINEAR(
F36,
INDEX('DS2024'!$Q$5:$Q$15,MATCH(F36,'DS2024'!$P$5:$P$15,1)):
INDEX('DS2024'!$Q$5:$Q$15,MATCH(F36,'DS2024'!$P$5:$P$15,1)+1),
INDEX('DS2024'!$P$5:$P$15,MATCH(F36,'DS2024'!$P$5:$P$15,1)):
INDEX('DS2024'!$P$5:$P$15,MATCH(F36,'DS2024'!$P$5:$P$15,1)+1)),
IF($V$3=Database!$A$8,
_xlfn.FORECAST.LINEAR(
F36,
INDEX('DS2024'!$T$5:$T$15,MATCH(F36,'DS2024'!$S$5:$S$15,1)):
INDEX('DS2024'!$T$5:$T$15,MATCH(F36,'DS2024'!$S$5:$S$15,1)+1),
INDEX('DS2024'!$S$5:$S$15,MATCH(F36,'DS2024'!$S$5:$S$15,1)):
INDEX('DS2024'!$S$5:$S$15,MATCH(F36,'DS2024'!$S$5:$S$15,1)+1)),
IF($V$3=Database!$A$9,
_xlfn.FORECAST.LINEAR(
F36,
INDEX('DS2024'!$W$5:$W$15,MATCH(F36,'DS2024'!$V$5:$V$15,1)):
INDEX('DS2024'!$W$5:$W$15,MATCH(F36,'DS2024'!$V$5:$V$15,1)+1),
INDEX('DS2024'!$V$5:$V$15,MATCH(F36,'DS2024'!$V$5:$V$15,1)):
INDEX('DS2024'!$V$5:$V$15,MATCH(F36,'DS2024'!$V$5:$V$15,1)+1)),
IF($V$3=Database!$A$10,
_xlfn.FORECAST.LINEAR(
F36,
INDEX('DS2024'!$Z$5:$Z$15,MATCH(F36,'DS2024'!$Y$5:$Y$15,1)):
INDEX('DS2024'!$Z$5:$Z$15,MATCH(F36,'DS2024'!$Y$5:$Y$15,1)+1),
INDEX('DS2024'!$Y$5:$Y$15,MATCH(F36,'DS2024'!$Y$5:$Y$15,1)):
INDEX('DS2024'!$Y$5:$Y$15,MATCH(F36,'DS2024'!$Y$5:$Y$15,1)+1))
)))))))))))))))))))</f>
        <v>0.10554713737406043</v>
      </c>
      <c r="W36" s="50">
        <f>IF($W$3=Database!$A$11,
_xlfn.FORECAST.LINEAR(
H36,
INDEX('DS2024'!$B$20:$B$35,MATCH(H36,'DS2024'!$A$20:$A$35,1)):
INDEX('DS2024'!$B$20:$B$35,MATCH(H36,'DS2024'!$A$20:$A$35,1)+1),
INDEX('DS2024'!$A$20:$A$35,MATCH(H36,'DS2024'!$A$20:$A$35,1)):
INDEX('DS2024'!$A$20:$A$35,MATCH(H36,'DS2024'!$A$20:$A$35,1)+1)),
IF($W$3=Database!$A$12,
_xlfn.FORECAST.LINEAR(
H36,
INDEX('DS2024'!$E$20:$E$35,MATCH(H36,'DS2024'!$D$20:$D$35,1)):
INDEX('DS2024'!$E$20:$E$35,MATCH(H36,'DS2024'!$D$20:$D$35,1)+1),
INDEX('DS2024'!$D$20:$D$35,MATCH(H36,'DS2024'!$D$20:$D$35,1)):
INDEX('DS2024'!$D$20:$D$35,MATCH(H36,'DS2024'!$D$20:$D$35,1)+1)),
IF($W$3=Database!$A$13,
_xlfn.FORECAST.LINEAR(
H36,
INDEX('DS2024'!$H$20:$H$35,MATCH(H36,'DS2024'!$G$20:$G$35,1)):
INDEX('DS2024'!$H$20:$H$35,MATCH(H36,'DS2024'!$G$20:$G$35,1)+1),
INDEX('DS2024'!$G$20:$G$35,MATCH(H36,'DS2024'!$G$20:$G$35,1)):
INDEX('DS2024'!$G$20:$G$35,MATCH(H36,'DS2024'!$G$20:$G$35,1)+1)),
IF($W$3=Database!$A$14,
_xlfn.FORECAST.LINEAR(
H36,
INDEX('DS2024'!$K$20:$K$35,MATCH(H36,'DS2024'!$J$20:$J$35,1)):
INDEX('DS2024'!$K$20:$K$35,MATCH(H36,'DS2024'!$J$20:$J$35,1)+1),
INDEX('DS2024'!$J$20:$J$35,MATCH(H36,'DS2024'!$J$20:$J$35,1)):
INDEX('DS2024'!$J$20:$J$35,MATCH(H36,'DS2024'!$J$20:$J$35,1)+1)),
IF($W$3=Database!$A$15,
_xlfn.FORECAST.LINEAR(
H36,
INDEX('DS2024'!$N$20:$N$35,MATCH(H36,'DS2024'!$M$20:$M$35,1)):
INDEX('DS2024'!$N$20:$N$35,MATCH(H36,'DS2024'!$M$20:$M$35,1)+1),
INDEX('DS2024'!$M$20:$M$35,MATCH(H36,'DS2024'!$M$20:$M$35,1)):
INDEX('DS2024'!$M$20:$M$35,MATCH(H36,'DS2024'!$M$20:$M$35,1)+1)),
IF($W$3=Database!$A$16,
_xlfn.FORECAST.LINEAR(
H36,
INDEX('DS2024'!$Q$20:$Q$35,MATCH(H36,'DS2024'!$P$20:$P$35,1)):
INDEX('DS2024'!$Q$20:$Q$35,MATCH(H36,'DS2024'!$P$20:$P$35,1)+1),
INDEX('DS2024'!$P$20:$P$35,MATCH(H36,'DS2024'!$P$20:$P$35,1)):
INDEX('DS2024'!$P$20:$P$35,MATCH(H36,'DS2024'!$P$20:$P$35,1)+1)),
IF($W$3=Database!$A$17,
_xlfn.FORECAST.LINEAR(
H36,
INDEX('DS2024'!$T$20:$T$35,MATCH(H36,'DS2024'!$S$20:$S$35,1)):
INDEX('DS2024'!$T$20:$T$35,MATCH(H36,'DS2024'!$S$20:$S$35,1)+1),
INDEX('DS2024'!$S$20:$S$35,MATCH(H36,'DS2024'!$S$20:$S$35,1)):
INDEX('DS2024'!$S$20:$S$35,MATCH(H36,'DS2024'!$S$20:$S$35,1)+1)),
IF($W$3=Database!$A$18,
_xlfn.FORECAST.LINEAR(
H36,
INDEX('DS2024'!$W$20:$W$35,MATCH(H36,'DS2024'!$V$20:$V$35,1)):
INDEX('DS2024'!$W$20:$W$35,MATCH(H36,'DS2024'!$V$20:$V$35,1)+1),
INDEX('DS2024'!$V$20:$V$35,MATCH(H36,'DS2024'!$V$20:$V$35,1)):
INDEX('DS2024'!$V$20:$V$35,MATCH(H36,'DS2024'!$V$20:$V$35,1)+1)),
IF($W$3=Database!$A$19,
_xlfn.FORECAST.LINEAR(
H36,
INDEX('DS2024'!$Z$20:$Z$35,MATCH(H36,'DS2024'!$Y$20:$Y$35,1)):
INDEX('DS2024'!$Z$20:$Z$35,MATCH(H36,'DS2024'!$Y$20:$Y$35,1)+1),
INDEX('DS2024'!$Y$20:$Y$35,MATCH(H36,'DS2024'!$Y$20:$Y$35,1)):
INDEX('DS2024'!$Y$20:$Y$35,MATCH(H36,'DS2024'!$Y$20:$Y$35,1)+1)),
IF($W$3=Database!$A$20,
_xlfn.FORECAST.LINEAR(
H36,
INDEX('DS2024'!$AC$20:$AC$35,MATCH(H36,'DS2024'!$AB$20:$AB$35,1)):
INDEX('DS2024'!$AC$20:$AC$35,MATCH(H36,'DS2024'!$AB$20:$AB$35,1)+1),
INDEX('DS2024'!$AB$20:$AB$35,MATCH(H36,'DS2024'!$AB$20:$AB$35,1)):
INDEX('DS2024'!$AB$20:$AB$35,MATCH(H36,'DS2024'!$AB$20:$AB$35,1)+1)),
IF($W$3=Database!$A$2,
_xlfn.FORECAST.LINEAR(
H36,
INDEX('DS2024'!$B$5:$B$15,MATCH(H36,'DS2024'!$A$5:$A$15,1)):
INDEX('DS2024'!$B$5:$B$15,MATCH(H36,'DS2024'!$A$5:$A$15,1)+1),
INDEX('DS2024'!$A$5:$A$15,MATCH(H36,'DS2024'!$A$5:$A$15,1)):
INDEX('DS2024'!$A$5:$A$15,MATCH(H36,'DS2024'!$A$5:$A$15,1)+1)),
IF($W$3=Database!$A$3,
_xlfn.FORECAST.LINEAR(
H36,
INDEX('DS2024'!$E$5:$E$15,MATCH(H36,'DS2024'!$D$5:$D$15,1)):
INDEX('DS2024'!$E$5:$E$15,MATCH(H36,'DS2024'!$D$5:$D$15,1)+1),
INDEX('DS2024'!$D$5:$D$15,MATCH(H36,'DS2024'!$D$5:$D$15,1)):
INDEX('DS2024'!$D$5:$D$15,MATCH(H36,'DS2024'!$D$5:$D$15,1)+1)),
IF($W$3=Database!$A$4,
_xlfn.FORECAST.LINEAR(
H36,
INDEX('DS2024'!$H$5:$H$15,MATCH(H36,'DS2024'!$G$5:$G$15,1)):
INDEX('DS2024'!$H$5:$H$15,MATCH(H36,'DS2024'!$G$5:$G$15,1)+1),
INDEX('DS2024'!$G$5:$G$15,MATCH(H36,'DS2024'!$G$5:$G$15,1)):
INDEX('DS2024'!$G$5:$G$15,MATCH(H36,'DS2024'!$G$5:$G$15,1)+1)),
IF($W$3=Database!$A$5,
_xlfn.FORECAST.LINEAR(
H36,
INDEX('DS2024'!$K$5:$K$15,MATCH(H36,'DS2024'!$J$5:$J$15,1)):
INDEX('DS2024'!$K$5:$K$15,MATCH(H36,'DS2024'!$J$5:$J$15,1)+1),
INDEX('DS2024'!$J$5:$J$15,MATCH(H36,'DS2024'!$J$5:$J$15,1)):
INDEX('DS2024'!$J$5:$J$15,MATCH(H36,'DS2024'!$J$5:$J$15,1)+1)),
IF($W$3=Database!$A$6,
_xlfn.FORECAST.LINEAR(
H36,
INDEX('DS2024'!$N$5:$N$15,MATCH(H36,'DS2024'!$M$5:$M$15,1)):
INDEX('DS2024'!$N$5:$N$15,MATCH(H36,'DS2024'!$M$5:$M$15,1)+1),
INDEX('DS2024'!$M$5:$M$15,MATCH(H36,'DS2024'!$M$5:$M$15,1)):
INDEX('DS2024'!$M$5:$M$15,MATCH(H36,'DS2024'!$M$5:$M$15,1)+1)),
IF($W$3=Database!$A$7,
_xlfn.FORECAST.LINEAR(
H36,
INDEX('DS2024'!$Q$5:$Q$15,MATCH(H36,'DS2024'!$P$5:$P$15,1)):
INDEX('DS2024'!$Q$5:$Q$15,MATCH(H36,'DS2024'!$P$5:$P$15,1)+1),
INDEX('DS2024'!$P$5:$P$15,MATCH(H36,'DS2024'!$P$5:$P$15,1)):
INDEX('DS2024'!$P$5:$P$15,MATCH(H36,'DS2024'!$P$5:$P$15,1)+1)),
IF($W$3=Database!$A$8,
_xlfn.FORECAST.LINEAR(
H36,
INDEX('DS2024'!$T$5:$T$15,MATCH(H36,'DS2024'!$S$5:$S$15,1)):
INDEX('DS2024'!$T$5:$T$15,MATCH(H36,'DS2024'!$S$5:$S$15,1)+1),
INDEX('DS2024'!$S$5:$S$15,MATCH(H36,'DS2024'!$S$5:$S$15,1)):
INDEX('DS2024'!$S$5:$S$15,MATCH(H36,'DS2024'!$S$5:$S$15,1)+1)),
IF($W$3=Database!$A$9,
_xlfn.FORECAST.LINEAR(
H36,
INDEX('DS2024'!$W$5:$W$15,MATCH(H36,'DS2024'!$V$5:$V$15,1)):
INDEX('DS2024'!$W$5:$W$15,MATCH(H36,'DS2024'!$V$5:$V$15,1)+1),
INDEX('DS2024'!$V$5:$V$15,MATCH(H36,'DS2024'!$V$5:$V$15,1)):
INDEX('DS2024'!$V$5:$V$15,MATCH(H36,'DS2024'!$V$5:$V$15,1)+1)),
IF($W$3=Database!$A$10,
_xlfn.FORECAST.LINEAR(
H36,
INDEX('DS2024'!$Z$5:$Z$15,MATCH(H36,'DS2024'!$Y$5:$Y$15,1)):
INDEX('DS2024'!$Z$5:$Z$15,MATCH(H36,'DS2024'!$Y$5:$Y$15,1)+1),
INDEX('DS2024'!$Y$5:$Y$15,MATCH(H36,'DS2024'!$Y$5:$Y$15,1)):
INDEX('DS2024'!$Y$5:$Y$15,MATCH(H36,'DS2024'!$Y$5:$Y$15,1)+1))
)))))))))))))))))))</f>
        <v>0.10528014708821297</v>
      </c>
      <c r="X36" s="50">
        <f>IF($X$3=Database!$A$11,
_xlfn.FORECAST.LINEAR(
J36,
INDEX('DS2024'!$B$20:$B$35,MATCH(J36,'DS2024'!$A$20:$A$35,1)):
INDEX('DS2024'!$B$20:$B$35,MATCH(J36,'DS2024'!$A$20:$A$35,1)+1),
INDEX('DS2024'!$A$20:$A$35,MATCH(J36,'DS2024'!$A$20:$A$35,1)):
INDEX('DS2024'!$A$20:$A$35,MATCH(J36,'DS2024'!$A$20:$A$35,1)+1)),
IF($X$3=Database!$A$12,
_xlfn.FORECAST.LINEAR(
J36,
INDEX('DS2024'!$E$20:$E$35,MATCH(J36,'DS2024'!$D$20:$D$35,1)):
INDEX('DS2024'!$E$20:$E$35,MATCH(J36,'DS2024'!$D$20:$D$35,1)+1),
INDEX('DS2024'!$D$20:$D$35,MATCH(J36,'DS2024'!$D$20:$D$35,1)):
INDEX('DS2024'!$D$20:$D$35,MATCH(J36,'DS2024'!$D$20:$D$35,1)+1)),
IF($X$3=Database!$A$13,
_xlfn.FORECAST.LINEAR(
J36,
INDEX('DS2024'!$H$20:$H$35,MATCH(J36,'DS2024'!$G$20:$G$35,1)):
INDEX('DS2024'!$H$20:$H$35,MATCH(J36,'DS2024'!$G$20:$G$35,1)+1),
INDEX('DS2024'!$G$20:$G$35,MATCH(J36,'DS2024'!$G$20:$G$35,1)):
INDEX('DS2024'!$G$20:$G$35,MATCH(J36,'DS2024'!$G$20:$G$35,1)+1)),
IF($X$3=Database!$A$14,
_xlfn.FORECAST.LINEAR(
J36,
INDEX('DS2024'!$K$20:$K$35,MATCH(J36,'DS2024'!$J$20:$J$35,1)):
INDEX('DS2024'!$K$20:$K$35,MATCH(J36,'DS2024'!$J$20:$J$35,1)+1),
INDEX('DS2024'!$J$20:$J$35,MATCH(J36,'DS2024'!$J$20:$J$35,1)):
INDEX('DS2024'!$J$20:$J$35,MATCH(J36,'DS2024'!$J$20:$J$35,1)+1)),
IF($X$3=Database!$A$15,
_xlfn.FORECAST.LINEAR(
J36,
INDEX('DS2024'!$N$20:$N$35,MATCH(J36,'DS2024'!$M$20:$M$35,1)):
INDEX('DS2024'!$N$20:$N$35,MATCH(J36,'DS2024'!$M$20:$M$35,1)+1),
INDEX('DS2024'!$M$20:$M$35,MATCH(J36,'DS2024'!$M$20:$M$35,1)):
INDEX('DS2024'!$M$20:$M$35,MATCH(J36,'DS2024'!$M$20:$M$35,1)+1)),
IF($X$3=Database!$A$16,
_xlfn.FORECAST.LINEAR(
J36,
INDEX('DS2024'!$Q$20:$Q$35,MATCH(J36,'DS2024'!$P$20:$P$35,1)):
INDEX('DS2024'!$Q$20:$Q$35,MATCH(J36,'DS2024'!$P$20:$P$35,1)+1),
INDEX('DS2024'!$P$20:$P$35,MATCH(J36,'DS2024'!$P$20:$P$35,1)):
INDEX('DS2024'!$P$20:$P$35,MATCH(J36,'DS2024'!$P$20:$P$35,1)+1)),
IF($X$3=Database!$A$17,
_xlfn.FORECAST.LINEAR(
J36,
INDEX('DS2024'!$T$20:$T$35,MATCH(J36,'DS2024'!$S$20:$S$35,1)):
INDEX('DS2024'!$T$20:$T$35,MATCH(J36,'DS2024'!$S$20:$S$35,1)+1),
INDEX('DS2024'!$S$20:$S$35,MATCH(J36,'DS2024'!$S$20:$S$35,1)):
INDEX('DS2024'!$S$20:$S$35,MATCH(J36,'DS2024'!$S$20:$S$35,1)+1)),
IF($X$3=Database!$A$18,
_xlfn.FORECAST.LINEAR(
J36,
INDEX('DS2024'!$W$20:$W$35,MATCH(J36,'DS2024'!$V$20:$V$35,1)):
INDEX('DS2024'!$W$20:$W$35,MATCH(J36,'DS2024'!$V$20:$V$35,1)+1),
INDEX('DS2024'!$V$20:$V$35,MATCH(J36,'DS2024'!$V$20:$V$35,1)):
INDEX('DS2024'!$V$20:$V$35,MATCH(J36,'DS2024'!$V$20:$V$35,1)+1)),
IF($X$3=Database!$A$19,
_xlfn.FORECAST.LINEAR(
J36,
INDEX('DS2024'!$Z$20:$Z$35,MATCH(J36,'DS2024'!$Y$20:$Y$35,1)):
INDEX('DS2024'!$Z$20:$Z$35,MATCH(J36,'DS2024'!$Y$20:$Y$35,1)+1),
INDEX('DS2024'!$Y$20:$Y$35,MATCH(J36,'DS2024'!$Y$20:$Y$35,1)):
INDEX('DS2024'!$Y$20:$Y$35,MATCH(J36,'DS2024'!$Y$20:$Y$35,1)+1)),
IF($X$3=Database!$A$20,
_xlfn.FORECAST.LINEAR(
J36,
INDEX('DS2024'!$AC$20:$AC$35,MATCH(J36,'DS2024'!$AB$20:$AB$35,1)):
INDEX('DS2024'!$AC$20:$AC$35,MATCH(J36,'DS2024'!$AB$20:$AB$35,1)+1),
INDEX('DS2024'!$AB$20:$AB$35,MATCH(J36,'DS2024'!$AB$20:$AB$35,1)):
INDEX('DS2024'!$AB$20:$AB$35,MATCH(J36,'DS2024'!$AB$20:$AB$35,1)+1)),
IF($X$3=Database!$A$2,
_xlfn.FORECAST.LINEAR(
J36,
INDEX('DS2024'!$B$5:$B$15,MATCH(J36,'DS2024'!$A$5:$A$15,1)):
INDEX('DS2024'!$B$5:$B$15,MATCH(J36,'DS2024'!$A$5:$A$15,1)+1),
INDEX('DS2024'!$A$5:$A$15,MATCH(J36,'DS2024'!$A$5:$A$15,1)):
INDEX('DS2024'!$A$5:$A$15,MATCH(J36,'DS2024'!$A$5:$A$15,1)+1)),
IF($X$3=Database!$A$3,
_xlfn.FORECAST.LINEAR(
J36,
INDEX('DS2024'!$E$5:$E$15,MATCH(J36,'DS2024'!$D$5:$D$15,1)):
INDEX('DS2024'!$E$5:$E$15,MATCH(J36,'DS2024'!$D$5:$D$15,1)+1),
INDEX('DS2024'!$D$5:$D$15,MATCH(J36,'DS2024'!$D$5:$D$15,1)):
INDEX('DS2024'!$D$5:$D$15,MATCH(J36,'DS2024'!$D$5:$D$15,1)+1)),
IF($X$3=Database!$A$4,
_xlfn.FORECAST.LINEAR(
J36,
INDEX('DS2024'!$H$5:$H$15,MATCH(J36,'DS2024'!$G$5:$G$15,1)):
INDEX('DS2024'!$H$5:$H$15,MATCH(J36,'DS2024'!$G$5:$G$15,1)+1),
INDEX('DS2024'!$G$5:$G$15,MATCH(J36,'DS2024'!$G$5:$G$15,1)):
INDEX('DS2024'!$G$5:$G$15,MATCH(J36,'DS2024'!$G$5:$G$15,1)+1)),
IF($X$3=Database!$A$5,
_xlfn.FORECAST.LINEAR(
J36,
INDEX('DS2024'!$K$5:$K$15,MATCH(J36,'DS2024'!$J$5:$J$15,1)):
INDEX('DS2024'!$K$5:$K$15,MATCH(J36,'DS2024'!$J$5:$J$15,1)+1),
INDEX('DS2024'!$J$5:$J$15,MATCH(J36,'DS2024'!$J$5:$J$15,1)):
INDEX('DS2024'!$J$5:$J$15,MATCH(J36,'DS2024'!$J$5:$J$15,1)+1)),
IF($X$3=Database!$A$6,
_xlfn.FORECAST.LINEAR(
J36,
INDEX('DS2024'!$N$5:$N$15,MATCH(J36,'DS2024'!$M$5:$M$15,1)):
INDEX('DS2024'!$N$5:$N$15,MATCH(J36,'DS2024'!$M$5:$M$15,1)+1),
INDEX('DS2024'!$M$5:$M$15,MATCH(J36,'DS2024'!$M$5:$M$15,1)):
INDEX('DS2024'!$M$5:$M$15,MATCH(J36,'DS2024'!$M$5:$M$15,1)+1)),
IF($X$3=Database!$A$7,
_xlfn.FORECAST.LINEAR(
J36,
INDEX('DS2024'!$Q$5:$Q$15,MATCH(J36,'DS2024'!$P$5:$P$15,1)):
INDEX('DS2024'!$Q$5:$Q$15,MATCH(J36,'DS2024'!$P$5:$P$15,1)+1),
INDEX('DS2024'!$P$5:$P$15,MATCH(J36,'DS2024'!$P$5:$P$15,1)):
INDEX('DS2024'!$P$5:$P$15,MATCH(J36,'DS2024'!$P$5:$P$15,1)+1)),
IF($X$3=Database!$A$8,
_xlfn.FORECAST.LINEAR(
J36,
INDEX('DS2024'!$T$5:$T$15,MATCH(J36,'DS2024'!$S$5:$S$15,1)):
INDEX('DS2024'!$T$5:$T$15,MATCH(J36,'DS2024'!$S$5:$S$15,1)+1),
INDEX('DS2024'!$S$5:$S$15,MATCH(J36,'DS2024'!$S$5:$S$15,1)):
INDEX('DS2024'!$S$5:$S$15,MATCH(J36,'DS2024'!$S$5:$S$15,1)+1)),
IF($T$3=Database!$A$9,
_xlfn.FORECAST.LINEAR(
J36,
INDEX('DS2024'!$W$5:$W$15,MATCH(J36,'DS2024'!$V$5:$V$15,1)):
INDEX('DS2024'!$W$5:$W$15,MATCH(J36,'DS2024'!$V$5:$V$15,1)+1),
INDEX('DS2024'!$V$5:$V$15,MATCH(J36,'DS2024'!$V$5:$V$15,1)):
INDEX('DS2024'!$V$5:$V$15,MATCH(J36,'DS2024'!$V$5:$V$15,1)+1)),
IF($T$3=Database!$A$10,
_xlfn.FORECAST.LINEAR(
J36,
INDEX('DS2024'!$Z$5:$Z$15,MATCH(J36,'DS2024'!$Y$5:$Y$15,1)):
INDEX('DS2024'!$Z$5:$Z$15,MATCH(J36,'DS2024'!$Y$5:$Y$15,1)+1),
INDEX('DS2024'!$Y$5:$Y$15,MATCH(J36,'DS2024'!$Y$5:$Y$15,1)):
INDEX('DS2024'!$Y$5:$Y$15,MATCH(J36,'DS2024'!$Y$5:$Y$15,1)+1))
)))))))))))))))))))</f>
        <v>0.10435461049602303</v>
      </c>
      <c r="Y36" s="50">
        <f>IF($Y$3=Database!$A$11,
_xlfn.FORECAST.LINEAR(
L36,
INDEX('DS2024'!$B$20:$B$35,MATCH(L36,'DS2024'!$A$20:$A$35,1)):
INDEX('DS2024'!$B$20:$B$35,MATCH(L36,'DS2024'!$A$20:$A$35,1)+1),
INDEX('DS2024'!$A$20:$A$35,MATCH(L36,'DS2024'!$A$20:$A$35,1)):
INDEX('DS2024'!$A$20:$A$35,MATCH(L36,'DS2024'!$A$20:$A$35,1)+1)),
IF($Y$3=Database!$A$12,
_xlfn.FORECAST.LINEAR(
L36,
INDEX('DS2024'!$E$20:$E$35,MATCH(L36,'DS2024'!$D$20:$D$35,1)):
INDEX('DS2024'!$E$20:$E$35,MATCH(L36,'DS2024'!$D$20:$D$35,1)+1),
INDEX('DS2024'!$D$20:$D$35,MATCH(L36,'DS2024'!$D$20:$D$35,1)):
INDEX('DS2024'!$D$20:$D$35,MATCH(L36,'DS2024'!$D$20:$D$35,1)+1)),
IF($Y$3=Database!$A$13,
_xlfn.FORECAST.LINEAR(
L36,
INDEX('DS2024'!$H$20:$H$35,MATCH(L36,'DS2024'!$G$20:$G$35,1)):
INDEX('DS2024'!$H$20:$H$35,MATCH(L36,'DS2024'!$G$20:$G$35,1)+1),
INDEX('DS2024'!$G$20:$G$35,MATCH(L36,'DS2024'!$G$20:$G$35,1)):
INDEX('DS2024'!$G$20:$G$35,MATCH(L36,'DS2024'!$G$20:$G$35,1)+1)),
IF($Y$3=Database!$A$14,
_xlfn.FORECAST.LINEAR(
L36,
INDEX('DS2024'!$K$20:$K$35,MATCH(L36,'DS2024'!$J$20:$J$35,1)):
INDEX('DS2024'!$K$20:$K$35,MATCH(L36,'DS2024'!$J$20:$J$35,1)+1),
INDEX('DS2024'!$J$20:$J$35,MATCH(L36,'DS2024'!$J$20:$J$35,1)):
INDEX('DS2024'!$J$20:$J$35,MATCH(L36,'DS2024'!$J$20:$J$35,1)+1)),
IF($Y$3=Database!$A$15,
_xlfn.FORECAST.LINEAR(
L36,
INDEX('DS2024'!$N$20:$N$35,MATCH(L36,'DS2024'!$M$20:$M$35,1)):
INDEX('DS2024'!$N$20:$N$35,MATCH(L36,'DS2024'!$M$20:$M$35,1)+1),
INDEX('DS2024'!$M$20:$M$35,MATCH(L36,'DS2024'!$M$20:$M$35,1)):
INDEX('DS2024'!$M$20:$M$35,MATCH(L36,'DS2024'!$M$20:$M$35,1)+1)),
IF($Y$3=Database!$A$16,
_xlfn.FORECAST.LINEAR(
L36,
INDEX('DS2024'!$Q$20:$Q$35,MATCH(L36,'DS2024'!$P$20:$P$35,1)):
INDEX('DS2024'!$Q$20:$Q$35,MATCH(L36,'DS2024'!$P$20:$P$35,1)+1),
INDEX('DS2024'!$P$20:$P$35,MATCH(L36,'DS2024'!$P$20:$P$35,1)):
INDEX('DS2024'!$P$20:$P$35,MATCH(L36,'DS2024'!$P$20:$P$35,1)+1)),
IF($Y$3=Database!$A$17,
_xlfn.FORECAST.LINEAR(
L36,
INDEX('DS2024'!$T$20:$T$35,MATCH(L36,'DS2024'!$S$20:$S$35,1)):
INDEX('DS2024'!$T$20:$T$35,MATCH(L36,'DS2024'!$S$20:$S$35,1)+1),
INDEX('DS2024'!$S$20:$S$35,MATCH(L36,'DS2024'!$S$20:$S$35,1)):
INDEX('DS2024'!$S$20:$S$35,MATCH(L36,'DS2024'!$S$20:$S$35,1)+1)),
IF($Y$3=Database!$A$18,
_xlfn.FORECAST.LINEAR(
L36,
INDEX('DS2024'!$W$20:$W$35,MATCH(L36,'DS2024'!$V$20:$V$35,1)):
INDEX('DS2024'!$W$20:$W$35,MATCH(L36,'DS2024'!$V$20:$V$35,1)+1),
INDEX('DS2024'!$V$20:$V$35,MATCH(L36,'DS2024'!$V$20:$V$35,1)):
INDEX('DS2024'!$V$20:$V$35,MATCH(L36,'DS2024'!$V$20:$V$35,1)+1)),
IF($Y$3=Database!$A$19,
_xlfn.FORECAST.LINEAR(
L36,
INDEX('DS2024'!$Z$20:$Z$35,MATCH(L36,'DS2024'!$Y$20:$Y$35,1)):
INDEX('DS2024'!$Z$20:$Z$35,MATCH(L36,'DS2024'!$Y$20:$Y$35,1)+1),
INDEX('DS2024'!$Y$20:$Y$35,MATCH(L36,'DS2024'!$Y$20:$Y$35,1)):
INDEX('DS2024'!$Y$20:$Y$35,MATCH(L36,'DS2024'!$Y$20:$Y$35,1)+1)),
IF($Y$3=Database!$A$20,
_xlfn.FORECAST.LINEAR(
L36,
INDEX('DS2024'!$AC$20:$AC$35,MATCH(L36,'DS2024'!$AB$20:$AB$35,1)):
INDEX('DS2024'!$AC$20:$AC$35,MATCH(L36,'DS2024'!$AB$20:$AB$35,1)+1),
INDEX('DS2024'!$AB$20:$AB$35,MATCH(L36,'DS2024'!$AB$20:$AB$35,1)):
INDEX('DS2024'!$AB$20:$AB$35,MATCH(L36,'DS2024'!$AB$20:$AB$35,1)+1)),
IF($Y$3=Database!$A$2,
_xlfn.FORECAST.LINEAR(
L36,
INDEX('DS2024'!$B$5:$B$15,MATCH(L36,'DS2024'!$A$5:$A$15,1)):
INDEX('DS2024'!$B$5:$B$15,MATCH(L36,'DS2024'!$A$5:$A$15,1)+1),
INDEX('DS2024'!$A$5:$A$15,MATCH(L36,'DS2024'!$A$5:$A$15,1)):
INDEX('DS2024'!$A$5:$A$15,MATCH(L36,'DS2024'!$A$5:$A$15,1)+1)),
IF($Y$3=Database!$A$3,
_xlfn.FORECAST.LINEAR(
L36,
INDEX('DS2024'!$E$5:$E$15,MATCH(L36,'DS2024'!$D$5:$D$15,1)):
INDEX('DS2024'!$E$5:$E$15,MATCH(L36,'DS2024'!$D$5:$D$15,1)+1),
INDEX('DS2024'!$D$5:$D$15,MATCH(L36,'DS2024'!$D$5:$D$15,1)):
INDEX('DS2024'!$D$5:$D$15,MATCH(L36,'DS2024'!$D$5:$D$15,1)+1)),
IF($Y$3=Database!$A$4,
_xlfn.FORECAST.LINEAR(
L36,
INDEX('DS2024'!$H$5:$H$15,MATCH(L36,'DS2024'!$G$5:$G$15,1)):
INDEX('DS2024'!$H$5:$H$15,MATCH(L36,'DS2024'!$G$5:$G$15,1)+1),
INDEX('DS2024'!$G$5:$G$15,MATCH(L36,'DS2024'!$G$5:$G$15,1)):
INDEX('DS2024'!$G$5:$G$15,MATCH(L36,'DS2024'!$G$5:$G$15,1)+1)),
IF($Y$3=Database!$A$5,
_xlfn.FORECAST.LINEAR(
L36,
INDEX('DS2024'!$K$5:$K$15,MATCH(L36,'DS2024'!$J$5:$J$15,1)):
INDEX('DS2024'!$K$5:$K$15,MATCH(L36,'DS2024'!$J$5:$J$15,1)+1),
INDEX('DS2024'!$J$5:$J$15,MATCH(L36,'DS2024'!$J$5:$J$15,1)):
INDEX('DS2024'!$J$5:$J$15,MATCH(L36,'DS2024'!$J$5:$J$15,1)+1)),
IF($Y$3=Database!$A$6,
_xlfn.FORECAST.LINEAR(
L36,
INDEX('DS2024'!$N$5:$N$15,MATCH(L36,'DS2024'!$M$5:$M$15,1)):
INDEX('DS2024'!$N$5:$N$15,MATCH(L36,'DS2024'!$M$5:$M$15,1)+1),
INDEX('DS2024'!$M$5:$M$15,MATCH(L36,'DS2024'!$M$5:$M$15,1)):
INDEX('DS2024'!$M$5:$M$15,MATCH(L36,'DS2024'!$M$5:$M$15,1)+1)),
IF($Y$3=Database!$A$7,
_xlfn.FORECAST.LINEAR(
L36,
INDEX('DS2024'!$Q$5:$Q$15,MATCH(L36,'DS2024'!$P$5:$P$15,1)):
INDEX('DS2024'!$Q$5:$Q$15,MATCH(L36,'DS2024'!$P$5:$P$15,1)+1),
INDEX('DS2024'!$P$5:$P$15,MATCH(L36,'DS2024'!$P$5:$P$15,1)):
INDEX('DS2024'!$P$5:$P$15,MATCH(L36,'DS2024'!$P$5:$P$15,1)+1)),
IF($Y$3=Database!$A$8,
_xlfn.FORECAST.LINEAR(
L36,
INDEX('DS2024'!$T$5:$T$15,MATCH(L36,'DS2024'!$S$5:$S$15,1)):
INDEX('DS2024'!$T$5:$T$15,MATCH(L36,'DS2024'!$S$5:$S$15,1)+1),
INDEX('DS2024'!$S$5:$S$15,MATCH(L36,'DS2024'!$S$5:$S$15,1)):
INDEX('DS2024'!$S$5:$S$15,MATCH(L36,'DS2024'!$S$5:$S$15,1)+1)),
IF($T$3=Database!$A$9,
_xlfn.FORECAST.LINEAR(
L36,
INDEX('DS2024'!$W$5:$W$15,MATCH(L36,'DS2024'!$V$5:$V$15,1)):
INDEX('DS2024'!$W$5:$W$15,MATCH(L36,'DS2024'!$V$5:$V$15,1)+1),
INDEX('DS2024'!$V$5:$V$15,MATCH(L36,'DS2024'!$V$5:$V$15,1)):
INDEX('DS2024'!$V$5:$V$15,MATCH(L36,'DS2024'!$V$5:$V$15,1)+1)),
IF($T$3=Database!$A$10,
_xlfn.FORECAST.LINEAR(
L36,
INDEX('DS2024'!$Z$5:$Z$15,MATCH(L36,'DS2024'!$Y$5:$Y$15,1)):
INDEX('DS2024'!$Z$5:$Z$15,MATCH(L36,'DS2024'!$Y$5:$Y$15,1)+1),
INDEX('DS2024'!$Y$5:$Y$15,MATCH(L36,'DS2024'!$Y$5:$Y$15,1)):
INDEX('DS2024'!$Y$5:$Y$15,MATCH(L36,'DS2024'!$Y$5:$Y$15,1)+1))
)))))))))))))))))))</f>
        <v>0.18463706162274562</v>
      </c>
      <c r="Z36" s="50">
        <f>IF($Z$3=Database!$A$11,
_xlfn.FORECAST.LINEAR(
N36,
INDEX('DS2024'!$B$20:$B$35,MATCH(N36,'DS2024'!$A$20:$A$35,1)):
INDEX('DS2024'!$B$20:$B$35,MATCH(N36,'DS2024'!$A$20:$A$35,1)+1),
INDEX('DS2024'!$A$20:$A$35,MATCH(N36,'DS2024'!$A$20:$A$35,1)):
INDEX('DS2024'!$A$20:$A$35,MATCH(N36,'DS2024'!$A$20:$A$35,1)+1)),
IF($Z$3=Database!$A$12,
_xlfn.FORECAST.LINEAR(
N36,
INDEX('DS2024'!$E$20:$E$35,MATCH(N36,'DS2024'!$D$20:$D$35,1)):
INDEX('DS2024'!$E$20:$E$35,MATCH(N36,'DS2024'!$D$20:$D$35,1)+1),
INDEX('DS2024'!$D$20:$D$35,MATCH(N36,'DS2024'!$D$20:$D$35,1)):
INDEX('DS2024'!$D$20:$D$35,MATCH(N36,'DS2024'!$D$20:$D$35,1)+1)),
IF($Z$3=Database!$A$13,
_xlfn.FORECAST.LINEAR(
N36,
INDEX('DS2024'!$H$20:$H$35,MATCH(N36,'DS2024'!$G$20:$G$35,1)):
INDEX('DS2024'!$H$20:$H$35,MATCH(N36,'DS2024'!$G$20:$G$35,1)+1),
INDEX('DS2024'!$G$20:$G$35,MATCH(N36,'DS2024'!$G$20:$G$35,1)):
INDEX('DS2024'!$G$20:$G$35,MATCH(N36,'DS2024'!$G$20:$G$35,1)+1)),
IF($Z$3=Database!$A$14,
_xlfn.FORECAST.LINEAR(
N36,
INDEX('DS2024'!$K$20:$K$35,MATCH(N36,'DS2024'!$J$20:$J$35,1)):
INDEX('DS2024'!$K$20:$K$35,MATCH(N36,'DS2024'!$J$20:$J$35,1)+1),
INDEX('DS2024'!$J$20:$J$35,MATCH(N36,'DS2024'!$J$20:$J$35,1)):
INDEX('DS2024'!$J$20:$J$35,MATCH(N36,'DS2024'!$J$20:$J$35,1)+1)),
IF($Z$3=Database!$A$15,
_xlfn.FORECAST.LINEAR(
N36,
INDEX('DS2024'!$N$20:$N$35,MATCH(N36,'DS2024'!$M$20:$M$35,1)):
INDEX('DS2024'!$N$20:$N$35,MATCH(N36,'DS2024'!$M$20:$M$35,1)+1),
INDEX('DS2024'!$M$20:$M$35,MATCH(N36,'DS2024'!$M$20:$M$35,1)):
INDEX('DS2024'!$M$20:$M$35,MATCH(N36,'DS2024'!$M$20:$M$35,1)+1)),
IF($Z$3=Database!$A$16,
_xlfn.FORECAST.LINEAR(
N36,
INDEX('DS2024'!$Q$20:$Q$35,MATCH(N36,'DS2024'!$P$20:$P$35,1)):
INDEX('DS2024'!$Q$20:$Q$35,MATCH(N36,'DS2024'!$P$20:$P$35,1)+1),
INDEX('DS2024'!$P$20:$P$35,MATCH(N36,'DS2024'!$P$20:$P$35,1)):
INDEX('DS2024'!$P$20:$P$35,MATCH(N36,'DS2024'!$P$20:$P$35,1)+1)),
IF($Z$3=Database!$A$17,
_xlfn.FORECAST.LINEAR(
N36,
INDEX('DS2024'!$T$20:$T$35,MATCH(N36,'DS2024'!$S$20:$S$35,1)):
INDEX('DS2024'!$T$20:$T$35,MATCH(N36,'DS2024'!$S$20:$S$35,1)+1),
INDEX('DS2024'!$S$20:$S$35,MATCH(N36,'DS2024'!$S$20:$S$35,1)):
INDEX('DS2024'!$S$20:$S$35,MATCH(N36,'DS2024'!$S$20:$S$35,1)+1)),
IF($Z$3=Database!$A$18,
_xlfn.FORECAST.LINEAR(
N36,
INDEX('DS2024'!$W$20:$W$35,MATCH(N36,'DS2024'!$V$20:$V$35,1)):
INDEX('DS2024'!$W$20:$W$35,MATCH(N36,'DS2024'!$V$20:$V$35,1)+1),
INDEX('DS2024'!$V$20:$V$35,MATCH(N36,'DS2024'!$V$20:$V$35,1)):
INDEX('DS2024'!$V$20:$V$35,MATCH(N36,'DS2024'!$V$20:$V$35,1)+1)),
IF($Z$3=Database!$A$19,
_xlfn.FORECAST.LINEAR(
N36,
INDEX('DS2024'!$Z$20:$Z$35,MATCH(N36,'DS2024'!$Y$20:$Y$35,1)):
INDEX('DS2024'!$Z$20:$Z$35,MATCH(N36,'DS2024'!$Y$20:$Y$35,1)+1),
INDEX('DS2024'!$Y$20:$Y$35,MATCH(N36,'DS2024'!$Y$20:$Y$35,1)):
INDEX('DS2024'!$Y$20:$Y$35,MATCH(N36,'DS2024'!$Y$20:$Y$35,1)+1)),
IF($Z$3=Database!$A$20,
_xlfn.FORECAST.LINEAR(
N36,
INDEX('DS2024'!$AC$20:$AC$35,MATCH(N36,'DS2024'!$AB$20:$AB$35,1)):
INDEX('DS2024'!$AC$20:$AC$35,MATCH(N36,'DS2024'!$AB$20:$AB$35,1)+1),
INDEX('DS2024'!$AB$20:$AB$35,MATCH(N36,'DS2024'!$AB$20:$AB$35,1)):
INDEX('DS2024'!$AB$20:$AB$35,MATCH(N36,'DS2024'!$AB$20:$AB$35,1)+1)),
IF($Z$3=Database!$A$2,
_xlfn.FORECAST.LINEAR(
N36,
INDEX('DS2024'!$B$5:$B$15,MATCH(N36,'DS2024'!$A$5:$A$15,1)):
INDEX('DS2024'!$B$5:$B$15,MATCH(N36,'DS2024'!$A$5:$A$15,1)+1),
INDEX('DS2024'!$A$5:$A$15,MATCH(N36,'DS2024'!$A$5:$A$15,1)):
INDEX('DS2024'!$A$5:$A$15,MATCH(N36,'DS2024'!$A$5:$A$15,1)+1)),
IF($Z$3=Database!$A$3,
_xlfn.FORECAST.LINEAR(
N36,
INDEX('DS2024'!$E$5:$E$15,MATCH(N36,'DS2024'!$D$5:$D$15,1)):
INDEX('DS2024'!$E$5:$E$15,MATCH(N36,'DS2024'!$D$5:$D$15,1)+1),
INDEX('DS2024'!$D$5:$D$15,MATCH(N36,'DS2024'!$D$5:$D$15,1)):
INDEX('DS2024'!$D$5:$D$15,MATCH(N36,'DS2024'!$D$5:$D$15,1)+1)),
IF($Z$3=Database!$A$4,
_xlfn.FORECAST.LINEAR(
N36,
INDEX('DS2024'!$H$5:$H$15,MATCH(N36,'DS2024'!$G$5:$G$15,1)):
INDEX('DS2024'!$H$5:$H$15,MATCH(N36,'DS2024'!$G$5:$G$15,1)+1),
INDEX('DS2024'!$G$5:$G$15,MATCH(N36,'DS2024'!$G$5:$G$15,1)):
INDEX('DS2024'!$G$5:$G$15,MATCH(N36,'DS2024'!$G$5:$G$15,1)+1)),
IF($Z$3=Database!$A$5,
_xlfn.FORECAST.LINEAR(
N36,
INDEX('DS2024'!$K$5:$K$15,MATCH(N36,'DS2024'!$J$5:$J$15,1)):
INDEX('DS2024'!$K$5:$K$15,MATCH(N36,'DS2024'!$J$5:$J$15,1)+1),
INDEX('DS2024'!$J$5:$J$15,MATCH(N36,'DS2024'!$J$5:$J$15,1)):
INDEX('DS2024'!$J$5:$J$15,MATCH(N36,'DS2024'!$J$5:$J$15,1)+1)),
IF($Z$3=Database!$A$6,
_xlfn.FORECAST.LINEAR(
N36,
INDEX('DS2024'!$N$5:$N$15,MATCH(N36,'DS2024'!$M$5:$M$15,1)):
INDEX('DS2024'!$N$5:$N$15,MATCH(N36,'DS2024'!$M$5:$M$15,1)+1),
INDEX('DS2024'!$M$5:$M$15,MATCH(N36,'DS2024'!$M$5:$M$15,1)):
INDEX('DS2024'!$M$5:$M$15,MATCH(N36,'DS2024'!$M$5:$M$15,1)+1)),
IF($Z$3=Database!$A$7,
_xlfn.FORECAST.LINEAR(
N36,
INDEX('DS2024'!$Q$5:$Q$15,MATCH(N36,'DS2024'!$P$5:$P$15,1)):
INDEX('DS2024'!$Q$5:$Q$15,MATCH(N36,'DS2024'!$P$5:$P$15,1)+1),
INDEX('DS2024'!$P$5:$P$15,MATCH(N36,'DS2024'!$P$5:$P$15,1)):
INDEX('DS2024'!$P$5:$P$15,MATCH(N36,'DS2024'!$P$5:$P$15,1)+1)),
IF($Z$3=Database!$A$8,
_xlfn.FORECAST.LINEAR(
N36,
INDEX('DS2024'!$T$5:$T$15,MATCH(N36,'DS2024'!$S$5:$S$15,1)):
INDEX('DS2024'!$T$5:$T$15,MATCH(N36,'DS2024'!$S$5:$S$15,1)+1),
INDEX('DS2024'!$S$5:$S$15,MATCH(N36,'DS2024'!$S$5:$S$15,1)):
INDEX('DS2024'!$S$5:$S$15,MATCH(N36,'DS2024'!$S$5:$S$15,1)+1)),
IF($Z$3=Database!$A$9,
_xlfn.FORECAST.LINEAR(
N36,
INDEX('DS2024'!$W$5:$W$15,MATCH(N36,'DS2024'!$V$5:$V$15,1)):
INDEX('DS2024'!$W$5:$W$15,MATCH(N36,'DS2024'!$V$5:$V$15,1)+1),
INDEX('DS2024'!$V$5:$V$15,MATCH(N36,'DS2024'!$V$5:$V$15,1)):
INDEX('DS2024'!$V$5:$V$15,MATCH(N36,'DS2024'!$V$5:$V$15,1)+1)),
IF($Z$3=Database!$A$10,
_xlfn.FORECAST.LINEAR(
N36,
INDEX('DS2024'!$Z$5:$Z$15,MATCH(N36,'DS2024'!$Y$5:$Y$15,1)):
INDEX('DS2024'!$Z$5:$Z$15,MATCH(N36,'DS2024'!$Y$5:$Y$15,1)+1),
INDEX('DS2024'!$Y$5:$Y$15,MATCH(N36,'DS2024'!$Y$5:$Y$15,1)):
INDEX('DS2024'!$Y$5:$Y$15,MATCH(N36,'DS2024'!$Y$5:$Y$15,1)+1))
)))))))))))))))))))</f>
        <v>0.10399704224789161</v>
      </c>
      <c r="AA36" s="50">
        <f>IF($AA$3=Database!$A$11,
_xlfn.FORECAST.LINEAR(
P36,
INDEX('DS2024'!$B$20:$B$35,MATCH(P36,'DS2024'!$A$20:$A$35,1)):
INDEX('DS2024'!$B$20:$B$35,MATCH(P36,'DS2024'!$A$20:$A$35,1)+1),
INDEX('DS2024'!$A$20:$A$35,MATCH(P36,'DS2024'!$A$20:$A$35,1)):
INDEX('DS2024'!$A$20:$A$35,MATCH(P36,'DS2024'!$A$20:$A$35,1)+1)),
IF($AA$3=Database!$A$12,
_xlfn.FORECAST.LINEAR(
P36,
INDEX('DS2024'!$E$20:$E$35,MATCH(P36,'DS2024'!$D$20:$D$35,1)):
INDEX('DS2024'!$E$20:$E$35,MATCH(P36,'DS2024'!$D$20:$D$35,1)+1),
INDEX('DS2024'!$D$20:$D$35,MATCH(P36,'DS2024'!$D$20:$D$35,1)):
INDEX('DS2024'!$D$20:$D$35,MATCH(P36,'DS2024'!$D$20:$D$35,1)+1)),
IF($AA$3=Database!$A$13,
_xlfn.FORECAST.LINEAR(
P36,
INDEX('DS2024'!$H$20:$H$35,MATCH(P36,'DS2024'!$G$20:$G$35,1)):
INDEX('DS2024'!$H$20:$H$35,MATCH(P36,'DS2024'!$G$20:$G$35,1)+1),
INDEX('DS2024'!$G$20:$G$35,MATCH(P36,'DS2024'!$G$20:$G$35,1)):
INDEX('DS2024'!$G$20:$G$35,MATCH(P36,'DS2024'!$G$20:$G$35,1)+1)),
IF($AA$3=Database!$A$14,
_xlfn.FORECAST.LINEAR(
P36,
INDEX('DS2024'!$K$20:$K$35,MATCH(P36,'DS2024'!$J$20:$J$35,1)):
INDEX('DS2024'!$K$20:$K$35,MATCH(P36,'DS2024'!$J$20:$J$35,1)+1),
INDEX('DS2024'!$J$20:$J$35,MATCH(P36,'DS2024'!$J$20:$J$35,1)):
INDEX('DS2024'!$J$20:$J$35,MATCH(P36,'DS2024'!$J$20:$J$35,1)+1)),
IF($AA$3=Database!$A$15,
_xlfn.FORECAST.LINEAR(
P36,
INDEX('DS2024'!$N$20:$N$35,MATCH(P36,'DS2024'!$M$20:$M$35,1)):
INDEX('DS2024'!$N$20:$N$35,MATCH(P36,'DS2024'!$M$20:$M$35,1)+1),
INDEX('DS2024'!$M$20:$M$35,MATCH(P36,'DS2024'!$M$20:$M$35,1)):
INDEX('DS2024'!$M$20:$M$35,MATCH(P36,'DS2024'!$M$20:$M$35,1)+1)),
IF($AA$3=Database!$A$16,
_xlfn.FORECAST.LINEAR(
P36,
INDEX('DS2024'!$Q$20:$Q$35,MATCH(P36,'DS2024'!$P$20:$P$35,1)):
INDEX('DS2024'!$Q$20:$Q$35,MATCH(P36,'DS2024'!$P$20:$P$35,1)+1),
INDEX('DS2024'!$P$20:$P$35,MATCH(P36,'DS2024'!$P$20:$P$35,1)):
INDEX('DS2024'!$P$20:$P$35,MATCH(P36,'DS2024'!$P$20:$P$35,1)+1)),
IF($AA$3=Database!$A$17,
_xlfn.FORECAST.LINEAR(
P36,
INDEX('DS2024'!$T$20:$T$35,MATCH(P36,'DS2024'!$S$20:$S$35,1)):
INDEX('DS2024'!$T$20:$T$35,MATCH(P36,'DS2024'!$S$20:$S$35,1)+1),
INDEX('DS2024'!$S$20:$S$35,MATCH(P36,'DS2024'!$S$20:$S$35,1)):
INDEX('DS2024'!$S$20:$S$35,MATCH(P36,'DS2024'!$S$20:$S$35,1)+1)),
IF($AA$3=Database!$A$18,
_xlfn.FORECAST.LINEAR(
P36,
INDEX('DS2024'!$W$20:$W$35,MATCH(P36,'DS2024'!$V$20:$V$35,1)):
INDEX('DS2024'!$W$20:$W$35,MATCH(P36,'DS2024'!$V$20:$V$35,1)+1),
INDEX('DS2024'!$V$20:$V$35,MATCH(P36,'DS2024'!$V$20:$V$35,1)):
INDEX('DS2024'!$V$20:$V$35,MATCH(P36,'DS2024'!$V$20:$V$35,1)+1)),
IF($AA$3=Database!$A$19,
_xlfn.FORECAST.LINEAR(
P36,
INDEX('DS2024'!$Z$20:$Z$35,MATCH(P36,'DS2024'!$Y$20:$Y$35,1)):
INDEX('DS2024'!$Z$20:$Z$35,MATCH(P36,'DS2024'!$Y$20:$Y$35,1)+1),
INDEX('DS2024'!$Y$20:$Y$35,MATCH(P36,'DS2024'!$Y$20:$Y$35,1)):
INDEX('DS2024'!$Y$20:$Y$35,MATCH(P36,'DS2024'!$Y$20:$Y$35,1)+1)),
IF($AA$3=Database!$A$20,
_xlfn.FORECAST.LINEAR(
P36,
INDEX('DS2024'!$AC$20:$AC$35,MATCH(P36,'DS2024'!$AB$20:$AB$35,1)):
INDEX('DS2024'!$AC$20:$AC$35,MATCH(P36,'DS2024'!$AB$20:$AB$35,1)+1),
INDEX('DS2024'!$AB$20:$AB$35,MATCH(P36,'DS2024'!$AB$20:$AB$35,1)):
INDEX('DS2024'!$AB$20:$AB$35,MATCH(P36,'DS2024'!$AB$20:$AB$35,1)+1)),
IF($AA$3=Database!$A$2,
_xlfn.FORECAST.LINEAR(
P36,
INDEX('DS2024'!$B$5:$B$15,MATCH(P36,'DS2024'!$A$5:$A$15,1)):
INDEX('DS2024'!$B$5:$B$15,MATCH(P36,'DS2024'!$A$5:$A$15,1)+1),
INDEX('DS2024'!$A$5:$A$15,MATCH(P36,'DS2024'!$A$5:$A$15,1)):
INDEX('DS2024'!$A$5:$A$15,MATCH(P36,'DS2024'!$A$5:$A$15,1)+1)),
IF($AA$3=Database!$A$3,
_xlfn.FORECAST.LINEAR(
P36,
INDEX('DS2024'!$E$5:$E$15,MATCH(P36,'DS2024'!$D$5:$D$15,1)):
INDEX('DS2024'!$E$5:$E$15,MATCH(P36,'DS2024'!$D$5:$D$15,1)+1),
INDEX('DS2024'!$D$5:$D$15,MATCH(P36,'DS2024'!$D$5:$D$15,1)):
INDEX('DS2024'!$D$5:$D$15,MATCH(P36,'DS2024'!$D$5:$D$15,1)+1)),
IF($AA$3=Database!$A$4,
_xlfn.FORECAST.LINEAR(
P36,
INDEX('DS2024'!$H$5:$H$15,MATCH(P36,'DS2024'!$G$5:$G$15,1)):
INDEX('DS2024'!$H$5:$H$15,MATCH(P36,'DS2024'!$G$5:$G$15,1)+1),
INDEX('DS2024'!$G$5:$G$15,MATCH(P36,'DS2024'!$G$5:$G$15,1)):
INDEX('DS2024'!$G$5:$G$15,MATCH(P36,'DS2024'!$G$5:$G$15,1)+1)),
IF($AA$3=Database!$A$5,
_xlfn.FORECAST.LINEAR(
P36,
INDEX('DS2024'!$K$5:$K$15,MATCH(P36,'DS2024'!$J$5:$J$15,1)):
INDEX('DS2024'!$K$5:$K$15,MATCH(P36,'DS2024'!$J$5:$J$15,1)+1),
INDEX('DS2024'!$J$5:$J$15,MATCH(P36,'DS2024'!$J$5:$J$15,1)):
INDEX('DS2024'!$J$5:$J$15,MATCH(P36,'DS2024'!$J$5:$J$15,1)+1)),
IF($AA$3=Database!$A$6,
_xlfn.FORECAST.LINEAR(
P36,
INDEX('DS2024'!$N$5:$N$15,MATCH(P36,'DS2024'!$M$5:$M$15,1)):
INDEX('DS2024'!$N$5:$N$15,MATCH(P36,'DS2024'!$M$5:$M$15,1)+1),
INDEX('DS2024'!$M$5:$M$15,MATCH(P36,'DS2024'!$M$5:$M$15,1)):
INDEX('DS2024'!$M$5:$M$15,MATCH(P36,'DS2024'!$M$5:$M$15,1)+1)),
IF($AA$3=Database!$A$7,
_xlfn.FORECAST.LINEAR(
P36,
INDEX('DS2024'!$Q$5:$Q$15,MATCH(P36,'DS2024'!$P$5:$P$15,1)):
INDEX('DS2024'!$Q$5:$Q$15,MATCH(P36,'DS2024'!$P$5:$P$15,1)+1),
INDEX('DS2024'!$P$5:$P$15,MATCH(P36,'DS2024'!$P$5:$P$15,1)):
INDEX('DS2024'!$P$5:$P$15,MATCH(P36,'DS2024'!$P$5:$P$15,1)+1)),
IF($AA$3=Database!$A$8,
_xlfn.FORECAST.LINEAR(
P36,
INDEX('DS2024'!$T$5:$T$15,MATCH(P36,'DS2024'!$S$5:$S$15,1)):
INDEX('DS2024'!$T$5:$T$15,MATCH(P36,'DS2024'!$S$5:$S$15,1)+1),
INDEX('DS2024'!$S$5:$S$15,MATCH(P36,'DS2024'!$S$5:$S$15,1)):
INDEX('DS2024'!$S$5:$S$15,MATCH(P36,'DS2024'!$S$5:$S$15,1)+1)),
IF($AA$3=Database!$A$9,
_xlfn.FORECAST.LINEAR(
P36,
INDEX('DS2024'!$W$5:$W$15,MATCH(P36,'DS2024'!$V$5:$V$15,1)):
INDEX('DS2024'!$W$5:$W$15,MATCH(P36,'DS2024'!$V$5:$V$15,1)+1),
INDEX('DS2024'!$V$5:$V$15,MATCH(P36,'DS2024'!$V$5:$V$15,1)):
INDEX('DS2024'!$V$5:$V$15,MATCH(P36,'DS2024'!$V$5:$V$15,1)+1)),
IF($AA$3=Database!$A$10,
_xlfn.FORECAST.LINEAR(
P36,
INDEX('DS2024'!$Z$5:$Z$15,MATCH(P36,'DS2024'!$Y$5:$Y$15,1)):
INDEX('DS2024'!$Z$5:$Z$15,MATCH(P36,'DS2024'!$Y$5:$Y$15,1)+1),
INDEX('DS2024'!$Y$5:$Y$15,MATCH(P36,'DS2024'!$Y$5:$Y$15,1)):
INDEX('DS2024'!$Y$5:$Y$15,MATCH(P36,'DS2024'!$Y$5:$Y$15,1)+1))
)))))))))))))))))))</f>
        <v>0.10441112754306728</v>
      </c>
      <c r="AB36" s="50">
        <f>IF($AB$3=Database!$A$11,
_xlfn.FORECAST.LINEAR(
R36,
INDEX('DS2024'!$B$20:$B$35,MATCH(R36,'DS2024'!$A$20:$A$35,1)):
INDEX('DS2024'!$B$20:$B$35,MATCH(R36,'DS2024'!$A$20:$A$35,1)+1),
INDEX('DS2024'!$A$20:$A$35,MATCH(R36,'DS2024'!$A$20:$A$35,1)):
INDEX('DS2024'!$A$20:$A$35,MATCH(R36,'DS2024'!$A$20:$A$35,1)+1)),
IF($AB$3=Database!$A$12,
_xlfn.FORECAST.LINEAR(
R36,
INDEX('DS2024'!$E$20:$E$35,MATCH(R36,'DS2024'!$D$20:$D$35,1)):
INDEX('DS2024'!$E$20:$E$35,MATCH(R36,'DS2024'!$D$20:$D$35,1)+1),
INDEX('DS2024'!$D$20:$D$35,MATCH(R36,'DS2024'!$D$20:$D$35,1)):
INDEX('DS2024'!$D$20:$D$35,MATCH(R36,'DS2024'!$D$20:$D$35,1)+1)),
IF($AB$3=Database!$A$13,
_xlfn.FORECAST.LINEAR(
R36,
INDEX('DS2024'!$H$20:$H$35,MATCH(R36,'DS2024'!$G$20:$G$35,1)):
INDEX('DS2024'!$H$20:$H$35,MATCH(R36,'DS2024'!$G$20:$G$35,1)+1),
INDEX('DS2024'!$G$20:$G$35,MATCH(R36,'DS2024'!$G$20:$G$35,1)):
INDEX('DS2024'!$G$20:$G$35,MATCH(R36,'DS2024'!$G$20:$G$35,1)+1)),
IF($AB$3=Database!$A$14,
_xlfn.FORECAST.LINEAR(
R36,
INDEX('DS2024'!$K$20:$K$35,MATCH(R36,'DS2024'!$J$20:$J$35,1)):
INDEX('DS2024'!$K$20:$K$35,MATCH(R36,'DS2024'!$J$20:$J$35,1)+1),
INDEX('DS2024'!$J$20:$J$35,MATCH(R36,'DS2024'!$J$20:$J$35,1)):
INDEX('DS2024'!$J$20:$J$35,MATCH(R36,'DS2024'!$J$20:$J$35,1)+1)),
IF($AB$3=Database!$A$15,
_xlfn.FORECAST.LINEAR(
R36,
INDEX('DS2024'!$N$20:$N$35,MATCH(R36,'DS2024'!$M$20:$M$35,1)):
INDEX('DS2024'!$N$20:$N$35,MATCH(R36,'DS2024'!$M$20:$M$35,1)+1),
INDEX('DS2024'!$M$20:$M$35,MATCH(R36,'DS2024'!$M$20:$M$35,1)):
INDEX('DS2024'!$M$20:$M$35,MATCH(R36,'DS2024'!$M$20:$M$35,1)+1)),
IF($AB$3=Database!$A$16,
_xlfn.FORECAST.LINEAR(
R36,
INDEX('DS2024'!$Q$20:$Q$35,MATCH(R36,'DS2024'!$P$20:$P$35,1)):
INDEX('DS2024'!$Q$20:$Q$35,MATCH(R36,'DS2024'!$P$20:$P$35,1)+1),
INDEX('DS2024'!$P$20:$P$35,MATCH(R36,'DS2024'!$P$20:$P$35,1)):
INDEX('DS2024'!$P$20:$P$35,MATCH(R36,'DS2024'!$P$20:$P$35,1)+1)),
IF($AB$3=Database!$A$17,
_xlfn.FORECAST.LINEAR(
R36,
INDEX('DS2024'!$T$20:$T$35,MATCH(R36,'DS2024'!$S$20:$S$35,1)):
INDEX('DS2024'!$T$20:$T$35,MATCH(R36,'DS2024'!$S$20:$S$35,1)+1),
INDEX('DS2024'!$S$20:$S$35,MATCH(R36,'DS2024'!$S$20:$S$35,1)):
INDEX('DS2024'!$S$20:$S$35,MATCH(R36,'DS2024'!$S$20:$S$35,1)+1)),
IF($AB$3=Database!$A$18,
_xlfn.FORECAST.LINEAR(
R36,
INDEX('DS2024'!$W$20:$W$35,MATCH(R36,'DS2024'!$V$20:$V$35,1)):
INDEX('DS2024'!$W$20:$W$35,MATCH(R36,'DS2024'!$V$20:$V$35,1)+1),
INDEX('DS2024'!$V$20:$V$35,MATCH(R36,'DS2024'!$V$20:$V$35,1)):
INDEX('DS2024'!$V$20:$V$35,MATCH(R36,'DS2024'!$V$20:$V$35,1)+1)),
IF($AB$3=Database!$A$19,
_xlfn.FORECAST.LINEAR(
R36,
INDEX('DS2024'!$Z$20:$Z$35,MATCH(R36,'DS2024'!$Y$20:$Y$35,1)):
INDEX('DS2024'!$Z$20:$Z$35,MATCH(R36,'DS2024'!$Y$20:$Y$35,1)+1),
INDEX('DS2024'!$Y$20:$Y$35,MATCH(R36,'DS2024'!$Y$20:$Y$35,1)):
INDEX('DS2024'!$Y$20:$Y$35,MATCH(R36,'DS2024'!$Y$20:$Y$35,1)+1)),
IF($AB$3=Database!$A$20,
_xlfn.FORECAST.LINEAR(
R36,
INDEX('DS2024'!$AC$20:$AC$35,MATCH(R36,'DS2024'!$AB$20:$AB$35,1)):
INDEX('DS2024'!$AC$20:$AC$35,MATCH(R36,'DS2024'!$AB$20:$AB$35,1)+1),
INDEX('DS2024'!$AB$20:$AB$35,MATCH(R36,'DS2024'!$AB$20:$AB$35,1)):
INDEX('DS2024'!$AB$20:$AB$35,MATCH(R36,'DS2024'!$AB$20:$AB$35,1)+1)),
IF($AB$3=Database!$A$2,
_xlfn.FORECAST.LINEAR(
R36,
INDEX('DS2024'!$B$5:$B$15,MATCH(R36,'DS2024'!$A$5:$A$15,1)):
INDEX('DS2024'!$B$5:$B$15,MATCH(R36,'DS2024'!$A$5:$A$15,1)+1),
INDEX('DS2024'!$A$5:$A$15,MATCH(R36,'DS2024'!$A$5:$A$15,1)):
INDEX('DS2024'!$A$5:$A$15,MATCH(R36,'DS2024'!$A$5:$A$15,1)+1)),
IF($AB$3=Database!$A$3,
_xlfn.FORECAST.LINEAR(
R36,
INDEX('DS2024'!$E$5:$E$15,MATCH(R36,'DS2024'!$D$5:$D$15,1)):
INDEX('DS2024'!$E$5:$E$15,MATCH(R36,'DS2024'!$D$5:$D$15,1)+1),
INDEX('DS2024'!$D$5:$D$15,MATCH(R36,'DS2024'!$D$5:$D$15,1)):
INDEX('DS2024'!$D$5:$D$15,MATCH(R36,'DS2024'!$D$5:$D$15,1)+1)),
IF($AB$3=Database!$A$4,
_xlfn.FORECAST.LINEAR(
R36,
INDEX('DS2024'!$H$5:$H$15,MATCH(R36,'DS2024'!$G$5:$G$15,1)):
INDEX('DS2024'!$H$5:$H$15,MATCH(R36,'DS2024'!$G$5:$G$15,1)+1),
INDEX('DS2024'!$G$5:$G$15,MATCH(R36,'DS2024'!$G$5:$G$15,1)):
INDEX('DS2024'!$G$5:$G$15,MATCH(R36,'DS2024'!$G$5:$G$15,1)+1)),
IF($AB$3=Database!$A$5,
_xlfn.FORECAST.LINEAR(
R36,
INDEX('DS2024'!$K$5:$K$15,MATCH(R36,'DS2024'!$J$5:$J$15,1)):
INDEX('DS2024'!$K$5:$K$15,MATCH(R36,'DS2024'!$J$5:$J$15,1)+1),
INDEX('DS2024'!$J$5:$J$15,MATCH(R36,'DS2024'!$J$5:$J$15,1)):
INDEX('DS2024'!$J$5:$J$15,MATCH(R36,'DS2024'!$J$5:$J$15,1)+1)),
IF($AB$3=Database!$A$6,
_xlfn.FORECAST.LINEAR(
R36,
INDEX('DS2024'!$N$5:$N$15,MATCH(R36,'DS2024'!$M$5:$M$15,1)):
INDEX('DS2024'!$N$5:$N$15,MATCH(R36,'DS2024'!$M$5:$M$15,1)+1),
INDEX('DS2024'!$M$5:$M$15,MATCH(R36,'DS2024'!$M$5:$M$15,1)):
INDEX('DS2024'!$M$5:$M$15,MATCH(R36,'DS2024'!$M$5:$M$15,1)+1)),
IF($AB$3=Database!$A$7,
_xlfn.FORECAST.LINEAR(
R36,
INDEX('DS2024'!$Q$5:$Q$15,MATCH(R36,'DS2024'!$P$5:$P$15,1)):
INDEX('DS2024'!$Q$5:$Q$15,MATCH(R36,'DS2024'!$P$5:$P$15,1)+1),
INDEX('DS2024'!$P$5:$P$15,MATCH(R36,'DS2024'!$P$5:$P$15,1)):
INDEX('DS2024'!$P$5:$P$15,MATCH(R36,'DS2024'!$P$5:$P$15,1)+1)),
IF($AB$3=Database!$A$8,
_xlfn.FORECAST.LINEAR(
R36,
INDEX('DS2024'!$T$5:$T$15,MATCH(R36,'DS2024'!$S$5:$S$15,1)):
INDEX('DS2024'!$T$5:$T$15,MATCH(R36,'DS2024'!$S$5:$S$15,1)+1),
INDEX('DS2024'!$S$5:$S$15,MATCH(R36,'DS2024'!$S$5:$S$15,1)):
INDEX('DS2024'!$S$5:$S$15,MATCH(R36,'DS2024'!$S$5:$S$15,1)+1)),
IF($AB$3=Database!$A$9,
_xlfn.FORECAST.LINEAR(
R36,
INDEX('DS2024'!$W$5:$W$15,MATCH(R36,'DS2024'!$V$5:$V$15,1)):
INDEX('DS2024'!$W$5:$W$15,MATCH(R36,'DS2024'!$V$5:$V$15,1)+1),
INDEX('DS2024'!$V$5:$V$15,MATCH(R36,'DS2024'!$V$5:$V$15,1)):
INDEX('DS2024'!$V$5:$V$15,MATCH(R36,'DS2024'!$V$5:$V$15,1)+1)),
IF($AB$3=Database!$A$10,
_xlfn.FORECAST.LINEAR(
R36,
INDEX('DS2024'!$Z$5:$Z$15,MATCH(R36,'DS2024'!$Y$5:$Y$15,1)):
INDEX('DS2024'!$Z$5:$Z$15,MATCH(R36,'DS2024'!$Y$5:$Y$15,1)+1),
INDEX('DS2024'!$Y$5:$Y$15,MATCH(R36,'DS2024'!$Y$5:$Y$15,1)):
INDEX('DS2024'!$Y$5:$Y$15,MATCH(R36,'DS2024'!$Y$5:$Y$15,1)+1))
)))))))))))))))))))</f>
        <v>0.10515368320076743</v>
      </c>
      <c r="AC36" s="82">
        <f t="shared" si="0"/>
        <v>0.46521893698881234</v>
      </c>
      <c r="AD36" s="82">
        <f t="shared" si="1"/>
        <v>0.46588489670226146</v>
      </c>
      <c r="AE36" s="82">
        <f t="shared" si="2"/>
        <v>0.33813885689063339</v>
      </c>
      <c r="AF36" s="82">
        <f t="shared" si="3"/>
        <v>0.46534397432276603</v>
      </c>
      <c r="AG36" s="82">
        <f t="shared" si="4"/>
        <v>0.46421999741863845</v>
      </c>
      <c r="AH36" s="82">
        <f t="shared" si="5"/>
        <v>0.20339449211171973</v>
      </c>
      <c r="AI36" s="82">
        <f t="shared" si="6"/>
        <v>0.46378576450344045</v>
      </c>
      <c r="AJ36" s="83">
        <f t="shared" si="7"/>
        <v>0.46428863204216742</v>
      </c>
      <c r="AK36" s="83">
        <f t="shared" si="8"/>
        <v>0.46519039585823585</v>
      </c>
      <c r="AL36" s="42"/>
      <c r="AM36" s="42"/>
      <c r="AN36" s="42"/>
      <c r="AO36" s="42"/>
      <c r="AP36" s="42"/>
      <c r="AQ36" s="42"/>
      <c r="AR36" s="42"/>
      <c r="AS36" s="42"/>
      <c r="AT36" s="42"/>
      <c r="BD36" s="83" t="e">
        <f>#REF!/10</f>
        <v>#REF!</v>
      </c>
      <c r="BE36" s="83" t="e">
        <f>#REF!/10</f>
        <v>#REF!</v>
      </c>
      <c r="BF36" s="83" t="e">
        <f>#REF!/10</f>
        <v>#REF!</v>
      </c>
      <c r="BG36" s="83" t="e">
        <f>#REF!/10</f>
        <v>#REF!</v>
      </c>
      <c r="BH36" s="83">
        <f t="shared" si="9"/>
        <v>0</v>
      </c>
      <c r="BI36" s="83">
        <f t="shared" si="10"/>
        <v>0</v>
      </c>
      <c r="BJ36" s="83">
        <f t="shared" si="11"/>
        <v>0</v>
      </c>
      <c r="BK36" s="83">
        <f t="shared" si="12"/>
        <v>0</v>
      </c>
      <c r="BL36" s="83">
        <f t="shared" si="13"/>
        <v>0</v>
      </c>
    </row>
    <row r="37" spans="1:64" ht="14.25" customHeight="1">
      <c r="A37" s="31"/>
      <c r="B37" s="31"/>
      <c r="C37" s="31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44"/>
      <c r="AV37" s="44"/>
      <c r="AW37" s="44"/>
      <c r="AX37" s="44"/>
      <c r="AY37" s="44"/>
      <c r="AZ37" s="33"/>
      <c r="BA37" s="33"/>
    </row>
    <row r="38" spans="1:64" ht="14.25" customHeight="1">
      <c r="A38" s="31" t="s">
        <v>598</v>
      </c>
      <c r="B38" s="42">
        <f>MAX(B7:B36)</f>
        <v>109.04300000000001</v>
      </c>
      <c r="C38" s="42"/>
      <c r="D38" s="42">
        <f t="shared" ref="D38:P38" si="14">MAX(D7:D36)</f>
        <v>110.023</v>
      </c>
      <c r="E38" s="42"/>
      <c r="F38" s="42">
        <f t="shared" si="14"/>
        <v>108.782</v>
      </c>
      <c r="G38" s="42"/>
      <c r="H38" s="42">
        <f t="shared" si="14"/>
        <v>109.227</v>
      </c>
      <c r="I38" s="42"/>
      <c r="J38" s="42">
        <f t="shared" si="14"/>
        <v>107.57299999999999</v>
      </c>
      <c r="K38" s="42"/>
      <c r="L38" s="42">
        <f t="shared" si="14"/>
        <v>108.985</v>
      </c>
      <c r="M38" s="42"/>
      <c r="N38" s="42">
        <f t="shared" si="14"/>
        <v>106.934</v>
      </c>
      <c r="O38" s="42"/>
      <c r="P38" s="42">
        <f t="shared" si="14"/>
        <v>107.67400000000001</v>
      </c>
      <c r="Q38" s="42"/>
      <c r="R38" s="42">
        <f t="shared" ref="R38" si="15">MAX(R7:R36)</f>
        <v>109.001</v>
      </c>
      <c r="S38" s="31"/>
      <c r="T38" s="375">
        <f>MAX(R38)</f>
        <v>109.001</v>
      </c>
      <c r="U38" s="31"/>
      <c r="V38" s="31"/>
      <c r="W38" s="31"/>
      <c r="X38" s="31"/>
      <c r="Y38" s="31"/>
      <c r="Z38" s="31"/>
      <c r="AA38" s="31"/>
      <c r="AB38" s="31"/>
      <c r="AC38" s="31" t="s">
        <v>272</v>
      </c>
      <c r="AD38" s="50">
        <f>MAX(AC7:AK36)</f>
        <v>0.46588489670226146</v>
      </c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3"/>
      <c r="AV38" s="33"/>
      <c r="AW38" s="33"/>
      <c r="AX38" s="33"/>
      <c r="AY38" s="33"/>
      <c r="AZ38" s="33"/>
      <c r="BA38" s="33"/>
    </row>
    <row r="39" spans="1:64" ht="14.25" customHeight="1">
      <c r="A39" s="31" t="s">
        <v>599</v>
      </c>
      <c r="B39" s="42">
        <f>MIN(B8:B37)</f>
        <v>106.749</v>
      </c>
      <c r="C39" s="42"/>
      <c r="D39" s="42">
        <f>MIN(D8:D37)</f>
        <v>107.914</v>
      </c>
      <c r="E39" s="42"/>
      <c r="F39" s="42">
        <f>MIN(F8:F37)</f>
        <v>106.59399999999999</v>
      </c>
      <c r="G39" s="42"/>
      <c r="H39" s="42">
        <f>MIN(H8:H37)</f>
        <v>106.956</v>
      </c>
      <c r="I39" s="42"/>
      <c r="J39" s="42">
        <f>MIN(J8:J37)</f>
        <v>105.197</v>
      </c>
      <c r="K39" s="42"/>
      <c r="L39" s="42">
        <f>MIN(L8:L37)</f>
        <v>106.529</v>
      </c>
      <c r="M39" s="42"/>
      <c r="N39" s="42">
        <f>MIN(N8:N37)</f>
        <v>104.669</v>
      </c>
      <c r="O39" s="42"/>
      <c r="P39" s="42">
        <f>MIN(P8:P37)</f>
        <v>104.996</v>
      </c>
      <c r="Q39" s="42"/>
      <c r="R39" s="42">
        <f t="shared" ref="R39" si="16">MIN(R8:R37)</f>
        <v>106.80800000000001</v>
      </c>
      <c r="S39" s="31"/>
      <c r="T39" s="374">
        <f>MIN(A39:S39)</f>
        <v>104.669</v>
      </c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3"/>
      <c r="AV39" s="33"/>
      <c r="AW39" s="33"/>
      <c r="AX39" s="33"/>
      <c r="AY39" s="33"/>
      <c r="AZ39" s="33"/>
      <c r="BA39" s="33"/>
    </row>
    <row r="40" spans="1:64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3"/>
      <c r="AV40" s="33"/>
      <c r="AW40" s="33"/>
      <c r="AX40" s="33"/>
      <c r="AY40" s="33"/>
      <c r="AZ40" s="33"/>
      <c r="BA40" s="33"/>
    </row>
    <row r="41" spans="1:64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3"/>
      <c r="AV41" s="33"/>
      <c r="AW41" s="33"/>
      <c r="AX41" s="33"/>
      <c r="AY41" s="33"/>
      <c r="AZ41" s="33"/>
      <c r="BA41" s="33"/>
    </row>
    <row r="42" spans="1:64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3"/>
      <c r="AW42" s="33"/>
      <c r="AX42" s="33"/>
      <c r="AY42" s="33"/>
      <c r="AZ42" s="33"/>
      <c r="BA42" s="33"/>
    </row>
    <row r="43" spans="1:64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3"/>
      <c r="AV43" s="33"/>
      <c r="AW43" s="33"/>
      <c r="AX43" s="33"/>
      <c r="AY43" s="33"/>
      <c r="AZ43" s="33"/>
      <c r="BA43" s="33"/>
    </row>
    <row r="44" spans="1:6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3"/>
      <c r="AV44" s="33"/>
      <c r="AW44" s="33"/>
      <c r="AX44" s="33"/>
      <c r="AY44" s="33"/>
      <c r="AZ44" s="33"/>
      <c r="BA44" s="33"/>
    </row>
    <row r="45" spans="1:64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3"/>
      <c r="AV45" s="33"/>
      <c r="AW45" s="33"/>
      <c r="AX45" s="33"/>
      <c r="AY45" s="33"/>
      <c r="AZ45" s="33"/>
      <c r="BA45" s="33"/>
    </row>
    <row r="46" spans="1:64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3"/>
      <c r="AV46" s="33"/>
      <c r="AW46" s="33"/>
      <c r="AX46" s="33"/>
      <c r="AY46" s="33"/>
      <c r="AZ46" s="33"/>
      <c r="BA46" s="33"/>
    </row>
    <row r="47" spans="1:64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3"/>
      <c r="AV47" s="33"/>
      <c r="AW47" s="33"/>
      <c r="AX47" s="33"/>
      <c r="AY47" s="33"/>
      <c r="AZ47" s="33"/>
      <c r="BA47" s="33"/>
    </row>
    <row r="48" spans="1:64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3"/>
      <c r="AV48" s="33"/>
      <c r="AW48" s="33"/>
      <c r="AX48" s="33"/>
      <c r="AY48" s="33"/>
      <c r="AZ48" s="33"/>
      <c r="BA48" s="33"/>
    </row>
    <row r="49" spans="1:53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3"/>
      <c r="AV49" s="33"/>
      <c r="AW49" s="33"/>
      <c r="AX49" s="33"/>
      <c r="AY49" s="33"/>
      <c r="AZ49" s="33"/>
      <c r="BA49" s="33"/>
    </row>
    <row r="50" spans="1:53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3"/>
      <c r="AV50" s="33"/>
      <c r="AW50" s="33"/>
      <c r="AX50" s="33"/>
      <c r="AY50" s="33"/>
      <c r="AZ50" s="33"/>
      <c r="BA50" s="33"/>
    </row>
    <row r="51" spans="1:53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3"/>
      <c r="AV51" s="33"/>
      <c r="AW51" s="33"/>
      <c r="AX51" s="33"/>
      <c r="AY51" s="33"/>
      <c r="AZ51" s="33"/>
      <c r="BA51" s="33"/>
    </row>
    <row r="52" spans="1:53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3"/>
      <c r="AV52" s="33"/>
      <c r="AW52" s="33"/>
      <c r="AX52" s="33"/>
      <c r="AY52" s="33"/>
      <c r="AZ52" s="33"/>
      <c r="BA52" s="33"/>
    </row>
    <row r="53" spans="1: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3"/>
      <c r="AV53" s="33"/>
      <c r="AW53" s="33"/>
      <c r="AX53" s="33"/>
      <c r="AY53" s="33"/>
      <c r="AZ53" s="33"/>
      <c r="BA53" s="33"/>
    </row>
    <row r="54" spans="1:53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3"/>
      <c r="AV54" s="33"/>
      <c r="AW54" s="33"/>
      <c r="AX54" s="33"/>
      <c r="AY54" s="33"/>
      <c r="AZ54" s="33"/>
      <c r="BA54" s="33"/>
    </row>
    <row r="55" spans="1:53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3"/>
      <c r="AV55" s="33"/>
      <c r="AW55" s="33"/>
      <c r="AX55" s="33"/>
      <c r="AY55" s="33"/>
      <c r="AZ55" s="33"/>
      <c r="BA55" s="33"/>
    </row>
    <row r="56" spans="1:53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3"/>
      <c r="AW56" s="33"/>
      <c r="AX56" s="33"/>
      <c r="AY56" s="33"/>
      <c r="AZ56" s="33"/>
      <c r="BA56" s="33"/>
    </row>
    <row r="57" spans="1:53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3"/>
      <c r="AW57" s="33"/>
      <c r="AX57" s="33"/>
      <c r="AY57" s="33"/>
      <c r="AZ57" s="33"/>
      <c r="BA57" s="33"/>
    </row>
    <row r="58" spans="1:53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3"/>
      <c r="AW58" s="33"/>
      <c r="AX58" s="33"/>
      <c r="AY58" s="33"/>
      <c r="AZ58" s="33"/>
      <c r="BA58" s="33"/>
    </row>
    <row r="59" spans="1:53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3"/>
      <c r="AW59" s="33"/>
      <c r="AX59" s="33"/>
      <c r="AY59" s="33"/>
      <c r="AZ59" s="33"/>
      <c r="BA59" s="33"/>
    </row>
    <row r="60" spans="1:53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3"/>
      <c r="AW60" s="33"/>
      <c r="AX60" s="33"/>
      <c r="AY60" s="33"/>
      <c r="AZ60" s="33"/>
      <c r="BA60" s="33"/>
    </row>
    <row r="61" spans="1:53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3"/>
      <c r="AW61" s="33"/>
      <c r="AX61" s="33"/>
      <c r="AY61" s="33"/>
      <c r="AZ61" s="33"/>
      <c r="BA61" s="33"/>
    </row>
    <row r="62" spans="1:53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3"/>
      <c r="AW62" s="33"/>
      <c r="AX62" s="33"/>
      <c r="AY62" s="33"/>
      <c r="AZ62" s="33"/>
      <c r="BA62" s="33"/>
    </row>
    <row r="63" spans="1:5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3"/>
      <c r="AW63" s="33"/>
      <c r="AX63" s="33"/>
      <c r="AY63" s="33"/>
      <c r="AZ63" s="33"/>
      <c r="BA63" s="33"/>
    </row>
    <row r="64" spans="1:53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3"/>
      <c r="AW64" s="33"/>
      <c r="AX64" s="33"/>
      <c r="AY64" s="33"/>
      <c r="AZ64" s="33"/>
      <c r="BA64" s="33"/>
    </row>
    <row r="65" spans="1:53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3"/>
      <c r="AW65" s="33"/>
      <c r="AX65" s="33"/>
      <c r="AY65" s="33"/>
      <c r="AZ65" s="33"/>
      <c r="BA65" s="33"/>
    </row>
    <row r="66" spans="1:53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3"/>
      <c r="AW66" s="33"/>
      <c r="AX66" s="33"/>
      <c r="AY66" s="33"/>
      <c r="AZ66" s="33"/>
      <c r="BA66" s="33"/>
    </row>
    <row r="67" spans="1:53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3"/>
      <c r="AW67" s="33"/>
      <c r="AX67" s="33"/>
      <c r="AY67" s="33"/>
      <c r="AZ67" s="33"/>
      <c r="BA67" s="33"/>
    </row>
    <row r="68" spans="1:53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3"/>
      <c r="AW68" s="33"/>
      <c r="AX68" s="33"/>
      <c r="AY68" s="33"/>
      <c r="AZ68" s="33"/>
      <c r="BA68" s="33"/>
    </row>
    <row r="69" spans="1:53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3"/>
      <c r="AW69" s="33"/>
      <c r="AX69" s="33"/>
      <c r="AY69" s="33"/>
      <c r="AZ69" s="33"/>
      <c r="BA69" s="33"/>
    </row>
    <row r="70" spans="1:53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3"/>
      <c r="AW70" s="33"/>
      <c r="AX70" s="33"/>
      <c r="AY70" s="33"/>
      <c r="AZ70" s="33"/>
      <c r="BA70" s="33"/>
    </row>
    <row r="71" spans="1:53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3"/>
      <c r="AW71" s="33"/>
      <c r="AX71" s="33"/>
      <c r="AY71" s="33"/>
      <c r="AZ71" s="33"/>
      <c r="BA71" s="33"/>
    </row>
    <row r="72" spans="1:53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3"/>
      <c r="AW72" s="33"/>
      <c r="AX72" s="33"/>
      <c r="AY72" s="33"/>
      <c r="AZ72" s="33"/>
      <c r="BA72" s="33"/>
    </row>
    <row r="73" spans="1:5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3"/>
      <c r="AW73" s="33"/>
      <c r="AX73" s="33"/>
      <c r="AY73" s="33"/>
      <c r="AZ73" s="33"/>
      <c r="BA73" s="33"/>
    </row>
    <row r="74" spans="1:53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3"/>
      <c r="AW74" s="33"/>
      <c r="AX74" s="33"/>
      <c r="AY74" s="33"/>
      <c r="AZ74" s="33"/>
      <c r="BA74" s="33"/>
    </row>
    <row r="75" spans="1:53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3"/>
      <c r="AW75" s="33"/>
      <c r="AX75" s="33"/>
      <c r="AY75" s="33"/>
      <c r="AZ75" s="33"/>
      <c r="BA75" s="33"/>
    </row>
    <row r="76" spans="1:53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3"/>
      <c r="AW76" s="33"/>
      <c r="AX76" s="33"/>
      <c r="AY76" s="33"/>
      <c r="AZ76" s="33"/>
      <c r="BA76" s="33"/>
    </row>
    <row r="77" spans="1:53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3"/>
      <c r="AW77" s="33"/>
      <c r="AX77" s="33"/>
      <c r="AY77" s="33"/>
      <c r="AZ77" s="33"/>
      <c r="BA77" s="33"/>
    </row>
    <row r="78" spans="1:53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3"/>
      <c r="AW78" s="33"/>
      <c r="AX78" s="33"/>
      <c r="AY78" s="33"/>
      <c r="AZ78" s="33"/>
      <c r="BA78" s="33"/>
    </row>
    <row r="79" spans="1:53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</row>
    <row r="80" spans="1:53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</row>
    <row r="81" spans="1:53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</row>
    <row r="82" spans="1:53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</row>
    <row r="83" spans="1:5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</row>
    <row r="84" spans="1:53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</row>
    <row r="85" spans="1:53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spans="1:53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spans="1:53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spans="1:53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</row>
    <row r="89" spans="1:53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spans="1:53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spans="1:53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spans="1:53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1:5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spans="1:53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spans="1:53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  <row r="96" spans="1:53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</row>
    <row r="97" spans="1:53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</row>
    <row r="98" spans="1:53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</row>
    <row r="99" spans="1:53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</row>
    <row r="100" spans="1:53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</row>
    <row r="101" spans="1:53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</row>
    <row r="102" spans="1:53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</row>
    <row r="103" spans="1:5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</row>
    <row r="104" spans="1:53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</row>
    <row r="105" spans="1:53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</row>
    <row r="106" spans="1:53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</row>
    <row r="107" spans="1:53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</row>
    <row r="108" spans="1:53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</row>
    <row r="109" spans="1:53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</row>
    <row r="110" spans="1:53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</row>
    <row r="111" spans="1:53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</row>
    <row r="112" spans="1:53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</row>
    <row r="113" spans="1:5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</row>
    <row r="114" spans="1:53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</row>
    <row r="115" spans="1:53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</row>
    <row r="116" spans="1:53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</row>
    <row r="117" spans="1:53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</row>
    <row r="118" spans="1:53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</row>
    <row r="119" spans="1:53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</row>
    <row r="120" spans="1:53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</row>
    <row r="121" spans="1:53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</row>
    <row r="122" spans="1:53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</row>
    <row r="123" spans="1:5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</row>
    <row r="124" spans="1:53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</row>
    <row r="125" spans="1:53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</row>
    <row r="126" spans="1:53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</row>
    <row r="127" spans="1:53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</row>
    <row r="128" spans="1:53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</row>
    <row r="129" spans="1:53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</row>
    <row r="130" spans="1:53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</row>
    <row r="131" spans="1:53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</row>
    <row r="132" spans="1:53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</row>
    <row r="133" spans="1:5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</row>
    <row r="134" spans="1:53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</row>
    <row r="135" spans="1:53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</row>
    <row r="136" spans="1:53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</row>
    <row r="137" spans="1:53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</row>
    <row r="138" spans="1:53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</row>
    <row r="139" spans="1:53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</row>
    <row r="140" spans="1:53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</row>
    <row r="141" spans="1:53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</row>
    <row r="142" spans="1:53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</row>
    <row r="143" spans="1:5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</row>
    <row r="144" spans="1:53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</row>
    <row r="145" spans="1:53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</row>
    <row r="146" spans="1:53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</row>
    <row r="147" spans="1:53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</row>
    <row r="148" spans="1:53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</row>
    <row r="149" spans="1:53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</row>
    <row r="150" spans="1:53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</row>
    <row r="151" spans="1:53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</row>
    <row r="152" spans="1:53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</row>
    <row r="153" spans="1: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</row>
    <row r="154" spans="1:53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</row>
    <row r="155" spans="1:53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</row>
    <row r="156" spans="1:53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</row>
    <row r="157" spans="1:53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</row>
    <row r="158" spans="1:53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</row>
    <row r="159" spans="1:53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</row>
    <row r="160" spans="1:53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</row>
    <row r="161" spans="1:53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</row>
    <row r="162" spans="1:53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</row>
    <row r="163" spans="1:5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</row>
    <row r="164" spans="1:53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</row>
    <row r="165" spans="1:53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</row>
    <row r="166" spans="1:53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</row>
    <row r="167" spans="1:53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</row>
    <row r="168" spans="1:53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</row>
    <row r="169" spans="1:53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</row>
    <row r="170" spans="1:53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</row>
    <row r="171" spans="1:53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</row>
    <row r="172" spans="1:53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</row>
    <row r="173" spans="1:5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</row>
    <row r="174" spans="1:53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</row>
    <row r="175" spans="1:53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</row>
    <row r="176" spans="1:53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</row>
    <row r="177" spans="1:53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</row>
    <row r="178" spans="1:53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</row>
    <row r="179" spans="1:53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</row>
    <row r="180" spans="1:53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</row>
    <row r="181" spans="1:53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</row>
    <row r="182" spans="1:53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</row>
    <row r="183" spans="1:5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</row>
    <row r="184" spans="1:53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</row>
    <row r="185" spans="1:53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</row>
    <row r="186" spans="1:53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</row>
    <row r="187" spans="1:53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</row>
    <row r="188" spans="1:53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</row>
    <row r="189" spans="1:53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</row>
    <row r="190" spans="1:53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</row>
    <row r="191" spans="1:53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</row>
    <row r="192" spans="1:53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</row>
    <row r="193" spans="1:5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</row>
    <row r="194" spans="1:53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</row>
    <row r="195" spans="1:53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</row>
    <row r="196" spans="1:53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</row>
    <row r="197" spans="1:53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</row>
    <row r="198" spans="1:53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</row>
    <row r="199" spans="1:53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</row>
    <row r="200" spans="1:53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</row>
    <row r="201" spans="1:53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</row>
    <row r="202" spans="1:53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</row>
    <row r="203" spans="1:5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</row>
    <row r="204" spans="1:53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</row>
    <row r="205" spans="1:53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</row>
    <row r="206" spans="1:53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</row>
    <row r="207" spans="1:53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</row>
    <row r="208" spans="1:53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</row>
    <row r="209" spans="1:53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</row>
    <row r="210" spans="1:53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</row>
    <row r="211" spans="1:53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</row>
    <row r="212" spans="1:53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</row>
    <row r="213" spans="1:5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</row>
    <row r="214" spans="1:53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</row>
    <row r="215" spans="1:53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</row>
    <row r="216" spans="1:53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</row>
    <row r="217" spans="1:53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</row>
    <row r="218" spans="1:53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</row>
    <row r="219" spans="1:53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</row>
    <row r="220" spans="1:53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</row>
    <row r="221" spans="1:53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</row>
    <row r="222" spans="1:53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</row>
    <row r="223" spans="1:53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</row>
    <row r="224" spans="1:53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</row>
    <row r="225" spans="1:53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</row>
    <row r="226" spans="1:53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</row>
    <row r="227" spans="1:53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</row>
    <row r="228" spans="1:53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</row>
    <row r="229" spans="1:53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</row>
    <row r="230" spans="1:53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</row>
    <row r="231" spans="1:53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</row>
    <row r="232" spans="1:53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</row>
    <row r="233" spans="1:53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</row>
    <row r="234" spans="1:53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</row>
    <row r="235" spans="1:53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</row>
    <row r="236" spans="1:53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</row>
    <row r="237" spans="1:53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</row>
    <row r="238" spans="1:53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</row>
    <row r="239" spans="1:53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</row>
    <row r="240" spans="1:53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</row>
    <row r="241" spans="1:53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</row>
    <row r="242" spans="1:53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</row>
    <row r="243" spans="1:53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</row>
    <row r="244" spans="1:53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</row>
    <row r="245" spans="1:53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</row>
    <row r="246" spans="1:53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</row>
    <row r="247" spans="1:53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</row>
    <row r="248" spans="1:53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</row>
    <row r="249" spans="1:53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</row>
    <row r="250" spans="1:53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</row>
    <row r="251" spans="1:53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</row>
    <row r="252" spans="1:53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</row>
    <row r="253" spans="1:53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</row>
    <row r="254" spans="1:53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</row>
    <row r="255" spans="1:53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</row>
    <row r="256" spans="1:53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</row>
    <row r="257" spans="1:53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</row>
    <row r="258" spans="1:53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</row>
    <row r="259" spans="1:53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</row>
    <row r="260" spans="1:53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</row>
    <row r="261" spans="1:53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</row>
    <row r="262" spans="1:53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</row>
    <row r="263" spans="1:53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</row>
    <row r="264" spans="1:53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</row>
    <row r="265" spans="1:53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</row>
    <row r="266" spans="1:53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</row>
    <row r="267" spans="1:53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</row>
    <row r="268" spans="1:53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</row>
    <row r="269" spans="1:53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</row>
    <row r="270" spans="1:53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</row>
    <row r="271" spans="1:53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</row>
    <row r="272" spans="1:53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</row>
    <row r="273" spans="1:53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</row>
    <row r="274" spans="1:53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</row>
    <row r="275" spans="1:53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</row>
    <row r="276" spans="1:53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</row>
    <row r="277" spans="1:53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</row>
    <row r="278" spans="1:53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</row>
    <row r="279" spans="1:53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</row>
    <row r="280" spans="1:53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</row>
    <row r="281" spans="1:53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</row>
    <row r="282" spans="1:53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</row>
    <row r="283" spans="1:53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</row>
    <row r="284" spans="1:53" ht="15.75" customHeight="1"/>
    <row r="285" spans="1:53" ht="15.75" customHeight="1"/>
    <row r="286" spans="1:53" ht="15.75" customHeight="1"/>
    <row r="287" spans="1:53" ht="15.75" customHeight="1"/>
    <row r="288" spans="1:53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5:O5"/>
    <mergeCell ref="P5:Q5"/>
    <mergeCell ref="R5:S5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1C5C-AB18-467F-96F0-BD134CBC60E7}">
  <dimension ref="A1:K18"/>
  <sheetViews>
    <sheetView workbookViewId="0">
      <selection activeCell="E5" sqref="E5"/>
    </sheetView>
  </sheetViews>
  <sheetFormatPr defaultRowHeight="13.8"/>
  <cols>
    <col min="1" max="1" width="5.3984375" customWidth="1"/>
    <col min="2" max="2" width="19.19921875" bestFit="1" customWidth="1"/>
  </cols>
  <sheetData>
    <row r="1" spans="1:11" ht="14.4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4.4">
      <c r="A2" s="266">
        <f>'Data Pembacaan Alt'!E59</f>
        <v>100</v>
      </c>
      <c r="B2" s="51" t="s">
        <v>112</v>
      </c>
      <c r="C2" s="51"/>
      <c r="D2" s="51"/>
      <c r="E2" s="51"/>
      <c r="F2" s="51"/>
      <c r="G2" s="51"/>
      <c r="H2" s="51"/>
      <c r="I2" s="51"/>
      <c r="J2" s="51"/>
      <c r="K2" s="51"/>
    </row>
    <row r="3" spans="1:11" ht="16.8">
      <c r="A3" s="52" t="s">
        <v>113</v>
      </c>
      <c r="B3" s="52" t="s">
        <v>114</v>
      </c>
      <c r="C3" s="52" t="s">
        <v>115</v>
      </c>
      <c r="D3" s="52" t="s">
        <v>116</v>
      </c>
      <c r="E3" s="52" t="s">
        <v>117</v>
      </c>
      <c r="F3" s="52" t="s">
        <v>118</v>
      </c>
      <c r="G3" s="52" t="s">
        <v>119</v>
      </c>
      <c r="H3" s="52" t="s">
        <v>120</v>
      </c>
      <c r="I3" s="52" t="s">
        <v>121</v>
      </c>
      <c r="J3" s="52" t="s">
        <v>122</v>
      </c>
      <c r="K3" s="52" t="s">
        <v>123</v>
      </c>
    </row>
    <row r="4" spans="1:11" ht="14.4">
      <c r="A4" s="53">
        <v>1</v>
      </c>
      <c r="B4" s="53" t="s">
        <v>124</v>
      </c>
      <c r="C4" s="54" t="s">
        <v>4</v>
      </c>
      <c r="D4" s="54" t="s">
        <v>125</v>
      </c>
      <c r="E4" s="171">
        <f>MAX('DS2025'!C25:C26,'DS2025'!F25:F26,'DS2025'!I25:I26,'DS2025'!L25:L26,'DS2025'!O25:O26,'DS2025'!R25:R26,'DS2025'!U25:U26,'DS2025'!X25:X26,'DS2025'!AA25:AA26)</f>
        <v>0.52</v>
      </c>
      <c r="F4" s="54">
        <v>2</v>
      </c>
      <c r="G4" s="54">
        <v>60</v>
      </c>
      <c r="H4" s="55">
        <f t="shared" ref="H4:H12" si="0">E4/F4</f>
        <v>0.26</v>
      </c>
      <c r="I4" s="55">
        <v>1</v>
      </c>
      <c r="J4" s="55">
        <f t="shared" ref="J4:J12" si="1">(H4*I4)^2</f>
        <v>6.7600000000000007E-2</v>
      </c>
      <c r="K4" s="55">
        <f t="shared" ref="K4:K12" si="2">(J4*J4)/G4</f>
        <v>7.6162666666666675E-5</v>
      </c>
    </row>
    <row r="5" spans="1:11" ht="14.4">
      <c r="A5" s="53">
        <v>2</v>
      </c>
      <c r="B5" s="53" t="s">
        <v>126</v>
      </c>
      <c r="C5" s="54" t="s">
        <v>4</v>
      </c>
      <c r="D5" s="54" t="s">
        <v>127</v>
      </c>
      <c r="E5" s="172">
        <f>'Drift 100 C'!AD38</f>
        <v>0.46588489670226146</v>
      </c>
      <c r="F5" s="54">
        <f t="shared" ref="F5:F10" si="3">SQRT(3)</f>
        <v>1.7320508075688772</v>
      </c>
      <c r="G5" s="54">
        <v>1000000000</v>
      </c>
      <c r="H5" s="55">
        <f t="shared" si="0"/>
        <v>0.26897877052243169</v>
      </c>
      <c r="I5" s="55">
        <v>1</v>
      </c>
      <c r="J5" s="55">
        <f t="shared" si="1"/>
        <v>7.2349578991758964E-2</v>
      </c>
      <c r="K5" s="55">
        <f t="shared" si="2"/>
        <v>5.2344615802847701E-12</v>
      </c>
    </row>
    <row r="6" spans="1:11" ht="14.4">
      <c r="A6" s="53">
        <v>3</v>
      </c>
      <c r="B6" s="53" t="s">
        <v>128</v>
      </c>
      <c r="C6" s="54" t="s">
        <v>4</v>
      </c>
      <c r="D6" s="54" t="s">
        <v>127</v>
      </c>
      <c r="E6" s="173">
        <v>5.0000000000000001E-4</v>
      </c>
      <c r="F6" s="54">
        <f t="shared" si="3"/>
        <v>1.7320508075688772</v>
      </c>
      <c r="G6" s="54">
        <v>1000000000</v>
      </c>
      <c r="H6" s="55">
        <f t="shared" si="0"/>
        <v>2.886751345948129E-4</v>
      </c>
      <c r="I6" s="55">
        <v>1</v>
      </c>
      <c r="J6" s="55">
        <f t="shared" si="1"/>
        <v>8.3333333333333338E-8</v>
      </c>
      <c r="K6" s="55">
        <f t="shared" si="2"/>
        <v>6.9444444444444456E-24</v>
      </c>
    </row>
    <row r="7" spans="1:11" ht="14.4">
      <c r="A7" s="53">
        <v>4</v>
      </c>
      <c r="B7" s="53" t="s">
        <v>129</v>
      </c>
      <c r="C7" s="54" t="s">
        <v>4</v>
      </c>
      <c r="D7" s="54" t="s">
        <v>127</v>
      </c>
      <c r="E7" s="174">
        <f>'Evaluasi 100 C'!E77</f>
        <v>1.3388393521295825</v>
      </c>
      <c r="F7" s="54">
        <f t="shared" si="3"/>
        <v>1.7320508075688772</v>
      </c>
      <c r="G7" s="54">
        <v>1000000000</v>
      </c>
      <c r="H7" s="55">
        <f t="shared" si="0"/>
        <v>0.7729792603536787</v>
      </c>
      <c r="I7" s="55">
        <v>1</v>
      </c>
      <c r="J7" s="55">
        <f t="shared" si="1"/>
        <v>0.59749693693692019</v>
      </c>
      <c r="K7" s="55">
        <f t="shared" si="2"/>
        <v>3.57002589649002E-10</v>
      </c>
    </row>
    <row r="8" spans="1:11" ht="14.4">
      <c r="A8" s="53">
        <v>5</v>
      </c>
      <c r="B8" s="53" t="s">
        <v>130</v>
      </c>
      <c r="C8" s="54" t="s">
        <v>4</v>
      </c>
      <c r="D8" s="54" t="s">
        <v>127</v>
      </c>
      <c r="E8" s="173">
        <v>0.1</v>
      </c>
      <c r="F8" s="54">
        <f t="shared" si="3"/>
        <v>1.7320508075688772</v>
      </c>
      <c r="G8" s="54">
        <v>1000000000</v>
      </c>
      <c r="H8" s="55">
        <f t="shared" si="0"/>
        <v>5.7735026918962581E-2</v>
      </c>
      <c r="I8" s="55">
        <v>1</v>
      </c>
      <c r="J8" s="55">
        <f t="shared" si="1"/>
        <v>3.333333333333334E-3</v>
      </c>
      <c r="K8" s="55">
        <f t="shared" si="2"/>
        <v>1.1111111111111115E-14</v>
      </c>
    </row>
    <row r="9" spans="1:11" ht="14.4">
      <c r="A9" s="53">
        <v>6</v>
      </c>
      <c r="B9" s="53" t="s">
        <v>131</v>
      </c>
      <c r="C9" s="54" t="s">
        <v>4</v>
      </c>
      <c r="D9" s="54" t="s">
        <v>127</v>
      </c>
      <c r="E9" s="173">
        <v>0.2</v>
      </c>
      <c r="F9" s="54">
        <f t="shared" si="3"/>
        <v>1.7320508075688772</v>
      </c>
      <c r="G9" s="54">
        <v>1000000000</v>
      </c>
      <c r="H9" s="55">
        <f t="shared" si="0"/>
        <v>0.11547005383792516</v>
      </c>
      <c r="I9" s="55">
        <v>1</v>
      </c>
      <c r="J9" s="55">
        <f t="shared" si="1"/>
        <v>1.3333333333333336E-2</v>
      </c>
      <c r="K9" s="55">
        <f t="shared" si="2"/>
        <v>1.7777777777777784E-13</v>
      </c>
    </row>
    <row r="10" spans="1:11" ht="14.4">
      <c r="A10" s="53">
        <v>7</v>
      </c>
      <c r="B10" s="53" t="s">
        <v>132</v>
      </c>
      <c r="C10" s="54" t="s">
        <v>4</v>
      </c>
      <c r="D10" s="54" t="s">
        <v>127</v>
      </c>
      <c r="E10" s="173">
        <f>0.2*'Evaluasi 100 C'!E76</f>
        <v>0.55793305338932553</v>
      </c>
      <c r="F10" s="54">
        <f t="shared" si="3"/>
        <v>1.7320508075688772</v>
      </c>
      <c r="G10" s="54">
        <v>1000000000</v>
      </c>
      <c r="H10" s="55">
        <f t="shared" si="0"/>
        <v>0.32212279856411696</v>
      </c>
      <c r="I10" s="55">
        <v>1</v>
      </c>
      <c r="J10" s="55">
        <f t="shared" si="1"/>
        <v>0.10376309735477868</v>
      </c>
      <c r="K10" s="55">
        <f t="shared" si="2"/>
        <v>1.0766780372657278E-11</v>
      </c>
    </row>
    <row r="11" spans="1:11" ht="14.4">
      <c r="A11" s="53">
        <v>8</v>
      </c>
      <c r="B11" s="53" t="s">
        <v>133</v>
      </c>
      <c r="C11" s="54" t="s">
        <v>4</v>
      </c>
      <c r="D11" s="54" t="s">
        <v>125</v>
      </c>
      <c r="E11" s="174">
        <f>STDEV('Evaluasi 100 C'!AC7:AC36)/SQRT(30)</f>
        <v>0.13017082793177751</v>
      </c>
      <c r="F11" s="54">
        <v>1</v>
      </c>
      <c r="G11" s="54">
        <v>29</v>
      </c>
      <c r="H11" s="55">
        <f t="shared" si="0"/>
        <v>0.13017082793177751</v>
      </c>
      <c r="I11" s="55">
        <v>1</v>
      </c>
      <c r="J11" s="55">
        <f t="shared" si="1"/>
        <v>1.6944444444444425E-2</v>
      </c>
      <c r="K11" s="55">
        <f t="shared" si="2"/>
        <v>9.9004895700297778E-6</v>
      </c>
    </row>
    <row r="12" spans="1:11" ht="14.4">
      <c r="A12" s="53">
        <v>9</v>
      </c>
      <c r="B12" s="53" t="s">
        <v>134</v>
      </c>
      <c r="C12" s="54" t="s">
        <v>4</v>
      </c>
      <c r="D12" s="54" t="s">
        <v>127</v>
      </c>
      <c r="E12" s="175">
        <f>'Data Pembacaan Alt'!F8/2</f>
        <v>0.25</v>
      </c>
      <c r="F12" s="54">
        <f>SQRT(6)</f>
        <v>2.4494897427831779</v>
      </c>
      <c r="G12" s="54">
        <v>1000000000</v>
      </c>
      <c r="H12" s="55">
        <f t="shared" si="0"/>
        <v>0.10206207261596577</v>
      </c>
      <c r="I12" s="55">
        <v>1</v>
      </c>
      <c r="J12" s="55">
        <f t="shared" si="1"/>
        <v>1.041666666666667E-2</v>
      </c>
      <c r="K12" s="55">
        <f t="shared" si="2"/>
        <v>1.085069444444445E-13</v>
      </c>
    </row>
    <row r="13" spans="1:11" ht="14.4">
      <c r="A13" s="57" t="s">
        <v>135</v>
      </c>
      <c r="B13" s="58"/>
      <c r="C13" s="58"/>
      <c r="D13" s="58"/>
      <c r="E13" s="58"/>
      <c r="F13" s="58"/>
      <c r="G13" s="58"/>
      <c r="H13" s="59"/>
      <c r="I13" s="60"/>
      <c r="J13" s="61">
        <f>SUM(J4:J12)</f>
        <v>0.8852374743945689</v>
      </c>
      <c r="K13" s="53">
        <f>SUM(K4:K12)</f>
        <v>8.6063529537923892E-5</v>
      </c>
    </row>
    <row r="14" spans="1:11" ht="15.6">
      <c r="A14" s="56" t="s">
        <v>136</v>
      </c>
      <c r="B14" s="57"/>
      <c r="C14" s="58"/>
      <c r="D14" s="58"/>
      <c r="E14" s="58"/>
      <c r="F14" s="58"/>
      <c r="G14" s="58"/>
      <c r="H14" s="59"/>
      <c r="I14" s="60"/>
      <c r="J14" s="55">
        <f>SQRT(SUM(J4:J12))</f>
        <v>0.94087059386217875</v>
      </c>
      <c r="K14" s="62"/>
    </row>
    <row r="15" spans="1:11" ht="15.6">
      <c r="A15" s="56" t="s">
        <v>137</v>
      </c>
      <c r="B15" s="57"/>
      <c r="C15" s="58"/>
      <c r="D15" s="58"/>
      <c r="E15" s="58"/>
      <c r="F15" s="58"/>
      <c r="G15" s="58"/>
      <c r="H15" s="59"/>
      <c r="I15" s="60"/>
      <c r="J15" s="63">
        <f>(J14^4)/SUM(K4:K12)</f>
        <v>9105.4293297041895</v>
      </c>
      <c r="K15" s="61"/>
    </row>
    <row r="16" spans="1:11" ht="14.4">
      <c r="A16" s="64" t="s">
        <v>138</v>
      </c>
      <c r="B16" s="65"/>
      <c r="C16" s="58"/>
      <c r="D16" s="58"/>
      <c r="E16" s="58"/>
      <c r="F16" s="58"/>
      <c r="G16" s="58"/>
      <c r="H16" s="59"/>
      <c r="I16" s="60"/>
      <c r="J16" s="61">
        <f>1.95996+2.37356/J15+2.818745/J15^2+2.546662/J15^3+1.761829/J15^4+0.245458/J15^5+1.000764/J15^6</f>
        <v>1.960220709244151</v>
      </c>
      <c r="K16" s="53"/>
    </row>
    <row r="17" spans="1:11" ht="15.6">
      <c r="A17" s="66" t="s">
        <v>139</v>
      </c>
      <c r="B17" s="67"/>
      <c r="C17" s="67"/>
      <c r="D17" s="67"/>
      <c r="E17" s="67"/>
      <c r="F17" s="67"/>
      <c r="G17" s="67"/>
      <c r="H17" s="68"/>
      <c r="I17" s="69"/>
      <c r="J17" s="288">
        <f>J14*J16</f>
        <v>1.8443140228074857</v>
      </c>
      <c r="K17" s="56" t="s">
        <v>4</v>
      </c>
    </row>
    <row r="18" spans="1:11" ht="14.4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A9B0-4B9C-4F37-A2D3-CEDC9FBACA9F}">
  <dimension ref="A1:T37"/>
  <sheetViews>
    <sheetView topLeftCell="A5" zoomScaleNormal="100" workbookViewId="0">
      <selection activeCell="B37" sqref="B37"/>
    </sheetView>
  </sheetViews>
  <sheetFormatPr defaultColWidth="13.69921875" defaultRowHeight="13.8"/>
  <cols>
    <col min="1" max="11" width="9.69921875" customWidth="1"/>
  </cols>
  <sheetData>
    <row r="1" spans="1:20" ht="15">
      <c r="A1" s="452" t="s">
        <v>78</v>
      </c>
      <c r="B1" s="452"/>
      <c r="C1" s="160" t="str">
        <f>PROPER(MID('Data Pembacaan Alt'!C2:I2,FIND(" ",'Data Pembacaan Alt'!C2:I2)+1,LEN('Data Pembacaan Alt'!C2:I2)))</f>
        <v>Oven</v>
      </c>
      <c r="D1" s="161"/>
      <c r="E1" s="161"/>
      <c r="G1" s="453" t="s">
        <v>79</v>
      </c>
      <c r="H1" s="453"/>
      <c r="I1" s="458">
        <f>'Data Pembacaan Alt'!B42</f>
        <v>45994</v>
      </c>
      <c r="J1" s="458"/>
      <c r="K1" s="162"/>
      <c r="L1" s="158"/>
      <c r="M1" s="14"/>
      <c r="N1" s="14"/>
      <c r="O1" s="14"/>
      <c r="P1" s="14"/>
      <c r="Q1" s="14"/>
      <c r="R1" s="14"/>
      <c r="S1" s="14"/>
      <c r="T1" s="14"/>
    </row>
    <row r="2" spans="1:20" ht="15">
      <c r="A2" s="452" t="s">
        <v>80</v>
      </c>
      <c r="B2" s="452"/>
      <c r="C2" s="160" t="str">
        <f>'Data Pembacaan Alt'!C7</f>
        <v>Memmert</v>
      </c>
      <c r="D2" s="163" t="s">
        <v>204</v>
      </c>
      <c r="E2" s="161" t="str">
        <f>'Data Pembacaan Alt'!G7</f>
        <v>B 40</v>
      </c>
      <c r="G2" s="453" t="s">
        <v>81</v>
      </c>
      <c r="H2" s="453"/>
      <c r="I2" s="164">
        <f>'Data Pembacaan Alt'!B43</f>
        <v>45994</v>
      </c>
      <c r="J2" s="162">
        <f>'Data Pembacaan Alt'!C43</f>
        <v>0</v>
      </c>
      <c r="K2" s="162"/>
      <c r="L2" s="158"/>
      <c r="M2" s="14"/>
      <c r="N2" s="14"/>
      <c r="O2" s="14"/>
      <c r="P2" s="14"/>
      <c r="Q2" s="14"/>
      <c r="R2" s="14"/>
      <c r="S2" s="14"/>
      <c r="T2" s="14"/>
    </row>
    <row r="3" spans="1:20" ht="15">
      <c r="A3" s="452" t="s">
        <v>82</v>
      </c>
      <c r="B3" s="452"/>
      <c r="C3" s="165" t="str">
        <f>'Data Pembacaan Alt'!C8</f>
        <v>(30 ~ 120)</v>
      </c>
      <c r="D3" s="161" t="s">
        <v>4</v>
      </c>
      <c r="E3" s="161"/>
      <c r="G3" s="453" t="s">
        <v>205</v>
      </c>
      <c r="H3" s="453"/>
      <c r="I3" s="161" t="str">
        <f>'Data Pembacaan Alt'!C10</f>
        <v>IK-K-KT-02 (KAN Pd-02.04)</v>
      </c>
      <c r="J3" s="161"/>
      <c r="K3" s="161"/>
      <c r="L3" s="158"/>
      <c r="M3" s="14"/>
      <c r="N3" s="14"/>
      <c r="O3" s="14"/>
      <c r="P3" s="14"/>
      <c r="Q3" s="14"/>
      <c r="R3" s="14"/>
      <c r="S3" s="14"/>
      <c r="T3" s="14"/>
    </row>
    <row r="4" spans="1:20" ht="15.6">
      <c r="A4" s="452" t="s">
        <v>83</v>
      </c>
      <c r="B4" s="452"/>
      <c r="C4" s="160">
        <f>'Data Pembacaan Alt'!F8</f>
        <v>0.5</v>
      </c>
      <c r="D4" s="161" t="str">
        <f>D3</f>
        <v>°C</v>
      </c>
      <c r="E4" s="161"/>
      <c r="G4" s="453" t="s">
        <v>206</v>
      </c>
      <c r="H4" s="453"/>
      <c r="I4" s="166">
        <f>'Data Pembacaan Alt'!D13</f>
        <v>26.03448275862069</v>
      </c>
      <c r="J4" s="160" t="s">
        <v>192</v>
      </c>
      <c r="K4" s="167">
        <f>'Data Pembacaan Alt'!F13</f>
        <v>0.43103448275862277</v>
      </c>
      <c r="L4" s="159"/>
      <c r="M4" s="21"/>
      <c r="N4" s="21"/>
      <c r="O4" s="21"/>
      <c r="P4" s="21"/>
      <c r="Q4" s="21"/>
      <c r="R4" s="21"/>
      <c r="S4" s="21"/>
      <c r="T4" s="21"/>
    </row>
    <row r="5" spans="1:20" ht="15">
      <c r="A5" s="454" t="s">
        <v>207</v>
      </c>
      <c r="B5" s="454"/>
      <c r="C5" s="168" t="str">
        <f>'Data Pembacaan Alt'!C9</f>
        <v>801356</v>
      </c>
      <c r="D5" s="163" t="s">
        <v>204</v>
      </c>
      <c r="E5" s="161" t="str">
        <f>'Data Pembacaan Alt'!G9</f>
        <v>-</v>
      </c>
      <c r="G5" s="455" t="s">
        <v>208</v>
      </c>
      <c r="H5" s="455"/>
      <c r="I5" s="166">
        <f>'Data Pembacaan Alt'!D16</f>
        <v>69.432831661092521</v>
      </c>
      <c r="J5" s="169" t="s">
        <v>209</v>
      </c>
      <c r="K5" s="170">
        <f>'Data Pembacaan Alt'!F16</f>
        <v>5.4584726867335718</v>
      </c>
      <c r="L5" s="132"/>
      <c r="M5" s="14"/>
      <c r="N5" s="14"/>
      <c r="O5" s="14"/>
      <c r="P5" s="14"/>
      <c r="Q5" s="14"/>
      <c r="R5" s="14"/>
      <c r="S5" s="14"/>
      <c r="T5" s="14"/>
    </row>
    <row r="6" spans="1:20" ht="41.4">
      <c r="A6" s="22" t="s">
        <v>84</v>
      </c>
      <c r="B6" s="23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3">
        <v>7</v>
      </c>
      <c r="I6" s="23">
        <v>8</v>
      </c>
      <c r="J6" s="89">
        <v>9</v>
      </c>
      <c r="K6" s="456" t="s">
        <v>86</v>
      </c>
      <c r="L6" s="88"/>
      <c r="M6" s="88"/>
      <c r="N6" s="88"/>
      <c r="O6" s="88"/>
      <c r="P6" s="88"/>
      <c r="Q6" s="88"/>
      <c r="R6" s="88"/>
      <c r="S6" s="88"/>
    </row>
    <row r="7" spans="1:20">
      <c r="A7" s="24" t="s">
        <v>85</v>
      </c>
      <c r="B7" s="24" t="s">
        <v>586</v>
      </c>
      <c r="C7" s="24" t="s">
        <v>587</v>
      </c>
      <c r="D7" s="24" t="s">
        <v>588</v>
      </c>
      <c r="E7" s="24" t="s">
        <v>589</v>
      </c>
      <c r="F7" s="24" t="s">
        <v>590</v>
      </c>
      <c r="G7" s="24" t="s">
        <v>591</v>
      </c>
      <c r="H7" s="24" t="s">
        <v>592</v>
      </c>
      <c r="I7" s="24" t="s">
        <v>593</v>
      </c>
      <c r="J7" s="24" t="s">
        <v>594</v>
      </c>
      <c r="K7" s="457"/>
    </row>
    <row r="8" spans="1:20">
      <c r="A8" s="24">
        <v>1</v>
      </c>
      <c r="B8" s="25">
        <f>'DATA REKAMAN'!M270</f>
        <v>119.47</v>
      </c>
      <c r="C8" s="25">
        <f>'DATA REKAMAN'!N270</f>
        <v>120.642</v>
      </c>
      <c r="D8" s="25">
        <f>'DATA REKAMAN'!O270</f>
        <v>119.205</v>
      </c>
      <c r="E8" s="25">
        <f>'DATA REKAMAN'!P270</f>
        <v>119.679</v>
      </c>
      <c r="F8" s="25">
        <f>'DATA REKAMAN'!Q270</f>
        <v>117.84</v>
      </c>
      <c r="G8" s="25">
        <f>'DATA REKAMAN'!R270</f>
        <v>119.56</v>
      </c>
      <c r="H8" s="25">
        <f>'DATA REKAMAN'!S270</f>
        <v>117.07899999999999</v>
      </c>
      <c r="I8" s="25">
        <f>'DATA REKAMAN'!T270</f>
        <v>118.01600000000001</v>
      </c>
      <c r="J8" s="25">
        <f>'DATA REKAMAN'!U270</f>
        <v>119.547</v>
      </c>
      <c r="K8" s="287">
        <f>'Data Pembacaan Alt'!I62</f>
        <v>118</v>
      </c>
    </row>
    <row r="9" spans="1:20">
      <c r="A9" s="24">
        <v>2</v>
      </c>
      <c r="B9" s="25">
        <f>'DATA REKAMAN'!M271</f>
        <v>119.274</v>
      </c>
      <c r="C9" s="25">
        <f>'DATA REKAMAN'!N271</f>
        <v>120.631</v>
      </c>
      <c r="D9" s="25">
        <f>'DATA REKAMAN'!O271</f>
        <v>118.976</v>
      </c>
      <c r="E9" s="25">
        <f>'DATA REKAMAN'!P271</f>
        <v>119.47</v>
      </c>
      <c r="F9" s="25">
        <f>'DATA REKAMAN'!Q271</f>
        <v>116.905</v>
      </c>
      <c r="G9" s="25">
        <f>'DATA REKAMAN'!R271</f>
        <v>118.608</v>
      </c>
      <c r="H9" s="25">
        <f>'DATA REKAMAN'!S271</f>
        <v>116.233</v>
      </c>
      <c r="I9" s="25">
        <f>'DATA REKAMAN'!T271</f>
        <v>117.428</v>
      </c>
      <c r="J9" s="25">
        <f>'DATA REKAMAN'!U271</f>
        <v>119.43899999999999</v>
      </c>
      <c r="K9" s="287">
        <f>'Data Pembacaan Alt'!I63</f>
        <v>118</v>
      </c>
    </row>
    <row r="10" spans="1:20">
      <c r="A10" s="24">
        <v>3</v>
      </c>
      <c r="B10" s="25">
        <f>'DATA REKAMAN'!M272</f>
        <v>119.568</v>
      </c>
      <c r="C10" s="25">
        <f>'DATA REKAMAN'!N272</f>
        <v>120.699</v>
      </c>
      <c r="D10" s="25">
        <f>'DATA REKAMAN'!O272</f>
        <v>119.26300000000001</v>
      </c>
      <c r="E10" s="25">
        <f>'DATA REKAMAN'!P272</f>
        <v>119.759</v>
      </c>
      <c r="F10" s="25">
        <f>'DATA REKAMAN'!Q272</f>
        <v>117.827</v>
      </c>
      <c r="G10" s="25">
        <f>'DATA REKAMAN'!R272</f>
        <v>119.483</v>
      </c>
      <c r="H10" s="25">
        <f>'DATA REKAMAN'!S272</f>
        <v>117.133</v>
      </c>
      <c r="I10" s="25">
        <f>'DATA REKAMAN'!T272</f>
        <v>118.184</v>
      </c>
      <c r="J10" s="25">
        <f>'DATA REKAMAN'!U272</f>
        <v>119.61499999999999</v>
      </c>
      <c r="K10" s="287">
        <f>'Data Pembacaan Alt'!I64</f>
        <v>118</v>
      </c>
    </row>
    <row r="11" spans="1:20">
      <c r="A11" s="24">
        <v>4</v>
      </c>
      <c r="B11" s="25">
        <f>'DATA REKAMAN'!M273</f>
        <v>119.369</v>
      </c>
      <c r="C11" s="25">
        <f>'DATA REKAMAN'!N273</f>
        <v>120.697</v>
      </c>
      <c r="D11" s="25">
        <f>'DATA REKAMAN'!O273</f>
        <v>119.018</v>
      </c>
      <c r="E11" s="25">
        <f>'DATA REKAMAN'!P273</f>
        <v>119.535</v>
      </c>
      <c r="F11" s="25">
        <f>'DATA REKAMAN'!Q273</f>
        <v>117.017</v>
      </c>
      <c r="G11" s="25">
        <f>'DATA REKAMAN'!R273</f>
        <v>118.608</v>
      </c>
      <c r="H11" s="25">
        <f>'DATA REKAMAN'!S273</f>
        <v>116.294</v>
      </c>
      <c r="I11" s="25">
        <f>'DATA REKAMAN'!T273</f>
        <v>117.51</v>
      </c>
      <c r="J11" s="25">
        <f>'DATA REKAMAN'!U273</f>
        <v>119.497</v>
      </c>
      <c r="K11" s="287">
        <f>'Data Pembacaan Alt'!I65</f>
        <v>118</v>
      </c>
    </row>
    <row r="12" spans="1:20">
      <c r="A12" s="24">
        <v>5</v>
      </c>
      <c r="B12" s="25">
        <f>'DATA REKAMAN'!M274</f>
        <v>119.65</v>
      </c>
      <c r="C12" s="25">
        <f>'DATA REKAMAN'!N274</f>
        <v>120.779</v>
      </c>
      <c r="D12" s="25">
        <f>'DATA REKAMAN'!O274</f>
        <v>119.31699999999999</v>
      </c>
      <c r="E12" s="25">
        <f>'DATA REKAMAN'!P274</f>
        <v>119.85599999999999</v>
      </c>
      <c r="F12" s="25">
        <f>'DATA REKAMAN'!Q274</f>
        <v>117.935</v>
      </c>
      <c r="G12" s="25">
        <f>'DATA REKAMAN'!R274</f>
        <v>119.51900000000001</v>
      </c>
      <c r="H12" s="25">
        <f>'DATA REKAMAN'!S274</f>
        <v>117.191</v>
      </c>
      <c r="I12" s="25">
        <f>'DATA REKAMAN'!T274</f>
        <v>118.133</v>
      </c>
      <c r="J12" s="25">
        <f>'DATA REKAMAN'!U274</f>
        <v>119.708</v>
      </c>
      <c r="K12" s="287">
        <f>'Data Pembacaan Alt'!I66</f>
        <v>118</v>
      </c>
    </row>
    <row r="13" spans="1:20">
      <c r="A13" s="24">
        <v>6</v>
      </c>
      <c r="B13" s="25">
        <f>'DATA REKAMAN'!M275</f>
        <v>119.465</v>
      </c>
      <c r="C13" s="25">
        <f>'DATA REKAMAN'!N275</f>
        <v>120.74299999999999</v>
      </c>
      <c r="D13" s="25">
        <f>'DATA REKAMAN'!O275</f>
        <v>119.102</v>
      </c>
      <c r="E13" s="25">
        <f>'DATA REKAMAN'!P275</f>
        <v>119.643</v>
      </c>
      <c r="F13" s="25">
        <f>'DATA REKAMAN'!Q275</f>
        <v>117.08</v>
      </c>
      <c r="G13" s="25">
        <f>'DATA REKAMAN'!R275</f>
        <v>118.68600000000001</v>
      </c>
      <c r="H13" s="25">
        <f>'DATA REKAMAN'!S275</f>
        <v>116.39400000000001</v>
      </c>
      <c r="I13" s="25">
        <f>'DATA REKAMAN'!T275</f>
        <v>117.66200000000001</v>
      </c>
      <c r="J13" s="25">
        <f>'DATA REKAMAN'!U275</f>
        <v>119.59099999999999</v>
      </c>
      <c r="K13" s="287">
        <f>'Data Pembacaan Alt'!I67</f>
        <v>118</v>
      </c>
    </row>
    <row r="14" spans="1:20">
      <c r="A14" s="24">
        <v>7</v>
      </c>
      <c r="B14" s="25">
        <f>'DATA REKAMAN'!M276</f>
        <v>119.732</v>
      </c>
      <c r="C14" s="25">
        <f>'DATA REKAMAN'!N276</f>
        <v>120.86799999999999</v>
      </c>
      <c r="D14" s="25">
        <f>'DATA REKAMAN'!O276</f>
        <v>119.358</v>
      </c>
      <c r="E14" s="25">
        <f>'DATA REKAMAN'!P276</f>
        <v>119.91200000000001</v>
      </c>
      <c r="F14" s="25">
        <f>'DATA REKAMAN'!Q276</f>
        <v>117.944</v>
      </c>
      <c r="G14" s="25">
        <f>'DATA REKAMAN'!R276</f>
        <v>119.625</v>
      </c>
      <c r="H14" s="25">
        <f>'DATA REKAMAN'!S276</f>
        <v>117.218</v>
      </c>
      <c r="I14" s="25">
        <f>'DATA REKAMAN'!T276</f>
        <v>118.282</v>
      </c>
      <c r="J14" s="25">
        <f>'DATA REKAMAN'!U276</f>
        <v>119.804</v>
      </c>
      <c r="K14" s="287">
        <f>'Data Pembacaan Alt'!I68</f>
        <v>118</v>
      </c>
    </row>
    <row r="15" spans="1:20">
      <c r="A15" s="24">
        <v>8</v>
      </c>
      <c r="B15" s="25">
        <f>'DATA REKAMAN'!M277</f>
        <v>119.503</v>
      </c>
      <c r="C15" s="25">
        <f>'DATA REKAMAN'!N277</f>
        <v>120.85</v>
      </c>
      <c r="D15" s="25">
        <f>'DATA REKAMAN'!O277</f>
        <v>119.158</v>
      </c>
      <c r="E15" s="25">
        <f>'DATA REKAMAN'!P277</f>
        <v>119.66500000000001</v>
      </c>
      <c r="F15" s="25">
        <f>'DATA REKAMAN'!Q277</f>
        <v>117.096</v>
      </c>
      <c r="G15" s="25">
        <f>'DATA REKAMAN'!R277</f>
        <v>118.78100000000001</v>
      </c>
      <c r="H15" s="25">
        <f>'DATA REKAMAN'!S277</f>
        <v>116.417</v>
      </c>
      <c r="I15" s="25">
        <f>'DATA REKAMAN'!T277</f>
        <v>117.703</v>
      </c>
      <c r="J15" s="25">
        <f>'DATA REKAMAN'!U277</f>
        <v>119.654</v>
      </c>
      <c r="K15" s="287">
        <f>'Data Pembacaan Alt'!I69</f>
        <v>118</v>
      </c>
    </row>
    <row r="16" spans="1:20">
      <c r="A16" s="24">
        <v>9</v>
      </c>
      <c r="B16" s="25">
        <f>'DATA REKAMAN'!M278</f>
        <v>119.727</v>
      </c>
      <c r="C16" s="25">
        <f>'DATA REKAMAN'!N278</f>
        <v>120.952</v>
      </c>
      <c r="D16" s="25">
        <f>'DATA REKAMAN'!O278</f>
        <v>119.441</v>
      </c>
      <c r="E16" s="25">
        <f>'DATA REKAMAN'!P278</f>
        <v>119.934</v>
      </c>
      <c r="F16" s="25">
        <f>'DATA REKAMAN'!Q278</f>
        <v>118.003</v>
      </c>
      <c r="G16" s="25">
        <f>'DATA REKAMAN'!R278</f>
        <v>119.714</v>
      </c>
      <c r="H16" s="25">
        <f>'DATA REKAMAN'!S278</f>
        <v>117.261</v>
      </c>
      <c r="I16" s="25">
        <f>'DATA REKAMAN'!T278</f>
        <v>118.28700000000001</v>
      </c>
      <c r="J16" s="25">
        <f>'DATA REKAMAN'!U278</f>
        <v>119.863</v>
      </c>
      <c r="K16" s="287">
        <f>'Data Pembacaan Alt'!I70</f>
        <v>118</v>
      </c>
    </row>
    <row r="17" spans="1:11">
      <c r="A17" s="24">
        <v>10</v>
      </c>
      <c r="B17" s="25">
        <f>'DATA REKAMAN'!M279</f>
        <v>119.577</v>
      </c>
      <c r="C17" s="25">
        <f>'DATA REKAMAN'!N279</f>
        <v>120.821</v>
      </c>
      <c r="D17" s="25">
        <f>'DATA REKAMAN'!O279</f>
        <v>119.18</v>
      </c>
      <c r="E17" s="25">
        <f>'DATA REKAMAN'!P279</f>
        <v>119.735</v>
      </c>
      <c r="F17" s="25">
        <f>'DATA REKAMAN'!Q279</f>
        <v>117.146</v>
      </c>
      <c r="G17" s="25">
        <f>'DATA REKAMAN'!R279</f>
        <v>118.729</v>
      </c>
      <c r="H17" s="25">
        <f>'DATA REKAMAN'!S279</f>
        <v>116.46899999999999</v>
      </c>
      <c r="I17" s="25">
        <f>'DATA REKAMAN'!T279</f>
        <v>117.71899999999999</v>
      </c>
      <c r="J17" s="25">
        <f>'DATA REKAMAN'!U279</f>
        <v>119.685</v>
      </c>
      <c r="K17" s="287">
        <f>'Data Pembacaan Alt'!I71</f>
        <v>118</v>
      </c>
    </row>
    <row r="18" spans="1:11">
      <c r="A18" s="24">
        <v>11</v>
      </c>
      <c r="B18" s="25">
        <f>'DATA REKAMAN'!M280</f>
        <v>119.792</v>
      </c>
      <c r="C18" s="25">
        <f>'DATA REKAMAN'!N280</f>
        <v>121.003</v>
      </c>
      <c r="D18" s="25">
        <f>'DATA REKAMAN'!O280</f>
        <v>119.465</v>
      </c>
      <c r="E18" s="25">
        <f>'DATA REKAMAN'!P280</f>
        <v>119.97</v>
      </c>
      <c r="F18" s="25">
        <f>'DATA REKAMAN'!Q280</f>
        <v>118.054</v>
      </c>
      <c r="G18" s="25">
        <f>'DATA REKAMAN'!R280</f>
        <v>119.75700000000001</v>
      </c>
      <c r="H18" s="25">
        <f>'DATA REKAMAN'!S280</f>
        <v>117.247</v>
      </c>
      <c r="I18" s="25">
        <f>'DATA REKAMAN'!T280</f>
        <v>118.367</v>
      </c>
      <c r="J18" s="25">
        <f>'DATA REKAMAN'!U280</f>
        <v>119.881</v>
      </c>
      <c r="K18" s="287">
        <f>'Data Pembacaan Alt'!I72</f>
        <v>118</v>
      </c>
    </row>
    <row r="19" spans="1:11">
      <c r="A19" s="24">
        <v>12</v>
      </c>
      <c r="B19" s="25">
        <f>'DATA REKAMAN'!M281</f>
        <v>119.59</v>
      </c>
      <c r="C19" s="25">
        <f>'DATA REKAMAN'!N281</f>
        <v>120.922</v>
      </c>
      <c r="D19" s="25">
        <f>'DATA REKAMAN'!O281</f>
        <v>119.241</v>
      </c>
      <c r="E19" s="25">
        <f>'DATA REKAMAN'!P281</f>
        <v>119.746</v>
      </c>
      <c r="F19" s="25">
        <f>'DATA REKAMAN'!Q281</f>
        <v>117.155</v>
      </c>
      <c r="G19" s="25">
        <f>'DATA REKAMAN'!R281</f>
        <v>118.792</v>
      </c>
      <c r="H19" s="25">
        <f>'DATA REKAMAN'!S281</f>
        <v>116.476</v>
      </c>
      <c r="I19" s="25">
        <f>'DATA REKAMAN'!T281</f>
        <v>117.605</v>
      </c>
      <c r="J19" s="25">
        <f>'DATA REKAMAN'!U281</f>
        <v>119.755</v>
      </c>
      <c r="K19" s="287">
        <f>'Data Pembacaan Alt'!I73</f>
        <v>118</v>
      </c>
    </row>
    <row r="20" spans="1:11">
      <c r="A20" s="24">
        <v>13</v>
      </c>
      <c r="B20" s="25">
        <f>'DATA REKAMAN'!M282</f>
        <v>119.871</v>
      </c>
      <c r="C20" s="25">
        <f>'DATA REKAMAN'!N282</f>
        <v>121.02800000000001</v>
      </c>
      <c r="D20" s="25">
        <f>'DATA REKAMAN'!O282</f>
        <v>119.483</v>
      </c>
      <c r="E20" s="25">
        <f>'DATA REKAMAN'!P282</f>
        <v>120.027</v>
      </c>
      <c r="F20" s="25">
        <f>'DATA REKAMAN'!Q282</f>
        <v>118.09</v>
      </c>
      <c r="G20" s="25">
        <f>'DATA REKAMAN'!R282</f>
        <v>119.771</v>
      </c>
      <c r="H20" s="25">
        <f>'DATA REKAMAN'!S282</f>
        <v>117.26300000000001</v>
      </c>
      <c r="I20" s="25">
        <f>'DATA REKAMAN'!T282</f>
        <v>118.379</v>
      </c>
      <c r="J20" s="25">
        <f>'DATA REKAMAN'!U282</f>
        <v>119.892</v>
      </c>
      <c r="K20" s="287">
        <f>'Data Pembacaan Alt'!I74</f>
        <v>118</v>
      </c>
    </row>
    <row r="21" spans="1:11">
      <c r="A21" s="24">
        <v>14</v>
      </c>
      <c r="B21" s="25">
        <f>'DATA REKAMAN'!M283</f>
        <v>119.59</v>
      </c>
      <c r="C21" s="25">
        <f>'DATA REKAMAN'!N283</f>
        <v>120.947</v>
      </c>
      <c r="D21" s="25">
        <f>'DATA REKAMAN'!O283</f>
        <v>119.306</v>
      </c>
      <c r="E21" s="25">
        <f>'DATA REKAMAN'!P283</f>
        <v>119.786</v>
      </c>
      <c r="F21" s="25">
        <f>'DATA REKAMAN'!Q283</f>
        <v>117.096</v>
      </c>
      <c r="G21" s="25">
        <f>'DATA REKAMAN'!R283</f>
        <v>118.88200000000001</v>
      </c>
      <c r="H21" s="25">
        <f>'DATA REKAMAN'!S283</f>
        <v>116.524</v>
      </c>
      <c r="I21" s="25">
        <f>'DATA REKAMAN'!T283</f>
        <v>117.66</v>
      </c>
      <c r="J21" s="25">
        <f>'DATA REKAMAN'!U283</f>
        <v>119.764</v>
      </c>
      <c r="K21" s="287">
        <f>'Data Pembacaan Alt'!I75</f>
        <v>118</v>
      </c>
    </row>
    <row r="22" spans="1:11">
      <c r="A22" s="24">
        <v>15</v>
      </c>
      <c r="B22" s="25">
        <f>'DATA REKAMAN'!M284</f>
        <v>119.905</v>
      </c>
      <c r="C22" s="25">
        <f>'DATA REKAMAN'!N284</f>
        <v>121.035</v>
      </c>
      <c r="D22" s="25">
        <f>'DATA REKAMAN'!O284</f>
        <v>119.53</v>
      </c>
      <c r="E22" s="25">
        <f>'DATA REKAMAN'!P284</f>
        <v>120.089</v>
      </c>
      <c r="F22" s="25">
        <f>'DATA REKAMAN'!Q284</f>
        <v>118.101</v>
      </c>
      <c r="G22" s="25">
        <f>'DATA REKAMAN'!R284</f>
        <v>119.679</v>
      </c>
      <c r="H22" s="25">
        <f>'DATA REKAMAN'!S284</f>
        <v>117.29300000000001</v>
      </c>
      <c r="I22" s="25">
        <f>'DATA REKAMAN'!T284</f>
        <v>118.336</v>
      </c>
      <c r="J22" s="25">
        <f>'DATA REKAMAN'!U284</f>
        <v>119.961</v>
      </c>
      <c r="K22" s="287">
        <f>'Data Pembacaan Alt'!I76</f>
        <v>118</v>
      </c>
    </row>
    <row r="23" spans="1:11">
      <c r="A23" s="24">
        <v>16</v>
      </c>
      <c r="B23" s="25">
        <f>'DATA REKAMAN'!M285</f>
        <v>119.69799999999999</v>
      </c>
      <c r="C23" s="25">
        <f>'DATA REKAMAN'!N285</f>
        <v>120.976</v>
      </c>
      <c r="D23" s="25">
        <f>'DATA REKAMAN'!O285</f>
        <v>119.33499999999999</v>
      </c>
      <c r="E23" s="25">
        <f>'DATA REKAMAN'!P285</f>
        <v>119.85599999999999</v>
      </c>
      <c r="F23" s="25">
        <f>'DATA REKAMAN'!Q285</f>
        <v>117.246</v>
      </c>
      <c r="G23" s="25">
        <f>'DATA REKAMAN'!R285</f>
        <v>118.83199999999999</v>
      </c>
      <c r="H23" s="25">
        <f>'DATA REKAMAN'!S285</f>
        <v>116.577</v>
      </c>
      <c r="I23" s="25">
        <f>'DATA REKAMAN'!T285</f>
        <v>117.824</v>
      </c>
      <c r="J23" s="25">
        <f>'DATA REKAMAN'!U285</f>
        <v>119.818</v>
      </c>
      <c r="K23" s="287">
        <f>'Data Pembacaan Alt'!I77</f>
        <v>118</v>
      </c>
    </row>
    <row r="24" spans="1:11">
      <c r="A24" s="24">
        <v>17</v>
      </c>
      <c r="B24" s="25">
        <f>'DATA REKAMAN'!M286</f>
        <v>119.929</v>
      </c>
      <c r="C24" s="25">
        <f>'DATA REKAMAN'!N286</f>
        <v>121.04600000000001</v>
      </c>
      <c r="D24" s="25">
        <f>'DATA REKAMAN'!O286</f>
        <v>119.58</v>
      </c>
      <c r="E24" s="25">
        <f>'DATA REKAMAN'!P286</f>
        <v>120.13</v>
      </c>
      <c r="F24" s="25">
        <f>'DATA REKAMAN'!Q286</f>
        <v>118.074</v>
      </c>
      <c r="G24" s="25">
        <f>'DATA REKAMAN'!R286</f>
        <v>119.744</v>
      </c>
      <c r="H24" s="25">
        <f>'DATA REKAMAN'!S286</f>
        <v>117.35</v>
      </c>
      <c r="I24" s="25">
        <f>'DATA REKAMAN'!T286</f>
        <v>118.446</v>
      </c>
      <c r="J24" s="25">
        <f>'DATA REKAMAN'!U286</f>
        <v>119.97499999999999</v>
      </c>
      <c r="K24" s="287">
        <f>'Data Pembacaan Alt'!I78</f>
        <v>118</v>
      </c>
    </row>
    <row r="25" spans="1:11">
      <c r="A25" s="24">
        <v>18</v>
      </c>
      <c r="B25" s="25">
        <f>'DATA REKAMAN'!M287</f>
        <v>119.72</v>
      </c>
      <c r="C25" s="25">
        <f>'DATA REKAMAN'!N287</f>
        <v>120.983</v>
      </c>
      <c r="D25" s="25">
        <f>'DATA REKAMAN'!O287</f>
        <v>119.371</v>
      </c>
      <c r="E25" s="25">
        <f>'DATA REKAMAN'!P287</f>
        <v>119.914</v>
      </c>
      <c r="F25" s="25">
        <f>'DATA REKAMAN'!Q287</f>
        <v>117.21899999999999</v>
      </c>
      <c r="G25" s="25">
        <f>'DATA REKAMAN'!R287</f>
        <v>118.884</v>
      </c>
      <c r="H25" s="25">
        <f>'DATA REKAMAN'!S287</f>
        <v>116.61499999999999</v>
      </c>
      <c r="I25" s="25">
        <f>'DATA REKAMAN'!T287</f>
        <v>117.88800000000001</v>
      </c>
      <c r="J25" s="25">
        <f>'DATA REKAMAN'!U287</f>
        <v>119.851</v>
      </c>
      <c r="K25" s="287">
        <f>'Data Pembacaan Alt'!I79</f>
        <v>118</v>
      </c>
    </row>
    <row r="26" spans="1:11">
      <c r="A26" s="24">
        <v>19</v>
      </c>
      <c r="B26" s="25">
        <f>'DATA REKAMAN'!M288</f>
        <v>119.925</v>
      </c>
      <c r="C26" s="25">
        <f>'DATA REKAMAN'!N288</f>
        <v>121.127</v>
      </c>
      <c r="D26" s="25">
        <f>'DATA REKAMAN'!O288</f>
        <v>119.62</v>
      </c>
      <c r="E26" s="25">
        <f>'DATA REKAMAN'!P288</f>
        <v>120.128</v>
      </c>
      <c r="F26" s="25">
        <f>'DATA REKAMAN'!Q288</f>
        <v>118.056</v>
      </c>
      <c r="G26" s="25">
        <f>'DATA REKAMAN'!R288</f>
        <v>119.82</v>
      </c>
      <c r="H26" s="25">
        <f>'DATA REKAMAN'!S288</f>
        <v>117.366</v>
      </c>
      <c r="I26" s="25">
        <f>'DATA REKAMAN'!T288</f>
        <v>118.459</v>
      </c>
      <c r="J26" s="25">
        <f>'DATA REKAMAN'!U288</f>
        <v>120.042</v>
      </c>
      <c r="K26" s="287">
        <f>'Data Pembacaan Alt'!I80</f>
        <v>118</v>
      </c>
    </row>
    <row r="27" spans="1:11">
      <c r="A27" s="24">
        <v>20</v>
      </c>
      <c r="B27" s="25">
        <f>'DATA REKAMAN'!M289</f>
        <v>119.723</v>
      </c>
      <c r="C27" s="25">
        <f>'DATA REKAMAN'!N289</f>
        <v>121.084</v>
      </c>
      <c r="D27" s="25">
        <f>'DATA REKAMAN'!O289</f>
        <v>119.405</v>
      </c>
      <c r="E27" s="25">
        <f>'DATA REKAMAN'!P289</f>
        <v>119.919</v>
      </c>
      <c r="F27" s="25">
        <f>'DATA REKAMAN'!Q289</f>
        <v>117.29900000000001</v>
      </c>
      <c r="G27" s="25">
        <f>'DATA REKAMAN'!R289</f>
        <v>118.944</v>
      </c>
      <c r="H27" s="25">
        <f>'DATA REKAMAN'!S289</f>
        <v>116.613</v>
      </c>
      <c r="I27" s="25">
        <f>'DATA REKAMAN'!T289</f>
        <v>117.922</v>
      </c>
      <c r="J27" s="25">
        <f>'DATA REKAMAN'!U289</f>
        <v>119.89400000000001</v>
      </c>
      <c r="K27" s="287">
        <f>'Data Pembacaan Alt'!I81</f>
        <v>118.5</v>
      </c>
    </row>
    <row r="28" spans="1:11">
      <c r="A28" s="24">
        <v>21</v>
      </c>
      <c r="B28" s="25">
        <f>'DATA REKAMAN'!M290</f>
        <v>119.974</v>
      </c>
      <c r="C28" s="25">
        <f>'DATA REKAMAN'!N290</f>
        <v>121.20099999999999</v>
      </c>
      <c r="D28" s="25">
        <f>'DATA REKAMAN'!O290</f>
        <v>119.661</v>
      </c>
      <c r="E28" s="25">
        <f>'DATA REKAMAN'!P290</f>
        <v>120.166</v>
      </c>
      <c r="F28" s="25">
        <f>'DATA REKAMAN'!Q290</f>
        <v>118.124</v>
      </c>
      <c r="G28" s="25">
        <f>'DATA REKAMAN'!R290</f>
        <v>119.83799999999999</v>
      </c>
      <c r="H28" s="25">
        <f>'DATA REKAMAN'!S290</f>
        <v>117.411</v>
      </c>
      <c r="I28" s="25">
        <f>'DATA REKAMAN'!T290</f>
        <v>118.547</v>
      </c>
      <c r="J28" s="25">
        <f>'DATA REKAMAN'!U290</f>
        <v>120.05800000000001</v>
      </c>
      <c r="K28" s="287">
        <f>'Data Pembacaan Alt'!I82</f>
        <v>118.5</v>
      </c>
    </row>
    <row r="29" spans="1:11">
      <c r="A29" s="24">
        <v>22</v>
      </c>
      <c r="B29" s="25">
        <f>'DATA REKAMAN'!M291</f>
        <v>119.786</v>
      </c>
      <c r="C29" s="25">
        <f>'DATA REKAMAN'!N291</f>
        <v>121.11499999999999</v>
      </c>
      <c r="D29" s="25">
        <f>'DATA REKAMAN'!O291</f>
        <v>119.423</v>
      </c>
      <c r="E29" s="25">
        <f>'DATA REKAMAN'!P291</f>
        <v>119.92100000000001</v>
      </c>
      <c r="F29" s="25">
        <f>'DATA REKAMAN'!Q291</f>
        <v>117.381</v>
      </c>
      <c r="G29" s="25">
        <f>'DATA REKAMAN'!R291</f>
        <v>118.971</v>
      </c>
      <c r="H29" s="25">
        <f>'DATA REKAMAN'!S291</f>
        <v>116.61799999999999</v>
      </c>
      <c r="I29" s="25">
        <f>'DATA REKAMAN'!T291</f>
        <v>117.961</v>
      </c>
      <c r="J29" s="25">
        <f>'DATA REKAMAN'!U291</f>
        <v>119.928</v>
      </c>
      <c r="K29" s="287">
        <f>'Data Pembacaan Alt'!I83</f>
        <v>118.5</v>
      </c>
    </row>
    <row r="30" spans="1:11">
      <c r="A30" s="24">
        <v>23</v>
      </c>
      <c r="B30" s="25">
        <f>'DATA REKAMAN'!M292</f>
        <v>120.012</v>
      </c>
      <c r="C30" s="25">
        <f>'DATA REKAMAN'!N292</f>
        <v>121.167</v>
      </c>
      <c r="D30" s="25">
        <f>'DATA REKAMAN'!O292</f>
        <v>119.652</v>
      </c>
      <c r="E30" s="25">
        <f>'DATA REKAMAN'!P292</f>
        <v>120.217</v>
      </c>
      <c r="F30" s="25">
        <f>'DATA REKAMAN'!Q292</f>
        <v>118.08799999999999</v>
      </c>
      <c r="G30" s="25">
        <f>'DATA REKAMAN'!R292</f>
        <v>119.854</v>
      </c>
      <c r="H30" s="25">
        <f>'DATA REKAMAN'!S292</f>
        <v>117.40900000000001</v>
      </c>
      <c r="I30" s="25">
        <f>'DATA REKAMAN'!T292</f>
        <v>118.53100000000001</v>
      </c>
      <c r="J30" s="25">
        <f>'DATA REKAMAN'!U292</f>
        <v>120.089</v>
      </c>
      <c r="K30" s="287">
        <f>'Data Pembacaan Alt'!I84</f>
        <v>118.5</v>
      </c>
    </row>
    <row r="31" spans="1:11">
      <c r="A31" s="24">
        <v>24</v>
      </c>
      <c r="B31" s="25">
        <f>'DATA REKAMAN'!M293</f>
        <v>119.815</v>
      </c>
      <c r="C31" s="25">
        <f>'DATA REKAMAN'!N293</f>
        <v>121.14700000000001</v>
      </c>
      <c r="D31" s="25">
        <f>'DATA REKAMAN'!O293</f>
        <v>119.441</v>
      </c>
      <c r="E31" s="25">
        <f>'DATA REKAMAN'!P293</f>
        <v>119.94799999999999</v>
      </c>
      <c r="F31" s="25">
        <f>'DATA REKAMAN'!Q293</f>
        <v>117.38800000000001</v>
      </c>
      <c r="G31" s="25">
        <f>'DATA REKAMAN'!R293</f>
        <v>118.989</v>
      </c>
      <c r="H31" s="25">
        <f>'DATA REKAMAN'!S293</f>
        <v>116.654</v>
      </c>
      <c r="I31" s="25">
        <f>'DATA REKAMAN'!T293</f>
        <v>117.93600000000001</v>
      </c>
      <c r="J31" s="25">
        <f>'DATA REKAMAN'!U293</f>
        <v>119.946</v>
      </c>
      <c r="K31" s="287">
        <f>'Data Pembacaan Alt'!I85</f>
        <v>118.5</v>
      </c>
    </row>
    <row r="32" spans="1:11">
      <c r="A32" s="24">
        <v>25</v>
      </c>
      <c r="B32" s="25">
        <f>'DATA REKAMAN'!M294</f>
        <v>120.048</v>
      </c>
      <c r="C32" s="25">
        <f>'DATA REKAMAN'!N294</f>
        <v>121.185</v>
      </c>
      <c r="D32" s="25">
        <f>'DATA REKAMAN'!O294</f>
        <v>119.706</v>
      </c>
      <c r="E32" s="25">
        <f>'DATA REKAMAN'!P294</f>
        <v>120.26</v>
      </c>
      <c r="F32" s="25">
        <f>'DATA REKAMAN'!Q294</f>
        <v>118.124</v>
      </c>
      <c r="G32" s="25">
        <f>'DATA REKAMAN'!R294</f>
        <v>119.78400000000001</v>
      </c>
      <c r="H32" s="25">
        <f>'DATA REKAMAN'!S294</f>
        <v>117.416</v>
      </c>
      <c r="I32" s="25">
        <f>'DATA REKAMAN'!T294</f>
        <v>118.50700000000001</v>
      </c>
      <c r="J32" s="25">
        <f>'DATA REKAMAN'!U294</f>
        <v>120.13</v>
      </c>
      <c r="K32" s="287">
        <f>'Data Pembacaan Alt'!I86</f>
        <v>118.5</v>
      </c>
    </row>
    <row r="33" spans="1:11">
      <c r="A33" s="24">
        <v>26</v>
      </c>
      <c r="B33" s="25">
        <f>'DATA REKAMAN'!M295</f>
        <v>119.851</v>
      </c>
      <c r="C33" s="25">
        <f>'DATA REKAMAN'!N295</f>
        <v>121.08799999999999</v>
      </c>
      <c r="D33" s="25">
        <f>'DATA REKAMAN'!O295</f>
        <v>119.506</v>
      </c>
      <c r="E33" s="25">
        <f>'DATA REKAMAN'!P295</f>
        <v>120</v>
      </c>
      <c r="F33" s="25">
        <f>'DATA REKAMAN'!Q295</f>
        <v>117.438</v>
      </c>
      <c r="G33" s="25">
        <f>'DATA REKAMAN'!R295</f>
        <v>119.005</v>
      </c>
      <c r="H33" s="25">
        <f>'DATA REKAMAN'!S295</f>
        <v>116.75</v>
      </c>
      <c r="I33" s="25">
        <f>'DATA REKAMAN'!T295</f>
        <v>118.137</v>
      </c>
      <c r="J33" s="25">
        <f>'DATA REKAMAN'!U295</f>
        <v>119.982</v>
      </c>
      <c r="K33" s="287">
        <f>'Data Pembacaan Alt'!I87</f>
        <v>118.5</v>
      </c>
    </row>
    <row r="34" spans="1:11">
      <c r="A34" s="24">
        <v>27</v>
      </c>
      <c r="B34" s="25">
        <f>'DATA REKAMAN'!M296</f>
        <v>120.048</v>
      </c>
      <c r="C34" s="25">
        <f>'DATA REKAMAN'!N296</f>
        <v>121.23399999999999</v>
      </c>
      <c r="D34" s="25">
        <f>'DATA REKAMAN'!O296</f>
        <v>119.755</v>
      </c>
      <c r="E34" s="25">
        <f>'DATA REKAMAN'!P296</f>
        <v>120.26900000000001</v>
      </c>
      <c r="F34" s="25">
        <f>'DATA REKAMAN'!Q296</f>
        <v>118.158</v>
      </c>
      <c r="G34" s="25">
        <f>'DATA REKAMAN'!R296</f>
        <v>119.872</v>
      </c>
      <c r="H34" s="25">
        <f>'DATA REKAMAN'!S296</f>
        <v>117.494</v>
      </c>
      <c r="I34" s="25">
        <f>'DATA REKAMAN'!T296</f>
        <v>118.572</v>
      </c>
      <c r="J34" s="25">
        <f>'DATA REKAMAN'!U296</f>
        <v>120.154</v>
      </c>
      <c r="K34" s="287">
        <f>'Data Pembacaan Alt'!I88</f>
        <v>118.5</v>
      </c>
    </row>
    <row r="35" spans="1:11">
      <c r="A35" s="24">
        <v>28</v>
      </c>
      <c r="B35" s="25">
        <f>'DATA REKAMAN'!M297</f>
        <v>119.86</v>
      </c>
      <c r="C35" s="25">
        <f>'DATA REKAMAN'!N297</f>
        <v>121.16</v>
      </c>
      <c r="D35" s="25">
        <f>'DATA REKAMAN'!O297</f>
        <v>119.55500000000001</v>
      </c>
      <c r="E35" s="25">
        <f>'DATA REKAMAN'!P297</f>
        <v>120.02</v>
      </c>
      <c r="F35" s="25">
        <f>'DATA REKAMAN'!Q297</f>
        <v>117.429</v>
      </c>
      <c r="G35" s="25">
        <f>'DATA REKAMAN'!R297</f>
        <v>119.10599999999999</v>
      </c>
      <c r="H35" s="25">
        <f>'DATA REKAMAN'!S297</f>
        <v>116.764</v>
      </c>
      <c r="I35" s="25">
        <f>'DATA REKAMAN'!T297</f>
        <v>118.107</v>
      </c>
      <c r="J35" s="25">
        <f>'DATA REKAMAN'!U297</f>
        <v>120.03100000000001</v>
      </c>
      <c r="K35" s="287">
        <f>'Data Pembacaan Alt'!I89</f>
        <v>118.5</v>
      </c>
    </row>
    <row r="36" spans="1:11">
      <c r="A36" s="24">
        <v>29</v>
      </c>
      <c r="B36" s="25">
        <f>'DATA REKAMAN'!M298</f>
        <v>120.1</v>
      </c>
      <c r="C36" s="25">
        <f>'DATA REKAMAN'!N298</f>
        <v>121.252</v>
      </c>
      <c r="D36" s="25">
        <f>'DATA REKAMAN'!O298</f>
        <v>119.746</v>
      </c>
      <c r="E36" s="25">
        <f>'DATA REKAMAN'!P298</f>
        <v>120.312</v>
      </c>
      <c r="F36" s="25">
        <f>'DATA REKAMAN'!Q298</f>
        <v>118.161</v>
      </c>
      <c r="G36" s="25">
        <f>'DATA REKAMAN'!R298</f>
        <v>119.82899999999999</v>
      </c>
      <c r="H36" s="25">
        <f>'DATA REKAMAN'!S298</f>
        <v>117.462</v>
      </c>
      <c r="I36" s="25">
        <f>'DATA REKAMAN'!T298</f>
        <v>118.471</v>
      </c>
      <c r="J36" s="25">
        <f>'DATA REKAMAN'!U298</f>
        <v>120.193</v>
      </c>
      <c r="K36" s="287">
        <f>'Data Pembacaan Alt'!I90</f>
        <v>118.5</v>
      </c>
    </row>
    <row r="37" spans="1:11">
      <c r="A37" s="24">
        <v>30</v>
      </c>
      <c r="B37" s="25">
        <f>'DATA REKAMAN'!M299</f>
        <v>119.85299999999999</v>
      </c>
      <c r="C37" s="25">
        <f>'DATA REKAMAN'!N299</f>
        <v>121.223</v>
      </c>
      <c r="D37" s="25">
        <f>'DATA REKAMAN'!O299</f>
        <v>119.571</v>
      </c>
      <c r="E37" s="25">
        <f>'DATA REKAMAN'!P299</f>
        <v>120.047</v>
      </c>
      <c r="F37" s="25">
        <f>'DATA REKAMAN'!Q299</f>
        <v>117.504</v>
      </c>
      <c r="G37" s="25">
        <f>'DATA REKAMAN'!R299</f>
        <v>119.122</v>
      </c>
      <c r="H37" s="25">
        <f>'DATA REKAMAN'!S299</f>
        <v>116.83</v>
      </c>
      <c r="I37" s="25">
        <f>'DATA REKAMAN'!T299</f>
        <v>118.139</v>
      </c>
      <c r="J37" s="25">
        <f>'DATA REKAMAN'!U299</f>
        <v>120.062</v>
      </c>
      <c r="K37" s="287">
        <f>'Data Pembacaan Alt'!I91</f>
        <v>118.5</v>
      </c>
    </row>
  </sheetData>
  <mergeCells count="12">
    <mergeCell ref="A3:B3"/>
    <mergeCell ref="G3:H3"/>
    <mergeCell ref="A1:B1"/>
    <mergeCell ref="G1:H1"/>
    <mergeCell ref="I1:J1"/>
    <mergeCell ref="A2:B2"/>
    <mergeCell ref="G2:H2"/>
    <mergeCell ref="A4:B4"/>
    <mergeCell ref="G4:H4"/>
    <mergeCell ref="A5:B5"/>
    <mergeCell ref="G5:H5"/>
    <mergeCell ref="K6:K7"/>
  </mergeCells>
  <phoneticPr fontId="2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BB8F-BD69-4CB6-83BD-496F2567C8DA}">
  <dimension ref="A1:BI1000"/>
  <sheetViews>
    <sheetView zoomScaleNormal="100" workbookViewId="0">
      <selection activeCell="C7" sqref="C7"/>
    </sheetView>
  </sheetViews>
  <sheetFormatPr defaultColWidth="12.59765625" defaultRowHeight="15" customHeight="1"/>
  <cols>
    <col min="1" max="33" width="10.59765625" style="30" customWidth="1"/>
    <col min="34" max="45" width="9" style="30" customWidth="1"/>
    <col min="46" max="16384" width="12.59765625" style="30"/>
  </cols>
  <sheetData>
    <row r="1" spans="1:61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61" ht="15" customHeight="1">
      <c r="A2" s="31" t="s">
        <v>87</v>
      </c>
      <c r="B2" s="31">
        <v>0.1</v>
      </c>
      <c r="C2" s="31" t="s">
        <v>88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61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61" ht="14.25" customHeight="1">
      <c r="A4" s="31"/>
      <c r="B4" s="31" t="s">
        <v>608</v>
      </c>
      <c r="C4" s="380" t="s">
        <v>163</v>
      </c>
      <c r="D4" s="31"/>
      <c r="E4" s="31"/>
      <c r="F4" s="380" t="s">
        <v>163</v>
      </c>
      <c r="G4" s="31"/>
      <c r="H4" s="31"/>
      <c r="I4" s="380" t="s">
        <v>164</v>
      </c>
      <c r="J4" s="31"/>
      <c r="K4" s="31"/>
      <c r="L4" s="380" t="s">
        <v>163</v>
      </c>
      <c r="M4" s="31"/>
      <c r="N4" s="31"/>
      <c r="O4" s="380" t="s">
        <v>163</v>
      </c>
      <c r="P4" s="31"/>
      <c r="Q4" s="31"/>
      <c r="R4" s="380" t="s">
        <v>163</v>
      </c>
      <c r="S4" s="31"/>
      <c r="T4" s="31"/>
      <c r="U4" s="380" t="s">
        <v>163</v>
      </c>
      <c r="V4" s="31"/>
      <c r="W4" s="31"/>
      <c r="X4" s="380" t="s">
        <v>163</v>
      </c>
      <c r="Y4" s="31"/>
      <c r="Z4" s="31"/>
      <c r="AA4" s="380" t="s">
        <v>163</v>
      </c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spans="1:61" ht="14.25" customHeight="1">
      <c r="A5" s="31"/>
      <c r="B5" s="463" t="s">
        <v>89</v>
      </c>
      <c r="C5" s="464"/>
      <c r="D5" s="465"/>
      <c r="E5" s="460" t="s">
        <v>90</v>
      </c>
      <c r="F5" s="464"/>
      <c r="G5" s="465"/>
      <c r="H5" s="463" t="s">
        <v>91</v>
      </c>
      <c r="I5" s="464"/>
      <c r="J5" s="465"/>
      <c r="K5" s="460" t="s">
        <v>92</v>
      </c>
      <c r="L5" s="461"/>
      <c r="M5" s="462"/>
      <c r="N5" s="460" t="s">
        <v>93</v>
      </c>
      <c r="O5" s="461"/>
      <c r="P5" s="462"/>
      <c r="Q5" s="460" t="s">
        <v>94</v>
      </c>
      <c r="R5" s="461"/>
      <c r="S5" s="462"/>
      <c r="T5" s="460" t="s">
        <v>95</v>
      </c>
      <c r="U5" s="461"/>
      <c r="V5" s="462"/>
      <c r="W5" s="460" t="s">
        <v>96</v>
      </c>
      <c r="X5" s="461"/>
      <c r="Y5" s="462"/>
      <c r="Z5" s="460" t="s">
        <v>97</v>
      </c>
      <c r="AA5" s="461"/>
      <c r="AB5" s="462"/>
      <c r="AC5" s="90" t="s">
        <v>98</v>
      </c>
      <c r="AD5" s="459"/>
      <c r="AE5" s="459"/>
      <c r="AF5" s="459"/>
      <c r="AG5" s="459"/>
      <c r="AH5" s="459"/>
      <c r="AI5" s="459"/>
      <c r="AJ5" s="459"/>
      <c r="AK5" s="459"/>
      <c r="AL5" s="459"/>
      <c r="AM5" s="459"/>
      <c r="AN5" s="459"/>
      <c r="AO5" s="459"/>
      <c r="AP5" s="459"/>
      <c r="AQ5" s="459"/>
      <c r="AR5" s="459"/>
      <c r="AS5" s="459"/>
      <c r="AT5" s="459"/>
      <c r="AU5" s="459"/>
      <c r="AV5" s="459"/>
      <c r="AW5" s="459"/>
      <c r="AX5" s="459"/>
      <c r="AY5" s="459"/>
      <c r="AZ5" s="459"/>
      <c r="BA5" s="459"/>
      <c r="BB5" s="459"/>
      <c r="BC5" s="459"/>
      <c r="BD5" s="459"/>
      <c r="BE5" s="93"/>
      <c r="BF5" s="93"/>
      <c r="BG5" s="93"/>
      <c r="BH5" s="93"/>
      <c r="BI5" s="93"/>
    </row>
    <row r="6" spans="1:61" ht="14.25" customHeight="1">
      <c r="A6" s="31"/>
      <c r="B6" s="99" t="s">
        <v>100</v>
      </c>
      <c r="C6" s="99" t="s">
        <v>66</v>
      </c>
      <c r="D6" s="99" t="s">
        <v>101</v>
      </c>
      <c r="E6" s="99" t="s">
        <v>100</v>
      </c>
      <c r="F6" s="99" t="s">
        <v>66</v>
      </c>
      <c r="G6" s="99" t="s">
        <v>101</v>
      </c>
      <c r="H6" s="99" t="s">
        <v>100</v>
      </c>
      <c r="I6" s="99" t="s">
        <v>66</v>
      </c>
      <c r="J6" s="99" t="s">
        <v>101</v>
      </c>
      <c r="K6" s="99" t="s">
        <v>100</v>
      </c>
      <c r="L6" s="99" t="s">
        <v>66</v>
      </c>
      <c r="M6" s="99" t="s">
        <v>101</v>
      </c>
      <c r="N6" s="99" t="s">
        <v>100</v>
      </c>
      <c r="O6" s="99" t="s">
        <v>66</v>
      </c>
      <c r="P6" s="99" t="s">
        <v>101</v>
      </c>
      <c r="Q6" s="99" t="s">
        <v>100</v>
      </c>
      <c r="R6" s="99" t="s">
        <v>66</v>
      </c>
      <c r="S6" s="99" t="s">
        <v>101</v>
      </c>
      <c r="T6" s="99" t="s">
        <v>100</v>
      </c>
      <c r="U6" s="99" t="s">
        <v>66</v>
      </c>
      <c r="V6" s="99" t="s">
        <v>101</v>
      </c>
      <c r="W6" s="99" t="s">
        <v>100</v>
      </c>
      <c r="X6" s="99" t="s">
        <v>66</v>
      </c>
      <c r="Y6" s="99" t="s">
        <v>101</v>
      </c>
      <c r="Z6" s="99" t="s">
        <v>100</v>
      </c>
      <c r="AA6" s="99" t="s">
        <v>66</v>
      </c>
      <c r="AB6" s="99" t="s">
        <v>101</v>
      </c>
      <c r="AC6" s="100" t="s">
        <v>181</v>
      </c>
      <c r="AD6" s="92"/>
      <c r="AE6" s="92"/>
      <c r="AF6" s="92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</row>
    <row r="7" spans="1:61" ht="15" customHeight="1">
      <c r="A7" s="316">
        <v>1</v>
      </c>
      <c r="B7" s="316">
        <f>'Data 110 C'!B8</f>
        <v>119.47</v>
      </c>
      <c r="C7" s="98">
        <f>IF($C$4=Database!$A$2,
_xlfn.FORECAST.LINEAR(B7,
INDEX('DS2025'!$B$5:$B$15,MATCH(B7,'DS2025'!$A$5:$A$15,1)):
INDEX('DS2025'!$B$5:$B$15,MATCH(B7,'DS2025'!$A$5:$A$15,1)+1),
INDEX('DS2025'!$A$5:$A$15,MATCH(B7,'DS2025'!$A$5:$A$15,1)):
INDEX('DS2025'!$A$5:$A$15,MATCH(B7,'DS2025'!$A$5:$A$15,1)+1)),
IF($C$4=Database!$A$3,
_xlfn.FORECAST.LINEAR(B7,
INDEX('DS2025'!$E$5:$E$15,MATCH(B7,'DS2025'!$D$5:$D$15,1)):
INDEX('DS2025'!$E$5:$E$15,MATCH(B7,'DS2025'!$D$5:$D$15,1)+1),
INDEX('DS2025'!$D$5:$D$15,MATCH(B7,'DS2025'!$D$5:$D$15,1)):
INDEX('DS2025'!$D$5:$D$15,MATCH(B7,'DS2025'!$D$5:$D$15,1)+1)),
IF($C$4=Database!$A$4,
_xlfn.FORECAST.LINEAR(B7,
INDEX('DS2025'!$H$5:$H$15,MATCH(B7,'DS2025'!$G$5:$G$15,1)):
INDEX('DS2025'!$H$5:$H$15,MATCH(B7,'DS2025'!$G$5:$G$15,1)+1),
INDEX('DS2025'!$G$5:$G$15,MATCH(B7,'DS2025'!$G$5:$G$15,1)):
INDEX('DS2025'!$G$5:$G$15,MATCH(B7,'DS2025'!$G$5:$G$15,1)+1)),
IF($C$4=Database!$A$5,
_xlfn.FORECAST.LINEAR(B7,
INDEX('DS2025'!$K$5:$K$15,MATCH(B7,'DS2025'!$J$5:$J$15,1)):
INDEX('DS2025'!$K$5:$K$15,MATCH(B7,'DS2025'!$J$5:$J$15,1)+1),
INDEX('DS2025'!$J$5:$J$15,MATCH(B7,'DS2025'!$J$5:$J$15,1)):
INDEX('DS2025'!$J$5:$J$15,MATCH(B7,'DS2025'!$J$5:$J$15,1)+1)),
IF($C$4=Database!$A$6,
_xlfn.FORECAST.LINEAR(B7,
INDEX('DS2025'!$N$5:$N$15,MATCH(B7,'DS2025'!$M$5:$M$15,1)):
INDEX('DS2025'!$N$5:$N$15,MATCH(B7,'DS2025'!$M$5:$M$15,1)+1),
INDEX('DS2025'!$M$5:$M$15,MATCH(B7,'DS2025'!$M$5:$M$15,1)):
INDEX('DS2025'!$M$5:$M$15,MATCH(B7,'DS2025'!$M$5:$M$15,1)+1)),
IF($C$4=Database!$A$7,
_xlfn.FORECAST.LINEAR(B7,
INDEX('DS2025'!$Q$5:$Q$15,MATCH(B7,'DS2025'!$P$5:$P$15,1)):
INDEX('DS2025'!$Q$5:$Q$15,MATCH(B7,'DS2025'!$P$5:$P$15,1)+1),
INDEX('DS2025'!$P$5:$P$15,MATCH(B7,'DS2025'!$P$5:$P$15,1)):
INDEX('DS2025'!$P$5:$P$15,MATCH(B7,'DS2025'!$P$5:$P$15,1)+1)),
IF($C$4=Database!$A$8,
_xlfn.FORECAST.LINEAR(B7,
INDEX('DS2025'!$T$5:$T$15,MATCH(B7,'DS2025'!$S$5:$S$15,1)):
INDEX('DS2025'!$T$5:$T$15,MATCH(B7,'DS2025'!$S$5:$S$15,1)+1),
INDEX('DS2025'!$S$5:$S$15,MATCH(B7,'DS2025'!$S$5:$S$15,1)):
INDEX('DS2025'!$S$5:$S$15,MATCH(B7,'DS2025'!$S$5:$S$15,1)+1)),
IF($C$4=Database!$A$9,
_xlfn.FORECAST.LINEAR(B7,
INDEX('DS2025'!$W$5:$W$15,MATCH(B7,'DS2025'!$V$5:$V$15,1)):
INDEX('DS2025'!$W$5:$W$15,MATCH(B7,'DS2025'!$V$5:$V$15,1)+1),
INDEX('DS2025'!$V$5:$V$15,MATCH(B7,'DS2025'!$V$5:$V$15,1)):
INDEX('DS2025'!$V$5:$V$15,MATCH(B7,'DS2025'!$V$5:$V$15,1)+1)),
IF($C$4=Database!$A$10,
_xlfn.FORECAST.LINEAR(B7,
INDEX('DS2025'!$Z$5:$Z$15,MATCH(B7,'DS2025'!$Y$5:$Y$15,1)):
INDEX('DS2025'!$Z$5:$Z$15,MATCH(B7,'DS2025'!$Y$5:$Y$15,1)+1),
INDEX('DS2025'!$Y$5:$Y$15,MATCH(B7,'DS2025'!$Y$5:$Y$15,1)):
INDEX('DS2025'!$Y$5:$Y$15,MATCH(B7,'DS2025'!$Y$5:$Y$15,1)+1)),
IF($C$4=Database!$A$11,
_xlfn.FORECAST.LINEAR(
B7,
INDEX('DS2025'!$B$21:$B$35,MATCH(B7,'DS2025'!$A$21:$A$35,1)):
INDEX('DS2025'!$B$21:$B$35,MATCH(B7,'DS2025'!$A$21:$A$35,1)+1),
INDEX('DS2025'!$A$21:$A$35,MATCH(B7,'DS2025'!$A$21:$A$35,1)):
INDEX('DS2025'!$A$21:$A$35,MATCH(B7,'DS2025'!$A$21:$A$35,1)+1)),
IF($C$4=Database!$A$12,
_xlfn.FORECAST.LINEAR(
B7,
INDEX('DS2025'!$E$21:$E$35,MATCH(B7,'DS2025'!$D$21:$D$35,1)):
INDEX('DS2025'!$E$21:$E$35,MATCH(B7,'DS2025'!$D$21:$D$35,1)+1),
INDEX('DS2025'!$D$21:$D$35,MATCH(B7,'DS2025'!$D$21:$D$35,1)):
INDEX('DS2025'!$D$21:$D$35,MATCH(B7,'DS2025'!$D$21:$D$35,1)+1)),
IF($C$4=Database!$A$13,
_xlfn.FORECAST.LINEAR(
B7,
INDEX('DS2025'!$H$21:$H$35,MATCH(B7,'DS2025'!$G$21:$G$35,1)):
INDEX('DS2025'!$H$21:$H$35,MATCH(B7,'DS2025'!$G$21:$G$35,1)+1),
INDEX('DS2025'!$G$21:$G$35,MATCH(B7,'DS2025'!$G$21:$G$35,1)):
INDEX('DS2025'!$G$21:$G$35,MATCH(B7,'DS2025'!$G$21:$G$35,1)+1)),
IF($C$4=Database!$A$14,
_xlfn.FORECAST.LINEAR(
B7,
INDEX('DS2025'!$K$21:$K$35,MATCH(B7,'DS2025'!$J$21:$J$35,1)):
INDEX('DS2025'!$K$21:$K$35,MATCH(B7,'DS2025'!$J$21:$J$35,1)+1),
INDEX('DS2025'!$J$21:$J$35,MATCH(B7,'DS2025'!$J$21:$J$35,1)):
INDEX('DS2025'!$J$21:$J$35,MATCH(B7,'DS2025'!$J$21:$J$35,1)+1)),
IF($C$4=Database!$A$15,
_xlfn.FORECAST.LINEAR(
B7,
INDEX('DS2025'!$N$21:$N$35,MATCH(B7,'DS2025'!$M$21:$M$35,1)):
INDEX('DS2025'!$N$21:$N$35,MATCH(B7,'DS2025'!$M$21:$M$35,1)+1),
INDEX('DS2025'!$M$21:$M$35,MATCH(B7,'DS2025'!$M$21:$M$35,1)):
INDEX('DS2025'!$M$21:$M$35,MATCH(B7,'DS2025'!$M$21:$M$35,1)+1)),
IF($C$4=Database!$A$16,
_xlfn.FORECAST.LINEAR(
B7,
INDEX('DS2025'!$Q$21:$Q$35,MATCH(B7,'DS2025'!$P$21:$P$35,1)):
INDEX('DS2025'!$Q$21:$Q$35,MATCH(B7,'DS2025'!$P$21:$P$35,1)+1),
INDEX('DS2025'!$P$21:$P$35,MATCH(B7,'DS2025'!$P$21:$P$35,1)):
INDEX('DS2025'!$P$21:$P$35,MATCH(B7,'DS2025'!$P$21:$P$35,1)+1)),
IF($C$4=Database!$A$17,
_xlfn.FORECAST.LINEAR(
B7,
INDEX('DS2025'!$T$21:$T$35,MATCH(B7,'DS2025'!$S$21:$S$35,1)):
INDEX('DS2025'!$T$21:$T$35,MATCH(B7,'DS2025'!$S$21:$S$35,1)+1),
INDEX('DS2025'!$S$21:$S$35,MATCH(B7,'DS2025'!$S$21:$S$35,1)):
INDEX('DS2025'!$S$21:$S$35,MATCH(B7,'DS2025'!$S$21:$S$35,1)+1)),
IF($C$4=Database!$A$18,
_xlfn.FORECAST.LINEAR(
B7,
INDEX('DS2025'!$W$21:$W$35,MATCH(B7,'DS2025'!$V$21:$V$35,1)):
INDEX('DS2025'!$W$21:$W$35,MATCH(B7,'DS2025'!$V$21:$V$35,1)+1),
INDEX('DS2025'!$V$21:$V$35,MATCH(B7,'DS2025'!$V$21:$V$35,1)):
INDEX('DS2025'!$V$21:$V$35,MATCH(B7,'DS2025'!$V$21:$V$35,1)+1)),
IF($C$4=Database!$A$19,
_xlfn.FORECAST.LINEAR(
B7,
INDEX('DS2025'!$Z$21:$Z$35,MATCH(B7,'DS2025'!$Y$21:$Y$35,1)):
INDEX('DS2025'!$Z$21:$Z$35,MATCH(B7,'DS2025'!$Y$21:$Y$35,1)+1),
INDEX('DS2025'!$Y$21:$Y$35,MATCH(B7,'DS2025'!$Y$21:$Y$35,1)):
INDEX('DS2025'!$Y$21:$Y$35,MATCH(B7,'DS2025'!$Y$21:$Y$35,1)+1)),
IF($C$4=Database!$A$20,
_xlfn.FORECAST.LINEAR(
B7,
INDEX('DS2025'!$AC$21:$AC$35,MATCH(B7,'DS2025'!$AB$21:$AB$35,1)):
INDEX('DS2025'!$AC$21:$AC$35,MATCH(B7,'DS2025'!$AB$21:$AB$35,1)+1),
INDEX('DS2025'!$AB$21:$AB$35,MATCH(B7,'DS2025'!$AB$21:$AB$35,1)):
INDEX('DS2025'!$AB$21:$AB$35,MATCH(B7,'DS2025'!$AB$21:$AB$35,1)+1))
)))))))))))))))))))</f>
        <v>-0.36129274145170964</v>
      </c>
      <c r="D7" s="98">
        <f t="shared" ref="D7:D36" si="0">B7+C7</f>
        <v>119.10870725854829</v>
      </c>
      <c r="E7" s="98">
        <f>'Data 110 C'!C8</f>
        <v>120.642</v>
      </c>
      <c r="F7" s="98">
        <f>IF($F$4=Database!$A$2,
_xlfn.FORECAST.LINEAR(E7,
INDEX('DS2025'!$B$5:$B$15,MATCH(E7,'DS2025'!$A$5:$A$15,1)):
INDEX('DS2025'!$B$5:$B$15,MATCH(E7,'DS2025'!$A$5:$A$15,1)+1),
INDEX('DS2025'!$A$5:$A$15,MATCH(E7,'DS2025'!$A$5:$A$15,1)):
INDEX('DS2025'!$A$5:$A$15,MATCH(E7,'DS2025'!$A$5:$A$15,1)+1)),
IF($F$4=Database!$A$3,
_xlfn.FORECAST.LINEAR(E7,
INDEX('DS2025'!$E$5:$E$15,MATCH(E7,'DS2025'!$D$5:$D$15,1)):
INDEX('DS2025'!$E$5:$E$15,MATCH(E7,'DS2025'!$D$5:$D$15,1)+1),
INDEX('DS2025'!$D$5:$D$15,MATCH(E7,'DS2025'!$D$5:$D$15,1)):
INDEX('DS2025'!$D$5:$D$15,MATCH(E7,'DS2025'!$D$5:$D$15,1)+1)),
IF($F$4=Database!$A$4,
_xlfn.FORECAST.LINEAR(E7,
INDEX('DS2025'!$H$5:$H$15,MATCH(E7,'DS2025'!$G$5:$G$15,1)):
INDEX('DS2025'!$H$5:$H$15,MATCH(E7,'DS2025'!$G$5:$G$15,1)+1),
INDEX('DS2025'!$G$5:$G$15,MATCH(E7,'DS2025'!$G$5:$G$15,1)):
INDEX('DS2025'!$G$5:$G$15,MATCH(E7,'DS2025'!$G$5:$G$15,1)+1)),
IF($F$4=Database!$A$5,
_xlfn.FORECAST.LINEAR(E7,
INDEX('DS2025'!$K$5:$K$15,MATCH(E7,'DS2025'!$J$5:$J$15,1)):
INDEX('DS2025'!$K$5:$K$15,MATCH(E7,'DS2025'!$J$5:$J$15,1)+1),
INDEX('DS2025'!$J$5:$J$15,MATCH(E7,'DS2025'!$J$5:$J$15,1)):
INDEX('DS2025'!$J$5:$J$15,MATCH(E7,'DS2025'!$J$5:$J$15,1)+1)),
IF($F$4=Database!$A$6,
_xlfn.FORECAST.LINEAR(E7,
INDEX('DS2025'!$N$5:$N$15,MATCH(E7,'DS2025'!$M$5:$M$15,1)):
INDEX('DS2025'!$N$5:$N$15,MATCH(E7,'DS2025'!$M$5:$M$15,1)+1),
INDEX('DS2025'!$M$5:$M$15,MATCH(E7,'DS2025'!$M$5:$M$15,1)):
INDEX('DS2025'!$M$5:$M$15,MATCH(E7,'DS2025'!$M$5:$M$15,1)+1)),
IF($F$4=Database!$A$7,
_xlfn.FORECAST.LINEAR(E7,
INDEX('DS2025'!$Q$5:$Q$15,MATCH(E7,'DS2025'!$P$5:$P$15,1)):
INDEX('DS2025'!$Q$5:$Q$15,MATCH(E7,'DS2025'!$P$5:$P$15,1)+1),
INDEX('DS2025'!$P$5:$P$15,MATCH(E7,'DS2025'!$P$5:$P$15,1)):
INDEX('DS2025'!$P$5:$P$15,MATCH(E7,'DS2025'!$P$5:$P$15,1)+1)),
IF($F$4=Database!$A$8,
_xlfn.FORECAST.LINEAR(E7,
INDEX('DS2025'!$T$5:$T$15,MATCH(E7,'DS2025'!$S$5:$S$15,1)):
INDEX('DS2025'!$T$5:$T$15,MATCH(E7,'DS2025'!$S$5:$S$15,1)+1),
INDEX('DS2025'!$S$5:$S$15,MATCH(E7,'DS2025'!$S$5:$S$15,1)):
INDEX('DS2025'!$S$5:$S$15,MATCH(E7,'DS2025'!$S$5:$S$15,1)+1)),
IF($F$4=Database!$A$9,
_xlfn.FORECAST.LINEAR(E7,
INDEX('DS2025'!$W$5:$W$15,MATCH(E7,'DS2025'!$V$5:$V$15,1)):
INDEX('DS2025'!$W$5:$W$15,MATCH(E7,'DS2025'!$V$5:$V$15,1)+1),
INDEX('DS2025'!$V$5:$V$15,MATCH(E7,'DS2025'!$V$5:$V$15,1)):
INDEX('DS2025'!$V$5:$V$15,MATCH(E7,'DS2025'!$V$5:$V$15,1)+1)),
IF($F$4=Database!$A$10,
_xlfn.FORECAST.LINEAR(E7,
INDEX('DS2025'!$Z$5:$Z$15,MATCH(E7,'DS2025'!$Y$5:$Y$15,1)):
INDEX('DS2025'!$Z$5:$Z$15,MATCH(E7,'DS2025'!$Y$5:$Y$15,1)+1),
INDEX('DS2025'!$Y$5:$Y$15,MATCH(E7,'DS2025'!$Y$5:$Y$15,1)):
INDEX('DS2025'!$Y$5:$Y$15,MATCH(E7,'DS2025'!$Y$5:$Y$15,1)+1)),
IF($F$4=Database!$A$11,
_xlfn.FORECAST.LINEAR(
E7,
INDEX('DS2025'!$B$21:$B$35,MATCH(E7,'DS2025'!$A$21:$A$35,1)):
INDEX('DS2025'!$B$21:$B$35,MATCH(E7,'DS2025'!$A$21:$A$35,1)+1),
INDEX('DS2025'!$A$21:$A$35,MATCH(E7,'DS2025'!$A$21:$A$35,1)):
INDEX('DS2025'!$A$21:$A$35,MATCH(E7,'DS2025'!$A$21:$A$35,1)+1)),
IF($F$4=Database!$A$12,
_xlfn.FORECAST.LINEAR(
E7,
INDEX('DS2025'!$E$21:$E$35,MATCH(E7,'DS2025'!$D$21:$D$35,1)):
INDEX('DS2025'!$E$21:$E$35,MATCH(E7,'DS2025'!$D$21:$D$35,1)+1),
INDEX('DS2025'!$D$21:$D$35,MATCH(E7,'DS2025'!$D$21:$D$35,1)):
INDEX('DS2025'!$D$21:$D$35,MATCH(E7,'DS2025'!$D$21:$D$35,1)+1)),
IF($F$4=Database!$A$13,
_xlfn.FORECAST.LINEAR(
E7,
INDEX('DS2025'!$H$21:$H$35,MATCH(E7,'DS2025'!$G$21:$G$35,1)):
INDEX('DS2025'!$H$21:$H$35,MATCH(E7,'DS2025'!$G$21:$G$35,1)+1),
INDEX('DS2025'!$G$21:$G$35,MATCH(E7,'DS2025'!$G$21:$G$35,1)):
INDEX('DS2025'!$G$21:$G$35,MATCH(E7,'DS2025'!$G$21:$G$35,1)+1)),
IF($F$4=Database!$A$14,
_xlfn.FORECAST.LINEAR(
E7,
INDEX('DS2025'!$K$21:$K$35,MATCH(E7,'DS2025'!$J$21:$J$35,1)):
INDEX('DS2025'!$K$21:$K$35,MATCH(E7,'DS2025'!$J$21:$J$35,1)+1),
INDEX('DS2025'!$J$21:$J$35,MATCH(E7,'DS2025'!$J$21:$J$35,1)):
INDEX('DS2025'!$J$21:$J$35,MATCH(E7,'DS2025'!$J$21:$J$35,1)+1)),
IF($F$4=Database!$A$15,
_xlfn.FORECAST.LINEAR(
E7,
INDEX('DS2025'!$N$21:$N$35,MATCH(E7,'DS2025'!$M$21:$M$35,1)):
INDEX('DS2025'!$N$21:$N$35,MATCH(E7,'DS2025'!$M$21:$M$35,1)+1),
INDEX('DS2025'!$M$21:$M$35,MATCH(E7,'DS2025'!$M$21:$M$35,1)):
INDEX('DS2025'!$M$21:$M$35,MATCH(E7,'DS2025'!$M$21:$M$35,1)+1)),
IF($F$4=Database!$A$16,
_xlfn.FORECAST.LINEAR(
E7,
INDEX('DS2025'!$Q$21:$Q$35,MATCH(E7,'DS2025'!$P$21:$P$35,1)):
INDEX('DS2025'!$Q$21:$Q$35,MATCH(E7,'DS2025'!$P$21:$P$35,1)+1),
INDEX('DS2025'!$P$21:$P$35,MATCH(E7,'DS2025'!$P$21:$P$35,1)):
INDEX('DS2025'!$P$21:$P$35,MATCH(E7,'DS2025'!$P$21:$P$35,1)+1)),
IF($F$4=Database!$A$17,
_xlfn.FORECAST.LINEAR(
E7,
INDEX('DS2025'!$T$21:$T$35,MATCH(E7,'DS2025'!$S$21:$S$35,1)):
INDEX('DS2025'!$T$21:$T$35,MATCH(E7,'DS2025'!$S$21:$S$35,1)+1),
INDEX('DS2025'!$S$21:$S$35,MATCH(E7,'DS2025'!$S$21:$S$35,1)):
INDEX('DS2025'!$S$21:$S$35,MATCH(E7,'DS2025'!$S$21:$S$35,1)+1)),
IF($F$4=Database!$A$18,
_xlfn.FORECAST.LINEAR(
E7,
INDEX('DS2025'!$W$21:$W$35,MATCH(E7,'DS2025'!$V$21:$V$35,1)):
INDEX('DS2025'!$W$21:$W$35,MATCH(E7,'DS2025'!$V$21:$V$35,1)+1),
INDEX('DS2025'!$V$21:$V$35,MATCH(E7,'DS2025'!$V$21:$V$35,1)):
INDEX('DS2025'!$V$21:$V$35,MATCH(E7,'DS2025'!$V$21:$V$35,1)+1)),
IF($F$4=Database!$A$19,
_xlfn.FORECAST.LINEAR(
E7,
INDEX('DS2025'!$Z$21:$Z$35,MATCH(E7,'DS2025'!$Y$21:$Y$35,1)):
INDEX('DS2025'!$Z$21:$Z$35,MATCH(E7,'DS2025'!$Y$21:$Y$35,1)+1),
INDEX('DS2025'!$Y$21:$Y$35,MATCH(E7,'DS2025'!$Y$21:$Y$35,1)):
INDEX('DS2025'!$Y$21:$Y$35,MATCH(E7,'DS2025'!$Y$21:$Y$35,1)+1)),
IF($F$4=Database!$A$20,
_xlfn.FORECAST.LINEAR(
E7,
INDEX('DS2025'!$AC$21:$AC$35,MATCH(E7,'DS2025'!$AB$21:$AB$35,1)):
INDEX('DS2025'!$AC$21:$AC$35,MATCH(E7,'DS2025'!$AB$21:$AB$35,1)+1),
INDEX('DS2025'!$AB$21:$AB$35,MATCH(E7,'DS2025'!$AB$21:$AB$35,1)):
INDEX('DS2025'!$AB$21:$AB$35,MATCH(E7,'DS2025'!$AB$21:$AB$35,1)+1))
)))))))))))))))))))</f>
        <v>-0.36143335332933413</v>
      </c>
      <c r="G7" s="98">
        <f t="shared" ref="G7:G36" si="1">E7+F7</f>
        <v>120.28056664667066</v>
      </c>
      <c r="H7" s="98">
        <f>'Data 110 C'!D8</f>
        <v>119.205</v>
      </c>
      <c r="I7" s="98">
        <f>IF($I$4=Database!$A$2,
_xlfn.FORECAST.LINEAR(H7,
INDEX('DS2025'!$B$5:$B$15,MATCH(H7,'DS2025'!$A$5:$A$15,1)):
INDEX('DS2025'!$B$5:$B$15,MATCH(H7,'DS2025'!$A$5:$A$15,1)+1),
INDEX('DS2025'!$A$5:$A$15,MATCH(H7,'DS2025'!$A$5:$A$15,1)):
INDEX('DS2025'!$A$5:$A$15,MATCH(H7,'DS2025'!$A$5:$A$15,1)+1)),
IF($I$4=Database!$A$3,
_xlfn.FORECAST.LINEAR(H7,
INDEX('DS2025'!$E$5:$E$15,MATCH(H7,'DS2025'!$D$5:$D$15,1)):
INDEX('DS2025'!$E$5:$E$15,MATCH(H7,'DS2025'!$D$5:$D$15,1)+1),
INDEX('DS2025'!$D$5:$D$15,MATCH(H7,'DS2025'!$D$5:$D$15,1)):
INDEX('DS2025'!$D$5:$D$15,MATCH(H7,'DS2025'!$D$5:$D$15,1)+1)),
IF($I$4=Database!$A$4,
_xlfn.FORECAST.LINEAR(H7,
INDEX('DS2025'!$H$5:$H$15,MATCH(H7,'DS2025'!$G$5:$G$15,1)):
INDEX('DS2025'!$H$5:$H$15,MATCH(H7,'DS2025'!$G$5:$G$15,1)+1),
INDEX('DS2025'!$G$5:$G$15,MATCH(H7,'DS2025'!$G$5:$G$15,1)):
INDEX('DS2025'!$G$5:$G$15,MATCH(H7,'DS2025'!$G$5:$G$15,1)+1)),
IF($I$4=Database!$A$5,
_xlfn.FORECAST.LINEAR(H7,
INDEX('DS2025'!$K$5:$K$15,MATCH(H7,'DS2025'!$J$5:$J$15,1)):
INDEX('DS2025'!$K$5:$K$15,MATCH(H7,'DS2025'!$J$5:$J$15,1)+1),
INDEX('DS2025'!$J$5:$J$15,MATCH(H7,'DS2025'!$J$5:$J$15,1)):
INDEX('DS2025'!$J$5:$J$15,MATCH(H7,'DS2025'!$J$5:$J$15,1)+1)),
IF($I$4=Database!$A$6,
_xlfn.FORECAST.LINEAR(H7,
INDEX('DS2025'!$N$5:$N$15,MATCH(H7,'DS2025'!$M$5:$M$15,1)):
INDEX('DS2025'!$N$5:$N$15,MATCH(H7,'DS2025'!$M$5:$M$15,1)+1),
INDEX('DS2025'!$M$5:$M$15,MATCH(H7,'DS2025'!$M$5:$M$15,1)):
INDEX('DS2025'!$M$5:$M$15,MATCH(H7,'DS2025'!$M$5:$M$15,1)+1)),
IF($I$4=Database!$A$7,
_xlfn.FORECAST.LINEAR(H7,
INDEX('DS2025'!$Q$5:$Q$15,MATCH(H7,'DS2025'!$P$5:$P$15,1)):
INDEX('DS2025'!$Q$5:$Q$15,MATCH(H7,'DS2025'!$P$5:$P$15,1)+1),
INDEX('DS2025'!$P$5:$P$15,MATCH(H7,'DS2025'!$P$5:$P$15,1)):
INDEX('DS2025'!$P$5:$P$15,MATCH(H7,'DS2025'!$P$5:$P$15,1)+1)),
IF($I$4=Database!$A$8,
_xlfn.FORECAST.LINEAR(H7,
INDEX('DS2025'!$T$5:$T$15,MATCH(H7,'DS2025'!$S$5:$S$15,1)):
INDEX('DS2025'!$T$5:$T$15,MATCH(H7,'DS2025'!$S$5:$S$15,1)+1),
INDEX('DS2025'!$S$5:$S$15,MATCH(H7,'DS2025'!$S$5:$S$15,1)):
INDEX('DS2025'!$S$5:$S$15,MATCH(H7,'DS2025'!$S$5:$S$15,1)+1)),
IF($I$4=Database!$A$9,
_xlfn.FORECAST.LINEAR(H7,
INDEX('DS2025'!$W$5:$W$15,MATCH(H7,'DS2025'!$V$5:$V$15,1)):
INDEX('DS2025'!$W$5:$W$15,MATCH(H7,'DS2025'!$V$5:$V$15,1)+1),
INDEX('DS2025'!$V$5:$V$15,MATCH(H7,'DS2025'!$V$5:$V$15,1)):
INDEX('DS2025'!$V$5:$V$15,MATCH(H7,'DS2025'!$V$5:$V$15,1)+1)),
IF($I$4=Database!$A$10,
_xlfn.FORECAST.LINEAR(H7,
INDEX('DS2025'!$Z$5:$Z$15,MATCH(H7,'DS2025'!$Y$5:$Y$15,1)):
INDEX('DS2025'!$Z$5:$Z$15,MATCH(H7,'DS2025'!$Y$5:$Y$15,1)+1),
INDEX('DS2025'!$Y$5:$Y$15,MATCH(H7,'DS2025'!$Y$5:$Y$15,1)):
INDEX('DS2025'!$Y$5:$Y$15,MATCH(H7,'DS2025'!$Y$5:$Y$15,1)+1)),
IF($I$4=Database!$A$11,
_xlfn.FORECAST.LINEAR(
H7,
INDEX('DS2025'!$B$21:$B$35,MATCH(H7,'DS2025'!$A$21:$A$35,1)):
INDEX('DS2025'!$B$21:$B$35,MATCH(H7,'DS2025'!$A$21:$A$35,1)+1),
INDEX('DS2025'!$A$21:$A$35,MATCH(H7,'DS2025'!$A$21:$A$35,1)):
INDEX('DS2025'!$A$21:$A$35,MATCH(H7,'DS2025'!$A$21:$A$35,1)+1)),
IF($I$4=Database!$A$12,
_xlfn.FORECAST.LINEAR(
H7,
INDEX('DS2025'!$E$21:$E$35,MATCH(H7,'DS2025'!$D$21:$D$35,1)):
INDEX('DS2025'!$E$21:$E$35,MATCH(H7,'DS2025'!$D$21:$D$35,1)+1),
INDEX('DS2025'!$D$21:$D$35,MATCH(H7,'DS2025'!$D$21:$D$35,1)):
INDEX('DS2025'!$D$21:$D$35,MATCH(H7,'DS2025'!$D$21:$D$35,1)+1)),
IF($I$4=Database!$A$13,
_xlfn.FORECAST.LINEAR(
H7,
INDEX('DS2025'!$H$21:$H$35,MATCH(H7,'DS2025'!$G$21:$G$35,1)):
INDEX('DS2025'!$H$21:$H$35,MATCH(H7,'DS2025'!$G$21:$G$35,1)+1),
INDEX('DS2025'!$G$21:$G$35,MATCH(H7,'DS2025'!$G$21:$G$35,1)):
INDEX('DS2025'!$G$21:$G$35,MATCH(H7,'DS2025'!$G$21:$G$35,1)+1)),
IF($I$4=Database!$A$14,
_xlfn.FORECAST.LINEAR(
H7,
INDEX('DS2025'!$K$21:$K$35,MATCH(H7,'DS2025'!$J$21:$J$35,1)):
INDEX('DS2025'!$K$21:$K$35,MATCH(H7,'DS2025'!$J$21:$J$35,1)+1),
INDEX('DS2025'!$J$21:$J$35,MATCH(H7,'DS2025'!$J$21:$J$35,1)):
INDEX('DS2025'!$J$21:$J$35,MATCH(H7,'DS2025'!$J$21:$J$35,1)+1)),
IF($I$4=Database!$A$15,
_xlfn.FORECAST.LINEAR(
H7,
INDEX('DS2025'!$N$21:$N$35,MATCH(H7,'DS2025'!$M$21:$M$35,1)):
INDEX('DS2025'!$N$21:$N$35,MATCH(H7,'DS2025'!$M$21:$M$35,1)+1),
INDEX('DS2025'!$M$21:$M$35,MATCH(H7,'DS2025'!$M$21:$M$35,1)):
INDEX('DS2025'!$M$21:$M$35,MATCH(H7,'DS2025'!$M$21:$M$35,1)+1)),
IF($I$4=Database!$A$16,
_xlfn.FORECAST.LINEAR(
H7,
INDEX('DS2025'!$Q$21:$Q$35,MATCH(H7,'DS2025'!$P$21:$P$35,1)):
INDEX('DS2025'!$Q$21:$Q$35,MATCH(H7,'DS2025'!$P$21:$P$35,1)+1),
INDEX('DS2025'!$P$21:$P$35,MATCH(H7,'DS2025'!$P$21:$P$35,1)):
INDEX('DS2025'!$P$21:$P$35,MATCH(H7,'DS2025'!$P$21:$P$35,1)+1)),
IF($I$4=Database!$A$17,
_xlfn.FORECAST.LINEAR(
H7,
INDEX('DS2025'!$T$21:$T$35,MATCH(H7,'DS2025'!$S$21:$S$35,1)):
INDEX('DS2025'!$T$21:$T$35,MATCH(H7,'DS2025'!$S$21:$S$35,1)+1),
INDEX('DS2025'!$S$21:$S$35,MATCH(H7,'DS2025'!$S$21:$S$35,1)):
INDEX('DS2025'!$S$21:$S$35,MATCH(H7,'DS2025'!$S$21:$S$35,1)+1)),
IF($I$4=Database!$A$18,
_xlfn.FORECAST.LINEAR(
H7,
INDEX('DS2025'!$W$21:$W$35,MATCH(H7,'DS2025'!$V$21:$V$35,1)):
INDEX('DS2025'!$W$21:$W$35,MATCH(H7,'DS2025'!$V$21:$V$35,1)+1),
INDEX('DS2025'!$V$21:$V$35,MATCH(H7,'DS2025'!$V$21:$V$35,1)):
INDEX('DS2025'!$V$21:$V$35,MATCH(H7,'DS2025'!$V$21:$V$35,1)+1)),
IF($I$4=Database!$A$19,
_xlfn.FORECAST.LINEAR(
H7,
INDEX('DS2025'!$Z$21:$Z$35,MATCH(H7,'DS2025'!$Y$21:$Y$35,1)):
INDEX('DS2025'!$Z$21:$Z$35,MATCH(H7,'DS2025'!$Y$21:$Y$35,1)+1),
INDEX('DS2025'!$Y$21:$Y$35,MATCH(H7,'DS2025'!$Y$21:$Y$35,1)):
INDEX('DS2025'!$Y$21:$Y$35,MATCH(H7,'DS2025'!$Y$21:$Y$35,1)+1)),
IF($I$4=Database!$A$20,
_xlfn.FORECAST.LINEAR(
H7,
INDEX('DS2025'!$AC$21:$AC$35,MATCH(H7,'DS2025'!$AB$21:$AB$35,1)):
INDEX('DS2025'!$AC$21:$AC$35,MATCH(H7,'DS2025'!$AB$21:$AB$35,1)+1),
INDEX('DS2025'!$AB$21:$AB$35,MATCH(H7,'DS2025'!$AB$21:$AB$35,1)):
INDEX('DS2025'!$AB$21:$AB$35,MATCH(H7,'DS2025'!$AB$21:$AB$35,1)+1))
)))))))))))))))))))</f>
        <v>-0.26127773124326908</v>
      </c>
      <c r="J7" s="98">
        <f t="shared" ref="J7:J37" si="2">H7+I7</f>
        <v>118.94372226875673</v>
      </c>
      <c r="K7" s="98">
        <f>'Data 110 C'!E8</f>
        <v>119.679</v>
      </c>
      <c r="L7" s="98">
        <f>IF($L$4=Database!$A$2,
_xlfn.FORECAST.LINEAR(K7,
INDEX('DS2025'!$B$5:$B$15,MATCH(K7,'DS2025'!$A$5:$A$15,1)):
INDEX('DS2025'!$B$5:$B$15,MATCH(K7,'DS2025'!$A$5:$A$15,1)+1),
INDEX('DS2025'!$A$5:$A$15,MATCH(K7,'DS2025'!$A$5:$A$15,1)):
INDEX('DS2025'!$A$5:$A$15,MATCH(K7,'DS2025'!$A$5:$A$15,1)+1)),
IF($L$4=Database!$A$3,
_xlfn.FORECAST.LINEAR(K7,
INDEX('DS2025'!$E$5:$E$15,MATCH(K7,'DS2025'!$D$5:$D$15,1)):
INDEX('DS2025'!$E$5:$E$15,MATCH(K7,'DS2025'!$D$5:$D$15,1)+1),
INDEX('DS2025'!$D$5:$D$15,MATCH(K7,'DS2025'!$D$5:$D$15,1)):
INDEX('DS2025'!$D$5:$D$15,MATCH(K7,'DS2025'!$D$5:$D$15,1)+1)),
IF($L$4=Database!$A$4,
_xlfn.FORECAST.LINEAR(K7,
INDEX('DS2025'!$H$5:$H$15,MATCH(K7,'DS2025'!$G$5:$G$15,1)):
INDEX('DS2025'!$H$5:$H$15,MATCH(K7,'DS2025'!$G$5:$G$15,1)+1),
INDEX('DS2025'!$G$5:$G$15,MATCH(K7,'DS2025'!$G$5:$G$15,1)):
INDEX('DS2025'!$G$5:$G$15,MATCH(K7,'DS2025'!$G$5:$G$15,1)+1)),
IF($L$4=Database!$A$5,
_xlfn.FORECAST.LINEAR(K7,
INDEX('DS2025'!$K$5:$K$15,MATCH(K7,'DS2025'!$J$5:$J$15,1)):
INDEX('DS2025'!$K$5:$K$15,MATCH(K7,'DS2025'!$J$5:$J$15,1)+1),
INDEX('DS2025'!$J$5:$J$15,MATCH(K7,'DS2025'!$J$5:$J$15,1)):
INDEX('DS2025'!$J$5:$J$15,MATCH(K7,'DS2025'!$J$5:$J$15,1)+1)),
IF($L$4=Database!$A$6,
_xlfn.FORECAST.LINEAR(K7,
INDEX('DS2025'!$N$5:$N$15,MATCH(K7,'DS2025'!$M$5:$M$15,1)):
INDEX('DS2025'!$N$5:$N$15,MATCH(K7,'DS2025'!$M$5:$M$15,1)+1),
INDEX('DS2025'!$M$5:$M$15,MATCH(K7,'DS2025'!$M$5:$M$15,1)):
INDEX('DS2025'!$M$5:$M$15,MATCH(K7,'DS2025'!$M$5:$M$15,1)+1)),
IF($L$4=Database!$A$7,
_xlfn.FORECAST.LINEAR(K7,
INDEX('DS2025'!$Q$5:$Q$15,MATCH(K7,'DS2025'!$P$5:$P$15,1)):
INDEX('DS2025'!$Q$5:$Q$15,MATCH(K7,'DS2025'!$P$5:$P$15,1)+1),
INDEX('DS2025'!$P$5:$P$15,MATCH(K7,'DS2025'!$P$5:$P$15,1)):
INDEX('DS2025'!$P$5:$P$15,MATCH(K7,'DS2025'!$P$5:$P$15,1)+1)),
IF($L$4=Database!$A$8,
_xlfn.FORECAST.LINEAR(K7,
INDEX('DS2025'!$T$5:$T$15,MATCH(K7,'DS2025'!$S$5:$S$15,1)):
INDEX('DS2025'!$T$5:$T$15,MATCH(K7,'DS2025'!$S$5:$S$15,1)+1),
INDEX('DS2025'!$S$5:$S$15,MATCH(K7,'DS2025'!$S$5:$S$15,1)):
INDEX('DS2025'!$S$5:$S$15,MATCH(K7,'DS2025'!$S$5:$S$15,1)+1)),
IF($L$4=Database!$A$9,
_xlfn.FORECAST.LINEAR(K7,
INDEX('DS2025'!$W$5:$W$15,MATCH(K7,'DS2025'!$V$5:$V$15,1)):
INDEX('DS2025'!$W$5:$W$15,MATCH(K7,'DS2025'!$V$5:$V$15,1)+1),
INDEX('DS2025'!$V$5:$V$15,MATCH(K7,'DS2025'!$V$5:$V$15,1)):
INDEX('DS2025'!$V$5:$V$15,MATCH(K7,'DS2025'!$V$5:$V$15,1)+1)),
IF($L$4=Database!$A$10,
_xlfn.FORECAST.LINEAR(K7,
INDEX('DS2025'!$Z$5:$Z$15,MATCH(K7,'DS2025'!$Y$5:$Y$15,1)):
INDEX('DS2025'!$Z$5:$Z$15,MATCH(K7,'DS2025'!$Y$5:$Y$15,1)+1),
INDEX('DS2025'!$Y$5:$Y$15,MATCH(K7,'DS2025'!$Y$5:$Y$15,1)):
INDEX('DS2025'!$Y$5:$Y$15,MATCH(K7,'DS2025'!$Y$5:$Y$15,1)+1)),
IF($L$4=Database!$A$11,
_xlfn.FORECAST.LINEAR(
K7,
INDEX('DS2025'!$B$21:$B$35,MATCH(K7,'DS2025'!$A$21:$A$35,1)):
INDEX('DS2025'!$B$21:$B$35,MATCH(K7,'DS2025'!$A$21:$A$35,1)+1),
INDEX('DS2025'!$A$21:$A$35,MATCH(K7,'DS2025'!$A$21:$A$35,1)):
INDEX('DS2025'!$A$21:$A$35,MATCH(K7,'DS2025'!$A$21:$A$35,1)+1)),
IF($L$4=Database!$A$12,
_xlfn.FORECAST.LINEAR(
K7,
INDEX('DS2025'!$E$21:$E$35,MATCH(K7,'DS2025'!$D$21:$D$35,1)):
INDEX('DS2025'!$E$21:$E$35,MATCH(K7,'DS2025'!$D$21:$D$35,1)+1),
INDEX('DS2025'!$D$21:$D$35,MATCH(K7,'DS2025'!$D$21:$D$35,1)):
INDEX('DS2025'!$D$21:$D$35,MATCH(K7,'DS2025'!$D$21:$D$35,1)+1)),
IF($L$4=Database!$A$13,
_xlfn.FORECAST.LINEAR(
K7,
INDEX('DS2025'!$H$21:$H$35,MATCH(K7,'DS2025'!$G$21:$G$35,1)):
INDEX('DS2025'!$H$21:$H$35,MATCH(K7,'DS2025'!$G$21:$G$35,1)+1),
INDEX('DS2025'!$G$21:$G$35,MATCH(K7,'DS2025'!$G$21:$G$35,1)):
INDEX('DS2025'!$G$21:$G$35,MATCH(K7,'DS2025'!$G$21:$G$35,1)+1)),
IF($L$4=Database!$A$14,
_xlfn.FORECAST.LINEAR(
K7,
INDEX('DS2025'!$K$21:$K$35,MATCH(K7,'DS2025'!$J$21:$J$35,1)):
INDEX('DS2025'!$K$21:$K$35,MATCH(K7,'DS2025'!$J$21:$J$35,1)+1),
INDEX('DS2025'!$J$21:$J$35,MATCH(K7,'DS2025'!$J$21:$J$35,1)):
INDEX('DS2025'!$J$21:$J$35,MATCH(K7,'DS2025'!$J$21:$J$35,1)+1)),
IF($L$4=Database!$A$15,
_xlfn.FORECAST.LINEAR(
K7,
INDEX('DS2025'!$N$21:$N$35,MATCH(K7,'DS2025'!$M$21:$M$35,1)):
INDEX('DS2025'!$N$21:$N$35,MATCH(K7,'DS2025'!$M$21:$M$35,1)+1),
INDEX('DS2025'!$M$21:$M$35,MATCH(K7,'DS2025'!$M$21:$M$35,1)):
INDEX('DS2025'!$M$21:$M$35,MATCH(K7,'DS2025'!$M$21:$M$35,1)+1)),
IF($L$4=Database!$A$16,
_xlfn.FORECAST.LINEAR(
K7,
INDEX('DS2025'!$Q$21:$Q$35,MATCH(K7,'DS2025'!$P$21:$P$35,1)):
INDEX('DS2025'!$Q$21:$Q$35,MATCH(K7,'DS2025'!$P$21:$P$35,1)+1),
INDEX('DS2025'!$P$21:$P$35,MATCH(K7,'DS2025'!$P$21:$P$35,1)):
INDEX('DS2025'!$P$21:$P$35,MATCH(K7,'DS2025'!$P$21:$P$35,1)+1)),
IF($L$4=Database!$A$17,
_xlfn.FORECAST.LINEAR(
K7,
INDEX('DS2025'!$T$21:$T$35,MATCH(K7,'DS2025'!$S$21:$S$35,1)):
INDEX('DS2025'!$T$21:$T$35,MATCH(K7,'DS2025'!$S$21:$S$35,1)+1),
INDEX('DS2025'!$S$21:$S$35,MATCH(K7,'DS2025'!$S$21:$S$35,1)):
INDEX('DS2025'!$S$21:$S$35,MATCH(K7,'DS2025'!$S$21:$S$35,1)+1)),
IF($L$4=Database!$A$18,
_xlfn.FORECAST.LINEAR(
K7,
INDEX('DS2025'!$W$21:$W$35,MATCH(K7,'DS2025'!$V$21:$V$35,1)):
INDEX('DS2025'!$W$21:$W$35,MATCH(K7,'DS2025'!$V$21:$V$35,1)+1),
INDEX('DS2025'!$V$21:$V$35,MATCH(K7,'DS2025'!$V$21:$V$35,1)):
INDEX('DS2025'!$V$21:$V$35,MATCH(K7,'DS2025'!$V$21:$V$35,1)+1)),
IF($L$4=Database!$A$19,
_xlfn.FORECAST.LINEAR(
K7,
INDEX('DS2025'!$Z$21:$Z$35,MATCH(K7,'DS2025'!$Y$21:$Y$35,1)):
INDEX('DS2025'!$Z$21:$Z$35,MATCH(K7,'DS2025'!$Y$21:$Y$35,1)+1),
INDEX('DS2025'!$Y$21:$Y$35,MATCH(K7,'DS2025'!$Y$21:$Y$35,1)):
INDEX('DS2025'!$Y$21:$Y$35,MATCH(K7,'DS2025'!$Y$21:$Y$35,1)+1)),
IF($L$4=Database!$A$20,
_xlfn.FORECAST.LINEAR(
K7,
INDEX('DS2025'!$AC$21:$AC$35,MATCH(K7,'DS2025'!$AB$21:$AB$35,1)):
INDEX('DS2025'!$AC$21:$AC$35,MATCH(K7,'DS2025'!$AB$21:$AB$35,1)+1),
INDEX('DS2025'!$AB$21:$AB$35,MATCH(K7,'DS2025'!$AB$21:$AB$35,1)):
INDEX('DS2025'!$AB$21:$AB$35,MATCH(K7,'DS2025'!$AB$21:$AB$35,1)+1))
)))))))))))))))))))</f>
        <v>-0.36131781643671262</v>
      </c>
      <c r="M7" s="98">
        <f t="shared" ref="M7:M37" si="3">K7+L7</f>
        <v>119.31768218356329</v>
      </c>
      <c r="N7" s="317">
        <f>'Data 110 C'!F8</f>
        <v>117.84</v>
      </c>
      <c r="O7" s="98">
        <f>IF($O$4=Database!$A$2,
_xlfn.FORECAST.LINEAR(N7,
INDEX('DS2025'!$B$5:$B$15,MATCH(N7,'DS2025'!$A$5:$A$15,1)):
INDEX('DS2025'!$B$5:$B$15,MATCH(N7,'DS2025'!$A$5:$A$15,1)+1),
INDEX('DS2025'!$A$5:$A$15,MATCH(N7,'DS2025'!$A$5:$A$15,1)):
INDEX('DS2025'!$A$5:$A$15,MATCH(N7,'DS2025'!$A$5:$A$15,1)+1)),
IF($O$4=Database!$A$3,
_xlfn.FORECAST.LINEAR(N7,
INDEX('DS2025'!$E$5:$E$15,MATCH(N7,'DS2025'!$D$5:$D$15,1)):
INDEX('DS2025'!$E$5:$E$15,MATCH(N7,'DS2025'!$D$5:$D$15,1)+1),
INDEX('DS2025'!$D$5:$D$15,MATCH(N7,'DS2025'!$D$5:$D$15,1)):
INDEX('DS2025'!$D$5:$D$15,MATCH(N7,'DS2025'!$D$5:$D$15,1)+1)),
IF($O$4=Database!$A$4,
_xlfn.FORECAST.LINEAR(N7,
INDEX('DS2025'!$H$5:$H$15,MATCH(N7,'DS2025'!$G$5:$G$15,1)):
INDEX('DS2025'!$H$5:$H$15,MATCH(N7,'DS2025'!$G$5:$G$15,1)+1),
INDEX('DS2025'!$G$5:$G$15,MATCH(N7,'DS2025'!$G$5:$G$15,1)):
INDEX('DS2025'!$G$5:$G$15,MATCH(N7,'DS2025'!$G$5:$G$15,1)+1)),
IF($O$4=Database!$A$5,
_xlfn.FORECAST.LINEAR(N7,
INDEX('DS2025'!$K$5:$K$15,MATCH(N7,'DS2025'!$J$5:$J$15,1)):
INDEX('DS2025'!$K$5:$K$15,MATCH(N7,'DS2025'!$J$5:$J$15,1)+1),
INDEX('DS2025'!$J$5:$J$15,MATCH(N7,'DS2025'!$J$5:$J$15,1)):
INDEX('DS2025'!$J$5:$J$15,MATCH(N7,'DS2025'!$J$5:$J$15,1)+1)),
IF($O$4=Database!$A$6,
_xlfn.FORECAST.LINEAR(N7,
INDEX('DS2025'!$N$5:$N$15,MATCH(N7,'DS2025'!$M$5:$M$15,1)):
INDEX('DS2025'!$N$5:$N$15,MATCH(N7,'DS2025'!$M$5:$M$15,1)+1),
INDEX('DS2025'!$M$5:$M$15,MATCH(N7,'DS2025'!$M$5:$M$15,1)):
INDEX('DS2025'!$M$5:$M$15,MATCH(N7,'DS2025'!$M$5:$M$15,1)+1)),
IF($O$4=Database!$A$7,
_xlfn.FORECAST.LINEAR(N7,
INDEX('DS2025'!$Q$5:$Q$15,MATCH(N7,'DS2025'!$P$5:$P$15,1)):
INDEX('DS2025'!$Q$5:$Q$15,MATCH(N7,'DS2025'!$P$5:$P$15,1)+1),
INDEX('DS2025'!$P$5:$P$15,MATCH(N7,'DS2025'!$P$5:$P$15,1)):
INDEX('DS2025'!$P$5:$P$15,MATCH(N7,'DS2025'!$P$5:$P$15,1)+1)),
IF($O$4=Database!$A$8,
_xlfn.FORECAST.LINEAR(N7,
INDEX('DS2025'!$T$5:$T$15,MATCH(N7,'DS2025'!$S$5:$S$15,1)):
INDEX('DS2025'!$T$5:$T$15,MATCH(N7,'DS2025'!$S$5:$S$15,1)+1),
INDEX('DS2025'!$S$5:$S$15,MATCH(N7,'DS2025'!$S$5:$S$15,1)):
INDEX('DS2025'!$S$5:$S$15,MATCH(N7,'DS2025'!$S$5:$S$15,1)+1)),
IF($O$4=Database!$A$9,
_xlfn.FORECAST.LINEAR(N7,
INDEX('DS2025'!$W$5:$W$15,MATCH(N7,'DS2025'!$V$5:$V$15,1)):
INDEX('DS2025'!$W$5:$W$15,MATCH(N7,'DS2025'!$V$5:$V$15,1)+1),
INDEX('DS2025'!$V$5:$V$15,MATCH(N7,'DS2025'!$V$5:$V$15,1)):
INDEX('DS2025'!$V$5:$V$15,MATCH(N7,'DS2025'!$V$5:$V$15,1)+1)),
IF($O$4=Database!$A$10,
_xlfn.FORECAST.LINEAR(N7,
INDEX('DS2025'!$Z$5:$Z$15,MATCH(N7,'DS2025'!$Y$5:$Y$15,1)):
INDEX('DS2025'!$Z$5:$Z$15,MATCH(N7,'DS2025'!$Y$5:$Y$15,1)+1),
INDEX('DS2025'!$Y$5:$Y$15,MATCH(N7,'DS2025'!$Y$5:$Y$15,1)):
INDEX('DS2025'!$Y$5:$Y$15,MATCH(N7,'DS2025'!$Y$5:$Y$15,1)+1)),
IF($O$4=Database!$A$11,
_xlfn.FORECAST.LINEAR(
N7,
INDEX('DS2025'!$B$21:$B$35,MATCH(N7,'DS2025'!$A$21:$A$35,1)):
INDEX('DS2025'!$B$21:$B$35,MATCH(N7,'DS2025'!$A$21:$A$35,1)+1),
INDEX('DS2025'!$A$21:$A$35,MATCH(N7,'DS2025'!$A$21:$A$35,1)):
INDEX('DS2025'!$A$21:$A$35,MATCH(N7,'DS2025'!$A$21:$A$35,1)+1)),
IF($O$4=Database!$A$12,
_xlfn.FORECAST.LINEAR(
N7,
INDEX('DS2025'!$E$21:$E$35,MATCH(N7,'DS2025'!$D$21:$D$35,1)):
INDEX('DS2025'!$E$21:$E$35,MATCH(N7,'DS2025'!$D$21:$D$35,1)+1),
INDEX('DS2025'!$D$21:$D$35,MATCH(N7,'DS2025'!$D$21:$D$35,1)):
INDEX('DS2025'!$D$21:$D$35,MATCH(N7,'DS2025'!$D$21:$D$35,1)+1)),
IF($O$4=Database!$A$13,
_xlfn.FORECAST.LINEAR(
N7,
INDEX('DS2025'!$H$21:$H$35,MATCH(N7,'DS2025'!$G$21:$G$35,1)):
INDEX('DS2025'!$H$21:$H$35,MATCH(N7,'DS2025'!$G$21:$G$35,1)+1),
INDEX('DS2025'!$G$21:$G$35,MATCH(N7,'DS2025'!$G$21:$G$35,1)):
INDEX('DS2025'!$G$21:$G$35,MATCH(N7,'DS2025'!$G$21:$G$35,1)+1)),
IF($O$4=Database!$A$14,
_xlfn.FORECAST.LINEAR(
N7,
INDEX('DS2025'!$K$21:$K$35,MATCH(N7,'DS2025'!$J$21:$J$35,1)):
INDEX('DS2025'!$K$21:$K$35,MATCH(N7,'DS2025'!$J$21:$J$35,1)+1),
INDEX('DS2025'!$J$21:$J$35,MATCH(N7,'DS2025'!$J$21:$J$35,1)):
INDEX('DS2025'!$J$21:$J$35,MATCH(N7,'DS2025'!$J$21:$J$35,1)+1)),
IF($O$4=Database!$A$15,
_xlfn.FORECAST.LINEAR(
N7,
INDEX('DS2025'!$N$21:$N$35,MATCH(N7,'DS2025'!$M$21:$M$35,1)):
INDEX('DS2025'!$N$21:$N$35,MATCH(N7,'DS2025'!$M$21:$M$35,1)+1),
INDEX('DS2025'!$M$21:$M$35,MATCH(N7,'DS2025'!$M$21:$M$35,1)):
INDEX('DS2025'!$M$21:$M$35,MATCH(N7,'DS2025'!$M$21:$M$35,1)+1)),
IF($O$4=Database!$A$16,
_xlfn.FORECAST.LINEAR(
N7,
INDEX('DS2025'!$Q$21:$Q$35,MATCH(N7,'DS2025'!$P$21:$P$35,1)):
INDEX('DS2025'!$Q$21:$Q$35,MATCH(N7,'DS2025'!$P$21:$P$35,1)+1),
INDEX('DS2025'!$P$21:$P$35,MATCH(N7,'DS2025'!$P$21:$P$35,1)):
INDEX('DS2025'!$P$21:$P$35,MATCH(N7,'DS2025'!$P$21:$P$35,1)+1)),
IF($O$4=Database!$A$17,
_xlfn.FORECAST.LINEAR(
N7,
INDEX('DS2025'!$T$21:$T$35,MATCH(N7,'DS2025'!$S$21:$S$35,1)):
INDEX('DS2025'!$T$21:$T$35,MATCH(N7,'DS2025'!$S$21:$S$35,1)+1),
INDEX('DS2025'!$S$21:$S$35,MATCH(N7,'DS2025'!$S$21:$S$35,1)):
INDEX('DS2025'!$S$21:$S$35,MATCH(N7,'DS2025'!$S$21:$S$35,1)+1)),
IF($O$4=Database!$A$18,
_xlfn.FORECAST.LINEAR(
N7,
INDEX('DS2025'!$W$21:$W$35,MATCH(N7,'DS2025'!$V$21:$V$35,1)):
INDEX('DS2025'!$W$21:$W$35,MATCH(N7,'DS2025'!$V$21:$V$35,1)+1),
INDEX('DS2025'!$V$21:$V$35,MATCH(N7,'DS2025'!$V$21:$V$35,1)):
INDEX('DS2025'!$V$21:$V$35,MATCH(N7,'DS2025'!$V$21:$V$35,1)+1)),
IF($O$4=Database!$A$19,
_xlfn.FORECAST.LINEAR(
N7,
INDEX('DS2025'!$Z$21:$Z$35,MATCH(N7,'DS2025'!$Y$21:$Y$35,1)):
INDEX('DS2025'!$Z$21:$Z$35,MATCH(N7,'DS2025'!$Y$21:$Y$35,1)+1),
INDEX('DS2025'!$Y$21:$Y$35,MATCH(N7,'DS2025'!$Y$21:$Y$35,1)):
INDEX('DS2025'!$Y$21:$Y$35,MATCH(N7,'DS2025'!$Y$21:$Y$35,1)+1)),
IF($O$4=Database!$A$20,
_xlfn.FORECAST.LINEAR(
N7,
INDEX('DS2025'!$AC$21:$AC$35,MATCH(N7,'DS2025'!$AB$21:$AB$35,1)):
INDEX('DS2025'!$AC$21:$AC$35,MATCH(N7,'DS2025'!$AB$21:$AB$35,1)+1),
INDEX('DS2025'!$AB$21:$AB$35,MATCH(N7,'DS2025'!$AB$21:$AB$35,1)):
INDEX('DS2025'!$AB$21:$AB$35,MATCH(N7,'DS2025'!$AB$21:$AB$35,1)+1))
)))))))))))))))))))</f>
        <v>-0.36109718056388718</v>
      </c>
      <c r="P7" s="96">
        <f t="shared" ref="P7:P37" si="4">N7+O7</f>
        <v>117.47890281943612</v>
      </c>
      <c r="Q7" s="317">
        <f>'Data 110 C'!G8</f>
        <v>119.56</v>
      </c>
      <c r="R7" s="98">
        <f>IF($R$4=Database!$A$2,
_xlfn.FORECAST.LINEAR(Q7,
INDEX('DS2025'!$B$5:$B$15,MATCH(Q7,'DS2025'!$A$5:$A$15,1)):
INDEX('DS2025'!$B$5:$B$15,MATCH(Q7,'DS2025'!$A$5:$A$15,1)+1),
INDEX('DS2025'!$A$5:$A$15,MATCH(Q7,'DS2025'!$A$5:$A$15,1)):
INDEX('DS2025'!$A$5:$A$15,MATCH(Q7,'DS2025'!$A$5:$A$15,1)+1)),
IF($R$4=Database!$A$3,
_xlfn.FORECAST.LINEAR(Q7,
INDEX('DS2025'!$E$5:$E$15,MATCH(Q7,'DS2025'!$D$5:$D$15,1)):
INDEX('DS2025'!$E$5:$E$15,MATCH(Q7,'DS2025'!$D$5:$D$15,1)+1),
INDEX('DS2025'!$D$5:$D$15,MATCH(Q7,'DS2025'!$D$5:$D$15,1)):
INDEX('DS2025'!$D$5:$D$15,MATCH(Q7,'DS2025'!$D$5:$D$15,1)+1)),
IF($R$4=Database!$A$4,
_xlfn.FORECAST.LINEAR(Q7,
INDEX('DS2025'!$H$5:$H$15,MATCH(Q7,'DS2025'!$G$5:$G$15,1)):
INDEX('DS2025'!$H$5:$H$15,MATCH(Q7,'DS2025'!$G$5:$G$15,1)+1),
INDEX('DS2025'!$G$5:$G$15,MATCH(Q7,'DS2025'!$G$5:$G$15,1)):
INDEX('DS2025'!$G$5:$G$15,MATCH(Q7,'DS2025'!$G$5:$G$15,1)+1)),
IF($R$4=Database!$A$5,
_xlfn.FORECAST.LINEAR(Q7,
INDEX('DS2025'!$K$5:$K$15,MATCH(Q7,'DS2025'!$J$5:$J$15,1)):
INDEX('DS2025'!$K$5:$K$15,MATCH(Q7,'DS2025'!$J$5:$J$15,1)+1),
INDEX('DS2025'!$J$5:$J$15,MATCH(Q7,'DS2025'!$J$5:$J$15,1)):
INDEX('DS2025'!$J$5:$J$15,MATCH(Q7,'DS2025'!$J$5:$J$15,1)+1)),
IF($R$4=Database!$A$6,
_xlfn.FORECAST.LINEAR(Q7,
INDEX('DS2025'!$N$5:$N$15,MATCH(Q7,'DS2025'!$M$5:$M$15,1)):
INDEX('DS2025'!$N$5:$N$15,MATCH(Q7,'DS2025'!$M$5:$M$15,1)+1),
INDEX('DS2025'!$M$5:$M$15,MATCH(Q7,'DS2025'!$M$5:$M$15,1)):
INDEX('DS2025'!$M$5:$M$15,MATCH(Q7,'DS2025'!$M$5:$M$15,1)+1)),
IF($R$4=Database!$A$7,
_xlfn.FORECAST.LINEAR(Q7,
INDEX('DS2025'!$Q$5:$Q$15,MATCH(Q7,'DS2025'!$P$5:$P$15,1)):
INDEX('DS2025'!$Q$5:$Q$15,MATCH(Q7,'DS2025'!$P$5:$P$15,1)+1),
INDEX('DS2025'!$P$5:$P$15,MATCH(Q7,'DS2025'!$P$5:$P$15,1)):
INDEX('DS2025'!$P$5:$P$15,MATCH(Q7,'DS2025'!$P$5:$P$15,1)+1)),
IF($R$4=Database!$A$8,
_xlfn.FORECAST.LINEAR(Q7,
INDEX('DS2025'!$T$5:$T$15,MATCH(Q7,'DS2025'!$S$5:$S$15,1)):
INDEX('DS2025'!$T$5:$T$15,MATCH(Q7,'DS2025'!$S$5:$S$15,1)+1),
INDEX('DS2025'!$S$5:$S$15,MATCH(Q7,'DS2025'!$S$5:$S$15,1)):
INDEX('DS2025'!$S$5:$S$15,MATCH(Q7,'DS2025'!$S$5:$S$15,1)+1)),
IF($R$4=Database!$A$9,
_xlfn.FORECAST.LINEAR(Q7,
INDEX('DS2025'!$W$5:$W$15,MATCH(Q7,'DS2025'!$V$5:$V$15,1)):
INDEX('DS2025'!$W$5:$W$15,MATCH(Q7,'DS2025'!$V$5:$V$15,1)+1),
INDEX('DS2025'!$V$5:$V$15,MATCH(Q7,'DS2025'!$V$5:$V$15,1)):
INDEX('DS2025'!$V$5:$V$15,MATCH(Q7,'DS2025'!$V$5:$V$15,1)+1)),
IF($R$4=Database!$A$10,
_xlfn.FORECAST.LINEAR(Q7,
INDEX('DS2025'!$Z$5:$Z$15,MATCH(Q7,'DS2025'!$Y$5:$Y$15,1)):
INDEX('DS2025'!$Z$5:$Z$15,MATCH(Q7,'DS2025'!$Y$5:$Y$15,1)+1),
INDEX('DS2025'!$Y$5:$Y$15,MATCH(Q7,'DS2025'!$Y$5:$Y$15,1)):
INDEX('DS2025'!$Y$5:$Y$15,MATCH(Q7,'DS2025'!$Y$5:$Y$15,1)+1)),
IF($R$4=Database!$A$11,
_xlfn.FORECAST.LINEAR(
Q7,
INDEX('DS2025'!$B$21:$B$35,MATCH(Q7,'DS2025'!$A$21:$A$35,1)):
INDEX('DS2025'!$B$21:$B$35,MATCH(Q7,'DS2025'!$A$21:$A$35,1)+1),
INDEX('DS2025'!$A$21:$A$35,MATCH(Q7,'DS2025'!$A$21:$A$35,1)):
INDEX('DS2025'!$A$21:$A$35,MATCH(Q7,'DS2025'!$A$21:$A$35,1)+1)),
IF($R$4=Database!$A$12,
_xlfn.FORECAST.LINEAR(
Q7,
INDEX('DS2025'!$E$21:$E$35,MATCH(Q7,'DS2025'!$D$21:$D$35,1)):
INDEX('DS2025'!$E$21:$E$35,MATCH(Q7,'DS2025'!$D$21:$D$35,1)+1),
INDEX('DS2025'!$D$21:$D$35,MATCH(Q7,'DS2025'!$D$21:$D$35,1)):
INDEX('DS2025'!$D$21:$D$35,MATCH(Q7,'DS2025'!$D$21:$D$35,1)+1)),
IF($R$4=Database!$A$13,
_xlfn.FORECAST.LINEAR(
Q7,
INDEX('DS2025'!$H$21:$H$35,MATCH(Q7,'DS2025'!$G$21:$G$35,1)):
INDEX('DS2025'!$H$21:$H$35,MATCH(Q7,'DS2025'!$G$21:$G$35,1)+1),
INDEX('DS2025'!$G$21:$G$35,MATCH(Q7,'DS2025'!$G$21:$G$35,1)):
INDEX('DS2025'!$G$21:$G$35,MATCH(Q7,'DS2025'!$G$21:$G$35,1)+1)),
IF($R$4=Database!$A$14,
_xlfn.FORECAST.LINEAR(
Q7,
INDEX('DS2025'!$K$21:$K$35,MATCH(Q7,'DS2025'!$J$21:$J$35,1)):
INDEX('DS2025'!$K$21:$K$35,MATCH(Q7,'DS2025'!$J$21:$J$35,1)+1),
INDEX('DS2025'!$J$21:$J$35,MATCH(Q7,'DS2025'!$J$21:$J$35,1)):
INDEX('DS2025'!$J$21:$J$35,MATCH(Q7,'DS2025'!$J$21:$J$35,1)+1)),
IF($R$4=Database!$A$15,
_xlfn.FORECAST.LINEAR(
Q7,
INDEX('DS2025'!$N$21:$N$35,MATCH(Q7,'DS2025'!$M$21:$M$35,1)):
INDEX('DS2025'!$N$21:$N$35,MATCH(Q7,'DS2025'!$M$21:$M$35,1)+1),
INDEX('DS2025'!$M$21:$M$35,MATCH(Q7,'DS2025'!$M$21:$M$35,1)):
INDEX('DS2025'!$M$21:$M$35,MATCH(Q7,'DS2025'!$M$21:$M$35,1)+1)),
IF($R$4=Database!$A$16,
_xlfn.FORECAST.LINEAR(
Q7,
INDEX('DS2025'!$Q$21:$Q$35,MATCH(Q7,'DS2025'!$P$21:$P$35,1)):
INDEX('DS2025'!$Q$21:$Q$35,MATCH(Q7,'DS2025'!$P$21:$P$35,1)+1),
INDEX('DS2025'!$P$21:$P$35,MATCH(Q7,'DS2025'!$P$21:$P$35,1)):
INDEX('DS2025'!$P$21:$P$35,MATCH(Q7,'DS2025'!$P$21:$P$35,1)+1)),
IF($R$4=Database!$A$17,
_xlfn.FORECAST.LINEAR(
Q7,
INDEX('DS2025'!$T$21:$T$35,MATCH(Q7,'DS2025'!$S$21:$S$35,1)):
INDEX('DS2025'!$T$21:$T$35,MATCH(Q7,'DS2025'!$S$21:$S$35,1)+1),
INDEX('DS2025'!$S$21:$S$35,MATCH(Q7,'DS2025'!$S$21:$S$35,1)):
INDEX('DS2025'!$S$21:$S$35,MATCH(Q7,'DS2025'!$S$21:$S$35,1)+1)),
IF($R$4=Database!$A$18,
_xlfn.FORECAST.LINEAR(
Q7,
INDEX('DS2025'!$W$21:$W$35,MATCH(Q7,'DS2025'!$V$21:$V$35,1)):
INDEX('DS2025'!$W$21:$W$35,MATCH(Q7,'DS2025'!$V$21:$V$35,1)+1),
INDEX('DS2025'!$V$21:$V$35,MATCH(Q7,'DS2025'!$V$21:$V$35,1)):
INDEX('DS2025'!$V$21:$V$35,MATCH(Q7,'DS2025'!$V$21:$V$35,1)+1)),
IF($R$4=Database!$A$19,
_xlfn.FORECAST.LINEAR(
Q7,
INDEX('DS2025'!$Z$21:$Z$35,MATCH(Q7,'DS2025'!$Y$21:$Y$35,1)):
INDEX('DS2025'!$Z$21:$Z$35,MATCH(Q7,'DS2025'!$Y$21:$Y$35,1)+1),
INDEX('DS2025'!$Y$21:$Y$35,MATCH(Q7,'DS2025'!$Y$21:$Y$35,1)):
INDEX('DS2025'!$Y$21:$Y$35,MATCH(Q7,'DS2025'!$Y$21:$Y$35,1)+1)),
IF($R$4=Database!$A$20,
_xlfn.FORECAST.LINEAR(
Q7,
INDEX('DS2025'!$AC$21:$AC$35,MATCH(Q7,'DS2025'!$AB$21:$AB$35,1)):
INDEX('DS2025'!$AC$21:$AC$35,MATCH(Q7,'DS2025'!$AB$21:$AB$35,1)+1),
INDEX('DS2025'!$AB$21:$AB$35,MATCH(Q7,'DS2025'!$AB$21:$AB$35,1)):
INDEX('DS2025'!$AB$21:$AB$35,MATCH(Q7,'DS2025'!$AB$21:$AB$35,1)+1))
)))))))))))))))))))</f>
        <v>-0.36130353929214154</v>
      </c>
      <c r="S7" s="98">
        <f t="shared" ref="S7:S37" si="5">Q7+R7</f>
        <v>119.19869646070786</v>
      </c>
      <c r="T7" s="317">
        <f>'Data 110 C'!H8</f>
        <v>117.07899999999999</v>
      </c>
      <c r="U7" s="98">
        <f>IF($U$4=Database!$A$2,
_xlfn.FORECAST.LINEAR(T7,
INDEX('DS2025'!$B$5:$B$15,MATCH(T7,'DS2025'!$A$5:$A$15,1)):
INDEX('DS2025'!$B$5:$B$15,MATCH(T7,'DS2025'!$A$5:$A$15,1)+1),
INDEX('DS2025'!$A$5:$A$15,MATCH(T7,'DS2025'!$A$5:$A$15,1)):
INDEX('DS2025'!$A$5:$A$15,MATCH(T7,'DS2025'!$A$5:$A$15,1)+1)),
IF($U$4=Database!$A$3,
_xlfn.FORECAST.LINEAR(T7,
INDEX('DS2025'!$E$5:$E$15,MATCH(T7,'DS2025'!$D$5:$D$15,1)):
INDEX('DS2025'!$E$5:$E$15,MATCH(T7,'DS2025'!$D$5:$D$15,1)+1),
INDEX('DS2025'!$D$5:$D$15,MATCH(T7,'DS2025'!$D$5:$D$15,1)):
INDEX('DS2025'!$D$5:$D$15,MATCH(T7,'DS2025'!$D$5:$D$15,1)+1)),
IF($U$4=Database!$A$4,
_xlfn.FORECAST.LINEAR(T7,
INDEX('DS2025'!$H$5:$H$15,MATCH(T7,'DS2025'!$G$5:$G$15,1)):
INDEX('DS2025'!$H$5:$H$15,MATCH(T7,'DS2025'!$G$5:$G$15,1)+1),
INDEX('DS2025'!$G$5:$G$15,MATCH(T7,'DS2025'!$G$5:$G$15,1)):
INDEX('DS2025'!$G$5:$G$15,MATCH(T7,'DS2025'!$G$5:$G$15,1)+1)),
IF($U$4=Database!$A$5,
_xlfn.FORECAST.LINEAR(T7,
INDEX('DS2025'!$K$5:$K$15,MATCH(T7,'DS2025'!$J$5:$J$15,1)):
INDEX('DS2025'!$K$5:$K$15,MATCH(T7,'DS2025'!$J$5:$J$15,1)+1),
INDEX('DS2025'!$J$5:$J$15,MATCH(T7,'DS2025'!$J$5:$J$15,1)):
INDEX('DS2025'!$J$5:$J$15,MATCH(T7,'DS2025'!$J$5:$J$15,1)+1)),
IF($U$4=Database!$A$6,
_xlfn.FORECAST.LINEAR(T7,
INDEX('DS2025'!$N$5:$N$15,MATCH(T7,'DS2025'!$M$5:$M$15,1)):
INDEX('DS2025'!$N$5:$N$15,MATCH(T7,'DS2025'!$M$5:$M$15,1)+1),
INDEX('DS2025'!$M$5:$M$15,MATCH(T7,'DS2025'!$M$5:$M$15,1)):
INDEX('DS2025'!$M$5:$M$15,MATCH(T7,'DS2025'!$M$5:$M$15,1)+1)),
IF($U$4=Database!$A$7,
_xlfn.FORECAST.LINEAR(T7,
INDEX('DS2025'!$Q$5:$Q$15,MATCH(T7,'DS2025'!$P$5:$P$15,1)):
INDEX('DS2025'!$Q$5:$Q$15,MATCH(T7,'DS2025'!$P$5:$P$15,1)+1),
INDEX('DS2025'!$P$5:$P$15,MATCH(T7,'DS2025'!$P$5:$P$15,1)):
INDEX('DS2025'!$P$5:$P$15,MATCH(T7,'DS2025'!$P$5:$P$15,1)+1)),
IF($U$4=Database!$A$8,
_xlfn.FORECAST.LINEAR(T7,
INDEX('DS2025'!$T$5:$T$15,MATCH(T7,'DS2025'!$S$5:$S$15,1)):
INDEX('DS2025'!$T$5:$T$15,MATCH(T7,'DS2025'!$S$5:$S$15,1)+1),
INDEX('DS2025'!$S$5:$S$15,MATCH(T7,'DS2025'!$S$5:$S$15,1)):
INDEX('DS2025'!$S$5:$S$15,MATCH(T7,'DS2025'!$S$5:$S$15,1)+1)),
IF($U$4=Database!$A$9,
_xlfn.FORECAST.LINEAR(T7,
INDEX('DS2025'!$W$5:$W$15,MATCH(T7,'DS2025'!$V$5:$V$15,1)):
INDEX('DS2025'!$W$5:$W$15,MATCH(T7,'DS2025'!$V$5:$V$15,1)+1),
INDEX('DS2025'!$V$5:$V$15,MATCH(T7,'DS2025'!$V$5:$V$15,1)):
INDEX('DS2025'!$V$5:$V$15,MATCH(T7,'DS2025'!$V$5:$V$15,1)+1)),
IF($U$4=Database!$A$10,
_xlfn.FORECAST.LINEAR(T7,
INDEX('DS2025'!$Z$5:$Z$15,MATCH(T7,'DS2025'!$Y$5:$Y$15,1)):
INDEX('DS2025'!$Z$5:$Z$15,MATCH(T7,'DS2025'!$Y$5:$Y$15,1)+1),
INDEX('DS2025'!$Y$5:$Y$15,MATCH(T7,'DS2025'!$Y$5:$Y$15,1)):
INDEX('DS2025'!$Y$5:$Y$15,MATCH(T7,'DS2025'!$Y$5:$Y$15,1)+1)),
IF($U$4=Database!$A$11,
_xlfn.FORECAST.LINEAR(
T7,
INDEX('DS2025'!$B$21:$B$35,MATCH(T7,'DS2025'!$A$21:$A$35,1)):
INDEX('DS2025'!$B$21:$B$35,MATCH(T7,'DS2025'!$A$21:$A$35,1)+1),
INDEX('DS2025'!$A$21:$A$35,MATCH(T7,'DS2025'!$A$21:$A$35,1)):
INDEX('DS2025'!$A$21:$A$35,MATCH(T7,'DS2025'!$A$21:$A$35,1)+1)),
IF($U$4=Database!$A$12,
_xlfn.FORECAST.LINEAR(
T7,
INDEX('DS2025'!$E$21:$E$35,MATCH(T7,'DS2025'!$D$21:$D$35,1)):
INDEX('DS2025'!$E$21:$E$35,MATCH(T7,'DS2025'!$D$21:$D$35,1)+1),
INDEX('DS2025'!$D$21:$D$35,MATCH(T7,'DS2025'!$D$21:$D$35,1)):
INDEX('DS2025'!$D$21:$D$35,MATCH(T7,'DS2025'!$D$21:$D$35,1)+1)),
IF($U$4=Database!$A$13,
_xlfn.FORECAST.LINEAR(
T7,
INDEX('DS2025'!$H$21:$H$35,MATCH(T7,'DS2025'!$G$21:$G$35,1)):
INDEX('DS2025'!$H$21:$H$35,MATCH(T7,'DS2025'!$G$21:$G$35,1)+1),
INDEX('DS2025'!$G$21:$G$35,MATCH(T7,'DS2025'!$G$21:$G$35,1)):
INDEX('DS2025'!$G$21:$G$35,MATCH(T7,'DS2025'!$G$21:$G$35,1)+1)),
IF($U$4=Database!$A$14,
_xlfn.FORECAST.LINEAR(
T7,
INDEX('DS2025'!$K$21:$K$35,MATCH(T7,'DS2025'!$J$21:$J$35,1)):
INDEX('DS2025'!$K$21:$K$35,MATCH(T7,'DS2025'!$J$21:$J$35,1)+1),
INDEX('DS2025'!$J$21:$J$35,MATCH(T7,'DS2025'!$J$21:$J$35,1)):
INDEX('DS2025'!$J$21:$J$35,MATCH(T7,'DS2025'!$J$21:$J$35,1)+1)),
IF($U$4=Database!$A$15,
_xlfn.FORECAST.LINEAR(
T7,
INDEX('DS2025'!$N$21:$N$35,MATCH(T7,'DS2025'!$M$21:$M$35,1)):
INDEX('DS2025'!$N$21:$N$35,MATCH(T7,'DS2025'!$M$21:$M$35,1)+1),
INDEX('DS2025'!$M$21:$M$35,MATCH(T7,'DS2025'!$M$21:$M$35,1)):
INDEX('DS2025'!$M$21:$M$35,MATCH(T7,'DS2025'!$M$21:$M$35,1)+1)),
IF($U$4=Database!$A$16,
_xlfn.FORECAST.LINEAR(
T7,
INDEX('DS2025'!$Q$21:$Q$35,MATCH(T7,'DS2025'!$P$21:$P$35,1)):
INDEX('DS2025'!$Q$21:$Q$35,MATCH(T7,'DS2025'!$P$21:$P$35,1)+1),
INDEX('DS2025'!$P$21:$P$35,MATCH(T7,'DS2025'!$P$21:$P$35,1)):
INDEX('DS2025'!$P$21:$P$35,MATCH(T7,'DS2025'!$P$21:$P$35,1)+1)),
IF($U$4=Database!$A$17,
_xlfn.FORECAST.LINEAR(
T7,
INDEX('DS2025'!$T$21:$T$35,MATCH(T7,'DS2025'!$S$21:$S$35,1)):
INDEX('DS2025'!$T$21:$T$35,MATCH(T7,'DS2025'!$S$21:$S$35,1)+1),
INDEX('DS2025'!$S$21:$S$35,MATCH(T7,'DS2025'!$S$21:$S$35,1)):
INDEX('DS2025'!$S$21:$S$35,MATCH(T7,'DS2025'!$S$21:$S$35,1)+1)),
IF($U$4=Database!$A$18,
_xlfn.FORECAST.LINEAR(
T7,
INDEX('DS2025'!$W$21:$W$35,MATCH(T7,'DS2025'!$V$21:$V$35,1)):
INDEX('DS2025'!$W$21:$W$35,MATCH(T7,'DS2025'!$V$21:$V$35,1)+1),
INDEX('DS2025'!$V$21:$V$35,MATCH(T7,'DS2025'!$V$21:$V$35,1)):
INDEX('DS2025'!$V$21:$V$35,MATCH(T7,'DS2025'!$V$21:$V$35,1)+1)),
IF($U$4=Database!$A$19,
_xlfn.FORECAST.LINEAR(
T7,
INDEX('DS2025'!$Z$21:$Z$35,MATCH(T7,'DS2025'!$Y$21:$Y$35,1)):
INDEX('DS2025'!$Z$21:$Z$35,MATCH(T7,'DS2025'!$Y$21:$Y$35,1)+1),
INDEX('DS2025'!$Y$21:$Y$35,MATCH(T7,'DS2025'!$Y$21:$Y$35,1)):
INDEX('DS2025'!$Y$21:$Y$35,MATCH(T7,'DS2025'!$Y$21:$Y$35,1)+1)),
IF($U$4=Database!$A$20,
_xlfn.FORECAST.LINEAR(
T7,
INDEX('DS2025'!$AC$21:$AC$35,MATCH(T7,'DS2025'!$AB$21:$AB$35,1)):
INDEX('DS2025'!$AC$21:$AC$35,MATCH(T7,'DS2025'!$AB$21:$AB$35,1)+1),
INDEX('DS2025'!$AB$21:$AB$35,MATCH(T7,'DS2025'!$AB$21:$AB$35,1)):
INDEX('DS2025'!$AB$21:$AB$35,MATCH(T7,'DS2025'!$AB$21:$AB$35,1)+1))
)))))))))))))))))))</f>
        <v>-0.36100587882423513</v>
      </c>
      <c r="V7" s="98">
        <f t="shared" ref="V7:V37" si="6">T7+U7</f>
        <v>116.71799412117576</v>
      </c>
      <c r="W7" s="317">
        <f>'Data 110 C'!I8</f>
        <v>118.01600000000001</v>
      </c>
      <c r="X7" s="98">
        <f>IF($X$4=Database!$A$2,
_xlfn.FORECAST.LINEAR(W7,
INDEX('DS2025'!$B$5:$B$15,MATCH(W7,'DS2025'!$A$5:$A$15,1)):
INDEX('DS2025'!$B$5:$B$15,MATCH(W7,'DS2025'!$A$5:$A$15,1)+1),
INDEX('DS2025'!$A$5:$A$15,MATCH(W7,'DS2025'!$A$5:$A$15,1)):
INDEX('DS2025'!$A$5:$A$15,MATCH(W7,'DS2025'!$A$5:$A$15,1)+1)),
IF($X$4=Database!$A$3,
_xlfn.FORECAST.LINEAR(W7,
INDEX('DS2025'!$E$5:$E$15,MATCH(W7,'DS2025'!$D$5:$D$15,1)):
INDEX('DS2025'!$E$5:$E$15,MATCH(W7,'DS2025'!$D$5:$D$15,1)+1),
INDEX('DS2025'!$D$5:$D$15,MATCH(W7,'DS2025'!$D$5:$D$15,1)):
INDEX('DS2025'!$D$5:$D$15,MATCH(W7,'DS2025'!$D$5:$D$15,1)+1)),
IF($X$4=Database!$A$4,
_xlfn.FORECAST.LINEAR(W7,
INDEX('DS2025'!$H$5:$H$15,MATCH(W7,'DS2025'!$G$5:$G$15,1)):
INDEX('DS2025'!$H$5:$H$15,MATCH(W7,'DS2025'!$G$5:$G$15,1)+1),
INDEX('DS2025'!$G$5:$G$15,MATCH(W7,'DS2025'!$G$5:$G$15,1)):
INDEX('DS2025'!$G$5:$G$15,MATCH(W7,'DS2025'!$G$5:$G$15,1)+1)),
IF($X$4=Database!$A$5,
_xlfn.FORECAST.LINEAR(W7,
INDEX('DS2025'!$K$5:$K$15,MATCH(W7,'DS2025'!$J$5:$J$15,1)):
INDEX('DS2025'!$K$5:$K$15,MATCH(W7,'DS2025'!$J$5:$J$15,1)+1),
INDEX('DS2025'!$J$5:$J$15,MATCH(W7,'DS2025'!$J$5:$J$15,1)):
INDEX('DS2025'!$J$5:$J$15,MATCH(W7,'DS2025'!$J$5:$J$15,1)+1)),
IF($X$4=Database!$A$6,
_xlfn.FORECAST.LINEAR(W7,
INDEX('DS2025'!$N$5:$N$15,MATCH(W7,'DS2025'!$M$5:$M$15,1)):
INDEX('DS2025'!$N$5:$N$15,MATCH(W7,'DS2025'!$M$5:$M$15,1)+1),
INDEX('DS2025'!$M$5:$M$15,MATCH(W7,'DS2025'!$M$5:$M$15,1)):
INDEX('DS2025'!$M$5:$M$15,MATCH(W7,'DS2025'!$M$5:$M$15,1)+1)),
IF($X$4=Database!$A$7,
_xlfn.FORECAST.LINEAR(W7,
INDEX('DS2025'!$Q$5:$Q$15,MATCH(W7,'DS2025'!$P$5:$P$15,1)):
INDEX('DS2025'!$Q$5:$Q$15,MATCH(W7,'DS2025'!$P$5:$P$15,1)+1),
INDEX('DS2025'!$P$5:$P$15,MATCH(W7,'DS2025'!$P$5:$P$15,1)):
INDEX('DS2025'!$P$5:$P$15,MATCH(W7,'DS2025'!$P$5:$P$15,1)+1)),
IF($X$4=Database!$A$8,
_xlfn.FORECAST.LINEAR(W7,
INDEX('DS2025'!$T$5:$T$15,MATCH(W7,'DS2025'!$S$5:$S$15,1)):
INDEX('DS2025'!$T$5:$T$15,MATCH(W7,'DS2025'!$S$5:$S$15,1)+1),
INDEX('DS2025'!$S$5:$S$15,MATCH(W7,'DS2025'!$S$5:$S$15,1)):
INDEX('DS2025'!$S$5:$S$15,MATCH(W7,'DS2025'!$S$5:$S$15,1)+1)),
IF($X$4=Database!$A$9,
_xlfn.FORECAST.LINEAR(W7,
INDEX('DS2025'!$W$5:$W$15,MATCH(W7,'DS2025'!$V$5:$V$15,1)):
INDEX('DS2025'!$W$5:$W$15,MATCH(W7,'DS2025'!$V$5:$V$15,1)+1),
INDEX('DS2025'!$V$5:$V$15,MATCH(W7,'DS2025'!$V$5:$V$15,1)):
INDEX('DS2025'!$V$5:$V$15,MATCH(W7,'DS2025'!$V$5:$V$15,1)+1)),
IF($X$4=Database!$A$10,
_xlfn.FORECAST.LINEAR(W7,
INDEX('DS2025'!$Z$5:$Z$15,MATCH(W7,'DS2025'!$Y$5:$Y$15,1)):
INDEX('DS2025'!$Z$5:$Z$15,MATCH(W7,'DS2025'!$Y$5:$Y$15,1)+1),
INDEX('DS2025'!$Y$5:$Y$15,MATCH(W7,'DS2025'!$Y$5:$Y$15,1)):
INDEX('DS2025'!$Y$5:$Y$15,MATCH(W7,'DS2025'!$Y$5:$Y$15,1)+1)),
IF($X$4=Database!$A$11,
_xlfn.FORECAST.LINEAR(
W7,
INDEX('DS2025'!$B$21:$B$35,MATCH(W7,'DS2025'!$A$21:$A$35,1)):
INDEX('DS2025'!$B$21:$B$35,MATCH(W7,'DS2025'!$A$21:$A$35,1)+1),
INDEX('DS2025'!$A$21:$A$35,MATCH(W7,'DS2025'!$A$21:$A$35,1)):
INDEX('DS2025'!$A$21:$A$35,MATCH(W7,'DS2025'!$A$21:$A$35,1)+1)),
IF($X$4=Database!$A$12,
_xlfn.FORECAST.LINEAR(
W7,
INDEX('DS2025'!$E$21:$E$35,MATCH(W7,'DS2025'!$D$21:$D$35,1)):
INDEX('DS2025'!$E$21:$E$35,MATCH(W7,'DS2025'!$D$21:$D$35,1)+1),
INDEX('DS2025'!$D$21:$D$35,MATCH(W7,'DS2025'!$D$21:$D$35,1)):
INDEX('DS2025'!$D$21:$D$35,MATCH(W7,'DS2025'!$D$21:$D$35,1)+1)),
IF($X$4=Database!$A$13,
_xlfn.FORECAST.LINEAR(
W7,
INDEX('DS2025'!$H$21:$H$35,MATCH(W7,'DS2025'!$G$21:$G$35,1)):
INDEX('DS2025'!$H$21:$H$35,MATCH(W7,'DS2025'!$G$21:$G$35,1)+1),
INDEX('DS2025'!$G$21:$G$35,MATCH(W7,'DS2025'!$G$21:$G$35,1)):
INDEX('DS2025'!$G$21:$G$35,MATCH(W7,'DS2025'!$G$21:$G$35,1)+1)),
IF($X$4=Database!$A$14,
_xlfn.FORECAST.LINEAR(
W7,
INDEX('DS2025'!$K$21:$K$35,MATCH(W7,'DS2025'!$J$21:$J$35,1)):
INDEX('DS2025'!$K$21:$K$35,MATCH(W7,'DS2025'!$J$21:$J$35,1)+1),
INDEX('DS2025'!$J$21:$J$35,MATCH(W7,'DS2025'!$J$21:$J$35,1)):
INDEX('DS2025'!$J$21:$J$35,MATCH(W7,'DS2025'!$J$21:$J$35,1)+1)),
IF($X$4=Database!$A$15,
_xlfn.FORECAST.LINEAR(
W7,
INDEX('DS2025'!$N$21:$N$35,MATCH(W7,'DS2025'!$M$21:$M$35,1)):
INDEX('DS2025'!$N$21:$N$35,MATCH(W7,'DS2025'!$M$21:$M$35,1)+1),
INDEX('DS2025'!$M$21:$M$35,MATCH(W7,'DS2025'!$M$21:$M$35,1)):
INDEX('DS2025'!$M$21:$M$35,MATCH(W7,'DS2025'!$M$21:$M$35,1)+1)),
IF($X$4=Database!$A$16,
_xlfn.FORECAST.LINEAR(
W7,
INDEX('DS2025'!$Q$21:$Q$35,MATCH(W7,'DS2025'!$P$21:$P$35,1)):
INDEX('DS2025'!$Q$21:$Q$35,MATCH(W7,'DS2025'!$P$21:$P$35,1)+1),
INDEX('DS2025'!$P$21:$P$35,MATCH(W7,'DS2025'!$P$21:$P$35,1)):
INDEX('DS2025'!$P$21:$P$35,MATCH(W7,'DS2025'!$P$21:$P$35,1)+1)),
IF($X$4=Database!$A$17,
_xlfn.FORECAST.LINEAR(
W7,
INDEX('DS2025'!$T$21:$T$35,MATCH(W7,'DS2025'!$S$21:$S$35,1)):
INDEX('DS2025'!$T$21:$T$35,MATCH(W7,'DS2025'!$S$21:$S$35,1)+1),
INDEX('DS2025'!$S$21:$S$35,MATCH(W7,'DS2025'!$S$21:$S$35,1)):
INDEX('DS2025'!$S$21:$S$35,MATCH(W7,'DS2025'!$S$21:$S$35,1)+1)),
IF($X$4=Database!$A$18,
_xlfn.FORECAST.LINEAR(
W7,
INDEX('DS2025'!$W$21:$W$35,MATCH(W7,'DS2025'!$V$21:$V$35,1)):
INDEX('DS2025'!$W$21:$W$35,MATCH(W7,'DS2025'!$V$21:$V$35,1)+1),
INDEX('DS2025'!$V$21:$V$35,MATCH(W7,'DS2025'!$V$21:$V$35,1)):
INDEX('DS2025'!$V$21:$V$35,MATCH(W7,'DS2025'!$V$21:$V$35,1)+1)),
IF($X$4=Database!$A$19,
_xlfn.FORECAST.LINEAR(
W7,
INDEX('DS2025'!$Z$21:$Z$35,MATCH(W7,'DS2025'!$Y$21:$Y$35,1)):
INDEX('DS2025'!$Z$21:$Z$35,MATCH(W7,'DS2025'!$Y$21:$Y$35,1)+1),
INDEX('DS2025'!$Y$21:$Y$35,MATCH(W7,'DS2025'!$Y$21:$Y$35,1)):
INDEX('DS2025'!$Y$21:$Y$35,MATCH(W7,'DS2025'!$Y$21:$Y$35,1)+1)),
IF($X$4=Database!$A$20,
_xlfn.FORECAST.LINEAR(
W7,
INDEX('DS2025'!$AC$21:$AC$35,MATCH(W7,'DS2025'!$AB$21:$AB$35,1)):
INDEX('DS2025'!$AC$21:$AC$35,MATCH(W7,'DS2025'!$AB$21:$AB$35,1)+1),
INDEX('DS2025'!$AB$21:$AB$35,MATCH(W7,'DS2025'!$AB$21:$AB$35,1)):
INDEX('DS2025'!$AB$21:$AB$35,MATCH(W7,'DS2025'!$AB$21:$AB$35,1)+1))
)))))))))))))))))))</f>
        <v>-0.36111829634073184</v>
      </c>
      <c r="Y7" s="98">
        <f t="shared" ref="Y7:Y37" si="7">W7+X7</f>
        <v>117.65488170365927</v>
      </c>
      <c r="Z7" s="97">
        <f>'Data 110 C'!J8</f>
        <v>119.547</v>
      </c>
      <c r="AA7" s="98">
        <f>IF($AA$4=Database!$A$2,
_xlfn.FORECAST.LINEAR(Z7,
INDEX('DS2025'!$B$5:$B$15,MATCH(Z7,'DS2025'!$A$5:$A$15,1)):
INDEX('DS2025'!$B$5:$B$15,MATCH(Z7,'DS2025'!$A$5:$A$15,1)+1),
INDEX('DS2025'!$A$5:$A$15,MATCH(Z7,'DS2025'!$A$5:$A$15,1)):
INDEX('DS2025'!$A$5:$A$15,MATCH(Z7,'DS2025'!$A$5:$A$15,1)+1)),
IF($AA$4=Database!$A$3,
_xlfn.FORECAST.LINEAR(Z7,
INDEX('DS2025'!$E$5:$E$15,MATCH(Z7,'DS2025'!$D$5:$D$15,1)):
INDEX('DS2025'!$E$5:$E$15,MATCH(Z7,'DS2025'!$D$5:$D$15,1)+1),
INDEX('DS2025'!$D$5:$D$15,MATCH(Z7,'DS2025'!$D$5:$D$15,1)):
INDEX('DS2025'!$D$5:$D$15,MATCH(Z7,'DS2025'!$D$5:$D$15,1)+1)),
IF($AA$4=Database!$A$4,
_xlfn.FORECAST.LINEAR(Z7,
INDEX('DS2025'!$H$5:$H$15,MATCH(Z7,'DS2025'!$G$5:$G$15,1)):
INDEX('DS2025'!$H$5:$H$15,MATCH(Z7,'DS2025'!$G$5:$G$15,1)+1),
INDEX('DS2025'!$G$5:$G$15,MATCH(Z7,'DS2025'!$G$5:$G$15,1)):
INDEX('DS2025'!$G$5:$G$15,MATCH(Z7,'DS2025'!$G$5:$G$15,1)+1)),
IF($AA$4=Database!$A$5,
_xlfn.FORECAST.LINEAR(Z7,
INDEX('DS2025'!$K$5:$K$15,MATCH(Z7,'DS2025'!$J$5:$J$15,1)):
INDEX('DS2025'!$K$5:$K$15,MATCH(Z7,'DS2025'!$J$5:$J$15,1)+1),
INDEX('DS2025'!$J$5:$J$15,MATCH(Z7,'DS2025'!$J$5:$J$15,1)):
INDEX('DS2025'!$J$5:$J$15,MATCH(Z7,'DS2025'!$J$5:$J$15,1)+1)),
IF($AA$4=Database!$A$6,
_xlfn.FORECAST.LINEAR(Z7,
INDEX('DS2025'!$N$5:$N$15,MATCH(Z7,'DS2025'!$M$5:$M$15,1)):
INDEX('DS2025'!$N$5:$N$15,MATCH(Z7,'DS2025'!$M$5:$M$15,1)+1),
INDEX('DS2025'!$M$5:$M$15,MATCH(Z7,'DS2025'!$M$5:$M$15,1)):
INDEX('DS2025'!$M$5:$M$15,MATCH(Z7,'DS2025'!$M$5:$M$15,1)+1)),
IF($AA$4=Database!$A$7,
_xlfn.FORECAST.LINEAR(Z7,
INDEX('DS2025'!$Q$5:$Q$15,MATCH(Z7,'DS2025'!$P$5:$P$15,1)):
INDEX('DS2025'!$Q$5:$Q$15,MATCH(Z7,'DS2025'!$P$5:$P$15,1)+1),
INDEX('DS2025'!$P$5:$P$15,MATCH(Z7,'DS2025'!$P$5:$P$15,1)):
INDEX('DS2025'!$P$5:$P$15,MATCH(Z7,'DS2025'!$P$5:$P$15,1)+1)),
IF($AA$4=Database!$A$8,
_xlfn.FORECAST.LINEAR(Z7,
INDEX('DS2025'!$T$5:$T$15,MATCH(Z7,'DS2025'!$S$5:$S$15,1)):
INDEX('DS2025'!$T$5:$T$15,MATCH(Z7,'DS2025'!$S$5:$S$15,1)+1),
INDEX('DS2025'!$S$5:$S$15,MATCH(Z7,'DS2025'!$S$5:$S$15,1)):
INDEX('DS2025'!$S$5:$S$15,MATCH(Z7,'DS2025'!$S$5:$S$15,1)+1)),
IF($AA$4=Database!$A$9,
_xlfn.FORECAST.LINEAR(Z7,
INDEX('DS2025'!$W$5:$W$15,MATCH(Z7,'DS2025'!$V$5:$V$15,1)):
INDEX('DS2025'!$W$5:$W$15,MATCH(Z7,'DS2025'!$V$5:$V$15,1)+1),
INDEX('DS2025'!$V$5:$V$15,MATCH(Z7,'DS2025'!$V$5:$V$15,1)):
INDEX('DS2025'!$V$5:$V$15,MATCH(Z7,'DS2025'!$V$5:$V$15,1)+1)),
IF($AA$4=Database!$A$10,
_xlfn.FORECAST.LINEAR(Z7,
INDEX('DS2025'!$Z$5:$Z$15,MATCH(Z7,'DS2025'!$Y$5:$Y$15,1)):
INDEX('DS2025'!$Z$5:$Z$15,MATCH(Z7,'DS2025'!$Y$5:$Y$15,1)+1),
INDEX('DS2025'!$Y$5:$Y$15,MATCH(Z7,'DS2025'!$Y$5:$Y$15,1)):
INDEX('DS2025'!$Y$5:$Y$15,MATCH(Z7,'DS2025'!$Y$5:$Y$15,1)+1)),
IF($AA$4=Database!$A$11,
_xlfn.FORECAST.LINEAR(
Z7,
INDEX('DS2025'!$B$21:$B$35,MATCH(Z7,'DS2025'!$A$21:$A$35,1)):
INDEX('DS2025'!$B$21:$B$35,MATCH(Z7,'DS2025'!$A$21:$A$35,1)+1),
INDEX('DS2025'!$A$21:$A$35,MATCH(Z7,'DS2025'!$A$21:$A$35,1)):
INDEX('DS2025'!$A$21:$A$35,MATCH(Z7,'DS2025'!$A$21:$A$35,1)+1)),
IF($AA$4=Database!$A$12,
_xlfn.FORECAST.LINEAR(
Z7,
INDEX('DS2025'!$E$21:$E$35,MATCH(Z7,'DS2025'!$D$21:$D$35,1)):
INDEX('DS2025'!$E$21:$E$35,MATCH(Z7,'DS2025'!$D$21:$D$35,1)+1),
INDEX('DS2025'!$D$21:$D$35,MATCH(Z7,'DS2025'!$D$21:$D$35,1)):
INDEX('DS2025'!$D$21:$D$35,MATCH(Z7,'DS2025'!$D$21:$D$35,1)+1)),
IF($AA$4=Database!$A$13,
_xlfn.FORECAST.LINEAR(
Z7,
INDEX('DS2025'!$H$21:$H$35,MATCH(Z7,'DS2025'!$G$21:$G$35,1)):
INDEX('DS2025'!$H$21:$H$35,MATCH(Z7,'DS2025'!$G$21:$G$35,1)+1),
INDEX('DS2025'!$G$21:$G$35,MATCH(Z7,'DS2025'!$G$21:$G$35,1)):
INDEX('DS2025'!$G$21:$G$35,MATCH(Z7,'DS2025'!$G$21:$G$35,1)+1)),
IF($AA$4=Database!$A$14,
_xlfn.FORECAST.LINEAR(
Z7,
INDEX('DS2025'!$K$21:$K$35,MATCH(Z7,'DS2025'!$J$21:$J$35,1)):
INDEX('DS2025'!$K$21:$K$35,MATCH(Z7,'DS2025'!$J$21:$J$35,1)+1),
INDEX('DS2025'!$J$21:$J$35,MATCH(Z7,'DS2025'!$J$21:$J$35,1)):
INDEX('DS2025'!$J$21:$J$35,MATCH(Z7,'DS2025'!$J$21:$J$35,1)+1)),
IF($AA$4=Database!$A$15,
_xlfn.FORECAST.LINEAR(
Z7,
INDEX('DS2025'!$N$21:$N$35,MATCH(Z7,'DS2025'!$M$21:$M$35,1)):
INDEX('DS2025'!$N$21:$N$35,MATCH(Z7,'DS2025'!$M$21:$M$35,1)+1),
INDEX('DS2025'!$M$21:$M$35,MATCH(Z7,'DS2025'!$M$21:$M$35,1)):
INDEX('DS2025'!$M$21:$M$35,MATCH(Z7,'DS2025'!$M$21:$M$35,1)+1)),
IF($AA$4=Database!$A$16,
_xlfn.FORECAST.LINEAR(
Z7,
INDEX('DS2025'!$Q$21:$Q$35,MATCH(Z7,'DS2025'!$P$21:$P$35,1)):
INDEX('DS2025'!$Q$21:$Q$35,MATCH(Z7,'DS2025'!$P$21:$P$35,1)+1),
INDEX('DS2025'!$P$21:$P$35,MATCH(Z7,'DS2025'!$P$21:$P$35,1)):
INDEX('DS2025'!$P$21:$P$35,MATCH(Z7,'DS2025'!$P$21:$P$35,1)+1)),
IF($AA$4=Database!$A$17,
_xlfn.FORECAST.LINEAR(
Z7,
INDEX('DS2025'!$T$21:$T$35,MATCH(Z7,'DS2025'!$S$21:$S$35,1)):
INDEX('DS2025'!$T$21:$T$35,MATCH(Z7,'DS2025'!$S$21:$S$35,1)+1),
INDEX('DS2025'!$S$21:$S$35,MATCH(Z7,'DS2025'!$S$21:$S$35,1)):
INDEX('DS2025'!$S$21:$S$35,MATCH(Z7,'DS2025'!$S$21:$S$35,1)+1)),
IF($AA$4=Database!$A$18,
_xlfn.FORECAST.LINEAR(
Z7,
INDEX('DS2025'!$W$21:$W$35,MATCH(Z7,'DS2025'!$V$21:$V$35,1)):
INDEX('DS2025'!$W$21:$W$35,MATCH(Z7,'DS2025'!$V$21:$V$35,1)+1),
INDEX('DS2025'!$V$21:$V$35,MATCH(Z7,'DS2025'!$V$21:$V$35,1)):
INDEX('DS2025'!$V$21:$V$35,MATCH(Z7,'DS2025'!$V$21:$V$35,1)+1)),
IF($AA$4=Database!$A$19,
_xlfn.FORECAST.LINEAR(
Z7,
INDEX('DS2025'!$Z$21:$Z$35,MATCH(Z7,'DS2025'!$Y$21:$Y$35,1)):
INDEX('DS2025'!$Z$21:$Z$35,MATCH(Z7,'DS2025'!$Y$21:$Y$35,1)+1),
INDEX('DS2025'!$Y$21:$Y$35,MATCH(Z7,'DS2025'!$Y$21:$Y$35,1)):
INDEX('DS2025'!$Y$21:$Y$35,MATCH(Z7,'DS2025'!$Y$21:$Y$35,1)+1)),
IF($AA$4=Database!$A$20,
_xlfn.FORECAST.LINEAR(
Z7,
INDEX('DS2025'!$AC$21:$AC$35,MATCH(Z7,'DS2025'!$AB$21:$AB$35,1)):
INDEX('DS2025'!$AC$21:$AC$35,MATCH(Z7,'DS2025'!$AB$21:$AB$35,1)+1),
INDEX('DS2025'!$AB$21:$AB$35,MATCH(Z7,'DS2025'!$AB$21:$AB$35,1)):
INDEX('DS2025'!$AB$21:$AB$35,MATCH(Z7,'DS2025'!$AB$21:$AB$35,1)+1))
)))))))))))))))))))</f>
        <v>-0.36130197960407917</v>
      </c>
      <c r="AB7" s="97">
        <f t="shared" ref="AB7:AB36" si="8">Z7+AA7</f>
        <v>119.18569802039592</v>
      </c>
      <c r="AC7" s="318">
        <f>'Data 110 C'!K8</f>
        <v>118</v>
      </c>
      <c r="AD7" s="42"/>
      <c r="AE7" s="42"/>
      <c r="AF7" s="42"/>
    </row>
    <row r="8" spans="1:61" ht="15" customHeight="1">
      <c r="A8" s="316">
        <v>2</v>
      </c>
      <c r="B8" s="316">
        <f>'Data 110 C'!B9</f>
        <v>119.274</v>
      </c>
      <c r="C8" s="98">
        <f>IF($C$4=Database!$A$2,
_xlfn.FORECAST.LINEAR(B8,
INDEX('DS2025'!$B$5:$B$15,MATCH(B8,'DS2025'!$A$5:$A$15,1)):
INDEX('DS2025'!$B$5:$B$15,MATCH(B8,'DS2025'!$A$5:$A$15,1)+1),
INDEX('DS2025'!$A$5:$A$15,MATCH(B8,'DS2025'!$A$5:$A$15,1)):
INDEX('DS2025'!$A$5:$A$15,MATCH(B8,'DS2025'!$A$5:$A$15,1)+1)),
IF($C$4=Database!$A$3,
_xlfn.FORECAST.LINEAR(B8,
INDEX('DS2025'!$E$5:$E$15,MATCH(B8,'DS2025'!$D$5:$D$15,1)):
INDEX('DS2025'!$E$5:$E$15,MATCH(B8,'DS2025'!$D$5:$D$15,1)+1),
INDEX('DS2025'!$D$5:$D$15,MATCH(B8,'DS2025'!$D$5:$D$15,1)):
INDEX('DS2025'!$D$5:$D$15,MATCH(B8,'DS2025'!$D$5:$D$15,1)+1)),
IF($C$4=Database!$A$4,
_xlfn.FORECAST.LINEAR(B8,
INDEX('DS2025'!$H$5:$H$15,MATCH(B8,'DS2025'!$G$5:$G$15,1)):
INDEX('DS2025'!$H$5:$H$15,MATCH(B8,'DS2025'!$G$5:$G$15,1)+1),
INDEX('DS2025'!$G$5:$G$15,MATCH(B8,'DS2025'!$G$5:$G$15,1)):
INDEX('DS2025'!$G$5:$G$15,MATCH(B8,'DS2025'!$G$5:$G$15,1)+1)),
IF($C$4=Database!$A$5,
_xlfn.FORECAST.LINEAR(B8,
INDEX('DS2025'!$K$5:$K$15,MATCH(B8,'DS2025'!$J$5:$J$15,1)):
INDEX('DS2025'!$K$5:$K$15,MATCH(B8,'DS2025'!$J$5:$J$15,1)+1),
INDEX('DS2025'!$J$5:$J$15,MATCH(B8,'DS2025'!$J$5:$J$15,1)):
INDEX('DS2025'!$J$5:$J$15,MATCH(B8,'DS2025'!$J$5:$J$15,1)+1)),
IF($C$4=Database!$A$6,
_xlfn.FORECAST.LINEAR(B8,
INDEX('DS2025'!$N$5:$N$15,MATCH(B8,'DS2025'!$M$5:$M$15,1)):
INDEX('DS2025'!$N$5:$N$15,MATCH(B8,'DS2025'!$M$5:$M$15,1)+1),
INDEX('DS2025'!$M$5:$M$15,MATCH(B8,'DS2025'!$M$5:$M$15,1)):
INDEX('DS2025'!$M$5:$M$15,MATCH(B8,'DS2025'!$M$5:$M$15,1)+1)),
IF($C$4=Database!$A$7,
_xlfn.FORECAST.LINEAR(B8,
INDEX('DS2025'!$Q$5:$Q$15,MATCH(B8,'DS2025'!$P$5:$P$15,1)):
INDEX('DS2025'!$Q$5:$Q$15,MATCH(B8,'DS2025'!$P$5:$P$15,1)+1),
INDEX('DS2025'!$P$5:$P$15,MATCH(B8,'DS2025'!$P$5:$P$15,1)):
INDEX('DS2025'!$P$5:$P$15,MATCH(B8,'DS2025'!$P$5:$P$15,1)+1)),
IF($C$4=Database!$A$8,
_xlfn.FORECAST.LINEAR(B8,
INDEX('DS2025'!$T$5:$T$15,MATCH(B8,'DS2025'!$S$5:$S$15,1)):
INDEX('DS2025'!$T$5:$T$15,MATCH(B8,'DS2025'!$S$5:$S$15,1)+1),
INDEX('DS2025'!$S$5:$S$15,MATCH(B8,'DS2025'!$S$5:$S$15,1)):
INDEX('DS2025'!$S$5:$S$15,MATCH(B8,'DS2025'!$S$5:$S$15,1)+1)),
IF($C$4=Database!$A$9,
_xlfn.FORECAST.LINEAR(B8,
INDEX('DS2025'!$W$5:$W$15,MATCH(B8,'DS2025'!$V$5:$V$15,1)):
INDEX('DS2025'!$W$5:$W$15,MATCH(B8,'DS2025'!$V$5:$V$15,1)+1),
INDEX('DS2025'!$V$5:$V$15,MATCH(B8,'DS2025'!$V$5:$V$15,1)):
INDEX('DS2025'!$V$5:$V$15,MATCH(B8,'DS2025'!$V$5:$V$15,1)+1)),
IF($C$4=Database!$A$10,
_xlfn.FORECAST.LINEAR(B8,
INDEX('DS2025'!$Z$5:$Z$15,MATCH(B8,'DS2025'!$Y$5:$Y$15,1)):
INDEX('DS2025'!$Z$5:$Z$15,MATCH(B8,'DS2025'!$Y$5:$Y$15,1)+1),
INDEX('DS2025'!$Y$5:$Y$15,MATCH(B8,'DS2025'!$Y$5:$Y$15,1)):
INDEX('DS2025'!$Y$5:$Y$15,MATCH(B8,'DS2025'!$Y$5:$Y$15,1)+1)),
IF($C$4=Database!$A$11,
_xlfn.FORECAST.LINEAR(
B8,
INDEX('DS2025'!$B$21:$B$35,MATCH(B8,'DS2025'!$A$21:$A$35,1)):
INDEX('DS2025'!$B$21:$B$35,MATCH(B8,'DS2025'!$A$21:$A$35,1)+1),
INDEX('DS2025'!$A$21:$A$35,MATCH(B8,'DS2025'!$A$21:$A$35,1)):
INDEX('DS2025'!$A$21:$A$35,MATCH(B8,'DS2025'!$A$21:$A$35,1)+1)),
IF($C$4=Database!$A$12,
_xlfn.FORECAST.LINEAR(
B8,
INDEX('DS2025'!$E$21:$E$35,MATCH(B8,'DS2025'!$D$21:$D$35,1)):
INDEX('DS2025'!$E$21:$E$35,MATCH(B8,'DS2025'!$D$21:$D$35,1)+1),
INDEX('DS2025'!$D$21:$D$35,MATCH(B8,'DS2025'!$D$21:$D$35,1)):
INDEX('DS2025'!$D$21:$D$35,MATCH(B8,'DS2025'!$D$21:$D$35,1)+1)),
IF($C$4=Database!$A$13,
_xlfn.FORECAST.LINEAR(
B8,
INDEX('DS2025'!$H$21:$H$35,MATCH(B8,'DS2025'!$G$21:$G$35,1)):
INDEX('DS2025'!$H$21:$H$35,MATCH(B8,'DS2025'!$G$21:$G$35,1)+1),
INDEX('DS2025'!$G$21:$G$35,MATCH(B8,'DS2025'!$G$21:$G$35,1)):
INDEX('DS2025'!$G$21:$G$35,MATCH(B8,'DS2025'!$G$21:$G$35,1)+1)),
IF($C$4=Database!$A$14,
_xlfn.FORECAST.LINEAR(
B8,
INDEX('DS2025'!$K$21:$K$35,MATCH(B8,'DS2025'!$J$21:$J$35,1)):
INDEX('DS2025'!$K$21:$K$35,MATCH(B8,'DS2025'!$J$21:$J$35,1)+1),
INDEX('DS2025'!$J$21:$J$35,MATCH(B8,'DS2025'!$J$21:$J$35,1)):
INDEX('DS2025'!$J$21:$J$35,MATCH(B8,'DS2025'!$J$21:$J$35,1)+1)),
IF($C$4=Database!$A$15,
_xlfn.FORECAST.LINEAR(
B8,
INDEX('DS2025'!$N$21:$N$35,MATCH(B8,'DS2025'!$M$21:$M$35,1)):
INDEX('DS2025'!$N$21:$N$35,MATCH(B8,'DS2025'!$M$21:$M$35,1)+1),
INDEX('DS2025'!$M$21:$M$35,MATCH(B8,'DS2025'!$M$21:$M$35,1)):
INDEX('DS2025'!$M$21:$M$35,MATCH(B8,'DS2025'!$M$21:$M$35,1)+1)),
IF($C$4=Database!$A$16,
_xlfn.FORECAST.LINEAR(
B8,
INDEX('DS2025'!$Q$21:$Q$35,MATCH(B8,'DS2025'!$P$21:$P$35,1)):
INDEX('DS2025'!$Q$21:$Q$35,MATCH(B8,'DS2025'!$P$21:$P$35,1)+1),
INDEX('DS2025'!$P$21:$P$35,MATCH(B8,'DS2025'!$P$21:$P$35,1)):
INDEX('DS2025'!$P$21:$P$35,MATCH(B8,'DS2025'!$P$21:$P$35,1)+1)),
IF($C$4=Database!$A$17,
_xlfn.FORECAST.LINEAR(
B8,
INDEX('DS2025'!$T$21:$T$35,MATCH(B8,'DS2025'!$S$21:$S$35,1)):
INDEX('DS2025'!$T$21:$T$35,MATCH(B8,'DS2025'!$S$21:$S$35,1)+1),
INDEX('DS2025'!$S$21:$S$35,MATCH(B8,'DS2025'!$S$21:$S$35,1)):
INDEX('DS2025'!$S$21:$S$35,MATCH(B8,'DS2025'!$S$21:$S$35,1)+1)),
IF($C$4=Database!$A$18,
_xlfn.FORECAST.LINEAR(
B8,
INDEX('DS2025'!$W$21:$W$35,MATCH(B8,'DS2025'!$V$21:$V$35,1)):
INDEX('DS2025'!$W$21:$W$35,MATCH(B8,'DS2025'!$V$21:$V$35,1)+1),
INDEX('DS2025'!$V$21:$V$35,MATCH(B8,'DS2025'!$V$21:$V$35,1)):
INDEX('DS2025'!$V$21:$V$35,MATCH(B8,'DS2025'!$V$21:$V$35,1)+1)),
IF($C$4=Database!$A$19,
_xlfn.FORECAST.LINEAR(
B8,
INDEX('DS2025'!$Z$21:$Z$35,MATCH(B8,'DS2025'!$Y$21:$Y$35,1)):
INDEX('DS2025'!$Z$21:$Z$35,MATCH(B8,'DS2025'!$Y$21:$Y$35,1)+1),
INDEX('DS2025'!$Y$21:$Y$35,MATCH(B8,'DS2025'!$Y$21:$Y$35,1)):
INDEX('DS2025'!$Y$21:$Y$35,MATCH(B8,'DS2025'!$Y$21:$Y$35,1)+1)),
IF($C$4=Database!$A$20,
_xlfn.FORECAST.LINEAR(
B8,
INDEX('DS2025'!$AC$21:$AC$35,MATCH(B8,'DS2025'!$AB$21:$AB$35,1)):
INDEX('DS2025'!$AC$21:$AC$35,MATCH(B8,'DS2025'!$AB$21:$AB$35,1)+1),
INDEX('DS2025'!$AB$21:$AB$35,MATCH(B8,'DS2025'!$AB$21:$AB$35,1)):
INDEX('DS2025'!$AB$21:$AB$35,MATCH(B8,'DS2025'!$AB$21:$AB$35,1)+1))
)))))))))))))))))))</f>
        <v>-0.36126922615476903</v>
      </c>
      <c r="D8" s="98">
        <f t="shared" si="0"/>
        <v>118.91273077384523</v>
      </c>
      <c r="E8" s="98">
        <f>'Data 110 C'!C9</f>
        <v>120.631</v>
      </c>
      <c r="F8" s="98">
        <f>IF($F$4=Database!$A$2,
_xlfn.FORECAST.LINEAR(E8,
INDEX('DS2025'!$B$5:$B$15,MATCH(E8,'DS2025'!$A$5:$A$15,1)):
INDEX('DS2025'!$B$5:$B$15,MATCH(E8,'DS2025'!$A$5:$A$15,1)+1),
INDEX('DS2025'!$A$5:$A$15,MATCH(E8,'DS2025'!$A$5:$A$15,1)):
INDEX('DS2025'!$A$5:$A$15,MATCH(E8,'DS2025'!$A$5:$A$15,1)+1)),
IF($F$4=Database!$A$3,
_xlfn.FORECAST.LINEAR(E8,
INDEX('DS2025'!$E$5:$E$15,MATCH(E8,'DS2025'!$D$5:$D$15,1)):
INDEX('DS2025'!$E$5:$E$15,MATCH(E8,'DS2025'!$D$5:$D$15,1)+1),
INDEX('DS2025'!$D$5:$D$15,MATCH(E8,'DS2025'!$D$5:$D$15,1)):
INDEX('DS2025'!$D$5:$D$15,MATCH(E8,'DS2025'!$D$5:$D$15,1)+1)),
IF($F$4=Database!$A$4,
_xlfn.FORECAST.LINEAR(E8,
INDEX('DS2025'!$H$5:$H$15,MATCH(E8,'DS2025'!$G$5:$G$15,1)):
INDEX('DS2025'!$H$5:$H$15,MATCH(E8,'DS2025'!$G$5:$G$15,1)+1),
INDEX('DS2025'!$G$5:$G$15,MATCH(E8,'DS2025'!$G$5:$G$15,1)):
INDEX('DS2025'!$G$5:$G$15,MATCH(E8,'DS2025'!$G$5:$G$15,1)+1)),
IF($F$4=Database!$A$5,
_xlfn.FORECAST.LINEAR(E8,
INDEX('DS2025'!$K$5:$K$15,MATCH(E8,'DS2025'!$J$5:$J$15,1)):
INDEX('DS2025'!$K$5:$K$15,MATCH(E8,'DS2025'!$J$5:$J$15,1)+1),
INDEX('DS2025'!$J$5:$J$15,MATCH(E8,'DS2025'!$J$5:$J$15,1)):
INDEX('DS2025'!$J$5:$J$15,MATCH(E8,'DS2025'!$J$5:$J$15,1)+1)),
IF($F$4=Database!$A$6,
_xlfn.FORECAST.LINEAR(E8,
INDEX('DS2025'!$N$5:$N$15,MATCH(E8,'DS2025'!$M$5:$M$15,1)):
INDEX('DS2025'!$N$5:$N$15,MATCH(E8,'DS2025'!$M$5:$M$15,1)+1),
INDEX('DS2025'!$M$5:$M$15,MATCH(E8,'DS2025'!$M$5:$M$15,1)):
INDEX('DS2025'!$M$5:$M$15,MATCH(E8,'DS2025'!$M$5:$M$15,1)+1)),
IF($F$4=Database!$A$7,
_xlfn.FORECAST.LINEAR(E8,
INDEX('DS2025'!$Q$5:$Q$15,MATCH(E8,'DS2025'!$P$5:$P$15,1)):
INDEX('DS2025'!$Q$5:$Q$15,MATCH(E8,'DS2025'!$P$5:$P$15,1)+1),
INDEX('DS2025'!$P$5:$P$15,MATCH(E8,'DS2025'!$P$5:$P$15,1)):
INDEX('DS2025'!$P$5:$P$15,MATCH(E8,'DS2025'!$P$5:$P$15,1)+1)),
IF($F$4=Database!$A$8,
_xlfn.FORECAST.LINEAR(E8,
INDEX('DS2025'!$T$5:$T$15,MATCH(E8,'DS2025'!$S$5:$S$15,1)):
INDEX('DS2025'!$T$5:$T$15,MATCH(E8,'DS2025'!$S$5:$S$15,1)+1),
INDEX('DS2025'!$S$5:$S$15,MATCH(E8,'DS2025'!$S$5:$S$15,1)):
INDEX('DS2025'!$S$5:$S$15,MATCH(E8,'DS2025'!$S$5:$S$15,1)+1)),
IF($F$4=Database!$A$9,
_xlfn.FORECAST.LINEAR(E8,
INDEX('DS2025'!$W$5:$W$15,MATCH(E8,'DS2025'!$V$5:$V$15,1)):
INDEX('DS2025'!$W$5:$W$15,MATCH(E8,'DS2025'!$V$5:$V$15,1)+1),
INDEX('DS2025'!$V$5:$V$15,MATCH(E8,'DS2025'!$V$5:$V$15,1)):
INDEX('DS2025'!$V$5:$V$15,MATCH(E8,'DS2025'!$V$5:$V$15,1)+1)),
IF($F$4=Database!$A$10,
_xlfn.FORECAST.LINEAR(E8,
INDEX('DS2025'!$Z$5:$Z$15,MATCH(E8,'DS2025'!$Y$5:$Y$15,1)):
INDEX('DS2025'!$Z$5:$Z$15,MATCH(E8,'DS2025'!$Y$5:$Y$15,1)+1),
INDEX('DS2025'!$Y$5:$Y$15,MATCH(E8,'DS2025'!$Y$5:$Y$15,1)):
INDEX('DS2025'!$Y$5:$Y$15,MATCH(E8,'DS2025'!$Y$5:$Y$15,1)+1)),
IF($F$4=Database!$A$11,
_xlfn.FORECAST.LINEAR(
E8,
INDEX('DS2025'!$B$21:$B$35,MATCH(E8,'DS2025'!$A$21:$A$35,1)):
INDEX('DS2025'!$B$21:$B$35,MATCH(E8,'DS2025'!$A$21:$A$35,1)+1),
INDEX('DS2025'!$A$21:$A$35,MATCH(E8,'DS2025'!$A$21:$A$35,1)):
INDEX('DS2025'!$A$21:$A$35,MATCH(E8,'DS2025'!$A$21:$A$35,1)+1)),
IF($F$4=Database!$A$12,
_xlfn.FORECAST.LINEAR(
E8,
INDEX('DS2025'!$E$21:$E$35,MATCH(E8,'DS2025'!$D$21:$D$35,1)):
INDEX('DS2025'!$E$21:$E$35,MATCH(E8,'DS2025'!$D$21:$D$35,1)+1),
INDEX('DS2025'!$D$21:$D$35,MATCH(E8,'DS2025'!$D$21:$D$35,1)):
INDEX('DS2025'!$D$21:$D$35,MATCH(E8,'DS2025'!$D$21:$D$35,1)+1)),
IF($F$4=Database!$A$13,
_xlfn.FORECAST.LINEAR(
E8,
INDEX('DS2025'!$H$21:$H$35,MATCH(E8,'DS2025'!$G$21:$G$35,1)):
INDEX('DS2025'!$H$21:$H$35,MATCH(E8,'DS2025'!$G$21:$G$35,1)+1),
INDEX('DS2025'!$G$21:$G$35,MATCH(E8,'DS2025'!$G$21:$G$35,1)):
INDEX('DS2025'!$G$21:$G$35,MATCH(E8,'DS2025'!$G$21:$G$35,1)+1)),
IF($F$4=Database!$A$14,
_xlfn.FORECAST.LINEAR(
E8,
INDEX('DS2025'!$K$21:$K$35,MATCH(E8,'DS2025'!$J$21:$J$35,1)):
INDEX('DS2025'!$K$21:$K$35,MATCH(E8,'DS2025'!$J$21:$J$35,1)+1),
INDEX('DS2025'!$J$21:$J$35,MATCH(E8,'DS2025'!$J$21:$J$35,1)):
INDEX('DS2025'!$J$21:$J$35,MATCH(E8,'DS2025'!$J$21:$J$35,1)+1)),
IF($F$4=Database!$A$15,
_xlfn.FORECAST.LINEAR(
E8,
INDEX('DS2025'!$N$21:$N$35,MATCH(E8,'DS2025'!$M$21:$M$35,1)):
INDEX('DS2025'!$N$21:$N$35,MATCH(E8,'DS2025'!$M$21:$M$35,1)+1),
INDEX('DS2025'!$M$21:$M$35,MATCH(E8,'DS2025'!$M$21:$M$35,1)):
INDEX('DS2025'!$M$21:$M$35,MATCH(E8,'DS2025'!$M$21:$M$35,1)+1)),
IF($F$4=Database!$A$16,
_xlfn.FORECAST.LINEAR(
E8,
INDEX('DS2025'!$Q$21:$Q$35,MATCH(E8,'DS2025'!$P$21:$P$35,1)):
INDEX('DS2025'!$Q$21:$Q$35,MATCH(E8,'DS2025'!$P$21:$P$35,1)+1),
INDEX('DS2025'!$P$21:$P$35,MATCH(E8,'DS2025'!$P$21:$P$35,1)):
INDEX('DS2025'!$P$21:$P$35,MATCH(E8,'DS2025'!$P$21:$P$35,1)+1)),
IF($F$4=Database!$A$17,
_xlfn.FORECAST.LINEAR(
E8,
INDEX('DS2025'!$T$21:$T$35,MATCH(E8,'DS2025'!$S$21:$S$35,1)):
INDEX('DS2025'!$T$21:$T$35,MATCH(E8,'DS2025'!$S$21:$S$35,1)+1),
INDEX('DS2025'!$S$21:$S$35,MATCH(E8,'DS2025'!$S$21:$S$35,1)):
INDEX('DS2025'!$S$21:$S$35,MATCH(E8,'DS2025'!$S$21:$S$35,1)+1)),
IF($F$4=Database!$A$18,
_xlfn.FORECAST.LINEAR(
E8,
INDEX('DS2025'!$W$21:$W$35,MATCH(E8,'DS2025'!$V$21:$V$35,1)):
INDEX('DS2025'!$W$21:$W$35,MATCH(E8,'DS2025'!$V$21:$V$35,1)+1),
INDEX('DS2025'!$V$21:$V$35,MATCH(E8,'DS2025'!$V$21:$V$35,1)):
INDEX('DS2025'!$V$21:$V$35,MATCH(E8,'DS2025'!$V$21:$V$35,1)+1)),
IF($F$4=Database!$A$19,
_xlfn.FORECAST.LINEAR(
E8,
INDEX('DS2025'!$Z$21:$Z$35,MATCH(E8,'DS2025'!$Y$21:$Y$35,1)):
INDEX('DS2025'!$Z$21:$Z$35,MATCH(E8,'DS2025'!$Y$21:$Y$35,1)+1),
INDEX('DS2025'!$Y$21:$Y$35,MATCH(E8,'DS2025'!$Y$21:$Y$35,1)):
INDEX('DS2025'!$Y$21:$Y$35,MATCH(E8,'DS2025'!$Y$21:$Y$35,1)+1)),
IF($F$4=Database!$A$20,
_xlfn.FORECAST.LINEAR(
E8,
INDEX('DS2025'!$AC$21:$AC$35,MATCH(E8,'DS2025'!$AB$21:$AB$35,1)):
INDEX('DS2025'!$AC$21:$AC$35,MATCH(E8,'DS2025'!$AB$21:$AB$35,1)+1),
INDEX('DS2025'!$AB$21:$AB$35,MATCH(E8,'DS2025'!$AB$21:$AB$35,1)):
INDEX('DS2025'!$AB$21:$AB$35,MATCH(E8,'DS2025'!$AB$21:$AB$35,1)+1))
)))))))))))))))))))</f>
        <v>-0.3614320335932813</v>
      </c>
      <c r="G8" s="98">
        <f t="shared" si="1"/>
        <v>120.26956796640673</v>
      </c>
      <c r="H8" s="98">
        <f>'Data 110 C'!D9</f>
        <v>118.976</v>
      </c>
      <c r="I8" s="98">
        <f>IF($I$4=Database!$A$2,
_xlfn.FORECAST.LINEAR(H8,
INDEX('DS2025'!$B$5:$B$15,MATCH(H8,'DS2025'!$A$5:$A$15,1)):
INDEX('DS2025'!$B$5:$B$15,MATCH(H8,'DS2025'!$A$5:$A$15,1)+1),
INDEX('DS2025'!$A$5:$A$15,MATCH(H8,'DS2025'!$A$5:$A$15,1)):
INDEX('DS2025'!$A$5:$A$15,MATCH(H8,'DS2025'!$A$5:$A$15,1)+1)),
IF($I$4=Database!$A$3,
_xlfn.FORECAST.LINEAR(H8,
INDEX('DS2025'!$E$5:$E$15,MATCH(H8,'DS2025'!$D$5:$D$15,1)):
INDEX('DS2025'!$E$5:$E$15,MATCH(H8,'DS2025'!$D$5:$D$15,1)+1),
INDEX('DS2025'!$D$5:$D$15,MATCH(H8,'DS2025'!$D$5:$D$15,1)):
INDEX('DS2025'!$D$5:$D$15,MATCH(H8,'DS2025'!$D$5:$D$15,1)+1)),
IF($I$4=Database!$A$4,
_xlfn.FORECAST.LINEAR(H8,
INDEX('DS2025'!$H$5:$H$15,MATCH(H8,'DS2025'!$G$5:$G$15,1)):
INDEX('DS2025'!$H$5:$H$15,MATCH(H8,'DS2025'!$G$5:$G$15,1)+1),
INDEX('DS2025'!$G$5:$G$15,MATCH(H8,'DS2025'!$G$5:$G$15,1)):
INDEX('DS2025'!$G$5:$G$15,MATCH(H8,'DS2025'!$G$5:$G$15,1)+1)),
IF($I$4=Database!$A$5,
_xlfn.FORECAST.LINEAR(H8,
INDEX('DS2025'!$K$5:$K$15,MATCH(H8,'DS2025'!$J$5:$J$15,1)):
INDEX('DS2025'!$K$5:$K$15,MATCH(H8,'DS2025'!$J$5:$J$15,1)+1),
INDEX('DS2025'!$J$5:$J$15,MATCH(H8,'DS2025'!$J$5:$J$15,1)):
INDEX('DS2025'!$J$5:$J$15,MATCH(H8,'DS2025'!$J$5:$J$15,1)+1)),
IF($I$4=Database!$A$6,
_xlfn.FORECAST.LINEAR(H8,
INDEX('DS2025'!$N$5:$N$15,MATCH(H8,'DS2025'!$M$5:$M$15,1)):
INDEX('DS2025'!$N$5:$N$15,MATCH(H8,'DS2025'!$M$5:$M$15,1)+1),
INDEX('DS2025'!$M$5:$M$15,MATCH(H8,'DS2025'!$M$5:$M$15,1)):
INDEX('DS2025'!$M$5:$M$15,MATCH(H8,'DS2025'!$M$5:$M$15,1)+1)),
IF($I$4=Database!$A$7,
_xlfn.FORECAST.LINEAR(H8,
INDEX('DS2025'!$Q$5:$Q$15,MATCH(H8,'DS2025'!$P$5:$P$15,1)):
INDEX('DS2025'!$Q$5:$Q$15,MATCH(H8,'DS2025'!$P$5:$P$15,1)+1),
INDEX('DS2025'!$P$5:$P$15,MATCH(H8,'DS2025'!$P$5:$P$15,1)):
INDEX('DS2025'!$P$5:$P$15,MATCH(H8,'DS2025'!$P$5:$P$15,1)+1)),
IF($I$4=Database!$A$8,
_xlfn.FORECAST.LINEAR(H8,
INDEX('DS2025'!$T$5:$T$15,MATCH(H8,'DS2025'!$S$5:$S$15,1)):
INDEX('DS2025'!$T$5:$T$15,MATCH(H8,'DS2025'!$S$5:$S$15,1)+1),
INDEX('DS2025'!$S$5:$S$15,MATCH(H8,'DS2025'!$S$5:$S$15,1)):
INDEX('DS2025'!$S$5:$S$15,MATCH(H8,'DS2025'!$S$5:$S$15,1)+1)),
IF($I$4=Database!$A$9,
_xlfn.FORECAST.LINEAR(H8,
INDEX('DS2025'!$W$5:$W$15,MATCH(H8,'DS2025'!$V$5:$V$15,1)):
INDEX('DS2025'!$W$5:$W$15,MATCH(H8,'DS2025'!$V$5:$V$15,1)+1),
INDEX('DS2025'!$V$5:$V$15,MATCH(H8,'DS2025'!$V$5:$V$15,1)):
INDEX('DS2025'!$V$5:$V$15,MATCH(H8,'DS2025'!$V$5:$V$15,1)+1)),
IF($I$4=Database!$A$10,
_xlfn.FORECAST.LINEAR(H8,
INDEX('DS2025'!$Z$5:$Z$15,MATCH(H8,'DS2025'!$Y$5:$Y$15,1)):
INDEX('DS2025'!$Z$5:$Z$15,MATCH(H8,'DS2025'!$Y$5:$Y$15,1)+1),
INDEX('DS2025'!$Y$5:$Y$15,MATCH(H8,'DS2025'!$Y$5:$Y$15,1)):
INDEX('DS2025'!$Y$5:$Y$15,MATCH(H8,'DS2025'!$Y$5:$Y$15,1)+1)),
IF($I$4=Database!$A$11,
_xlfn.FORECAST.LINEAR(
H8,
INDEX('DS2025'!$B$21:$B$35,MATCH(H8,'DS2025'!$A$21:$A$35,1)):
INDEX('DS2025'!$B$21:$B$35,MATCH(H8,'DS2025'!$A$21:$A$35,1)+1),
INDEX('DS2025'!$A$21:$A$35,MATCH(H8,'DS2025'!$A$21:$A$35,1)):
INDEX('DS2025'!$A$21:$A$35,MATCH(H8,'DS2025'!$A$21:$A$35,1)+1)),
IF($I$4=Database!$A$12,
_xlfn.FORECAST.LINEAR(
H8,
INDEX('DS2025'!$E$21:$E$35,MATCH(H8,'DS2025'!$D$21:$D$35,1)):
INDEX('DS2025'!$E$21:$E$35,MATCH(H8,'DS2025'!$D$21:$D$35,1)+1),
INDEX('DS2025'!$D$21:$D$35,MATCH(H8,'DS2025'!$D$21:$D$35,1)):
INDEX('DS2025'!$D$21:$D$35,MATCH(H8,'DS2025'!$D$21:$D$35,1)+1)),
IF($I$4=Database!$A$13,
_xlfn.FORECAST.LINEAR(
H8,
INDEX('DS2025'!$H$21:$H$35,MATCH(H8,'DS2025'!$G$21:$G$35,1)):
INDEX('DS2025'!$H$21:$H$35,MATCH(H8,'DS2025'!$G$21:$G$35,1)+1),
INDEX('DS2025'!$G$21:$G$35,MATCH(H8,'DS2025'!$G$21:$G$35,1)):
INDEX('DS2025'!$G$21:$G$35,MATCH(H8,'DS2025'!$G$21:$G$35,1)+1)),
IF($I$4=Database!$A$14,
_xlfn.FORECAST.LINEAR(
H8,
INDEX('DS2025'!$K$21:$K$35,MATCH(H8,'DS2025'!$J$21:$J$35,1)):
INDEX('DS2025'!$K$21:$K$35,MATCH(H8,'DS2025'!$J$21:$J$35,1)+1),
INDEX('DS2025'!$J$21:$J$35,MATCH(H8,'DS2025'!$J$21:$J$35,1)):
INDEX('DS2025'!$J$21:$J$35,MATCH(H8,'DS2025'!$J$21:$J$35,1)+1)),
IF($I$4=Database!$A$15,
_xlfn.FORECAST.LINEAR(
H8,
INDEX('DS2025'!$N$21:$N$35,MATCH(H8,'DS2025'!$M$21:$M$35,1)):
INDEX('DS2025'!$N$21:$N$35,MATCH(H8,'DS2025'!$M$21:$M$35,1)+1),
INDEX('DS2025'!$M$21:$M$35,MATCH(H8,'DS2025'!$M$21:$M$35,1)):
INDEX('DS2025'!$M$21:$M$35,MATCH(H8,'DS2025'!$M$21:$M$35,1)+1)),
IF($I$4=Database!$A$16,
_xlfn.FORECAST.LINEAR(
H8,
INDEX('DS2025'!$Q$21:$Q$35,MATCH(H8,'DS2025'!$P$21:$P$35,1)):
INDEX('DS2025'!$Q$21:$Q$35,MATCH(H8,'DS2025'!$P$21:$P$35,1)+1),
INDEX('DS2025'!$P$21:$P$35,MATCH(H8,'DS2025'!$P$21:$P$35,1)):
INDEX('DS2025'!$P$21:$P$35,MATCH(H8,'DS2025'!$P$21:$P$35,1)+1)),
IF($I$4=Database!$A$17,
_xlfn.FORECAST.LINEAR(
H8,
INDEX('DS2025'!$T$21:$T$35,MATCH(H8,'DS2025'!$S$21:$S$35,1)):
INDEX('DS2025'!$T$21:$T$35,MATCH(H8,'DS2025'!$S$21:$S$35,1)+1),
INDEX('DS2025'!$S$21:$S$35,MATCH(H8,'DS2025'!$S$21:$S$35,1)):
INDEX('DS2025'!$S$21:$S$35,MATCH(H8,'DS2025'!$S$21:$S$35,1)+1)),
IF($I$4=Database!$A$18,
_xlfn.FORECAST.LINEAR(
H8,
INDEX('DS2025'!$W$21:$W$35,MATCH(H8,'DS2025'!$V$21:$V$35,1)):
INDEX('DS2025'!$W$21:$W$35,MATCH(H8,'DS2025'!$V$21:$V$35,1)+1),
INDEX('DS2025'!$V$21:$V$35,MATCH(H8,'DS2025'!$V$21:$V$35,1)):
INDEX('DS2025'!$V$21:$V$35,MATCH(H8,'DS2025'!$V$21:$V$35,1)+1)),
IF($I$4=Database!$A$19,
_xlfn.FORECAST.LINEAR(
H8,
INDEX('DS2025'!$Z$21:$Z$35,MATCH(H8,'DS2025'!$Y$21:$Y$35,1)):
INDEX('DS2025'!$Z$21:$Z$35,MATCH(H8,'DS2025'!$Y$21:$Y$35,1)+1),
INDEX('DS2025'!$Y$21:$Y$35,MATCH(H8,'DS2025'!$Y$21:$Y$35,1)):
INDEX('DS2025'!$Y$21:$Y$35,MATCH(H8,'DS2025'!$Y$21:$Y$35,1)+1)),
IF($I$4=Database!$A$20,
_xlfn.FORECAST.LINEAR(
H8,
INDEX('DS2025'!$AC$21:$AC$35,MATCH(H8,'DS2025'!$AB$21:$AB$35,1)):
INDEX('DS2025'!$AC$21:$AC$35,MATCH(H8,'DS2025'!$AB$21:$AB$35,1)+1),
INDEX('DS2025'!$AB$21:$AB$35,MATCH(H8,'DS2025'!$AB$21:$AB$35,1)):
INDEX('DS2025'!$AB$21:$AB$35,MATCH(H8,'DS2025'!$AB$21:$AB$35,1)+1))
)))))))))))))))))))</f>
        <v>-0.26064748115352399</v>
      </c>
      <c r="J8" s="98">
        <f t="shared" si="2"/>
        <v>118.71535251884647</v>
      </c>
      <c r="K8" s="98">
        <f>'Data 110 C'!E9</f>
        <v>119.47</v>
      </c>
      <c r="L8" s="98">
        <f>IF($L$4=Database!$A$2,
_xlfn.FORECAST.LINEAR(K8,
INDEX('DS2025'!$B$5:$B$15,MATCH(K8,'DS2025'!$A$5:$A$15,1)):
INDEX('DS2025'!$B$5:$B$15,MATCH(K8,'DS2025'!$A$5:$A$15,1)+1),
INDEX('DS2025'!$A$5:$A$15,MATCH(K8,'DS2025'!$A$5:$A$15,1)):
INDEX('DS2025'!$A$5:$A$15,MATCH(K8,'DS2025'!$A$5:$A$15,1)+1)),
IF($L$4=Database!$A$3,
_xlfn.FORECAST.LINEAR(K8,
INDEX('DS2025'!$E$5:$E$15,MATCH(K8,'DS2025'!$D$5:$D$15,1)):
INDEX('DS2025'!$E$5:$E$15,MATCH(K8,'DS2025'!$D$5:$D$15,1)+1),
INDEX('DS2025'!$D$5:$D$15,MATCH(K8,'DS2025'!$D$5:$D$15,1)):
INDEX('DS2025'!$D$5:$D$15,MATCH(K8,'DS2025'!$D$5:$D$15,1)+1)),
IF($L$4=Database!$A$4,
_xlfn.FORECAST.LINEAR(K8,
INDEX('DS2025'!$H$5:$H$15,MATCH(K8,'DS2025'!$G$5:$G$15,1)):
INDEX('DS2025'!$H$5:$H$15,MATCH(K8,'DS2025'!$G$5:$G$15,1)+1),
INDEX('DS2025'!$G$5:$G$15,MATCH(K8,'DS2025'!$G$5:$G$15,1)):
INDEX('DS2025'!$G$5:$G$15,MATCH(K8,'DS2025'!$G$5:$G$15,1)+1)),
IF($L$4=Database!$A$5,
_xlfn.FORECAST.LINEAR(K8,
INDEX('DS2025'!$K$5:$K$15,MATCH(K8,'DS2025'!$J$5:$J$15,1)):
INDEX('DS2025'!$K$5:$K$15,MATCH(K8,'DS2025'!$J$5:$J$15,1)+1),
INDEX('DS2025'!$J$5:$J$15,MATCH(K8,'DS2025'!$J$5:$J$15,1)):
INDEX('DS2025'!$J$5:$J$15,MATCH(K8,'DS2025'!$J$5:$J$15,1)+1)),
IF($L$4=Database!$A$6,
_xlfn.FORECAST.LINEAR(K8,
INDEX('DS2025'!$N$5:$N$15,MATCH(K8,'DS2025'!$M$5:$M$15,1)):
INDEX('DS2025'!$N$5:$N$15,MATCH(K8,'DS2025'!$M$5:$M$15,1)+1),
INDEX('DS2025'!$M$5:$M$15,MATCH(K8,'DS2025'!$M$5:$M$15,1)):
INDEX('DS2025'!$M$5:$M$15,MATCH(K8,'DS2025'!$M$5:$M$15,1)+1)),
IF($L$4=Database!$A$7,
_xlfn.FORECAST.LINEAR(K8,
INDEX('DS2025'!$Q$5:$Q$15,MATCH(K8,'DS2025'!$P$5:$P$15,1)):
INDEX('DS2025'!$Q$5:$Q$15,MATCH(K8,'DS2025'!$P$5:$P$15,1)+1),
INDEX('DS2025'!$P$5:$P$15,MATCH(K8,'DS2025'!$P$5:$P$15,1)):
INDEX('DS2025'!$P$5:$P$15,MATCH(K8,'DS2025'!$P$5:$P$15,1)+1)),
IF($L$4=Database!$A$8,
_xlfn.FORECAST.LINEAR(K8,
INDEX('DS2025'!$T$5:$T$15,MATCH(K8,'DS2025'!$S$5:$S$15,1)):
INDEX('DS2025'!$T$5:$T$15,MATCH(K8,'DS2025'!$S$5:$S$15,1)+1),
INDEX('DS2025'!$S$5:$S$15,MATCH(K8,'DS2025'!$S$5:$S$15,1)):
INDEX('DS2025'!$S$5:$S$15,MATCH(K8,'DS2025'!$S$5:$S$15,1)+1)),
IF($L$4=Database!$A$9,
_xlfn.FORECAST.LINEAR(K8,
INDEX('DS2025'!$W$5:$W$15,MATCH(K8,'DS2025'!$V$5:$V$15,1)):
INDEX('DS2025'!$W$5:$W$15,MATCH(K8,'DS2025'!$V$5:$V$15,1)+1),
INDEX('DS2025'!$V$5:$V$15,MATCH(K8,'DS2025'!$V$5:$V$15,1)):
INDEX('DS2025'!$V$5:$V$15,MATCH(K8,'DS2025'!$V$5:$V$15,1)+1)),
IF($L$4=Database!$A$10,
_xlfn.FORECAST.LINEAR(K8,
INDEX('DS2025'!$Z$5:$Z$15,MATCH(K8,'DS2025'!$Y$5:$Y$15,1)):
INDEX('DS2025'!$Z$5:$Z$15,MATCH(K8,'DS2025'!$Y$5:$Y$15,1)+1),
INDEX('DS2025'!$Y$5:$Y$15,MATCH(K8,'DS2025'!$Y$5:$Y$15,1)):
INDEX('DS2025'!$Y$5:$Y$15,MATCH(K8,'DS2025'!$Y$5:$Y$15,1)+1)),
IF($L$4=Database!$A$11,
_xlfn.FORECAST.LINEAR(
K8,
INDEX('DS2025'!$B$21:$B$35,MATCH(K8,'DS2025'!$A$21:$A$35,1)):
INDEX('DS2025'!$B$21:$B$35,MATCH(K8,'DS2025'!$A$21:$A$35,1)+1),
INDEX('DS2025'!$A$21:$A$35,MATCH(K8,'DS2025'!$A$21:$A$35,1)):
INDEX('DS2025'!$A$21:$A$35,MATCH(K8,'DS2025'!$A$21:$A$35,1)+1)),
IF($L$4=Database!$A$12,
_xlfn.FORECAST.LINEAR(
K8,
INDEX('DS2025'!$E$21:$E$35,MATCH(K8,'DS2025'!$D$21:$D$35,1)):
INDEX('DS2025'!$E$21:$E$35,MATCH(K8,'DS2025'!$D$21:$D$35,1)+1),
INDEX('DS2025'!$D$21:$D$35,MATCH(K8,'DS2025'!$D$21:$D$35,1)):
INDEX('DS2025'!$D$21:$D$35,MATCH(K8,'DS2025'!$D$21:$D$35,1)+1)),
IF($L$4=Database!$A$13,
_xlfn.FORECAST.LINEAR(
K8,
INDEX('DS2025'!$H$21:$H$35,MATCH(K8,'DS2025'!$G$21:$G$35,1)):
INDEX('DS2025'!$H$21:$H$35,MATCH(K8,'DS2025'!$G$21:$G$35,1)+1),
INDEX('DS2025'!$G$21:$G$35,MATCH(K8,'DS2025'!$G$21:$G$35,1)):
INDEX('DS2025'!$G$21:$G$35,MATCH(K8,'DS2025'!$G$21:$G$35,1)+1)),
IF($L$4=Database!$A$14,
_xlfn.FORECAST.LINEAR(
K8,
INDEX('DS2025'!$K$21:$K$35,MATCH(K8,'DS2025'!$J$21:$J$35,1)):
INDEX('DS2025'!$K$21:$K$35,MATCH(K8,'DS2025'!$J$21:$J$35,1)+1),
INDEX('DS2025'!$J$21:$J$35,MATCH(K8,'DS2025'!$J$21:$J$35,1)):
INDEX('DS2025'!$J$21:$J$35,MATCH(K8,'DS2025'!$J$21:$J$35,1)+1)),
IF($L$4=Database!$A$15,
_xlfn.FORECAST.LINEAR(
K8,
INDEX('DS2025'!$N$21:$N$35,MATCH(K8,'DS2025'!$M$21:$M$35,1)):
INDEX('DS2025'!$N$21:$N$35,MATCH(K8,'DS2025'!$M$21:$M$35,1)+1),
INDEX('DS2025'!$M$21:$M$35,MATCH(K8,'DS2025'!$M$21:$M$35,1)):
INDEX('DS2025'!$M$21:$M$35,MATCH(K8,'DS2025'!$M$21:$M$35,1)+1)),
IF($L$4=Database!$A$16,
_xlfn.FORECAST.LINEAR(
K8,
INDEX('DS2025'!$Q$21:$Q$35,MATCH(K8,'DS2025'!$P$21:$P$35,1)):
INDEX('DS2025'!$Q$21:$Q$35,MATCH(K8,'DS2025'!$P$21:$P$35,1)+1),
INDEX('DS2025'!$P$21:$P$35,MATCH(K8,'DS2025'!$P$21:$P$35,1)):
INDEX('DS2025'!$P$21:$P$35,MATCH(K8,'DS2025'!$P$21:$P$35,1)+1)),
IF($L$4=Database!$A$17,
_xlfn.FORECAST.LINEAR(
K8,
INDEX('DS2025'!$T$21:$T$35,MATCH(K8,'DS2025'!$S$21:$S$35,1)):
INDEX('DS2025'!$T$21:$T$35,MATCH(K8,'DS2025'!$S$21:$S$35,1)+1),
INDEX('DS2025'!$S$21:$S$35,MATCH(K8,'DS2025'!$S$21:$S$35,1)):
INDEX('DS2025'!$S$21:$S$35,MATCH(K8,'DS2025'!$S$21:$S$35,1)+1)),
IF($L$4=Database!$A$18,
_xlfn.FORECAST.LINEAR(
K8,
INDEX('DS2025'!$W$21:$W$35,MATCH(K8,'DS2025'!$V$21:$V$35,1)):
INDEX('DS2025'!$W$21:$W$35,MATCH(K8,'DS2025'!$V$21:$V$35,1)+1),
INDEX('DS2025'!$V$21:$V$35,MATCH(K8,'DS2025'!$V$21:$V$35,1)):
INDEX('DS2025'!$V$21:$V$35,MATCH(K8,'DS2025'!$V$21:$V$35,1)+1)),
IF($L$4=Database!$A$19,
_xlfn.FORECAST.LINEAR(
K8,
INDEX('DS2025'!$Z$21:$Z$35,MATCH(K8,'DS2025'!$Y$21:$Y$35,1)):
INDEX('DS2025'!$Z$21:$Z$35,MATCH(K8,'DS2025'!$Y$21:$Y$35,1)+1),
INDEX('DS2025'!$Y$21:$Y$35,MATCH(K8,'DS2025'!$Y$21:$Y$35,1)):
INDEX('DS2025'!$Y$21:$Y$35,MATCH(K8,'DS2025'!$Y$21:$Y$35,1)+1)),
IF($L$4=Database!$A$20,
_xlfn.FORECAST.LINEAR(
K8,
INDEX('DS2025'!$AC$21:$AC$35,MATCH(K8,'DS2025'!$AB$21:$AB$35,1)):
INDEX('DS2025'!$AC$21:$AC$35,MATCH(K8,'DS2025'!$AB$21:$AB$35,1)+1),
INDEX('DS2025'!$AB$21:$AB$35,MATCH(K8,'DS2025'!$AB$21:$AB$35,1)):
INDEX('DS2025'!$AB$21:$AB$35,MATCH(K8,'DS2025'!$AB$21:$AB$35,1)+1))
)))))))))))))))))))</f>
        <v>-0.36129274145170964</v>
      </c>
      <c r="M8" s="98">
        <f t="shared" si="3"/>
        <v>119.10870725854829</v>
      </c>
      <c r="N8" s="317">
        <f>'Data 110 C'!F9</f>
        <v>116.905</v>
      </c>
      <c r="O8" s="98">
        <f>IF($O$4=Database!$A$2,
_xlfn.FORECAST.LINEAR(N8,
INDEX('DS2025'!$B$5:$B$15,MATCH(N8,'DS2025'!$A$5:$A$15,1)):
INDEX('DS2025'!$B$5:$B$15,MATCH(N8,'DS2025'!$A$5:$A$15,1)+1),
INDEX('DS2025'!$A$5:$A$15,MATCH(N8,'DS2025'!$A$5:$A$15,1)):
INDEX('DS2025'!$A$5:$A$15,MATCH(N8,'DS2025'!$A$5:$A$15,1)+1)),
IF($O$4=Database!$A$3,
_xlfn.FORECAST.LINEAR(N8,
INDEX('DS2025'!$E$5:$E$15,MATCH(N8,'DS2025'!$D$5:$D$15,1)):
INDEX('DS2025'!$E$5:$E$15,MATCH(N8,'DS2025'!$D$5:$D$15,1)+1),
INDEX('DS2025'!$D$5:$D$15,MATCH(N8,'DS2025'!$D$5:$D$15,1)):
INDEX('DS2025'!$D$5:$D$15,MATCH(N8,'DS2025'!$D$5:$D$15,1)+1)),
IF($O$4=Database!$A$4,
_xlfn.FORECAST.LINEAR(N8,
INDEX('DS2025'!$H$5:$H$15,MATCH(N8,'DS2025'!$G$5:$G$15,1)):
INDEX('DS2025'!$H$5:$H$15,MATCH(N8,'DS2025'!$G$5:$G$15,1)+1),
INDEX('DS2025'!$G$5:$G$15,MATCH(N8,'DS2025'!$G$5:$G$15,1)):
INDEX('DS2025'!$G$5:$G$15,MATCH(N8,'DS2025'!$G$5:$G$15,1)+1)),
IF($O$4=Database!$A$5,
_xlfn.FORECAST.LINEAR(N8,
INDEX('DS2025'!$K$5:$K$15,MATCH(N8,'DS2025'!$J$5:$J$15,1)):
INDEX('DS2025'!$K$5:$K$15,MATCH(N8,'DS2025'!$J$5:$J$15,1)+1),
INDEX('DS2025'!$J$5:$J$15,MATCH(N8,'DS2025'!$J$5:$J$15,1)):
INDEX('DS2025'!$J$5:$J$15,MATCH(N8,'DS2025'!$J$5:$J$15,1)+1)),
IF($O$4=Database!$A$6,
_xlfn.FORECAST.LINEAR(N8,
INDEX('DS2025'!$N$5:$N$15,MATCH(N8,'DS2025'!$M$5:$M$15,1)):
INDEX('DS2025'!$N$5:$N$15,MATCH(N8,'DS2025'!$M$5:$M$15,1)+1),
INDEX('DS2025'!$M$5:$M$15,MATCH(N8,'DS2025'!$M$5:$M$15,1)):
INDEX('DS2025'!$M$5:$M$15,MATCH(N8,'DS2025'!$M$5:$M$15,1)+1)),
IF($O$4=Database!$A$7,
_xlfn.FORECAST.LINEAR(N8,
INDEX('DS2025'!$Q$5:$Q$15,MATCH(N8,'DS2025'!$P$5:$P$15,1)):
INDEX('DS2025'!$Q$5:$Q$15,MATCH(N8,'DS2025'!$P$5:$P$15,1)+1),
INDEX('DS2025'!$P$5:$P$15,MATCH(N8,'DS2025'!$P$5:$P$15,1)):
INDEX('DS2025'!$P$5:$P$15,MATCH(N8,'DS2025'!$P$5:$P$15,1)+1)),
IF($O$4=Database!$A$8,
_xlfn.FORECAST.LINEAR(N8,
INDEX('DS2025'!$T$5:$T$15,MATCH(N8,'DS2025'!$S$5:$S$15,1)):
INDEX('DS2025'!$T$5:$T$15,MATCH(N8,'DS2025'!$S$5:$S$15,1)+1),
INDEX('DS2025'!$S$5:$S$15,MATCH(N8,'DS2025'!$S$5:$S$15,1)):
INDEX('DS2025'!$S$5:$S$15,MATCH(N8,'DS2025'!$S$5:$S$15,1)+1)),
IF($O$4=Database!$A$9,
_xlfn.FORECAST.LINEAR(N8,
INDEX('DS2025'!$W$5:$W$15,MATCH(N8,'DS2025'!$V$5:$V$15,1)):
INDEX('DS2025'!$W$5:$W$15,MATCH(N8,'DS2025'!$V$5:$V$15,1)+1),
INDEX('DS2025'!$V$5:$V$15,MATCH(N8,'DS2025'!$V$5:$V$15,1)):
INDEX('DS2025'!$V$5:$V$15,MATCH(N8,'DS2025'!$V$5:$V$15,1)+1)),
IF($O$4=Database!$A$10,
_xlfn.FORECAST.LINEAR(N8,
INDEX('DS2025'!$Z$5:$Z$15,MATCH(N8,'DS2025'!$Y$5:$Y$15,1)):
INDEX('DS2025'!$Z$5:$Z$15,MATCH(N8,'DS2025'!$Y$5:$Y$15,1)+1),
INDEX('DS2025'!$Y$5:$Y$15,MATCH(N8,'DS2025'!$Y$5:$Y$15,1)):
INDEX('DS2025'!$Y$5:$Y$15,MATCH(N8,'DS2025'!$Y$5:$Y$15,1)+1)),
IF($O$4=Database!$A$11,
_xlfn.FORECAST.LINEAR(
N8,
INDEX('DS2025'!$B$21:$B$35,MATCH(N8,'DS2025'!$A$21:$A$35,1)):
INDEX('DS2025'!$B$21:$B$35,MATCH(N8,'DS2025'!$A$21:$A$35,1)+1),
INDEX('DS2025'!$A$21:$A$35,MATCH(N8,'DS2025'!$A$21:$A$35,1)):
INDEX('DS2025'!$A$21:$A$35,MATCH(N8,'DS2025'!$A$21:$A$35,1)+1)),
IF($O$4=Database!$A$12,
_xlfn.FORECAST.LINEAR(
N8,
INDEX('DS2025'!$E$21:$E$35,MATCH(N8,'DS2025'!$D$21:$D$35,1)):
INDEX('DS2025'!$E$21:$E$35,MATCH(N8,'DS2025'!$D$21:$D$35,1)+1),
INDEX('DS2025'!$D$21:$D$35,MATCH(N8,'DS2025'!$D$21:$D$35,1)):
INDEX('DS2025'!$D$21:$D$35,MATCH(N8,'DS2025'!$D$21:$D$35,1)+1)),
IF($O$4=Database!$A$13,
_xlfn.FORECAST.LINEAR(
N8,
INDEX('DS2025'!$H$21:$H$35,MATCH(N8,'DS2025'!$G$21:$G$35,1)):
INDEX('DS2025'!$H$21:$H$35,MATCH(N8,'DS2025'!$G$21:$G$35,1)+1),
INDEX('DS2025'!$G$21:$G$35,MATCH(N8,'DS2025'!$G$21:$G$35,1)):
INDEX('DS2025'!$G$21:$G$35,MATCH(N8,'DS2025'!$G$21:$G$35,1)+1)),
IF($O$4=Database!$A$14,
_xlfn.FORECAST.LINEAR(
N8,
INDEX('DS2025'!$K$21:$K$35,MATCH(N8,'DS2025'!$J$21:$J$35,1)):
INDEX('DS2025'!$K$21:$K$35,MATCH(N8,'DS2025'!$J$21:$J$35,1)+1),
INDEX('DS2025'!$J$21:$J$35,MATCH(N8,'DS2025'!$J$21:$J$35,1)):
INDEX('DS2025'!$J$21:$J$35,MATCH(N8,'DS2025'!$J$21:$J$35,1)+1)),
IF($O$4=Database!$A$15,
_xlfn.FORECAST.LINEAR(
N8,
INDEX('DS2025'!$N$21:$N$35,MATCH(N8,'DS2025'!$M$21:$M$35,1)):
INDEX('DS2025'!$N$21:$N$35,MATCH(N8,'DS2025'!$M$21:$M$35,1)+1),
INDEX('DS2025'!$M$21:$M$35,MATCH(N8,'DS2025'!$M$21:$M$35,1)):
INDEX('DS2025'!$M$21:$M$35,MATCH(N8,'DS2025'!$M$21:$M$35,1)+1)),
IF($O$4=Database!$A$16,
_xlfn.FORECAST.LINEAR(
N8,
INDEX('DS2025'!$Q$21:$Q$35,MATCH(N8,'DS2025'!$P$21:$P$35,1)):
INDEX('DS2025'!$Q$21:$Q$35,MATCH(N8,'DS2025'!$P$21:$P$35,1)+1),
INDEX('DS2025'!$P$21:$P$35,MATCH(N8,'DS2025'!$P$21:$P$35,1)):
INDEX('DS2025'!$P$21:$P$35,MATCH(N8,'DS2025'!$P$21:$P$35,1)+1)),
IF($O$4=Database!$A$17,
_xlfn.FORECAST.LINEAR(
N8,
INDEX('DS2025'!$T$21:$T$35,MATCH(N8,'DS2025'!$S$21:$S$35,1)):
INDEX('DS2025'!$T$21:$T$35,MATCH(N8,'DS2025'!$S$21:$S$35,1)+1),
INDEX('DS2025'!$S$21:$S$35,MATCH(N8,'DS2025'!$S$21:$S$35,1)):
INDEX('DS2025'!$S$21:$S$35,MATCH(N8,'DS2025'!$S$21:$S$35,1)+1)),
IF($O$4=Database!$A$18,
_xlfn.FORECAST.LINEAR(
N8,
INDEX('DS2025'!$W$21:$W$35,MATCH(N8,'DS2025'!$V$21:$V$35,1)):
INDEX('DS2025'!$W$21:$W$35,MATCH(N8,'DS2025'!$V$21:$V$35,1)+1),
INDEX('DS2025'!$V$21:$V$35,MATCH(N8,'DS2025'!$V$21:$V$35,1)):
INDEX('DS2025'!$V$21:$V$35,MATCH(N8,'DS2025'!$V$21:$V$35,1)+1)),
IF($O$4=Database!$A$19,
_xlfn.FORECAST.LINEAR(
N8,
INDEX('DS2025'!$Z$21:$Z$35,MATCH(N8,'DS2025'!$Y$21:$Y$35,1)):
INDEX('DS2025'!$Z$21:$Z$35,MATCH(N8,'DS2025'!$Y$21:$Y$35,1)+1),
INDEX('DS2025'!$Y$21:$Y$35,MATCH(N8,'DS2025'!$Y$21:$Y$35,1)):
INDEX('DS2025'!$Y$21:$Y$35,MATCH(N8,'DS2025'!$Y$21:$Y$35,1)+1)),
IF($O$4=Database!$A$20,
_xlfn.FORECAST.LINEAR(
N8,
INDEX('DS2025'!$AC$21:$AC$35,MATCH(N8,'DS2025'!$AB$21:$AB$35,1)):
INDEX('DS2025'!$AC$21:$AC$35,MATCH(N8,'DS2025'!$AB$21:$AB$35,1)+1),
INDEX('DS2025'!$AB$21:$AB$35,MATCH(N8,'DS2025'!$AB$21:$AB$35,1)):
INDEX('DS2025'!$AB$21:$AB$35,MATCH(N8,'DS2025'!$AB$21:$AB$35,1)+1))
)))))))))))))))))))</f>
        <v>-0.36098500299940006</v>
      </c>
      <c r="P8" s="96">
        <f t="shared" si="4"/>
        <v>116.5440149970006</v>
      </c>
      <c r="Q8" s="317">
        <f>'Data 110 C'!G9</f>
        <v>118.608</v>
      </c>
      <c r="R8" s="98">
        <f>IF($R$4=Database!$A$2,
_xlfn.FORECAST.LINEAR(Q8,
INDEX('DS2025'!$B$5:$B$15,MATCH(Q8,'DS2025'!$A$5:$A$15,1)):
INDEX('DS2025'!$B$5:$B$15,MATCH(Q8,'DS2025'!$A$5:$A$15,1)+1),
INDEX('DS2025'!$A$5:$A$15,MATCH(Q8,'DS2025'!$A$5:$A$15,1)):
INDEX('DS2025'!$A$5:$A$15,MATCH(Q8,'DS2025'!$A$5:$A$15,1)+1)),
IF($R$4=Database!$A$3,
_xlfn.FORECAST.LINEAR(Q8,
INDEX('DS2025'!$E$5:$E$15,MATCH(Q8,'DS2025'!$D$5:$D$15,1)):
INDEX('DS2025'!$E$5:$E$15,MATCH(Q8,'DS2025'!$D$5:$D$15,1)+1),
INDEX('DS2025'!$D$5:$D$15,MATCH(Q8,'DS2025'!$D$5:$D$15,1)):
INDEX('DS2025'!$D$5:$D$15,MATCH(Q8,'DS2025'!$D$5:$D$15,1)+1)),
IF($R$4=Database!$A$4,
_xlfn.FORECAST.LINEAR(Q8,
INDEX('DS2025'!$H$5:$H$15,MATCH(Q8,'DS2025'!$G$5:$G$15,1)):
INDEX('DS2025'!$H$5:$H$15,MATCH(Q8,'DS2025'!$G$5:$G$15,1)+1),
INDEX('DS2025'!$G$5:$G$15,MATCH(Q8,'DS2025'!$G$5:$G$15,1)):
INDEX('DS2025'!$G$5:$G$15,MATCH(Q8,'DS2025'!$G$5:$G$15,1)+1)),
IF($R$4=Database!$A$5,
_xlfn.FORECAST.LINEAR(Q8,
INDEX('DS2025'!$K$5:$K$15,MATCH(Q8,'DS2025'!$J$5:$J$15,1)):
INDEX('DS2025'!$K$5:$K$15,MATCH(Q8,'DS2025'!$J$5:$J$15,1)+1),
INDEX('DS2025'!$J$5:$J$15,MATCH(Q8,'DS2025'!$J$5:$J$15,1)):
INDEX('DS2025'!$J$5:$J$15,MATCH(Q8,'DS2025'!$J$5:$J$15,1)+1)),
IF($R$4=Database!$A$6,
_xlfn.FORECAST.LINEAR(Q8,
INDEX('DS2025'!$N$5:$N$15,MATCH(Q8,'DS2025'!$M$5:$M$15,1)):
INDEX('DS2025'!$N$5:$N$15,MATCH(Q8,'DS2025'!$M$5:$M$15,1)+1),
INDEX('DS2025'!$M$5:$M$15,MATCH(Q8,'DS2025'!$M$5:$M$15,1)):
INDEX('DS2025'!$M$5:$M$15,MATCH(Q8,'DS2025'!$M$5:$M$15,1)+1)),
IF($R$4=Database!$A$7,
_xlfn.FORECAST.LINEAR(Q8,
INDEX('DS2025'!$Q$5:$Q$15,MATCH(Q8,'DS2025'!$P$5:$P$15,1)):
INDEX('DS2025'!$Q$5:$Q$15,MATCH(Q8,'DS2025'!$P$5:$P$15,1)+1),
INDEX('DS2025'!$P$5:$P$15,MATCH(Q8,'DS2025'!$P$5:$P$15,1)):
INDEX('DS2025'!$P$5:$P$15,MATCH(Q8,'DS2025'!$P$5:$P$15,1)+1)),
IF($R$4=Database!$A$8,
_xlfn.FORECAST.LINEAR(Q8,
INDEX('DS2025'!$T$5:$T$15,MATCH(Q8,'DS2025'!$S$5:$S$15,1)):
INDEX('DS2025'!$T$5:$T$15,MATCH(Q8,'DS2025'!$S$5:$S$15,1)+1),
INDEX('DS2025'!$S$5:$S$15,MATCH(Q8,'DS2025'!$S$5:$S$15,1)):
INDEX('DS2025'!$S$5:$S$15,MATCH(Q8,'DS2025'!$S$5:$S$15,1)+1)),
IF($R$4=Database!$A$9,
_xlfn.FORECAST.LINEAR(Q8,
INDEX('DS2025'!$W$5:$W$15,MATCH(Q8,'DS2025'!$V$5:$V$15,1)):
INDEX('DS2025'!$W$5:$W$15,MATCH(Q8,'DS2025'!$V$5:$V$15,1)+1),
INDEX('DS2025'!$V$5:$V$15,MATCH(Q8,'DS2025'!$V$5:$V$15,1)):
INDEX('DS2025'!$V$5:$V$15,MATCH(Q8,'DS2025'!$V$5:$V$15,1)+1)),
IF($R$4=Database!$A$10,
_xlfn.FORECAST.LINEAR(Q8,
INDEX('DS2025'!$Z$5:$Z$15,MATCH(Q8,'DS2025'!$Y$5:$Y$15,1)):
INDEX('DS2025'!$Z$5:$Z$15,MATCH(Q8,'DS2025'!$Y$5:$Y$15,1)+1),
INDEX('DS2025'!$Y$5:$Y$15,MATCH(Q8,'DS2025'!$Y$5:$Y$15,1)):
INDEX('DS2025'!$Y$5:$Y$15,MATCH(Q8,'DS2025'!$Y$5:$Y$15,1)+1)),
IF($R$4=Database!$A$11,
_xlfn.FORECAST.LINEAR(
Q8,
INDEX('DS2025'!$B$21:$B$35,MATCH(Q8,'DS2025'!$A$21:$A$35,1)):
INDEX('DS2025'!$B$21:$B$35,MATCH(Q8,'DS2025'!$A$21:$A$35,1)+1),
INDEX('DS2025'!$A$21:$A$35,MATCH(Q8,'DS2025'!$A$21:$A$35,1)):
INDEX('DS2025'!$A$21:$A$35,MATCH(Q8,'DS2025'!$A$21:$A$35,1)+1)),
IF($R$4=Database!$A$12,
_xlfn.FORECAST.LINEAR(
Q8,
INDEX('DS2025'!$E$21:$E$35,MATCH(Q8,'DS2025'!$D$21:$D$35,1)):
INDEX('DS2025'!$E$21:$E$35,MATCH(Q8,'DS2025'!$D$21:$D$35,1)+1),
INDEX('DS2025'!$D$21:$D$35,MATCH(Q8,'DS2025'!$D$21:$D$35,1)):
INDEX('DS2025'!$D$21:$D$35,MATCH(Q8,'DS2025'!$D$21:$D$35,1)+1)),
IF($R$4=Database!$A$13,
_xlfn.FORECAST.LINEAR(
Q8,
INDEX('DS2025'!$H$21:$H$35,MATCH(Q8,'DS2025'!$G$21:$G$35,1)):
INDEX('DS2025'!$H$21:$H$35,MATCH(Q8,'DS2025'!$G$21:$G$35,1)+1),
INDEX('DS2025'!$G$21:$G$35,MATCH(Q8,'DS2025'!$G$21:$G$35,1)):
INDEX('DS2025'!$G$21:$G$35,MATCH(Q8,'DS2025'!$G$21:$G$35,1)+1)),
IF($R$4=Database!$A$14,
_xlfn.FORECAST.LINEAR(
Q8,
INDEX('DS2025'!$K$21:$K$35,MATCH(Q8,'DS2025'!$J$21:$J$35,1)):
INDEX('DS2025'!$K$21:$K$35,MATCH(Q8,'DS2025'!$J$21:$J$35,1)+1),
INDEX('DS2025'!$J$21:$J$35,MATCH(Q8,'DS2025'!$J$21:$J$35,1)):
INDEX('DS2025'!$J$21:$J$35,MATCH(Q8,'DS2025'!$J$21:$J$35,1)+1)),
IF($R$4=Database!$A$15,
_xlfn.FORECAST.LINEAR(
Q8,
INDEX('DS2025'!$N$21:$N$35,MATCH(Q8,'DS2025'!$M$21:$M$35,1)):
INDEX('DS2025'!$N$21:$N$35,MATCH(Q8,'DS2025'!$M$21:$M$35,1)+1),
INDEX('DS2025'!$M$21:$M$35,MATCH(Q8,'DS2025'!$M$21:$M$35,1)):
INDEX('DS2025'!$M$21:$M$35,MATCH(Q8,'DS2025'!$M$21:$M$35,1)+1)),
IF($R$4=Database!$A$16,
_xlfn.FORECAST.LINEAR(
Q8,
INDEX('DS2025'!$Q$21:$Q$35,MATCH(Q8,'DS2025'!$P$21:$P$35,1)):
INDEX('DS2025'!$Q$21:$Q$35,MATCH(Q8,'DS2025'!$P$21:$P$35,1)+1),
INDEX('DS2025'!$P$21:$P$35,MATCH(Q8,'DS2025'!$P$21:$P$35,1)):
INDEX('DS2025'!$P$21:$P$35,MATCH(Q8,'DS2025'!$P$21:$P$35,1)+1)),
IF($R$4=Database!$A$17,
_xlfn.FORECAST.LINEAR(
Q8,
INDEX('DS2025'!$T$21:$T$35,MATCH(Q8,'DS2025'!$S$21:$S$35,1)):
INDEX('DS2025'!$T$21:$T$35,MATCH(Q8,'DS2025'!$S$21:$S$35,1)+1),
INDEX('DS2025'!$S$21:$S$35,MATCH(Q8,'DS2025'!$S$21:$S$35,1)):
INDEX('DS2025'!$S$21:$S$35,MATCH(Q8,'DS2025'!$S$21:$S$35,1)+1)),
IF($R$4=Database!$A$18,
_xlfn.FORECAST.LINEAR(
Q8,
INDEX('DS2025'!$W$21:$W$35,MATCH(Q8,'DS2025'!$V$21:$V$35,1)):
INDEX('DS2025'!$W$21:$W$35,MATCH(Q8,'DS2025'!$V$21:$V$35,1)+1),
INDEX('DS2025'!$V$21:$V$35,MATCH(Q8,'DS2025'!$V$21:$V$35,1)):
INDEX('DS2025'!$V$21:$V$35,MATCH(Q8,'DS2025'!$V$21:$V$35,1)+1)),
IF($R$4=Database!$A$19,
_xlfn.FORECAST.LINEAR(
Q8,
INDEX('DS2025'!$Z$21:$Z$35,MATCH(Q8,'DS2025'!$Y$21:$Y$35,1)):
INDEX('DS2025'!$Z$21:$Z$35,MATCH(Q8,'DS2025'!$Y$21:$Y$35,1)+1),
INDEX('DS2025'!$Y$21:$Y$35,MATCH(Q8,'DS2025'!$Y$21:$Y$35,1)):
INDEX('DS2025'!$Y$21:$Y$35,MATCH(Q8,'DS2025'!$Y$21:$Y$35,1)+1)),
IF($R$4=Database!$A$20,
_xlfn.FORECAST.LINEAR(
Q8,
INDEX('DS2025'!$AC$21:$AC$35,MATCH(Q8,'DS2025'!$AB$21:$AB$35,1)):
INDEX('DS2025'!$AC$21:$AC$35,MATCH(Q8,'DS2025'!$AB$21:$AB$35,1)+1),
INDEX('DS2025'!$AB$21:$AB$35,MATCH(Q8,'DS2025'!$AB$21:$AB$35,1)):
INDEX('DS2025'!$AB$21:$AB$35,MATCH(Q8,'DS2025'!$AB$21:$AB$35,1)+1))
)))))))))))))))))))</f>
        <v>-0.36118932213557287</v>
      </c>
      <c r="S8" s="98">
        <f t="shared" si="5"/>
        <v>118.24681067786443</v>
      </c>
      <c r="T8" s="317">
        <f>'Data 110 C'!H9</f>
        <v>116.233</v>
      </c>
      <c r="U8" s="98">
        <f>IF($U$4=Database!$A$2,
_xlfn.FORECAST.LINEAR(T8,
INDEX('DS2025'!$B$5:$B$15,MATCH(T8,'DS2025'!$A$5:$A$15,1)):
INDEX('DS2025'!$B$5:$B$15,MATCH(T8,'DS2025'!$A$5:$A$15,1)+1),
INDEX('DS2025'!$A$5:$A$15,MATCH(T8,'DS2025'!$A$5:$A$15,1)):
INDEX('DS2025'!$A$5:$A$15,MATCH(T8,'DS2025'!$A$5:$A$15,1)+1)),
IF($U$4=Database!$A$3,
_xlfn.FORECAST.LINEAR(T8,
INDEX('DS2025'!$E$5:$E$15,MATCH(T8,'DS2025'!$D$5:$D$15,1)):
INDEX('DS2025'!$E$5:$E$15,MATCH(T8,'DS2025'!$D$5:$D$15,1)+1),
INDEX('DS2025'!$D$5:$D$15,MATCH(T8,'DS2025'!$D$5:$D$15,1)):
INDEX('DS2025'!$D$5:$D$15,MATCH(T8,'DS2025'!$D$5:$D$15,1)+1)),
IF($U$4=Database!$A$4,
_xlfn.FORECAST.LINEAR(T8,
INDEX('DS2025'!$H$5:$H$15,MATCH(T8,'DS2025'!$G$5:$G$15,1)):
INDEX('DS2025'!$H$5:$H$15,MATCH(T8,'DS2025'!$G$5:$G$15,1)+1),
INDEX('DS2025'!$G$5:$G$15,MATCH(T8,'DS2025'!$G$5:$G$15,1)):
INDEX('DS2025'!$G$5:$G$15,MATCH(T8,'DS2025'!$G$5:$G$15,1)+1)),
IF($U$4=Database!$A$5,
_xlfn.FORECAST.LINEAR(T8,
INDEX('DS2025'!$K$5:$K$15,MATCH(T8,'DS2025'!$J$5:$J$15,1)):
INDEX('DS2025'!$K$5:$K$15,MATCH(T8,'DS2025'!$J$5:$J$15,1)+1),
INDEX('DS2025'!$J$5:$J$15,MATCH(T8,'DS2025'!$J$5:$J$15,1)):
INDEX('DS2025'!$J$5:$J$15,MATCH(T8,'DS2025'!$J$5:$J$15,1)+1)),
IF($U$4=Database!$A$6,
_xlfn.FORECAST.LINEAR(T8,
INDEX('DS2025'!$N$5:$N$15,MATCH(T8,'DS2025'!$M$5:$M$15,1)):
INDEX('DS2025'!$N$5:$N$15,MATCH(T8,'DS2025'!$M$5:$M$15,1)+1),
INDEX('DS2025'!$M$5:$M$15,MATCH(T8,'DS2025'!$M$5:$M$15,1)):
INDEX('DS2025'!$M$5:$M$15,MATCH(T8,'DS2025'!$M$5:$M$15,1)+1)),
IF($U$4=Database!$A$7,
_xlfn.FORECAST.LINEAR(T8,
INDEX('DS2025'!$Q$5:$Q$15,MATCH(T8,'DS2025'!$P$5:$P$15,1)):
INDEX('DS2025'!$Q$5:$Q$15,MATCH(T8,'DS2025'!$P$5:$P$15,1)+1),
INDEX('DS2025'!$P$5:$P$15,MATCH(T8,'DS2025'!$P$5:$P$15,1)):
INDEX('DS2025'!$P$5:$P$15,MATCH(T8,'DS2025'!$P$5:$P$15,1)+1)),
IF($U$4=Database!$A$8,
_xlfn.FORECAST.LINEAR(T8,
INDEX('DS2025'!$T$5:$T$15,MATCH(T8,'DS2025'!$S$5:$S$15,1)):
INDEX('DS2025'!$T$5:$T$15,MATCH(T8,'DS2025'!$S$5:$S$15,1)+1),
INDEX('DS2025'!$S$5:$S$15,MATCH(T8,'DS2025'!$S$5:$S$15,1)):
INDEX('DS2025'!$S$5:$S$15,MATCH(T8,'DS2025'!$S$5:$S$15,1)+1)),
IF($U$4=Database!$A$9,
_xlfn.FORECAST.LINEAR(T8,
INDEX('DS2025'!$W$5:$W$15,MATCH(T8,'DS2025'!$V$5:$V$15,1)):
INDEX('DS2025'!$W$5:$W$15,MATCH(T8,'DS2025'!$V$5:$V$15,1)+1),
INDEX('DS2025'!$V$5:$V$15,MATCH(T8,'DS2025'!$V$5:$V$15,1)):
INDEX('DS2025'!$V$5:$V$15,MATCH(T8,'DS2025'!$V$5:$V$15,1)+1)),
IF($U$4=Database!$A$10,
_xlfn.FORECAST.LINEAR(T8,
INDEX('DS2025'!$Z$5:$Z$15,MATCH(T8,'DS2025'!$Y$5:$Y$15,1)):
INDEX('DS2025'!$Z$5:$Z$15,MATCH(T8,'DS2025'!$Y$5:$Y$15,1)+1),
INDEX('DS2025'!$Y$5:$Y$15,MATCH(T8,'DS2025'!$Y$5:$Y$15,1)):
INDEX('DS2025'!$Y$5:$Y$15,MATCH(T8,'DS2025'!$Y$5:$Y$15,1)+1)),
IF($U$4=Database!$A$11,
_xlfn.FORECAST.LINEAR(
T8,
INDEX('DS2025'!$B$21:$B$35,MATCH(T8,'DS2025'!$A$21:$A$35,1)):
INDEX('DS2025'!$B$21:$B$35,MATCH(T8,'DS2025'!$A$21:$A$35,1)+1),
INDEX('DS2025'!$A$21:$A$35,MATCH(T8,'DS2025'!$A$21:$A$35,1)):
INDEX('DS2025'!$A$21:$A$35,MATCH(T8,'DS2025'!$A$21:$A$35,1)+1)),
IF($U$4=Database!$A$12,
_xlfn.FORECAST.LINEAR(
T8,
INDEX('DS2025'!$E$21:$E$35,MATCH(T8,'DS2025'!$D$21:$D$35,1)):
INDEX('DS2025'!$E$21:$E$35,MATCH(T8,'DS2025'!$D$21:$D$35,1)+1),
INDEX('DS2025'!$D$21:$D$35,MATCH(T8,'DS2025'!$D$21:$D$35,1)):
INDEX('DS2025'!$D$21:$D$35,MATCH(T8,'DS2025'!$D$21:$D$35,1)+1)),
IF($U$4=Database!$A$13,
_xlfn.FORECAST.LINEAR(
T8,
INDEX('DS2025'!$H$21:$H$35,MATCH(T8,'DS2025'!$G$21:$G$35,1)):
INDEX('DS2025'!$H$21:$H$35,MATCH(T8,'DS2025'!$G$21:$G$35,1)+1),
INDEX('DS2025'!$G$21:$G$35,MATCH(T8,'DS2025'!$G$21:$G$35,1)):
INDEX('DS2025'!$G$21:$G$35,MATCH(T8,'DS2025'!$G$21:$G$35,1)+1)),
IF($U$4=Database!$A$14,
_xlfn.FORECAST.LINEAR(
T8,
INDEX('DS2025'!$K$21:$K$35,MATCH(T8,'DS2025'!$J$21:$J$35,1)):
INDEX('DS2025'!$K$21:$K$35,MATCH(T8,'DS2025'!$J$21:$J$35,1)+1),
INDEX('DS2025'!$J$21:$J$35,MATCH(T8,'DS2025'!$J$21:$J$35,1)):
INDEX('DS2025'!$J$21:$J$35,MATCH(T8,'DS2025'!$J$21:$J$35,1)+1)),
IF($U$4=Database!$A$15,
_xlfn.FORECAST.LINEAR(
T8,
INDEX('DS2025'!$N$21:$N$35,MATCH(T8,'DS2025'!$M$21:$M$35,1)):
INDEX('DS2025'!$N$21:$N$35,MATCH(T8,'DS2025'!$M$21:$M$35,1)+1),
INDEX('DS2025'!$M$21:$M$35,MATCH(T8,'DS2025'!$M$21:$M$35,1)):
INDEX('DS2025'!$M$21:$M$35,MATCH(T8,'DS2025'!$M$21:$M$35,1)+1)),
IF($U$4=Database!$A$16,
_xlfn.FORECAST.LINEAR(
T8,
INDEX('DS2025'!$Q$21:$Q$35,MATCH(T8,'DS2025'!$P$21:$P$35,1)):
INDEX('DS2025'!$Q$21:$Q$35,MATCH(T8,'DS2025'!$P$21:$P$35,1)+1),
INDEX('DS2025'!$P$21:$P$35,MATCH(T8,'DS2025'!$P$21:$P$35,1)):
INDEX('DS2025'!$P$21:$P$35,MATCH(T8,'DS2025'!$P$21:$P$35,1)+1)),
IF($U$4=Database!$A$17,
_xlfn.FORECAST.LINEAR(
T8,
INDEX('DS2025'!$T$21:$T$35,MATCH(T8,'DS2025'!$S$21:$S$35,1)):
INDEX('DS2025'!$T$21:$T$35,MATCH(T8,'DS2025'!$S$21:$S$35,1)+1),
INDEX('DS2025'!$S$21:$S$35,MATCH(T8,'DS2025'!$S$21:$S$35,1)):
INDEX('DS2025'!$S$21:$S$35,MATCH(T8,'DS2025'!$S$21:$S$35,1)+1)),
IF($U$4=Database!$A$18,
_xlfn.FORECAST.LINEAR(
T8,
INDEX('DS2025'!$W$21:$W$35,MATCH(T8,'DS2025'!$V$21:$V$35,1)):
INDEX('DS2025'!$W$21:$W$35,MATCH(T8,'DS2025'!$V$21:$V$35,1)+1),
INDEX('DS2025'!$V$21:$V$35,MATCH(T8,'DS2025'!$V$21:$V$35,1)):
INDEX('DS2025'!$V$21:$V$35,MATCH(T8,'DS2025'!$V$21:$V$35,1)+1)),
IF($U$4=Database!$A$19,
_xlfn.FORECAST.LINEAR(
T8,
INDEX('DS2025'!$Z$21:$Z$35,MATCH(T8,'DS2025'!$Y$21:$Y$35,1)):
INDEX('DS2025'!$Z$21:$Z$35,MATCH(T8,'DS2025'!$Y$21:$Y$35,1)+1),
INDEX('DS2025'!$Y$21:$Y$35,MATCH(T8,'DS2025'!$Y$21:$Y$35,1)):
INDEX('DS2025'!$Y$21:$Y$35,MATCH(T8,'DS2025'!$Y$21:$Y$35,1)+1)),
IF($U$4=Database!$A$20,
_xlfn.FORECAST.LINEAR(
T8,
INDEX('DS2025'!$AC$21:$AC$35,MATCH(T8,'DS2025'!$AB$21:$AB$35,1)):
INDEX('DS2025'!$AC$21:$AC$35,MATCH(T8,'DS2025'!$AB$21:$AB$35,1)+1),
INDEX('DS2025'!$AB$21:$AB$35,MATCH(T8,'DS2025'!$AB$21:$AB$35,1)):
INDEX('DS2025'!$AB$21:$AB$35,MATCH(T8,'DS2025'!$AB$21:$AB$35,1)+1))
)))))))))))))))))))</f>
        <v>-0.36090437912417511</v>
      </c>
      <c r="V8" s="98">
        <f t="shared" si="6"/>
        <v>115.87209562087583</v>
      </c>
      <c r="W8" s="317">
        <f>'Data 110 C'!I9</f>
        <v>117.428</v>
      </c>
      <c r="X8" s="98">
        <f>IF($X$4=Database!$A$2,
_xlfn.FORECAST.LINEAR(W8,
INDEX('DS2025'!$B$5:$B$15,MATCH(W8,'DS2025'!$A$5:$A$15,1)):
INDEX('DS2025'!$B$5:$B$15,MATCH(W8,'DS2025'!$A$5:$A$15,1)+1),
INDEX('DS2025'!$A$5:$A$15,MATCH(W8,'DS2025'!$A$5:$A$15,1)):
INDEX('DS2025'!$A$5:$A$15,MATCH(W8,'DS2025'!$A$5:$A$15,1)+1)),
IF($X$4=Database!$A$3,
_xlfn.FORECAST.LINEAR(W8,
INDEX('DS2025'!$E$5:$E$15,MATCH(W8,'DS2025'!$D$5:$D$15,1)):
INDEX('DS2025'!$E$5:$E$15,MATCH(W8,'DS2025'!$D$5:$D$15,1)+1),
INDEX('DS2025'!$D$5:$D$15,MATCH(W8,'DS2025'!$D$5:$D$15,1)):
INDEX('DS2025'!$D$5:$D$15,MATCH(W8,'DS2025'!$D$5:$D$15,1)+1)),
IF($X$4=Database!$A$4,
_xlfn.FORECAST.LINEAR(W8,
INDEX('DS2025'!$H$5:$H$15,MATCH(W8,'DS2025'!$G$5:$G$15,1)):
INDEX('DS2025'!$H$5:$H$15,MATCH(W8,'DS2025'!$G$5:$G$15,1)+1),
INDEX('DS2025'!$G$5:$G$15,MATCH(W8,'DS2025'!$G$5:$G$15,1)):
INDEX('DS2025'!$G$5:$G$15,MATCH(W8,'DS2025'!$G$5:$G$15,1)+1)),
IF($X$4=Database!$A$5,
_xlfn.FORECAST.LINEAR(W8,
INDEX('DS2025'!$K$5:$K$15,MATCH(W8,'DS2025'!$J$5:$J$15,1)):
INDEX('DS2025'!$K$5:$K$15,MATCH(W8,'DS2025'!$J$5:$J$15,1)+1),
INDEX('DS2025'!$J$5:$J$15,MATCH(W8,'DS2025'!$J$5:$J$15,1)):
INDEX('DS2025'!$J$5:$J$15,MATCH(W8,'DS2025'!$J$5:$J$15,1)+1)),
IF($X$4=Database!$A$6,
_xlfn.FORECAST.LINEAR(W8,
INDEX('DS2025'!$N$5:$N$15,MATCH(W8,'DS2025'!$M$5:$M$15,1)):
INDEX('DS2025'!$N$5:$N$15,MATCH(W8,'DS2025'!$M$5:$M$15,1)+1),
INDEX('DS2025'!$M$5:$M$15,MATCH(W8,'DS2025'!$M$5:$M$15,1)):
INDEX('DS2025'!$M$5:$M$15,MATCH(W8,'DS2025'!$M$5:$M$15,1)+1)),
IF($X$4=Database!$A$7,
_xlfn.FORECAST.LINEAR(W8,
INDEX('DS2025'!$Q$5:$Q$15,MATCH(W8,'DS2025'!$P$5:$P$15,1)):
INDEX('DS2025'!$Q$5:$Q$15,MATCH(W8,'DS2025'!$P$5:$P$15,1)+1),
INDEX('DS2025'!$P$5:$P$15,MATCH(W8,'DS2025'!$P$5:$P$15,1)):
INDEX('DS2025'!$P$5:$P$15,MATCH(W8,'DS2025'!$P$5:$P$15,1)+1)),
IF($X$4=Database!$A$8,
_xlfn.FORECAST.LINEAR(W8,
INDEX('DS2025'!$T$5:$T$15,MATCH(W8,'DS2025'!$S$5:$S$15,1)):
INDEX('DS2025'!$T$5:$T$15,MATCH(W8,'DS2025'!$S$5:$S$15,1)+1),
INDEX('DS2025'!$S$5:$S$15,MATCH(W8,'DS2025'!$S$5:$S$15,1)):
INDEX('DS2025'!$S$5:$S$15,MATCH(W8,'DS2025'!$S$5:$S$15,1)+1)),
IF($X$4=Database!$A$9,
_xlfn.FORECAST.LINEAR(W8,
INDEX('DS2025'!$W$5:$W$15,MATCH(W8,'DS2025'!$V$5:$V$15,1)):
INDEX('DS2025'!$W$5:$W$15,MATCH(W8,'DS2025'!$V$5:$V$15,1)+1),
INDEX('DS2025'!$V$5:$V$15,MATCH(W8,'DS2025'!$V$5:$V$15,1)):
INDEX('DS2025'!$V$5:$V$15,MATCH(W8,'DS2025'!$V$5:$V$15,1)+1)),
IF($X$4=Database!$A$10,
_xlfn.FORECAST.LINEAR(W8,
INDEX('DS2025'!$Z$5:$Z$15,MATCH(W8,'DS2025'!$Y$5:$Y$15,1)):
INDEX('DS2025'!$Z$5:$Z$15,MATCH(W8,'DS2025'!$Y$5:$Y$15,1)+1),
INDEX('DS2025'!$Y$5:$Y$15,MATCH(W8,'DS2025'!$Y$5:$Y$15,1)):
INDEX('DS2025'!$Y$5:$Y$15,MATCH(W8,'DS2025'!$Y$5:$Y$15,1)+1)),
IF($X$4=Database!$A$11,
_xlfn.FORECAST.LINEAR(
W8,
INDEX('DS2025'!$B$21:$B$35,MATCH(W8,'DS2025'!$A$21:$A$35,1)):
INDEX('DS2025'!$B$21:$B$35,MATCH(W8,'DS2025'!$A$21:$A$35,1)+1),
INDEX('DS2025'!$A$21:$A$35,MATCH(W8,'DS2025'!$A$21:$A$35,1)):
INDEX('DS2025'!$A$21:$A$35,MATCH(W8,'DS2025'!$A$21:$A$35,1)+1)),
IF($X$4=Database!$A$12,
_xlfn.FORECAST.LINEAR(
W8,
INDEX('DS2025'!$E$21:$E$35,MATCH(W8,'DS2025'!$D$21:$D$35,1)):
INDEX('DS2025'!$E$21:$E$35,MATCH(W8,'DS2025'!$D$21:$D$35,1)+1),
INDEX('DS2025'!$D$21:$D$35,MATCH(W8,'DS2025'!$D$21:$D$35,1)):
INDEX('DS2025'!$D$21:$D$35,MATCH(W8,'DS2025'!$D$21:$D$35,1)+1)),
IF($X$4=Database!$A$13,
_xlfn.FORECAST.LINEAR(
W8,
INDEX('DS2025'!$H$21:$H$35,MATCH(W8,'DS2025'!$G$21:$G$35,1)):
INDEX('DS2025'!$H$21:$H$35,MATCH(W8,'DS2025'!$G$21:$G$35,1)+1),
INDEX('DS2025'!$G$21:$G$35,MATCH(W8,'DS2025'!$G$21:$G$35,1)):
INDEX('DS2025'!$G$21:$G$35,MATCH(W8,'DS2025'!$G$21:$G$35,1)+1)),
IF($X$4=Database!$A$14,
_xlfn.FORECAST.LINEAR(
W8,
INDEX('DS2025'!$K$21:$K$35,MATCH(W8,'DS2025'!$J$21:$J$35,1)):
INDEX('DS2025'!$K$21:$K$35,MATCH(W8,'DS2025'!$J$21:$J$35,1)+1),
INDEX('DS2025'!$J$21:$J$35,MATCH(W8,'DS2025'!$J$21:$J$35,1)):
INDEX('DS2025'!$J$21:$J$35,MATCH(W8,'DS2025'!$J$21:$J$35,1)+1)),
IF($X$4=Database!$A$15,
_xlfn.FORECAST.LINEAR(
W8,
INDEX('DS2025'!$N$21:$N$35,MATCH(W8,'DS2025'!$M$21:$M$35,1)):
INDEX('DS2025'!$N$21:$N$35,MATCH(W8,'DS2025'!$M$21:$M$35,1)+1),
INDEX('DS2025'!$M$21:$M$35,MATCH(W8,'DS2025'!$M$21:$M$35,1)):
INDEX('DS2025'!$M$21:$M$35,MATCH(W8,'DS2025'!$M$21:$M$35,1)+1)),
IF($X$4=Database!$A$16,
_xlfn.FORECAST.LINEAR(
W8,
INDEX('DS2025'!$Q$21:$Q$35,MATCH(W8,'DS2025'!$P$21:$P$35,1)):
INDEX('DS2025'!$Q$21:$Q$35,MATCH(W8,'DS2025'!$P$21:$P$35,1)+1),
INDEX('DS2025'!$P$21:$P$35,MATCH(W8,'DS2025'!$P$21:$P$35,1)):
INDEX('DS2025'!$P$21:$P$35,MATCH(W8,'DS2025'!$P$21:$P$35,1)+1)),
IF($X$4=Database!$A$17,
_xlfn.FORECAST.LINEAR(
W8,
INDEX('DS2025'!$T$21:$T$35,MATCH(W8,'DS2025'!$S$21:$S$35,1)):
INDEX('DS2025'!$T$21:$T$35,MATCH(W8,'DS2025'!$S$21:$S$35,1)+1),
INDEX('DS2025'!$S$21:$S$35,MATCH(W8,'DS2025'!$S$21:$S$35,1)):
INDEX('DS2025'!$S$21:$S$35,MATCH(W8,'DS2025'!$S$21:$S$35,1)+1)),
IF($X$4=Database!$A$18,
_xlfn.FORECAST.LINEAR(
W8,
INDEX('DS2025'!$W$21:$W$35,MATCH(W8,'DS2025'!$V$21:$V$35,1)):
INDEX('DS2025'!$W$21:$W$35,MATCH(W8,'DS2025'!$V$21:$V$35,1)+1),
INDEX('DS2025'!$V$21:$V$35,MATCH(W8,'DS2025'!$V$21:$V$35,1)):
INDEX('DS2025'!$V$21:$V$35,MATCH(W8,'DS2025'!$V$21:$V$35,1)+1)),
IF($X$4=Database!$A$19,
_xlfn.FORECAST.LINEAR(
W8,
INDEX('DS2025'!$Z$21:$Z$35,MATCH(W8,'DS2025'!$Y$21:$Y$35,1)):
INDEX('DS2025'!$Z$21:$Z$35,MATCH(W8,'DS2025'!$Y$21:$Y$35,1)+1),
INDEX('DS2025'!$Y$21:$Y$35,MATCH(W8,'DS2025'!$Y$21:$Y$35,1)):
INDEX('DS2025'!$Y$21:$Y$35,MATCH(W8,'DS2025'!$Y$21:$Y$35,1)+1)),
IF($X$4=Database!$A$20,
_xlfn.FORECAST.LINEAR(
W8,
INDEX('DS2025'!$AC$21:$AC$35,MATCH(W8,'DS2025'!$AB$21:$AB$35,1)):
INDEX('DS2025'!$AC$21:$AC$35,MATCH(W8,'DS2025'!$AB$21:$AB$35,1)+1),
INDEX('DS2025'!$AB$21:$AB$35,MATCH(W8,'DS2025'!$AB$21:$AB$35,1)):
INDEX('DS2025'!$AB$21:$AB$35,MATCH(W8,'DS2025'!$AB$21:$AB$35,1)+1))
)))))))))))))))))))</f>
        <v>-0.36104775044991</v>
      </c>
      <c r="Y8" s="98">
        <f t="shared" si="7"/>
        <v>117.06695224955008</v>
      </c>
      <c r="Z8" s="97">
        <f>'Data 110 C'!J9</f>
        <v>119.43899999999999</v>
      </c>
      <c r="AA8" s="98">
        <f>IF($AA$4=Database!$A$2,
_xlfn.FORECAST.LINEAR(Z8,
INDEX('DS2025'!$B$5:$B$15,MATCH(Z8,'DS2025'!$A$5:$A$15,1)):
INDEX('DS2025'!$B$5:$B$15,MATCH(Z8,'DS2025'!$A$5:$A$15,1)+1),
INDEX('DS2025'!$A$5:$A$15,MATCH(Z8,'DS2025'!$A$5:$A$15,1)):
INDEX('DS2025'!$A$5:$A$15,MATCH(Z8,'DS2025'!$A$5:$A$15,1)+1)),
IF($AA$4=Database!$A$3,
_xlfn.FORECAST.LINEAR(Z8,
INDEX('DS2025'!$E$5:$E$15,MATCH(Z8,'DS2025'!$D$5:$D$15,1)):
INDEX('DS2025'!$E$5:$E$15,MATCH(Z8,'DS2025'!$D$5:$D$15,1)+1),
INDEX('DS2025'!$D$5:$D$15,MATCH(Z8,'DS2025'!$D$5:$D$15,1)):
INDEX('DS2025'!$D$5:$D$15,MATCH(Z8,'DS2025'!$D$5:$D$15,1)+1)),
IF($AA$4=Database!$A$4,
_xlfn.FORECAST.LINEAR(Z8,
INDEX('DS2025'!$H$5:$H$15,MATCH(Z8,'DS2025'!$G$5:$G$15,1)):
INDEX('DS2025'!$H$5:$H$15,MATCH(Z8,'DS2025'!$G$5:$G$15,1)+1),
INDEX('DS2025'!$G$5:$G$15,MATCH(Z8,'DS2025'!$G$5:$G$15,1)):
INDEX('DS2025'!$G$5:$G$15,MATCH(Z8,'DS2025'!$G$5:$G$15,1)+1)),
IF($AA$4=Database!$A$5,
_xlfn.FORECAST.LINEAR(Z8,
INDEX('DS2025'!$K$5:$K$15,MATCH(Z8,'DS2025'!$J$5:$J$15,1)):
INDEX('DS2025'!$K$5:$K$15,MATCH(Z8,'DS2025'!$J$5:$J$15,1)+1),
INDEX('DS2025'!$J$5:$J$15,MATCH(Z8,'DS2025'!$J$5:$J$15,1)):
INDEX('DS2025'!$J$5:$J$15,MATCH(Z8,'DS2025'!$J$5:$J$15,1)+1)),
IF($AA$4=Database!$A$6,
_xlfn.FORECAST.LINEAR(Z8,
INDEX('DS2025'!$N$5:$N$15,MATCH(Z8,'DS2025'!$M$5:$M$15,1)):
INDEX('DS2025'!$N$5:$N$15,MATCH(Z8,'DS2025'!$M$5:$M$15,1)+1),
INDEX('DS2025'!$M$5:$M$15,MATCH(Z8,'DS2025'!$M$5:$M$15,1)):
INDEX('DS2025'!$M$5:$M$15,MATCH(Z8,'DS2025'!$M$5:$M$15,1)+1)),
IF($AA$4=Database!$A$7,
_xlfn.FORECAST.LINEAR(Z8,
INDEX('DS2025'!$Q$5:$Q$15,MATCH(Z8,'DS2025'!$P$5:$P$15,1)):
INDEX('DS2025'!$Q$5:$Q$15,MATCH(Z8,'DS2025'!$P$5:$P$15,1)+1),
INDEX('DS2025'!$P$5:$P$15,MATCH(Z8,'DS2025'!$P$5:$P$15,1)):
INDEX('DS2025'!$P$5:$P$15,MATCH(Z8,'DS2025'!$P$5:$P$15,1)+1)),
IF($AA$4=Database!$A$8,
_xlfn.FORECAST.LINEAR(Z8,
INDEX('DS2025'!$T$5:$T$15,MATCH(Z8,'DS2025'!$S$5:$S$15,1)):
INDEX('DS2025'!$T$5:$T$15,MATCH(Z8,'DS2025'!$S$5:$S$15,1)+1),
INDEX('DS2025'!$S$5:$S$15,MATCH(Z8,'DS2025'!$S$5:$S$15,1)):
INDEX('DS2025'!$S$5:$S$15,MATCH(Z8,'DS2025'!$S$5:$S$15,1)+1)),
IF($AA$4=Database!$A$9,
_xlfn.FORECAST.LINEAR(Z8,
INDEX('DS2025'!$W$5:$W$15,MATCH(Z8,'DS2025'!$V$5:$V$15,1)):
INDEX('DS2025'!$W$5:$W$15,MATCH(Z8,'DS2025'!$V$5:$V$15,1)+1),
INDEX('DS2025'!$V$5:$V$15,MATCH(Z8,'DS2025'!$V$5:$V$15,1)):
INDEX('DS2025'!$V$5:$V$15,MATCH(Z8,'DS2025'!$V$5:$V$15,1)+1)),
IF($AA$4=Database!$A$10,
_xlfn.FORECAST.LINEAR(Z8,
INDEX('DS2025'!$Z$5:$Z$15,MATCH(Z8,'DS2025'!$Y$5:$Y$15,1)):
INDEX('DS2025'!$Z$5:$Z$15,MATCH(Z8,'DS2025'!$Y$5:$Y$15,1)+1),
INDEX('DS2025'!$Y$5:$Y$15,MATCH(Z8,'DS2025'!$Y$5:$Y$15,1)):
INDEX('DS2025'!$Y$5:$Y$15,MATCH(Z8,'DS2025'!$Y$5:$Y$15,1)+1)),
IF($AA$4=Database!$A$11,
_xlfn.FORECAST.LINEAR(
Z8,
INDEX('DS2025'!$B$21:$B$35,MATCH(Z8,'DS2025'!$A$21:$A$35,1)):
INDEX('DS2025'!$B$21:$B$35,MATCH(Z8,'DS2025'!$A$21:$A$35,1)+1),
INDEX('DS2025'!$A$21:$A$35,MATCH(Z8,'DS2025'!$A$21:$A$35,1)):
INDEX('DS2025'!$A$21:$A$35,MATCH(Z8,'DS2025'!$A$21:$A$35,1)+1)),
IF($AA$4=Database!$A$12,
_xlfn.FORECAST.LINEAR(
Z8,
INDEX('DS2025'!$E$21:$E$35,MATCH(Z8,'DS2025'!$D$21:$D$35,1)):
INDEX('DS2025'!$E$21:$E$35,MATCH(Z8,'DS2025'!$D$21:$D$35,1)+1),
INDEX('DS2025'!$D$21:$D$35,MATCH(Z8,'DS2025'!$D$21:$D$35,1)):
INDEX('DS2025'!$D$21:$D$35,MATCH(Z8,'DS2025'!$D$21:$D$35,1)+1)),
IF($AA$4=Database!$A$13,
_xlfn.FORECAST.LINEAR(
Z8,
INDEX('DS2025'!$H$21:$H$35,MATCH(Z8,'DS2025'!$G$21:$G$35,1)):
INDEX('DS2025'!$H$21:$H$35,MATCH(Z8,'DS2025'!$G$21:$G$35,1)+1),
INDEX('DS2025'!$G$21:$G$35,MATCH(Z8,'DS2025'!$G$21:$G$35,1)):
INDEX('DS2025'!$G$21:$G$35,MATCH(Z8,'DS2025'!$G$21:$G$35,1)+1)),
IF($AA$4=Database!$A$14,
_xlfn.FORECAST.LINEAR(
Z8,
INDEX('DS2025'!$K$21:$K$35,MATCH(Z8,'DS2025'!$J$21:$J$35,1)):
INDEX('DS2025'!$K$21:$K$35,MATCH(Z8,'DS2025'!$J$21:$J$35,1)+1),
INDEX('DS2025'!$J$21:$J$35,MATCH(Z8,'DS2025'!$J$21:$J$35,1)):
INDEX('DS2025'!$J$21:$J$35,MATCH(Z8,'DS2025'!$J$21:$J$35,1)+1)),
IF($AA$4=Database!$A$15,
_xlfn.FORECAST.LINEAR(
Z8,
INDEX('DS2025'!$N$21:$N$35,MATCH(Z8,'DS2025'!$M$21:$M$35,1)):
INDEX('DS2025'!$N$21:$N$35,MATCH(Z8,'DS2025'!$M$21:$M$35,1)+1),
INDEX('DS2025'!$M$21:$M$35,MATCH(Z8,'DS2025'!$M$21:$M$35,1)):
INDEX('DS2025'!$M$21:$M$35,MATCH(Z8,'DS2025'!$M$21:$M$35,1)+1)),
IF($AA$4=Database!$A$16,
_xlfn.FORECAST.LINEAR(
Z8,
INDEX('DS2025'!$Q$21:$Q$35,MATCH(Z8,'DS2025'!$P$21:$P$35,1)):
INDEX('DS2025'!$Q$21:$Q$35,MATCH(Z8,'DS2025'!$P$21:$P$35,1)+1),
INDEX('DS2025'!$P$21:$P$35,MATCH(Z8,'DS2025'!$P$21:$P$35,1)):
INDEX('DS2025'!$P$21:$P$35,MATCH(Z8,'DS2025'!$P$21:$P$35,1)+1)),
IF($AA$4=Database!$A$17,
_xlfn.FORECAST.LINEAR(
Z8,
INDEX('DS2025'!$T$21:$T$35,MATCH(Z8,'DS2025'!$S$21:$S$35,1)):
INDEX('DS2025'!$T$21:$T$35,MATCH(Z8,'DS2025'!$S$21:$S$35,1)+1),
INDEX('DS2025'!$S$21:$S$35,MATCH(Z8,'DS2025'!$S$21:$S$35,1)):
INDEX('DS2025'!$S$21:$S$35,MATCH(Z8,'DS2025'!$S$21:$S$35,1)+1)),
IF($AA$4=Database!$A$18,
_xlfn.FORECAST.LINEAR(
Z8,
INDEX('DS2025'!$W$21:$W$35,MATCH(Z8,'DS2025'!$V$21:$V$35,1)):
INDEX('DS2025'!$W$21:$W$35,MATCH(Z8,'DS2025'!$V$21:$V$35,1)+1),
INDEX('DS2025'!$V$21:$V$35,MATCH(Z8,'DS2025'!$V$21:$V$35,1)):
INDEX('DS2025'!$V$21:$V$35,MATCH(Z8,'DS2025'!$V$21:$V$35,1)+1)),
IF($AA$4=Database!$A$19,
_xlfn.FORECAST.LINEAR(
Z8,
INDEX('DS2025'!$Z$21:$Z$35,MATCH(Z8,'DS2025'!$Y$21:$Y$35,1)):
INDEX('DS2025'!$Z$21:$Z$35,MATCH(Z8,'DS2025'!$Y$21:$Y$35,1)+1),
INDEX('DS2025'!$Y$21:$Y$35,MATCH(Z8,'DS2025'!$Y$21:$Y$35,1)):
INDEX('DS2025'!$Y$21:$Y$35,MATCH(Z8,'DS2025'!$Y$21:$Y$35,1)+1)),
IF($AA$4=Database!$A$20,
_xlfn.FORECAST.LINEAR(
Z8,
INDEX('DS2025'!$AC$21:$AC$35,MATCH(Z8,'DS2025'!$AB$21:$AB$35,1)):
INDEX('DS2025'!$AC$21:$AC$35,MATCH(Z8,'DS2025'!$AB$21:$AB$35,1)+1),
INDEX('DS2025'!$AB$21:$AB$35,MATCH(Z8,'DS2025'!$AB$21:$AB$35,1)):
INDEX('DS2025'!$AB$21:$AB$35,MATCH(Z8,'DS2025'!$AB$21:$AB$35,1)+1))
)))))))))))))))))))</f>
        <v>-0.36128902219556086</v>
      </c>
      <c r="AB8" s="97">
        <f t="shared" si="8"/>
        <v>119.07771097780443</v>
      </c>
      <c r="AC8" s="318">
        <f>'Data 110 C'!K9</f>
        <v>118</v>
      </c>
      <c r="AD8" s="42"/>
      <c r="AE8" s="42"/>
      <c r="AF8" s="42"/>
    </row>
    <row r="9" spans="1:61" ht="15" customHeight="1">
      <c r="A9" s="316">
        <v>3</v>
      </c>
      <c r="B9" s="316">
        <f>'Data 110 C'!B10</f>
        <v>119.568</v>
      </c>
      <c r="C9" s="98">
        <f>IF($C$4=Database!$A$2,
_xlfn.FORECAST.LINEAR(B9,
INDEX('DS2025'!$B$5:$B$15,MATCH(B9,'DS2025'!$A$5:$A$15,1)):
INDEX('DS2025'!$B$5:$B$15,MATCH(B9,'DS2025'!$A$5:$A$15,1)+1),
INDEX('DS2025'!$A$5:$A$15,MATCH(B9,'DS2025'!$A$5:$A$15,1)):
INDEX('DS2025'!$A$5:$A$15,MATCH(B9,'DS2025'!$A$5:$A$15,1)+1)),
IF($C$4=Database!$A$3,
_xlfn.FORECAST.LINEAR(B9,
INDEX('DS2025'!$E$5:$E$15,MATCH(B9,'DS2025'!$D$5:$D$15,1)):
INDEX('DS2025'!$E$5:$E$15,MATCH(B9,'DS2025'!$D$5:$D$15,1)+1),
INDEX('DS2025'!$D$5:$D$15,MATCH(B9,'DS2025'!$D$5:$D$15,1)):
INDEX('DS2025'!$D$5:$D$15,MATCH(B9,'DS2025'!$D$5:$D$15,1)+1)),
IF($C$4=Database!$A$4,
_xlfn.FORECAST.LINEAR(B9,
INDEX('DS2025'!$H$5:$H$15,MATCH(B9,'DS2025'!$G$5:$G$15,1)):
INDEX('DS2025'!$H$5:$H$15,MATCH(B9,'DS2025'!$G$5:$G$15,1)+1),
INDEX('DS2025'!$G$5:$G$15,MATCH(B9,'DS2025'!$G$5:$G$15,1)):
INDEX('DS2025'!$G$5:$G$15,MATCH(B9,'DS2025'!$G$5:$G$15,1)+1)),
IF($C$4=Database!$A$5,
_xlfn.FORECAST.LINEAR(B9,
INDEX('DS2025'!$K$5:$K$15,MATCH(B9,'DS2025'!$J$5:$J$15,1)):
INDEX('DS2025'!$K$5:$K$15,MATCH(B9,'DS2025'!$J$5:$J$15,1)+1),
INDEX('DS2025'!$J$5:$J$15,MATCH(B9,'DS2025'!$J$5:$J$15,1)):
INDEX('DS2025'!$J$5:$J$15,MATCH(B9,'DS2025'!$J$5:$J$15,1)+1)),
IF($C$4=Database!$A$6,
_xlfn.FORECAST.LINEAR(B9,
INDEX('DS2025'!$N$5:$N$15,MATCH(B9,'DS2025'!$M$5:$M$15,1)):
INDEX('DS2025'!$N$5:$N$15,MATCH(B9,'DS2025'!$M$5:$M$15,1)+1),
INDEX('DS2025'!$M$5:$M$15,MATCH(B9,'DS2025'!$M$5:$M$15,1)):
INDEX('DS2025'!$M$5:$M$15,MATCH(B9,'DS2025'!$M$5:$M$15,1)+1)),
IF($C$4=Database!$A$7,
_xlfn.FORECAST.LINEAR(B9,
INDEX('DS2025'!$Q$5:$Q$15,MATCH(B9,'DS2025'!$P$5:$P$15,1)):
INDEX('DS2025'!$Q$5:$Q$15,MATCH(B9,'DS2025'!$P$5:$P$15,1)+1),
INDEX('DS2025'!$P$5:$P$15,MATCH(B9,'DS2025'!$P$5:$P$15,1)):
INDEX('DS2025'!$P$5:$P$15,MATCH(B9,'DS2025'!$P$5:$P$15,1)+1)),
IF($C$4=Database!$A$8,
_xlfn.FORECAST.LINEAR(B9,
INDEX('DS2025'!$T$5:$T$15,MATCH(B9,'DS2025'!$S$5:$S$15,1)):
INDEX('DS2025'!$T$5:$T$15,MATCH(B9,'DS2025'!$S$5:$S$15,1)+1),
INDEX('DS2025'!$S$5:$S$15,MATCH(B9,'DS2025'!$S$5:$S$15,1)):
INDEX('DS2025'!$S$5:$S$15,MATCH(B9,'DS2025'!$S$5:$S$15,1)+1)),
IF($C$4=Database!$A$9,
_xlfn.FORECAST.LINEAR(B9,
INDEX('DS2025'!$W$5:$W$15,MATCH(B9,'DS2025'!$V$5:$V$15,1)):
INDEX('DS2025'!$W$5:$W$15,MATCH(B9,'DS2025'!$V$5:$V$15,1)+1),
INDEX('DS2025'!$V$5:$V$15,MATCH(B9,'DS2025'!$V$5:$V$15,1)):
INDEX('DS2025'!$V$5:$V$15,MATCH(B9,'DS2025'!$V$5:$V$15,1)+1)),
IF($C$4=Database!$A$10,
_xlfn.FORECAST.LINEAR(B9,
INDEX('DS2025'!$Z$5:$Z$15,MATCH(B9,'DS2025'!$Y$5:$Y$15,1)):
INDEX('DS2025'!$Z$5:$Z$15,MATCH(B9,'DS2025'!$Y$5:$Y$15,1)+1),
INDEX('DS2025'!$Y$5:$Y$15,MATCH(B9,'DS2025'!$Y$5:$Y$15,1)):
INDEX('DS2025'!$Y$5:$Y$15,MATCH(B9,'DS2025'!$Y$5:$Y$15,1)+1)),
IF($C$4=Database!$A$11,
_xlfn.FORECAST.LINEAR(
B9,
INDEX('DS2025'!$B$21:$B$35,MATCH(B9,'DS2025'!$A$21:$A$35,1)):
INDEX('DS2025'!$B$21:$B$35,MATCH(B9,'DS2025'!$A$21:$A$35,1)+1),
INDEX('DS2025'!$A$21:$A$35,MATCH(B9,'DS2025'!$A$21:$A$35,1)):
INDEX('DS2025'!$A$21:$A$35,MATCH(B9,'DS2025'!$A$21:$A$35,1)+1)),
IF($C$4=Database!$A$12,
_xlfn.FORECAST.LINEAR(
B9,
INDEX('DS2025'!$E$21:$E$35,MATCH(B9,'DS2025'!$D$21:$D$35,1)):
INDEX('DS2025'!$E$21:$E$35,MATCH(B9,'DS2025'!$D$21:$D$35,1)+1),
INDEX('DS2025'!$D$21:$D$35,MATCH(B9,'DS2025'!$D$21:$D$35,1)):
INDEX('DS2025'!$D$21:$D$35,MATCH(B9,'DS2025'!$D$21:$D$35,1)+1)),
IF($C$4=Database!$A$13,
_xlfn.FORECAST.LINEAR(
B9,
INDEX('DS2025'!$H$21:$H$35,MATCH(B9,'DS2025'!$G$21:$G$35,1)):
INDEX('DS2025'!$H$21:$H$35,MATCH(B9,'DS2025'!$G$21:$G$35,1)+1),
INDEX('DS2025'!$G$21:$G$35,MATCH(B9,'DS2025'!$G$21:$G$35,1)):
INDEX('DS2025'!$G$21:$G$35,MATCH(B9,'DS2025'!$G$21:$G$35,1)+1)),
IF($C$4=Database!$A$14,
_xlfn.FORECAST.LINEAR(
B9,
INDEX('DS2025'!$K$21:$K$35,MATCH(B9,'DS2025'!$J$21:$J$35,1)):
INDEX('DS2025'!$K$21:$K$35,MATCH(B9,'DS2025'!$J$21:$J$35,1)+1),
INDEX('DS2025'!$J$21:$J$35,MATCH(B9,'DS2025'!$J$21:$J$35,1)):
INDEX('DS2025'!$J$21:$J$35,MATCH(B9,'DS2025'!$J$21:$J$35,1)+1)),
IF($C$4=Database!$A$15,
_xlfn.FORECAST.LINEAR(
B9,
INDEX('DS2025'!$N$21:$N$35,MATCH(B9,'DS2025'!$M$21:$M$35,1)):
INDEX('DS2025'!$N$21:$N$35,MATCH(B9,'DS2025'!$M$21:$M$35,1)+1),
INDEX('DS2025'!$M$21:$M$35,MATCH(B9,'DS2025'!$M$21:$M$35,1)):
INDEX('DS2025'!$M$21:$M$35,MATCH(B9,'DS2025'!$M$21:$M$35,1)+1)),
IF($C$4=Database!$A$16,
_xlfn.FORECAST.LINEAR(
B9,
INDEX('DS2025'!$Q$21:$Q$35,MATCH(B9,'DS2025'!$P$21:$P$35,1)):
INDEX('DS2025'!$Q$21:$Q$35,MATCH(B9,'DS2025'!$P$21:$P$35,1)+1),
INDEX('DS2025'!$P$21:$P$35,MATCH(B9,'DS2025'!$P$21:$P$35,1)):
INDEX('DS2025'!$P$21:$P$35,MATCH(B9,'DS2025'!$P$21:$P$35,1)+1)),
IF($C$4=Database!$A$17,
_xlfn.FORECAST.LINEAR(
B9,
INDEX('DS2025'!$T$21:$T$35,MATCH(B9,'DS2025'!$S$21:$S$35,1)):
INDEX('DS2025'!$T$21:$T$35,MATCH(B9,'DS2025'!$S$21:$S$35,1)+1),
INDEX('DS2025'!$S$21:$S$35,MATCH(B9,'DS2025'!$S$21:$S$35,1)):
INDEX('DS2025'!$S$21:$S$35,MATCH(B9,'DS2025'!$S$21:$S$35,1)+1)),
IF($C$4=Database!$A$18,
_xlfn.FORECAST.LINEAR(
B9,
INDEX('DS2025'!$W$21:$W$35,MATCH(B9,'DS2025'!$V$21:$V$35,1)):
INDEX('DS2025'!$W$21:$W$35,MATCH(B9,'DS2025'!$V$21:$V$35,1)+1),
INDEX('DS2025'!$V$21:$V$35,MATCH(B9,'DS2025'!$V$21:$V$35,1)):
INDEX('DS2025'!$V$21:$V$35,MATCH(B9,'DS2025'!$V$21:$V$35,1)+1)),
IF($C$4=Database!$A$19,
_xlfn.FORECAST.LINEAR(
B9,
INDEX('DS2025'!$Z$21:$Z$35,MATCH(B9,'DS2025'!$Y$21:$Y$35,1)):
INDEX('DS2025'!$Z$21:$Z$35,MATCH(B9,'DS2025'!$Y$21:$Y$35,1)+1),
INDEX('DS2025'!$Y$21:$Y$35,MATCH(B9,'DS2025'!$Y$21:$Y$35,1)):
INDEX('DS2025'!$Y$21:$Y$35,MATCH(B9,'DS2025'!$Y$21:$Y$35,1)+1)),
IF($C$4=Database!$A$20,
_xlfn.FORECAST.LINEAR(
B9,
INDEX('DS2025'!$AC$21:$AC$35,MATCH(B9,'DS2025'!$AB$21:$AB$35,1)):
INDEX('DS2025'!$AC$21:$AC$35,MATCH(B9,'DS2025'!$AB$21:$AB$35,1)+1),
INDEX('DS2025'!$AB$21:$AB$35,MATCH(B9,'DS2025'!$AB$21:$AB$35,1)):
INDEX('DS2025'!$AB$21:$AB$35,MATCH(B9,'DS2025'!$AB$21:$AB$35,1)+1))
)))))))))))))))))))</f>
        <v>-0.36130449910017992</v>
      </c>
      <c r="D9" s="98">
        <f t="shared" si="0"/>
        <v>119.20669550089981</v>
      </c>
      <c r="E9" s="98">
        <f>'Data 110 C'!C10</f>
        <v>120.699</v>
      </c>
      <c r="F9" s="98">
        <f>IF($F$4=Database!$A$2,
_xlfn.FORECAST.LINEAR(E9,
INDEX('DS2025'!$B$5:$B$15,MATCH(E9,'DS2025'!$A$5:$A$15,1)):
INDEX('DS2025'!$B$5:$B$15,MATCH(E9,'DS2025'!$A$5:$A$15,1)+1),
INDEX('DS2025'!$A$5:$A$15,MATCH(E9,'DS2025'!$A$5:$A$15,1)):
INDEX('DS2025'!$A$5:$A$15,MATCH(E9,'DS2025'!$A$5:$A$15,1)+1)),
IF($F$4=Database!$A$3,
_xlfn.FORECAST.LINEAR(E9,
INDEX('DS2025'!$E$5:$E$15,MATCH(E9,'DS2025'!$D$5:$D$15,1)):
INDEX('DS2025'!$E$5:$E$15,MATCH(E9,'DS2025'!$D$5:$D$15,1)+1),
INDEX('DS2025'!$D$5:$D$15,MATCH(E9,'DS2025'!$D$5:$D$15,1)):
INDEX('DS2025'!$D$5:$D$15,MATCH(E9,'DS2025'!$D$5:$D$15,1)+1)),
IF($F$4=Database!$A$4,
_xlfn.FORECAST.LINEAR(E9,
INDEX('DS2025'!$H$5:$H$15,MATCH(E9,'DS2025'!$G$5:$G$15,1)):
INDEX('DS2025'!$H$5:$H$15,MATCH(E9,'DS2025'!$G$5:$G$15,1)+1),
INDEX('DS2025'!$G$5:$G$15,MATCH(E9,'DS2025'!$G$5:$G$15,1)):
INDEX('DS2025'!$G$5:$G$15,MATCH(E9,'DS2025'!$G$5:$G$15,1)+1)),
IF($F$4=Database!$A$5,
_xlfn.FORECAST.LINEAR(E9,
INDEX('DS2025'!$K$5:$K$15,MATCH(E9,'DS2025'!$J$5:$J$15,1)):
INDEX('DS2025'!$K$5:$K$15,MATCH(E9,'DS2025'!$J$5:$J$15,1)+1),
INDEX('DS2025'!$J$5:$J$15,MATCH(E9,'DS2025'!$J$5:$J$15,1)):
INDEX('DS2025'!$J$5:$J$15,MATCH(E9,'DS2025'!$J$5:$J$15,1)+1)),
IF($F$4=Database!$A$6,
_xlfn.FORECAST.LINEAR(E9,
INDEX('DS2025'!$N$5:$N$15,MATCH(E9,'DS2025'!$M$5:$M$15,1)):
INDEX('DS2025'!$N$5:$N$15,MATCH(E9,'DS2025'!$M$5:$M$15,1)+1),
INDEX('DS2025'!$M$5:$M$15,MATCH(E9,'DS2025'!$M$5:$M$15,1)):
INDEX('DS2025'!$M$5:$M$15,MATCH(E9,'DS2025'!$M$5:$M$15,1)+1)),
IF($F$4=Database!$A$7,
_xlfn.FORECAST.LINEAR(E9,
INDEX('DS2025'!$Q$5:$Q$15,MATCH(E9,'DS2025'!$P$5:$P$15,1)):
INDEX('DS2025'!$Q$5:$Q$15,MATCH(E9,'DS2025'!$P$5:$P$15,1)+1),
INDEX('DS2025'!$P$5:$P$15,MATCH(E9,'DS2025'!$P$5:$P$15,1)):
INDEX('DS2025'!$P$5:$P$15,MATCH(E9,'DS2025'!$P$5:$P$15,1)+1)),
IF($F$4=Database!$A$8,
_xlfn.FORECAST.LINEAR(E9,
INDEX('DS2025'!$T$5:$T$15,MATCH(E9,'DS2025'!$S$5:$S$15,1)):
INDEX('DS2025'!$T$5:$T$15,MATCH(E9,'DS2025'!$S$5:$S$15,1)+1),
INDEX('DS2025'!$S$5:$S$15,MATCH(E9,'DS2025'!$S$5:$S$15,1)):
INDEX('DS2025'!$S$5:$S$15,MATCH(E9,'DS2025'!$S$5:$S$15,1)+1)),
IF($F$4=Database!$A$9,
_xlfn.FORECAST.LINEAR(E9,
INDEX('DS2025'!$W$5:$W$15,MATCH(E9,'DS2025'!$V$5:$V$15,1)):
INDEX('DS2025'!$W$5:$W$15,MATCH(E9,'DS2025'!$V$5:$V$15,1)+1),
INDEX('DS2025'!$V$5:$V$15,MATCH(E9,'DS2025'!$V$5:$V$15,1)):
INDEX('DS2025'!$V$5:$V$15,MATCH(E9,'DS2025'!$V$5:$V$15,1)+1)),
IF($F$4=Database!$A$10,
_xlfn.FORECAST.LINEAR(E9,
INDEX('DS2025'!$Z$5:$Z$15,MATCH(E9,'DS2025'!$Y$5:$Y$15,1)):
INDEX('DS2025'!$Z$5:$Z$15,MATCH(E9,'DS2025'!$Y$5:$Y$15,1)+1),
INDEX('DS2025'!$Y$5:$Y$15,MATCH(E9,'DS2025'!$Y$5:$Y$15,1)):
INDEX('DS2025'!$Y$5:$Y$15,MATCH(E9,'DS2025'!$Y$5:$Y$15,1)+1)),
IF($F$4=Database!$A$11,
_xlfn.FORECAST.LINEAR(
E9,
INDEX('DS2025'!$B$21:$B$35,MATCH(E9,'DS2025'!$A$21:$A$35,1)):
INDEX('DS2025'!$B$21:$B$35,MATCH(E9,'DS2025'!$A$21:$A$35,1)+1),
INDEX('DS2025'!$A$21:$A$35,MATCH(E9,'DS2025'!$A$21:$A$35,1)):
INDEX('DS2025'!$A$21:$A$35,MATCH(E9,'DS2025'!$A$21:$A$35,1)+1)),
IF($F$4=Database!$A$12,
_xlfn.FORECAST.LINEAR(
E9,
INDEX('DS2025'!$E$21:$E$35,MATCH(E9,'DS2025'!$D$21:$D$35,1)):
INDEX('DS2025'!$E$21:$E$35,MATCH(E9,'DS2025'!$D$21:$D$35,1)+1),
INDEX('DS2025'!$D$21:$D$35,MATCH(E9,'DS2025'!$D$21:$D$35,1)):
INDEX('DS2025'!$D$21:$D$35,MATCH(E9,'DS2025'!$D$21:$D$35,1)+1)),
IF($F$4=Database!$A$13,
_xlfn.FORECAST.LINEAR(
E9,
INDEX('DS2025'!$H$21:$H$35,MATCH(E9,'DS2025'!$G$21:$G$35,1)):
INDEX('DS2025'!$H$21:$H$35,MATCH(E9,'DS2025'!$G$21:$G$35,1)+1),
INDEX('DS2025'!$G$21:$G$35,MATCH(E9,'DS2025'!$G$21:$G$35,1)):
INDEX('DS2025'!$G$21:$G$35,MATCH(E9,'DS2025'!$G$21:$G$35,1)+1)),
IF($F$4=Database!$A$14,
_xlfn.FORECAST.LINEAR(
E9,
INDEX('DS2025'!$K$21:$K$35,MATCH(E9,'DS2025'!$J$21:$J$35,1)):
INDEX('DS2025'!$K$21:$K$35,MATCH(E9,'DS2025'!$J$21:$J$35,1)+1),
INDEX('DS2025'!$J$21:$J$35,MATCH(E9,'DS2025'!$J$21:$J$35,1)):
INDEX('DS2025'!$J$21:$J$35,MATCH(E9,'DS2025'!$J$21:$J$35,1)+1)),
IF($F$4=Database!$A$15,
_xlfn.FORECAST.LINEAR(
E9,
INDEX('DS2025'!$N$21:$N$35,MATCH(E9,'DS2025'!$M$21:$M$35,1)):
INDEX('DS2025'!$N$21:$N$35,MATCH(E9,'DS2025'!$M$21:$M$35,1)+1),
INDEX('DS2025'!$M$21:$M$35,MATCH(E9,'DS2025'!$M$21:$M$35,1)):
INDEX('DS2025'!$M$21:$M$35,MATCH(E9,'DS2025'!$M$21:$M$35,1)+1)),
IF($F$4=Database!$A$16,
_xlfn.FORECAST.LINEAR(
E9,
INDEX('DS2025'!$Q$21:$Q$35,MATCH(E9,'DS2025'!$P$21:$P$35,1)):
INDEX('DS2025'!$Q$21:$Q$35,MATCH(E9,'DS2025'!$P$21:$P$35,1)+1),
INDEX('DS2025'!$P$21:$P$35,MATCH(E9,'DS2025'!$P$21:$P$35,1)):
INDEX('DS2025'!$P$21:$P$35,MATCH(E9,'DS2025'!$P$21:$P$35,1)+1)),
IF($F$4=Database!$A$17,
_xlfn.FORECAST.LINEAR(
E9,
INDEX('DS2025'!$T$21:$T$35,MATCH(E9,'DS2025'!$S$21:$S$35,1)):
INDEX('DS2025'!$T$21:$T$35,MATCH(E9,'DS2025'!$S$21:$S$35,1)+1),
INDEX('DS2025'!$S$21:$S$35,MATCH(E9,'DS2025'!$S$21:$S$35,1)):
INDEX('DS2025'!$S$21:$S$35,MATCH(E9,'DS2025'!$S$21:$S$35,1)+1)),
IF($F$4=Database!$A$18,
_xlfn.FORECAST.LINEAR(
E9,
INDEX('DS2025'!$W$21:$W$35,MATCH(E9,'DS2025'!$V$21:$V$35,1)):
INDEX('DS2025'!$W$21:$W$35,MATCH(E9,'DS2025'!$V$21:$V$35,1)+1),
INDEX('DS2025'!$V$21:$V$35,MATCH(E9,'DS2025'!$V$21:$V$35,1)):
INDEX('DS2025'!$V$21:$V$35,MATCH(E9,'DS2025'!$V$21:$V$35,1)+1)),
IF($F$4=Database!$A$19,
_xlfn.FORECAST.LINEAR(
E9,
INDEX('DS2025'!$Z$21:$Z$35,MATCH(E9,'DS2025'!$Y$21:$Y$35,1)):
INDEX('DS2025'!$Z$21:$Z$35,MATCH(E9,'DS2025'!$Y$21:$Y$35,1)+1),
INDEX('DS2025'!$Y$21:$Y$35,MATCH(E9,'DS2025'!$Y$21:$Y$35,1)):
INDEX('DS2025'!$Y$21:$Y$35,MATCH(E9,'DS2025'!$Y$21:$Y$35,1)+1)),
IF($F$4=Database!$A$20,
_xlfn.FORECAST.LINEAR(
E9,
INDEX('DS2025'!$AC$21:$AC$35,MATCH(E9,'DS2025'!$AB$21:$AB$35,1)):
INDEX('DS2025'!$AC$21:$AC$35,MATCH(E9,'DS2025'!$AB$21:$AB$35,1)+1),
INDEX('DS2025'!$AB$21:$AB$35,MATCH(E9,'DS2025'!$AB$21:$AB$35,1)):
INDEX('DS2025'!$AB$21:$AB$35,MATCH(E9,'DS2025'!$AB$21:$AB$35,1)+1))
)))))))))))))))))))</f>
        <v>-0.36144019196160765</v>
      </c>
      <c r="G9" s="98">
        <f t="shared" si="1"/>
        <v>120.33755980803839</v>
      </c>
      <c r="H9" s="98">
        <f>'Data 110 C'!D10</f>
        <v>119.26300000000001</v>
      </c>
      <c r="I9" s="98">
        <f>IF($I$4=Database!$A$2,
_xlfn.FORECAST.LINEAR(H9,
INDEX('DS2025'!$B$5:$B$15,MATCH(H9,'DS2025'!$A$5:$A$15,1)):
INDEX('DS2025'!$B$5:$B$15,MATCH(H9,'DS2025'!$A$5:$A$15,1)+1),
INDEX('DS2025'!$A$5:$A$15,MATCH(H9,'DS2025'!$A$5:$A$15,1)):
INDEX('DS2025'!$A$5:$A$15,MATCH(H9,'DS2025'!$A$5:$A$15,1)+1)),
IF($I$4=Database!$A$3,
_xlfn.FORECAST.LINEAR(H9,
INDEX('DS2025'!$E$5:$E$15,MATCH(H9,'DS2025'!$D$5:$D$15,1)):
INDEX('DS2025'!$E$5:$E$15,MATCH(H9,'DS2025'!$D$5:$D$15,1)+1),
INDEX('DS2025'!$D$5:$D$15,MATCH(H9,'DS2025'!$D$5:$D$15,1)):
INDEX('DS2025'!$D$5:$D$15,MATCH(H9,'DS2025'!$D$5:$D$15,1)+1)),
IF($I$4=Database!$A$4,
_xlfn.FORECAST.LINEAR(H9,
INDEX('DS2025'!$H$5:$H$15,MATCH(H9,'DS2025'!$G$5:$G$15,1)):
INDEX('DS2025'!$H$5:$H$15,MATCH(H9,'DS2025'!$G$5:$G$15,1)+1),
INDEX('DS2025'!$G$5:$G$15,MATCH(H9,'DS2025'!$G$5:$G$15,1)):
INDEX('DS2025'!$G$5:$G$15,MATCH(H9,'DS2025'!$G$5:$G$15,1)+1)),
IF($I$4=Database!$A$5,
_xlfn.FORECAST.LINEAR(H9,
INDEX('DS2025'!$K$5:$K$15,MATCH(H9,'DS2025'!$J$5:$J$15,1)):
INDEX('DS2025'!$K$5:$K$15,MATCH(H9,'DS2025'!$J$5:$J$15,1)+1),
INDEX('DS2025'!$J$5:$J$15,MATCH(H9,'DS2025'!$J$5:$J$15,1)):
INDEX('DS2025'!$J$5:$J$15,MATCH(H9,'DS2025'!$J$5:$J$15,1)+1)),
IF($I$4=Database!$A$6,
_xlfn.FORECAST.LINEAR(H9,
INDEX('DS2025'!$N$5:$N$15,MATCH(H9,'DS2025'!$M$5:$M$15,1)):
INDEX('DS2025'!$N$5:$N$15,MATCH(H9,'DS2025'!$M$5:$M$15,1)+1),
INDEX('DS2025'!$M$5:$M$15,MATCH(H9,'DS2025'!$M$5:$M$15,1)):
INDEX('DS2025'!$M$5:$M$15,MATCH(H9,'DS2025'!$M$5:$M$15,1)+1)),
IF($I$4=Database!$A$7,
_xlfn.FORECAST.LINEAR(H9,
INDEX('DS2025'!$Q$5:$Q$15,MATCH(H9,'DS2025'!$P$5:$P$15,1)):
INDEX('DS2025'!$Q$5:$Q$15,MATCH(H9,'DS2025'!$P$5:$P$15,1)+1),
INDEX('DS2025'!$P$5:$P$15,MATCH(H9,'DS2025'!$P$5:$P$15,1)):
INDEX('DS2025'!$P$5:$P$15,MATCH(H9,'DS2025'!$P$5:$P$15,1)+1)),
IF($I$4=Database!$A$8,
_xlfn.FORECAST.LINEAR(H9,
INDEX('DS2025'!$T$5:$T$15,MATCH(H9,'DS2025'!$S$5:$S$15,1)):
INDEX('DS2025'!$T$5:$T$15,MATCH(H9,'DS2025'!$S$5:$S$15,1)+1),
INDEX('DS2025'!$S$5:$S$15,MATCH(H9,'DS2025'!$S$5:$S$15,1)):
INDEX('DS2025'!$S$5:$S$15,MATCH(H9,'DS2025'!$S$5:$S$15,1)+1)),
IF($I$4=Database!$A$9,
_xlfn.FORECAST.LINEAR(H9,
INDEX('DS2025'!$W$5:$W$15,MATCH(H9,'DS2025'!$V$5:$V$15,1)):
INDEX('DS2025'!$W$5:$W$15,MATCH(H9,'DS2025'!$V$5:$V$15,1)+1),
INDEX('DS2025'!$V$5:$V$15,MATCH(H9,'DS2025'!$V$5:$V$15,1)):
INDEX('DS2025'!$V$5:$V$15,MATCH(H9,'DS2025'!$V$5:$V$15,1)+1)),
IF($I$4=Database!$A$10,
_xlfn.FORECAST.LINEAR(H9,
INDEX('DS2025'!$Z$5:$Z$15,MATCH(H9,'DS2025'!$Y$5:$Y$15,1)):
INDEX('DS2025'!$Z$5:$Z$15,MATCH(H9,'DS2025'!$Y$5:$Y$15,1)+1),
INDEX('DS2025'!$Y$5:$Y$15,MATCH(H9,'DS2025'!$Y$5:$Y$15,1)):
INDEX('DS2025'!$Y$5:$Y$15,MATCH(H9,'DS2025'!$Y$5:$Y$15,1)+1)),
IF($I$4=Database!$A$11,
_xlfn.FORECAST.LINEAR(
H9,
INDEX('DS2025'!$B$21:$B$35,MATCH(H9,'DS2025'!$A$21:$A$35,1)):
INDEX('DS2025'!$B$21:$B$35,MATCH(H9,'DS2025'!$A$21:$A$35,1)+1),
INDEX('DS2025'!$A$21:$A$35,MATCH(H9,'DS2025'!$A$21:$A$35,1)):
INDEX('DS2025'!$A$21:$A$35,MATCH(H9,'DS2025'!$A$21:$A$35,1)+1)),
IF($I$4=Database!$A$12,
_xlfn.FORECAST.LINEAR(
H9,
INDEX('DS2025'!$E$21:$E$35,MATCH(H9,'DS2025'!$D$21:$D$35,1)):
INDEX('DS2025'!$E$21:$E$35,MATCH(H9,'DS2025'!$D$21:$D$35,1)+1),
INDEX('DS2025'!$D$21:$D$35,MATCH(H9,'DS2025'!$D$21:$D$35,1)):
INDEX('DS2025'!$D$21:$D$35,MATCH(H9,'DS2025'!$D$21:$D$35,1)+1)),
IF($I$4=Database!$A$13,
_xlfn.FORECAST.LINEAR(
H9,
INDEX('DS2025'!$H$21:$H$35,MATCH(H9,'DS2025'!$G$21:$G$35,1)):
INDEX('DS2025'!$H$21:$H$35,MATCH(H9,'DS2025'!$G$21:$G$35,1)+1),
INDEX('DS2025'!$G$21:$G$35,MATCH(H9,'DS2025'!$G$21:$G$35,1)):
INDEX('DS2025'!$G$21:$G$35,MATCH(H9,'DS2025'!$G$21:$G$35,1)+1)),
IF($I$4=Database!$A$14,
_xlfn.FORECAST.LINEAR(
H9,
INDEX('DS2025'!$K$21:$K$35,MATCH(H9,'DS2025'!$J$21:$J$35,1)):
INDEX('DS2025'!$K$21:$K$35,MATCH(H9,'DS2025'!$J$21:$J$35,1)+1),
INDEX('DS2025'!$J$21:$J$35,MATCH(H9,'DS2025'!$J$21:$J$35,1)):
INDEX('DS2025'!$J$21:$J$35,MATCH(H9,'DS2025'!$J$21:$J$35,1)+1)),
IF($I$4=Database!$A$15,
_xlfn.FORECAST.LINEAR(
H9,
INDEX('DS2025'!$N$21:$N$35,MATCH(H9,'DS2025'!$M$21:$M$35,1)):
INDEX('DS2025'!$N$21:$N$35,MATCH(H9,'DS2025'!$M$21:$M$35,1)+1),
INDEX('DS2025'!$M$21:$M$35,MATCH(H9,'DS2025'!$M$21:$M$35,1)):
INDEX('DS2025'!$M$21:$M$35,MATCH(H9,'DS2025'!$M$21:$M$35,1)+1)),
IF($I$4=Database!$A$16,
_xlfn.FORECAST.LINEAR(
H9,
INDEX('DS2025'!$Q$21:$Q$35,MATCH(H9,'DS2025'!$P$21:$P$35,1)):
INDEX('DS2025'!$Q$21:$Q$35,MATCH(H9,'DS2025'!$P$21:$P$35,1)+1),
INDEX('DS2025'!$P$21:$P$35,MATCH(H9,'DS2025'!$P$21:$P$35,1)):
INDEX('DS2025'!$P$21:$P$35,MATCH(H9,'DS2025'!$P$21:$P$35,1)+1)),
IF($I$4=Database!$A$17,
_xlfn.FORECAST.LINEAR(
H9,
INDEX('DS2025'!$T$21:$T$35,MATCH(H9,'DS2025'!$S$21:$S$35,1)):
INDEX('DS2025'!$T$21:$T$35,MATCH(H9,'DS2025'!$S$21:$S$35,1)+1),
INDEX('DS2025'!$S$21:$S$35,MATCH(H9,'DS2025'!$S$21:$S$35,1)):
INDEX('DS2025'!$S$21:$S$35,MATCH(H9,'DS2025'!$S$21:$S$35,1)+1)),
IF($I$4=Database!$A$18,
_xlfn.FORECAST.LINEAR(
H9,
INDEX('DS2025'!$W$21:$W$35,MATCH(H9,'DS2025'!$V$21:$V$35,1)):
INDEX('DS2025'!$W$21:$W$35,MATCH(H9,'DS2025'!$V$21:$V$35,1)+1),
INDEX('DS2025'!$V$21:$V$35,MATCH(H9,'DS2025'!$V$21:$V$35,1)):
INDEX('DS2025'!$V$21:$V$35,MATCH(H9,'DS2025'!$V$21:$V$35,1)+1)),
IF($I$4=Database!$A$19,
_xlfn.FORECAST.LINEAR(
H9,
INDEX('DS2025'!$Z$21:$Z$35,MATCH(H9,'DS2025'!$Y$21:$Y$35,1)):
INDEX('DS2025'!$Z$21:$Z$35,MATCH(H9,'DS2025'!$Y$21:$Y$35,1)+1),
INDEX('DS2025'!$Y$21:$Y$35,MATCH(H9,'DS2025'!$Y$21:$Y$35,1)):
INDEX('DS2025'!$Y$21:$Y$35,MATCH(H9,'DS2025'!$Y$21:$Y$35,1)+1)),
IF($I$4=Database!$A$20,
_xlfn.FORECAST.LINEAR(
H9,
INDEX('DS2025'!$AC$21:$AC$35,MATCH(H9,'DS2025'!$AB$21:$AB$35,1)):
INDEX('DS2025'!$AC$21:$AC$35,MATCH(H9,'DS2025'!$AB$21:$AB$35,1)+1),
INDEX('DS2025'!$AB$21:$AB$35,MATCH(H9,'DS2025'!$AB$21:$AB$35,1)):
INDEX('DS2025'!$AB$21:$AB$35,MATCH(H9,'DS2025'!$AB$21:$AB$35,1)+1))
)))))))))))))))))))</f>
        <v>-0.26143735790355394</v>
      </c>
      <c r="J9" s="98">
        <f t="shared" si="2"/>
        <v>119.00156264209645</v>
      </c>
      <c r="K9" s="98">
        <f>'Data 110 C'!E10</f>
        <v>119.759</v>
      </c>
      <c r="L9" s="98">
        <f>IF($L$4=Database!$A$2,
_xlfn.FORECAST.LINEAR(K9,
INDEX('DS2025'!$B$5:$B$15,MATCH(K9,'DS2025'!$A$5:$A$15,1)):
INDEX('DS2025'!$B$5:$B$15,MATCH(K9,'DS2025'!$A$5:$A$15,1)+1),
INDEX('DS2025'!$A$5:$A$15,MATCH(K9,'DS2025'!$A$5:$A$15,1)):
INDEX('DS2025'!$A$5:$A$15,MATCH(K9,'DS2025'!$A$5:$A$15,1)+1)),
IF($L$4=Database!$A$3,
_xlfn.FORECAST.LINEAR(K9,
INDEX('DS2025'!$E$5:$E$15,MATCH(K9,'DS2025'!$D$5:$D$15,1)):
INDEX('DS2025'!$E$5:$E$15,MATCH(K9,'DS2025'!$D$5:$D$15,1)+1),
INDEX('DS2025'!$D$5:$D$15,MATCH(K9,'DS2025'!$D$5:$D$15,1)):
INDEX('DS2025'!$D$5:$D$15,MATCH(K9,'DS2025'!$D$5:$D$15,1)+1)),
IF($L$4=Database!$A$4,
_xlfn.FORECAST.LINEAR(K9,
INDEX('DS2025'!$H$5:$H$15,MATCH(K9,'DS2025'!$G$5:$G$15,1)):
INDEX('DS2025'!$H$5:$H$15,MATCH(K9,'DS2025'!$G$5:$G$15,1)+1),
INDEX('DS2025'!$G$5:$G$15,MATCH(K9,'DS2025'!$G$5:$G$15,1)):
INDEX('DS2025'!$G$5:$G$15,MATCH(K9,'DS2025'!$G$5:$G$15,1)+1)),
IF($L$4=Database!$A$5,
_xlfn.FORECAST.LINEAR(K9,
INDEX('DS2025'!$K$5:$K$15,MATCH(K9,'DS2025'!$J$5:$J$15,1)):
INDEX('DS2025'!$K$5:$K$15,MATCH(K9,'DS2025'!$J$5:$J$15,1)+1),
INDEX('DS2025'!$J$5:$J$15,MATCH(K9,'DS2025'!$J$5:$J$15,1)):
INDEX('DS2025'!$J$5:$J$15,MATCH(K9,'DS2025'!$J$5:$J$15,1)+1)),
IF($L$4=Database!$A$6,
_xlfn.FORECAST.LINEAR(K9,
INDEX('DS2025'!$N$5:$N$15,MATCH(K9,'DS2025'!$M$5:$M$15,1)):
INDEX('DS2025'!$N$5:$N$15,MATCH(K9,'DS2025'!$M$5:$M$15,1)+1),
INDEX('DS2025'!$M$5:$M$15,MATCH(K9,'DS2025'!$M$5:$M$15,1)):
INDEX('DS2025'!$M$5:$M$15,MATCH(K9,'DS2025'!$M$5:$M$15,1)+1)),
IF($L$4=Database!$A$7,
_xlfn.FORECAST.LINEAR(K9,
INDEX('DS2025'!$Q$5:$Q$15,MATCH(K9,'DS2025'!$P$5:$P$15,1)):
INDEX('DS2025'!$Q$5:$Q$15,MATCH(K9,'DS2025'!$P$5:$P$15,1)+1),
INDEX('DS2025'!$P$5:$P$15,MATCH(K9,'DS2025'!$P$5:$P$15,1)):
INDEX('DS2025'!$P$5:$P$15,MATCH(K9,'DS2025'!$P$5:$P$15,1)+1)),
IF($L$4=Database!$A$8,
_xlfn.FORECAST.LINEAR(K9,
INDEX('DS2025'!$T$5:$T$15,MATCH(K9,'DS2025'!$S$5:$S$15,1)):
INDEX('DS2025'!$T$5:$T$15,MATCH(K9,'DS2025'!$S$5:$S$15,1)+1),
INDEX('DS2025'!$S$5:$S$15,MATCH(K9,'DS2025'!$S$5:$S$15,1)):
INDEX('DS2025'!$S$5:$S$15,MATCH(K9,'DS2025'!$S$5:$S$15,1)+1)),
IF($L$4=Database!$A$9,
_xlfn.FORECAST.LINEAR(K9,
INDEX('DS2025'!$W$5:$W$15,MATCH(K9,'DS2025'!$V$5:$V$15,1)):
INDEX('DS2025'!$W$5:$W$15,MATCH(K9,'DS2025'!$V$5:$V$15,1)+1),
INDEX('DS2025'!$V$5:$V$15,MATCH(K9,'DS2025'!$V$5:$V$15,1)):
INDEX('DS2025'!$V$5:$V$15,MATCH(K9,'DS2025'!$V$5:$V$15,1)+1)),
IF($L$4=Database!$A$10,
_xlfn.FORECAST.LINEAR(K9,
INDEX('DS2025'!$Z$5:$Z$15,MATCH(K9,'DS2025'!$Y$5:$Y$15,1)):
INDEX('DS2025'!$Z$5:$Z$15,MATCH(K9,'DS2025'!$Y$5:$Y$15,1)+1),
INDEX('DS2025'!$Y$5:$Y$15,MATCH(K9,'DS2025'!$Y$5:$Y$15,1)):
INDEX('DS2025'!$Y$5:$Y$15,MATCH(K9,'DS2025'!$Y$5:$Y$15,1)+1)),
IF($L$4=Database!$A$11,
_xlfn.FORECAST.LINEAR(
K9,
INDEX('DS2025'!$B$21:$B$35,MATCH(K9,'DS2025'!$A$21:$A$35,1)):
INDEX('DS2025'!$B$21:$B$35,MATCH(K9,'DS2025'!$A$21:$A$35,1)+1),
INDEX('DS2025'!$A$21:$A$35,MATCH(K9,'DS2025'!$A$21:$A$35,1)):
INDEX('DS2025'!$A$21:$A$35,MATCH(K9,'DS2025'!$A$21:$A$35,1)+1)),
IF($L$4=Database!$A$12,
_xlfn.FORECAST.LINEAR(
K9,
INDEX('DS2025'!$E$21:$E$35,MATCH(K9,'DS2025'!$D$21:$D$35,1)):
INDEX('DS2025'!$E$21:$E$35,MATCH(K9,'DS2025'!$D$21:$D$35,1)+1),
INDEX('DS2025'!$D$21:$D$35,MATCH(K9,'DS2025'!$D$21:$D$35,1)):
INDEX('DS2025'!$D$21:$D$35,MATCH(K9,'DS2025'!$D$21:$D$35,1)+1)),
IF($L$4=Database!$A$13,
_xlfn.FORECAST.LINEAR(
K9,
INDEX('DS2025'!$H$21:$H$35,MATCH(K9,'DS2025'!$G$21:$G$35,1)):
INDEX('DS2025'!$H$21:$H$35,MATCH(K9,'DS2025'!$G$21:$G$35,1)+1),
INDEX('DS2025'!$G$21:$G$35,MATCH(K9,'DS2025'!$G$21:$G$35,1)):
INDEX('DS2025'!$G$21:$G$35,MATCH(K9,'DS2025'!$G$21:$G$35,1)+1)),
IF($L$4=Database!$A$14,
_xlfn.FORECAST.LINEAR(
K9,
INDEX('DS2025'!$K$21:$K$35,MATCH(K9,'DS2025'!$J$21:$J$35,1)):
INDEX('DS2025'!$K$21:$K$35,MATCH(K9,'DS2025'!$J$21:$J$35,1)+1),
INDEX('DS2025'!$J$21:$J$35,MATCH(K9,'DS2025'!$J$21:$J$35,1)):
INDEX('DS2025'!$J$21:$J$35,MATCH(K9,'DS2025'!$J$21:$J$35,1)+1)),
IF($L$4=Database!$A$15,
_xlfn.FORECAST.LINEAR(
K9,
INDEX('DS2025'!$N$21:$N$35,MATCH(K9,'DS2025'!$M$21:$M$35,1)):
INDEX('DS2025'!$N$21:$N$35,MATCH(K9,'DS2025'!$M$21:$M$35,1)+1),
INDEX('DS2025'!$M$21:$M$35,MATCH(K9,'DS2025'!$M$21:$M$35,1)):
INDEX('DS2025'!$M$21:$M$35,MATCH(K9,'DS2025'!$M$21:$M$35,1)+1)),
IF($L$4=Database!$A$16,
_xlfn.FORECAST.LINEAR(
K9,
INDEX('DS2025'!$Q$21:$Q$35,MATCH(K9,'DS2025'!$P$21:$P$35,1)):
INDEX('DS2025'!$Q$21:$Q$35,MATCH(K9,'DS2025'!$P$21:$P$35,1)+1),
INDEX('DS2025'!$P$21:$P$35,MATCH(K9,'DS2025'!$P$21:$P$35,1)):
INDEX('DS2025'!$P$21:$P$35,MATCH(K9,'DS2025'!$P$21:$P$35,1)+1)),
IF($L$4=Database!$A$17,
_xlfn.FORECAST.LINEAR(
K9,
INDEX('DS2025'!$T$21:$T$35,MATCH(K9,'DS2025'!$S$21:$S$35,1)):
INDEX('DS2025'!$T$21:$T$35,MATCH(K9,'DS2025'!$S$21:$S$35,1)+1),
INDEX('DS2025'!$S$21:$S$35,MATCH(K9,'DS2025'!$S$21:$S$35,1)):
INDEX('DS2025'!$S$21:$S$35,MATCH(K9,'DS2025'!$S$21:$S$35,1)+1)),
IF($L$4=Database!$A$18,
_xlfn.FORECAST.LINEAR(
K9,
INDEX('DS2025'!$W$21:$W$35,MATCH(K9,'DS2025'!$V$21:$V$35,1)):
INDEX('DS2025'!$W$21:$W$35,MATCH(K9,'DS2025'!$V$21:$V$35,1)+1),
INDEX('DS2025'!$V$21:$V$35,MATCH(K9,'DS2025'!$V$21:$V$35,1)):
INDEX('DS2025'!$V$21:$V$35,MATCH(K9,'DS2025'!$V$21:$V$35,1)+1)),
IF($L$4=Database!$A$19,
_xlfn.FORECAST.LINEAR(
K9,
INDEX('DS2025'!$Z$21:$Z$35,MATCH(K9,'DS2025'!$Y$21:$Y$35,1)):
INDEX('DS2025'!$Z$21:$Z$35,MATCH(K9,'DS2025'!$Y$21:$Y$35,1)+1),
INDEX('DS2025'!$Y$21:$Y$35,MATCH(K9,'DS2025'!$Y$21:$Y$35,1)):
INDEX('DS2025'!$Y$21:$Y$35,MATCH(K9,'DS2025'!$Y$21:$Y$35,1)+1)),
IF($L$4=Database!$A$20,
_xlfn.FORECAST.LINEAR(
K9,
INDEX('DS2025'!$AC$21:$AC$35,MATCH(K9,'DS2025'!$AB$21:$AB$35,1)):
INDEX('DS2025'!$AC$21:$AC$35,MATCH(K9,'DS2025'!$AB$21:$AB$35,1)+1),
INDEX('DS2025'!$AB$21:$AB$35,MATCH(K9,'DS2025'!$AB$21:$AB$35,1)):
INDEX('DS2025'!$AB$21:$AB$35,MATCH(K9,'DS2025'!$AB$21:$AB$35,1)+1))
)))))))))))))))))))</f>
        <v>-0.36132741451709655</v>
      </c>
      <c r="M9" s="98">
        <f t="shared" si="3"/>
        <v>119.39767258548291</v>
      </c>
      <c r="N9" s="317">
        <f>'Data 110 C'!F10</f>
        <v>117.827</v>
      </c>
      <c r="O9" s="98">
        <f>IF($O$4=Database!$A$2,
_xlfn.FORECAST.LINEAR(N9,
INDEX('DS2025'!$B$5:$B$15,MATCH(N9,'DS2025'!$A$5:$A$15,1)):
INDEX('DS2025'!$B$5:$B$15,MATCH(N9,'DS2025'!$A$5:$A$15,1)+1),
INDEX('DS2025'!$A$5:$A$15,MATCH(N9,'DS2025'!$A$5:$A$15,1)):
INDEX('DS2025'!$A$5:$A$15,MATCH(N9,'DS2025'!$A$5:$A$15,1)+1)),
IF($O$4=Database!$A$3,
_xlfn.FORECAST.LINEAR(N9,
INDEX('DS2025'!$E$5:$E$15,MATCH(N9,'DS2025'!$D$5:$D$15,1)):
INDEX('DS2025'!$E$5:$E$15,MATCH(N9,'DS2025'!$D$5:$D$15,1)+1),
INDEX('DS2025'!$D$5:$D$15,MATCH(N9,'DS2025'!$D$5:$D$15,1)):
INDEX('DS2025'!$D$5:$D$15,MATCH(N9,'DS2025'!$D$5:$D$15,1)+1)),
IF($O$4=Database!$A$4,
_xlfn.FORECAST.LINEAR(N9,
INDEX('DS2025'!$H$5:$H$15,MATCH(N9,'DS2025'!$G$5:$G$15,1)):
INDEX('DS2025'!$H$5:$H$15,MATCH(N9,'DS2025'!$G$5:$G$15,1)+1),
INDEX('DS2025'!$G$5:$G$15,MATCH(N9,'DS2025'!$G$5:$G$15,1)):
INDEX('DS2025'!$G$5:$G$15,MATCH(N9,'DS2025'!$G$5:$G$15,1)+1)),
IF($O$4=Database!$A$5,
_xlfn.FORECAST.LINEAR(N9,
INDEX('DS2025'!$K$5:$K$15,MATCH(N9,'DS2025'!$J$5:$J$15,1)):
INDEX('DS2025'!$K$5:$K$15,MATCH(N9,'DS2025'!$J$5:$J$15,1)+1),
INDEX('DS2025'!$J$5:$J$15,MATCH(N9,'DS2025'!$J$5:$J$15,1)):
INDEX('DS2025'!$J$5:$J$15,MATCH(N9,'DS2025'!$J$5:$J$15,1)+1)),
IF($O$4=Database!$A$6,
_xlfn.FORECAST.LINEAR(N9,
INDEX('DS2025'!$N$5:$N$15,MATCH(N9,'DS2025'!$M$5:$M$15,1)):
INDEX('DS2025'!$N$5:$N$15,MATCH(N9,'DS2025'!$M$5:$M$15,1)+1),
INDEX('DS2025'!$M$5:$M$15,MATCH(N9,'DS2025'!$M$5:$M$15,1)):
INDEX('DS2025'!$M$5:$M$15,MATCH(N9,'DS2025'!$M$5:$M$15,1)+1)),
IF($O$4=Database!$A$7,
_xlfn.FORECAST.LINEAR(N9,
INDEX('DS2025'!$Q$5:$Q$15,MATCH(N9,'DS2025'!$P$5:$P$15,1)):
INDEX('DS2025'!$Q$5:$Q$15,MATCH(N9,'DS2025'!$P$5:$P$15,1)+1),
INDEX('DS2025'!$P$5:$P$15,MATCH(N9,'DS2025'!$P$5:$P$15,1)):
INDEX('DS2025'!$P$5:$P$15,MATCH(N9,'DS2025'!$P$5:$P$15,1)+1)),
IF($O$4=Database!$A$8,
_xlfn.FORECAST.LINEAR(N9,
INDEX('DS2025'!$T$5:$T$15,MATCH(N9,'DS2025'!$S$5:$S$15,1)):
INDEX('DS2025'!$T$5:$T$15,MATCH(N9,'DS2025'!$S$5:$S$15,1)+1),
INDEX('DS2025'!$S$5:$S$15,MATCH(N9,'DS2025'!$S$5:$S$15,1)):
INDEX('DS2025'!$S$5:$S$15,MATCH(N9,'DS2025'!$S$5:$S$15,1)+1)),
IF($O$4=Database!$A$9,
_xlfn.FORECAST.LINEAR(N9,
INDEX('DS2025'!$W$5:$W$15,MATCH(N9,'DS2025'!$V$5:$V$15,1)):
INDEX('DS2025'!$W$5:$W$15,MATCH(N9,'DS2025'!$V$5:$V$15,1)+1),
INDEX('DS2025'!$V$5:$V$15,MATCH(N9,'DS2025'!$V$5:$V$15,1)):
INDEX('DS2025'!$V$5:$V$15,MATCH(N9,'DS2025'!$V$5:$V$15,1)+1)),
IF($O$4=Database!$A$10,
_xlfn.FORECAST.LINEAR(N9,
INDEX('DS2025'!$Z$5:$Z$15,MATCH(N9,'DS2025'!$Y$5:$Y$15,1)):
INDEX('DS2025'!$Z$5:$Z$15,MATCH(N9,'DS2025'!$Y$5:$Y$15,1)+1),
INDEX('DS2025'!$Y$5:$Y$15,MATCH(N9,'DS2025'!$Y$5:$Y$15,1)):
INDEX('DS2025'!$Y$5:$Y$15,MATCH(N9,'DS2025'!$Y$5:$Y$15,1)+1)),
IF($O$4=Database!$A$11,
_xlfn.FORECAST.LINEAR(
N9,
INDEX('DS2025'!$B$21:$B$35,MATCH(N9,'DS2025'!$A$21:$A$35,1)):
INDEX('DS2025'!$B$21:$B$35,MATCH(N9,'DS2025'!$A$21:$A$35,1)+1),
INDEX('DS2025'!$A$21:$A$35,MATCH(N9,'DS2025'!$A$21:$A$35,1)):
INDEX('DS2025'!$A$21:$A$35,MATCH(N9,'DS2025'!$A$21:$A$35,1)+1)),
IF($O$4=Database!$A$12,
_xlfn.FORECAST.LINEAR(
N9,
INDEX('DS2025'!$E$21:$E$35,MATCH(N9,'DS2025'!$D$21:$D$35,1)):
INDEX('DS2025'!$E$21:$E$35,MATCH(N9,'DS2025'!$D$21:$D$35,1)+1),
INDEX('DS2025'!$D$21:$D$35,MATCH(N9,'DS2025'!$D$21:$D$35,1)):
INDEX('DS2025'!$D$21:$D$35,MATCH(N9,'DS2025'!$D$21:$D$35,1)+1)),
IF($O$4=Database!$A$13,
_xlfn.FORECAST.LINEAR(
N9,
INDEX('DS2025'!$H$21:$H$35,MATCH(N9,'DS2025'!$G$21:$G$35,1)):
INDEX('DS2025'!$H$21:$H$35,MATCH(N9,'DS2025'!$G$21:$G$35,1)+1),
INDEX('DS2025'!$G$21:$G$35,MATCH(N9,'DS2025'!$G$21:$G$35,1)):
INDEX('DS2025'!$G$21:$G$35,MATCH(N9,'DS2025'!$G$21:$G$35,1)+1)),
IF($O$4=Database!$A$14,
_xlfn.FORECAST.LINEAR(
N9,
INDEX('DS2025'!$K$21:$K$35,MATCH(N9,'DS2025'!$J$21:$J$35,1)):
INDEX('DS2025'!$K$21:$K$35,MATCH(N9,'DS2025'!$J$21:$J$35,1)+1),
INDEX('DS2025'!$J$21:$J$35,MATCH(N9,'DS2025'!$J$21:$J$35,1)):
INDEX('DS2025'!$J$21:$J$35,MATCH(N9,'DS2025'!$J$21:$J$35,1)+1)),
IF($O$4=Database!$A$15,
_xlfn.FORECAST.LINEAR(
N9,
INDEX('DS2025'!$N$21:$N$35,MATCH(N9,'DS2025'!$M$21:$M$35,1)):
INDEX('DS2025'!$N$21:$N$35,MATCH(N9,'DS2025'!$M$21:$M$35,1)+1),
INDEX('DS2025'!$M$21:$M$35,MATCH(N9,'DS2025'!$M$21:$M$35,1)):
INDEX('DS2025'!$M$21:$M$35,MATCH(N9,'DS2025'!$M$21:$M$35,1)+1)),
IF($O$4=Database!$A$16,
_xlfn.FORECAST.LINEAR(
N9,
INDEX('DS2025'!$Q$21:$Q$35,MATCH(N9,'DS2025'!$P$21:$P$35,1)):
INDEX('DS2025'!$Q$21:$Q$35,MATCH(N9,'DS2025'!$P$21:$P$35,1)+1),
INDEX('DS2025'!$P$21:$P$35,MATCH(N9,'DS2025'!$P$21:$P$35,1)):
INDEX('DS2025'!$P$21:$P$35,MATCH(N9,'DS2025'!$P$21:$P$35,1)+1)),
IF($O$4=Database!$A$17,
_xlfn.FORECAST.LINEAR(
N9,
INDEX('DS2025'!$T$21:$T$35,MATCH(N9,'DS2025'!$S$21:$S$35,1)):
INDEX('DS2025'!$T$21:$T$35,MATCH(N9,'DS2025'!$S$21:$S$35,1)+1),
INDEX('DS2025'!$S$21:$S$35,MATCH(N9,'DS2025'!$S$21:$S$35,1)):
INDEX('DS2025'!$S$21:$S$35,MATCH(N9,'DS2025'!$S$21:$S$35,1)+1)),
IF($O$4=Database!$A$18,
_xlfn.FORECAST.LINEAR(
N9,
INDEX('DS2025'!$W$21:$W$35,MATCH(N9,'DS2025'!$V$21:$V$35,1)):
INDEX('DS2025'!$W$21:$W$35,MATCH(N9,'DS2025'!$V$21:$V$35,1)+1),
INDEX('DS2025'!$V$21:$V$35,MATCH(N9,'DS2025'!$V$21:$V$35,1)):
INDEX('DS2025'!$V$21:$V$35,MATCH(N9,'DS2025'!$V$21:$V$35,1)+1)),
IF($O$4=Database!$A$19,
_xlfn.FORECAST.LINEAR(
N9,
INDEX('DS2025'!$Z$21:$Z$35,MATCH(N9,'DS2025'!$Y$21:$Y$35,1)):
INDEX('DS2025'!$Z$21:$Z$35,MATCH(N9,'DS2025'!$Y$21:$Y$35,1)+1),
INDEX('DS2025'!$Y$21:$Y$35,MATCH(N9,'DS2025'!$Y$21:$Y$35,1)):
INDEX('DS2025'!$Y$21:$Y$35,MATCH(N9,'DS2025'!$Y$21:$Y$35,1)+1)),
IF($O$4=Database!$A$20,
_xlfn.FORECAST.LINEAR(
N9,
INDEX('DS2025'!$AC$21:$AC$35,MATCH(N9,'DS2025'!$AB$21:$AB$35,1)):
INDEX('DS2025'!$AC$21:$AC$35,MATCH(N9,'DS2025'!$AB$21:$AB$35,1)+1),
INDEX('DS2025'!$AB$21:$AB$35,MATCH(N9,'DS2025'!$AB$21:$AB$35,1)):
INDEX('DS2025'!$AB$21:$AB$35,MATCH(N9,'DS2025'!$AB$21:$AB$35,1)+1))
)))))))))))))))))))</f>
        <v>-0.36109562087582481</v>
      </c>
      <c r="P9" s="96">
        <f t="shared" si="4"/>
        <v>117.46590437912417</v>
      </c>
      <c r="Q9" s="317">
        <f>'Data 110 C'!G10</f>
        <v>119.483</v>
      </c>
      <c r="R9" s="98">
        <f>IF($R$4=Database!$A$2,
_xlfn.FORECAST.LINEAR(Q9,
INDEX('DS2025'!$B$5:$B$15,MATCH(Q9,'DS2025'!$A$5:$A$15,1)):
INDEX('DS2025'!$B$5:$B$15,MATCH(Q9,'DS2025'!$A$5:$A$15,1)+1),
INDEX('DS2025'!$A$5:$A$15,MATCH(Q9,'DS2025'!$A$5:$A$15,1)):
INDEX('DS2025'!$A$5:$A$15,MATCH(Q9,'DS2025'!$A$5:$A$15,1)+1)),
IF($R$4=Database!$A$3,
_xlfn.FORECAST.LINEAR(Q9,
INDEX('DS2025'!$E$5:$E$15,MATCH(Q9,'DS2025'!$D$5:$D$15,1)):
INDEX('DS2025'!$E$5:$E$15,MATCH(Q9,'DS2025'!$D$5:$D$15,1)+1),
INDEX('DS2025'!$D$5:$D$15,MATCH(Q9,'DS2025'!$D$5:$D$15,1)):
INDEX('DS2025'!$D$5:$D$15,MATCH(Q9,'DS2025'!$D$5:$D$15,1)+1)),
IF($R$4=Database!$A$4,
_xlfn.FORECAST.LINEAR(Q9,
INDEX('DS2025'!$H$5:$H$15,MATCH(Q9,'DS2025'!$G$5:$G$15,1)):
INDEX('DS2025'!$H$5:$H$15,MATCH(Q9,'DS2025'!$G$5:$G$15,1)+1),
INDEX('DS2025'!$G$5:$G$15,MATCH(Q9,'DS2025'!$G$5:$G$15,1)):
INDEX('DS2025'!$G$5:$G$15,MATCH(Q9,'DS2025'!$G$5:$G$15,1)+1)),
IF($R$4=Database!$A$5,
_xlfn.FORECAST.LINEAR(Q9,
INDEX('DS2025'!$K$5:$K$15,MATCH(Q9,'DS2025'!$J$5:$J$15,1)):
INDEX('DS2025'!$K$5:$K$15,MATCH(Q9,'DS2025'!$J$5:$J$15,1)+1),
INDEX('DS2025'!$J$5:$J$15,MATCH(Q9,'DS2025'!$J$5:$J$15,1)):
INDEX('DS2025'!$J$5:$J$15,MATCH(Q9,'DS2025'!$J$5:$J$15,1)+1)),
IF($R$4=Database!$A$6,
_xlfn.FORECAST.LINEAR(Q9,
INDEX('DS2025'!$N$5:$N$15,MATCH(Q9,'DS2025'!$M$5:$M$15,1)):
INDEX('DS2025'!$N$5:$N$15,MATCH(Q9,'DS2025'!$M$5:$M$15,1)+1),
INDEX('DS2025'!$M$5:$M$15,MATCH(Q9,'DS2025'!$M$5:$M$15,1)):
INDEX('DS2025'!$M$5:$M$15,MATCH(Q9,'DS2025'!$M$5:$M$15,1)+1)),
IF($R$4=Database!$A$7,
_xlfn.FORECAST.LINEAR(Q9,
INDEX('DS2025'!$Q$5:$Q$15,MATCH(Q9,'DS2025'!$P$5:$P$15,1)):
INDEX('DS2025'!$Q$5:$Q$15,MATCH(Q9,'DS2025'!$P$5:$P$15,1)+1),
INDEX('DS2025'!$P$5:$P$15,MATCH(Q9,'DS2025'!$P$5:$P$15,1)):
INDEX('DS2025'!$P$5:$P$15,MATCH(Q9,'DS2025'!$P$5:$P$15,1)+1)),
IF($R$4=Database!$A$8,
_xlfn.FORECAST.LINEAR(Q9,
INDEX('DS2025'!$T$5:$T$15,MATCH(Q9,'DS2025'!$S$5:$S$15,1)):
INDEX('DS2025'!$T$5:$T$15,MATCH(Q9,'DS2025'!$S$5:$S$15,1)+1),
INDEX('DS2025'!$S$5:$S$15,MATCH(Q9,'DS2025'!$S$5:$S$15,1)):
INDEX('DS2025'!$S$5:$S$15,MATCH(Q9,'DS2025'!$S$5:$S$15,1)+1)),
IF($R$4=Database!$A$9,
_xlfn.FORECAST.LINEAR(Q9,
INDEX('DS2025'!$W$5:$W$15,MATCH(Q9,'DS2025'!$V$5:$V$15,1)):
INDEX('DS2025'!$W$5:$W$15,MATCH(Q9,'DS2025'!$V$5:$V$15,1)+1),
INDEX('DS2025'!$V$5:$V$15,MATCH(Q9,'DS2025'!$V$5:$V$15,1)):
INDEX('DS2025'!$V$5:$V$15,MATCH(Q9,'DS2025'!$V$5:$V$15,1)+1)),
IF($R$4=Database!$A$10,
_xlfn.FORECAST.LINEAR(Q9,
INDEX('DS2025'!$Z$5:$Z$15,MATCH(Q9,'DS2025'!$Y$5:$Y$15,1)):
INDEX('DS2025'!$Z$5:$Z$15,MATCH(Q9,'DS2025'!$Y$5:$Y$15,1)+1),
INDEX('DS2025'!$Y$5:$Y$15,MATCH(Q9,'DS2025'!$Y$5:$Y$15,1)):
INDEX('DS2025'!$Y$5:$Y$15,MATCH(Q9,'DS2025'!$Y$5:$Y$15,1)+1)),
IF($R$4=Database!$A$11,
_xlfn.FORECAST.LINEAR(
Q9,
INDEX('DS2025'!$B$21:$B$35,MATCH(Q9,'DS2025'!$A$21:$A$35,1)):
INDEX('DS2025'!$B$21:$B$35,MATCH(Q9,'DS2025'!$A$21:$A$35,1)+1),
INDEX('DS2025'!$A$21:$A$35,MATCH(Q9,'DS2025'!$A$21:$A$35,1)):
INDEX('DS2025'!$A$21:$A$35,MATCH(Q9,'DS2025'!$A$21:$A$35,1)+1)),
IF($R$4=Database!$A$12,
_xlfn.FORECAST.LINEAR(
Q9,
INDEX('DS2025'!$E$21:$E$35,MATCH(Q9,'DS2025'!$D$21:$D$35,1)):
INDEX('DS2025'!$E$21:$E$35,MATCH(Q9,'DS2025'!$D$21:$D$35,1)+1),
INDEX('DS2025'!$D$21:$D$35,MATCH(Q9,'DS2025'!$D$21:$D$35,1)):
INDEX('DS2025'!$D$21:$D$35,MATCH(Q9,'DS2025'!$D$21:$D$35,1)+1)),
IF($R$4=Database!$A$13,
_xlfn.FORECAST.LINEAR(
Q9,
INDEX('DS2025'!$H$21:$H$35,MATCH(Q9,'DS2025'!$G$21:$G$35,1)):
INDEX('DS2025'!$H$21:$H$35,MATCH(Q9,'DS2025'!$G$21:$G$35,1)+1),
INDEX('DS2025'!$G$21:$G$35,MATCH(Q9,'DS2025'!$G$21:$G$35,1)):
INDEX('DS2025'!$G$21:$G$35,MATCH(Q9,'DS2025'!$G$21:$G$35,1)+1)),
IF($R$4=Database!$A$14,
_xlfn.FORECAST.LINEAR(
Q9,
INDEX('DS2025'!$K$21:$K$35,MATCH(Q9,'DS2025'!$J$21:$J$35,1)):
INDEX('DS2025'!$K$21:$K$35,MATCH(Q9,'DS2025'!$J$21:$J$35,1)+1),
INDEX('DS2025'!$J$21:$J$35,MATCH(Q9,'DS2025'!$J$21:$J$35,1)):
INDEX('DS2025'!$J$21:$J$35,MATCH(Q9,'DS2025'!$J$21:$J$35,1)+1)),
IF($R$4=Database!$A$15,
_xlfn.FORECAST.LINEAR(
Q9,
INDEX('DS2025'!$N$21:$N$35,MATCH(Q9,'DS2025'!$M$21:$M$35,1)):
INDEX('DS2025'!$N$21:$N$35,MATCH(Q9,'DS2025'!$M$21:$M$35,1)+1),
INDEX('DS2025'!$M$21:$M$35,MATCH(Q9,'DS2025'!$M$21:$M$35,1)):
INDEX('DS2025'!$M$21:$M$35,MATCH(Q9,'DS2025'!$M$21:$M$35,1)+1)),
IF($R$4=Database!$A$16,
_xlfn.FORECAST.LINEAR(
Q9,
INDEX('DS2025'!$Q$21:$Q$35,MATCH(Q9,'DS2025'!$P$21:$P$35,1)):
INDEX('DS2025'!$Q$21:$Q$35,MATCH(Q9,'DS2025'!$P$21:$P$35,1)+1),
INDEX('DS2025'!$P$21:$P$35,MATCH(Q9,'DS2025'!$P$21:$P$35,1)):
INDEX('DS2025'!$P$21:$P$35,MATCH(Q9,'DS2025'!$P$21:$P$35,1)+1)),
IF($R$4=Database!$A$17,
_xlfn.FORECAST.LINEAR(
Q9,
INDEX('DS2025'!$T$21:$T$35,MATCH(Q9,'DS2025'!$S$21:$S$35,1)):
INDEX('DS2025'!$T$21:$T$35,MATCH(Q9,'DS2025'!$S$21:$S$35,1)+1),
INDEX('DS2025'!$S$21:$S$35,MATCH(Q9,'DS2025'!$S$21:$S$35,1)):
INDEX('DS2025'!$S$21:$S$35,MATCH(Q9,'DS2025'!$S$21:$S$35,1)+1)),
IF($R$4=Database!$A$18,
_xlfn.FORECAST.LINEAR(
Q9,
INDEX('DS2025'!$W$21:$W$35,MATCH(Q9,'DS2025'!$V$21:$V$35,1)):
INDEX('DS2025'!$W$21:$W$35,MATCH(Q9,'DS2025'!$V$21:$V$35,1)+1),
INDEX('DS2025'!$V$21:$V$35,MATCH(Q9,'DS2025'!$V$21:$V$35,1)):
INDEX('DS2025'!$V$21:$V$35,MATCH(Q9,'DS2025'!$V$21:$V$35,1)+1)),
IF($R$4=Database!$A$19,
_xlfn.FORECAST.LINEAR(
Q9,
INDEX('DS2025'!$Z$21:$Z$35,MATCH(Q9,'DS2025'!$Y$21:$Y$35,1)):
INDEX('DS2025'!$Z$21:$Z$35,MATCH(Q9,'DS2025'!$Y$21:$Y$35,1)+1),
INDEX('DS2025'!$Y$21:$Y$35,MATCH(Q9,'DS2025'!$Y$21:$Y$35,1)):
INDEX('DS2025'!$Y$21:$Y$35,MATCH(Q9,'DS2025'!$Y$21:$Y$35,1)+1)),
IF($R$4=Database!$A$20,
_xlfn.FORECAST.LINEAR(
Q9,
INDEX('DS2025'!$AC$21:$AC$35,MATCH(Q9,'DS2025'!$AB$21:$AB$35,1)):
INDEX('DS2025'!$AC$21:$AC$35,MATCH(Q9,'DS2025'!$AB$21:$AB$35,1)+1),
INDEX('DS2025'!$AB$21:$AB$35,MATCH(Q9,'DS2025'!$AB$21:$AB$35,1)):
INDEX('DS2025'!$AB$21:$AB$35,MATCH(Q9,'DS2025'!$AB$21:$AB$35,1)+1))
)))))))))))))))))))</f>
        <v>-0.36129430113977201</v>
      </c>
      <c r="S9" s="98">
        <f t="shared" si="5"/>
        <v>119.12170569886023</v>
      </c>
      <c r="T9" s="317">
        <f>'Data 110 C'!H10</f>
        <v>117.133</v>
      </c>
      <c r="U9" s="98">
        <f>IF($U$4=Database!$A$2,
_xlfn.FORECAST.LINEAR(T9,
INDEX('DS2025'!$B$5:$B$15,MATCH(T9,'DS2025'!$A$5:$A$15,1)):
INDEX('DS2025'!$B$5:$B$15,MATCH(T9,'DS2025'!$A$5:$A$15,1)+1),
INDEX('DS2025'!$A$5:$A$15,MATCH(T9,'DS2025'!$A$5:$A$15,1)):
INDEX('DS2025'!$A$5:$A$15,MATCH(T9,'DS2025'!$A$5:$A$15,1)+1)),
IF($U$4=Database!$A$3,
_xlfn.FORECAST.LINEAR(T9,
INDEX('DS2025'!$E$5:$E$15,MATCH(T9,'DS2025'!$D$5:$D$15,1)):
INDEX('DS2025'!$E$5:$E$15,MATCH(T9,'DS2025'!$D$5:$D$15,1)+1),
INDEX('DS2025'!$D$5:$D$15,MATCH(T9,'DS2025'!$D$5:$D$15,1)):
INDEX('DS2025'!$D$5:$D$15,MATCH(T9,'DS2025'!$D$5:$D$15,1)+1)),
IF($U$4=Database!$A$4,
_xlfn.FORECAST.LINEAR(T9,
INDEX('DS2025'!$H$5:$H$15,MATCH(T9,'DS2025'!$G$5:$G$15,1)):
INDEX('DS2025'!$H$5:$H$15,MATCH(T9,'DS2025'!$G$5:$G$15,1)+1),
INDEX('DS2025'!$G$5:$G$15,MATCH(T9,'DS2025'!$G$5:$G$15,1)):
INDEX('DS2025'!$G$5:$G$15,MATCH(T9,'DS2025'!$G$5:$G$15,1)+1)),
IF($U$4=Database!$A$5,
_xlfn.FORECAST.LINEAR(T9,
INDEX('DS2025'!$K$5:$K$15,MATCH(T9,'DS2025'!$J$5:$J$15,1)):
INDEX('DS2025'!$K$5:$K$15,MATCH(T9,'DS2025'!$J$5:$J$15,1)+1),
INDEX('DS2025'!$J$5:$J$15,MATCH(T9,'DS2025'!$J$5:$J$15,1)):
INDEX('DS2025'!$J$5:$J$15,MATCH(T9,'DS2025'!$J$5:$J$15,1)+1)),
IF($U$4=Database!$A$6,
_xlfn.FORECAST.LINEAR(T9,
INDEX('DS2025'!$N$5:$N$15,MATCH(T9,'DS2025'!$M$5:$M$15,1)):
INDEX('DS2025'!$N$5:$N$15,MATCH(T9,'DS2025'!$M$5:$M$15,1)+1),
INDEX('DS2025'!$M$5:$M$15,MATCH(T9,'DS2025'!$M$5:$M$15,1)):
INDEX('DS2025'!$M$5:$M$15,MATCH(T9,'DS2025'!$M$5:$M$15,1)+1)),
IF($U$4=Database!$A$7,
_xlfn.FORECAST.LINEAR(T9,
INDEX('DS2025'!$Q$5:$Q$15,MATCH(T9,'DS2025'!$P$5:$P$15,1)):
INDEX('DS2025'!$Q$5:$Q$15,MATCH(T9,'DS2025'!$P$5:$P$15,1)+1),
INDEX('DS2025'!$P$5:$P$15,MATCH(T9,'DS2025'!$P$5:$P$15,1)):
INDEX('DS2025'!$P$5:$P$15,MATCH(T9,'DS2025'!$P$5:$P$15,1)+1)),
IF($U$4=Database!$A$8,
_xlfn.FORECAST.LINEAR(T9,
INDEX('DS2025'!$T$5:$T$15,MATCH(T9,'DS2025'!$S$5:$S$15,1)):
INDEX('DS2025'!$T$5:$T$15,MATCH(T9,'DS2025'!$S$5:$S$15,1)+1),
INDEX('DS2025'!$S$5:$S$15,MATCH(T9,'DS2025'!$S$5:$S$15,1)):
INDEX('DS2025'!$S$5:$S$15,MATCH(T9,'DS2025'!$S$5:$S$15,1)+1)),
IF($U$4=Database!$A$9,
_xlfn.FORECAST.LINEAR(T9,
INDEX('DS2025'!$W$5:$W$15,MATCH(T9,'DS2025'!$V$5:$V$15,1)):
INDEX('DS2025'!$W$5:$W$15,MATCH(T9,'DS2025'!$V$5:$V$15,1)+1),
INDEX('DS2025'!$V$5:$V$15,MATCH(T9,'DS2025'!$V$5:$V$15,1)):
INDEX('DS2025'!$V$5:$V$15,MATCH(T9,'DS2025'!$V$5:$V$15,1)+1)),
IF($U$4=Database!$A$10,
_xlfn.FORECAST.LINEAR(T9,
INDEX('DS2025'!$Z$5:$Z$15,MATCH(T9,'DS2025'!$Y$5:$Y$15,1)):
INDEX('DS2025'!$Z$5:$Z$15,MATCH(T9,'DS2025'!$Y$5:$Y$15,1)+1),
INDEX('DS2025'!$Y$5:$Y$15,MATCH(T9,'DS2025'!$Y$5:$Y$15,1)):
INDEX('DS2025'!$Y$5:$Y$15,MATCH(T9,'DS2025'!$Y$5:$Y$15,1)+1)),
IF($U$4=Database!$A$11,
_xlfn.FORECAST.LINEAR(
T9,
INDEX('DS2025'!$B$21:$B$35,MATCH(T9,'DS2025'!$A$21:$A$35,1)):
INDEX('DS2025'!$B$21:$B$35,MATCH(T9,'DS2025'!$A$21:$A$35,1)+1),
INDEX('DS2025'!$A$21:$A$35,MATCH(T9,'DS2025'!$A$21:$A$35,1)):
INDEX('DS2025'!$A$21:$A$35,MATCH(T9,'DS2025'!$A$21:$A$35,1)+1)),
IF($U$4=Database!$A$12,
_xlfn.FORECAST.LINEAR(
T9,
INDEX('DS2025'!$E$21:$E$35,MATCH(T9,'DS2025'!$D$21:$D$35,1)):
INDEX('DS2025'!$E$21:$E$35,MATCH(T9,'DS2025'!$D$21:$D$35,1)+1),
INDEX('DS2025'!$D$21:$D$35,MATCH(T9,'DS2025'!$D$21:$D$35,1)):
INDEX('DS2025'!$D$21:$D$35,MATCH(T9,'DS2025'!$D$21:$D$35,1)+1)),
IF($U$4=Database!$A$13,
_xlfn.FORECAST.LINEAR(
T9,
INDEX('DS2025'!$H$21:$H$35,MATCH(T9,'DS2025'!$G$21:$G$35,1)):
INDEX('DS2025'!$H$21:$H$35,MATCH(T9,'DS2025'!$G$21:$G$35,1)+1),
INDEX('DS2025'!$G$21:$G$35,MATCH(T9,'DS2025'!$G$21:$G$35,1)):
INDEX('DS2025'!$G$21:$G$35,MATCH(T9,'DS2025'!$G$21:$G$35,1)+1)),
IF($U$4=Database!$A$14,
_xlfn.FORECAST.LINEAR(
T9,
INDEX('DS2025'!$K$21:$K$35,MATCH(T9,'DS2025'!$J$21:$J$35,1)):
INDEX('DS2025'!$K$21:$K$35,MATCH(T9,'DS2025'!$J$21:$J$35,1)+1),
INDEX('DS2025'!$J$21:$J$35,MATCH(T9,'DS2025'!$J$21:$J$35,1)):
INDEX('DS2025'!$J$21:$J$35,MATCH(T9,'DS2025'!$J$21:$J$35,1)+1)),
IF($U$4=Database!$A$15,
_xlfn.FORECAST.LINEAR(
T9,
INDEX('DS2025'!$N$21:$N$35,MATCH(T9,'DS2025'!$M$21:$M$35,1)):
INDEX('DS2025'!$N$21:$N$35,MATCH(T9,'DS2025'!$M$21:$M$35,1)+1),
INDEX('DS2025'!$M$21:$M$35,MATCH(T9,'DS2025'!$M$21:$M$35,1)):
INDEX('DS2025'!$M$21:$M$35,MATCH(T9,'DS2025'!$M$21:$M$35,1)+1)),
IF($U$4=Database!$A$16,
_xlfn.FORECAST.LINEAR(
T9,
INDEX('DS2025'!$Q$21:$Q$35,MATCH(T9,'DS2025'!$P$21:$P$35,1)):
INDEX('DS2025'!$Q$21:$Q$35,MATCH(T9,'DS2025'!$P$21:$P$35,1)+1),
INDEX('DS2025'!$P$21:$P$35,MATCH(T9,'DS2025'!$P$21:$P$35,1)):
INDEX('DS2025'!$P$21:$P$35,MATCH(T9,'DS2025'!$P$21:$P$35,1)+1)),
IF($U$4=Database!$A$17,
_xlfn.FORECAST.LINEAR(
T9,
INDEX('DS2025'!$T$21:$T$35,MATCH(T9,'DS2025'!$S$21:$S$35,1)):
INDEX('DS2025'!$T$21:$T$35,MATCH(T9,'DS2025'!$S$21:$S$35,1)+1),
INDEX('DS2025'!$S$21:$S$35,MATCH(T9,'DS2025'!$S$21:$S$35,1)):
INDEX('DS2025'!$S$21:$S$35,MATCH(T9,'DS2025'!$S$21:$S$35,1)+1)),
IF($U$4=Database!$A$18,
_xlfn.FORECAST.LINEAR(
T9,
INDEX('DS2025'!$W$21:$W$35,MATCH(T9,'DS2025'!$V$21:$V$35,1)):
INDEX('DS2025'!$W$21:$W$35,MATCH(T9,'DS2025'!$V$21:$V$35,1)+1),
INDEX('DS2025'!$V$21:$V$35,MATCH(T9,'DS2025'!$V$21:$V$35,1)):
INDEX('DS2025'!$V$21:$V$35,MATCH(T9,'DS2025'!$V$21:$V$35,1)+1)),
IF($U$4=Database!$A$19,
_xlfn.FORECAST.LINEAR(
T9,
INDEX('DS2025'!$Z$21:$Z$35,MATCH(T9,'DS2025'!$Y$21:$Y$35,1)):
INDEX('DS2025'!$Z$21:$Z$35,MATCH(T9,'DS2025'!$Y$21:$Y$35,1)+1),
INDEX('DS2025'!$Y$21:$Y$35,MATCH(T9,'DS2025'!$Y$21:$Y$35,1)):
INDEX('DS2025'!$Y$21:$Y$35,MATCH(T9,'DS2025'!$Y$21:$Y$35,1)+1)),
IF($U$4=Database!$A$20,
_xlfn.FORECAST.LINEAR(
T9,
INDEX('DS2025'!$AC$21:$AC$35,MATCH(T9,'DS2025'!$AB$21:$AB$35,1)):
INDEX('DS2025'!$AC$21:$AC$35,MATCH(T9,'DS2025'!$AB$21:$AB$35,1)+1),
INDEX('DS2025'!$AB$21:$AB$35,MATCH(T9,'DS2025'!$AB$21:$AB$35,1)):
INDEX('DS2025'!$AB$21:$AB$35,MATCH(T9,'DS2025'!$AB$21:$AB$35,1)+1))
)))))))))))))))))))</f>
        <v>-0.36101235752849425</v>
      </c>
      <c r="V9" s="98">
        <f t="shared" si="6"/>
        <v>116.7719876424715</v>
      </c>
      <c r="W9" s="317">
        <f>'Data 110 C'!I10</f>
        <v>118.184</v>
      </c>
      <c r="X9" s="98">
        <f>IF($X$4=Database!$A$2,
_xlfn.FORECAST.LINEAR(W9,
INDEX('DS2025'!$B$5:$B$15,MATCH(W9,'DS2025'!$A$5:$A$15,1)):
INDEX('DS2025'!$B$5:$B$15,MATCH(W9,'DS2025'!$A$5:$A$15,1)+1),
INDEX('DS2025'!$A$5:$A$15,MATCH(W9,'DS2025'!$A$5:$A$15,1)):
INDEX('DS2025'!$A$5:$A$15,MATCH(W9,'DS2025'!$A$5:$A$15,1)+1)),
IF($X$4=Database!$A$3,
_xlfn.FORECAST.LINEAR(W9,
INDEX('DS2025'!$E$5:$E$15,MATCH(W9,'DS2025'!$D$5:$D$15,1)):
INDEX('DS2025'!$E$5:$E$15,MATCH(W9,'DS2025'!$D$5:$D$15,1)+1),
INDEX('DS2025'!$D$5:$D$15,MATCH(W9,'DS2025'!$D$5:$D$15,1)):
INDEX('DS2025'!$D$5:$D$15,MATCH(W9,'DS2025'!$D$5:$D$15,1)+1)),
IF($X$4=Database!$A$4,
_xlfn.FORECAST.LINEAR(W9,
INDEX('DS2025'!$H$5:$H$15,MATCH(W9,'DS2025'!$G$5:$G$15,1)):
INDEX('DS2025'!$H$5:$H$15,MATCH(W9,'DS2025'!$G$5:$G$15,1)+1),
INDEX('DS2025'!$G$5:$G$15,MATCH(W9,'DS2025'!$G$5:$G$15,1)):
INDEX('DS2025'!$G$5:$G$15,MATCH(W9,'DS2025'!$G$5:$G$15,1)+1)),
IF($X$4=Database!$A$5,
_xlfn.FORECAST.LINEAR(W9,
INDEX('DS2025'!$K$5:$K$15,MATCH(W9,'DS2025'!$J$5:$J$15,1)):
INDEX('DS2025'!$K$5:$K$15,MATCH(W9,'DS2025'!$J$5:$J$15,1)+1),
INDEX('DS2025'!$J$5:$J$15,MATCH(W9,'DS2025'!$J$5:$J$15,1)):
INDEX('DS2025'!$J$5:$J$15,MATCH(W9,'DS2025'!$J$5:$J$15,1)+1)),
IF($X$4=Database!$A$6,
_xlfn.FORECAST.LINEAR(W9,
INDEX('DS2025'!$N$5:$N$15,MATCH(W9,'DS2025'!$M$5:$M$15,1)):
INDEX('DS2025'!$N$5:$N$15,MATCH(W9,'DS2025'!$M$5:$M$15,1)+1),
INDEX('DS2025'!$M$5:$M$15,MATCH(W9,'DS2025'!$M$5:$M$15,1)):
INDEX('DS2025'!$M$5:$M$15,MATCH(W9,'DS2025'!$M$5:$M$15,1)+1)),
IF($X$4=Database!$A$7,
_xlfn.FORECAST.LINEAR(W9,
INDEX('DS2025'!$Q$5:$Q$15,MATCH(W9,'DS2025'!$P$5:$P$15,1)):
INDEX('DS2025'!$Q$5:$Q$15,MATCH(W9,'DS2025'!$P$5:$P$15,1)+1),
INDEX('DS2025'!$P$5:$P$15,MATCH(W9,'DS2025'!$P$5:$P$15,1)):
INDEX('DS2025'!$P$5:$P$15,MATCH(W9,'DS2025'!$P$5:$P$15,1)+1)),
IF($X$4=Database!$A$8,
_xlfn.FORECAST.LINEAR(W9,
INDEX('DS2025'!$T$5:$T$15,MATCH(W9,'DS2025'!$S$5:$S$15,1)):
INDEX('DS2025'!$T$5:$T$15,MATCH(W9,'DS2025'!$S$5:$S$15,1)+1),
INDEX('DS2025'!$S$5:$S$15,MATCH(W9,'DS2025'!$S$5:$S$15,1)):
INDEX('DS2025'!$S$5:$S$15,MATCH(W9,'DS2025'!$S$5:$S$15,1)+1)),
IF($X$4=Database!$A$9,
_xlfn.FORECAST.LINEAR(W9,
INDEX('DS2025'!$W$5:$W$15,MATCH(W9,'DS2025'!$V$5:$V$15,1)):
INDEX('DS2025'!$W$5:$W$15,MATCH(W9,'DS2025'!$V$5:$V$15,1)+1),
INDEX('DS2025'!$V$5:$V$15,MATCH(W9,'DS2025'!$V$5:$V$15,1)):
INDEX('DS2025'!$V$5:$V$15,MATCH(W9,'DS2025'!$V$5:$V$15,1)+1)),
IF($X$4=Database!$A$10,
_xlfn.FORECAST.LINEAR(W9,
INDEX('DS2025'!$Z$5:$Z$15,MATCH(W9,'DS2025'!$Y$5:$Y$15,1)):
INDEX('DS2025'!$Z$5:$Z$15,MATCH(W9,'DS2025'!$Y$5:$Y$15,1)+1),
INDEX('DS2025'!$Y$5:$Y$15,MATCH(W9,'DS2025'!$Y$5:$Y$15,1)):
INDEX('DS2025'!$Y$5:$Y$15,MATCH(W9,'DS2025'!$Y$5:$Y$15,1)+1)),
IF($X$4=Database!$A$11,
_xlfn.FORECAST.LINEAR(
W9,
INDEX('DS2025'!$B$21:$B$35,MATCH(W9,'DS2025'!$A$21:$A$35,1)):
INDEX('DS2025'!$B$21:$B$35,MATCH(W9,'DS2025'!$A$21:$A$35,1)+1),
INDEX('DS2025'!$A$21:$A$35,MATCH(W9,'DS2025'!$A$21:$A$35,1)):
INDEX('DS2025'!$A$21:$A$35,MATCH(W9,'DS2025'!$A$21:$A$35,1)+1)),
IF($X$4=Database!$A$12,
_xlfn.FORECAST.LINEAR(
W9,
INDEX('DS2025'!$E$21:$E$35,MATCH(W9,'DS2025'!$D$21:$D$35,1)):
INDEX('DS2025'!$E$21:$E$35,MATCH(W9,'DS2025'!$D$21:$D$35,1)+1),
INDEX('DS2025'!$D$21:$D$35,MATCH(W9,'DS2025'!$D$21:$D$35,1)):
INDEX('DS2025'!$D$21:$D$35,MATCH(W9,'DS2025'!$D$21:$D$35,1)+1)),
IF($X$4=Database!$A$13,
_xlfn.FORECAST.LINEAR(
W9,
INDEX('DS2025'!$H$21:$H$35,MATCH(W9,'DS2025'!$G$21:$G$35,1)):
INDEX('DS2025'!$H$21:$H$35,MATCH(W9,'DS2025'!$G$21:$G$35,1)+1),
INDEX('DS2025'!$G$21:$G$35,MATCH(W9,'DS2025'!$G$21:$G$35,1)):
INDEX('DS2025'!$G$21:$G$35,MATCH(W9,'DS2025'!$G$21:$G$35,1)+1)),
IF($X$4=Database!$A$14,
_xlfn.FORECAST.LINEAR(
W9,
INDEX('DS2025'!$K$21:$K$35,MATCH(W9,'DS2025'!$J$21:$J$35,1)):
INDEX('DS2025'!$K$21:$K$35,MATCH(W9,'DS2025'!$J$21:$J$35,1)+1),
INDEX('DS2025'!$J$21:$J$35,MATCH(W9,'DS2025'!$J$21:$J$35,1)):
INDEX('DS2025'!$J$21:$J$35,MATCH(W9,'DS2025'!$J$21:$J$35,1)+1)),
IF($X$4=Database!$A$15,
_xlfn.FORECAST.LINEAR(
W9,
INDEX('DS2025'!$N$21:$N$35,MATCH(W9,'DS2025'!$M$21:$M$35,1)):
INDEX('DS2025'!$N$21:$N$35,MATCH(W9,'DS2025'!$M$21:$M$35,1)+1),
INDEX('DS2025'!$M$21:$M$35,MATCH(W9,'DS2025'!$M$21:$M$35,1)):
INDEX('DS2025'!$M$21:$M$35,MATCH(W9,'DS2025'!$M$21:$M$35,1)+1)),
IF($X$4=Database!$A$16,
_xlfn.FORECAST.LINEAR(
W9,
INDEX('DS2025'!$Q$21:$Q$35,MATCH(W9,'DS2025'!$P$21:$P$35,1)):
INDEX('DS2025'!$Q$21:$Q$35,MATCH(W9,'DS2025'!$P$21:$P$35,1)+1),
INDEX('DS2025'!$P$21:$P$35,MATCH(W9,'DS2025'!$P$21:$P$35,1)):
INDEX('DS2025'!$P$21:$P$35,MATCH(W9,'DS2025'!$P$21:$P$35,1)+1)),
IF($X$4=Database!$A$17,
_xlfn.FORECAST.LINEAR(
W9,
INDEX('DS2025'!$T$21:$T$35,MATCH(W9,'DS2025'!$S$21:$S$35,1)):
INDEX('DS2025'!$T$21:$T$35,MATCH(W9,'DS2025'!$S$21:$S$35,1)+1),
INDEX('DS2025'!$S$21:$S$35,MATCH(W9,'DS2025'!$S$21:$S$35,1)):
INDEX('DS2025'!$S$21:$S$35,MATCH(W9,'DS2025'!$S$21:$S$35,1)+1)),
IF($X$4=Database!$A$18,
_xlfn.FORECAST.LINEAR(
W9,
INDEX('DS2025'!$W$21:$W$35,MATCH(W9,'DS2025'!$V$21:$V$35,1)):
INDEX('DS2025'!$W$21:$W$35,MATCH(W9,'DS2025'!$V$21:$V$35,1)+1),
INDEX('DS2025'!$V$21:$V$35,MATCH(W9,'DS2025'!$V$21:$V$35,1)):
INDEX('DS2025'!$V$21:$V$35,MATCH(W9,'DS2025'!$V$21:$V$35,1)+1)),
IF($X$4=Database!$A$19,
_xlfn.FORECAST.LINEAR(
W9,
INDEX('DS2025'!$Z$21:$Z$35,MATCH(W9,'DS2025'!$Y$21:$Y$35,1)):
INDEX('DS2025'!$Z$21:$Z$35,MATCH(W9,'DS2025'!$Y$21:$Y$35,1)+1),
INDEX('DS2025'!$Y$21:$Y$35,MATCH(W9,'DS2025'!$Y$21:$Y$35,1)):
INDEX('DS2025'!$Y$21:$Y$35,MATCH(W9,'DS2025'!$Y$21:$Y$35,1)+1)),
IF($X$4=Database!$A$20,
_xlfn.FORECAST.LINEAR(
W9,
INDEX('DS2025'!$AC$21:$AC$35,MATCH(W9,'DS2025'!$AB$21:$AB$35,1)):
INDEX('DS2025'!$AC$21:$AC$35,MATCH(W9,'DS2025'!$AB$21:$AB$35,1)+1),
INDEX('DS2025'!$AB$21:$AB$35,MATCH(W9,'DS2025'!$AB$21:$AB$35,1)):
INDEX('DS2025'!$AB$21:$AB$35,MATCH(W9,'DS2025'!$AB$21:$AB$35,1)+1))
)))))))))))))))))))</f>
        <v>-0.36113845230953806</v>
      </c>
      <c r="Y9" s="98">
        <f t="shared" si="7"/>
        <v>117.82286154769047</v>
      </c>
      <c r="Z9" s="97">
        <f>'Data 110 C'!J10</f>
        <v>119.61499999999999</v>
      </c>
      <c r="AA9" s="98">
        <f>IF($AA$4=Database!$A$2,
_xlfn.FORECAST.LINEAR(Z9,
INDEX('DS2025'!$B$5:$B$15,MATCH(Z9,'DS2025'!$A$5:$A$15,1)):
INDEX('DS2025'!$B$5:$B$15,MATCH(Z9,'DS2025'!$A$5:$A$15,1)+1),
INDEX('DS2025'!$A$5:$A$15,MATCH(Z9,'DS2025'!$A$5:$A$15,1)):
INDEX('DS2025'!$A$5:$A$15,MATCH(Z9,'DS2025'!$A$5:$A$15,1)+1)),
IF($AA$4=Database!$A$3,
_xlfn.FORECAST.LINEAR(Z9,
INDEX('DS2025'!$E$5:$E$15,MATCH(Z9,'DS2025'!$D$5:$D$15,1)):
INDEX('DS2025'!$E$5:$E$15,MATCH(Z9,'DS2025'!$D$5:$D$15,1)+1),
INDEX('DS2025'!$D$5:$D$15,MATCH(Z9,'DS2025'!$D$5:$D$15,1)):
INDEX('DS2025'!$D$5:$D$15,MATCH(Z9,'DS2025'!$D$5:$D$15,1)+1)),
IF($AA$4=Database!$A$4,
_xlfn.FORECAST.LINEAR(Z9,
INDEX('DS2025'!$H$5:$H$15,MATCH(Z9,'DS2025'!$G$5:$G$15,1)):
INDEX('DS2025'!$H$5:$H$15,MATCH(Z9,'DS2025'!$G$5:$G$15,1)+1),
INDEX('DS2025'!$G$5:$G$15,MATCH(Z9,'DS2025'!$G$5:$G$15,1)):
INDEX('DS2025'!$G$5:$G$15,MATCH(Z9,'DS2025'!$G$5:$G$15,1)+1)),
IF($AA$4=Database!$A$5,
_xlfn.FORECAST.LINEAR(Z9,
INDEX('DS2025'!$K$5:$K$15,MATCH(Z9,'DS2025'!$J$5:$J$15,1)):
INDEX('DS2025'!$K$5:$K$15,MATCH(Z9,'DS2025'!$J$5:$J$15,1)+1),
INDEX('DS2025'!$J$5:$J$15,MATCH(Z9,'DS2025'!$J$5:$J$15,1)):
INDEX('DS2025'!$J$5:$J$15,MATCH(Z9,'DS2025'!$J$5:$J$15,1)+1)),
IF($AA$4=Database!$A$6,
_xlfn.FORECAST.LINEAR(Z9,
INDEX('DS2025'!$N$5:$N$15,MATCH(Z9,'DS2025'!$M$5:$M$15,1)):
INDEX('DS2025'!$N$5:$N$15,MATCH(Z9,'DS2025'!$M$5:$M$15,1)+1),
INDEX('DS2025'!$M$5:$M$15,MATCH(Z9,'DS2025'!$M$5:$M$15,1)):
INDEX('DS2025'!$M$5:$M$15,MATCH(Z9,'DS2025'!$M$5:$M$15,1)+1)),
IF($AA$4=Database!$A$7,
_xlfn.FORECAST.LINEAR(Z9,
INDEX('DS2025'!$Q$5:$Q$15,MATCH(Z9,'DS2025'!$P$5:$P$15,1)):
INDEX('DS2025'!$Q$5:$Q$15,MATCH(Z9,'DS2025'!$P$5:$P$15,1)+1),
INDEX('DS2025'!$P$5:$P$15,MATCH(Z9,'DS2025'!$P$5:$P$15,1)):
INDEX('DS2025'!$P$5:$P$15,MATCH(Z9,'DS2025'!$P$5:$P$15,1)+1)),
IF($AA$4=Database!$A$8,
_xlfn.FORECAST.LINEAR(Z9,
INDEX('DS2025'!$T$5:$T$15,MATCH(Z9,'DS2025'!$S$5:$S$15,1)):
INDEX('DS2025'!$T$5:$T$15,MATCH(Z9,'DS2025'!$S$5:$S$15,1)+1),
INDEX('DS2025'!$S$5:$S$15,MATCH(Z9,'DS2025'!$S$5:$S$15,1)):
INDEX('DS2025'!$S$5:$S$15,MATCH(Z9,'DS2025'!$S$5:$S$15,1)+1)),
IF($AA$4=Database!$A$9,
_xlfn.FORECAST.LINEAR(Z9,
INDEX('DS2025'!$W$5:$W$15,MATCH(Z9,'DS2025'!$V$5:$V$15,1)):
INDEX('DS2025'!$W$5:$W$15,MATCH(Z9,'DS2025'!$V$5:$V$15,1)+1),
INDEX('DS2025'!$V$5:$V$15,MATCH(Z9,'DS2025'!$V$5:$V$15,1)):
INDEX('DS2025'!$V$5:$V$15,MATCH(Z9,'DS2025'!$V$5:$V$15,1)+1)),
IF($AA$4=Database!$A$10,
_xlfn.FORECAST.LINEAR(Z9,
INDEX('DS2025'!$Z$5:$Z$15,MATCH(Z9,'DS2025'!$Y$5:$Y$15,1)):
INDEX('DS2025'!$Z$5:$Z$15,MATCH(Z9,'DS2025'!$Y$5:$Y$15,1)+1),
INDEX('DS2025'!$Y$5:$Y$15,MATCH(Z9,'DS2025'!$Y$5:$Y$15,1)):
INDEX('DS2025'!$Y$5:$Y$15,MATCH(Z9,'DS2025'!$Y$5:$Y$15,1)+1)),
IF($AA$4=Database!$A$11,
_xlfn.FORECAST.LINEAR(
Z9,
INDEX('DS2025'!$B$21:$B$35,MATCH(Z9,'DS2025'!$A$21:$A$35,1)):
INDEX('DS2025'!$B$21:$B$35,MATCH(Z9,'DS2025'!$A$21:$A$35,1)+1),
INDEX('DS2025'!$A$21:$A$35,MATCH(Z9,'DS2025'!$A$21:$A$35,1)):
INDEX('DS2025'!$A$21:$A$35,MATCH(Z9,'DS2025'!$A$21:$A$35,1)+1)),
IF($AA$4=Database!$A$12,
_xlfn.FORECAST.LINEAR(
Z9,
INDEX('DS2025'!$E$21:$E$35,MATCH(Z9,'DS2025'!$D$21:$D$35,1)):
INDEX('DS2025'!$E$21:$E$35,MATCH(Z9,'DS2025'!$D$21:$D$35,1)+1),
INDEX('DS2025'!$D$21:$D$35,MATCH(Z9,'DS2025'!$D$21:$D$35,1)):
INDEX('DS2025'!$D$21:$D$35,MATCH(Z9,'DS2025'!$D$21:$D$35,1)+1)),
IF($AA$4=Database!$A$13,
_xlfn.FORECAST.LINEAR(
Z9,
INDEX('DS2025'!$H$21:$H$35,MATCH(Z9,'DS2025'!$G$21:$G$35,1)):
INDEX('DS2025'!$H$21:$H$35,MATCH(Z9,'DS2025'!$G$21:$G$35,1)+1),
INDEX('DS2025'!$G$21:$G$35,MATCH(Z9,'DS2025'!$G$21:$G$35,1)):
INDEX('DS2025'!$G$21:$G$35,MATCH(Z9,'DS2025'!$G$21:$G$35,1)+1)),
IF($AA$4=Database!$A$14,
_xlfn.FORECAST.LINEAR(
Z9,
INDEX('DS2025'!$K$21:$K$35,MATCH(Z9,'DS2025'!$J$21:$J$35,1)):
INDEX('DS2025'!$K$21:$K$35,MATCH(Z9,'DS2025'!$J$21:$J$35,1)+1),
INDEX('DS2025'!$J$21:$J$35,MATCH(Z9,'DS2025'!$J$21:$J$35,1)):
INDEX('DS2025'!$J$21:$J$35,MATCH(Z9,'DS2025'!$J$21:$J$35,1)+1)),
IF($AA$4=Database!$A$15,
_xlfn.FORECAST.LINEAR(
Z9,
INDEX('DS2025'!$N$21:$N$35,MATCH(Z9,'DS2025'!$M$21:$M$35,1)):
INDEX('DS2025'!$N$21:$N$35,MATCH(Z9,'DS2025'!$M$21:$M$35,1)+1),
INDEX('DS2025'!$M$21:$M$35,MATCH(Z9,'DS2025'!$M$21:$M$35,1)):
INDEX('DS2025'!$M$21:$M$35,MATCH(Z9,'DS2025'!$M$21:$M$35,1)+1)),
IF($AA$4=Database!$A$16,
_xlfn.FORECAST.LINEAR(
Z9,
INDEX('DS2025'!$Q$21:$Q$35,MATCH(Z9,'DS2025'!$P$21:$P$35,1)):
INDEX('DS2025'!$Q$21:$Q$35,MATCH(Z9,'DS2025'!$P$21:$P$35,1)+1),
INDEX('DS2025'!$P$21:$P$35,MATCH(Z9,'DS2025'!$P$21:$P$35,1)):
INDEX('DS2025'!$P$21:$P$35,MATCH(Z9,'DS2025'!$P$21:$P$35,1)+1)),
IF($AA$4=Database!$A$17,
_xlfn.FORECAST.LINEAR(
Z9,
INDEX('DS2025'!$T$21:$T$35,MATCH(Z9,'DS2025'!$S$21:$S$35,1)):
INDEX('DS2025'!$T$21:$T$35,MATCH(Z9,'DS2025'!$S$21:$S$35,1)+1),
INDEX('DS2025'!$S$21:$S$35,MATCH(Z9,'DS2025'!$S$21:$S$35,1)):
INDEX('DS2025'!$S$21:$S$35,MATCH(Z9,'DS2025'!$S$21:$S$35,1)+1)),
IF($AA$4=Database!$A$18,
_xlfn.FORECAST.LINEAR(
Z9,
INDEX('DS2025'!$W$21:$W$35,MATCH(Z9,'DS2025'!$V$21:$V$35,1)):
INDEX('DS2025'!$W$21:$W$35,MATCH(Z9,'DS2025'!$V$21:$V$35,1)+1),
INDEX('DS2025'!$V$21:$V$35,MATCH(Z9,'DS2025'!$V$21:$V$35,1)):
INDEX('DS2025'!$V$21:$V$35,MATCH(Z9,'DS2025'!$V$21:$V$35,1)+1)),
IF($AA$4=Database!$A$19,
_xlfn.FORECAST.LINEAR(
Z9,
INDEX('DS2025'!$Z$21:$Z$35,MATCH(Z9,'DS2025'!$Y$21:$Y$35,1)):
INDEX('DS2025'!$Z$21:$Z$35,MATCH(Z9,'DS2025'!$Y$21:$Y$35,1)+1),
INDEX('DS2025'!$Y$21:$Y$35,MATCH(Z9,'DS2025'!$Y$21:$Y$35,1)):
INDEX('DS2025'!$Y$21:$Y$35,MATCH(Z9,'DS2025'!$Y$21:$Y$35,1)+1)),
IF($AA$4=Database!$A$20,
_xlfn.FORECAST.LINEAR(
Z9,
INDEX('DS2025'!$AC$21:$AC$35,MATCH(Z9,'DS2025'!$AB$21:$AB$35,1)):
INDEX('DS2025'!$AC$21:$AC$35,MATCH(Z9,'DS2025'!$AB$21:$AB$35,1)+1),
INDEX('DS2025'!$AB$21:$AB$35,MATCH(Z9,'DS2025'!$AB$21:$AB$35,1)):
INDEX('DS2025'!$AB$21:$AB$35,MATCH(Z9,'DS2025'!$AB$21:$AB$35,1)+1))
)))))))))))))))))))</f>
        <v>-0.36131013797240547</v>
      </c>
      <c r="AB9" s="97">
        <f t="shared" si="8"/>
        <v>119.25368986202758</v>
      </c>
      <c r="AC9" s="318">
        <f>'Data 110 C'!K10</f>
        <v>118</v>
      </c>
      <c r="AD9" s="42"/>
      <c r="AE9" s="42"/>
      <c r="AF9" s="42"/>
    </row>
    <row r="10" spans="1:61" ht="15" customHeight="1">
      <c r="A10" s="316">
        <v>4</v>
      </c>
      <c r="B10" s="316">
        <f>'Data 110 C'!B11</f>
        <v>119.369</v>
      </c>
      <c r="C10" s="98">
        <f>IF($C$4=Database!$A$2,
_xlfn.FORECAST.LINEAR(B10,
INDEX('DS2025'!$B$5:$B$15,MATCH(B10,'DS2025'!$A$5:$A$15,1)):
INDEX('DS2025'!$B$5:$B$15,MATCH(B10,'DS2025'!$A$5:$A$15,1)+1),
INDEX('DS2025'!$A$5:$A$15,MATCH(B10,'DS2025'!$A$5:$A$15,1)):
INDEX('DS2025'!$A$5:$A$15,MATCH(B10,'DS2025'!$A$5:$A$15,1)+1)),
IF($C$4=Database!$A$3,
_xlfn.FORECAST.LINEAR(B10,
INDEX('DS2025'!$E$5:$E$15,MATCH(B10,'DS2025'!$D$5:$D$15,1)):
INDEX('DS2025'!$E$5:$E$15,MATCH(B10,'DS2025'!$D$5:$D$15,1)+1),
INDEX('DS2025'!$D$5:$D$15,MATCH(B10,'DS2025'!$D$5:$D$15,1)):
INDEX('DS2025'!$D$5:$D$15,MATCH(B10,'DS2025'!$D$5:$D$15,1)+1)),
IF($C$4=Database!$A$4,
_xlfn.FORECAST.LINEAR(B10,
INDEX('DS2025'!$H$5:$H$15,MATCH(B10,'DS2025'!$G$5:$G$15,1)):
INDEX('DS2025'!$H$5:$H$15,MATCH(B10,'DS2025'!$G$5:$G$15,1)+1),
INDEX('DS2025'!$G$5:$G$15,MATCH(B10,'DS2025'!$G$5:$G$15,1)):
INDEX('DS2025'!$G$5:$G$15,MATCH(B10,'DS2025'!$G$5:$G$15,1)+1)),
IF($C$4=Database!$A$5,
_xlfn.FORECAST.LINEAR(B10,
INDEX('DS2025'!$K$5:$K$15,MATCH(B10,'DS2025'!$J$5:$J$15,1)):
INDEX('DS2025'!$K$5:$K$15,MATCH(B10,'DS2025'!$J$5:$J$15,1)+1),
INDEX('DS2025'!$J$5:$J$15,MATCH(B10,'DS2025'!$J$5:$J$15,1)):
INDEX('DS2025'!$J$5:$J$15,MATCH(B10,'DS2025'!$J$5:$J$15,1)+1)),
IF($C$4=Database!$A$6,
_xlfn.FORECAST.LINEAR(B10,
INDEX('DS2025'!$N$5:$N$15,MATCH(B10,'DS2025'!$M$5:$M$15,1)):
INDEX('DS2025'!$N$5:$N$15,MATCH(B10,'DS2025'!$M$5:$M$15,1)+1),
INDEX('DS2025'!$M$5:$M$15,MATCH(B10,'DS2025'!$M$5:$M$15,1)):
INDEX('DS2025'!$M$5:$M$15,MATCH(B10,'DS2025'!$M$5:$M$15,1)+1)),
IF($C$4=Database!$A$7,
_xlfn.FORECAST.LINEAR(B10,
INDEX('DS2025'!$Q$5:$Q$15,MATCH(B10,'DS2025'!$P$5:$P$15,1)):
INDEX('DS2025'!$Q$5:$Q$15,MATCH(B10,'DS2025'!$P$5:$P$15,1)+1),
INDEX('DS2025'!$P$5:$P$15,MATCH(B10,'DS2025'!$P$5:$P$15,1)):
INDEX('DS2025'!$P$5:$P$15,MATCH(B10,'DS2025'!$P$5:$P$15,1)+1)),
IF($C$4=Database!$A$8,
_xlfn.FORECAST.LINEAR(B10,
INDEX('DS2025'!$T$5:$T$15,MATCH(B10,'DS2025'!$S$5:$S$15,1)):
INDEX('DS2025'!$T$5:$T$15,MATCH(B10,'DS2025'!$S$5:$S$15,1)+1),
INDEX('DS2025'!$S$5:$S$15,MATCH(B10,'DS2025'!$S$5:$S$15,1)):
INDEX('DS2025'!$S$5:$S$15,MATCH(B10,'DS2025'!$S$5:$S$15,1)+1)),
IF($C$4=Database!$A$9,
_xlfn.FORECAST.LINEAR(B10,
INDEX('DS2025'!$W$5:$W$15,MATCH(B10,'DS2025'!$V$5:$V$15,1)):
INDEX('DS2025'!$W$5:$W$15,MATCH(B10,'DS2025'!$V$5:$V$15,1)+1),
INDEX('DS2025'!$V$5:$V$15,MATCH(B10,'DS2025'!$V$5:$V$15,1)):
INDEX('DS2025'!$V$5:$V$15,MATCH(B10,'DS2025'!$V$5:$V$15,1)+1)),
IF($C$4=Database!$A$10,
_xlfn.FORECAST.LINEAR(B10,
INDEX('DS2025'!$Z$5:$Z$15,MATCH(B10,'DS2025'!$Y$5:$Y$15,1)):
INDEX('DS2025'!$Z$5:$Z$15,MATCH(B10,'DS2025'!$Y$5:$Y$15,1)+1),
INDEX('DS2025'!$Y$5:$Y$15,MATCH(B10,'DS2025'!$Y$5:$Y$15,1)):
INDEX('DS2025'!$Y$5:$Y$15,MATCH(B10,'DS2025'!$Y$5:$Y$15,1)+1)),
IF($C$4=Database!$A$11,
_xlfn.FORECAST.LINEAR(
B10,
INDEX('DS2025'!$B$21:$B$35,MATCH(B10,'DS2025'!$A$21:$A$35,1)):
INDEX('DS2025'!$B$21:$B$35,MATCH(B10,'DS2025'!$A$21:$A$35,1)+1),
INDEX('DS2025'!$A$21:$A$35,MATCH(B10,'DS2025'!$A$21:$A$35,1)):
INDEX('DS2025'!$A$21:$A$35,MATCH(B10,'DS2025'!$A$21:$A$35,1)+1)),
IF($C$4=Database!$A$12,
_xlfn.FORECAST.LINEAR(
B10,
INDEX('DS2025'!$E$21:$E$35,MATCH(B10,'DS2025'!$D$21:$D$35,1)):
INDEX('DS2025'!$E$21:$E$35,MATCH(B10,'DS2025'!$D$21:$D$35,1)+1),
INDEX('DS2025'!$D$21:$D$35,MATCH(B10,'DS2025'!$D$21:$D$35,1)):
INDEX('DS2025'!$D$21:$D$35,MATCH(B10,'DS2025'!$D$21:$D$35,1)+1)),
IF($C$4=Database!$A$13,
_xlfn.FORECAST.LINEAR(
B10,
INDEX('DS2025'!$H$21:$H$35,MATCH(B10,'DS2025'!$G$21:$G$35,1)):
INDEX('DS2025'!$H$21:$H$35,MATCH(B10,'DS2025'!$G$21:$G$35,1)+1),
INDEX('DS2025'!$G$21:$G$35,MATCH(B10,'DS2025'!$G$21:$G$35,1)):
INDEX('DS2025'!$G$21:$G$35,MATCH(B10,'DS2025'!$G$21:$G$35,1)+1)),
IF($C$4=Database!$A$14,
_xlfn.FORECAST.LINEAR(
B10,
INDEX('DS2025'!$K$21:$K$35,MATCH(B10,'DS2025'!$J$21:$J$35,1)):
INDEX('DS2025'!$K$21:$K$35,MATCH(B10,'DS2025'!$J$21:$J$35,1)+1),
INDEX('DS2025'!$J$21:$J$35,MATCH(B10,'DS2025'!$J$21:$J$35,1)):
INDEX('DS2025'!$J$21:$J$35,MATCH(B10,'DS2025'!$J$21:$J$35,1)+1)),
IF($C$4=Database!$A$15,
_xlfn.FORECAST.LINEAR(
B10,
INDEX('DS2025'!$N$21:$N$35,MATCH(B10,'DS2025'!$M$21:$M$35,1)):
INDEX('DS2025'!$N$21:$N$35,MATCH(B10,'DS2025'!$M$21:$M$35,1)+1),
INDEX('DS2025'!$M$21:$M$35,MATCH(B10,'DS2025'!$M$21:$M$35,1)):
INDEX('DS2025'!$M$21:$M$35,MATCH(B10,'DS2025'!$M$21:$M$35,1)+1)),
IF($C$4=Database!$A$16,
_xlfn.FORECAST.LINEAR(
B10,
INDEX('DS2025'!$Q$21:$Q$35,MATCH(B10,'DS2025'!$P$21:$P$35,1)):
INDEX('DS2025'!$Q$21:$Q$35,MATCH(B10,'DS2025'!$P$21:$P$35,1)+1),
INDEX('DS2025'!$P$21:$P$35,MATCH(B10,'DS2025'!$P$21:$P$35,1)):
INDEX('DS2025'!$P$21:$P$35,MATCH(B10,'DS2025'!$P$21:$P$35,1)+1)),
IF($C$4=Database!$A$17,
_xlfn.FORECAST.LINEAR(
B10,
INDEX('DS2025'!$T$21:$T$35,MATCH(B10,'DS2025'!$S$21:$S$35,1)):
INDEX('DS2025'!$T$21:$T$35,MATCH(B10,'DS2025'!$S$21:$S$35,1)+1),
INDEX('DS2025'!$S$21:$S$35,MATCH(B10,'DS2025'!$S$21:$S$35,1)):
INDEX('DS2025'!$S$21:$S$35,MATCH(B10,'DS2025'!$S$21:$S$35,1)+1)),
IF($C$4=Database!$A$18,
_xlfn.FORECAST.LINEAR(
B10,
INDEX('DS2025'!$W$21:$W$35,MATCH(B10,'DS2025'!$V$21:$V$35,1)):
INDEX('DS2025'!$W$21:$W$35,MATCH(B10,'DS2025'!$V$21:$V$35,1)+1),
INDEX('DS2025'!$V$21:$V$35,MATCH(B10,'DS2025'!$V$21:$V$35,1)):
INDEX('DS2025'!$V$21:$V$35,MATCH(B10,'DS2025'!$V$21:$V$35,1)+1)),
IF($C$4=Database!$A$19,
_xlfn.FORECAST.LINEAR(
B10,
INDEX('DS2025'!$Z$21:$Z$35,MATCH(B10,'DS2025'!$Y$21:$Y$35,1)):
INDEX('DS2025'!$Z$21:$Z$35,MATCH(B10,'DS2025'!$Y$21:$Y$35,1)+1),
INDEX('DS2025'!$Y$21:$Y$35,MATCH(B10,'DS2025'!$Y$21:$Y$35,1)):
INDEX('DS2025'!$Y$21:$Y$35,MATCH(B10,'DS2025'!$Y$21:$Y$35,1)+1)),
IF($C$4=Database!$A$20,
_xlfn.FORECAST.LINEAR(
B10,
INDEX('DS2025'!$AC$21:$AC$35,MATCH(B10,'DS2025'!$AB$21:$AB$35,1)):
INDEX('DS2025'!$AC$21:$AC$35,MATCH(B10,'DS2025'!$AB$21:$AB$35,1)+1),
INDEX('DS2025'!$AB$21:$AB$35,MATCH(B10,'DS2025'!$AB$21:$AB$35,1)):
INDEX('DS2025'!$AB$21:$AB$35,MATCH(B10,'DS2025'!$AB$21:$AB$35,1)+1))
)))))))))))))))))))</f>
        <v>-0.36128062387522492</v>
      </c>
      <c r="D10" s="98">
        <f t="shared" si="0"/>
        <v>119.00771937612477</v>
      </c>
      <c r="E10" s="98">
        <f>'Data 110 C'!C11</f>
        <v>120.697</v>
      </c>
      <c r="F10" s="98">
        <f>IF($F$4=Database!$A$2,
_xlfn.FORECAST.LINEAR(E10,
INDEX('DS2025'!$B$5:$B$15,MATCH(E10,'DS2025'!$A$5:$A$15,1)):
INDEX('DS2025'!$B$5:$B$15,MATCH(E10,'DS2025'!$A$5:$A$15,1)+1),
INDEX('DS2025'!$A$5:$A$15,MATCH(E10,'DS2025'!$A$5:$A$15,1)):
INDEX('DS2025'!$A$5:$A$15,MATCH(E10,'DS2025'!$A$5:$A$15,1)+1)),
IF($F$4=Database!$A$3,
_xlfn.FORECAST.LINEAR(E10,
INDEX('DS2025'!$E$5:$E$15,MATCH(E10,'DS2025'!$D$5:$D$15,1)):
INDEX('DS2025'!$E$5:$E$15,MATCH(E10,'DS2025'!$D$5:$D$15,1)+1),
INDEX('DS2025'!$D$5:$D$15,MATCH(E10,'DS2025'!$D$5:$D$15,1)):
INDEX('DS2025'!$D$5:$D$15,MATCH(E10,'DS2025'!$D$5:$D$15,1)+1)),
IF($F$4=Database!$A$4,
_xlfn.FORECAST.LINEAR(E10,
INDEX('DS2025'!$H$5:$H$15,MATCH(E10,'DS2025'!$G$5:$G$15,1)):
INDEX('DS2025'!$H$5:$H$15,MATCH(E10,'DS2025'!$G$5:$G$15,1)+1),
INDEX('DS2025'!$G$5:$G$15,MATCH(E10,'DS2025'!$G$5:$G$15,1)):
INDEX('DS2025'!$G$5:$G$15,MATCH(E10,'DS2025'!$G$5:$G$15,1)+1)),
IF($F$4=Database!$A$5,
_xlfn.FORECAST.LINEAR(E10,
INDEX('DS2025'!$K$5:$K$15,MATCH(E10,'DS2025'!$J$5:$J$15,1)):
INDEX('DS2025'!$K$5:$K$15,MATCH(E10,'DS2025'!$J$5:$J$15,1)+1),
INDEX('DS2025'!$J$5:$J$15,MATCH(E10,'DS2025'!$J$5:$J$15,1)):
INDEX('DS2025'!$J$5:$J$15,MATCH(E10,'DS2025'!$J$5:$J$15,1)+1)),
IF($F$4=Database!$A$6,
_xlfn.FORECAST.LINEAR(E10,
INDEX('DS2025'!$N$5:$N$15,MATCH(E10,'DS2025'!$M$5:$M$15,1)):
INDEX('DS2025'!$N$5:$N$15,MATCH(E10,'DS2025'!$M$5:$M$15,1)+1),
INDEX('DS2025'!$M$5:$M$15,MATCH(E10,'DS2025'!$M$5:$M$15,1)):
INDEX('DS2025'!$M$5:$M$15,MATCH(E10,'DS2025'!$M$5:$M$15,1)+1)),
IF($F$4=Database!$A$7,
_xlfn.FORECAST.LINEAR(E10,
INDEX('DS2025'!$Q$5:$Q$15,MATCH(E10,'DS2025'!$P$5:$P$15,1)):
INDEX('DS2025'!$Q$5:$Q$15,MATCH(E10,'DS2025'!$P$5:$P$15,1)+1),
INDEX('DS2025'!$P$5:$P$15,MATCH(E10,'DS2025'!$P$5:$P$15,1)):
INDEX('DS2025'!$P$5:$P$15,MATCH(E10,'DS2025'!$P$5:$P$15,1)+1)),
IF($F$4=Database!$A$8,
_xlfn.FORECAST.LINEAR(E10,
INDEX('DS2025'!$T$5:$T$15,MATCH(E10,'DS2025'!$S$5:$S$15,1)):
INDEX('DS2025'!$T$5:$T$15,MATCH(E10,'DS2025'!$S$5:$S$15,1)+1),
INDEX('DS2025'!$S$5:$S$15,MATCH(E10,'DS2025'!$S$5:$S$15,1)):
INDEX('DS2025'!$S$5:$S$15,MATCH(E10,'DS2025'!$S$5:$S$15,1)+1)),
IF($F$4=Database!$A$9,
_xlfn.FORECAST.LINEAR(E10,
INDEX('DS2025'!$W$5:$W$15,MATCH(E10,'DS2025'!$V$5:$V$15,1)):
INDEX('DS2025'!$W$5:$W$15,MATCH(E10,'DS2025'!$V$5:$V$15,1)+1),
INDEX('DS2025'!$V$5:$V$15,MATCH(E10,'DS2025'!$V$5:$V$15,1)):
INDEX('DS2025'!$V$5:$V$15,MATCH(E10,'DS2025'!$V$5:$V$15,1)+1)),
IF($F$4=Database!$A$10,
_xlfn.FORECAST.LINEAR(E10,
INDEX('DS2025'!$Z$5:$Z$15,MATCH(E10,'DS2025'!$Y$5:$Y$15,1)):
INDEX('DS2025'!$Z$5:$Z$15,MATCH(E10,'DS2025'!$Y$5:$Y$15,1)+1),
INDEX('DS2025'!$Y$5:$Y$15,MATCH(E10,'DS2025'!$Y$5:$Y$15,1)):
INDEX('DS2025'!$Y$5:$Y$15,MATCH(E10,'DS2025'!$Y$5:$Y$15,1)+1)),
IF($F$4=Database!$A$11,
_xlfn.FORECAST.LINEAR(
E10,
INDEX('DS2025'!$B$21:$B$35,MATCH(E10,'DS2025'!$A$21:$A$35,1)):
INDEX('DS2025'!$B$21:$B$35,MATCH(E10,'DS2025'!$A$21:$A$35,1)+1),
INDEX('DS2025'!$A$21:$A$35,MATCH(E10,'DS2025'!$A$21:$A$35,1)):
INDEX('DS2025'!$A$21:$A$35,MATCH(E10,'DS2025'!$A$21:$A$35,1)+1)),
IF($F$4=Database!$A$12,
_xlfn.FORECAST.LINEAR(
E10,
INDEX('DS2025'!$E$21:$E$35,MATCH(E10,'DS2025'!$D$21:$D$35,1)):
INDEX('DS2025'!$E$21:$E$35,MATCH(E10,'DS2025'!$D$21:$D$35,1)+1),
INDEX('DS2025'!$D$21:$D$35,MATCH(E10,'DS2025'!$D$21:$D$35,1)):
INDEX('DS2025'!$D$21:$D$35,MATCH(E10,'DS2025'!$D$21:$D$35,1)+1)),
IF($F$4=Database!$A$13,
_xlfn.FORECAST.LINEAR(
E10,
INDEX('DS2025'!$H$21:$H$35,MATCH(E10,'DS2025'!$G$21:$G$35,1)):
INDEX('DS2025'!$H$21:$H$35,MATCH(E10,'DS2025'!$G$21:$G$35,1)+1),
INDEX('DS2025'!$G$21:$G$35,MATCH(E10,'DS2025'!$G$21:$G$35,1)):
INDEX('DS2025'!$G$21:$G$35,MATCH(E10,'DS2025'!$G$21:$G$35,1)+1)),
IF($F$4=Database!$A$14,
_xlfn.FORECAST.LINEAR(
E10,
INDEX('DS2025'!$K$21:$K$35,MATCH(E10,'DS2025'!$J$21:$J$35,1)):
INDEX('DS2025'!$K$21:$K$35,MATCH(E10,'DS2025'!$J$21:$J$35,1)+1),
INDEX('DS2025'!$J$21:$J$35,MATCH(E10,'DS2025'!$J$21:$J$35,1)):
INDEX('DS2025'!$J$21:$J$35,MATCH(E10,'DS2025'!$J$21:$J$35,1)+1)),
IF($F$4=Database!$A$15,
_xlfn.FORECAST.LINEAR(
E10,
INDEX('DS2025'!$N$21:$N$35,MATCH(E10,'DS2025'!$M$21:$M$35,1)):
INDEX('DS2025'!$N$21:$N$35,MATCH(E10,'DS2025'!$M$21:$M$35,1)+1),
INDEX('DS2025'!$M$21:$M$35,MATCH(E10,'DS2025'!$M$21:$M$35,1)):
INDEX('DS2025'!$M$21:$M$35,MATCH(E10,'DS2025'!$M$21:$M$35,1)+1)),
IF($F$4=Database!$A$16,
_xlfn.FORECAST.LINEAR(
E10,
INDEX('DS2025'!$Q$21:$Q$35,MATCH(E10,'DS2025'!$P$21:$P$35,1)):
INDEX('DS2025'!$Q$21:$Q$35,MATCH(E10,'DS2025'!$P$21:$P$35,1)+1),
INDEX('DS2025'!$P$21:$P$35,MATCH(E10,'DS2025'!$P$21:$P$35,1)):
INDEX('DS2025'!$P$21:$P$35,MATCH(E10,'DS2025'!$P$21:$P$35,1)+1)),
IF($F$4=Database!$A$17,
_xlfn.FORECAST.LINEAR(
E10,
INDEX('DS2025'!$T$21:$T$35,MATCH(E10,'DS2025'!$S$21:$S$35,1)):
INDEX('DS2025'!$T$21:$T$35,MATCH(E10,'DS2025'!$S$21:$S$35,1)+1),
INDEX('DS2025'!$S$21:$S$35,MATCH(E10,'DS2025'!$S$21:$S$35,1)):
INDEX('DS2025'!$S$21:$S$35,MATCH(E10,'DS2025'!$S$21:$S$35,1)+1)),
IF($F$4=Database!$A$18,
_xlfn.FORECAST.LINEAR(
E10,
INDEX('DS2025'!$W$21:$W$35,MATCH(E10,'DS2025'!$V$21:$V$35,1)):
INDEX('DS2025'!$W$21:$W$35,MATCH(E10,'DS2025'!$V$21:$V$35,1)+1),
INDEX('DS2025'!$V$21:$V$35,MATCH(E10,'DS2025'!$V$21:$V$35,1)):
INDEX('DS2025'!$V$21:$V$35,MATCH(E10,'DS2025'!$V$21:$V$35,1)+1)),
IF($F$4=Database!$A$19,
_xlfn.FORECAST.LINEAR(
E10,
INDEX('DS2025'!$Z$21:$Z$35,MATCH(E10,'DS2025'!$Y$21:$Y$35,1)):
INDEX('DS2025'!$Z$21:$Z$35,MATCH(E10,'DS2025'!$Y$21:$Y$35,1)+1),
INDEX('DS2025'!$Y$21:$Y$35,MATCH(E10,'DS2025'!$Y$21:$Y$35,1)):
INDEX('DS2025'!$Y$21:$Y$35,MATCH(E10,'DS2025'!$Y$21:$Y$35,1)+1)),
IF($F$4=Database!$A$20,
_xlfn.FORECAST.LINEAR(
E10,
INDEX('DS2025'!$AC$21:$AC$35,MATCH(E10,'DS2025'!$AB$21:$AB$35,1)):
INDEX('DS2025'!$AC$21:$AC$35,MATCH(E10,'DS2025'!$AB$21:$AB$35,1)+1),
INDEX('DS2025'!$AB$21:$AB$35,MATCH(E10,'DS2025'!$AB$21:$AB$35,1)):
INDEX('DS2025'!$AB$21:$AB$35,MATCH(E10,'DS2025'!$AB$21:$AB$35,1)+1))
)))))))))))))))))))</f>
        <v>-0.36143995200959805</v>
      </c>
      <c r="G10" s="98">
        <f t="shared" si="1"/>
        <v>120.3355600479904</v>
      </c>
      <c r="H10" s="98">
        <f>'Data 110 C'!D11</f>
        <v>119.018</v>
      </c>
      <c r="I10" s="98">
        <f>IF($I$4=Database!$A$2,
_xlfn.FORECAST.LINEAR(H10,
INDEX('DS2025'!$B$5:$B$15,MATCH(H10,'DS2025'!$A$5:$A$15,1)):
INDEX('DS2025'!$B$5:$B$15,MATCH(H10,'DS2025'!$A$5:$A$15,1)+1),
INDEX('DS2025'!$A$5:$A$15,MATCH(H10,'DS2025'!$A$5:$A$15,1)):
INDEX('DS2025'!$A$5:$A$15,MATCH(H10,'DS2025'!$A$5:$A$15,1)+1)),
IF($I$4=Database!$A$3,
_xlfn.FORECAST.LINEAR(H10,
INDEX('DS2025'!$E$5:$E$15,MATCH(H10,'DS2025'!$D$5:$D$15,1)):
INDEX('DS2025'!$E$5:$E$15,MATCH(H10,'DS2025'!$D$5:$D$15,1)+1),
INDEX('DS2025'!$D$5:$D$15,MATCH(H10,'DS2025'!$D$5:$D$15,1)):
INDEX('DS2025'!$D$5:$D$15,MATCH(H10,'DS2025'!$D$5:$D$15,1)+1)),
IF($I$4=Database!$A$4,
_xlfn.FORECAST.LINEAR(H10,
INDEX('DS2025'!$H$5:$H$15,MATCH(H10,'DS2025'!$G$5:$G$15,1)):
INDEX('DS2025'!$H$5:$H$15,MATCH(H10,'DS2025'!$G$5:$G$15,1)+1),
INDEX('DS2025'!$G$5:$G$15,MATCH(H10,'DS2025'!$G$5:$G$15,1)):
INDEX('DS2025'!$G$5:$G$15,MATCH(H10,'DS2025'!$G$5:$G$15,1)+1)),
IF($I$4=Database!$A$5,
_xlfn.FORECAST.LINEAR(H10,
INDEX('DS2025'!$K$5:$K$15,MATCH(H10,'DS2025'!$J$5:$J$15,1)):
INDEX('DS2025'!$K$5:$K$15,MATCH(H10,'DS2025'!$J$5:$J$15,1)+1),
INDEX('DS2025'!$J$5:$J$15,MATCH(H10,'DS2025'!$J$5:$J$15,1)):
INDEX('DS2025'!$J$5:$J$15,MATCH(H10,'DS2025'!$J$5:$J$15,1)+1)),
IF($I$4=Database!$A$6,
_xlfn.FORECAST.LINEAR(H10,
INDEX('DS2025'!$N$5:$N$15,MATCH(H10,'DS2025'!$M$5:$M$15,1)):
INDEX('DS2025'!$N$5:$N$15,MATCH(H10,'DS2025'!$M$5:$M$15,1)+1),
INDEX('DS2025'!$M$5:$M$15,MATCH(H10,'DS2025'!$M$5:$M$15,1)):
INDEX('DS2025'!$M$5:$M$15,MATCH(H10,'DS2025'!$M$5:$M$15,1)+1)),
IF($I$4=Database!$A$7,
_xlfn.FORECAST.LINEAR(H10,
INDEX('DS2025'!$Q$5:$Q$15,MATCH(H10,'DS2025'!$P$5:$P$15,1)):
INDEX('DS2025'!$Q$5:$Q$15,MATCH(H10,'DS2025'!$P$5:$P$15,1)+1),
INDEX('DS2025'!$P$5:$P$15,MATCH(H10,'DS2025'!$P$5:$P$15,1)):
INDEX('DS2025'!$P$5:$P$15,MATCH(H10,'DS2025'!$P$5:$P$15,1)+1)),
IF($I$4=Database!$A$8,
_xlfn.FORECAST.LINEAR(H10,
INDEX('DS2025'!$T$5:$T$15,MATCH(H10,'DS2025'!$S$5:$S$15,1)):
INDEX('DS2025'!$T$5:$T$15,MATCH(H10,'DS2025'!$S$5:$S$15,1)+1),
INDEX('DS2025'!$S$5:$S$15,MATCH(H10,'DS2025'!$S$5:$S$15,1)):
INDEX('DS2025'!$S$5:$S$15,MATCH(H10,'DS2025'!$S$5:$S$15,1)+1)),
IF($I$4=Database!$A$9,
_xlfn.FORECAST.LINEAR(H10,
INDEX('DS2025'!$W$5:$W$15,MATCH(H10,'DS2025'!$V$5:$V$15,1)):
INDEX('DS2025'!$W$5:$W$15,MATCH(H10,'DS2025'!$V$5:$V$15,1)+1),
INDEX('DS2025'!$V$5:$V$15,MATCH(H10,'DS2025'!$V$5:$V$15,1)):
INDEX('DS2025'!$V$5:$V$15,MATCH(H10,'DS2025'!$V$5:$V$15,1)+1)),
IF($I$4=Database!$A$10,
_xlfn.FORECAST.LINEAR(H10,
INDEX('DS2025'!$Z$5:$Z$15,MATCH(H10,'DS2025'!$Y$5:$Y$15,1)):
INDEX('DS2025'!$Z$5:$Z$15,MATCH(H10,'DS2025'!$Y$5:$Y$15,1)+1),
INDEX('DS2025'!$Y$5:$Y$15,MATCH(H10,'DS2025'!$Y$5:$Y$15,1)):
INDEX('DS2025'!$Y$5:$Y$15,MATCH(H10,'DS2025'!$Y$5:$Y$15,1)+1)),
IF($I$4=Database!$A$11,
_xlfn.FORECAST.LINEAR(
H10,
INDEX('DS2025'!$B$21:$B$35,MATCH(H10,'DS2025'!$A$21:$A$35,1)):
INDEX('DS2025'!$B$21:$B$35,MATCH(H10,'DS2025'!$A$21:$A$35,1)+1),
INDEX('DS2025'!$A$21:$A$35,MATCH(H10,'DS2025'!$A$21:$A$35,1)):
INDEX('DS2025'!$A$21:$A$35,MATCH(H10,'DS2025'!$A$21:$A$35,1)+1)),
IF($I$4=Database!$A$12,
_xlfn.FORECAST.LINEAR(
H10,
INDEX('DS2025'!$E$21:$E$35,MATCH(H10,'DS2025'!$D$21:$D$35,1)):
INDEX('DS2025'!$E$21:$E$35,MATCH(H10,'DS2025'!$D$21:$D$35,1)+1),
INDEX('DS2025'!$D$21:$D$35,MATCH(H10,'DS2025'!$D$21:$D$35,1)):
INDEX('DS2025'!$D$21:$D$35,MATCH(H10,'DS2025'!$D$21:$D$35,1)+1)),
IF($I$4=Database!$A$13,
_xlfn.FORECAST.LINEAR(
H10,
INDEX('DS2025'!$H$21:$H$35,MATCH(H10,'DS2025'!$G$21:$G$35,1)):
INDEX('DS2025'!$H$21:$H$35,MATCH(H10,'DS2025'!$G$21:$G$35,1)+1),
INDEX('DS2025'!$G$21:$G$35,MATCH(H10,'DS2025'!$G$21:$G$35,1)):
INDEX('DS2025'!$G$21:$G$35,MATCH(H10,'DS2025'!$G$21:$G$35,1)+1)),
IF($I$4=Database!$A$14,
_xlfn.FORECAST.LINEAR(
H10,
INDEX('DS2025'!$K$21:$K$35,MATCH(H10,'DS2025'!$J$21:$J$35,1)):
INDEX('DS2025'!$K$21:$K$35,MATCH(H10,'DS2025'!$J$21:$J$35,1)+1),
INDEX('DS2025'!$J$21:$J$35,MATCH(H10,'DS2025'!$J$21:$J$35,1)):
INDEX('DS2025'!$J$21:$J$35,MATCH(H10,'DS2025'!$J$21:$J$35,1)+1)),
IF($I$4=Database!$A$15,
_xlfn.FORECAST.LINEAR(
H10,
INDEX('DS2025'!$N$21:$N$35,MATCH(H10,'DS2025'!$M$21:$M$35,1)):
INDEX('DS2025'!$N$21:$N$35,MATCH(H10,'DS2025'!$M$21:$M$35,1)+1),
INDEX('DS2025'!$M$21:$M$35,MATCH(H10,'DS2025'!$M$21:$M$35,1)):
INDEX('DS2025'!$M$21:$M$35,MATCH(H10,'DS2025'!$M$21:$M$35,1)+1)),
IF($I$4=Database!$A$16,
_xlfn.FORECAST.LINEAR(
H10,
INDEX('DS2025'!$Q$21:$Q$35,MATCH(H10,'DS2025'!$P$21:$P$35,1)):
INDEX('DS2025'!$Q$21:$Q$35,MATCH(H10,'DS2025'!$P$21:$P$35,1)+1),
INDEX('DS2025'!$P$21:$P$35,MATCH(H10,'DS2025'!$P$21:$P$35,1)):
INDEX('DS2025'!$P$21:$P$35,MATCH(H10,'DS2025'!$P$21:$P$35,1)+1)),
IF($I$4=Database!$A$17,
_xlfn.FORECAST.LINEAR(
H10,
INDEX('DS2025'!$T$21:$T$35,MATCH(H10,'DS2025'!$S$21:$S$35,1)):
INDEX('DS2025'!$T$21:$T$35,MATCH(H10,'DS2025'!$S$21:$S$35,1)+1),
INDEX('DS2025'!$S$21:$S$35,MATCH(H10,'DS2025'!$S$21:$S$35,1)):
INDEX('DS2025'!$S$21:$S$35,MATCH(H10,'DS2025'!$S$21:$S$35,1)+1)),
IF($I$4=Database!$A$18,
_xlfn.FORECAST.LINEAR(
H10,
INDEX('DS2025'!$W$21:$W$35,MATCH(H10,'DS2025'!$V$21:$V$35,1)):
INDEX('DS2025'!$W$21:$W$35,MATCH(H10,'DS2025'!$V$21:$V$35,1)+1),
INDEX('DS2025'!$V$21:$V$35,MATCH(H10,'DS2025'!$V$21:$V$35,1)):
INDEX('DS2025'!$V$21:$V$35,MATCH(H10,'DS2025'!$V$21:$V$35,1)+1)),
IF($I$4=Database!$A$19,
_xlfn.FORECAST.LINEAR(
H10,
INDEX('DS2025'!$Z$21:$Z$35,MATCH(H10,'DS2025'!$Y$21:$Y$35,1)):
INDEX('DS2025'!$Z$21:$Z$35,MATCH(H10,'DS2025'!$Y$21:$Y$35,1)+1),
INDEX('DS2025'!$Y$21:$Y$35,MATCH(H10,'DS2025'!$Y$21:$Y$35,1)):
INDEX('DS2025'!$Y$21:$Y$35,MATCH(H10,'DS2025'!$Y$21:$Y$35,1)+1)),
IF($I$4=Database!$A$20,
_xlfn.FORECAST.LINEAR(
H10,
INDEX('DS2025'!$AC$21:$AC$35,MATCH(H10,'DS2025'!$AB$21:$AB$35,1)):
INDEX('DS2025'!$AC$21:$AC$35,MATCH(H10,'DS2025'!$AB$21:$AB$35,1)+1),
INDEX('DS2025'!$AB$21:$AB$35,MATCH(H10,'DS2025'!$AB$21:$AB$35,1)):
INDEX('DS2025'!$AB$21:$AB$35,MATCH(H10,'DS2025'!$AB$21:$AB$35,1)+1))
)))))))))))))))))))</f>
        <v>-0.26076307287304057</v>
      </c>
      <c r="J10" s="98">
        <f t="shared" si="2"/>
        <v>118.75723692712695</v>
      </c>
      <c r="K10" s="98">
        <f>'Data 110 C'!E11</f>
        <v>119.535</v>
      </c>
      <c r="L10" s="98">
        <f>IF($L$4=Database!$A$2,
_xlfn.FORECAST.LINEAR(K10,
INDEX('DS2025'!$B$5:$B$15,MATCH(K10,'DS2025'!$A$5:$A$15,1)):
INDEX('DS2025'!$B$5:$B$15,MATCH(K10,'DS2025'!$A$5:$A$15,1)+1),
INDEX('DS2025'!$A$5:$A$15,MATCH(K10,'DS2025'!$A$5:$A$15,1)):
INDEX('DS2025'!$A$5:$A$15,MATCH(K10,'DS2025'!$A$5:$A$15,1)+1)),
IF($L$4=Database!$A$3,
_xlfn.FORECAST.LINEAR(K10,
INDEX('DS2025'!$E$5:$E$15,MATCH(K10,'DS2025'!$D$5:$D$15,1)):
INDEX('DS2025'!$E$5:$E$15,MATCH(K10,'DS2025'!$D$5:$D$15,1)+1),
INDEX('DS2025'!$D$5:$D$15,MATCH(K10,'DS2025'!$D$5:$D$15,1)):
INDEX('DS2025'!$D$5:$D$15,MATCH(K10,'DS2025'!$D$5:$D$15,1)+1)),
IF($L$4=Database!$A$4,
_xlfn.FORECAST.LINEAR(K10,
INDEX('DS2025'!$H$5:$H$15,MATCH(K10,'DS2025'!$G$5:$G$15,1)):
INDEX('DS2025'!$H$5:$H$15,MATCH(K10,'DS2025'!$G$5:$G$15,1)+1),
INDEX('DS2025'!$G$5:$G$15,MATCH(K10,'DS2025'!$G$5:$G$15,1)):
INDEX('DS2025'!$G$5:$G$15,MATCH(K10,'DS2025'!$G$5:$G$15,1)+1)),
IF($L$4=Database!$A$5,
_xlfn.FORECAST.LINEAR(K10,
INDEX('DS2025'!$K$5:$K$15,MATCH(K10,'DS2025'!$J$5:$J$15,1)):
INDEX('DS2025'!$K$5:$K$15,MATCH(K10,'DS2025'!$J$5:$J$15,1)+1),
INDEX('DS2025'!$J$5:$J$15,MATCH(K10,'DS2025'!$J$5:$J$15,1)):
INDEX('DS2025'!$J$5:$J$15,MATCH(K10,'DS2025'!$J$5:$J$15,1)+1)),
IF($L$4=Database!$A$6,
_xlfn.FORECAST.LINEAR(K10,
INDEX('DS2025'!$N$5:$N$15,MATCH(K10,'DS2025'!$M$5:$M$15,1)):
INDEX('DS2025'!$N$5:$N$15,MATCH(K10,'DS2025'!$M$5:$M$15,1)+1),
INDEX('DS2025'!$M$5:$M$15,MATCH(K10,'DS2025'!$M$5:$M$15,1)):
INDEX('DS2025'!$M$5:$M$15,MATCH(K10,'DS2025'!$M$5:$M$15,1)+1)),
IF($L$4=Database!$A$7,
_xlfn.FORECAST.LINEAR(K10,
INDEX('DS2025'!$Q$5:$Q$15,MATCH(K10,'DS2025'!$P$5:$P$15,1)):
INDEX('DS2025'!$Q$5:$Q$15,MATCH(K10,'DS2025'!$P$5:$P$15,1)+1),
INDEX('DS2025'!$P$5:$P$15,MATCH(K10,'DS2025'!$P$5:$P$15,1)):
INDEX('DS2025'!$P$5:$P$15,MATCH(K10,'DS2025'!$P$5:$P$15,1)+1)),
IF($L$4=Database!$A$8,
_xlfn.FORECAST.LINEAR(K10,
INDEX('DS2025'!$T$5:$T$15,MATCH(K10,'DS2025'!$S$5:$S$15,1)):
INDEX('DS2025'!$T$5:$T$15,MATCH(K10,'DS2025'!$S$5:$S$15,1)+1),
INDEX('DS2025'!$S$5:$S$15,MATCH(K10,'DS2025'!$S$5:$S$15,1)):
INDEX('DS2025'!$S$5:$S$15,MATCH(K10,'DS2025'!$S$5:$S$15,1)+1)),
IF($L$4=Database!$A$9,
_xlfn.FORECAST.LINEAR(K10,
INDEX('DS2025'!$W$5:$W$15,MATCH(K10,'DS2025'!$V$5:$V$15,1)):
INDEX('DS2025'!$W$5:$W$15,MATCH(K10,'DS2025'!$V$5:$V$15,1)+1),
INDEX('DS2025'!$V$5:$V$15,MATCH(K10,'DS2025'!$V$5:$V$15,1)):
INDEX('DS2025'!$V$5:$V$15,MATCH(K10,'DS2025'!$V$5:$V$15,1)+1)),
IF($L$4=Database!$A$10,
_xlfn.FORECAST.LINEAR(K10,
INDEX('DS2025'!$Z$5:$Z$15,MATCH(K10,'DS2025'!$Y$5:$Y$15,1)):
INDEX('DS2025'!$Z$5:$Z$15,MATCH(K10,'DS2025'!$Y$5:$Y$15,1)+1),
INDEX('DS2025'!$Y$5:$Y$15,MATCH(K10,'DS2025'!$Y$5:$Y$15,1)):
INDEX('DS2025'!$Y$5:$Y$15,MATCH(K10,'DS2025'!$Y$5:$Y$15,1)+1)),
IF($L$4=Database!$A$11,
_xlfn.FORECAST.LINEAR(
K10,
INDEX('DS2025'!$B$21:$B$35,MATCH(K10,'DS2025'!$A$21:$A$35,1)):
INDEX('DS2025'!$B$21:$B$35,MATCH(K10,'DS2025'!$A$21:$A$35,1)+1),
INDEX('DS2025'!$A$21:$A$35,MATCH(K10,'DS2025'!$A$21:$A$35,1)):
INDEX('DS2025'!$A$21:$A$35,MATCH(K10,'DS2025'!$A$21:$A$35,1)+1)),
IF($L$4=Database!$A$12,
_xlfn.FORECAST.LINEAR(
K10,
INDEX('DS2025'!$E$21:$E$35,MATCH(K10,'DS2025'!$D$21:$D$35,1)):
INDEX('DS2025'!$E$21:$E$35,MATCH(K10,'DS2025'!$D$21:$D$35,1)+1),
INDEX('DS2025'!$D$21:$D$35,MATCH(K10,'DS2025'!$D$21:$D$35,1)):
INDEX('DS2025'!$D$21:$D$35,MATCH(K10,'DS2025'!$D$21:$D$35,1)+1)),
IF($L$4=Database!$A$13,
_xlfn.FORECAST.LINEAR(
K10,
INDEX('DS2025'!$H$21:$H$35,MATCH(K10,'DS2025'!$G$21:$G$35,1)):
INDEX('DS2025'!$H$21:$H$35,MATCH(K10,'DS2025'!$G$21:$G$35,1)+1),
INDEX('DS2025'!$G$21:$G$35,MATCH(K10,'DS2025'!$G$21:$G$35,1)):
INDEX('DS2025'!$G$21:$G$35,MATCH(K10,'DS2025'!$G$21:$G$35,1)+1)),
IF($L$4=Database!$A$14,
_xlfn.FORECAST.LINEAR(
K10,
INDEX('DS2025'!$K$21:$K$35,MATCH(K10,'DS2025'!$J$21:$J$35,1)):
INDEX('DS2025'!$K$21:$K$35,MATCH(K10,'DS2025'!$J$21:$J$35,1)+1),
INDEX('DS2025'!$J$21:$J$35,MATCH(K10,'DS2025'!$J$21:$J$35,1)):
INDEX('DS2025'!$J$21:$J$35,MATCH(K10,'DS2025'!$J$21:$J$35,1)+1)),
IF($L$4=Database!$A$15,
_xlfn.FORECAST.LINEAR(
K10,
INDEX('DS2025'!$N$21:$N$35,MATCH(K10,'DS2025'!$M$21:$M$35,1)):
INDEX('DS2025'!$N$21:$N$35,MATCH(K10,'DS2025'!$M$21:$M$35,1)+1),
INDEX('DS2025'!$M$21:$M$35,MATCH(K10,'DS2025'!$M$21:$M$35,1)):
INDEX('DS2025'!$M$21:$M$35,MATCH(K10,'DS2025'!$M$21:$M$35,1)+1)),
IF($L$4=Database!$A$16,
_xlfn.FORECAST.LINEAR(
K10,
INDEX('DS2025'!$Q$21:$Q$35,MATCH(K10,'DS2025'!$P$21:$P$35,1)):
INDEX('DS2025'!$Q$21:$Q$35,MATCH(K10,'DS2025'!$P$21:$P$35,1)+1),
INDEX('DS2025'!$P$21:$P$35,MATCH(K10,'DS2025'!$P$21:$P$35,1)):
INDEX('DS2025'!$P$21:$P$35,MATCH(K10,'DS2025'!$P$21:$P$35,1)+1)),
IF($L$4=Database!$A$17,
_xlfn.FORECAST.LINEAR(
K10,
INDEX('DS2025'!$T$21:$T$35,MATCH(K10,'DS2025'!$S$21:$S$35,1)):
INDEX('DS2025'!$T$21:$T$35,MATCH(K10,'DS2025'!$S$21:$S$35,1)+1),
INDEX('DS2025'!$S$21:$S$35,MATCH(K10,'DS2025'!$S$21:$S$35,1)):
INDEX('DS2025'!$S$21:$S$35,MATCH(K10,'DS2025'!$S$21:$S$35,1)+1)),
IF($L$4=Database!$A$18,
_xlfn.FORECAST.LINEAR(
K10,
INDEX('DS2025'!$W$21:$W$35,MATCH(K10,'DS2025'!$V$21:$V$35,1)):
INDEX('DS2025'!$W$21:$W$35,MATCH(K10,'DS2025'!$V$21:$V$35,1)+1),
INDEX('DS2025'!$V$21:$V$35,MATCH(K10,'DS2025'!$V$21:$V$35,1)):
INDEX('DS2025'!$V$21:$V$35,MATCH(K10,'DS2025'!$V$21:$V$35,1)+1)),
IF($L$4=Database!$A$19,
_xlfn.FORECAST.LINEAR(
K10,
INDEX('DS2025'!$Z$21:$Z$35,MATCH(K10,'DS2025'!$Y$21:$Y$35,1)):
INDEX('DS2025'!$Z$21:$Z$35,MATCH(K10,'DS2025'!$Y$21:$Y$35,1)+1),
INDEX('DS2025'!$Y$21:$Y$35,MATCH(K10,'DS2025'!$Y$21:$Y$35,1)):
INDEX('DS2025'!$Y$21:$Y$35,MATCH(K10,'DS2025'!$Y$21:$Y$35,1)+1)),
IF($L$4=Database!$A$20,
_xlfn.FORECAST.LINEAR(
K10,
INDEX('DS2025'!$AC$21:$AC$35,MATCH(K10,'DS2025'!$AB$21:$AB$35,1)):
INDEX('DS2025'!$AC$21:$AC$35,MATCH(K10,'DS2025'!$AB$21:$AB$35,1)+1),
INDEX('DS2025'!$AB$21:$AB$35,MATCH(K10,'DS2025'!$AB$21:$AB$35,1)):
INDEX('DS2025'!$AB$21:$AB$35,MATCH(K10,'DS2025'!$AB$21:$AB$35,1)+1))
)))))))))))))))))))</f>
        <v>-0.36130053989202154</v>
      </c>
      <c r="M10" s="98">
        <f t="shared" si="3"/>
        <v>119.17369946010797</v>
      </c>
      <c r="N10" s="317">
        <f>'Data 110 C'!F11</f>
        <v>117.017</v>
      </c>
      <c r="O10" s="98">
        <f>IF($O$4=Database!$A$2,
_xlfn.FORECAST.LINEAR(N10,
INDEX('DS2025'!$B$5:$B$15,MATCH(N10,'DS2025'!$A$5:$A$15,1)):
INDEX('DS2025'!$B$5:$B$15,MATCH(N10,'DS2025'!$A$5:$A$15,1)+1),
INDEX('DS2025'!$A$5:$A$15,MATCH(N10,'DS2025'!$A$5:$A$15,1)):
INDEX('DS2025'!$A$5:$A$15,MATCH(N10,'DS2025'!$A$5:$A$15,1)+1)),
IF($O$4=Database!$A$3,
_xlfn.FORECAST.LINEAR(N10,
INDEX('DS2025'!$E$5:$E$15,MATCH(N10,'DS2025'!$D$5:$D$15,1)):
INDEX('DS2025'!$E$5:$E$15,MATCH(N10,'DS2025'!$D$5:$D$15,1)+1),
INDEX('DS2025'!$D$5:$D$15,MATCH(N10,'DS2025'!$D$5:$D$15,1)):
INDEX('DS2025'!$D$5:$D$15,MATCH(N10,'DS2025'!$D$5:$D$15,1)+1)),
IF($O$4=Database!$A$4,
_xlfn.FORECAST.LINEAR(N10,
INDEX('DS2025'!$H$5:$H$15,MATCH(N10,'DS2025'!$G$5:$G$15,1)):
INDEX('DS2025'!$H$5:$H$15,MATCH(N10,'DS2025'!$G$5:$G$15,1)+1),
INDEX('DS2025'!$G$5:$G$15,MATCH(N10,'DS2025'!$G$5:$G$15,1)):
INDEX('DS2025'!$G$5:$G$15,MATCH(N10,'DS2025'!$G$5:$G$15,1)+1)),
IF($O$4=Database!$A$5,
_xlfn.FORECAST.LINEAR(N10,
INDEX('DS2025'!$K$5:$K$15,MATCH(N10,'DS2025'!$J$5:$J$15,1)):
INDEX('DS2025'!$K$5:$K$15,MATCH(N10,'DS2025'!$J$5:$J$15,1)+1),
INDEX('DS2025'!$J$5:$J$15,MATCH(N10,'DS2025'!$J$5:$J$15,1)):
INDEX('DS2025'!$J$5:$J$15,MATCH(N10,'DS2025'!$J$5:$J$15,1)+1)),
IF($O$4=Database!$A$6,
_xlfn.FORECAST.LINEAR(N10,
INDEX('DS2025'!$N$5:$N$15,MATCH(N10,'DS2025'!$M$5:$M$15,1)):
INDEX('DS2025'!$N$5:$N$15,MATCH(N10,'DS2025'!$M$5:$M$15,1)+1),
INDEX('DS2025'!$M$5:$M$15,MATCH(N10,'DS2025'!$M$5:$M$15,1)):
INDEX('DS2025'!$M$5:$M$15,MATCH(N10,'DS2025'!$M$5:$M$15,1)+1)),
IF($O$4=Database!$A$7,
_xlfn.FORECAST.LINEAR(N10,
INDEX('DS2025'!$Q$5:$Q$15,MATCH(N10,'DS2025'!$P$5:$P$15,1)):
INDEX('DS2025'!$Q$5:$Q$15,MATCH(N10,'DS2025'!$P$5:$P$15,1)+1),
INDEX('DS2025'!$P$5:$P$15,MATCH(N10,'DS2025'!$P$5:$P$15,1)):
INDEX('DS2025'!$P$5:$P$15,MATCH(N10,'DS2025'!$P$5:$P$15,1)+1)),
IF($O$4=Database!$A$8,
_xlfn.FORECAST.LINEAR(N10,
INDEX('DS2025'!$T$5:$T$15,MATCH(N10,'DS2025'!$S$5:$S$15,1)):
INDEX('DS2025'!$T$5:$T$15,MATCH(N10,'DS2025'!$S$5:$S$15,1)+1),
INDEX('DS2025'!$S$5:$S$15,MATCH(N10,'DS2025'!$S$5:$S$15,1)):
INDEX('DS2025'!$S$5:$S$15,MATCH(N10,'DS2025'!$S$5:$S$15,1)+1)),
IF($O$4=Database!$A$9,
_xlfn.FORECAST.LINEAR(N10,
INDEX('DS2025'!$W$5:$W$15,MATCH(N10,'DS2025'!$V$5:$V$15,1)):
INDEX('DS2025'!$W$5:$W$15,MATCH(N10,'DS2025'!$V$5:$V$15,1)+1),
INDEX('DS2025'!$V$5:$V$15,MATCH(N10,'DS2025'!$V$5:$V$15,1)):
INDEX('DS2025'!$V$5:$V$15,MATCH(N10,'DS2025'!$V$5:$V$15,1)+1)),
IF($O$4=Database!$A$10,
_xlfn.FORECAST.LINEAR(N10,
INDEX('DS2025'!$Z$5:$Z$15,MATCH(N10,'DS2025'!$Y$5:$Y$15,1)):
INDEX('DS2025'!$Z$5:$Z$15,MATCH(N10,'DS2025'!$Y$5:$Y$15,1)+1),
INDEX('DS2025'!$Y$5:$Y$15,MATCH(N10,'DS2025'!$Y$5:$Y$15,1)):
INDEX('DS2025'!$Y$5:$Y$15,MATCH(N10,'DS2025'!$Y$5:$Y$15,1)+1)),
IF($O$4=Database!$A$11,
_xlfn.FORECAST.LINEAR(
N10,
INDEX('DS2025'!$B$21:$B$35,MATCH(N10,'DS2025'!$A$21:$A$35,1)):
INDEX('DS2025'!$B$21:$B$35,MATCH(N10,'DS2025'!$A$21:$A$35,1)+1),
INDEX('DS2025'!$A$21:$A$35,MATCH(N10,'DS2025'!$A$21:$A$35,1)):
INDEX('DS2025'!$A$21:$A$35,MATCH(N10,'DS2025'!$A$21:$A$35,1)+1)),
IF($O$4=Database!$A$12,
_xlfn.FORECAST.LINEAR(
N10,
INDEX('DS2025'!$E$21:$E$35,MATCH(N10,'DS2025'!$D$21:$D$35,1)):
INDEX('DS2025'!$E$21:$E$35,MATCH(N10,'DS2025'!$D$21:$D$35,1)+1),
INDEX('DS2025'!$D$21:$D$35,MATCH(N10,'DS2025'!$D$21:$D$35,1)):
INDEX('DS2025'!$D$21:$D$35,MATCH(N10,'DS2025'!$D$21:$D$35,1)+1)),
IF($O$4=Database!$A$13,
_xlfn.FORECAST.LINEAR(
N10,
INDEX('DS2025'!$H$21:$H$35,MATCH(N10,'DS2025'!$G$21:$G$35,1)):
INDEX('DS2025'!$H$21:$H$35,MATCH(N10,'DS2025'!$G$21:$G$35,1)+1),
INDEX('DS2025'!$G$21:$G$35,MATCH(N10,'DS2025'!$G$21:$G$35,1)):
INDEX('DS2025'!$G$21:$G$35,MATCH(N10,'DS2025'!$G$21:$G$35,1)+1)),
IF($O$4=Database!$A$14,
_xlfn.FORECAST.LINEAR(
N10,
INDEX('DS2025'!$K$21:$K$35,MATCH(N10,'DS2025'!$J$21:$J$35,1)):
INDEX('DS2025'!$K$21:$K$35,MATCH(N10,'DS2025'!$J$21:$J$35,1)+1),
INDEX('DS2025'!$J$21:$J$35,MATCH(N10,'DS2025'!$J$21:$J$35,1)):
INDEX('DS2025'!$J$21:$J$35,MATCH(N10,'DS2025'!$J$21:$J$35,1)+1)),
IF($O$4=Database!$A$15,
_xlfn.FORECAST.LINEAR(
N10,
INDEX('DS2025'!$N$21:$N$35,MATCH(N10,'DS2025'!$M$21:$M$35,1)):
INDEX('DS2025'!$N$21:$N$35,MATCH(N10,'DS2025'!$M$21:$M$35,1)+1),
INDEX('DS2025'!$M$21:$M$35,MATCH(N10,'DS2025'!$M$21:$M$35,1)):
INDEX('DS2025'!$M$21:$M$35,MATCH(N10,'DS2025'!$M$21:$M$35,1)+1)),
IF($O$4=Database!$A$16,
_xlfn.FORECAST.LINEAR(
N10,
INDEX('DS2025'!$Q$21:$Q$35,MATCH(N10,'DS2025'!$P$21:$P$35,1)):
INDEX('DS2025'!$Q$21:$Q$35,MATCH(N10,'DS2025'!$P$21:$P$35,1)+1),
INDEX('DS2025'!$P$21:$P$35,MATCH(N10,'DS2025'!$P$21:$P$35,1)):
INDEX('DS2025'!$P$21:$P$35,MATCH(N10,'DS2025'!$P$21:$P$35,1)+1)),
IF($O$4=Database!$A$17,
_xlfn.FORECAST.LINEAR(
N10,
INDEX('DS2025'!$T$21:$T$35,MATCH(N10,'DS2025'!$S$21:$S$35,1)):
INDEX('DS2025'!$T$21:$T$35,MATCH(N10,'DS2025'!$S$21:$S$35,1)+1),
INDEX('DS2025'!$S$21:$S$35,MATCH(N10,'DS2025'!$S$21:$S$35,1)):
INDEX('DS2025'!$S$21:$S$35,MATCH(N10,'DS2025'!$S$21:$S$35,1)+1)),
IF($O$4=Database!$A$18,
_xlfn.FORECAST.LINEAR(
N10,
INDEX('DS2025'!$W$21:$W$35,MATCH(N10,'DS2025'!$V$21:$V$35,1)):
INDEX('DS2025'!$W$21:$W$35,MATCH(N10,'DS2025'!$V$21:$V$35,1)+1),
INDEX('DS2025'!$V$21:$V$35,MATCH(N10,'DS2025'!$V$21:$V$35,1)):
INDEX('DS2025'!$V$21:$V$35,MATCH(N10,'DS2025'!$V$21:$V$35,1)+1)),
IF($O$4=Database!$A$19,
_xlfn.FORECAST.LINEAR(
N10,
INDEX('DS2025'!$Z$21:$Z$35,MATCH(N10,'DS2025'!$Y$21:$Y$35,1)):
INDEX('DS2025'!$Z$21:$Z$35,MATCH(N10,'DS2025'!$Y$21:$Y$35,1)+1),
INDEX('DS2025'!$Y$21:$Y$35,MATCH(N10,'DS2025'!$Y$21:$Y$35,1)):
INDEX('DS2025'!$Y$21:$Y$35,MATCH(N10,'DS2025'!$Y$21:$Y$35,1)+1)),
IF($O$4=Database!$A$20,
_xlfn.FORECAST.LINEAR(
N10,
INDEX('DS2025'!$AC$21:$AC$35,MATCH(N10,'DS2025'!$AB$21:$AB$35,1)):
INDEX('DS2025'!$AC$21:$AC$35,MATCH(N10,'DS2025'!$AB$21:$AB$35,1)+1),
INDEX('DS2025'!$AB$21:$AB$35,MATCH(N10,'DS2025'!$AB$21:$AB$35,1)):
INDEX('DS2025'!$AB$21:$AB$35,MATCH(N10,'DS2025'!$AB$21:$AB$35,1)+1))
)))))))))))))))))))</f>
        <v>-0.36099844031193756</v>
      </c>
      <c r="P10" s="96">
        <f t="shared" si="4"/>
        <v>116.65600155968806</v>
      </c>
      <c r="Q10" s="317">
        <f>'Data 110 C'!G11</f>
        <v>118.608</v>
      </c>
      <c r="R10" s="98">
        <f>IF($R$4=Database!$A$2,
_xlfn.FORECAST.LINEAR(Q10,
INDEX('DS2025'!$B$5:$B$15,MATCH(Q10,'DS2025'!$A$5:$A$15,1)):
INDEX('DS2025'!$B$5:$B$15,MATCH(Q10,'DS2025'!$A$5:$A$15,1)+1),
INDEX('DS2025'!$A$5:$A$15,MATCH(Q10,'DS2025'!$A$5:$A$15,1)):
INDEX('DS2025'!$A$5:$A$15,MATCH(Q10,'DS2025'!$A$5:$A$15,1)+1)),
IF($R$4=Database!$A$3,
_xlfn.FORECAST.LINEAR(Q10,
INDEX('DS2025'!$E$5:$E$15,MATCH(Q10,'DS2025'!$D$5:$D$15,1)):
INDEX('DS2025'!$E$5:$E$15,MATCH(Q10,'DS2025'!$D$5:$D$15,1)+1),
INDEX('DS2025'!$D$5:$D$15,MATCH(Q10,'DS2025'!$D$5:$D$15,1)):
INDEX('DS2025'!$D$5:$D$15,MATCH(Q10,'DS2025'!$D$5:$D$15,1)+1)),
IF($R$4=Database!$A$4,
_xlfn.FORECAST.LINEAR(Q10,
INDEX('DS2025'!$H$5:$H$15,MATCH(Q10,'DS2025'!$G$5:$G$15,1)):
INDEX('DS2025'!$H$5:$H$15,MATCH(Q10,'DS2025'!$G$5:$G$15,1)+1),
INDEX('DS2025'!$G$5:$G$15,MATCH(Q10,'DS2025'!$G$5:$G$15,1)):
INDEX('DS2025'!$G$5:$G$15,MATCH(Q10,'DS2025'!$G$5:$G$15,1)+1)),
IF($R$4=Database!$A$5,
_xlfn.FORECAST.LINEAR(Q10,
INDEX('DS2025'!$K$5:$K$15,MATCH(Q10,'DS2025'!$J$5:$J$15,1)):
INDEX('DS2025'!$K$5:$K$15,MATCH(Q10,'DS2025'!$J$5:$J$15,1)+1),
INDEX('DS2025'!$J$5:$J$15,MATCH(Q10,'DS2025'!$J$5:$J$15,1)):
INDEX('DS2025'!$J$5:$J$15,MATCH(Q10,'DS2025'!$J$5:$J$15,1)+1)),
IF($R$4=Database!$A$6,
_xlfn.FORECAST.LINEAR(Q10,
INDEX('DS2025'!$N$5:$N$15,MATCH(Q10,'DS2025'!$M$5:$M$15,1)):
INDEX('DS2025'!$N$5:$N$15,MATCH(Q10,'DS2025'!$M$5:$M$15,1)+1),
INDEX('DS2025'!$M$5:$M$15,MATCH(Q10,'DS2025'!$M$5:$M$15,1)):
INDEX('DS2025'!$M$5:$M$15,MATCH(Q10,'DS2025'!$M$5:$M$15,1)+1)),
IF($R$4=Database!$A$7,
_xlfn.FORECAST.LINEAR(Q10,
INDEX('DS2025'!$Q$5:$Q$15,MATCH(Q10,'DS2025'!$P$5:$P$15,1)):
INDEX('DS2025'!$Q$5:$Q$15,MATCH(Q10,'DS2025'!$P$5:$P$15,1)+1),
INDEX('DS2025'!$P$5:$P$15,MATCH(Q10,'DS2025'!$P$5:$P$15,1)):
INDEX('DS2025'!$P$5:$P$15,MATCH(Q10,'DS2025'!$P$5:$P$15,1)+1)),
IF($R$4=Database!$A$8,
_xlfn.FORECAST.LINEAR(Q10,
INDEX('DS2025'!$T$5:$T$15,MATCH(Q10,'DS2025'!$S$5:$S$15,1)):
INDEX('DS2025'!$T$5:$T$15,MATCH(Q10,'DS2025'!$S$5:$S$15,1)+1),
INDEX('DS2025'!$S$5:$S$15,MATCH(Q10,'DS2025'!$S$5:$S$15,1)):
INDEX('DS2025'!$S$5:$S$15,MATCH(Q10,'DS2025'!$S$5:$S$15,1)+1)),
IF($R$4=Database!$A$9,
_xlfn.FORECAST.LINEAR(Q10,
INDEX('DS2025'!$W$5:$W$15,MATCH(Q10,'DS2025'!$V$5:$V$15,1)):
INDEX('DS2025'!$W$5:$W$15,MATCH(Q10,'DS2025'!$V$5:$V$15,1)+1),
INDEX('DS2025'!$V$5:$V$15,MATCH(Q10,'DS2025'!$V$5:$V$15,1)):
INDEX('DS2025'!$V$5:$V$15,MATCH(Q10,'DS2025'!$V$5:$V$15,1)+1)),
IF($R$4=Database!$A$10,
_xlfn.FORECAST.LINEAR(Q10,
INDEX('DS2025'!$Z$5:$Z$15,MATCH(Q10,'DS2025'!$Y$5:$Y$15,1)):
INDEX('DS2025'!$Z$5:$Z$15,MATCH(Q10,'DS2025'!$Y$5:$Y$15,1)+1),
INDEX('DS2025'!$Y$5:$Y$15,MATCH(Q10,'DS2025'!$Y$5:$Y$15,1)):
INDEX('DS2025'!$Y$5:$Y$15,MATCH(Q10,'DS2025'!$Y$5:$Y$15,1)+1)),
IF($R$4=Database!$A$11,
_xlfn.FORECAST.LINEAR(
Q10,
INDEX('DS2025'!$B$21:$B$35,MATCH(Q10,'DS2025'!$A$21:$A$35,1)):
INDEX('DS2025'!$B$21:$B$35,MATCH(Q10,'DS2025'!$A$21:$A$35,1)+1),
INDEX('DS2025'!$A$21:$A$35,MATCH(Q10,'DS2025'!$A$21:$A$35,1)):
INDEX('DS2025'!$A$21:$A$35,MATCH(Q10,'DS2025'!$A$21:$A$35,1)+1)),
IF($R$4=Database!$A$12,
_xlfn.FORECAST.LINEAR(
Q10,
INDEX('DS2025'!$E$21:$E$35,MATCH(Q10,'DS2025'!$D$21:$D$35,1)):
INDEX('DS2025'!$E$21:$E$35,MATCH(Q10,'DS2025'!$D$21:$D$35,1)+1),
INDEX('DS2025'!$D$21:$D$35,MATCH(Q10,'DS2025'!$D$21:$D$35,1)):
INDEX('DS2025'!$D$21:$D$35,MATCH(Q10,'DS2025'!$D$21:$D$35,1)+1)),
IF($R$4=Database!$A$13,
_xlfn.FORECAST.LINEAR(
Q10,
INDEX('DS2025'!$H$21:$H$35,MATCH(Q10,'DS2025'!$G$21:$G$35,1)):
INDEX('DS2025'!$H$21:$H$35,MATCH(Q10,'DS2025'!$G$21:$G$35,1)+1),
INDEX('DS2025'!$G$21:$G$35,MATCH(Q10,'DS2025'!$G$21:$G$35,1)):
INDEX('DS2025'!$G$21:$G$35,MATCH(Q10,'DS2025'!$G$21:$G$35,1)+1)),
IF($R$4=Database!$A$14,
_xlfn.FORECAST.LINEAR(
Q10,
INDEX('DS2025'!$K$21:$K$35,MATCH(Q10,'DS2025'!$J$21:$J$35,1)):
INDEX('DS2025'!$K$21:$K$35,MATCH(Q10,'DS2025'!$J$21:$J$35,1)+1),
INDEX('DS2025'!$J$21:$J$35,MATCH(Q10,'DS2025'!$J$21:$J$35,1)):
INDEX('DS2025'!$J$21:$J$35,MATCH(Q10,'DS2025'!$J$21:$J$35,1)+1)),
IF($R$4=Database!$A$15,
_xlfn.FORECAST.LINEAR(
Q10,
INDEX('DS2025'!$N$21:$N$35,MATCH(Q10,'DS2025'!$M$21:$M$35,1)):
INDEX('DS2025'!$N$21:$N$35,MATCH(Q10,'DS2025'!$M$21:$M$35,1)+1),
INDEX('DS2025'!$M$21:$M$35,MATCH(Q10,'DS2025'!$M$21:$M$35,1)):
INDEX('DS2025'!$M$21:$M$35,MATCH(Q10,'DS2025'!$M$21:$M$35,1)+1)),
IF($R$4=Database!$A$16,
_xlfn.FORECAST.LINEAR(
Q10,
INDEX('DS2025'!$Q$21:$Q$35,MATCH(Q10,'DS2025'!$P$21:$P$35,1)):
INDEX('DS2025'!$Q$21:$Q$35,MATCH(Q10,'DS2025'!$P$21:$P$35,1)+1),
INDEX('DS2025'!$P$21:$P$35,MATCH(Q10,'DS2025'!$P$21:$P$35,1)):
INDEX('DS2025'!$P$21:$P$35,MATCH(Q10,'DS2025'!$P$21:$P$35,1)+1)),
IF($R$4=Database!$A$17,
_xlfn.FORECAST.LINEAR(
Q10,
INDEX('DS2025'!$T$21:$T$35,MATCH(Q10,'DS2025'!$S$21:$S$35,1)):
INDEX('DS2025'!$T$21:$T$35,MATCH(Q10,'DS2025'!$S$21:$S$35,1)+1),
INDEX('DS2025'!$S$21:$S$35,MATCH(Q10,'DS2025'!$S$21:$S$35,1)):
INDEX('DS2025'!$S$21:$S$35,MATCH(Q10,'DS2025'!$S$21:$S$35,1)+1)),
IF($R$4=Database!$A$18,
_xlfn.FORECAST.LINEAR(
Q10,
INDEX('DS2025'!$W$21:$W$35,MATCH(Q10,'DS2025'!$V$21:$V$35,1)):
INDEX('DS2025'!$W$21:$W$35,MATCH(Q10,'DS2025'!$V$21:$V$35,1)+1),
INDEX('DS2025'!$V$21:$V$35,MATCH(Q10,'DS2025'!$V$21:$V$35,1)):
INDEX('DS2025'!$V$21:$V$35,MATCH(Q10,'DS2025'!$V$21:$V$35,1)+1)),
IF($R$4=Database!$A$19,
_xlfn.FORECAST.LINEAR(
Q10,
INDEX('DS2025'!$Z$21:$Z$35,MATCH(Q10,'DS2025'!$Y$21:$Y$35,1)):
INDEX('DS2025'!$Z$21:$Z$35,MATCH(Q10,'DS2025'!$Y$21:$Y$35,1)+1),
INDEX('DS2025'!$Y$21:$Y$35,MATCH(Q10,'DS2025'!$Y$21:$Y$35,1)):
INDEX('DS2025'!$Y$21:$Y$35,MATCH(Q10,'DS2025'!$Y$21:$Y$35,1)+1)),
IF($R$4=Database!$A$20,
_xlfn.FORECAST.LINEAR(
Q10,
INDEX('DS2025'!$AC$21:$AC$35,MATCH(Q10,'DS2025'!$AB$21:$AB$35,1)):
INDEX('DS2025'!$AC$21:$AC$35,MATCH(Q10,'DS2025'!$AB$21:$AB$35,1)+1),
INDEX('DS2025'!$AB$21:$AB$35,MATCH(Q10,'DS2025'!$AB$21:$AB$35,1)):
INDEX('DS2025'!$AB$21:$AB$35,MATCH(Q10,'DS2025'!$AB$21:$AB$35,1)+1))
)))))))))))))))))))</f>
        <v>-0.36118932213557287</v>
      </c>
      <c r="S10" s="98">
        <f t="shared" si="5"/>
        <v>118.24681067786443</v>
      </c>
      <c r="T10" s="317">
        <f>'Data 110 C'!H11</f>
        <v>116.294</v>
      </c>
      <c r="U10" s="98">
        <f>IF($U$4=Database!$A$2,
_xlfn.FORECAST.LINEAR(T10,
INDEX('DS2025'!$B$5:$B$15,MATCH(T10,'DS2025'!$A$5:$A$15,1)):
INDEX('DS2025'!$B$5:$B$15,MATCH(T10,'DS2025'!$A$5:$A$15,1)+1),
INDEX('DS2025'!$A$5:$A$15,MATCH(T10,'DS2025'!$A$5:$A$15,1)):
INDEX('DS2025'!$A$5:$A$15,MATCH(T10,'DS2025'!$A$5:$A$15,1)+1)),
IF($U$4=Database!$A$3,
_xlfn.FORECAST.LINEAR(T10,
INDEX('DS2025'!$E$5:$E$15,MATCH(T10,'DS2025'!$D$5:$D$15,1)):
INDEX('DS2025'!$E$5:$E$15,MATCH(T10,'DS2025'!$D$5:$D$15,1)+1),
INDEX('DS2025'!$D$5:$D$15,MATCH(T10,'DS2025'!$D$5:$D$15,1)):
INDEX('DS2025'!$D$5:$D$15,MATCH(T10,'DS2025'!$D$5:$D$15,1)+1)),
IF($U$4=Database!$A$4,
_xlfn.FORECAST.LINEAR(T10,
INDEX('DS2025'!$H$5:$H$15,MATCH(T10,'DS2025'!$G$5:$G$15,1)):
INDEX('DS2025'!$H$5:$H$15,MATCH(T10,'DS2025'!$G$5:$G$15,1)+1),
INDEX('DS2025'!$G$5:$G$15,MATCH(T10,'DS2025'!$G$5:$G$15,1)):
INDEX('DS2025'!$G$5:$G$15,MATCH(T10,'DS2025'!$G$5:$G$15,1)+1)),
IF($U$4=Database!$A$5,
_xlfn.FORECAST.LINEAR(T10,
INDEX('DS2025'!$K$5:$K$15,MATCH(T10,'DS2025'!$J$5:$J$15,1)):
INDEX('DS2025'!$K$5:$K$15,MATCH(T10,'DS2025'!$J$5:$J$15,1)+1),
INDEX('DS2025'!$J$5:$J$15,MATCH(T10,'DS2025'!$J$5:$J$15,1)):
INDEX('DS2025'!$J$5:$J$15,MATCH(T10,'DS2025'!$J$5:$J$15,1)+1)),
IF($U$4=Database!$A$6,
_xlfn.FORECAST.LINEAR(T10,
INDEX('DS2025'!$N$5:$N$15,MATCH(T10,'DS2025'!$M$5:$M$15,1)):
INDEX('DS2025'!$N$5:$N$15,MATCH(T10,'DS2025'!$M$5:$M$15,1)+1),
INDEX('DS2025'!$M$5:$M$15,MATCH(T10,'DS2025'!$M$5:$M$15,1)):
INDEX('DS2025'!$M$5:$M$15,MATCH(T10,'DS2025'!$M$5:$M$15,1)+1)),
IF($U$4=Database!$A$7,
_xlfn.FORECAST.LINEAR(T10,
INDEX('DS2025'!$Q$5:$Q$15,MATCH(T10,'DS2025'!$P$5:$P$15,1)):
INDEX('DS2025'!$Q$5:$Q$15,MATCH(T10,'DS2025'!$P$5:$P$15,1)+1),
INDEX('DS2025'!$P$5:$P$15,MATCH(T10,'DS2025'!$P$5:$P$15,1)):
INDEX('DS2025'!$P$5:$P$15,MATCH(T10,'DS2025'!$P$5:$P$15,1)+1)),
IF($U$4=Database!$A$8,
_xlfn.FORECAST.LINEAR(T10,
INDEX('DS2025'!$T$5:$T$15,MATCH(T10,'DS2025'!$S$5:$S$15,1)):
INDEX('DS2025'!$T$5:$T$15,MATCH(T10,'DS2025'!$S$5:$S$15,1)+1),
INDEX('DS2025'!$S$5:$S$15,MATCH(T10,'DS2025'!$S$5:$S$15,1)):
INDEX('DS2025'!$S$5:$S$15,MATCH(T10,'DS2025'!$S$5:$S$15,1)+1)),
IF($U$4=Database!$A$9,
_xlfn.FORECAST.LINEAR(T10,
INDEX('DS2025'!$W$5:$W$15,MATCH(T10,'DS2025'!$V$5:$V$15,1)):
INDEX('DS2025'!$W$5:$W$15,MATCH(T10,'DS2025'!$V$5:$V$15,1)+1),
INDEX('DS2025'!$V$5:$V$15,MATCH(T10,'DS2025'!$V$5:$V$15,1)):
INDEX('DS2025'!$V$5:$V$15,MATCH(T10,'DS2025'!$V$5:$V$15,1)+1)),
IF($U$4=Database!$A$10,
_xlfn.FORECAST.LINEAR(T10,
INDEX('DS2025'!$Z$5:$Z$15,MATCH(T10,'DS2025'!$Y$5:$Y$15,1)):
INDEX('DS2025'!$Z$5:$Z$15,MATCH(T10,'DS2025'!$Y$5:$Y$15,1)+1),
INDEX('DS2025'!$Y$5:$Y$15,MATCH(T10,'DS2025'!$Y$5:$Y$15,1)):
INDEX('DS2025'!$Y$5:$Y$15,MATCH(T10,'DS2025'!$Y$5:$Y$15,1)+1)),
IF($U$4=Database!$A$11,
_xlfn.FORECAST.LINEAR(
T10,
INDEX('DS2025'!$B$21:$B$35,MATCH(T10,'DS2025'!$A$21:$A$35,1)):
INDEX('DS2025'!$B$21:$B$35,MATCH(T10,'DS2025'!$A$21:$A$35,1)+1),
INDEX('DS2025'!$A$21:$A$35,MATCH(T10,'DS2025'!$A$21:$A$35,1)):
INDEX('DS2025'!$A$21:$A$35,MATCH(T10,'DS2025'!$A$21:$A$35,1)+1)),
IF($U$4=Database!$A$12,
_xlfn.FORECAST.LINEAR(
T10,
INDEX('DS2025'!$E$21:$E$35,MATCH(T10,'DS2025'!$D$21:$D$35,1)):
INDEX('DS2025'!$E$21:$E$35,MATCH(T10,'DS2025'!$D$21:$D$35,1)+1),
INDEX('DS2025'!$D$21:$D$35,MATCH(T10,'DS2025'!$D$21:$D$35,1)):
INDEX('DS2025'!$D$21:$D$35,MATCH(T10,'DS2025'!$D$21:$D$35,1)+1)),
IF($U$4=Database!$A$13,
_xlfn.FORECAST.LINEAR(
T10,
INDEX('DS2025'!$H$21:$H$35,MATCH(T10,'DS2025'!$G$21:$G$35,1)):
INDEX('DS2025'!$H$21:$H$35,MATCH(T10,'DS2025'!$G$21:$G$35,1)+1),
INDEX('DS2025'!$G$21:$G$35,MATCH(T10,'DS2025'!$G$21:$G$35,1)):
INDEX('DS2025'!$G$21:$G$35,MATCH(T10,'DS2025'!$G$21:$G$35,1)+1)),
IF($U$4=Database!$A$14,
_xlfn.FORECAST.LINEAR(
T10,
INDEX('DS2025'!$K$21:$K$35,MATCH(T10,'DS2025'!$J$21:$J$35,1)):
INDEX('DS2025'!$K$21:$K$35,MATCH(T10,'DS2025'!$J$21:$J$35,1)+1),
INDEX('DS2025'!$J$21:$J$35,MATCH(T10,'DS2025'!$J$21:$J$35,1)):
INDEX('DS2025'!$J$21:$J$35,MATCH(T10,'DS2025'!$J$21:$J$35,1)+1)),
IF($U$4=Database!$A$15,
_xlfn.FORECAST.LINEAR(
T10,
INDEX('DS2025'!$N$21:$N$35,MATCH(T10,'DS2025'!$M$21:$M$35,1)):
INDEX('DS2025'!$N$21:$N$35,MATCH(T10,'DS2025'!$M$21:$M$35,1)+1),
INDEX('DS2025'!$M$21:$M$35,MATCH(T10,'DS2025'!$M$21:$M$35,1)):
INDEX('DS2025'!$M$21:$M$35,MATCH(T10,'DS2025'!$M$21:$M$35,1)+1)),
IF($U$4=Database!$A$16,
_xlfn.FORECAST.LINEAR(
T10,
INDEX('DS2025'!$Q$21:$Q$35,MATCH(T10,'DS2025'!$P$21:$P$35,1)):
INDEX('DS2025'!$Q$21:$Q$35,MATCH(T10,'DS2025'!$P$21:$P$35,1)+1),
INDEX('DS2025'!$P$21:$P$35,MATCH(T10,'DS2025'!$P$21:$P$35,1)):
INDEX('DS2025'!$P$21:$P$35,MATCH(T10,'DS2025'!$P$21:$P$35,1)+1)),
IF($U$4=Database!$A$17,
_xlfn.FORECAST.LINEAR(
T10,
INDEX('DS2025'!$T$21:$T$35,MATCH(T10,'DS2025'!$S$21:$S$35,1)):
INDEX('DS2025'!$T$21:$T$35,MATCH(T10,'DS2025'!$S$21:$S$35,1)+1),
INDEX('DS2025'!$S$21:$S$35,MATCH(T10,'DS2025'!$S$21:$S$35,1)):
INDEX('DS2025'!$S$21:$S$35,MATCH(T10,'DS2025'!$S$21:$S$35,1)+1)),
IF($U$4=Database!$A$18,
_xlfn.FORECAST.LINEAR(
T10,
INDEX('DS2025'!$W$21:$W$35,MATCH(T10,'DS2025'!$V$21:$V$35,1)):
INDEX('DS2025'!$W$21:$W$35,MATCH(T10,'DS2025'!$V$21:$V$35,1)+1),
INDEX('DS2025'!$V$21:$V$35,MATCH(T10,'DS2025'!$V$21:$V$35,1)):
INDEX('DS2025'!$V$21:$V$35,MATCH(T10,'DS2025'!$V$21:$V$35,1)+1)),
IF($U$4=Database!$A$19,
_xlfn.FORECAST.LINEAR(
T10,
INDEX('DS2025'!$Z$21:$Z$35,MATCH(T10,'DS2025'!$Y$21:$Y$35,1)):
INDEX('DS2025'!$Z$21:$Z$35,MATCH(T10,'DS2025'!$Y$21:$Y$35,1)+1),
INDEX('DS2025'!$Y$21:$Y$35,MATCH(T10,'DS2025'!$Y$21:$Y$35,1)):
INDEX('DS2025'!$Y$21:$Y$35,MATCH(T10,'DS2025'!$Y$21:$Y$35,1)+1)),
IF($U$4=Database!$A$20,
_xlfn.FORECAST.LINEAR(
T10,
INDEX('DS2025'!$AC$21:$AC$35,MATCH(T10,'DS2025'!$AB$21:$AB$35,1)):
INDEX('DS2025'!$AC$21:$AC$35,MATCH(T10,'DS2025'!$AB$21:$AB$35,1)+1),
INDEX('DS2025'!$AB$21:$AB$35,MATCH(T10,'DS2025'!$AB$21:$AB$35,1)):
INDEX('DS2025'!$AB$21:$AB$35,MATCH(T10,'DS2025'!$AB$21:$AB$35,1)+1))
)))))))))))))))))))</f>
        <v>-0.36091169766046788</v>
      </c>
      <c r="V10" s="98">
        <f t="shared" si="6"/>
        <v>115.93308830233953</v>
      </c>
      <c r="W10" s="317">
        <f>'Data 110 C'!I11</f>
        <v>117.51</v>
      </c>
      <c r="X10" s="98">
        <f>IF($X$4=Database!$A$2,
_xlfn.FORECAST.LINEAR(W10,
INDEX('DS2025'!$B$5:$B$15,MATCH(W10,'DS2025'!$A$5:$A$15,1)):
INDEX('DS2025'!$B$5:$B$15,MATCH(W10,'DS2025'!$A$5:$A$15,1)+1),
INDEX('DS2025'!$A$5:$A$15,MATCH(W10,'DS2025'!$A$5:$A$15,1)):
INDEX('DS2025'!$A$5:$A$15,MATCH(W10,'DS2025'!$A$5:$A$15,1)+1)),
IF($X$4=Database!$A$3,
_xlfn.FORECAST.LINEAR(W10,
INDEX('DS2025'!$E$5:$E$15,MATCH(W10,'DS2025'!$D$5:$D$15,1)):
INDEX('DS2025'!$E$5:$E$15,MATCH(W10,'DS2025'!$D$5:$D$15,1)+1),
INDEX('DS2025'!$D$5:$D$15,MATCH(W10,'DS2025'!$D$5:$D$15,1)):
INDEX('DS2025'!$D$5:$D$15,MATCH(W10,'DS2025'!$D$5:$D$15,1)+1)),
IF($X$4=Database!$A$4,
_xlfn.FORECAST.LINEAR(W10,
INDEX('DS2025'!$H$5:$H$15,MATCH(W10,'DS2025'!$G$5:$G$15,1)):
INDEX('DS2025'!$H$5:$H$15,MATCH(W10,'DS2025'!$G$5:$G$15,1)+1),
INDEX('DS2025'!$G$5:$G$15,MATCH(W10,'DS2025'!$G$5:$G$15,1)):
INDEX('DS2025'!$G$5:$G$15,MATCH(W10,'DS2025'!$G$5:$G$15,1)+1)),
IF($X$4=Database!$A$5,
_xlfn.FORECAST.LINEAR(W10,
INDEX('DS2025'!$K$5:$K$15,MATCH(W10,'DS2025'!$J$5:$J$15,1)):
INDEX('DS2025'!$K$5:$K$15,MATCH(W10,'DS2025'!$J$5:$J$15,1)+1),
INDEX('DS2025'!$J$5:$J$15,MATCH(W10,'DS2025'!$J$5:$J$15,1)):
INDEX('DS2025'!$J$5:$J$15,MATCH(W10,'DS2025'!$J$5:$J$15,1)+1)),
IF($X$4=Database!$A$6,
_xlfn.FORECAST.LINEAR(W10,
INDEX('DS2025'!$N$5:$N$15,MATCH(W10,'DS2025'!$M$5:$M$15,1)):
INDEX('DS2025'!$N$5:$N$15,MATCH(W10,'DS2025'!$M$5:$M$15,1)+1),
INDEX('DS2025'!$M$5:$M$15,MATCH(W10,'DS2025'!$M$5:$M$15,1)):
INDEX('DS2025'!$M$5:$M$15,MATCH(W10,'DS2025'!$M$5:$M$15,1)+1)),
IF($X$4=Database!$A$7,
_xlfn.FORECAST.LINEAR(W10,
INDEX('DS2025'!$Q$5:$Q$15,MATCH(W10,'DS2025'!$P$5:$P$15,1)):
INDEX('DS2025'!$Q$5:$Q$15,MATCH(W10,'DS2025'!$P$5:$P$15,1)+1),
INDEX('DS2025'!$P$5:$P$15,MATCH(W10,'DS2025'!$P$5:$P$15,1)):
INDEX('DS2025'!$P$5:$P$15,MATCH(W10,'DS2025'!$P$5:$P$15,1)+1)),
IF($X$4=Database!$A$8,
_xlfn.FORECAST.LINEAR(W10,
INDEX('DS2025'!$T$5:$T$15,MATCH(W10,'DS2025'!$S$5:$S$15,1)):
INDEX('DS2025'!$T$5:$T$15,MATCH(W10,'DS2025'!$S$5:$S$15,1)+1),
INDEX('DS2025'!$S$5:$S$15,MATCH(W10,'DS2025'!$S$5:$S$15,1)):
INDEX('DS2025'!$S$5:$S$15,MATCH(W10,'DS2025'!$S$5:$S$15,1)+1)),
IF($X$4=Database!$A$9,
_xlfn.FORECAST.LINEAR(W10,
INDEX('DS2025'!$W$5:$W$15,MATCH(W10,'DS2025'!$V$5:$V$15,1)):
INDEX('DS2025'!$W$5:$W$15,MATCH(W10,'DS2025'!$V$5:$V$15,1)+1),
INDEX('DS2025'!$V$5:$V$15,MATCH(W10,'DS2025'!$V$5:$V$15,1)):
INDEX('DS2025'!$V$5:$V$15,MATCH(W10,'DS2025'!$V$5:$V$15,1)+1)),
IF($X$4=Database!$A$10,
_xlfn.FORECAST.LINEAR(W10,
INDEX('DS2025'!$Z$5:$Z$15,MATCH(W10,'DS2025'!$Y$5:$Y$15,1)):
INDEX('DS2025'!$Z$5:$Z$15,MATCH(W10,'DS2025'!$Y$5:$Y$15,1)+1),
INDEX('DS2025'!$Y$5:$Y$15,MATCH(W10,'DS2025'!$Y$5:$Y$15,1)):
INDEX('DS2025'!$Y$5:$Y$15,MATCH(W10,'DS2025'!$Y$5:$Y$15,1)+1)),
IF($X$4=Database!$A$11,
_xlfn.FORECAST.LINEAR(
W10,
INDEX('DS2025'!$B$21:$B$35,MATCH(W10,'DS2025'!$A$21:$A$35,1)):
INDEX('DS2025'!$B$21:$B$35,MATCH(W10,'DS2025'!$A$21:$A$35,1)+1),
INDEX('DS2025'!$A$21:$A$35,MATCH(W10,'DS2025'!$A$21:$A$35,1)):
INDEX('DS2025'!$A$21:$A$35,MATCH(W10,'DS2025'!$A$21:$A$35,1)+1)),
IF($X$4=Database!$A$12,
_xlfn.FORECAST.LINEAR(
W10,
INDEX('DS2025'!$E$21:$E$35,MATCH(W10,'DS2025'!$D$21:$D$35,1)):
INDEX('DS2025'!$E$21:$E$35,MATCH(W10,'DS2025'!$D$21:$D$35,1)+1),
INDEX('DS2025'!$D$21:$D$35,MATCH(W10,'DS2025'!$D$21:$D$35,1)):
INDEX('DS2025'!$D$21:$D$35,MATCH(W10,'DS2025'!$D$21:$D$35,1)+1)),
IF($X$4=Database!$A$13,
_xlfn.FORECAST.LINEAR(
W10,
INDEX('DS2025'!$H$21:$H$35,MATCH(W10,'DS2025'!$G$21:$G$35,1)):
INDEX('DS2025'!$H$21:$H$35,MATCH(W10,'DS2025'!$G$21:$G$35,1)+1),
INDEX('DS2025'!$G$21:$G$35,MATCH(W10,'DS2025'!$G$21:$G$35,1)):
INDEX('DS2025'!$G$21:$G$35,MATCH(W10,'DS2025'!$G$21:$G$35,1)+1)),
IF($X$4=Database!$A$14,
_xlfn.FORECAST.LINEAR(
W10,
INDEX('DS2025'!$K$21:$K$35,MATCH(W10,'DS2025'!$J$21:$J$35,1)):
INDEX('DS2025'!$K$21:$K$35,MATCH(W10,'DS2025'!$J$21:$J$35,1)+1),
INDEX('DS2025'!$J$21:$J$35,MATCH(W10,'DS2025'!$J$21:$J$35,1)):
INDEX('DS2025'!$J$21:$J$35,MATCH(W10,'DS2025'!$J$21:$J$35,1)+1)),
IF($X$4=Database!$A$15,
_xlfn.FORECAST.LINEAR(
W10,
INDEX('DS2025'!$N$21:$N$35,MATCH(W10,'DS2025'!$M$21:$M$35,1)):
INDEX('DS2025'!$N$21:$N$35,MATCH(W10,'DS2025'!$M$21:$M$35,1)+1),
INDEX('DS2025'!$M$21:$M$35,MATCH(W10,'DS2025'!$M$21:$M$35,1)):
INDEX('DS2025'!$M$21:$M$35,MATCH(W10,'DS2025'!$M$21:$M$35,1)+1)),
IF($X$4=Database!$A$16,
_xlfn.FORECAST.LINEAR(
W10,
INDEX('DS2025'!$Q$21:$Q$35,MATCH(W10,'DS2025'!$P$21:$P$35,1)):
INDEX('DS2025'!$Q$21:$Q$35,MATCH(W10,'DS2025'!$P$21:$P$35,1)+1),
INDEX('DS2025'!$P$21:$P$35,MATCH(W10,'DS2025'!$P$21:$P$35,1)):
INDEX('DS2025'!$P$21:$P$35,MATCH(W10,'DS2025'!$P$21:$P$35,1)+1)),
IF($X$4=Database!$A$17,
_xlfn.FORECAST.LINEAR(
W10,
INDEX('DS2025'!$T$21:$T$35,MATCH(W10,'DS2025'!$S$21:$S$35,1)):
INDEX('DS2025'!$T$21:$T$35,MATCH(W10,'DS2025'!$S$21:$S$35,1)+1),
INDEX('DS2025'!$S$21:$S$35,MATCH(W10,'DS2025'!$S$21:$S$35,1)):
INDEX('DS2025'!$S$21:$S$35,MATCH(W10,'DS2025'!$S$21:$S$35,1)+1)),
IF($X$4=Database!$A$18,
_xlfn.FORECAST.LINEAR(
W10,
INDEX('DS2025'!$W$21:$W$35,MATCH(W10,'DS2025'!$V$21:$V$35,1)):
INDEX('DS2025'!$W$21:$W$35,MATCH(W10,'DS2025'!$V$21:$V$35,1)+1),
INDEX('DS2025'!$V$21:$V$35,MATCH(W10,'DS2025'!$V$21:$V$35,1)):
INDEX('DS2025'!$V$21:$V$35,MATCH(W10,'DS2025'!$V$21:$V$35,1)+1)),
IF($X$4=Database!$A$19,
_xlfn.FORECAST.LINEAR(
W10,
INDEX('DS2025'!$Z$21:$Z$35,MATCH(W10,'DS2025'!$Y$21:$Y$35,1)):
INDEX('DS2025'!$Z$21:$Z$35,MATCH(W10,'DS2025'!$Y$21:$Y$35,1)+1),
INDEX('DS2025'!$Y$21:$Y$35,MATCH(W10,'DS2025'!$Y$21:$Y$35,1)):
INDEX('DS2025'!$Y$21:$Y$35,MATCH(W10,'DS2025'!$Y$21:$Y$35,1)+1)),
IF($X$4=Database!$A$20,
_xlfn.FORECAST.LINEAR(
W10,
INDEX('DS2025'!$AC$21:$AC$35,MATCH(W10,'DS2025'!$AB$21:$AB$35,1)):
INDEX('DS2025'!$AC$21:$AC$35,MATCH(W10,'DS2025'!$AB$21:$AB$35,1)+1),
INDEX('DS2025'!$AB$21:$AB$35,MATCH(W10,'DS2025'!$AB$21:$AB$35,1)):
INDEX('DS2025'!$AB$21:$AB$35,MATCH(W10,'DS2025'!$AB$21:$AB$35,1)+1))
)))))))))))))))))))</f>
        <v>-0.36105758848230352</v>
      </c>
      <c r="Y10" s="98">
        <f t="shared" si="7"/>
        <v>117.14894241151771</v>
      </c>
      <c r="Z10" s="97">
        <f>'Data 110 C'!J11</f>
        <v>119.497</v>
      </c>
      <c r="AA10" s="98">
        <f>IF($AA$4=Database!$A$2,
_xlfn.FORECAST.LINEAR(Z10,
INDEX('DS2025'!$B$5:$B$15,MATCH(Z10,'DS2025'!$A$5:$A$15,1)):
INDEX('DS2025'!$B$5:$B$15,MATCH(Z10,'DS2025'!$A$5:$A$15,1)+1),
INDEX('DS2025'!$A$5:$A$15,MATCH(Z10,'DS2025'!$A$5:$A$15,1)):
INDEX('DS2025'!$A$5:$A$15,MATCH(Z10,'DS2025'!$A$5:$A$15,1)+1)),
IF($AA$4=Database!$A$3,
_xlfn.FORECAST.LINEAR(Z10,
INDEX('DS2025'!$E$5:$E$15,MATCH(Z10,'DS2025'!$D$5:$D$15,1)):
INDEX('DS2025'!$E$5:$E$15,MATCH(Z10,'DS2025'!$D$5:$D$15,1)+1),
INDEX('DS2025'!$D$5:$D$15,MATCH(Z10,'DS2025'!$D$5:$D$15,1)):
INDEX('DS2025'!$D$5:$D$15,MATCH(Z10,'DS2025'!$D$5:$D$15,1)+1)),
IF($AA$4=Database!$A$4,
_xlfn.FORECAST.LINEAR(Z10,
INDEX('DS2025'!$H$5:$H$15,MATCH(Z10,'DS2025'!$G$5:$G$15,1)):
INDEX('DS2025'!$H$5:$H$15,MATCH(Z10,'DS2025'!$G$5:$G$15,1)+1),
INDEX('DS2025'!$G$5:$G$15,MATCH(Z10,'DS2025'!$G$5:$G$15,1)):
INDEX('DS2025'!$G$5:$G$15,MATCH(Z10,'DS2025'!$G$5:$G$15,1)+1)),
IF($AA$4=Database!$A$5,
_xlfn.FORECAST.LINEAR(Z10,
INDEX('DS2025'!$K$5:$K$15,MATCH(Z10,'DS2025'!$J$5:$J$15,1)):
INDEX('DS2025'!$K$5:$K$15,MATCH(Z10,'DS2025'!$J$5:$J$15,1)+1),
INDEX('DS2025'!$J$5:$J$15,MATCH(Z10,'DS2025'!$J$5:$J$15,1)):
INDEX('DS2025'!$J$5:$J$15,MATCH(Z10,'DS2025'!$J$5:$J$15,1)+1)),
IF($AA$4=Database!$A$6,
_xlfn.FORECAST.LINEAR(Z10,
INDEX('DS2025'!$N$5:$N$15,MATCH(Z10,'DS2025'!$M$5:$M$15,1)):
INDEX('DS2025'!$N$5:$N$15,MATCH(Z10,'DS2025'!$M$5:$M$15,1)+1),
INDEX('DS2025'!$M$5:$M$15,MATCH(Z10,'DS2025'!$M$5:$M$15,1)):
INDEX('DS2025'!$M$5:$M$15,MATCH(Z10,'DS2025'!$M$5:$M$15,1)+1)),
IF($AA$4=Database!$A$7,
_xlfn.FORECAST.LINEAR(Z10,
INDEX('DS2025'!$Q$5:$Q$15,MATCH(Z10,'DS2025'!$P$5:$P$15,1)):
INDEX('DS2025'!$Q$5:$Q$15,MATCH(Z10,'DS2025'!$P$5:$P$15,1)+1),
INDEX('DS2025'!$P$5:$P$15,MATCH(Z10,'DS2025'!$P$5:$P$15,1)):
INDEX('DS2025'!$P$5:$P$15,MATCH(Z10,'DS2025'!$P$5:$P$15,1)+1)),
IF($AA$4=Database!$A$8,
_xlfn.FORECAST.LINEAR(Z10,
INDEX('DS2025'!$T$5:$T$15,MATCH(Z10,'DS2025'!$S$5:$S$15,1)):
INDEX('DS2025'!$T$5:$T$15,MATCH(Z10,'DS2025'!$S$5:$S$15,1)+1),
INDEX('DS2025'!$S$5:$S$15,MATCH(Z10,'DS2025'!$S$5:$S$15,1)):
INDEX('DS2025'!$S$5:$S$15,MATCH(Z10,'DS2025'!$S$5:$S$15,1)+1)),
IF($AA$4=Database!$A$9,
_xlfn.FORECAST.LINEAR(Z10,
INDEX('DS2025'!$W$5:$W$15,MATCH(Z10,'DS2025'!$V$5:$V$15,1)):
INDEX('DS2025'!$W$5:$W$15,MATCH(Z10,'DS2025'!$V$5:$V$15,1)+1),
INDEX('DS2025'!$V$5:$V$15,MATCH(Z10,'DS2025'!$V$5:$V$15,1)):
INDEX('DS2025'!$V$5:$V$15,MATCH(Z10,'DS2025'!$V$5:$V$15,1)+1)),
IF($AA$4=Database!$A$10,
_xlfn.FORECAST.LINEAR(Z10,
INDEX('DS2025'!$Z$5:$Z$15,MATCH(Z10,'DS2025'!$Y$5:$Y$15,1)):
INDEX('DS2025'!$Z$5:$Z$15,MATCH(Z10,'DS2025'!$Y$5:$Y$15,1)+1),
INDEX('DS2025'!$Y$5:$Y$15,MATCH(Z10,'DS2025'!$Y$5:$Y$15,1)):
INDEX('DS2025'!$Y$5:$Y$15,MATCH(Z10,'DS2025'!$Y$5:$Y$15,1)+1)),
IF($AA$4=Database!$A$11,
_xlfn.FORECAST.LINEAR(
Z10,
INDEX('DS2025'!$B$21:$B$35,MATCH(Z10,'DS2025'!$A$21:$A$35,1)):
INDEX('DS2025'!$B$21:$B$35,MATCH(Z10,'DS2025'!$A$21:$A$35,1)+1),
INDEX('DS2025'!$A$21:$A$35,MATCH(Z10,'DS2025'!$A$21:$A$35,1)):
INDEX('DS2025'!$A$21:$A$35,MATCH(Z10,'DS2025'!$A$21:$A$35,1)+1)),
IF($AA$4=Database!$A$12,
_xlfn.FORECAST.LINEAR(
Z10,
INDEX('DS2025'!$E$21:$E$35,MATCH(Z10,'DS2025'!$D$21:$D$35,1)):
INDEX('DS2025'!$E$21:$E$35,MATCH(Z10,'DS2025'!$D$21:$D$35,1)+1),
INDEX('DS2025'!$D$21:$D$35,MATCH(Z10,'DS2025'!$D$21:$D$35,1)):
INDEX('DS2025'!$D$21:$D$35,MATCH(Z10,'DS2025'!$D$21:$D$35,1)+1)),
IF($AA$4=Database!$A$13,
_xlfn.FORECAST.LINEAR(
Z10,
INDEX('DS2025'!$H$21:$H$35,MATCH(Z10,'DS2025'!$G$21:$G$35,1)):
INDEX('DS2025'!$H$21:$H$35,MATCH(Z10,'DS2025'!$G$21:$G$35,1)+1),
INDEX('DS2025'!$G$21:$G$35,MATCH(Z10,'DS2025'!$G$21:$G$35,1)):
INDEX('DS2025'!$G$21:$G$35,MATCH(Z10,'DS2025'!$G$21:$G$35,1)+1)),
IF($AA$4=Database!$A$14,
_xlfn.FORECAST.LINEAR(
Z10,
INDEX('DS2025'!$K$21:$K$35,MATCH(Z10,'DS2025'!$J$21:$J$35,1)):
INDEX('DS2025'!$K$21:$K$35,MATCH(Z10,'DS2025'!$J$21:$J$35,1)+1),
INDEX('DS2025'!$J$21:$J$35,MATCH(Z10,'DS2025'!$J$21:$J$35,1)):
INDEX('DS2025'!$J$21:$J$35,MATCH(Z10,'DS2025'!$J$21:$J$35,1)+1)),
IF($AA$4=Database!$A$15,
_xlfn.FORECAST.LINEAR(
Z10,
INDEX('DS2025'!$N$21:$N$35,MATCH(Z10,'DS2025'!$M$21:$M$35,1)):
INDEX('DS2025'!$N$21:$N$35,MATCH(Z10,'DS2025'!$M$21:$M$35,1)+1),
INDEX('DS2025'!$M$21:$M$35,MATCH(Z10,'DS2025'!$M$21:$M$35,1)):
INDEX('DS2025'!$M$21:$M$35,MATCH(Z10,'DS2025'!$M$21:$M$35,1)+1)),
IF($AA$4=Database!$A$16,
_xlfn.FORECAST.LINEAR(
Z10,
INDEX('DS2025'!$Q$21:$Q$35,MATCH(Z10,'DS2025'!$P$21:$P$35,1)):
INDEX('DS2025'!$Q$21:$Q$35,MATCH(Z10,'DS2025'!$P$21:$P$35,1)+1),
INDEX('DS2025'!$P$21:$P$35,MATCH(Z10,'DS2025'!$P$21:$P$35,1)):
INDEX('DS2025'!$P$21:$P$35,MATCH(Z10,'DS2025'!$P$21:$P$35,1)+1)),
IF($AA$4=Database!$A$17,
_xlfn.FORECAST.LINEAR(
Z10,
INDEX('DS2025'!$T$21:$T$35,MATCH(Z10,'DS2025'!$S$21:$S$35,1)):
INDEX('DS2025'!$T$21:$T$35,MATCH(Z10,'DS2025'!$S$21:$S$35,1)+1),
INDEX('DS2025'!$S$21:$S$35,MATCH(Z10,'DS2025'!$S$21:$S$35,1)):
INDEX('DS2025'!$S$21:$S$35,MATCH(Z10,'DS2025'!$S$21:$S$35,1)+1)),
IF($AA$4=Database!$A$18,
_xlfn.FORECAST.LINEAR(
Z10,
INDEX('DS2025'!$W$21:$W$35,MATCH(Z10,'DS2025'!$V$21:$V$35,1)):
INDEX('DS2025'!$W$21:$W$35,MATCH(Z10,'DS2025'!$V$21:$V$35,1)+1),
INDEX('DS2025'!$V$21:$V$35,MATCH(Z10,'DS2025'!$V$21:$V$35,1)):
INDEX('DS2025'!$V$21:$V$35,MATCH(Z10,'DS2025'!$V$21:$V$35,1)+1)),
IF($AA$4=Database!$A$19,
_xlfn.FORECAST.LINEAR(
Z10,
INDEX('DS2025'!$Z$21:$Z$35,MATCH(Z10,'DS2025'!$Y$21:$Y$35,1)):
INDEX('DS2025'!$Z$21:$Z$35,MATCH(Z10,'DS2025'!$Y$21:$Y$35,1)+1),
INDEX('DS2025'!$Y$21:$Y$35,MATCH(Z10,'DS2025'!$Y$21:$Y$35,1)):
INDEX('DS2025'!$Y$21:$Y$35,MATCH(Z10,'DS2025'!$Y$21:$Y$35,1)+1)),
IF($AA$4=Database!$A$20,
_xlfn.FORECAST.LINEAR(
Z10,
INDEX('DS2025'!$AC$21:$AC$35,MATCH(Z10,'DS2025'!$AB$21:$AB$35,1)):
INDEX('DS2025'!$AC$21:$AC$35,MATCH(Z10,'DS2025'!$AB$21:$AB$35,1)+1),
INDEX('DS2025'!$AB$21:$AB$35,MATCH(Z10,'DS2025'!$AB$21:$AB$35,1)):
INDEX('DS2025'!$AB$21:$AB$35,MATCH(Z10,'DS2025'!$AB$21:$AB$35,1)+1))
)))))))))))))))))))</f>
        <v>-0.36129598080383918</v>
      </c>
      <c r="AB10" s="97">
        <f t="shared" si="8"/>
        <v>119.13570401919615</v>
      </c>
      <c r="AC10" s="318">
        <f>'Data 110 C'!K11</f>
        <v>118</v>
      </c>
      <c r="AD10" s="42"/>
      <c r="AE10" s="42"/>
      <c r="AF10" s="42"/>
    </row>
    <row r="11" spans="1:61" ht="15" customHeight="1">
      <c r="A11" s="316">
        <v>5</v>
      </c>
      <c r="B11" s="316">
        <f>'Data 110 C'!B12</f>
        <v>119.65</v>
      </c>
      <c r="C11" s="98">
        <f>IF($C$4=Database!$A$2,
_xlfn.FORECAST.LINEAR(B11,
INDEX('DS2025'!$B$5:$B$15,MATCH(B11,'DS2025'!$A$5:$A$15,1)):
INDEX('DS2025'!$B$5:$B$15,MATCH(B11,'DS2025'!$A$5:$A$15,1)+1),
INDEX('DS2025'!$A$5:$A$15,MATCH(B11,'DS2025'!$A$5:$A$15,1)):
INDEX('DS2025'!$A$5:$A$15,MATCH(B11,'DS2025'!$A$5:$A$15,1)+1)),
IF($C$4=Database!$A$3,
_xlfn.FORECAST.LINEAR(B11,
INDEX('DS2025'!$E$5:$E$15,MATCH(B11,'DS2025'!$D$5:$D$15,1)):
INDEX('DS2025'!$E$5:$E$15,MATCH(B11,'DS2025'!$D$5:$D$15,1)+1),
INDEX('DS2025'!$D$5:$D$15,MATCH(B11,'DS2025'!$D$5:$D$15,1)):
INDEX('DS2025'!$D$5:$D$15,MATCH(B11,'DS2025'!$D$5:$D$15,1)+1)),
IF($C$4=Database!$A$4,
_xlfn.FORECAST.LINEAR(B11,
INDEX('DS2025'!$H$5:$H$15,MATCH(B11,'DS2025'!$G$5:$G$15,1)):
INDEX('DS2025'!$H$5:$H$15,MATCH(B11,'DS2025'!$G$5:$G$15,1)+1),
INDEX('DS2025'!$G$5:$G$15,MATCH(B11,'DS2025'!$G$5:$G$15,1)):
INDEX('DS2025'!$G$5:$G$15,MATCH(B11,'DS2025'!$G$5:$G$15,1)+1)),
IF($C$4=Database!$A$5,
_xlfn.FORECAST.LINEAR(B11,
INDEX('DS2025'!$K$5:$K$15,MATCH(B11,'DS2025'!$J$5:$J$15,1)):
INDEX('DS2025'!$K$5:$K$15,MATCH(B11,'DS2025'!$J$5:$J$15,1)+1),
INDEX('DS2025'!$J$5:$J$15,MATCH(B11,'DS2025'!$J$5:$J$15,1)):
INDEX('DS2025'!$J$5:$J$15,MATCH(B11,'DS2025'!$J$5:$J$15,1)+1)),
IF($C$4=Database!$A$6,
_xlfn.FORECAST.LINEAR(B11,
INDEX('DS2025'!$N$5:$N$15,MATCH(B11,'DS2025'!$M$5:$M$15,1)):
INDEX('DS2025'!$N$5:$N$15,MATCH(B11,'DS2025'!$M$5:$M$15,1)+1),
INDEX('DS2025'!$M$5:$M$15,MATCH(B11,'DS2025'!$M$5:$M$15,1)):
INDEX('DS2025'!$M$5:$M$15,MATCH(B11,'DS2025'!$M$5:$M$15,1)+1)),
IF($C$4=Database!$A$7,
_xlfn.FORECAST.LINEAR(B11,
INDEX('DS2025'!$Q$5:$Q$15,MATCH(B11,'DS2025'!$P$5:$P$15,1)):
INDEX('DS2025'!$Q$5:$Q$15,MATCH(B11,'DS2025'!$P$5:$P$15,1)+1),
INDEX('DS2025'!$P$5:$P$15,MATCH(B11,'DS2025'!$P$5:$P$15,1)):
INDEX('DS2025'!$P$5:$P$15,MATCH(B11,'DS2025'!$P$5:$P$15,1)+1)),
IF($C$4=Database!$A$8,
_xlfn.FORECAST.LINEAR(B11,
INDEX('DS2025'!$T$5:$T$15,MATCH(B11,'DS2025'!$S$5:$S$15,1)):
INDEX('DS2025'!$T$5:$T$15,MATCH(B11,'DS2025'!$S$5:$S$15,1)+1),
INDEX('DS2025'!$S$5:$S$15,MATCH(B11,'DS2025'!$S$5:$S$15,1)):
INDEX('DS2025'!$S$5:$S$15,MATCH(B11,'DS2025'!$S$5:$S$15,1)+1)),
IF($C$4=Database!$A$9,
_xlfn.FORECAST.LINEAR(B11,
INDEX('DS2025'!$W$5:$W$15,MATCH(B11,'DS2025'!$V$5:$V$15,1)):
INDEX('DS2025'!$W$5:$W$15,MATCH(B11,'DS2025'!$V$5:$V$15,1)+1),
INDEX('DS2025'!$V$5:$V$15,MATCH(B11,'DS2025'!$V$5:$V$15,1)):
INDEX('DS2025'!$V$5:$V$15,MATCH(B11,'DS2025'!$V$5:$V$15,1)+1)),
IF($C$4=Database!$A$10,
_xlfn.FORECAST.LINEAR(B11,
INDEX('DS2025'!$Z$5:$Z$15,MATCH(B11,'DS2025'!$Y$5:$Y$15,1)):
INDEX('DS2025'!$Z$5:$Z$15,MATCH(B11,'DS2025'!$Y$5:$Y$15,1)+1),
INDEX('DS2025'!$Y$5:$Y$15,MATCH(B11,'DS2025'!$Y$5:$Y$15,1)):
INDEX('DS2025'!$Y$5:$Y$15,MATCH(B11,'DS2025'!$Y$5:$Y$15,1)+1)),
IF($C$4=Database!$A$11,
_xlfn.FORECAST.LINEAR(
B11,
INDEX('DS2025'!$B$21:$B$35,MATCH(B11,'DS2025'!$A$21:$A$35,1)):
INDEX('DS2025'!$B$21:$B$35,MATCH(B11,'DS2025'!$A$21:$A$35,1)+1),
INDEX('DS2025'!$A$21:$A$35,MATCH(B11,'DS2025'!$A$21:$A$35,1)):
INDEX('DS2025'!$A$21:$A$35,MATCH(B11,'DS2025'!$A$21:$A$35,1)+1)),
IF($C$4=Database!$A$12,
_xlfn.FORECAST.LINEAR(
B11,
INDEX('DS2025'!$E$21:$E$35,MATCH(B11,'DS2025'!$D$21:$D$35,1)):
INDEX('DS2025'!$E$21:$E$35,MATCH(B11,'DS2025'!$D$21:$D$35,1)+1),
INDEX('DS2025'!$D$21:$D$35,MATCH(B11,'DS2025'!$D$21:$D$35,1)):
INDEX('DS2025'!$D$21:$D$35,MATCH(B11,'DS2025'!$D$21:$D$35,1)+1)),
IF($C$4=Database!$A$13,
_xlfn.FORECAST.LINEAR(
B11,
INDEX('DS2025'!$H$21:$H$35,MATCH(B11,'DS2025'!$G$21:$G$35,1)):
INDEX('DS2025'!$H$21:$H$35,MATCH(B11,'DS2025'!$G$21:$G$35,1)+1),
INDEX('DS2025'!$G$21:$G$35,MATCH(B11,'DS2025'!$G$21:$G$35,1)):
INDEX('DS2025'!$G$21:$G$35,MATCH(B11,'DS2025'!$G$21:$G$35,1)+1)),
IF($C$4=Database!$A$14,
_xlfn.FORECAST.LINEAR(
B11,
INDEX('DS2025'!$K$21:$K$35,MATCH(B11,'DS2025'!$J$21:$J$35,1)):
INDEX('DS2025'!$K$21:$K$35,MATCH(B11,'DS2025'!$J$21:$J$35,1)+1),
INDEX('DS2025'!$J$21:$J$35,MATCH(B11,'DS2025'!$J$21:$J$35,1)):
INDEX('DS2025'!$J$21:$J$35,MATCH(B11,'DS2025'!$J$21:$J$35,1)+1)),
IF($C$4=Database!$A$15,
_xlfn.FORECAST.LINEAR(
B11,
INDEX('DS2025'!$N$21:$N$35,MATCH(B11,'DS2025'!$M$21:$M$35,1)):
INDEX('DS2025'!$N$21:$N$35,MATCH(B11,'DS2025'!$M$21:$M$35,1)+1),
INDEX('DS2025'!$M$21:$M$35,MATCH(B11,'DS2025'!$M$21:$M$35,1)):
INDEX('DS2025'!$M$21:$M$35,MATCH(B11,'DS2025'!$M$21:$M$35,1)+1)),
IF($C$4=Database!$A$16,
_xlfn.FORECAST.LINEAR(
B11,
INDEX('DS2025'!$Q$21:$Q$35,MATCH(B11,'DS2025'!$P$21:$P$35,1)):
INDEX('DS2025'!$Q$21:$Q$35,MATCH(B11,'DS2025'!$P$21:$P$35,1)+1),
INDEX('DS2025'!$P$21:$P$35,MATCH(B11,'DS2025'!$P$21:$P$35,1)):
INDEX('DS2025'!$P$21:$P$35,MATCH(B11,'DS2025'!$P$21:$P$35,1)+1)),
IF($C$4=Database!$A$17,
_xlfn.FORECAST.LINEAR(
B11,
INDEX('DS2025'!$T$21:$T$35,MATCH(B11,'DS2025'!$S$21:$S$35,1)):
INDEX('DS2025'!$T$21:$T$35,MATCH(B11,'DS2025'!$S$21:$S$35,1)+1),
INDEX('DS2025'!$S$21:$S$35,MATCH(B11,'DS2025'!$S$21:$S$35,1)):
INDEX('DS2025'!$S$21:$S$35,MATCH(B11,'DS2025'!$S$21:$S$35,1)+1)),
IF($C$4=Database!$A$18,
_xlfn.FORECAST.LINEAR(
B11,
INDEX('DS2025'!$W$21:$W$35,MATCH(B11,'DS2025'!$V$21:$V$35,1)):
INDEX('DS2025'!$W$21:$W$35,MATCH(B11,'DS2025'!$V$21:$V$35,1)+1),
INDEX('DS2025'!$V$21:$V$35,MATCH(B11,'DS2025'!$V$21:$V$35,1)):
INDEX('DS2025'!$V$21:$V$35,MATCH(B11,'DS2025'!$V$21:$V$35,1)+1)),
IF($C$4=Database!$A$19,
_xlfn.FORECAST.LINEAR(
B11,
INDEX('DS2025'!$Z$21:$Z$35,MATCH(B11,'DS2025'!$Y$21:$Y$35,1)):
INDEX('DS2025'!$Z$21:$Z$35,MATCH(B11,'DS2025'!$Y$21:$Y$35,1)+1),
INDEX('DS2025'!$Y$21:$Y$35,MATCH(B11,'DS2025'!$Y$21:$Y$35,1)):
INDEX('DS2025'!$Y$21:$Y$35,MATCH(B11,'DS2025'!$Y$21:$Y$35,1)+1)),
IF($C$4=Database!$A$20,
_xlfn.FORECAST.LINEAR(
B11,
INDEX('DS2025'!$AC$21:$AC$35,MATCH(B11,'DS2025'!$AB$21:$AB$35,1)):
INDEX('DS2025'!$AC$21:$AC$35,MATCH(B11,'DS2025'!$AB$21:$AB$35,1)+1),
INDEX('DS2025'!$AB$21:$AB$35,MATCH(B11,'DS2025'!$AB$21:$AB$35,1)):
INDEX('DS2025'!$AB$21:$AB$35,MATCH(B11,'DS2025'!$AB$21:$AB$35,1)+1))
)))))))))))))))))))</f>
        <v>-0.36131433713257344</v>
      </c>
      <c r="D11" s="98">
        <f t="shared" si="0"/>
        <v>119.28868566286744</v>
      </c>
      <c r="E11" s="98">
        <f>'Data 110 C'!C12</f>
        <v>120.779</v>
      </c>
      <c r="F11" s="98">
        <f>IF($F$4=Database!$A$2,
_xlfn.FORECAST.LINEAR(E11,
INDEX('DS2025'!$B$5:$B$15,MATCH(E11,'DS2025'!$A$5:$A$15,1)):
INDEX('DS2025'!$B$5:$B$15,MATCH(E11,'DS2025'!$A$5:$A$15,1)+1),
INDEX('DS2025'!$A$5:$A$15,MATCH(E11,'DS2025'!$A$5:$A$15,1)):
INDEX('DS2025'!$A$5:$A$15,MATCH(E11,'DS2025'!$A$5:$A$15,1)+1)),
IF($F$4=Database!$A$3,
_xlfn.FORECAST.LINEAR(E11,
INDEX('DS2025'!$E$5:$E$15,MATCH(E11,'DS2025'!$D$5:$D$15,1)):
INDEX('DS2025'!$E$5:$E$15,MATCH(E11,'DS2025'!$D$5:$D$15,1)+1),
INDEX('DS2025'!$D$5:$D$15,MATCH(E11,'DS2025'!$D$5:$D$15,1)):
INDEX('DS2025'!$D$5:$D$15,MATCH(E11,'DS2025'!$D$5:$D$15,1)+1)),
IF($F$4=Database!$A$4,
_xlfn.FORECAST.LINEAR(E11,
INDEX('DS2025'!$H$5:$H$15,MATCH(E11,'DS2025'!$G$5:$G$15,1)):
INDEX('DS2025'!$H$5:$H$15,MATCH(E11,'DS2025'!$G$5:$G$15,1)+1),
INDEX('DS2025'!$G$5:$G$15,MATCH(E11,'DS2025'!$G$5:$G$15,1)):
INDEX('DS2025'!$G$5:$G$15,MATCH(E11,'DS2025'!$G$5:$G$15,1)+1)),
IF($F$4=Database!$A$5,
_xlfn.FORECAST.LINEAR(E11,
INDEX('DS2025'!$K$5:$K$15,MATCH(E11,'DS2025'!$J$5:$J$15,1)):
INDEX('DS2025'!$K$5:$K$15,MATCH(E11,'DS2025'!$J$5:$J$15,1)+1),
INDEX('DS2025'!$J$5:$J$15,MATCH(E11,'DS2025'!$J$5:$J$15,1)):
INDEX('DS2025'!$J$5:$J$15,MATCH(E11,'DS2025'!$J$5:$J$15,1)+1)),
IF($F$4=Database!$A$6,
_xlfn.FORECAST.LINEAR(E11,
INDEX('DS2025'!$N$5:$N$15,MATCH(E11,'DS2025'!$M$5:$M$15,1)):
INDEX('DS2025'!$N$5:$N$15,MATCH(E11,'DS2025'!$M$5:$M$15,1)+1),
INDEX('DS2025'!$M$5:$M$15,MATCH(E11,'DS2025'!$M$5:$M$15,1)):
INDEX('DS2025'!$M$5:$M$15,MATCH(E11,'DS2025'!$M$5:$M$15,1)+1)),
IF($F$4=Database!$A$7,
_xlfn.FORECAST.LINEAR(E11,
INDEX('DS2025'!$Q$5:$Q$15,MATCH(E11,'DS2025'!$P$5:$P$15,1)):
INDEX('DS2025'!$Q$5:$Q$15,MATCH(E11,'DS2025'!$P$5:$P$15,1)+1),
INDEX('DS2025'!$P$5:$P$15,MATCH(E11,'DS2025'!$P$5:$P$15,1)):
INDEX('DS2025'!$P$5:$P$15,MATCH(E11,'DS2025'!$P$5:$P$15,1)+1)),
IF($F$4=Database!$A$8,
_xlfn.FORECAST.LINEAR(E11,
INDEX('DS2025'!$T$5:$T$15,MATCH(E11,'DS2025'!$S$5:$S$15,1)):
INDEX('DS2025'!$T$5:$T$15,MATCH(E11,'DS2025'!$S$5:$S$15,1)+1),
INDEX('DS2025'!$S$5:$S$15,MATCH(E11,'DS2025'!$S$5:$S$15,1)):
INDEX('DS2025'!$S$5:$S$15,MATCH(E11,'DS2025'!$S$5:$S$15,1)+1)),
IF($F$4=Database!$A$9,
_xlfn.FORECAST.LINEAR(E11,
INDEX('DS2025'!$W$5:$W$15,MATCH(E11,'DS2025'!$V$5:$V$15,1)):
INDEX('DS2025'!$W$5:$W$15,MATCH(E11,'DS2025'!$V$5:$V$15,1)+1),
INDEX('DS2025'!$V$5:$V$15,MATCH(E11,'DS2025'!$V$5:$V$15,1)):
INDEX('DS2025'!$V$5:$V$15,MATCH(E11,'DS2025'!$V$5:$V$15,1)+1)),
IF($F$4=Database!$A$10,
_xlfn.FORECAST.LINEAR(E11,
INDEX('DS2025'!$Z$5:$Z$15,MATCH(E11,'DS2025'!$Y$5:$Y$15,1)):
INDEX('DS2025'!$Z$5:$Z$15,MATCH(E11,'DS2025'!$Y$5:$Y$15,1)+1),
INDEX('DS2025'!$Y$5:$Y$15,MATCH(E11,'DS2025'!$Y$5:$Y$15,1)):
INDEX('DS2025'!$Y$5:$Y$15,MATCH(E11,'DS2025'!$Y$5:$Y$15,1)+1)),
IF($F$4=Database!$A$11,
_xlfn.FORECAST.LINEAR(
E11,
INDEX('DS2025'!$B$21:$B$35,MATCH(E11,'DS2025'!$A$21:$A$35,1)):
INDEX('DS2025'!$B$21:$B$35,MATCH(E11,'DS2025'!$A$21:$A$35,1)+1),
INDEX('DS2025'!$A$21:$A$35,MATCH(E11,'DS2025'!$A$21:$A$35,1)):
INDEX('DS2025'!$A$21:$A$35,MATCH(E11,'DS2025'!$A$21:$A$35,1)+1)),
IF($F$4=Database!$A$12,
_xlfn.FORECAST.LINEAR(
E11,
INDEX('DS2025'!$E$21:$E$35,MATCH(E11,'DS2025'!$D$21:$D$35,1)):
INDEX('DS2025'!$E$21:$E$35,MATCH(E11,'DS2025'!$D$21:$D$35,1)+1),
INDEX('DS2025'!$D$21:$D$35,MATCH(E11,'DS2025'!$D$21:$D$35,1)):
INDEX('DS2025'!$D$21:$D$35,MATCH(E11,'DS2025'!$D$21:$D$35,1)+1)),
IF($F$4=Database!$A$13,
_xlfn.FORECAST.LINEAR(
E11,
INDEX('DS2025'!$H$21:$H$35,MATCH(E11,'DS2025'!$G$21:$G$35,1)):
INDEX('DS2025'!$H$21:$H$35,MATCH(E11,'DS2025'!$G$21:$G$35,1)+1),
INDEX('DS2025'!$G$21:$G$35,MATCH(E11,'DS2025'!$G$21:$G$35,1)):
INDEX('DS2025'!$G$21:$G$35,MATCH(E11,'DS2025'!$G$21:$G$35,1)+1)),
IF($F$4=Database!$A$14,
_xlfn.FORECAST.LINEAR(
E11,
INDEX('DS2025'!$K$21:$K$35,MATCH(E11,'DS2025'!$J$21:$J$35,1)):
INDEX('DS2025'!$K$21:$K$35,MATCH(E11,'DS2025'!$J$21:$J$35,1)+1),
INDEX('DS2025'!$J$21:$J$35,MATCH(E11,'DS2025'!$J$21:$J$35,1)):
INDEX('DS2025'!$J$21:$J$35,MATCH(E11,'DS2025'!$J$21:$J$35,1)+1)),
IF($F$4=Database!$A$15,
_xlfn.FORECAST.LINEAR(
E11,
INDEX('DS2025'!$N$21:$N$35,MATCH(E11,'DS2025'!$M$21:$M$35,1)):
INDEX('DS2025'!$N$21:$N$35,MATCH(E11,'DS2025'!$M$21:$M$35,1)+1),
INDEX('DS2025'!$M$21:$M$35,MATCH(E11,'DS2025'!$M$21:$M$35,1)):
INDEX('DS2025'!$M$21:$M$35,MATCH(E11,'DS2025'!$M$21:$M$35,1)+1)),
IF($F$4=Database!$A$16,
_xlfn.FORECAST.LINEAR(
E11,
INDEX('DS2025'!$Q$21:$Q$35,MATCH(E11,'DS2025'!$P$21:$P$35,1)):
INDEX('DS2025'!$Q$21:$Q$35,MATCH(E11,'DS2025'!$P$21:$P$35,1)+1),
INDEX('DS2025'!$P$21:$P$35,MATCH(E11,'DS2025'!$P$21:$P$35,1)):
INDEX('DS2025'!$P$21:$P$35,MATCH(E11,'DS2025'!$P$21:$P$35,1)+1)),
IF($F$4=Database!$A$17,
_xlfn.FORECAST.LINEAR(
E11,
INDEX('DS2025'!$T$21:$T$35,MATCH(E11,'DS2025'!$S$21:$S$35,1)):
INDEX('DS2025'!$T$21:$T$35,MATCH(E11,'DS2025'!$S$21:$S$35,1)+1),
INDEX('DS2025'!$S$21:$S$35,MATCH(E11,'DS2025'!$S$21:$S$35,1)):
INDEX('DS2025'!$S$21:$S$35,MATCH(E11,'DS2025'!$S$21:$S$35,1)+1)),
IF($F$4=Database!$A$18,
_xlfn.FORECAST.LINEAR(
E11,
INDEX('DS2025'!$W$21:$W$35,MATCH(E11,'DS2025'!$V$21:$V$35,1)):
INDEX('DS2025'!$W$21:$W$35,MATCH(E11,'DS2025'!$V$21:$V$35,1)+1),
INDEX('DS2025'!$V$21:$V$35,MATCH(E11,'DS2025'!$V$21:$V$35,1)):
INDEX('DS2025'!$V$21:$V$35,MATCH(E11,'DS2025'!$V$21:$V$35,1)+1)),
IF($F$4=Database!$A$19,
_xlfn.FORECAST.LINEAR(
E11,
INDEX('DS2025'!$Z$21:$Z$35,MATCH(E11,'DS2025'!$Y$21:$Y$35,1)):
INDEX('DS2025'!$Z$21:$Z$35,MATCH(E11,'DS2025'!$Y$21:$Y$35,1)+1),
INDEX('DS2025'!$Y$21:$Y$35,MATCH(E11,'DS2025'!$Y$21:$Y$35,1)):
INDEX('DS2025'!$Y$21:$Y$35,MATCH(E11,'DS2025'!$Y$21:$Y$35,1)+1)),
IF($F$4=Database!$A$20,
_xlfn.FORECAST.LINEAR(
E11,
INDEX('DS2025'!$AC$21:$AC$35,MATCH(E11,'DS2025'!$AB$21:$AB$35,1)):
INDEX('DS2025'!$AC$21:$AC$35,MATCH(E11,'DS2025'!$AB$21:$AB$35,1)+1),
INDEX('DS2025'!$AB$21:$AB$35,MATCH(E11,'DS2025'!$AB$21:$AB$35,1)):
INDEX('DS2025'!$AB$21:$AB$35,MATCH(E11,'DS2025'!$AB$21:$AB$35,1)+1))
)))))))))))))))))))</f>
        <v>-0.36144979004199157</v>
      </c>
      <c r="G11" s="98">
        <f t="shared" si="1"/>
        <v>120.41755020995801</v>
      </c>
      <c r="H11" s="98">
        <f>'Data 110 C'!D12</f>
        <v>119.31699999999999</v>
      </c>
      <c r="I11" s="98">
        <f>IF($I$4=Database!$A$2,
_xlfn.FORECAST.LINEAR(H11,
INDEX('DS2025'!$B$5:$B$15,MATCH(H11,'DS2025'!$A$5:$A$15,1)):
INDEX('DS2025'!$B$5:$B$15,MATCH(H11,'DS2025'!$A$5:$A$15,1)+1),
INDEX('DS2025'!$A$5:$A$15,MATCH(H11,'DS2025'!$A$5:$A$15,1)):
INDEX('DS2025'!$A$5:$A$15,MATCH(H11,'DS2025'!$A$5:$A$15,1)+1)),
IF($I$4=Database!$A$3,
_xlfn.FORECAST.LINEAR(H11,
INDEX('DS2025'!$E$5:$E$15,MATCH(H11,'DS2025'!$D$5:$D$15,1)):
INDEX('DS2025'!$E$5:$E$15,MATCH(H11,'DS2025'!$D$5:$D$15,1)+1),
INDEX('DS2025'!$D$5:$D$15,MATCH(H11,'DS2025'!$D$5:$D$15,1)):
INDEX('DS2025'!$D$5:$D$15,MATCH(H11,'DS2025'!$D$5:$D$15,1)+1)),
IF($I$4=Database!$A$4,
_xlfn.FORECAST.LINEAR(H11,
INDEX('DS2025'!$H$5:$H$15,MATCH(H11,'DS2025'!$G$5:$G$15,1)):
INDEX('DS2025'!$H$5:$H$15,MATCH(H11,'DS2025'!$G$5:$G$15,1)+1),
INDEX('DS2025'!$G$5:$G$15,MATCH(H11,'DS2025'!$G$5:$G$15,1)):
INDEX('DS2025'!$G$5:$G$15,MATCH(H11,'DS2025'!$G$5:$G$15,1)+1)),
IF($I$4=Database!$A$5,
_xlfn.FORECAST.LINEAR(H11,
INDEX('DS2025'!$K$5:$K$15,MATCH(H11,'DS2025'!$J$5:$J$15,1)):
INDEX('DS2025'!$K$5:$K$15,MATCH(H11,'DS2025'!$J$5:$J$15,1)+1),
INDEX('DS2025'!$J$5:$J$15,MATCH(H11,'DS2025'!$J$5:$J$15,1)):
INDEX('DS2025'!$J$5:$J$15,MATCH(H11,'DS2025'!$J$5:$J$15,1)+1)),
IF($I$4=Database!$A$6,
_xlfn.FORECAST.LINEAR(H11,
INDEX('DS2025'!$N$5:$N$15,MATCH(H11,'DS2025'!$M$5:$M$15,1)):
INDEX('DS2025'!$N$5:$N$15,MATCH(H11,'DS2025'!$M$5:$M$15,1)+1),
INDEX('DS2025'!$M$5:$M$15,MATCH(H11,'DS2025'!$M$5:$M$15,1)):
INDEX('DS2025'!$M$5:$M$15,MATCH(H11,'DS2025'!$M$5:$M$15,1)+1)),
IF($I$4=Database!$A$7,
_xlfn.FORECAST.LINEAR(H11,
INDEX('DS2025'!$Q$5:$Q$15,MATCH(H11,'DS2025'!$P$5:$P$15,1)):
INDEX('DS2025'!$Q$5:$Q$15,MATCH(H11,'DS2025'!$P$5:$P$15,1)+1),
INDEX('DS2025'!$P$5:$P$15,MATCH(H11,'DS2025'!$P$5:$P$15,1)):
INDEX('DS2025'!$P$5:$P$15,MATCH(H11,'DS2025'!$P$5:$P$15,1)+1)),
IF($I$4=Database!$A$8,
_xlfn.FORECAST.LINEAR(H11,
INDEX('DS2025'!$T$5:$T$15,MATCH(H11,'DS2025'!$S$5:$S$15,1)):
INDEX('DS2025'!$T$5:$T$15,MATCH(H11,'DS2025'!$S$5:$S$15,1)+1),
INDEX('DS2025'!$S$5:$S$15,MATCH(H11,'DS2025'!$S$5:$S$15,1)):
INDEX('DS2025'!$S$5:$S$15,MATCH(H11,'DS2025'!$S$5:$S$15,1)+1)),
IF($I$4=Database!$A$9,
_xlfn.FORECAST.LINEAR(H11,
INDEX('DS2025'!$W$5:$W$15,MATCH(H11,'DS2025'!$V$5:$V$15,1)):
INDEX('DS2025'!$W$5:$W$15,MATCH(H11,'DS2025'!$V$5:$V$15,1)+1),
INDEX('DS2025'!$V$5:$V$15,MATCH(H11,'DS2025'!$V$5:$V$15,1)):
INDEX('DS2025'!$V$5:$V$15,MATCH(H11,'DS2025'!$V$5:$V$15,1)+1)),
IF($I$4=Database!$A$10,
_xlfn.FORECAST.LINEAR(H11,
INDEX('DS2025'!$Z$5:$Z$15,MATCH(H11,'DS2025'!$Y$5:$Y$15,1)):
INDEX('DS2025'!$Z$5:$Z$15,MATCH(H11,'DS2025'!$Y$5:$Y$15,1)+1),
INDEX('DS2025'!$Y$5:$Y$15,MATCH(H11,'DS2025'!$Y$5:$Y$15,1)):
INDEX('DS2025'!$Y$5:$Y$15,MATCH(H11,'DS2025'!$Y$5:$Y$15,1)+1)),
IF($I$4=Database!$A$11,
_xlfn.FORECAST.LINEAR(
H11,
INDEX('DS2025'!$B$21:$B$35,MATCH(H11,'DS2025'!$A$21:$A$35,1)):
INDEX('DS2025'!$B$21:$B$35,MATCH(H11,'DS2025'!$A$21:$A$35,1)+1),
INDEX('DS2025'!$A$21:$A$35,MATCH(H11,'DS2025'!$A$21:$A$35,1)):
INDEX('DS2025'!$A$21:$A$35,MATCH(H11,'DS2025'!$A$21:$A$35,1)+1)),
IF($I$4=Database!$A$12,
_xlfn.FORECAST.LINEAR(
H11,
INDEX('DS2025'!$E$21:$E$35,MATCH(H11,'DS2025'!$D$21:$D$35,1)):
INDEX('DS2025'!$E$21:$E$35,MATCH(H11,'DS2025'!$D$21:$D$35,1)+1),
INDEX('DS2025'!$D$21:$D$35,MATCH(H11,'DS2025'!$D$21:$D$35,1)):
INDEX('DS2025'!$D$21:$D$35,MATCH(H11,'DS2025'!$D$21:$D$35,1)+1)),
IF($I$4=Database!$A$13,
_xlfn.FORECAST.LINEAR(
H11,
INDEX('DS2025'!$H$21:$H$35,MATCH(H11,'DS2025'!$G$21:$G$35,1)):
INDEX('DS2025'!$H$21:$H$35,MATCH(H11,'DS2025'!$G$21:$G$35,1)+1),
INDEX('DS2025'!$G$21:$G$35,MATCH(H11,'DS2025'!$G$21:$G$35,1)):
INDEX('DS2025'!$G$21:$G$35,MATCH(H11,'DS2025'!$G$21:$G$35,1)+1)),
IF($I$4=Database!$A$14,
_xlfn.FORECAST.LINEAR(
H11,
INDEX('DS2025'!$K$21:$K$35,MATCH(H11,'DS2025'!$J$21:$J$35,1)):
INDEX('DS2025'!$K$21:$K$35,MATCH(H11,'DS2025'!$J$21:$J$35,1)+1),
INDEX('DS2025'!$J$21:$J$35,MATCH(H11,'DS2025'!$J$21:$J$35,1)):
INDEX('DS2025'!$J$21:$J$35,MATCH(H11,'DS2025'!$J$21:$J$35,1)+1)),
IF($I$4=Database!$A$15,
_xlfn.FORECAST.LINEAR(
H11,
INDEX('DS2025'!$N$21:$N$35,MATCH(H11,'DS2025'!$M$21:$M$35,1)):
INDEX('DS2025'!$N$21:$N$35,MATCH(H11,'DS2025'!$M$21:$M$35,1)+1),
INDEX('DS2025'!$M$21:$M$35,MATCH(H11,'DS2025'!$M$21:$M$35,1)):
INDEX('DS2025'!$M$21:$M$35,MATCH(H11,'DS2025'!$M$21:$M$35,1)+1)),
IF($I$4=Database!$A$16,
_xlfn.FORECAST.LINEAR(
H11,
INDEX('DS2025'!$Q$21:$Q$35,MATCH(H11,'DS2025'!$P$21:$P$35,1)):
INDEX('DS2025'!$Q$21:$Q$35,MATCH(H11,'DS2025'!$P$21:$P$35,1)+1),
INDEX('DS2025'!$P$21:$P$35,MATCH(H11,'DS2025'!$P$21:$P$35,1)):
INDEX('DS2025'!$P$21:$P$35,MATCH(H11,'DS2025'!$P$21:$P$35,1)+1)),
IF($I$4=Database!$A$17,
_xlfn.FORECAST.LINEAR(
H11,
INDEX('DS2025'!$T$21:$T$35,MATCH(H11,'DS2025'!$S$21:$S$35,1)):
INDEX('DS2025'!$T$21:$T$35,MATCH(H11,'DS2025'!$S$21:$S$35,1)+1),
INDEX('DS2025'!$S$21:$S$35,MATCH(H11,'DS2025'!$S$21:$S$35,1)):
INDEX('DS2025'!$S$21:$S$35,MATCH(H11,'DS2025'!$S$21:$S$35,1)+1)),
IF($I$4=Database!$A$18,
_xlfn.FORECAST.LINEAR(
H11,
INDEX('DS2025'!$W$21:$W$35,MATCH(H11,'DS2025'!$V$21:$V$35,1)):
INDEX('DS2025'!$W$21:$W$35,MATCH(H11,'DS2025'!$V$21:$V$35,1)+1),
INDEX('DS2025'!$V$21:$V$35,MATCH(H11,'DS2025'!$V$21:$V$35,1)):
INDEX('DS2025'!$V$21:$V$35,MATCH(H11,'DS2025'!$V$21:$V$35,1)+1)),
IF($I$4=Database!$A$19,
_xlfn.FORECAST.LINEAR(
H11,
INDEX('DS2025'!$Z$21:$Z$35,MATCH(H11,'DS2025'!$Y$21:$Y$35,1)):
INDEX('DS2025'!$Z$21:$Z$35,MATCH(H11,'DS2025'!$Y$21:$Y$35,1)+1),
INDEX('DS2025'!$Y$21:$Y$35,MATCH(H11,'DS2025'!$Y$21:$Y$35,1)):
INDEX('DS2025'!$Y$21:$Y$35,MATCH(H11,'DS2025'!$Y$21:$Y$35,1)+1)),
IF($I$4=Database!$A$20,
_xlfn.FORECAST.LINEAR(
H11,
INDEX('DS2025'!$AC$21:$AC$35,MATCH(H11,'DS2025'!$AB$21:$AB$35,1)):
INDEX('DS2025'!$AC$21:$AC$35,MATCH(H11,'DS2025'!$AB$21:$AB$35,1)+1),
INDEX('DS2025'!$AB$21:$AB$35,MATCH(H11,'DS2025'!$AB$21:$AB$35,1)):
INDEX('DS2025'!$AB$21:$AB$35,MATCH(H11,'DS2025'!$AB$21:$AB$35,1)+1))
)))))))))))))))))))</f>
        <v>-0.26158597582864662</v>
      </c>
      <c r="J11" s="98">
        <f t="shared" si="2"/>
        <v>119.05541402417134</v>
      </c>
      <c r="K11" s="98">
        <f>'Data 110 C'!E12</f>
        <v>119.85599999999999</v>
      </c>
      <c r="L11" s="98">
        <f>IF($L$4=Database!$A$2,
_xlfn.FORECAST.LINEAR(K11,
INDEX('DS2025'!$B$5:$B$15,MATCH(K11,'DS2025'!$A$5:$A$15,1)):
INDEX('DS2025'!$B$5:$B$15,MATCH(K11,'DS2025'!$A$5:$A$15,1)+1),
INDEX('DS2025'!$A$5:$A$15,MATCH(K11,'DS2025'!$A$5:$A$15,1)):
INDEX('DS2025'!$A$5:$A$15,MATCH(K11,'DS2025'!$A$5:$A$15,1)+1)),
IF($L$4=Database!$A$3,
_xlfn.FORECAST.LINEAR(K11,
INDEX('DS2025'!$E$5:$E$15,MATCH(K11,'DS2025'!$D$5:$D$15,1)):
INDEX('DS2025'!$E$5:$E$15,MATCH(K11,'DS2025'!$D$5:$D$15,1)+1),
INDEX('DS2025'!$D$5:$D$15,MATCH(K11,'DS2025'!$D$5:$D$15,1)):
INDEX('DS2025'!$D$5:$D$15,MATCH(K11,'DS2025'!$D$5:$D$15,1)+1)),
IF($L$4=Database!$A$4,
_xlfn.FORECAST.LINEAR(K11,
INDEX('DS2025'!$H$5:$H$15,MATCH(K11,'DS2025'!$G$5:$G$15,1)):
INDEX('DS2025'!$H$5:$H$15,MATCH(K11,'DS2025'!$G$5:$G$15,1)+1),
INDEX('DS2025'!$G$5:$G$15,MATCH(K11,'DS2025'!$G$5:$G$15,1)):
INDEX('DS2025'!$G$5:$G$15,MATCH(K11,'DS2025'!$G$5:$G$15,1)+1)),
IF($L$4=Database!$A$5,
_xlfn.FORECAST.LINEAR(K11,
INDEX('DS2025'!$K$5:$K$15,MATCH(K11,'DS2025'!$J$5:$J$15,1)):
INDEX('DS2025'!$K$5:$K$15,MATCH(K11,'DS2025'!$J$5:$J$15,1)+1),
INDEX('DS2025'!$J$5:$J$15,MATCH(K11,'DS2025'!$J$5:$J$15,1)):
INDEX('DS2025'!$J$5:$J$15,MATCH(K11,'DS2025'!$J$5:$J$15,1)+1)),
IF($L$4=Database!$A$6,
_xlfn.FORECAST.LINEAR(K11,
INDEX('DS2025'!$N$5:$N$15,MATCH(K11,'DS2025'!$M$5:$M$15,1)):
INDEX('DS2025'!$N$5:$N$15,MATCH(K11,'DS2025'!$M$5:$M$15,1)+1),
INDEX('DS2025'!$M$5:$M$15,MATCH(K11,'DS2025'!$M$5:$M$15,1)):
INDEX('DS2025'!$M$5:$M$15,MATCH(K11,'DS2025'!$M$5:$M$15,1)+1)),
IF($L$4=Database!$A$7,
_xlfn.FORECAST.LINEAR(K11,
INDEX('DS2025'!$Q$5:$Q$15,MATCH(K11,'DS2025'!$P$5:$P$15,1)):
INDEX('DS2025'!$Q$5:$Q$15,MATCH(K11,'DS2025'!$P$5:$P$15,1)+1),
INDEX('DS2025'!$P$5:$P$15,MATCH(K11,'DS2025'!$P$5:$P$15,1)):
INDEX('DS2025'!$P$5:$P$15,MATCH(K11,'DS2025'!$P$5:$P$15,1)+1)),
IF($L$4=Database!$A$8,
_xlfn.FORECAST.LINEAR(K11,
INDEX('DS2025'!$T$5:$T$15,MATCH(K11,'DS2025'!$S$5:$S$15,1)):
INDEX('DS2025'!$T$5:$T$15,MATCH(K11,'DS2025'!$S$5:$S$15,1)+1),
INDEX('DS2025'!$S$5:$S$15,MATCH(K11,'DS2025'!$S$5:$S$15,1)):
INDEX('DS2025'!$S$5:$S$15,MATCH(K11,'DS2025'!$S$5:$S$15,1)+1)),
IF($L$4=Database!$A$9,
_xlfn.FORECAST.LINEAR(K11,
INDEX('DS2025'!$W$5:$W$15,MATCH(K11,'DS2025'!$V$5:$V$15,1)):
INDEX('DS2025'!$W$5:$W$15,MATCH(K11,'DS2025'!$V$5:$V$15,1)+1),
INDEX('DS2025'!$V$5:$V$15,MATCH(K11,'DS2025'!$V$5:$V$15,1)):
INDEX('DS2025'!$V$5:$V$15,MATCH(K11,'DS2025'!$V$5:$V$15,1)+1)),
IF($L$4=Database!$A$10,
_xlfn.FORECAST.LINEAR(K11,
INDEX('DS2025'!$Z$5:$Z$15,MATCH(K11,'DS2025'!$Y$5:$Y$15,1)):
INDEX('DS2025'!$Z$5:$Z$15,MATCH(K11,'DS2025'!$Y$5:$Y$15,1)+1),
INDEX('DS2025'!$Y$5:$Y$15,MATCH(K11,'DS2025'!$Y$5:$Y$15,1)):
INDEX('DS2025'!$Y$5:$Y$15,MATCH(K11,'DS2025'!$Y$5:$Y$15,1)+1)),
IF($L$4=Database!$A$11,
_xlfn.FORECAST.LINEAR(
K11,
INDEX('DS2025'!$B$21:$B$35,MATCH(K11,'DS2025'!$A$21:$A$35,1)):
INDEX('DS2025'!$B$21:$B$35,MATCH(K11,'DS2025'!$A$21:$A$35,1)+1),
INDEX('DS2025'!$A$21:$A$35,MATCH(K11,'DS2025'!$A$21:$A$35,1)):
INDEX('DS2025'!$A$21:$A$35,MATCH(K11,'DS2025'!$A$21:$A$35,1)+1)),
IF($L$4=Database!$A$12,
_xlfn.FORECAST.LINEAR(
K11,
INDEX('DS2025'!$E$21:$E$35,MATCH(K11,'DS2025'!$D$21:$D$35,1)):
INDEX('DS2025'!$E$21:$E$35,MATCH(K11,'DS2025'!$D$21:$D$35,1)+1),
INDEX('DS2025'!$D$21:$D$35,MATCH(K11,'DS2025'!$D$21:$D$35,1)):
INDEX('DS2025'!$D$21:$D$35,MATCH(K11,'DS2025'!$D$21:$D$35,1)+1)),
IF($L$4=Database!$A$13,
_xlfn.FORECAST.LINEAR(
K11,
INDEX('DS2025'!$H$21:$H$35,MATCH(K11,'DS2025'!$G$21:$G$35,1)):
INDEX('DS2025'!$H$21:$H$35,MATCH(K11,'DS2025'!$G$21:$G$35,1)+1),
INDEX('DS2025'!$G$21:$G$35,MATCH(K11,'DS2025'!$G$21:$G$35,1)):
INDEX('DS2025'!$G$21:$G$35,MATCH(K11,'DS2025'!$G$21:$G$35,1)+1)),
IF($L$4=Database!$A$14,
_xlfn.FORECAST.LINEAR(
K11,
INDEX('DS2025'!$K$21:$K$35,MATCH(K11,'DS2025'!$J$21:$J$35,1)):
INDEX('DS2025'!$K$21:$K$35,MATCH(K11,'DS2025'!$J$21:$J$35,1)+1),
INDEX('DS2025'!$J$21:$J$35,MATCH(K11,'DS2025'!$J$21:$J$35,1)):
INDEX('DS2025'!$J$21:$J$35,MATCH(K11,'DS2025'!$J$21:$J$35,1)+1)),
IF($L$4=Database!$A$15,
_xlfn.FORECAST.LINEAR(
K11,
INDEX('DS2025'!$N$21:$N$35,MATCH(K11,'DS2025'!$M$21:$M$35,1)):
INDEX('DS2025'!$N$21:$N$35,MATCH(K11,'DS2025'!$M$21:$M$35,1)+1),
INDEX('DS2025'!$M$21:$M$35,MATCH(K11,'DS2025'!$M$21:$M$35,1)):
INDEX('DS2025'!$M$21:$M$35,MATCH(K11,'DS2025'!$M$21:$M$35,1)+1)),
IF($L$4=Database!$A$16,
_xlfn.FORECAST.LINEAR(
K11,
INDEX('DS2025'!$Q$21:$Q$35,MATCH(K11,'DS2025'!$P$21:$P$35,1)):
INDEX('DS2025'!$Q$21:$Q$35,MATCH(K11,'DS2025'!$P$21:$P$35,1)+1),
INDEX('DS2025'!$P$21:$P$35,MATCH(K11,'DS2025'!$P$21:$P$35,1)):
INDEX('DS2025'!$P$21:$P$35,MATCH(K11,'DS2025'!$P$21:$P$35,1)+1)),
IF($L$4=Database!$A$17,
_xlfn.FORECAST.LINEAR(
K11,
INDEX('DS2025'!$T$21:$T$35,MATCH(K11,'DS2025'!$S$21:$S$35,1)):
INDEX('DS2025'!$T$21:$T$35,MATCH(K11,'DS2025'!$S$21:$S$35,1)+1),
INDEX('DS2025'!$S$21:$S$35,MATCH(K11,'DS2025'!$S$21:$S$35,1)):
INDEX('DS2025'!$S$21:$S$35,MATCH(K11,'DS2025'!$S$21:$S$35,1)+1)),
IF($L$4=Database!$A$18,
_xlfn.FORECAST.LINEAR(
K11,
INDEX('DS2025'!$W$21:$W$35,MATCH(K11,'DS2025'!$V$21:$V$35,1)):
INDEX('DS2025'!$W$21:$W$35,MATCH(K11,'DS2025'!$V$21:$V$35,1)+1),
INDEX('DS2025'!$V$21:$V$35,MATCH(K11,'DS2025'!$V$21:$V$35,1)):
INDEX('DS2025'!$V$21:$V$35,MATCH(K11,'DS2025'!$V$21:$V$35,1)+1)),
IF($L$4=Database!$A$19,
_xlfn.FORECAST.LINEAR(
K11,
INDEX('DS2025'!$Z$21:$Z$35,MATCH(K11,'DS2025'!$Y$21:$Y$35,1)):
INDEX('DS2025'!$Z$21:$Z$35,MATCH(K11,'DS2025'!$Y$21:$Y$35,1)+1),
INDEX('DS2025'!$Y$21:$Y$35,MATCH(K11,'DS2025'!$Y$21:$Y$35,1)):
INDEX('DS2025'!$Y$21:$Y$35,MATCH(K11,'DS2025'!$Y$21:$Y$35,1)+1)),
IF($L$4=Database!$A$20,
_xlfn.FORECAST.LINEAR(
K11,
INDEX('DS2025'!$AC$21:$AC$35,MATCH(K11,'DS2025'!$AB$21:$AB$35,1)):
INDEX('DS2025'!$AC$21:$AC$35,MATCH(K11,'DS2025'!$AB$21:$AB$35,1)+1),
INDEX('DS2025'!$AB$21:$AB$35,MATCH(K11,'DS2025'!$AB$21:$AB$35,1)):
INDEX('DS2025'!$AB$21:$AB$35,MATCH(K11,'DS2025'!$AB$21:$AB$35,1)+1))
)))))))))))))))))))</f>
        <v>-0.36133905218956208</v>
      </c>
      <c r="M11" s="98">
        <f t="shared" si="3"/>
        <v>119.49466094781043</v>
      </c>
      <c r="N11" s="317">
        <f>'Data 110 C'!F12</f>
        <v>117.935</v>
      </c>
      <c r="O11" s="98">
        <f>IF($O$4=Database!$A$2,
_xlfn.FORECAST.LINEAR(N11,
INDEX('DS2025'!$B$5:$B$15,MATCH(N11,'DS2025'!$A$5:$A$15,1)):
INDEX('DS2025'!$B$5:$B$15,MATCH(N11,'DS2025'!$A$5:$A$15,1)+1),
INDEX('DS2025'!$A$5:$A$15,MATCH(N11,'DS2025'!$A$5:$A$15,1)):
INDEX('DS2025'!$A$5:$A$15,MATCH(N11,'DS2025'!$A$5:$A$15,1)+1)),
IF($O$4=Database!$A$3,
_xlfn.FORECAST.LINEAR(N11,
INDEX('DS2025'!$E$5:$E$15,MATCH(N11,'DS2025'!$D$5:$D$15,1)):
INDEX('DS2025'!$E$5:$E$15,MATCH(N11,'DS2025'!$D$5:$D$15,1)+1),
INDEX('DS2025'!$D$5:$D$15,MATCH(N11,'DS2025'!$D$5:$D$15,1)):
INDEX('DS2025'!$D$5:$D$15,MATCH(N11,'DS2025'!$D$5:$D$15,1)+1)),
IF($O$4=Database!$A$4,
_xlfn.FORECAST.LINEAR(N11,
INDEX('DS2025'!$H$5:$H$15,MATCH(N11,'DS2025'!$G$5:$G$15,1)):
INDEX('DS2025'!$H$5:$H$15,MATCH(N11,'DS2025'!$G$5:$G$15,1)+1),
INDEX('DS2025'!$G$5:$G$15,MATCH(N11,'DS2025'!$G$5:$G$15,1)):
INDEX('DS2025'!$G$5:$G$15,MATCH(N11,'DS2025'!$G$5:$G$15,1)+1)),
IF($O$4=Database!$A$5,
_xlfn.FORECAST.LINEAR(N11,
INDEX('DS2025'!$K$5:$K$15,MATCH(N11,'DS2025'!$J$5:$J$15,1)):
INDEX('DS2025'!$K$5:$K$15,MATCH(N11,'DS2025'!$J$5:$J$15,1)+1),
INDEX('DS2025'!$J$5:$J$15,MATCH(N11,'DS2025'!$J$5:$J$15,1)):
INDEX('DS2025'!$J$5:$J$15,MATCH(N11,'DS2025'!$J$5:$J$15,1)+1)),
IF($O$4=Database!$A$6,
_xlfn.FORECAST.LINEAR(N11,
INDEX('DS2025'!$N$5:$N$15,MATCH(N11,'DS2025'!$M$5:$M$15,1)):
INDEX('DS2025'!$N$5:$N$15,MATCH(N11,'DS2025'!$M$5:$M$15,1)+1),
INDEX('DS2025'!$M$5:$M$15,MATCH(N11,'DS2025'!$M$5:$M$15,1)):
INDEX('DS2025'!$M$5:$M$15,MATCH(N11,'DS2025'!$M$5:$M$15,1)+1)),
IF($O$4=Database!$A$7,
_xlfn.FORECAST.LINEAR(N11,
INDEX('DS2025'!$Q$5:$Q$15,MATCH(N11,'DS2025'!$P$5:$P$15,1)):
INDEX('DS2025'!$Q$5:$Q$15,MATCH(N11,'DS2025'!$P$5:$P$15,1)+1),
INDEX('DS2025'!$P$5:$P$15,MATCH(N11,'DS2025'!$P$5:$P$15,1)):
INDEX('DS2025'!$P$5:$P$15,MATCH(N11,'DS2025'!$P$5:$P$15,1)+1)),
IF($O$4=Database!$A$8,
_xlfn.FORECAST.LINEAR(N11,
INDEX('DS2025'!$T$5:$T$15,MATCH(N11,'DS2025'!$S$5:$S$15,1)):
INDEX('DS2025'!$T$5:$T$15,MATCH(N11,'DS2025'!$S$5:$S$15,1)+1),
INDEX('DS2025'!$S$5:$S$15,MATCH(N11,'DS2025'!$S$5:$S$15,1)):
INDEX('DS2025'!$S$5:$S$15,MATCH(N11,'DS2025'!$S$5:$S$15,1)+1)),
IF($O$4=Database!$A$9,
_xlfn.FORECAST.LINEAR(N11,
INDEX('DS2025'!$W$5:$W$15,MATCH(N11,'DS2025'!$V$5:$V$15,1)):
INDEX('DS2025'!$W$5:$W$15,MATCH(N11,'DS2025'!$V$5:$V$15,1)+1),
INDEX('DS2025'!$V$5:$V$15,MATCH(N11,'DS2025'!$V$5:$V$15,1)):
INDEX('DS2025'!$V$5:$V$15,MATCH(N11,'DS2025'!$V$5:$V$15,1)+1)),
IF($O$4=Database!$A$10,
_xlfn.FORECAST.LINEAR(N11,
INDEX('DS2025'!$Z$5:$Z$15,MATCH(N11,'DS2025'!$Y$5:$Y$15,1)):
INDEX('DS2025'!$Z$5:$Z$15,MATCH(N11,'DS2025'!$Y$5:$Y$15,1)+1),
INDEX('DS2025'!$Y$5:$Y$15,MATCH(N11,'DS2025'!$Y$5:$Y$15,1)):
INDEX('DS2025'!$Y$5:$Y$15,MATCH(N11,'DS2025'!$Y$5:$Y$15,1)+1)),
IF($O$4=Database!$A$11,
_xlfn.FORECAST.LINEAR(
N11,
INDEX('DS2025'!$B$21:$B$35,MATCH(N11,'DS2025'!$A$21:$A$35,1)):
INDEX('DS2025'!$B$21:$B$35,MATCH(N11,'DS2025'!$A$21:$A$35,1)+1),
INDEX('DS2025'!$A$21:$A$35,MATCH(N11,'DS2025'!$A$21:$A$35,1)):
INDEX('DS2025'!$A$21:$A$35,MATCH(N11,'DS2025'!$A$21:$A$35,1)+1)),
IF($O$4=Database!$A$12,
_xlfn.FORECAST.LINEAR(
N11,
INDEX('DS2025'!$E$21:$E$35,MATCH(N11,'DS2025'!$D$21:$D$35,1)):
INDEX('DS2025'!$E$21:$E$35,MATCH(N11,'DS2025'!$D$21:$D$35,1)+1),
INDEX('DS2025'!$D$21:$D$35,MATCH(N11,'DS2025'!$D$21:$D$35,1)):
INDEX('DS2025'!$D$21:$D$35,MATCH(N11,'DS2025'!$D$21:$D$35,1)+1)),
IF($O$4=Database!$A$13,
_xlfn.FORECAST.LINEAR(
N11,
INDEX('DS2025'!$H$21:$H$35,MATCH(N11,'DS2025'!$G$21:$G$35,1)):
INDEX('DS2025'!$H$21:$H$35,MATCH(N11,'DS2025'!$G$21:$G$35,1)+1),
INDEX('DS2025'!$G$21:$G$35,MATCH(N11,'DS2025'!$G$21:$G$35,1)):
INDEX('DS2025'!$G$21:$G$35,MATCH(N11,'DS2025'!$G$21:$G$35,1)+1)),
IF($O$4=Database!$A$14,
_xlfn.FORECAST.LINEAR(
N11,
INDEX('DS2025'!$K$21:$K$35,MATCH(N11,'DS2025'!$J$21:$J$35,1)):
INDEX('DS2025'!$K$21:$K$35,MATCH(N11,'DS2025'!$J$21:$J$35,1)+1),
INDEX('DS2025'!$J$21:$J$35,MATCH(N11,'DS2025'!$J$21:$J$35,1)):
INDEX('DS2025'!$J$21:$J$35,MATCH(N11,'DS2025'!$J$21:$J$35,1)+1)),
IF($O$4=Database!$A$15,
_xlfn.FORECAST.LINEAR(
N11,
INDEX('DS2025'!$N$21:$N$35,MATCH(N11,'DS2025'!$M$21:$M$35,1)):
INDEX('DS2025'!$N$21:$N$35,MATCH(N11,'DS2025'!$M$21:$M$35,1)+1),
INDEX('DS2025'!$M$21:$M$35,MATCH(N11,'DS2025'!$M$21:$M$35,1)):
INDEX('DS2025'!$M$21:$M$35,MATCH(N11,'DS2025'!$M$21:$M$35,1)+1)),
IF($O$4=Database!$A$16,
_xlfn.FORECAST.LINEAR(
N11,
INDEX('DS2025'!$Q$21:$Q$35,MATCH(N11,'DS2025'!$P$21:$P$35,1)):
INDEX('DS2025'!$Q$21:$Q$35,MATCH(N11,'DS2025'!$P$21:$P$35,1)+1),
INDEX('DS2025'!$P$21:$P$35,MATCH(N11,'DS2025'!$P$21:$P$35,1)):
INDEX('DS2025'!$P$21:$P$35,MATCH(N11,'DS2025'!$P$21:$P$35,1)+1)),
IF($O$4=Database!$A$17,
_xlfn.FORECAST.LINEAR(
N11,
INDEX('DS2025'!$T$21:$T$35,MATCH(N11,'DS2025'!$S$21:$S$35,1)):
INDEX('DS2025'!$T$21:$T$35,MATCH(N11,'DS2025'!$S$21:$S$35,1)+1),
INDEX('DS2025'!$S$21:$S$35,MATCH(N11,'DS2025'!$S$21:$S$35,1)):
INDEX('DS2025'!$S$21:$S$35,MATCH(N11,'DS2025'!$S$21:$S$35,1)+1)),
IF($O$4=Database!$A$18,
_xlfn.FORECAST.LINEAR(
N11,
INDEX('DS2025'!$W$21:$W$35,MATCH(N11,'DS2025'!$V$21:$V$35,1)):
INDEX('DS2025'!$W$21:$W$35,MATCH(N11,'DS2025'!$V$21:$V$35,1)+1),
INDEX('DS2025'!$V$21:$V$35,MATCH(N11,'DS2025'!$V$21:$V$35,1)):
INDEX('DS2025'!$V$21:$V$35,MATCH(N11,'DS2025'!$V$21:$V$35,1)+1)),
IF($O$4=Database!$A$19,
_xlfn.FORECAST.LINEAR(
N11,
INDEX('DS2025'!$Z$21:$Z$35,MATCH(N11,'DS2025'!$Y$21:$Y$35,1)):
INDEX('DS2025'!$Z$21:$Z$35,MATCH(N11,'DS2025'!$Y$21:$Y$35,1)+1),
INDEX('DS2025'!$Y$21:$Y$35,MATCH(N11,'DS2025'!$Y$21:$Y$35,1)):
INDEX('DS2025'!$Y$21:$Y$35,MATCH(N11,'DS2025'!$Y$21:$Y$35,1)+1)),
IF($O$4=Database!$A$20,
_xlfn.FORECAST.LINEAR(
N11,
INDEX('DS2025'!$AC$21:$AC$35,MATCH(N11,'DS2025'!$AB$21:$AB$35,1)):
INDEX('DS2025'!$AC$21:$AC$35,MATCH(N11,'DS2025'!$AB$21:$AB$35,1)+1),
INDEX('DS2025'!$AB$21:$AB$35,MATCH(N11,'DS2025'!$AB$21:$AB$35,1)):
INDEX('DS2025'!$AB$21:$AB$35,MATCH(N11,'DS2025'!$AB$21:$AB$35,1)+1))
)))))))))))))))))))</f>
        <v>-0.36110857828434312</v>
      </c>
      <c r="P11" s="96">
        <f t="shared" si="4"/>
        <v>117.57389142171566</v>
      </c>
      <c r="Q11" s="317">
        <f>'Data 110 C'!G12</f>
        <v>119.51900000000001</v>
      </c>
      <c r="R11" s="98">
        <f>IF($R$4=Database!$A$2,
_xlfn.FORECAST.LINEAR(Q11,
INDEX('DS2025'!$B$5:$B$15,MATCH(Q11,'DS2025'!$A$5:$A$15,1)):
INDEX('DS2025'!$B$5:$B$15,MATCH(Q11,'DS2025'!$A$5:$A$15,1)+1),
INDEX('DS2025'!$A$5:$A$15,MATCH(Q11,'DS2025'!$A$5:$A$15,1)):
INDEX('DS2025'!$A$5:$A$15,MATCH(Q11,'DS2025'!$A$5:$A$15,1)+1)),
IF($R$4=Database!$A$3,
_xlfn.FORECAST.LINEAR(Q11,
INDEX('DS2025'!$E$5:$E$15,MATCH(Q11,'DS2025'!$D$5:$D$15,1)):
INDEX('DS2025'!$E$5:$E$15,MATCH(Q11,'DS2025'!$D$5:$D$15,1)+1),
INDEX('DS2025'!$D$5:$D$15,MATCH(Q11,'DS2025'!$D$5:$D$15,1)):
INDEX('DS2025'!$D$5:$D$15,MATCH(Q11,'DS2025'!$D$5:$D$15,1)+1)),
IF($R$4=Database!$A$4,
_xlfn.FORECAST.LINEAR(Q11,
INDEX('DS2025'!$H$5:$H$15,MATCH(Q11,'DS2025'!$G$5:$G$15,1)):
INDEX('DS2025'!$H$5:$H$15,MATCH(Q11,'DS2025'!$G$5:$G$15,1)+1),
INDEX('DS2025'!$G$5:$G$15,MATCH(Q11,'DS2025'!$G$5:$G$15,1)):
INDEX('DS2025'!$G$5:$G$15,MATCH(Q11,'DS2025'!$G$5:$G$15,1)+1)),
IF($R$4=Database!$A$5,
_xlfn.FORECAST.LINEAR(Q11,
INDEX('DS2025'!$K$5:$K$15,MATCH(Q11,'DS2025'!$J$5:$J$15,1)):
INDEX('DS2025'!$K$5:$K$15,MATCH(Q11,'DS2025'!$J$5:$J$15,1)+1),
INDEX('DS2025'!$J$5:$J$15,MATCH(Q11,'DS2025'!$J$5:$J$15,1)):
INDEX('DS2025'!$J$5:$J$15,MATCH(Q11,'DS2025'!$J$5:$J$15,1)+1)),
IF($R$4=Database!$A$6,
_xlfn.FORECAST.LINEAR(Q11,
INDEX('DS2025'!$N$5:$N$15,MATCH(Q11,'DS2025'!$M$5:$M$15,1)):
INDEX('DS2025'!$N$5:$N$15,MATCH(Q11,'DS2025'!$M$5:$M$15,1)+1),
INDEX('DS2025'!$M$5:$M$15,MATCH(Q11,'DS2025'!$M$5:$M$15,1)):
INDEX('DS2025'!$M$5:$M$15,MATCH(Q11,'DS2025'!$M$5:$M$15,1)+1)),
IF($R$4=Database!$A$7,
_xlfn.FORECAST.LINEAR(Q11,
INDEX('DS2025'!$Q$5:$Q$15,MATCH(Q11,'DS2025'!$P$5:$P$15,1)):
INDEX('DS2025'!$Q$5:$Q$15,MATCH(Q11,'DS2025'!$P$5:$P$15,1)+1),
INDEX('DS2025'!$P$5:$P$15,MATCH(Q11,'DS2025'!$P$5:$P$15,1)):
INDEX('DS2025'!$P$5:$P$15,MATCH(Q11,'DS2025'!$P$5:$P$15,1)+1)),
IF($R$4=Database!$A$8,
_xlfn.FORECAST.LINEAR(Q11,
INDEX('DS2025'!$T$5:$T$15,MATCH(Q11,'DS2025'!$S$5:$S$15,1)):
INDEX('DS2025'!$T$5:$T$15,MATCH(Q11,'DS2025'!$S$5:$S$15,1)+1),
INDEX('DS2025'!$S$5:$S$15,MATCH(Q11,'DS2025'!$S$5:$S$15,1)):
INDEX('DS2025'!$S$5:$S$15,MATCH(Q11,'DS2025'!$S$5:$S$15,1)+1)),
IF($R$4=Database!$A$9,
_xlfn.FORECAST.LINEAR(Q11,
INDEX('DS2025'!$W$5:$W$15,MATCH(Q11,'DS2025'!$V$5:$V$15,1)):
INDEX('DS2025'!$W$5:$W$15,MATCH(Q11,'DS2025'!$V$5:$V$15,1)+1),
INDEX('DS2025'!$V$5:$V$15,MATCH(Q11,'DS2025'!$V$5:$V$15,1)):
INDEX('DS2025'!$V$5:$V$15,MATCH(Q11,'DS2025'!$V$5:$V$15,1)+1)),
IF($R$4=Database!$A$10,
_xlfn.FORECAST.LINEAR(Q11,
INDEX('DS2025'!$Z$5:$Z$15,MATCH(Q11,'DS2025'!$Y$5:$Y$15,1)):
INDEX('DS2025'!$Z$5:$Z$15,MATCH(Q11,'DS2025'!$Y$5:$Y$15,1)+1),
INDEX('DS2025'!$Y$5:$Y$15,MATCH(Q11,'DS2025'!$Y$5:$Y$15,1)):
INDEX('DS2025'!$Y$5:$Y$15,MATCH(Q11,'DS2025'!$Y$5:$Y$15,1)+1)),
IF($R$4=Database!$A$11,
_xlfn.FORECAST.LINEAR(
Q11,
INDEX('DS2025'!$B$21:$B$35,MATCH(Q11,'DS2025'!$A$21:$A$35,1)):
INDEX('DS2025'!$B$21:$B$35,MATCH(Q11,'DS2025'!$A$21:$A$35,1)+1),
INDEX('DS2025'!$A$21:$A$35,MATCH(Q11,'DS2025'!$A$21:$A$35,1)):
INDEX('DS2025'!$A$21:$A$35,MATCH(Q11,'DS2025'!$A$21:$A$35,1)+1)),
IF($R$4=Database!$A$12,
_xlfn.FORECAST.LINEAR(
Q11,
INDEX('DS2025'!$E$21:$E$35,MATCH(Q11,'DS2025'!$D$21:$D$35,1)):
INDEX('DS2025'!$E$21:$E$35,MATCH(Q11,'DS2025'!$D$21:$D$35,1)+1),
INDEX('DS2025'!$D$21:$D$35,MATCH(Q11,'DS2025'!$D$21:$D$35,1)):
INDEX('DS2025'!$D$21:$D$35,MATCH(Q11,'DS2025'!$D$21:$D$35,1)+1)),
IF($R$4=Database!$A$13,
_xlfn.FORECAST.LINEAR(
Q11,
INDEX('DS2025'!$H$21:$H$35,MATCH(Q11,'DS2025'!$G$21:$G$35,1)):
INDEX('DS2025'!$H$21:$H$35,MATCH(Q11,'DS2025'!$G$21:$G$35,1)+1),
INDEX('DS2025'!$G$21:$G$35,MATCH(Q11,'DS2025'!$G$21:$G$35,1)):
INDEX('DS2025'!$G$21:$G$35,MATCH(Q11,'DS2025'!$G$21:$G$35,1)+1)),
IF($R$4=Database!$A$14,
_xlfn.FORECAST.LINEAR(
Q11,
INDEX('DS2025'!$K$21:$K$35,MATCH(Q11,'DS2025'!$J$21:$J$35,1)):
INDEX('DS2025'!$K$21:$K$35,MATCH(Q11,'DS2025'!$J$21:$J$35,1)+1),
INDEX('DS2025'!$J$21:$J$35,MATCH(Q11,'DS2025'!$J$21:$J$35,1)):
INDEX('DS2025'!$J$21:$J$35,MATCH(Q11,'DS2025'!$J$21:$J$35,1)+1)),
IF($R$4=Database!$A$15,
_xlfn.FORECAST.LINEAR(
Q11,
INDEX('DS2025'!$N$21:$N$35,MATCH(Q11,'DS2025'!$M$21:$M$35,1)):
INDEX('DS2025'!$N$21:$N$35,MATCH(Q11,'DS2025'!$M$21:$M$35,1)+1),
INDEX('DS2025'!$M$21:$M$35,MATCH(Q11,'DS2025'!$M$21:$M$35,1)):
INDEX('DS2025'!$M$21:$M$35,MATCH(Q11,'DS2025'!$M$21:$M$35,1)+1)),
IF($R$4=Database!$A$16,
_xlfn.FORECAST.LINEAR(
Q11,
INDEX('DS2025'!$Q$21:$Q$35,MATCH(Q11,'DS2025'!$P$21:$P$35,1)):
INDEX('DS2025'!$Q$21:$Q$35,MATCH(Q11,'DS2025'!$P$21:$P$35,1)+1),
INDEX('DS2025'!$P$21:$P$35,MATCH(Q11,'DS2025'!$P$21:$P$35,1)):
INDEX('DS2025'!$P$21:$P$35,MATCH(Q11,'DS2025'!$P$21:$P$35,1)+1)),
IF($R$4=Database!$A$17,
_xlfn.FORECAST.LINEAR(
Q11,
INDEX('DS2025'!$T$21:$T$35,MATCH(Q11,'DS2025'!$S$21:$S$35,1)):
INDEX('DS2025'!$T$21:$T$35,MATCH(Q11,'DS2025'!$S$21:$S$35,1)+1),
INDEX('DS2025'!$S$21:$S$35,MATCH(Q11,'DS2025'!$S$21:$S$35,1)):
INDEX('DS2025'!$S$21:$S$35,MATCH(Q11,'DS2025'!$S$21:$S$35,1)+1)),
IF($R$4=Database!$A$18,
_xlfn.FORECAST.LINEAR(
Q11,
INDEX('DS2025'!$W$21:$W$35,MATCH(Q11,'DS2025'!$V$21:$V$35,1)):
INDEX('DS2025'!$W$21:$W$35,MATCH(Q11,'DS2025'!$V$21:$V$35,1)+1),
INDEX('DS2025'!$V$21:$V$35,MATCH(Q11,'DS2025'!$V$21:$V$35,1)):
INDEX('DS2025'!$V$21:$V$35,MATCH(Q11,'DS2025'!$V$21:$V$35,1)+1)),
IF($R$4=Database!$A$19,
_xlfn.FORECAST.LINEAR(
Q11,
INDEX('DS2025'!$Z$21:$Z$35,MATCH(Q11,'DS2025'!$Y$21:$Y$35,1)):
INDEX('DS2025'!$Z$21:$Z$35,MATCH(Q11,'DS2025'!$Y$21:$Y$35,1)+1),
INDEX('DS2025'!$Y$21:$Y$35,MATCH(Q11,'DS2025'!$Y$21:$Y$35,1)):
INDEX('DS2025'!$Y$21:$Y$35,MATCH(Q11,'DS2025'!$Y$21:$Y$35,1)+1)),
IF($R$4=Database!$A$20,
_xlfn.FORECAST.LINEAR(
Q11,
INDEX('DS2025'!$AC$21:$AC$35,MATCH(Q11,'DS2025'!$AB$21:$AB$35,1)):
INDEX('DS2025'!$AC$21:$AC$35,MATCH(Q11,'DS2025'!$AB$21:$AB$35,1)+1),
INDEX('DS2025'!$AB$21:$AB$35,MATCH(Q11,'DS2025'!$AB$21:$AB$35,1)):
INDEX('DS2025'!$AB$21:$AB$35,MATCH(Q11,'DS2025'!$AB$21:$AB$35,1)+1))
)))))))))))))))))))</f>
        <v>-0.36129862027594478</v>
      </c>
      <c r="S11" s="98">
        <f t="shared" si="5"/>
        <v>119.15770137972406</v>
      </c>
      <c r="T11" s="317">
        <f>'Data 110 C'!H12</f>
        <v>117.191</v>
      </c>
      <c r="U11" s="98">
        <f>IF($U$4=Database!$A$2,
_xlfn.FORECAST.LINEAR(T11,
INDEX('DS2025'!$B$5:$B$15,MATCH(T11,'DS2025'!$A$5:$A$15,1)):
INDEX('DS2025'!$B$5:$B$15,MATCH(T11,'DS2025'!$A$5:$A$15,1)+1),
INDEX('DS2025'!$A$5:$A$15,MATCH(T11,'DS2025'!$A$5:$A$15,1)):
INDEX('DS2025'!$A$5:$A$15,MATCH(T11,'DS2025'!$A$5:$A$15,1)+1)),
IF($U$4=Database!$A$3,
_xlfn.FORECAST.LINEAR(T11,
INDEX('DS2025'!$E$5:$E$15,MATCH(T11,'DS2025'!$D$5:$D$15,1)):
INDEX('DS2025'!$E$5:$E$15,MATCH(T11,'DS2025'!$D$5:$D$15,1)+1),
INDEX('DS2025'!$D$5:$D$15,MATCH(T11,'DS2025'!$D$5:$D$15,1)):
INDEX('DS2025'!$D$5:$D$15,MATCH(T11,'DS2025'!$D$5:$D$15,1)+1)),
IF($U$4=Database!$A$4,
_xlfn.FORECAST.LINEAR(T11,
INDEX('DS2025'!$H$5:$H$15,MATCH(T11,'DS2025'!$G$5:$G$15,1)):
INDEX('DS2025'!$H$5:$H$15,MATCH(T11,'DS2025'!$G$5:$G$15,1)+1),
INDEX('DS2025'!$G$5:$G$15,MATCH(T11,'DS2025'!$G$5:$G$15,1)):
INDEX('DS2025'!$G$5:$G$15,MATCH(T11,'DS2025'!$G$5:$G$15,1)+1)),
IF($U$4=Database!$A$5,
_xlfn.FORECAST.LINEAR(T11,
INDEX('DS2025'!$K$5:$K$15,MATCH(T11,'DS2025'!$J$5:$J$15,1)):
INDEX('DS2025'!$K$5:$K$15,MATCH(T11,'DS2025'!$J$5:$J$15,1)+1),
INDEX('DS2025'!$J$5:$J$15,MATCH(T11,'DS2025'!$J$5:$J$15,1)):
INDEX('DS2025'!$J$5:$J$15,MATCH(T11,'DS2025'!$J$5:$J$15,1)+1)),
IF($U$4=Database!$A$6,
_xlfn.FORECAST.LINEAR(T11,
INDEX('DS2025'!$N$5:$N$15,MATCH(T11,'DS2025'!$M$5:$M$15,1)):
INDEX('DS2025'!$N$5:$N$15,MATCH(T11,'DS2025'!$M$5:$M$15,1)+1),
INDEX('DS2025'!$M$5:$M$15,MATCH(T11,'DS2025'!$M$5:$M$15,1)):
INDEX('DS2025'!$M$5:$M$15,MATCH(T11,'DS2025'!$M$5:$M$15,1)+1)),
IF($U$4=Database!$A$7,
_xlfn.FORECAST.LINEAR(T11,
INDEX('DS2025'!$Q$5:$Q$15,MATCH(T11,'DS2025'!$P$5:$P$15,1)):
INDEX('DS2025'!$Q$5:$Q$15,MATCH(T11,'DS2025'!$P$5:$P$15,1)+1),
INDEX('DS2025'!$P$5:$P$15,MATCH(T11,'DS2025'!$P$5:$P$15,1)):
INDEX('DS2025'!$P$5:$P$15,MATCH(T11,'DS2025'!$P$5:$P$15,1)+1)),
IF($U$4=Database!$A$8,
_xlfn.FORECAST.LINEAR(T11,
INDEX('DS2025'!$T$5:$T$15,MATCH(T11,'DS2025'!$S$5:$S$15,1)):
INDEX('DS2025'!$T$5:$T$15,MATCH(T11,'DS2025'!$S$5:$S$15,1)+1),
INDEX('DS2025'!$S$5:$S$15,MATCH(T11,'DS2025'!$S$5:$S$15,1)):
INDEX('DS2025'!$S$5:$S$15,MATCH(T11,'DS2025'!$S$5:$S$15,1)+1)),
IF($U$4=Database!$A$9,
_xlfn.FORECAST.LINEAR(T11,
INDEX('DS2025'!$W$5:$W$15,MATCH(T11,'DS2025'!$V$5:$V$15,1)):
INDEX('DS2025'!$W$5:$W$15,MATCH(T11,'DS2025'!$V$5:$V$15,1)+1),
INDEX('DS2025'!$V$5:$V$15,MATCH(T11,'DS2025'!$V$5:$V$15,1)):
INDEX('DS2025'!$V$5:$V$15,MATCH(T11,'DS2025'!$V$5:$V$15,1)+1)),
IF($U$4=Database!$A$10,
_xlfn.FORECAST.LINEAR(T11,
INDEX('DS2025'!$Z$5:$Z$15,MATCH(T11,'DS2025'!$Y$5:$Y$15,1)):
INDEX('DS2025'!$Z$5:$Z$15,MATCH(T11,'DS2025'!$Y$5:$Y$15,1)+1),
INDEX('DS2025'!$Y$5:$Y$15,MATCH(T11,'DS2025'!$Y$5:$Y$15,1)):
INDEX('DS2025'!$Y$5:$Y$15,MATCH(T11,'DS2025'!$Y$5:$Y$15,1)+1)),
IF($U$4=Database!$A$11,
_xlfn.FORECAST.LINEAR(
T11,
INDEX('DS2025'!$B$21:$B$35,MATCH(T11,'DS2025'!$A$21:$A$35,1)):
INDEX('DS2025'!$B$21:$B$35,MATCH(T11,'DS2025'!$A$21:$A$35,1)+1),
INDEX('DS2025'!$A$21:$A$35,MATCH(T11,'DS2025'!$A$21:$A$35,1)):
INDEX('DS2025'!$A$21:$A$35,MATCH(T11,'DS2025'!$A$21:$A$35,1)+1)),
IF($U$4=Database!$A$12,
_xlfn.FORECAST.LINEAR(
T11,
INDEX('DS2025'!$E$21:$E$35,MATCH(T11,'DS2025'!$D$21:$D$35,1)):
INDEX('DS2025'!$E$21:$E$35,MATCH(T11,'DS2025'!$D$21:$D$35,1)+1),
INDEX('DS2025'!$D$21:$D$35,MATCH(T11,'DS2025'!$D$21:$D$35,1)):
INDEX('DS2025'!$D$21:$D$35,MATCH(T11,'DS2025'!$D$21:$D$35,1)+1)),
IF($U$4=Database!$A$13,
_xlfn.FORECAST.LINEAR(
T11,
INDEX('DS2025'!$H$21:$H$35,MATCH(T11,'DS2025'!$G$21:$G$35,1)):
INDEX('DS2025'!$H$21:$H$35,MATCH(T11,'DS2025'!$G$21:$G$35,1)+1),
INDEX('DS2025'!$G$21:$G$35,MATCH(T11,'DS2025'!$G$21:$G$35,1)):
INDEX('DS2025'!$G$21:$G$35,MATCH(T11,'DS2025'!$G$21:$G$35,1)+1)),
IF($U$4=Database!$A$14,
_xlfn.FORECAST.LINEAR(
T11,
INDEX('DS2025'!$K$21:$K$35,MATCH(T11,'DS2025'!$J$21:$J$35,1)):
INDEX('DS2025'!$K$21:$K$35,MATCH(T11,'DS2025'!$J$21:$J$35,1)+1),
INDEX('DS2025'!$J$21:$J$35,MATCH(T11,'DS2025'!$J$21:$J$35,1)):
INDEX('DS2025'!$J$21:$J$35,MATCH(T11,'DS2025'!$J$21:$J$35,1)+1)),
IF($U$4=Database!$A$15,
_xlfn.FORECAST.LINEAR(
T11,
INDEX('DS2025'!$N$21:$N$35,MATCH(T11,'DS2025'!$M$21:$M$35,1)):
INDEX('DS2025'!$N$21:$N$35,MATCH(T11,'DS2025'!$M$21:$M$35,1)+1),
INDEX('DS2025'!$M$21:$M$35,MATCH(T11,'DS2025'!$M$21:$M$35,1)):
INDEX('DS2025'!$M$21:$M$35,MATCH(T11,'DS2025'!$M$21:$M$35,1)+1)),
IF($U$4=Database!$A$16,
_xlfn.FORECAST.LINEAR(
T11,
INDEX('DS2025'!$Q$21:$Q$35,MATCH(T11,'DS2025'!$P$21:$P$35,1)):
INDEX('DS2025'!$Q$21:$Q$35,MATCH(T11,'DS2025'!$P$21:$P$35,1)+1),
INDEX('DS2025'!$P$21:$P$35,MATCH(T11,'DS2025'!$P$21:$P$35,1)):
INDEX('DS2025'!$P$21:$P$35,MATCH(T11,'DS2025'!$P$21:$P$35,1)+1)),
IF($U$4=Database!$A$17,
_xlfn.FORECAST.LINEAR(
T11,
INDEX('DS2025'!$T$21:$T$35,MATCH(T11,'DS2025'!$S$21:$S$35,1)):
INDEX('DS2025'!$T$21:$T$35,MATCH(T11,'DS2025'!$S$21:$S$35,1)+1),
INDEX('DS2025'!$S$21:$S$35,MATCH(T11,'DS2025'!$S$21:$S$35,1)):
INDEX('DS2025'!$S$21:$S$35,MATCH(T11,'DS2025'!$S$21:$S$35,1)+1)),
IF($U$4=Database!$A$18,
_xlfn.FORECAST.LINEAR(
T11,
INDEX('DS2025'!$W$21:$W$35,MATCH(T11,'DS2025'!$V$21:$V$35,1)):
INDEX('DS2025'!$W$21:$W$35,MATCH(T11,'DS2025'!$V$21:$V$35,1)+1),
INDEX('DS2025'!$V$21:$V$35,MATCH(T11,'DS2025'!$V$21:$V$35,1)):
INDEX('DS2025'!$V$21:$V$35,MATCH(T11,'DS2025'!$V$21:$V$35,1)+1)),
IF($U$4=Database!$A$19,
_xlfn.FORECAST.LINEAR(
T11,
INDEX('DS2025'!$Z$21:$Z$35,MATCH(T11,'DS2025'!$Y$21:$Y$35,1)):
INDEX('DS2025'!$Z$21:$Z$35,MATCH(T11,'DS2025'!$Y$21:$Y$35,1)+1),
INDEX('DS2025'!$Y$21:$Y$35,MATCH(T11,'DS2025'!$Y$21:$Y$35,1)):
INDEX('DS2025'!$Y$21:$Y$35,MATCH(T11,'DS2025'!$Y$21:$Y$35,1)+1)),
IF($U$4=Database!$A$20,
_xlfn.FORECAST.LINEAR(
T11,
INDEX('DS2025'!$AC$21:$AC$35,MATCH(T11,'DS2025'!$AB$21:$AB$35,1)):
INDEX('DS2025'!$AC$21:$AC$35,MATCH(T11,'DS2025'!$AB$21:$AB$35,1)+1),
INDEX('DS2025'!$AB$21:$AB$35,MATCH(T11,'DS2025'!$AB$21:$AB$35,1)):
INDEX('DS2025'!$AB$21:$AB$35,MATCH(T11,'DS2025'!$AB$21:$AB$35,1)+1))
)))))))))))))))))))</f>
        <v>-0.36101931613677263</v>
      </c>
      <c r="V11" s="98">
        <f t="shared" si="6"/>
        <v>116.82998068386323</v>
      </c>
      <c r="W11" s="317">
        <f>'Data 110 C'!I12</f>
        <v>118.133</v>
      </c>
      <c r="X11" s="98">
        <f>IF($X$4=Database!$A$2,
_xlfn.FORECAST.LINEAR(W11,
INDEX('DS2025'!$B$5:$B$15,MATCH(W11,'DS2025'!$A$5:$A$15,1)):
INDEX('DS2025'!$B$5:$B$15,MATCH(W11,'DS2025'!$A$5:$A$15,1)+1),
INDEX('DS2025'!$A$5:$A$15,MATCH(W11,'DS2025'!$A$5:$A$15,1)):
INDEX('DS2025'!$A$5:$A$15,MATCH(W11,'DS2025'!$A$5:$A$15,1)+1)),
IF($X$4=Database!$A$3,
_xlfn.FORECAST.LINEAR(W11,
INDEX('DS2025'!$E$5:$E$15,MATCH(W11,'DS2025'!$D$5:$D$15,1)):
INDEX('DS2025'!$E$5:$E$15,MATCH(W11,'DS2025'!$D$5:$D$15,1)+1),
INDEX('DS2025'!$D$5:$D$15,MATCH(W11,'DS2025'!$D$5:$D$15,1)):
INDEX('DS2025'!$D$5:$D$15,MATCH(W11,'DS2025'!$D$5:$D$15,1)+1)),
IF($X$4=Database!$A$4,
_xlfn.FORECAST.LINEAR(W11,
INDEX('DS2025'!$H$5:$H$15,MATCH(W11,'DS2025'!$G$5:$G$15,1)):
INDEX('DS2025'!$H$5:$H$15,MATCH(W11,'DS2025'!$G$5:$G$15,1)+1),
INDEX('DS2025'!$G$5:$G$15,MATCH(W11,'DS2025'!$G$5:$G$15,1)):
INDEX('DS2025'!$G$5:$G$15,MATCH(W11,'DS2025'!$G$5:$G$15,1)+1)),
IF($X$4=Database!$A$5,
_xlfn.FORECAST.LINEAR(W11,
INDEX('DS2025'!$K$5:$K$15,MATCH(W11,'DS2025'!$J$5:$J$15,1)):
INDEX('DS2025'!$K$5:$K$15,MATCH(W11,'DS2025'!$J$5:$J$15,1)+1),
INDEX('DS2025'!$J$5:$J$15,MATCH(W11,'DS2025'!$J$5:$J$15,1)):
INDEX('DS2025'!$J$5:$J$15,MATCH(W11,'DS2025'!$J$5:$J$15,1)+1)),
IF($X$4=Database!$A$6,
_xlfn.FORECAST.LINEAR(W11,
INDEX('DS2025'!$N$5:$N$15,MATCH(W11,'DS2025'!$M$5:$M$15,1)):
INDEX('DS2025'!$N$5:$N$15,MATCH(W11,'DS2025'!$M$5:$M$15,1)+1),
INDEX('DS2025'!$M$5:$M$15,MATCH(W11,'DS2025'!$M$5:$M$15,1)):
INDEX('DS2025'!$M$5:$M$15,MATCH(W11,'DS2025'!$M$5:$M$15,1)+1)),
IF($X$4=Database!$A$7,
_xlfn.FORECAST.LINEAR(W11,
INDEX('DS2025'!$Q$5:$Q$15,MATCH(W11,'DS2025'!$P$5:$P$15,1)):
INDEX('DS2025'!$Q$5:$Q$15,MATCH(W11,'DS2025'!$P$5:$P$15,1)+1),
INDEX('DS2025'!$P$5:$P$15,MATCH(W11,'DS2025'!$P$5:$P$15,1)):
INDEX('DS2025'!$P$5:$P$15,MATCH(W11,'DS2025'!$P$5:$P$15,1)+1)),
IF($X$4=Database!$A$8,
_xlfn.FORECAST.LINEAR(W11,
INDEX('DS2025'!$T$5:$T$15,MATCH(W11,'DS2025'!$S$5:$S$15,1)):
INDEX('DS2025'!$T$5:$T$15,MATCH(W11,'DS2025'!$S$5:$S$15,1)+1),
INDEX('DS2025'!$S$5:$S$15,MATCH(W11,'DS2025'!$S$5:$S$15,1)):
INDEX('DS2025'!$S$5:$S$15,MATCH(W11,'DS2025'!$S$5:$S$15,1)+1)),
IF($X$4=Database!$A$9,
_xlfn.FORECAST.LINEAR(W11,
INDEX('DS2025'!$W$5:$W$15,MATCH(W11,'DS2025'!$V$5:$V$15,1)):
INDEX('DS2025'!$W$5:$W$15,MATCH(W11,'DS2025'!$V$5:$V$15,1)+1),
INDEX('DS2025'!$V$5:$V$15,MATCH(W11,'DS2025'!$V$5:$V$15,1)):
INDEX('DS2025'!$V$5:$V$15,MATCH(W11,'DS2025'!$V$5:$V$15,1)+1)),
IF($X$4=Database!$A$10,
_xlfn.FORECAST.LINEAR(W11,
INDEX('DS2025'!$Z$5:$Z$15,MATCH(W11,'DS2025'!$Y$5:$Y$15,1)):
INDEX('DS2025'!$Z$5:$Z$15,MATCH(W11,'DS2025'!$Y$5:$Y$15,1)+1),
INDEX('DS2025'!$Y$5:$Y$15,MATCH(W11,'DS2025'!$Y$5:$Y$15,1)):
INDEX('DS2025'!$Y$5:$Y$15,MATCH(W11,'DS2025'!$Y$5:$Y$15,1)+1)),
IF($X$4=Database!$A$11,
_xlfn.FORECAST.LINEAR(
W11,
INDEX('DS2025'!$B$21:$B$35,MATCH(W11,'DS2025'!$A$21:$A$35,1)):
INDEX('DS2025'!$B$21:$B$35,MATCH(W11,'DS2025'!$A$21:$A$35,1)+1),
INDEX('DS2025'!$A$21:$A$35,MATCH(W11,'DS2025'!$A$21:$A$35,1)):
INDEX('DS2025'!$A$21:$A$35,MATCH(W11,'DS2025'!$A$21:$A$35,1)+1)),
IF($X$4=Database!$A$12,
_xlfn.FORECAST.LINEAR(
W11,
INDEX('DS2025'!$E$21:$E$35,MATCH(W11,'DS2025'!$D$21:$D$35,1)):
INDEX('DS2025'!$E$21:$E$35,MATCH(W11,'DS2025'!$D$21:$D$35,1)+1),
INDEX('DS2025'!$D$21:$D$35,MATCH(W11,'DS2025'!$D$21:$D$35,1)):
INDEX('DS2025'!$D$21:$D$35,MATCH(W11,'DS2025'!$D$21:$D$35,1)+1)),
IF($X$4=Database!$A$13,
_xlfn.FORECAST.LINEAR(
W11,
INDEX('DS2025'!$H$21:$H$35,MATCH(W11,'DS2025'!$G$21:$G$35,1)):
INDEX('DS2025'!$H$21:$H$35,MATCH(W11,'DS2025'!$G$21:$G$35,1)+1),
INDEX('DS2025'!$G$21:$G$35,MATCH(W11,'DS2025'!$G$21:$G$35,1)):
INDEX('DS2025'!$G$21:$G$35,MATCH(W11,'DS2025'!$G$21:$G$35,1)+1)),
IF($X$4=Database!$A$14,
_xlfn.FORECAST.LINEAR(
W11,
INDEX('DS2025'!$K$21:$K$35,MATCH(W11,'DS2025'!$J$21:$J$35,1)):
INDEX('DS2025'!$K$21:$K$35,MATCH(W11,'DS2025'!$J$21:$J$35,1)+1),
INDEX('DS2025'!$J$21:$J$35,MATCH(W11,'DS2025'!$J$21:$J$35,1)):
INDEX('DS2025'!$J$21:$J$35,MATCH(W11,'DS2025'!$J$21:$J$35,1)+1)),
IF($X$4=Database!$A$15,
_xlfn.FORECAST.LINEAR(
W11,
INDEX('DS2025'!$N$21:$N$35,MATCH(W11,'DS2025'!$M$21:$M$35,1)):
INDEX('DS2025'!$N$21:$N$35,MATCH(W11,'DS2025'!$M$21:$M$35,1)+1),
INDEX('DS2025'!$M$21:$M$35,MATCH(W11,'DS2025'!$M$21:$M$35,1)):
INDEX('DS2025'!$M$21:$M$35,MATCH(W11,'DS2025'!$M$21:$M$35,1)+1)),
IF($X$4=Database!$A$16,
_xlfn.FORECAST.LINEAR(
W11,
INDEX('DS2025'!$Q$21:$Q$35,MATCH(W11,'DS2025'!$P$21:$P$35,1)):
INDEX('DS2025'!$Q$21:$Q$35,MATCH(W11,'DS2025'!$P$21:$P$35,1)+1),
INDEX('DS2025'!$P$21:$P$35,MATCH(W11,'DS2025'!$P$21:$P$35,1)):
INDEX('DS2025'!$P$21:$P$35,MATCH(W11,'DS2025'!$P$21:$P$35,1)+1)),
IF($X$4=Database!$A$17,
_xlfn.FORECAST.LINEAR(
W11,
INDEX('DS2025'!$T$21:$T$35,MATCH(W11,'DS2025'!$S$21:$S$35,1)):
INDEX('DS2025'!$T$21:$T$35,MATCH(W11,'DS2025'!$S$21:$S$35,1)+1),
INDEX('DS2025'!$S$21:$S$35,MATCH(W11,'DS2025'!$S$21:$S$35,1)):
INDEX('DS2025'!$S$21:$S$35,MATCH(W11,'DS2025'!$S$21:$S$35,1)+1)),
IF($X$4=Database!$A$18,
_xlfn.FORECAST.LINEAR(
W11,
INDEX('DS2025'!$W$21:$W$35,MATCH(W11,'DS2025'!$V$21:$V$35,1)):
INDEX('DS2025'!$W$21:$W$35,MATCH(W11,'DS2025'!$V$21:$V$35,1)+1),
INDEX('DS2025'!$V$21:$V$35,MATCH(W11,'DS2025'!$V$21:$V$35,1)):
INDEX('DS2025'!$V$21:$V$35,MATCH(W11,'DS2025'!$V$21:$V$35,1)+1)),
IF($X$4=Database!$A$19,
_xlfn.FORECAST.LINEAR(
W11,
INDEX('DS2025'!$Z$21:$Z$35,MATCH(W11,'DS2025'!$Y$21:$Y$35,1)):
INDEX('DS2025'!$Z$21:$Z$35,MATCH(W11,'DS2025'!$Y$21:$Y$35,1)+1),
INDEX('DS2025'!$Y$21:$Y$35,MATCH(W11,'DS2025'!$Y$21:$Y$35,1)):
INDEX('DS2025'!$Y$21:$Y$35,MATCH(W11,'DS2025'!$Y$21:$Y$35,1)+1)),
IF($X$4=Database!$A$20,
_xlfn.FORECAST.LINEAR(
W11,
INDEX('DS2025'!$AC$21:$AC$35,MATCH(W11,'DS2025'!$AB$21:$AB$35,1)):
INDEX('DS2025'!$AC$21:$AC$35,MATCH(W11,'DS2025'!$AB$21:$AB$35,1)+1),
INDEX('DS2025'!$AB$21:$AB$35,MATCH(W11,'DS2025'!$AB$21:$AB$35,1)):
INDEX('DS2025'!$AB$21:$AB$35,MATCH(W11,'DS2025'!$AB$21:$AB$35,1)+1))
)))))))))))))))))))</f>
        <v>-0.36113233353329333</v>
      </c>
      <c r="Y11" s="98">
        <f t="shared" si="7"/>
        <v>117.7718676664667</v>
      </c>
      <c r="Z11" s="97">
        <f>'Data 110 C'!J12</f>
        <v>119.708</v>
      </c>
      <c r="AA11" s="98">
        <f>IF($AA$4=Database!$A$2,
_xlfn.FORECAST.LINEAR(Z11,
INDEX('DS2025'!$B$5:$B$15,MATCH(Z11,'DS2025'!$A$5:$A$15,1)):
INDEX('DS2025'!$B$5:$B$15,MATCH(Z11,'DS2025'!$A$5:$A$15,1)+1),
INDEX('DS2025'!$A$5:$A$15,MATCH(Z11,'DS2025'!$A$5:$A$15,1)):
INDEX('DS2025'!$A$5:$A$15,MATCH(Z11,'DS2025'!$A$5:$A$15,1)+1)),
IF($AA$4=Database!$A$3,
_xlfn.FORECAST.LINEAR(Z11,
INDEX('DS2025'!$E$5:$E$15,MATCH(Z11,'DS2025'!$D$5:$D$15,1)):
INDEX('DS2025'!$E$5:$E$15,MATCH(Z11,'DS2025'!$D$5:$D$15,1)+1),
INDEX('DS2025'!$D$5:$D$15,MATCH(Z11,'DS2025'!$D$5:$D$15,1)):
INDEX('DS2025'!$D$5:$D$15,MATCH(Z11,'DS2025'!$D$5:$D$15,1)+1)),
IF($AA$4=Database!$A$4,
_xlfn.FORECAST.LINEAR(Z11,
INDEX('DS2025'!$H$5:$H$15,MATCH(Z11,'DS2025'!$G$5:$G$15,1)):
INDEX('DS2025'!$H$5:$H$15,MATCH(Z11,'DS2025'!$G$5:$G$15,1)+1),
INDEX('DS2025'!$G$5:$G$15,MATCH(Z11,'DS2025'!$G$5:$G$15,1)):
INDEX('DS2025'!$G$5:$G$15,MATCH(Z11,'DS2025'!$G$5:$G$15,1)+1)),
IF($AA$4=Database!$A$5,
_xlfn.FORECAST.LINEAR(Z11,
INDEX('DS2025'!$K$5:$K$15,MATCH(Z11,'DS2025'!$J$5:$J$15,1)):
INDEX('DS2025'!$K$5:$K$15,MATCH(Z11,'DS2025'!$J$5:$J$15,1)+1),
INDEX('DS2025'!$J$5:$J$15,MATCH(Z11,'DS2025'!$J$5:$J$15,1)):
INDEX('DS2025'!$J$5:$J$15,MATCH(Z11,'DS2025'!$J$5:$J$15,1)+1)),
IF($AA$4=Database!$A$6,
_xlfn.FORECAST.LINEAR(Z11,
INDEX('DS2025'!$N$5:$N$15,MATCH(Z11,'DS2025'!$M$5:$M$15,1)):
INDEX('DS2025'!$N$5:$N$15,MATCH(Z11,'DS2025'!$M$5:$M$15,1)+1),
INDEX('DS2025'!$M$5:$M$15,MATCH(Z11,'DS2025'!$M$5:$M$15,1)):
INDEX('DS2025'!$M$5:$M$15,MATCH(Z11,'DS2025'!$M$5:$M$15,1)+1)),
IF($AA$4=Database!$A$7,
_xlfn.FORECAST.LINEAR(Z11,
INDEX('DS2025'!$Q$5:$Q$15,MATCH(Z11,'DS2025'!$P$5:$P$15,1)):
INDEX('DS2025'!$Q$5:$Q$15,MATCH(Z11,'DS2025'!$P$5:$P$15,1)+1),
INDEX('DS2025'!$P$5:$P$15,MATCH(Z11,'DS2025'!$P$5:$P$15,1)):
INDEX('DS2025'!$P$5:$P$15,MATCH(Z11,'DS2025'!$P$5:$P$15,1)+1)),
IF($AA$4=Database!$A$8,
_xlfn.FORECAST.LINEAR(Z11,
INDEX('DS2025'!$T$5:$T$15,MATCH(Z11,'DS2025'!$S$5:$S$15,1)):
INDEX('DS2025'!$T$5:$T$15,MATCH(Z11,'DS2025'!$S$5:$S$15,1)+1),
INDEX('DS2025'!$S$5:$S$15,MATCH(Z11,'DS2025'!$S$5:$S$15,1)):
INDEX('DS2025'!$S$5:$S$15,MATCH(Z11,'DS2025'!$S$5:$S$15,1)+1)),
IF($AA$4=Database!$A$9,
_xlfn.FORECAST.LINEAR(Z11,
INDEX('DS2025'!$W$5:$W$15,MATCH(Z11,'DS2025'!$V$5:$V$15,1)):
INDEX('DS2025'!$W$5:$W$15,MATCH(Z11,'DS2025'!$V$5:$V$15,1)+1),
INDEX('DS2025'!$V$5:$V$15,MATCH(Z11,'DS2025'!$V$5:$V$15,1)):
INDEX('DS2025'!$V$5:$V$15,MATCH(Z11,'DS2025'!$V$5:$V$15,1)+1)),
IF($AA$4=Database!$A$10,
_xlfn.FORECAST.LINEAR(Z11,
INDEX('DS2025'!$Z$5:$Z$15,MATCH(Z11,'DS2025'!$Y$5:$Y$15,1)):
INDEX('DS2025'!$Z$5:$Z$15,MATCH(Z11,'DS2025'!$Y$5:$Y$15,1)+1),
INDEX('DS2025'!$Y$5:$Y$15,MATCH(Z11,'DS2025'!$Y$5:$Y$15,1)):
INDEX('DS2025'!$Y$5:$Y$15,MATCH(Z11,'DS2025'!$Y$5:$Y$15,1)+1)),
IF($AA$4=Database!$A$11,
_xlfn.FORECAST.LINEAR(
Z11,
INDEX('DS2025'!$B$21:$B$35,MATCH(Z11,'DS2025'!$A$21:$A$35,1)):
INDEX('DS2025'!$B$21:$B$35,MATCH(Z11,'DS2025'!$A$21:$A$35,1)+1),
INDEX('DS2025'!$A$21:$A$35,MATCH(Z11,'DS2025'!$A$21:$A$35,1)):
INDEX('DS2025'!$A$21:$A$35,MATCH(Z11,'DS2025'!$A$21:$A$35,1)+1)),
IF($AA$4=Database!$A$12,
_xlfn.FORECAST.LINEAR(
Z11,
INDEX('DS2025'!$E$21:$E$35,MATCH(Z11,'DS2025'!$D$21:$D$35,1)):
INDEX('DS2025'!$E$21:$E$35,MATCH(Z11,'DS2025'!$D$21:$D$35,1)+1),
INDEX('DS2025'!$D$21:$D$35,MATCH(Z11,'DS2025'!$D$21:$D$35,1)):
INDEX('DS2025'!$D$21:$D$35,MATCH(Z11,'DS2025'!$D$21:$D$35,1)+1)),
IF($AA$4=Database!$A$13,
_xlfn.FORECAST.LINEAR(
Z11,
INDEX('DS2025'!$H$21:$H$35,MATCH(Z11,'DS2025'!$G$21:$G$35,1)):
INDEX('DS2025'!$H$21:$H$35,MATCH(Z11,'DS2025'!$G$21:$G$35,1)+1),
INDEX('DS2025'!$G$21:$G$35,MATCH(Z11,'DS2025'!$G$21:$G$35,1)):
INDEX('DS2025'!$G$21:$G$35,MATCH(Z11,'DS2025'!$G$21:$G$35,1)+1)),
IF($AA$4=Database!$A$14,
_xlfn.FORECAST.LINEAR(
Z11,
INDEX('DS2025'!$K$21:$K$35,MATCH(Z11,'DS2025'!$J$21:$J$35,1)):
INDEX('DS2025'!$K$21:$K$35,MATCH(Z11,'DS2025'!$J$21:$J$35,1)+1),
INDEX('DS2025'!$J$21:$J$35,MATCH(Z11,'DS2025'!$J$21:$J$35,1)):
INDEX('DS2025'!$J$21:$J$35,MATCH(Z11,'DS2025'!$J$21:$J$35,1)+1)),
IF($AA$4=Database!$A$15,
_xlfn.FORECAST.LINEAR(
Z11,
INDEX('DS2025'!$N$21:$N$35,MATCH(Z11,'DS2025'!$M$21:$M$35,1)):
INDEX('DS2025'!$N$21:$N$35,MATCH(Z11,'DS2025'!$M$21:$M$35,1)+1),
INDEX('DS2025'!$M$21:$M$35,MATCH(Z11,'DS2025'!$M$21:$M$35,1)):
INDEX('DS2025'!$M$21:$M$35,MATCH(Z11,'DS2025'!$M$21:$M$35,1)+1)),
IF($AA$4=Database!$A$16,
_xlfn.FORECAST.LINEAR(
Z11,
INDEX('DS2025'!$Q$21:$Q$35,MATCH(Z11,'DS2025'!$P$21:$P$35,1)):
INDEX('DS2025'!$Q$21:$Q$35,MATCH(Z11,'DS2025'!$P$21:$P$35,1)+1),
INDEX('DS2025'!$P$21:$P$35,MATCH(Z11,'DS2025'!$P$21:$P$35,1)):
INDEX('DS2025'!$P$21:$P$35,MATCH(Z11,'DS2025'!$P$21:$P$35,1)+1)),
IF($AA$4=Database!$A$17,
_xlfn.FORECAST.LINEAR(
Z11,
INDEX('DS2025'!$T$21:$T$35,MATCH(Z11,'DS2025'!$S$21:$S$35,1)):
INDEX('DS2025'!$T$21:$T$35,MATCH(Z11,'DS2025'!$S$21:$S$35,1)+1),
INDEX('DS2025'!$S$21:$S$35,MATCH(Z11,'DS2025'!$S$21:$S$35,1)):
INDEX('DS2025'!$S$21:$S$35,MATCH(Z11,'DS2025'!$S$21:$S$35,1)+1)),
IF($AA$4=Database!$A$18,
_xlfn.FORECAST.LINEAR(
Z11,
INDEX('DS2025'!$W$21:$W$35,MATCH(Z11,'DS2025'!$V$21:$V$35,1)):
INDEX('DS2025'!$W$21:$W$35,MATCH(Z11,'DS2025'!$V$21:$V$35,1)+1),
INDEX('DS2025'!$V$21:$V$35,MATCH(Z11,'DS2025'!$V$21:$V$35,1)):
INDEX('DS2025'!$V$21:$V$35,MATCH(Z11,'DS2025'!$V$21:$V$35,1)+1)),
IF($AA$4=Database!$A$19,
_xlfn.FORECAST.LINEAR(
Z11,
INDEX('DS2025'!$Z$21:$Z$35,MATCH(Z11,'DS2025'!$Y$21:$Y$35,1)):
INDEX('DS2025'!$Z$21:$Z$35,MATCH(Z11,'DS2025'!$Y$21:$Y$35,1)+1),
INDEX('DS2025'!$Y$21:$Y$35,MATCH(Z11,'DS2025'!$Y$21:$Y$35,1)):
INDEX('DS2025'!$Y$21:$Y$35,MATCH(Z11,'DS2025'!$Y$21:$Y$35,1)+1)),
IF($AA$4=Database!$A$20,
_xlfn.FORECAST.LINEAR(
Z11,
INDEX('DS2025'!$AC$21:$AC$35,MATCH(Z11,'DS2025'!$AB$21:$AB$35,1)):
INDEX('DS2025'!$AC$21:$AC$35,MATCH(Z11,'DS2025'!$AB$21:$AB$35,1)+1),
INDEX('DS2025'!$AB$21:$AB$35,MATCH(Z11,'DS2025'!$AB$21:$AB$35,1)):
INDEX('DS2025'!$AB$21:$AB$35,MATCH(Z11,'DS2025'!$AB$21:$AB$35,1)+1))
)))))))))))))))))))</f>
        <v>-0.36132129574085181</v>
      </c>
      <c r="AB11" s="97">
        <f t="shared" si="8"/>
        <v>119.34667870425915</v>
      </c>
      <c r="AC11" s="318">
        <f>'Data 110 C'!K12</f>
        <v>118</v>
      </c>
      <c r="AD11" s="42"/>
      <c r="AE11" s="42"/>
      <c r="AF11" s="42"/>
    </row>
    <row r="12" spans="1:61" ht="15" customHeight="1">
      <c r="A12" s="316">
        <v>6</v>
      </c>
      <c r="B12" s="316">
        <f>'Data 110 C'!B13</f>
        <v>119.465</v>
      </c>
      <c r="C12" s="98">
        <f>IF($C$4=Database!$A$2,
_xlfn.FORECAST.LINEAR(B12,
INDEX('DS2025'!$B$5:$B$15,MATCH(B12,'DS2025'!$A$5:$A$15,1)):
INDEX('DS2025'!$B$5:$B$15,MATCH(B12,'DS2025'!$A$5:$A$15,1)+1),
INDEX('DS2025'!$A$5:$A$15,MATCH(B12,'DS2025'!$A$5:$A$15,1)):
INDEX('DS2025'!$A$5:$A$15,MATCH(B12,'DS2025'!$A$5:$A$15,1)+1)),
IF($C$4=Database!$A$3,
_xlfn.FORECAST.LINEAR(B12,
INDEX('DS2025'!$E$5:$E$15,MATCH(B12,'DS2025'!$D$5:$D$15,1)):
INDEX('DS2025'!$E$5:$E$15,MATCH(B12,'DS2025'!$D$5:$D$15,1)+1),
INDEX('DS2025'!$D$5:$D$15,MATCH(B12,'DS2025'!$D$5:$D$15,1)):
INDEX('DS2025'!$D$5:$D$15,MATCH(B12,'DS2025'!$D$5:$D$15,1)+1)),
IF($C$4=Database!$A$4,
_xlfn.FORECAST.LINEAR(B12,
INDEX('DS2025'!$H$5:$H$15,MATCH(B12,'DS2025'!$G$5:$G$15,1)):
INDEX('DS2025'!$H$5:$H$15,MATCH(B12,'DS2025'!$G$5:$G$15,1)+1),
INDEX('DS2025'!$G$5:$G$15,MATCH(B12,'DS2025'!$G$5:$G$15,1)):
INDEX('DS2025'!$G$5:$G$15,MATCH(B12,'DS2025'!$G$5:$G$15,1)+1)),
IF($C$4=Database!$A$5,
_xlfn.FORECAST.LINEAR(B12,
INDEX('DS2025'!$K$5:$K$15,MATCH(B12,'DS2025'!$J$5:$J$15,1)):
INDEX('DS2025'!$K$5:$K$15,MATCH(B12,'DS2025'!$J$5:$J$15,1)+1),
INDEX('DS2025'!$J$5:$J$15,MATCH(B12,'DS2025'!$J$5:$J$15,1)):
INDEX('DS2025'!$J$5:$J$15,MATCH(B12,'DS2025'!$J$5:$J$15,1)+1)),
IF($C$4=Database!$A$6,
_xlfn.FORECAST.LINEAR(B12,
INDEX('DS2025'!$N$5:$N$15,MATCH(B12,'DS2025'!$M$5:$M$15,1)):
INDEX('DS2025'!$N$5:$N$15,MATCH(B12,'DS2025'!$M$5:$M$15,1)+1),
INDEX('DS2025'!$M$5:$M$15,MATCH(B12,'DS2025'!$M$5:$M$15,1)):
INDEX('DS2025'!$M$5:$M$15,MATCH(B12,'DS2025'!$M$5:$M$15,1)+1)),
IF($C$4=Database!$A$7,
_xlfn.FORECAST.LINEAR(B12,
INDEX('DS2025'!$Q$5:$Q$15,MATCH(B12,'DS2025'!$P$5:$P$15,1)):
INDEX('DS2025'!$Q$5:$Q$15,MATCH(B12,'DS2025'!$P$5:$P$15,1)+1),
INDEX('DS2025'!$P$5:$P$15,MATCH(B12,'DS2025'!$P$5:$P$15,1)):
INDEX('DS2025'!$P$5:$P$15,MATCH(B12,'DS2025'!$P$5:$P$15,1)+1)),
IF($C$4=Database!$A$8,
_xlfn.FORECAST.LINEAR(B12,
INDEX('DS2025'!$T$5:$T$15,MATCH(B12,'DS2025'!$S$5:$S$15,1)):
INDEX('DS2025'!$T$5:$T$15,MATCH(B12,'DS2025'!$S$5:$S$15,1)+1),
INDEX('DS2025'!$S$5:$S$15,MATCH(B12,'DS2025'!$S$5:$S$15,1)):
INDEX('DS2025'!$S$5:$S$15,MATCH(B12,'DS2025'!$S$5:$S$15,1)+1)),
IF($C$4=Database!$A$9,
_xlfn.FORECAST.LINEAR(B12,
INDEX('DS2025'!$W$5:$W$15,MATCH(B12,'DS2025'!$V$5:$V$15,1)):
INDEX('DS2025'!$W$5:$W$15,MATCH(B12,'DS2025'!$V$5:$V$15,1)+1),
INDEX('DS2025'!$V$5:$V$15,MATCH(B12,'DS2025'!$V$5:$V$15,1)):
INDEX('DS2025'!$V$5:$V$15,MATCH(B12,'DS2025'!$V$5:$V$15,1)+1)),
IF($C$4=Database!$A$10,
_xlfn.FORECAST.LINEAR(B12,
INDEX('DS2025'!$Z$5:$Z$15,MATCH(B12,'DS2025'!$Y$5:$Y$15,1)):
INDEX('DS2025'!$Z$5:$Z$15,MATCH(B12,'DS2025'!$Y$5:$Y$15,1)+1),
INDEX('DS2025'!$Y$5:$Y$15,MATCH(B12,'DS2025'!$Y$5:$Y$15,1)):
INDEX('DS2025'!$Y$5:$Y$15,MATCH(B12,'DS2025'!$Y$5:$Y$15,1)+1)),
IF($C$4=Database!$A$11,
_xlfn.FORECAST.LINEAR(
B12,
INDEX('DS2025'!$B$21:$B$35,MATCH(B12,'DS2025'!$A$21:$A$35,1)):
INDEX('DS2025'!$B$21:$B$35,MATCH(B12,'DS2025'!$A$21:$A$35,1)+1),
INDEX('DS2025'!$A$21:$A$35,MATCH(B12,'DS2025'!$A$21:$A$35,1)):
INDEX('DS2025'!$A$21:$A$35,MATCH(B12,'DS2025'!$A$21:$A$35,1)+1)),
IF($C$4=Database!$A$12,
_xlfn.FORECAST.LINEAR(
B12,
INDEX('DS2025'!$E$21:$E$35,MATCH(B12,'DS2025'!$D$21:$D$35,1)):
INDEX('DS2025'!$E$21:$E$35,MATCH(B12,'DS2025'!$D$21:$D$35,1)+1),
INDEX('DS2025'!$D$21:$D$35,MATCH(B12,'DS2025'!$D$21:$D$35,1)):
INDEX('DS2025'!$D$21:$D$35,MATCH(B12,'DS2025'!$D$21:$D$35,1)+1)),
IF($C$4=Database!$A$13,
_xlfn.FORECAST.LINEAR(
B12,
INDEX('DS2025'!$H$21:$H$35,MATCH(B12,'DS2025'!$G$21:$G$35,1)):
INDEX('DS2025'!$H$21:$H$35,MATCH(B12,'DS2025'!$G$21:$G$35,1)+1),
INDEX('DS2025'!$G$21:$G$35,MATCH(B12,'DS2025'!$G$21:$G$35,1)):
INDEX('DS2025'!$G$21:$G$35,MATCH(B12,'DS2025'!$G$21:$G$35,1)+1)),
IF($C$4=Database!$A$14,
_xlfn.FORECAST.LINEAR(
B12,
INDEX('DS2025'!$K$21:$K$35,MATCH(B12,'DS2025'!$J$21:$J$35,1)):
INDEX('DS2025'!$K$21:$K$35,MATCH(B12,'DS2025'!$J$21:$J$35,1)+1),
INDEX('DS2025'!$J$21:$J$35,MATCH(B12,'DS2025'!$J$21:$J$35,1)):
INDEX('DS2025'!$J$21:$J$35,MATCH(B12,'DS2025'!$J$21:$J$35,1)+1)),
IF($C$4=Database!$A$15,
_xlfn.FORECAST.LINEAR(
B12,
INDEX('DS2025'!$N$21:$N$35,MATCH(B12,'DS2025'!$M$21:$M$35,1)):
INDEX('DS2025'!$N$21:$N$35,MATCH(B12,'DS2025'!$M$21:$M$35,1)+1),
INDEX('DS2025'!$M$21:$M$35,MATCH(B12,'DS2025'!$M$21:$M$35,1)):
INDEX('DS2025'!$M$21:$M$35,MATCH(B12,'DS2025'!$M$21:$M$35,1)+1)),
IF($C$4=Database!$A$16,
_xlfn.FORECAST.LINEAR(
B12,
INDEX('DS2025'!$Q$21:$Q$35,MATCH(B12,'DS2025'!$P$21:$P$35,1)):
INDEX('DS2025'!$Q$21:$Q$35,MATCH(B12,'DS2025'!$P$21:$P$35,1)+1),
INDEX('DS2025'!$P$21:$P$35,MATCH(B12,'DS2025'!$P$21:$P$35,1)):
INDEX('DS2025'!$P$21:$P$35,MATCH(B12,'DS2025'!$P$21:$P$35,1)+1)),
IF($C$4=Database!$A$17,
_xlfn.FORECAST.LINEAR(
B12,
INDEX('DS2025'!$T$21:$T$35,MATCH(B12,'DS2025'!$S$21:$S$35,1)):
INDEX('DS2025'!$T$21:$T$35,MATCH(B12,'DS2025'!$S$21:$S$35,1)+1),
INDEX('DS2025'!$S$21:$S$35,MATCH(B12,'DS2025'!$S$21:$S$35,1)):
INDEX('DS2025'!$S$21:$S$35,MATCH(B12,'DS2025'!$S$21:$S$35,1)+1)),
IF($C$4=Database!$A$18,
_xlfn.FORECAST.LINEAR(
B12,
INDEX('DS2025'!$W$21:$W$35,MATCH(B12,'DS2025'!$V$21:$V$35,1)):
INDEX('DS2025'!$W$21:$W$35,MATCH(B12,'DS2025'!$V$21:$V$35,1)+1),
INDEX('DS2025'!$V$21:$V$35,MATCH(B12,'DS2025'!$V$21:$V$35,1)):
INDEX('DS2025'!$V$21:$V$35,MATCH(B12,'DS2025'!$V$21:$V$35,1)+1)),
IF($C$4=Database!$A$19,
_xlfn.FORECAST.LINEAR(
B12,
INDEX('DS2025'!$Z$21:$Z$35,MATCH(B12,'DS2025'!$Y$21:$Y$35,1)):
INDEX('DS2025'!$Z$21:$Z$35,MATCH(B12,'DS2025'!$Y$21:$Y$35,1)+1),
INDEX('DS2025'!$Y$21:$Y$35,MATCH(B12,'DS2025'!$Y$21:$Y$35,1)):
INDEX('DS2025'!$Y$21:$Y$35,MATCH(B12,'DS2025'!$Y$21:$Y$35,1)+1)),
IF($C$4=Database!$A$20,
_xlfn.FORECAST.LINEAR(
B12,
INDEX('DS2025'!$AC$21:$AC$35,MATCH(B12,'DS2025'!$AB$21:$AB$35,1)):
INDEX('DS2025'!$AC$21:$AC$35,MATCH(B12,'DS2025'!$AB$21:$AB$35,1)+1),
INDEX('DS2025'!$AB$21:$AB$35,MATCH(B12,'DS2025'!$AB$21:$AB$35,1)):
INDEX('DS2025'!$AB$21:$AB$35,MATCH(B12,'DS2025'!$AB$21:$AB$35,1)+1))
)))))))))))))))))))</f>
        <v>-0.36129214157168565</v>
      </c>
      <c r="D12" s="98">
        <f t="shared" si="0"/>
        <v>119.10370785842832</v>
      </c>
      <c r="E12" s="98">
        <f>'Data 110 C'!C13</f>
        <v>120.74299999999999</v>
      </c>
      <c r="F12" s="98">
        <f>IF($F$4=Database!$A$2,
_xlfn.FORECAST.LINEAR(E12,
INDEX('DS2025'!$B$5:$B$15,MATCH(E12,'DS2025'!$A$5:$A$15,1)):
INDEX('DS2025'!$B$5:$B$15,MATCH(E12,'DS2025'!$A$5:$A$15,1)+1),
INDEX('DS2025'!$A$5:$A$15,MATCH(E12,'DS2025'!$A$5:$A$15,1)):
INDEX('DS2025'!$A$5:$A$15,MATCH(E12,'DS2025'!$A$5:$A$15,1)+1)),
IF($F$4=Database!$A$3,
_xlfn.FORECAST.LINEAR(E12,
INDEX('DS2025'!$E$5:$E$15,MATCH(E12,'DS2025'!$D$5:$D$15,1)):
INDEX('DS2025'!$E$5:$E$15,MATCH(E12,'DS2025'!$D$5:$D$15,1)+1),
INDEX('DS2025'!$D$5:$D$15,MATCH(E12,'DS2025'!$D$5:$D$15,1)):
INDEX('DS2025'!$D$5:$D$15,MATCH(E12,'DS2025'!$D$5:$D$15,1)+1)),
IF($F$4=Database!$A$4,
_xlfn.FORECAST.LINEAR(E12,
INDEX('DS2025'!$H$5:$H$15,MATCH(E12,'DS2025'!$G$5:$G$15,1)):
INDEX('DS2025'!$H$5:$H$15,MATCH(E12,'DS2025'!$G$5:$G$15,1)+1),
INDEX('DS2025'!$G$5:$G$15,MATCH(E12,'DS2025'!$G$5:$G$15,1)):
INDEX('DS2025'!$G$5:$G$15,MATCH(E12,'DS2025'!$G$5:$G$15,1)+1)),
IF($F$4=Database!$A$5,
_xlfn.FORECAST.LINEAR(E12,
INDEX('DS2025'!$K$5:$K$15,MATCH(E12,'DS2025'!$J$5:$J$15,1)):
INDEX('DS2025'!$K$5:$K$15,MATCH(E12,'DS2025'!$J$5:$J$15,1)+1),
INDEX('DS2025'!$J$5:$J$15,MATCH(E12,'DS2025'!$J$5:$J$15,1)):
INDEX('DS2025'!$J$5:$J$15,MATCH(E12,'DS2025'!$J$5:$J$15,1)+1)),
IF($F$4=Database!$A$6,
_xlfn.FORECAST.LINEAR(E12,
INDEX('DS2025'!$N$5:$N$15,MATCH(E12,'DS2025'!$M$5:$M$15,1)):
INDEX('DS2025'!$N$5:$N$15,MATCH(E12,'DS2025'!$M$5:$M$15,1)+1),
INDEX('DS2025'!$M$5:$M$15,MATCH(E12,'DS2025'!$M$5:$M$15,1)):
INDEX('DS2025'!$M$5:$M$15,MATCH(E12,'DS2025'!$M$5:$M$15,1)+1)),
IF($F$4=Database!$A$7,
_xlfn.FORECAST.LINEAR(E12,
INDEX('DS2025'!$Q$5:$Q$15,MATCH(E12,'DS2025'!$P$5:$P$15,1)):
INDEX('DS2025'!$Q$5:$Q$15,MATCH(E12,'DS2025'!$P$5:$P$15,1)+1),
INDEX('DS2025'!$P$5:$P$15,MATCH(E12,'DS2025'!$P$5:$P$15,1)):
INDEX('DS2025'!$P$5:$P$15,MATCH(E12,'DS2025'!$P$5:$P$15,1)+1)),
IF($F$4=Database!$A$8,
_xlfn.FORECAST.LINEAR(E12,
INDEX('DS2025'!$T$5:$T$15,MATCH(E12,'DS2025'!$S$5:$S$15,1)):
INDEX('DS2025'!$T$5:$T$15,MATCH(E12,'DS2025'!$S$5:$S$15,1)+1),
INDEX('DS2025'!$S$5:$S$15,MATCH(E12,'DS2025'!$S$5:$S$15,1)):
INDEX('DS2025'!$S$5:$S$15,MATCH(E12,'DS2025'!$S$5:$S$15,1)+1)),
IF($F$4=Database!$A$9,
_xlfn.FORECAST.LINEAR(E12,
INDEX('DS2025'!$W$5:$W$15,MATCH(E12,'DS2025'!$V$5:$V$15,1)):
INDEX('DS2025'!$W$5:$W$15,MATCH(E12,'DS2025'!$V$5:$V$15,1)+1),
INDEX('DS2025'!$V$5:$V$15,MATCH(E12,'DS2025'!$V$5:$V$15,1)):
INDEX('DS2025'!$V$5:$V$15,MATCH(E12,'DS2025'!$V$5:$V$15,1)+1)),
IF($F$4=Database!$A$10,
_xlfn.FORECAST.LINEAR(E12,
INDEX('DS2025'!$Z$5:$Z$15,MATCH(E12,'DS2025'!$Y$5:$Y$15,1)):
INDEX('DS2025'!$Z$5:$Z$15,MATCH(E12,'DS2025'!$Y$5:$Y$15,1)+1),
INDEX('DS2025'!$Y$5:$Y$15,MATCH(E12,'DS2025'!$Y$5:$Y$15,1)):
INDEX('DS2025'!$Y$5:$Y$15,MATCH(E12,'DS2025'!$Y$5:$Y$15,1)+1)),
IF($F$4=Database!$A$11,
_xlfn.FORECAST.LINEAR(
E12,
INDEX('DS2025'!$B$21:$B$35,MATCH(E12,'DS2025'!$A$21:$A$35,1)):
INDEX('DS2025'!$B$21:$B$35,MATCH(E12,'DS2025'!$A$21:$A$35,1)+1),
INDEX('DS2025'!$A$21:$A$35,MATCH(E12,'DS2025'!$A$21:$A$35,1)):
INDEX('DS2025'!$A$21:$A$35,MATCH(E12,'DS2025'!$A$21:$A$35,1)+1)),
IF($F$4=Database!$A$12,
_xlfn.FORECAST.LINEAR(
E12,
INDEX('DS2025'!$E$21:$E$35,MATCH(E12,'DS2025'!$D$21:$D$35,1)):
INDEX('DS2025'!$E$21:$E$35,MATCH(E12,'DS2025'!$D$21:$D$35,1)+1),
INDEX('DS2025'!$D$21:$D$35,MATCH(E12,'DS2025'!$D$21:$D$35,1)):
INDEX('DS2025'!$D$21:$D$35,MATCH(E12,'DS2025'!$D$21:$D$35,1)+1)),
IF($F$4=Database!$A$13,
_xlfn.FORECAST.LINEAR(
E12,
INDEX('DS2025'!$H$21:$H$35,MATCH(E12,'DS2025'!$G$21:$G$35,1)):
INDEX('DS2025'!$H$21:$H$35,MATCH(E12,'DS2025'!$G$21:$G$35,1)+1),
INDEX('DS2025'!$G$21:$G$35,MATCH(E12,'DS2025'!$G$21:$G$35,1)):
INDEX('DS2025'!$G$21:$G$35,MATCH(E12,'DS2025'!$G$21:$G$35,1)+1)),
IF($F$4=Database!$A$14,
_xlfn.FORECAST.LINEAR(
E12,
INDEX('DS2025'!$K$21:$K$35,MATCH(E12,'DS2025'!$J$21:$J$35,1)):
INDEX('DS2025'!$K$21:$K$35,MATCH(E12,'DS2025'!$J$21:$J$35,1)+1),
INDEX('DS2025'!$J$21:$J$35,MATCH(E12,'DS2025'!$J$21:$J$35,1)):
INDEX('DS2025'!$J$21:$J$35,MATCH(E12,'DS2025'!$J$21:$J$35,1)+1)),
IF($F$4=Database!$A$15,
_xlfn.FORECAST.LINEAR(
E12,
INDEX('DS2025'!$N$21:$N$35,MATCH(E12,'DS2025'!$M$21:$M$35,1)):
INDEX('DS2025'!$N$21:$N$35,MATCH(E12,'DS2025'!$M$21:$M$35,1)+1),
INDEX('DS2025'!$M$21:$M$35,MATCH(E12,'DS2025'!$M$21:$M$35,1)):
INDEX('DS2025'!$M$21:$M$35,MATCH(E12,'DS2025'!$M$21:$M$35,1)+1)),
IF($F$4=Database!$A$16,
_xlfn.FORECAST.LINEAR(
E12,
INDEX('DS2025'!$Q$21:$Q$35,MATCH(E12,'DS2025'!$P$21:$P$35,1)):
INDEX('DS2025'!$Q$21:$Q$35,MATCH(E12,'DS2025'!$P$21:$P$35,1)+1),
INDEX('DS2025'!$P$21:$P$35,MATCH(E12,'DS2025'!$P$21:$P$35,1)):
INDEX('DS2025'!$P$21:$P$35,MATCH(E12,'DS2025'!$P$21:$P$35,1)+1)),
IF($F$4=Database!$A$17,
_xlfn.FORECAST.LINEAR(
E12,
INDEX('DS2025'!$T$21:$T$35,MATCH(E12,'DS2025'!$S$21:$S$35,1)):
INDEX('DS2025'!$T$21:$T$35,MATCH(E12,'DS2025'!$S$21:$S$35,1)+1),
INDEX('DS2025'!$S$21:$S$35,MATCH(E12,'DS2025'!$S$21:$S$35,1)):
INDEX('DS2025'!$S$21:$S$35,MATCH(E12,'DS2025'!$S$21:$S$35,1)+1)),
IF($F$4=Database!$A$18,
_xlfn.FORECAST.LINEAR(
E12,
INDEX('DS2025'!$W$21:$W$35,MATCH(E12,'DS2025'!$V$21:$V$35,1)):
INDEX('DS2025'!$W$21:$W$35,MATCH(E12,'DS2025'!$V$21:$V$35,1)+1),
INDEX('DS2025'!$V$21:$V$35,MATCH(E12,'DS2025'!$V$21:$V$35,1)):
INDEX('DS2025'!$V$21:$V$35,MATCH(E12,'DS2025'!$V$21:$V$35,1)+1)),
IF($F$4=Database!$A$19,
_xlfn.FORECAST.LINEAR(
E12,
INDEX('DS2025'!$Z$21:$Z$35,MATCH(E12,'DS2025'!$Y$21:$Y$35,1)):
INDEX('DS2025'!$Z$21:$Z$35,MATCH(E12,'DS2025'!$Y$21:$Y$35,1)+1),
INDEX('DS2025'!$Y$21:$Y$35,MATCH(E12,'DS2025'!$Y$21:$Y$35,1)):
INDEX('DS2025'!$Y$21:$Y$35,MATCH(E12,'DS2025'!$Y$21:$Y$35,1)+1)),
IF($F$4=Database!$A$20,
_xlfn.FORECAST.LINEAR(
E12,
INDEX('DS2025'!$AC$21:$AC$35,MATCH(E12,'DS2025'!$AB$21:$AB$35,1)):
INDEX('DS2025'!$AC$21:$AC$35,MATCH(E12,'DS2025'!$AB$21:$AB$35,1)+1),
INDEX('DS2025'!$AB$21:$AB$35,MATCH(E12,'DS2025'!$AB$21:$AB$35,1)):
INDEX('DS2025'!$AB$21:$AB$35,MATCH(E12,'DS2025'!$AB$21:$AB$35,1)+1))
)))))))))))))))))))</f>
        <v>-0.3614454709058188</v>
      </c>
      <c r="G12" s="98">
        <f t="shared" si="1"/>
        <v>120.38155452909417</v>
      </c>
      <c r="H12" s="98">
        <f>'Data 110 C'!D13</f>
        <v>119.102</v>
      </c>
      <c r="I12" s="98">
        <f>IF($I$4=Database!$A$2,
_xlfn.FORECAST.LINEAR(H12,
INDEX('DS2025'!$B$5:$B$15,MATCH(H12,'DS2025'!$A$5:$A$15,1)):
INDEX('DS2025'!$B$5:$B$15,MATCH(H12,'DS2025'!$A$5:$A$15,1)+1),
INDEX('DS2025'!$A$5:$A$15,MATCH(H12,'DS2025'!$A$5:$A$15,1)):
INDEX('DS2025'!$A$5:$A$15,MATCH(H12,'DS2025'!$A$5:$A$15,1)+1)),
IF($I$4=Database!$A$3,
_xlfn.FORECAST.LINEAR(H12,
INDEX('DS2025'!$E$5:$E$15,MATCH(H12,'DS2025'!$D$5:$D$15,1)):
INDEX('DS2025'!$E$5:$E$15,MATCH(H12,'DS2025'!$D$5:$D$15,1)+1),
INDEX('DS2025'!$D$5:$D$15,MATCH(H12,'DS2025'!$D$5:$D$15,1)):
INDEX('DS2025'!$D$5:$D$15,MATCH(H12,'DS2025'!$D$5:$D$15,1)+1)),
IF($I$4=Database!$A$4,
_xlfn.FORECAST.LINEAR(H12,
INDEX('DS2025'!$H$5:$H$15,MATCH(H12,'DS2025'!$G$5:$G$15,1)):
INDEX('DS2025'!$H$5:$H$15,MATCH(H12,'DS2025'!$G$5:$G$15,1)+1),
INDEX('DS2025'!$G$5:$G$15,MATCH(H12,'DS2025'!$G$5:$G$15,1)):
INDEX('DS2025'!$G$5:$G$15,MATCH(H12,'DS2025'!$G$5:$G$15,1)+1)),
IF($I$4=Database!$A$5,
_xlfn.FORECAST.LINEAR(H12,
INDEX('DS2025'!$K$5:$K$15,MATCH(H12,'DS2025'!$J$5:$J$15,1)):
INDEX('DS2025'!$K$5:$K$15,MATCH(H12,'DS2025'!$J$5:$J$15,1)+1),
INDEX('DS2025'!$J$5:$J$15,MATCH(H12,'DS2025'!$J$5:$J$15,1)):
INDEX('DS2025'!$J$5:$J$15,MATCH(H12,'DS2025'!$J$5:$J$15,1)+1)),
IF($I$4=Database!$A$6,
_xlfn.FORECAST.LINEAR(H12,
INDEX('DS2025'!$N$5:$N$15,MATCH(H12,'DS2025'!$M$5:$M$15,1)):
INDEX('DS2025'!$N$5:$N$15,MATCH(H12,'DS2025'!$M$5:$M$15,1)+1),
INDEX('DS2025'!$M$5:$M$15,MATCH(H12,'DS2025'!$M$5:$M$15,1)):
INDEX('DS2025'!$M$5:$M$15,MATCH(H12,'DS2025'!$M$5:$M$15,1)+1)),
IF($I$4=Database!$A$7,
_xlfn.FORECAST.LINEAR(H12,
INDEX('DS2025'!$Q$5:$Q$15,MATCH(H12,'DS2025'!$P$5:$P$15,1)):
INDEX('DS2025'!$Q$5:$Q$15,MATCH(H12,'DS2025'!$P$5:$P$15,1)+1),
INDEX('DS2025'!$P$5:$P$15,MATCH(H12,'DS2025'!$P$5:$P$15,1)):
INDEX('DS2025'!$P$5:$P$15,MATCH(H12,'DS2025'!$P$5:$P$15,1)+1)),
IF($I$4=Database!$A$8,
_xlfn.FORECAST.LINEAR(H12,
INDEX('DS2025'!$T$5:$T$15,MATCH(H12,'DS2025'!$S$5:$S$15,1)):
INDEX('DS2025'!$T$5:$T$15,MATCH(H12,'DS2025'!$S$5:$S$15,1)+1),
INDEX('DS2025'!$S$5:$S$15,MATCH(H12,'DS2025'!$S$5:$S$15,1)):
INDEX('DS2025'!$S$5:$S$15,MATCH(H12,'DS2025'!$S$5:$S$15,1)+1)),
IF($I$4=Database!$A$9,
_xlfn.FORECAST.LINEAR(H12,
INDEX('DS2025'!$W$5:$W$15,MATCH(H12,'DS2025'!$V$5:$V$15,1)):
INDEX('DS2025'!$W$5:$W$15,MATCH(H12,'DS2025'!$V$5:$V$15,1)+1),
INDEX('DS2025'!$V$5:$V$15,MATCH(H12,'DS2025'!$V$5:$V$15,1)):
INDEX('DS2025'!$V$5:$V$15,MATCH(H12,'DS2025'!$V$5:$V$15,1)+1)),
IF($I$4=Database!$A$10,
_xlfn.FORECAST.LINEAR(H12,
INDEX('DS2025'!$Z$5:$Z$15,MATCH(H12,'DS2025'!$Y$5:$Y$15,1)):
INDEX('DS2025'!$Z$5:$Z$15,MATCH(H12,'DS2025'!$Y$5:$Y$15,1)+1),
INDEX('DS2025'!$Y$5:$Y$15,MATCH(H12,'DS2025'!$Y$5:$Y$15,1)):
INDEX('DS2025'!$Y$5:$Y$15,MATCH(H12,'DS2025'!$Y$5:$Y$15,1)+1)),
IF($I$4=Database!$A$11,
_xlfn.FORECAST.LINEAR(
H12,
INDEX('DS2025'!$B$21:$B$35,MATCH(H12,'DS2025'!$A$21:$A$35,1)):
INDEX('DS2025'!$B$21:$B$35,MATCH(H12,'DS2025'!$A$21:$A$35,1)+1),
INDEX('DS2025'!$A$21:$A$35,MATCH(H12,'DS2025'!$A$21:$A$35,1)):
INDEX('DS2025'!$A$21:$A$35,MATCH(H12,'DS2025'!$A$21:$A$35,1)+1)),
IF($I$4=Database!$A$12,
_xlfn.FORECAST.LINEAR(
H12,
INDEX('DS2025'!$E$21:$E$35,MATCH(H12,'DS2025'!$D$21:$D$35,1)):
INDEX('DS2025'!$E$21:$E$35,MATCH(H12,'DS2025'!$D$21:$D$35,1)+1),
INDEX('DS2025'!$D$21:$D$35,MATCH(H12,'DS2025'!$D$21:$D$35,1)):
INDEX('DS2025'!$D$21:$D$35,MATCH(H12,'DS2025'!$D$21:$D$35,1)+1)),
IF($I$4=Database!$A$13,
_xlfn.FORECAST.LINEAR(
H12,
INDEX('DS2025'!$H$21:$H$35,MATCH(H12,'DS2025'!$G$21:$G$35,1)):
INDEX('DS2025'!$H$21:$H$35,MATCH(H12,'DS2025'!$G$21:$G$35,1)+1),
INDEX('DS2025'!$G$21:$G$35,MATCH(H12,'DS2025'!$G$21:$G$35,1)):
INDEX('DS2025'!$G$21:$G$35,MATCH(H12,'DS2025'!$G$21:$G$35,1)+1)),
IF($I$4=Database!$A$14,
_xlfn.FORECAST.LINEAR(
H12,
INDEX('DS2025'!$K$21:$K$35,MATCH(H12,'DS2025'!$J$21:$J$35,1)):
INDEX('DS2025'!$K$21:$K$35,MATCH(H12,'DS2025'!$J$21:$J$35,1)+1),
INDEX('DS2025'!$J$21:$J$35,MATCH(H12,'DS2025'!$J$21:$J$35,1)):
INDEX('DS2025'!$J$21:$J$35,MATCH(H12,'DS2025'!$J$21:$J$35,1)+1)),
IF($I$4=Database!$A$15,
_xlfn.FORECAST.LINEAR(
H12,
INDEX('DS2025'!$N$21:$N$35,MATCH(H12,'DS2025'!$M$21:$M$35,1)):
INDEX('DS2025'!$N$21:$N$35,MATCH(H12,'DS2025'!$M$21:$M$35,1)+1),
INDEX('DS2025'!$M$21:$M$35,MATCH(H12,'DS2025'!$M$21:$M$35,1)):
INDEX('DS2025'!$M$21:$M$35,MATCH(H12,'DS2025'!$M$21:$M$35,1)+1)),
IF($I$4=Database!$A$16,
_xlfn.FORECAST.LINEAR(
H12,
INDEX('DS2025'!$Q$21:$Q$35,MATCH(H12,'DS2025'!$P$21:$P$35,1)):
INDEX('DS2025'!$Q$21:$Q$35,MATCH(H12,'DS2025'!$P$21:$P$35,1)+1),
INDEX('DS2025'!$P$21:$P$35,MATCH(H12,'DS2025'!$P$21:$P$35,1)):
INDEX('DS2025'!$P$21:$P$35,MATCH(H12,'DS2025'!$P$21:$P$35,1)+1)),
IF($I$4=Database!$A$17,
_xlfn.FORECAST.LINEAR(
H12,
INDEX('DS2025'!$T$21:$T$35,MATCH(H12,'DS2025'!$S$21:$S$35,1)):
INDEX('DS2025'!$T$21:$T$35,MATCH(H12,'DS2025'!$S$21:$S$35,1)+1),
INDEX('DS2025'!$S$21:$S$35,MATCH(H12,'DS2025'!$S$21:$S$35,1)):
INDEX('DS2025'!$S$21:$S$35,MATCH(H12,'DS2025'!$S$21:$S$35,1)+1)),
IF($I$4=Database!$A$18,
_xlfn.FORECAST.LINEAR(
H12,
INDEX('DS2025'!$W$21:$W$35,MATCH(H12,'DS2025'!$V$21:$V$35,1)):
INDEX('DS2025'!$W$21:$W$35,MATCH(H12,'DS2025'!$V$21:$V$35,1)+1),
INDEX('DS2025'!$V$21:$V$35,MATCH(H12,'DS2025'!$V$21:$V$35,1)):
INDEX('DS2025'!$V$21:$V$35,MATCH(H12,'DS2025'!$V$21:$V$35,1)+1)),
IF($I$4=Database!$A$19,
_xlfn.FORECAST.LINEAR(
H12,
INDEX('DS2025'!$Z$21:$Z$35,MATCH(H12,'DS2025'!$Y$21:$Y$35,1)):
INDEX('DS2025'!$Z$21:$Z$35,MATCH(H12,'DS2025'!$Y$21:$Y$35,1)+1),
INDEX('DS2025'!$Y$21:$Y$35,MATCH(H12,'DS2025'!$Y$21:$Y$35,1)):
INDEX('DS2025'!$Y$21:$Y$35,MATCH(H12,'DS2025'!$Y$21:$Y$35,1)+1)),
IF($I$4=Database!$A$20,
_xlfn.FORECAST.LINEAR(
H12,
INDEX('DS2025'!$AC$21:$AC$35,MATCH(H12,'DS2025'!$AB$21:$AB$35,1)):
INDEX('DS2025'!$AC$21:$AC$35,MATCH(H12,'DS2025'!$AB$21:$AB$35,1)+1),
INDEX('DS2025'!$AB$21:$AB$35,MATCH(H12,'DS2025'!$AB$21:$AB$35,1)):
INDEX('DS2025'!$AB$21:$AB$35,MATCH(H12,'DS2025'!$AB$21:$AB$35,1)+1))
)))))))))))))))))))</f>
        <v>-0.26099425631207374</v>
      </c>
      <c r="J12" s="98">
        <f t="shared" si="2"/>
        <v>118.84100574368793</v>
      </c>
      <c r="K12" s="98">
        <f>'Data 110 C'!E13</f>
        <v>119.643</v>
      </c>
      <c r="L12" s="98">
        <f>IF($L$4=Database!$A$2,
_xlfn.FORECAST.LINEAR(K12,
INDEX('DS2025'!$B$5:$B$15,MATCH(K12,'DS2025'!$A$5:$A$15,1)):
INDEX('DS2025'!$B$5:$B$15,MATCH(K12,'DS2025'!$A$5:$A$15,1)+1),
INDEX('DS2025'!$A$5:$A$15,MATCH(K12,'DS2025'!$A$5:$A$15,1)):
INDEX('DS2025'!$A$5:$A$15,MATCH(K12,'DS2025'!$A$5:$A$15,1)+1)),
IF($L$4=Database!$A$3,
_xlfn.FORECAST.LINEAR(K12,
INDEX('DS2025'!$E$5:$E$15,MATCH(K12,'DS2025'!$D$5:$D$15,1)):
INDEX('DS2025'!$E$5:$E$15,MATCH(K12,'DS2025'!$D$5:$D$15,1)+1),
INDEX('DS2025'!$D$5:$D$15,MATCH(K12,'DS2025'!$D$5:$D$15,1)):
INDEX('DS2025'!$D$5:$D$15,MATCH(K12,'DS2025'!$D$5:$D$15,1)+1)),
IF($L$4=Database!$A$4,
_xlfn.FORECAST.LINEAR(K12,
INDEX('DS2025'!$H$5:$H$15,MATCH(K12,'DS2025'!$G$5:$G$15,1)):
INDEX('DS2025'!$H$5:$H$15,MATCH(K12,'DS2025'!$G$5:$G$15,1)+1),
INDEX('DS2025'!$G$5:$G$15,MATCH(K12,'DS2025'!$G$5:$G$15,1)):
INDEX('DS2025'!$G$5:$G$15,MATCH(K12,'DS2025'!$G$5:$G$15,1)+1)),
IF($L$4=Database!$A$5,
_xlfn.FORECAST.LINEAR(K12,
INDEX('DS2025'!$K$5:$K$15,MATCH(K12,'DS2025'!$J$5:$J$15,1)):
INDEX('DS2025'!$K$5:$K$15,MATCH(K12,'DS2025'!$J$5:$J$15,1)+1),
INDEX('DS2025'!$J$5:$J$15,MATCH(K12,'DS2025'!$J$5:$J$15,1)):
INDEX('DS2025'!$J$5:$J$15,MATCH(K12,'DS2025'!$J$5:$J$15,1)+1)),
IF($L$4=Database!$A$6,
_xlfn.FORECAST.LINEAR(K12,
INDEX('DS2025'!$N$5:$N$15,MATCH(K12,'DS2025'!$M$5:$M$15,1)):
INDEX('DS2025'!$N$5:$N$15,MATCH(K12,'DS2025'!$M$5:$M$15,1)+1),
INDEX('DS2025'!$M$5:$M$15,MATCH(K12,'DS2025'!$M$5:$M$15,1)):
INDEX('DS2025'!$M$5:$M$15,MATCH(K12,'DS2025'!$M$5:$M$15,1)+1)),
IF($L$4=Database!$A$7,
_xlfn.FORECAST.LINEAR(K12,
INDEX('DS2025'!$Q$5:$Q$15,MATCH(K12,'DS2025'!$P$5:$P$15,1)):
INDEX('DS2025'!$Q$5:$Q$15,MATCH(K12,'DS2025'!$P$5:$P$15,1)+1),
INDEX('DS2025'!$P$5:$P$15,MATCH(K12,'DS2025'!$P$5:$P$15,1)):
INDEX('DS2025'!$P$5:$P$15,MATCH(K12,'DS2025'!$P$5:$P$15,1)+1)),
IF($L$4=Database!$A$8,
_xlfn.FORECAST.LINEAR(K12,
INDEX('DS2025'!$T$5:$T$15,MATCH(K12,'DS2025'!$S$5:$S$15,1)):
INDEX('DS2025'!$T$5:$T$15,MATCH(K12,'DS2025'!$S$5:$S$15,1)+1),
INDEX('DS2025'!$S$5:$S$15,MATCH(K12,'DS2025'!$S$5:$S$15,1)):
INDEX('DS2025'!$S$5:$S$15,MATCH(K12,'DS2025'!$S$5:$S$15,1)+1)),
IF($L$4=Database!$A$9,
_xlfn.FORECAST.LINEAR(K12,
INDEX('DS2025'!$W$5:$W$15,MATCH(K12,'DS2025'!$V$5:$V$15,1)):
INDEX('DS2025'!$W$5:$W$15,MATCH(K12,'DS2025'!$V$5:$V$15,1)+1),
INDEX('DS2025'!$V$5:$V$15,MATCH(K12,'DS2025'!$V$5:$V$15,1)):
INDEX('DS2025'!$V$5:$V$15,MATCH(K12,'DS2025'!$V$5:$V$15,1)+1)),
IF($L$4=Database!$A$10,
_xlfn.FORECAST.LINEAR(K12,
INDEX('DS2025'!$Z$5:$Z$15,MATCH(K12,'DS2025'!$Y$5:$Y$15,1)):
INDEX('DS2025'!$Z$5:$Z$15,MATCH(K12,'DS2025'!$Y$5:$Y$15,1)+1),
INDEX('DS2025'!$Y$5:$Y$15,MATCH(K12,'DS2025'!$Y$5:$Y$15,1)):
INDEX('DS2025'!$Y$5:$Y$15,MATCH(K12,'DS2025'!$Y$5:$Y$15,1)+1)),
IF($L$4=Database!$A$11,
_xlfn.FORECAST.LINEAR(
K12,
INDEX('DS2025'!$B$21:$B$35,MATCH(K12,'DS2025'!$A$21:$A$35,1)):
INDEX('DS2025'!$B$21:$B$35,MATCH(K12,'DS2025'!$A$21:$A$35,1)+1),
INDEX('DS2025'!$A$21:$A$35,MATCH(K12,'DS2025'!$A$21:$A$35,1)):
INDEX('DS2025'!$A$21:$A$35,MATCH(K12,'DS2025'!$A$21:$A$35,1)+1)),
IF($L$4=Database!$A$12,
_xlfn.FORECAST.LINEAR(
K12,
INDEX('DS2025'!$E$21:$E$35,MATCH(K12,'DS2025'!$D$21:$D$35,1)):
INDEX('DS2025'!$E$21:$E$35,MATCH(K12,'DS2025'!$D$21:$D$35,1)+1),
INDEX('DS2025'!$D$21:$D$35,MATCH(K12,'DS2025'!$D$21:$D$35,1)):
INDEX('DS2025'!$D$21:$D$35,MATCH(K12,'DS2025'!$D$21:$D$35,1)+1)),
IF($L$4=Database!$A$13,
_xlfn.FORECAST.LINEAR(
K12,
INDEX('DS2025'!$H$21:$H$35,MATCH(K12,'DS2025'!$G$21:$G$35,1)):
INDEX('DS2025'!$H$21:$H$35,MATCH(K12,'DS2025'!$G$21:$G$35,1)+1),
INDEX('DS2025'!$G$21:$G$35,MATCH(K12,'DS2025'!$G$21:$G$35,1)):
INDEX('DS2025'!$G$21:$G$35,MATCH(K12,'DS2025'!$G$21:$G$35,1)+1)),
IF($L$4=Database!$A$14,
_xlfn.FORECAST.LINEAR(
K12,
INDEX('DS2025'!$K$21:$K$35,MATCH(K12,'DS2025'!$J$21:$J$35,1)):
INDEX('DS2025'!$K$21:$K$35,MATCH(K12,'DS2025'!$J$21:$J$35,1)+1),
INDEX('DS2025'!$J$21:$J$35,MATCH(K12,'DS2025'!$J$21:$J$35,1)):
INDEX('DS2025'!$J$21:$J$35,MATCH(K12,'DS2025'!$J$21:$J$35,1)+1)),
IF($L$4=Database!$A$15,
_xlfn.FORECAST.LINEAR(
K12,
INDEX('DS2025'!$N$21:$N$35,MATCH(K12,'DS2025'!$M$21:$M$35,1)):
INDEX('DS2025'!$N$21:$N$35,MATCH(K12,'DS2025'!$M$21:$M$35,1)+1),
INDEX('DS2025'!$M$21:$M$35,MATCH(K12,'DS2025'!$M$21:$M$35,1)):
INDEX('DS2025'!$M$21:$M$35,MATCH(K12,'DS2025'!$M$21:$M$35,1)+1)),
IF($L$4=Database!$A$16,
_xlfn.FORECAST.LINEAR(
K12,
INDEX('DS2025'!$Q$21:$Q$35,MATCH(K12,'DS2025'!$P$21:$P$35,1)):
INDEX('DS2025'!$Q$21:$Q$35,MATCH(K12,'DS2025'!$P$21:$P$35,1)+1),
INDEX('DS2025'!$P$21:$P$35,MATCH(K12,'DS2025'!$P$21:$P$35,1)):
INDEX('DS2025'!$P$21:$P$35,MATCH(K12,'DS2025'!$P$21:$P$35,1)+1)),
IF($L$4=Database!$A$17,
_xlfn.FORECAST.LINEAR(
K12,
INDEX('DS2025'!$T$21:$T$35,MATCH(K12,'DS2025'!$S$21:$S$35,1)):
INDEX('DS2025'!$T$21:$T$35,MATCH(K12,'DS2025'!$S$21:$S$35,1)+1),
INDEX('DS2025'!$S$21:$S$35,MATCH(K12,'DS2025'!$S$21:$S$35,1)):
INDEX('DS2025'!$S$21:$S$35,MATCH(K12,'DS2025'!$S$21:$S$35,1)+1)),
IF($L$4=Database!$A$18,
_xlfn.FORECAST.LINEAR(
K12,
INDEX('DS2025'!$W$21:$W$35,MATCH(K12,'DS2025'!$V$21:$V$35,1)):
INDEX('DS2025'!$W$21:$W$35,MATCH(K12,'DS2025'!$V$21:$V$35,1)+1),
INDEX('DS2025'!$V$21:$V$35,MATCH(K12,'DS2025'!$V$21:$V$35,1)):
INDEX('DS2025'!$V$21:$V$35,MATCH(K12,'DS2025'!$V$21:$V$35,1)+1)),
IF($L$4=Database!$A$19,
_xlfn.FORECAST.LINEAR(
K12,
INDEX('DS2025'!$Z$21:$Z$35,MATCH(K12,'DS2025'!$Y$21:$Y$35,1)):
INDEX('DS2025'!$Z$21:$Z$35,MATCH(K12,'DS2025'!$Y$21:$Y$35,1)+1),
INDEX('DS2025'!$Y$21:$Y$35,MATCH(K12,'DS2025'!$Y$21:$Y$35,1)):
INDEX('DS2025'!$Y$21:$Y$35,MATCH(K12,'DS2025'!$Y$21:$Y$35,1)+1)),
IF($L$4=Database!$A$20,
_xlfn.FORECAST.LINEAR(
K12,
INDEX('DS2025'!$AC$21:$AC$35,MATCH(K12,'DS2025'!$AB$21:$AB$35,1)):
INDEX('DS2025'!$AC$21:$AC$35,MATCH(K12,'DS2025'!$AB$21:$AB$35,1)+1),
INDEX('DS2025'!$AB$21:$AB$35,MATCH(K12,'DS2025'!$AB$21:$AB$35,1)):
INDEX('DS2025'!$AB$21:$AB$35,MATCH(K12,'DS2025'!$AB$21:$AB$35,1)+1))
)))))))))))))))))))</f>
        <v>-0.36131349730053985</v>
      </c>
      <c r="M12" s="98">
        <f t="shared" si="3"/>
        <v>119.28168650269946</v>
      </c>
      <c r="N12" s="317">
        <f>'Data 110 C'!F13</f>
        <v>117.08</v>
      </c>
      <c r="O12" s="98">
        <f>IF($O$4=Database!$A$2,
_xlfn.FORECAST.LINEAR(N12,
INDEX('DS2025'!$B$5:$B$15,MATCH(N12,'DS2025'!$A$5:$A$15,1)):
INDEX('DS2025'!$B$5:$B$15,MATCH(N12,'DS2025'!$A$5:$A$15,1)+1),
INDEX('DS2025'!$A$5:$A$15,MATCH(N12,'DS2025'!$A$5:$A$15,1)):
INDEX('DS2025'!$A$5:$A$15,MATCH(N12,'DS2025'!$A$5:$A$15,1)+1)),
IF($O$4=Database!$A$3,
_xlfn.FORECAST.LINEAR(N12,
INDEX('DS2025'!$E$5:$E$15,MATCH(N12,'DS2025'!$D$5:$D$15,1)):
INDEX('DS2025'!$E$5:$E$15,MATCH(N12,'DS2025'!$D$5:$D$15,1)+1),
INDEX('DS2025'!$D$5:$D$15,MATCH(N12,'DS2025'!$D$5:$D$15,1)):
INDEX('DS2025'!$D$5:$D$15,MATCH(N12,'DS2025'!$D$5:$D$15,1)+1)),
IF($O$4=Database!$A$4,
_xlfn.FORECAST.LINEAR(N12,
INDEX('DS2025'!$H$5:$H$15,MATCH(N12,'DS2025'!$G$5:$G$15,1)):
INDEX('DS2025'!$H$5:$H$15,MATCH(N12,'DS2025'!$G$5:$G$15,1)+1),
INDEX('DS2025'!$G$5:$G$15,MATCH(N12,'DS2025'!$G$5:$G$15,1)):
INDEX('DS2025'!$G$5:$G$15,MATCH(N12,'DS2025'!$G$5:$G$15,1)+1)),
IF($O$4=Database!$A$5,
_xlfn.FORECAST.LINEAR(N12,
INDEX('DS2025'!$K$5:$K$15,MATCH(N12,'DS2025'!$J$5:$J$15,1)):
INDEX('DS2025'!$K$5:$K$15,MATCH(N12,'DS2025'!$J$5:$J$15,1)+1),
INDEX('DS2025'!$J$5:$J$15,MATCH(N12,'DS2025'!$J$5:$J$15,1)):
INDEX('DS2025'!$J$5:$J$15,MATCH(N12,'DS2025'!$J$5:$J$15,1)+1)),
IF($O$4=Database!$A$6,
_xlfn.FORECAST.LINEAR(N12,
INDEX('DS2025'!$N$5:$N$15,MATCH(N12,'DS2025'!$M$5:$M$15,1)):
INDEX('DS2025'!$N$5:$N$15,MATCH(N12,'DS2025'!$M$5:$M$15,1)+1),
INDEX('DS2025'!$M$5:$M$15,MATCH(N12,'DS2025'!$M$5:$M$15,1)):
INDEX('DS2025'!$M$5:$M$15,MATCH(N12,'DS2025'!$M$5:$M$15,1)+1)),
IF($O$4=Database!$A$7,
_xlfn.FORECAST.LINEAR(N12,
INDEX('DS2025'!$Q$5:$Q$15,MATCH(N12,'DS2025'!$P$5:$P$15,1)):
INDEX('DS2025'!$Q$5:$Q$15,MATCH(N12,'DS2025'!$P$5:$P$15,1)+1),
INDEX('DS2025'!$P$5:$P$15,MATCH(N12,'DS2025'!$P$5:$P$15,1)):
INDEX('DS2025'!$P$5:$P$15,MATCH(N12,'DS2025'!$P$5:$P$15,1)+1)),
IF($O$4=Database!$A$8,
_xlfn.FORECAST.LINEAR(N12,
INDEX('DS2025'!$T$5:$T$15,MATCH(N12,'DS2025'!$S$5:$S$15,1)):
INDEX('DS2025'!$T$5:$T$15,MATCH(N12,'DS2025'!$S$5:$S$15,1)+1),
INDEX('DS2025'!$S$5:$S$15,MATCH(N12,'DS2025'!$S$5:$S$15,1)):
INDEX('DS2025'!$S$5:$S$15,MATCH(N12,'DS2025'!$S$5:$S$15,1)+1)),
IF($O$4=Database!$A$9,
_xlfn.FORECAST.LINEAR(N12,
INDEX('DS2025'!$W$5:$W$15,MATCH(N12,'DS2025'!$V$5:$V$15,1)):
INDEX('DS2025'!$W$5:$W$15,MATCH(N12,'DS2025'!$V$5:$V$15,1)+1),
INDEX('DS2025'!$V$5:$V$15,MATCH(N12,'DS2025'!$V$5:$V$15,1)):
INDEX('DS2025'!$V$5:$V$15,MATCH(N12,'DS2025'!$V$5:$V$15,1)+1)),
IF($O$4=Database!$A$10,
_xlfn.FORECAST.LINEAR(N12,
INDEX('DS2025'!$Z$5:$Z$15,MATCH(N12,'DS2025'!$Y$5:$Y$15,1)):
INDEX('DS2025'!$Z$5:$Z$15,MATCH(N12,'DS2025'!$Y$5:$Y$15,1)+1),
INDEX('DS2025'!$Y$5:$Y$15,MATCH(N12,'DS2025'!$Y$5:$Y$15,1)):
INDEX('DS2025'!$Y$5:$Y$15,MATCH(N12,'DS2025'!$Y$5:$Y$15,1)+1)),
IF($O$4=Database!$A$11,
_xlfn.FORECAST.LINEAR(
N12,
INDEX('DS2025'!$B$21:$B$35,MATCH(N12,'DS2025'!$A$21:$A$35,1)):
INDEX('DS2025'!$B$21:$B$35,MATCH(N12,'DS2025'!$A$21:$A$35,1)+1),
INDEX('DS2025'!$A$21:$A$35,MATCH(N12,'DS2025'!$A$21:$A$35,1)):
INDEX('DS2025'!$A$21:$A$35,MATCH(N12,'DS2025'!$A$21:$A$35,1)+1)),
IF($O$4=Database!$A$12,
_xlfn.FORECAST.LINEAR(
N12,
INDEX('DS2025'!$E$21:$E$35,MATCH(N12,'DS2025'!$D$21:$D$35,1)):
INDEX('DS2025'!$E$21:$E$35,MATCH(N12,'DS2025'!$D$21:$D$35,1)+1),
INDEX('DS2025'!$D$21:$D$35,MATCH(N12,'DS2025'!$D$21:$D$35,1)):
INDEX('DS2025'!$D$21:$D$35,MATCH(N12,'DS2025'!$D$21:$D$35,1)+1)),
IF($O$4=Database!$A$13,
_xlfn.FORECAST.LINEAR(
N12,
INDEX('DS2025'!$H$21:$H$35,MATCH(N12,'DS2025'!$G$21:$G$35,1)):
INDEX('DS2025'!$H$21:$H$35,MATCH(N12,'DS2025'!$G$21:$G$35,1)+1),
INDEX('DS2025'!$G$21:$G$35,MATCH(N12,'DS2025'!$G$21:$G$35,1)):
INDEX('DS2025'!$G$21:$G$35,MATCH(N12,'DS2025'!$G$21:$G$35,1)+1)),
IF($O$4=Database!$A$14,
_xlfn.FORECAST.LINEAR(
N12,
INDEX('DS2025'!$K$21:$K$35,MATCH(N12,'DS2025'!$J$21:$J$35,1)):
INDEX('DS2025'!$K$21:$K$35,MATCH(N12,'DS2025'!$J$21:$J$35,1)+1),
INDEX('DS2025'!$J$21:$J$35,MATCH(N12,'DS2025'!$J$21:$J$35,1)):
INDEX('DS2025'!$J$21:$J$35,MATCH(N12,'DS2025'!$J$21:$J$35,1)+1)),
IF($O$4=Database!$A$15,
_xlfn.FORECAST.LINEAR(
N12,
INDEX('DS2025'!$N$21:$N$35,MATCH(N12,'DS2025'!$M$21:$M$35,1)):
INDEX('DS2025'!$N$21:$N$35,MATCH(N12,'DS2025'!$M$21:$M$35,1)+1),
INDEX('DS2025'!$M$21:$M$35,MATCH(N12,'DS2025'!$M$21:$M$35,1)):
INDEX('DS2025'!$M$21:$M$35,MATCH(N12,'DS2025'!$M$21:$M$35,1)+1)),
IF($O$4=Database!$A$16,
_xlfn.FORECAST.LINEAR(
N12,
INDEX('DS2025'!$Q$21:$Q$35,MATCH(N12,'DS2025'!$P$21:$P$35,1)):
INDEX('DS2025'!$Q$21:$Q$35,MATCH(N12,'DS2025'!$P$21:$P$35,1)+1),
INDEX('DS2025'!$P$21:$P$35,MATCH(N12,'DS2025'!$P$21:$P$35,1)):
INDEX('DS2025'!$P$21:$P$35,MATCH(N12,'DS2025'!$P$21:$P$35,1)+1)),
IF($O$4=Database!$A$17,
_xlfn.FORECAST.LINEAR(
N12,
INDEX('DS2025'!$T$21:$T$35,MATCH(N12,'DS2025'!$S$21:$S$35,1)):
INDEX('DS2025'!$T$21:$T$35,MATCH(N12,'DS2025'!$S$21:$S$35,1)+1),
INDEX('DS2025'!$S$21:$S$35,MATCH(N12,'DS2025'!$S$21:$S$35,1)):
INDEX('DS2025'!$S$21:$S$35,MATCH(N12,'DS2025'!$S$21:$S$35,1)+1)),
IF($O$4=Database!$A$18,
_xlfn.FORECAST.LINEAR(
N12,
INDEX('DS2025'!$W$21:$W$35,MATCH(N12,'DS2025'!$V$21:$V$35,1)):
INDEX('DS2025'!$W$21:$W$35,MATCH(N12,'DS2025'!$V$21:$V$35,1)+1),
INDEX('DS2025'!$V$21:$V$35,MATCH(N12,'DS2025'!$V$21:$V$35,1)):
INDEX('DS2025'!$V$21:$V$35,MATCH(N12,'DS2025'!$V$21:$V$35,1)+1)),
IF($O$4=Database!$A$19,
_xlfn.FORECAST.LINEAR(
N12,
INDEX('DS2025'!$Z$21:$Z$35,MATCH(N12,'DS2025'!$Y$21:$Y$35,1)):
INDEX('DS2025'!$Z$21:$Z$35,MATCH(N12,'DS2025'!$Y$21:$Y$35,1)+1),
INDEX('DS2025'!$Y$21:$Y$35,MATCH(N12,'DS2025'!$Y$21:$Y$35,1)):
INDEX('DS2025'!$Y$21:$Y$35,MATCH(N12,'DS2025'!$Y$21:$Y$35,1)+1)),
IF($O$4=Database!$A$20,
_xlfn.FORECAST.LINEAR(
N12,
INDEX('DS2025'!$AC$21:$AC$35,MATCH(N12,'DS2025'!$AB$21:$AB$35,1)):
INDEX('DS2025'!$AC$21:$AC$35,MATCH(N12,'DS2025'!$AB$21:$AB$35,1)+1),
INDEX('DS2025'!$AB$21:$AB$35,MATCH(N12,'DS2025'!$AB$21:$AB$35,1)):
INDEX('DS2025'!$AB$21:$AB$35,MATCH(N12,'DS2025'!$AB$21:$AB$35,1)+1))
)))))))))))))))))))</f>
        <v>-0.36100599880023992</v>
      </c>
      <c r="P12" s="96">
        <f t="shared" si="4"/>
        <v>116.71899400119976</v>
      </c>
      <c r="Q12" s="317">
        <f>'Data 110 C'!G13</f>
        <v>118.68600000000001</v>
      </c>
      <c r="R12" s="98">
        <f>IF($R$4=Database!$A$2,
_xlfn.FORECAST.LINEAR(Q12,
INDEX('DS2025'!$B$5:$B$15,MATCH(Q12,'DS2025'!$A$5:$A$15,1)):
INDEX('DS2025'!$B$5:$B$15,MATCH(Q12,'DS2025'!$A$5:$A$15,1)+1),
INDEX('DS2025'!$A$5:$A$15,MATCH(Q12,'DS2025'!$A$5:$A$15,1)):
INDEX('DS2025'!$A$5:$A$15,MATCH(Q12,'DS2025'!$A$5:$A$15,1)+1)),
IF($R$4=Database!$A$3,
_xlfn.FORECAST.LINEAR(Q12,
INDEX('DS2025'!$E$5:$E$15,MATCH(Q12,'DS2025'!$D$5:$D$15,1)):
INDEX('DS2025'!$E$5:$E$15,MATCH(Q12,'DS2025'!$D$5:$D$15,1)+1),
INDEX('DS2025'!$D$5:$D$15,MATCH(Q12,'DS2025'!$D$5:$D$15,1)):
INDEX('DS2025'!$D$5:$D$15,MATCH(Q12,'DS2025'!$D$5:$D$15,1)+1)),
IF($R$4=Database!$A$4,
_xlfn.FORECAST.LINEAR(Q12,
INDEX('DS2025'!$H$5:$H$15,MATCH(Q12,'DS2025'!$G$5:$G$15,1)):
INDEX('DS2025'!$H$5:$H$15,MATCH(Q12,'DS2025'!$G$5:$G$15,1)+1),
INDEX('DS2025'!$G$5:$G$15,MATCH(Q12,'DS2025'!$G$5:$G$15,1)):
INDEX('DS2025'!$G$5:$G$15,MATCH(Q12,'DS2025'!$G$5:$G$15,1)+1)),
IF($R$4=Database!$A$5,
_xlfn.FORECAST.LINEAR(Q12,
INDEX('DS2025'!$K$5:$K$15,MATCH(Q12,'DS2025'!$J$5:$J$15,1)):
INDEX('DS2025'!$K$5:$K$15,MATCH(Q12,'DS2025'!$J$5:$J$15,1)+1),
INDEX('DS2025'!$J$5:$J$15,MATCH(Q12,'DS2025'!$J$5:$J$15,1)):
INDEX('DS2025'!$J$5:$J$15,MATCH(Q12,'DS2025'!$J$5:$J$15,1)+1)),
IF($R$4=Database!$A$6,
_xlfn.FORECAST.LINEAR(Q12,
INDEX('DS2025'!$N$5:$N$15,MATCH(Q12,'DS2025'!$M$5:$M$15,1)):
INDEX('DS2025'!$N$5:$N$15,MATCH(Q12,'DS2025'!$M$5:$M$15,1)+1),
INDEX('DS2025'!$M$5:$M$15,MATCH(Q12,'DS2025'!$M$5:$M$15,1)):
INDEX('DS2025'!$M$5:$M$15,MATCH(Q12,'DS2025'!$M$5:$M$15,1)+1)),
IF($R$4=Database!$A$7,
_xlfn.FORECAST.LINEAR(Q12,
INDEX('DS2025'!$Q$5:$Q$15,MATCH(Q12,'DS2025'!$P$5:$P$15,1)):
INDEX('DS2025'!$Q$5:$Q$15,MATCH(Q12,'DS2025'!$P$5:$P$15,1)+1),
INDEX('DS2025'!$P$5:$P$15,MATCH(Q12,'DS2025'!$P$5:$P$15,1)):
INDEX('DS2025'!$P$5:$P$15,MATCH(Q12,'DS2025'!$P$5:$P$15,1)+1)),
IF($R$4=Database!$A$8,
_xlfn.FORECAST.LINEAR(Q12,
INDEX('DS2025'!$T$5:$T$15,MATCH(Q12,'DS2025'!$S$5:$S$15,1)):
INDEX('DS2025'!$T$5:$T$15,MATCH(Q12,'DS2025'!$S$5:$S$15,1)+1),
INDEX('DS2025'!$S$5:$S$15,MATCH(Q12,'DS2025'!$S$5:$S$15,1)):
INDEX('DS2025'!$S$5:$S$15,MATCH(Q12,'DS2025'!$S$5:$S$15,1)+1)),
IF($R$4=Database!$A$9,
_xlfn.FORECAST.LINEAR(Q12,
INDEX('DS2025'!$W$5:$W$15,MATCH(Q12,'DS2025'!$V$5:$V$15,1)):
INDEX('DS2025'!$W$5:$W$15,MATCH(Q12,'DS2025'!$V$5:$V$15,1)+1),
INDEX('DS2025'!$V$5:$V$15,MATCH(Q12,'DS2025'!$V$5:$V$15,1)):
INDEX('DS2025'!$V$5:$V$15,MATCH(Q12,'DS2025'!$V$5:$V$15,1)+1)),
IF($R$4=Database!$A$10,
_xlfn.FORECAST.LINEAR(Q12,
INDEX('DS2025'!$Z$5:$Z$15,MATCH(Q12,'DS2025'!$Y$5:$Y$15,1)):
INDEX('DS2025'!$Z$5:$Z$15,MATCH(Q12,'DS2025'!$Y$5:$Y$15,1)+1),
INDEX('DS2025'!$Y$5:$Y$15,MATCH(Q12,'DS2025'!$Y$5:$Y$15,1)):
INDEX('DS2025'!$Y$5:$Y$15,MATCH(Q12,'DS2025'!$Y$5:$Y$15,1)+1)),
IF($R$4=Database!$A$11,
_xlfn.FORECAST.LINEAR(
Q12,
INDEX('DS2025'!$B$21:$B$35,MATCH(Q12,'DS2025'!$A$21:$A$35,1)):
INDEX('DS2025'!$B$21:$B$35,MATCH(Q12,'DS2025'!$A$21:$A$35,1)+1),
INDEX('DS2025'!$A$21:$A$35,MATCH(Q12,'DS2025'!$A$21:$A$35,1)):
INDEX('DS2025'!$A$21:$A$35,MATCH(Q12,'DS2025'!$A$21:$A$35,1)+1)),
IF($R$4=Database!$A$12,
_xlfn.FORECAST.LINEAR(
Q12,
INDEX('DS2025'!$E$21:$E$35,MATCH(Q12,'DS2025'!$D$21:$D$35,1)):
INDEX('DS2025'!$E$21:$E$35,MATCH(Q12,'DS2025'!$D$21:$D$35,1)+1),
INDEX('DS2025'!$D$21:$D$35,MATCH(Q12,'DS2025'!$D$21:$D$35,1)):
INDEX('DS2025'!$D$21:$D$35,MATCH(Q12,'DS2025'!$D$21:$D$35,1)+1)),
IF($R$4=Database!$A$13,
_xlfn.FORECAST.LINEAR(
Q12,
INDEX('DS2025'!$H$21:$H$35,MATCH(Q12,'DS2025'!$G$21:$G$35,1)):
INDEX('DS2025'!$H$21:$H$35,MATCH(Q12,'DS2025'!$G$21:$G$35,1)+1),
INDEX('DS2025'!$G$21:$G$35,MATCH(Q12,'DS2025'!$G$21:$G$35,1)):
INDEX('DS2025'!$G$21:$G$35,MATCH(Q12,'DS2025'!$G$21:$G$35,1)+1)),
IF($R$4=Database!$A$14,
_xlfn.FORECAST.LINEAR(
Q12,
INDEX('DS2025'!$K$21:$K$35,MATCH(Q12,'DS2025'!$J$21:$J$35,1)):
INDEX('DS2025'!$K$21:$K$35,MATCH(Q12,'DS2025'!$J$21:$J$35,1)+1),
INDEX('DS2025'!$J$21:$J$35,MATCH(Q12,'DS2025'!$J$21:$J$35,1)):
INDEX('DS2025'!$J$21:$J$35,MATCH(Q12,'DS2025'!$J$21:$J$35,1)+1)),
IF($R$4=Database!$A$15,
_xlfn.FORECAST.LINEAR(
Q12,
INDEX('DS2025'!$N$21:$N$35,MATCH(Q12,'DS2025'!$M$21:$M$35,1)):
INDEX('DS2025'!$N$21:$N$35,MATCH(Q12,'DS2025'!$M$21:$M$35,1)+1),
INDEX('DS2025'!$M$21:$M$35,MATCH(Q12,'DS2025'!$M$21:$M$35,1)):
INDEX('DS2025'!$M$21:$M$35,MATCH(Q12,'DS2025'!$M$21:$M$35,1)+1)),
IF($R$4=Database!$A$16,
_xlfn.FORECAST.LINEAR(
Q12,
INDEX('DS2025'!$Q$21:$Q$35,MATCH(Q12,'DS2025'!$P$21:$P$35,1)):
INDEX('DS2025'!$Q$21:$Q$35,MATCH(Q12,'DS2025'!$P$21:$P$35,1)+1),
INDEX('DS2025'!$P$21:$P$35,MATCH(Q12,'DS2025'!$P$21:$P$35,1)):
INDEX('DS2025'!$P$21:$P$35,MATCH(Q12,'DS2025'!$P$21:$P$35,1)+1)),
IF($R$4=Database!$A$17,
_xlfn.FORECAST.LINEAR(
Q12,
INDEX('DS2025'!$T$21:$T$35,MATCH(Q12,'DS2025'!$S$21:$S$35,1)):
INDEX('DS2025'!$T$21:$T$35,MATCH(Q12,'DS2025'!$S$21:$S$35,1)+1),
INDEX('DS2025'!$S$21:$S$35,MATCH(Q12,'DS2025'!$S$21:$S$35,1)):
INDEX('DS2025'!$S$21:$S$35,MATCH(Q12,'DS2025'!$S$21:$S$35,1)+1)),
IF($R$4=Database!$A$18,
_xlfn.FORECAST.LINEAR(
Q12,
INDEX('DS2025'!$W$21:$W$35,MATCH(Q12,'DS2025'!$V$21:$V$35,1)):
INDEX('DS2025'!$W$21:$W$35,MATCH(Q12,'DS2025'!$V$21:$V$35,1)+1),
INDEX('DS2025'!$V$21:$V$35,MATCH(Q12,'DS2025'!$V$21:$V$35,1)):
INDEX('DS2025'!$V$21:$V$35,MATCH(Q12,'DS2025'!$V$21:$V$35,1)+1)),
IF($R$4=Database!$A$19,
_xlfn.FORECAST.LINEAR(
Q12,
INDEX('DS2025'!$Z$21:$Z$35,MATCH(Q12,'DS2025'!$Y$21:$Y$35,1)):
INDEX('DS2025'!$Z$21:$Z$35,MATCH(Q12,'DS2025'!$Y$21:$Y$35,1)+1),
INDEX('DS2025'!$Y$21:$Y$35,MATCH(Q12,'DS2025'!$Y$21:$Y$35,1)):
INDEX('DS2025'!$Y$21:$Y$35,MATCH(Q12,'DS2025'!$Y$21:$Y$35,1)+1)),
IF($R$4=Database!$A$20,
_xlfn.FORECAST.LINEAR(
Q12,
INDEX('DS2025'!$AC$21:$AC$35,MATCH(Q12,'DS2025'!$AB$21:$AB$35,1)):
INDEX('DS2025'!$AC$21:$AC$35,MATCH(Q12,'DS2025'!$AB$21:$AB$35,1)+1),
INDEX('DS2025'!$AB$21:$AB$35,MATCH(Q12,'DS2025'!$AB$21:$AB$35,1)):
INDEX('DS2025'!$AB$21:$AB$35,MATCH(Q12,'DS2025'!$AB$21:$AB$35,1)+1))
)))))))))))))))))))</f>
        <v>-0.36119868026394719</v>
      </c>
      <c r="S12" s="98">
        <f t="shared" si="5"/>
        <v>118.32480131973605</v>
      </c>
      <c r="T12" s="317">
        <f>'Data 110 C'!H13</f>
        <v>116.39400000000001</v>
      </c>
      <c r="U12" s="98">
        <f>IF($U$4=Database!$A$2,
_xlfn.FORECAST.LINEAR(T12,
INDEX('DS2025'!$B$5:$B$15,MATCH(T12,'DS2025'!$A$5:$A$15,1)):
INDEX('DS2025'!$B$5:$B$15,MATCH(T12,'DS2025'!$A$5:$A$15,1)+1),
INDEX('DS2025'!$A$5:$A$15,MATCH(T12,'DS2025'!$A$5:$A$15,1)):
INDEX('DS2025'!$A$5:$A$15,MATCH(T12,'DS2025'!$A$5:$A$15,1)+1)),
IF($U$4=Database!$A$3,
_xlfn.FORECAST.LINEAR(T12,
INDEX('DS2025'!$E$5:$E$15,MATCH(T12,'DS2025'!$D$5:$D$15,1)):
INDEX('DS2025'!$E$5:$E$15,MATCH(T12,'DS2025'!$D$5:$D$15,1)+1),
INDEX('DS2025'!$D$5:$D$15,MATCH(T12,'DS2025'!$D$5:$D$15,1)):
INDEX('DS2025'!$D$5:$D$15,MATCH(T12,'DS2025'!$D$5:$D$15,1)+1)),
IF($U$4=Database!$A$4,
_xlfn.FORECAST.LINEAR(T12,
INDEX('DS2025'!$H$5:$H$15,MATCH(T12,'DS2025'!$G$5:$G$15,1)):
INDEX('DS2025'!$H$5:$H$15,MATCH(T12,'DS2025'!$G$5:$G$15,1)+1),
INDEX('DS2025'!$G$5:$G$15,MATCH(T12,'DS2025'!$G$5:$G$15,1)):
INDEX('DS2025'!$G$5:$G$15,MATCH(T12,'DS2025'!$G$5:$G$15,1)+1)),
IF($U$4=Database!$A$5,
_xlfn.FORECAST.LINEAR(T12,
INDEX('DS2025'!$K$5:$K$15,MATCH(T12,'DS2025'!$J$5:$J$15,1)):
INDEX('DS2025'!$K$5:$K$15,MATCH(T12,'DS2025'!$J$5:$J$15,1)+1),
INDEX('DS2025'!$J$5:$J$15,MATCH(T12,'DS2025'!$J$5:$J$15,1)):
INDEX('DS2025'!$J$5:$J$15,MATCH(T12,'DS2025'!$J$5:$J$15,1)+1)),
IF($U$4=Database!$A$6,
_xlfn.FORECAST.LINEAR(T12,
INDEX('DS2025'!$N$5:$N$15,MATCH(T12,'DS2025'!$M$5:$M$15,1)):
INDEX('DS2025'!$N$5:$N$15,MATCH(T12,'DS2025'!$M$5:$M$15,1)+1),
INDEX('DS2025'!$M$5:$M$15,MATCH(T12,'DS2025'!$M$5:$M$15,1)):
INDEX('DS2025'!$M$5:$M$15,MATCH(T12,'DS2025'!$M$5:$M$15,1)+1)),
IF($U$4=Database!$A$7,
_xlfn.FORECAST.LINEAR(T12,
INDEX('DS2025'!$Q$5:$Q$15,MATCH(T12,'DS2025'!$P$5:$P$15,1)):
INDEX('DS2025'!$Q$5:$Q$15,MATCH(T12,'DS2025'!$P$5:$P$15,1)+1),
INDEX('DS2025'!$P$5:$P$15,MATCH(T12,'DS2025'!$P$5:$P$15,1)):
INDEX('DS2025'!$P$5:$P$15,MATCH(T12,'DS2025'!$P$5:$P$15,1)+1)),
IF($U$4=Database!$A$8,
_xlfn.FORECAST.LINEAR(T12,
INDEX('DS2025'!$T$5:$T$15,MATCH(T12,'DS2025'!$S$5:$S$15,1)):
INDEX('DS2025'!$T$5:$T$15,MATCH(T12,'DS2025'!$S$5:$S$15,1)+1),
INDEX('DS2025'!$S$5:$S$15,MATCH(T12,'DS2025'!$S$5:$S$15,1)):
INDEX('DS2025'!$S$5:$S$15,MATCH(T12,'DS2025'!$S$5:$S$15,1)+1)),
IF($U$4=Database!$A$9,
_xlfn.FORECAST.LINEAR(T12,
INDEX('DS2025'!$W$5:$W$15,MATCH(T12,'DS2025'!$V$5:$V$15,1)):
INDEX('DS2025'!$W$5:$W$15,MATCH(T12,'DS2025'!$V$5:$V$15,1)+1),
INDEX('DS2025'!$V$5:$V$15,MATCH(T12,'DS2025'!$V$5:$V$15,1)):
INDEX('DS2025'!$V$5:$V$15,MATCH(T12,'DS2025'!$V$5:$V$15,1)+1)),
IF($U$4=Database!$A$10,
_xlfn.FORECAST.LINEAR(T12,
INDEX('DS2025'!$Z$5:$Z$15,MATCH(T12,'DS2025'!$Y$5:$Y$15,1)):
INDEX('DS2025'!$Z$5:$Z$15,MATCH(T12,'DS2025'!$Y$5:$Y$15,1)+1),
INDEX('DS2025'!$Y$5:$Y$15,MATCH(T12,'DS2025'!$Y$5:$Y$15,1)):
INDEX('DS2025'!$Y$5:$Y$15,MATCH(T12,'DS2025'!$Y$5:$Y$15,1)+1)),
IF($U$4=Database!$A$11,
_xlfn.FORECAST.LINEAR(
T12,
INDEX('DS2025'!$B$21:$B$35,MATCH(T12,'DS2025'!$A$21:$A$35,1)):
INDEX('DS2025'!$B$21:$B$35,MATCH(T12,'DS2025'!$A$21:$A$35,1)+1),
INDEX('DS2025'!$A$21:$A$35,MATCH(T12,'DS2025'!$A$21:$A$35,1)):
INDEX('DS2025'!$A$21:$A$35,MATCH(T12,'DS2025'!$A$21:$A$35,1)+1)),
IF($U$4=Database!$A$12,
_xlfn.FORECAST.LINEAR(
T12,
INDEX('DS2025'!$E$21:$E$35,MATCH(T12,'DS2025'!$D$21:$D$35,1)):
INDEX('DS2025'!$E$21:$E$35,MATCH(T12,'DS2025'!$D$21:$D$35,1)+1),
INDEX('DS2025'!$D$21:$D$35,MATCH(T12,'DS2025'!$D$21:$D$35,1)):
INDEX('DS2025'!$D$21:$D$35,MATCH(T12,'DS2025'!$D$21:$D$35,1)+1)),
IF($U$4=Database!$A$13,
_xlfn.FORECAST.LINEAR(
T12,
INDEX('DS2025'!$H$21:$H$35,MATCH(T12,'DS2025'!$G$21:$G$35,1)):
INDEX('DS2025'!$H$21:$H$35,MATCH(T12,'DS2025'!$G$21:$G$35,1)+1),
INDEX('DS2025'!$G$21:$G$35,MATCH(T12,'DS2025'!$G$21:$G$35,1)):
INDEX('DS2025'!$G$21:$G$35,MATCH(T12,'DS2025'!$G$21:$G$35,1)+1)),
IF($U$4=Database!$A$14,
_xlfn.FORECAST.LINEAR(
T12,
INDEX('DS2025'!$K$21:$K$35,MATCH(T12,'DS2025'!$J$21:$J$35,1)):
INDEX('DS2025'!$K$21:$K$35,MATCH(T12,'DS2025'!$J$21:$J$35,1)+1),
INDEX('DS2025'!$J$21:$J$35,MATCH(T12,'DS2025'!$J$21:$J$35,1)):
INDEX('DS2025'!$J$21:$J$35,MATCH(T12,'DS2025'!$J$21:$J$35,1)+1)),
IF($U$4=Database!$A$15,
_xlfn.FORECAST.LINEAR(
T12,
INDEX('DS2025'!$N$21:$N$35,MATCH(T12,'DS2025'!$M$21:$M$35,1)):
INDEX('DS2025'!$N$21:$N$35,MATCH(T12,'DS2025'!$M$21:$M$35,1)+1),
INDEX('DS2025'!$M$21:$M$35,MATCH(T12,'DS2025'!$M$21:$M$35,1)):
INDEX('DS2025'!$M$21:$M$35,MATCH(T12,'DS2025'!$M$21:$M$35,1)+1)),
IF($U$4=Database!$A$16,
_xlfn.FORECAST.LINEAR(
T12,
INDEX('DS2025'!$Q$21:$Q$35,MATCH(T12,'DS2025'!$P$21:$P$35,1)):
INDEX('DS2025'!$Q$21:$Q$35,MATCH(T12,'DS2025'!$P$21:$P$35,1)+1),
INDEX('DS2025'!$P$21:$P$35,MATCH(T12,'DS2025'!$P$21:$P$35,1)):
INDEX('DS2025'!$P$21:$P$35,MATCH(T12,'DS2025'!$P$21:$P$35,1)+1)),
IF($U$4=Database!$A$17,
_xlfn.FORECAST.LINEAR(
T12,
INDEX('DS2025'!$T$21:$T$35,MATCH(T12,'DS2025'!$S$21:$S$35,1)):
INDEX('DS2025'!$T$21:$T$35,MATCH(T12,'DS2025'!$S$21:$S$35,1)+1),
INDEX('DS2025'!$S$21:$S$35,MATCH(T12,'DS2025'!$S$21:$S$35,1)):
INDEX('DS2025'!$S$21:$S$35,MATCH(T12,'DS2025'!$S$21:$S$35,1)+1)),
IF($U$4=Database!$A$18,
_xlfn.FORECAST.LINEAR(
T12,
INDEX('DS2025'!$W$21:$W$35,MATCH(T12,'DS2025'!$V$21:$V$35,1)):
INDEX('DS2025'!$W$21:$W$35,MATCH(T12,'DS2025'!$V$21:$V$35,1)+1),
INDEX('DS2025'!$V$21:$V$35,MATCH(T12,'DS2025'!$V$21:$V$35,1)):
INDEX('DS2025'!$V$21:$V$35,MATCH(T12,'DS2025'!$V$21:$V$35,1)+1)),
IF($U$4=Database!$A$19,
_xlfn.FORECAST.LINEAR(
T12,
INDEX('DS2025'!$Z$21:$Z$35,MATCH(T12,'DS2025'!$Y$21:$Y$35,1)):
INDEX('DS2025'!$Z$21:$Z$35,MATCH(T12,'DS2025'!$Y$21:$Y$35,1)+1),
INDEX('DS2025'!$Y$21:$Y$35,MATCH(T12,'DS2025'!$Y$21:$Y$35,1)):
INDEX('DS2025'!$Y$21:$Y$35,MATCH(T12,'DS2025'!$Y$21:$Y$35,1)+1)),
IF($U$4=Database!$A$20,
_xlfn.FORECAST.LINEAR(
T12,
INDEX('DS2025'!$AC$21:$AC$35,MATCH(T12,'DS2025'!$AB$21:$AB$35,1)):
INDEX('DS2025'!$AC$21:$AC$35,MATCH(T12,'DS2025'!$AB$21:$AB$35,1)+1),
INDEX('DS2025'!$AB$21:$AB$35,MATCH(T12,'DS2025'!$AB$21:$AB$35,1)):
INDEX('DS2025'!$AB$21:$AB$35,MATCH(T12,'DS2025'!$AB$21:$AB$35,1)+1))
)))))))))))))))))))</f>
        <v>-0.36092369526094781</v>
      </c>
      <c r="V12" s="98">
        <f t="shared" si="6"/>
        <v>116.03307630473905</v>
      </c>
      <c r="W12" s="317">
        <f>'Data 110 C'!I13</f>
        <v>117.66200000000001</v>
      </c>
      <c r="X12" s="98">
        <f>IF($X$4=Database!$A$2,
_xlfn.FORECAST.LINEAR(W12,
INDEX('DS2025'!$B$5:$B$15,MATCH(W12,'DS2025'!$A$5:$A$15,1)):
INDEX('DS2025'!$B$5:$B$15,MATCH(W12,'DS2025'!$A$5:$A$15,1)+1),
INDEX('DS2025'!$A$5:$A$15,MATCH(W12,'DS2025'!$A$5:$A$15,1)):
INDEX('DS2025'!$A$5:$A$15,MATCH(W12,'DS2025'!$A$5:$A$15,1)+1)),
IF($X$4=Database!$A$3,
_xlfn.FORECAST.LINEAR(W12,
INDEX('DS2025'!$E$5:$E$15,MATCH(W12,'DS2025'!$D$5:$D$15,1)):
INDEX('DS2025'!$E$5:$E$15,MATCH(W12,'DS2025'!$D$5:$D$15,1)+1),
INDEX('DS2025'!$D$5:$D$15,MATCH(W12,'DS2025'!$D$5:$D$15,1)):
INDEX('DS2025'!$D$5:$D$15,MATCH(W12,'DS2025'!$D$5:$D$15,1)+1)),
IF($X$4=Database!$A$4,
_xlfn.FORECAST.LINEAR(W12,
INDEX('DS2025'!$H$5:$H$15,MATCH(W12,'DS2025'!$G$5:$G$15,1)):
INDEX('DS2025'!$H$5:$H$15,MATCH(W12,'DS2025'!$G$5:$G$15,1)+1),
INDEX('DS2025'!$G$5:$G$15,MATCH(W12,'DS2025'!$G$5:$G$15,1)):
INDEX('DS2025'!$G$5:$G$15,MATCH(W12,'DS2025'!$G$5:$G$15,1)+1)),
IF($X$4=Database!$A$5,
_xlfn.FORECAST.LINEAR(W12,
INDEX('DS2025'!$K$5:$K$15,MATCH(W12,'DS2025'!$J$5:$J$15,1)):
INDEX('DS2025'!$K$5:$K$15,MATCH(W12,'DS2025'!$J$5:$J$15,1)+1),
INDEX('DS2025'!$J$5:$J$15,MATCH(W12,'DS2025'!$J$5:$J$15,1)):
INDEX('DS2025'!$J$5:$J$15,MATCH(W12,'DS2025'!$J$5:$J$15,1)+1)),
IF($X$4=Database!$A$6,
_xlfn.FORECAST.LINEAR(W12,
INDEX('DS2025'!$N$5:$N$15,MATCH(W12,'DS2025'!$M$5:$M$15,1)):
INDEX('DS2025'!$N$5:$N$15,MATCH(W12,'DS2025'!$M$5:$M$15,1)+1),
INDEX('DS2025'!$M$5:$M$15,MATCH(W12,'DS2025'!$M$5:$M$15,1)):
INDEX('DS2025'!$M$5:$M$15,MATCH(W12,'DS2025'!$M$5:$M$15,1)+1)),
IF($X$4=Database!$A$7,
_xlfn.FORECAST.LINEAR(W12,
INDEX('DS2025'!$Q$5:$Q$15,MATCH(W12,'DS2025'!$P$5:$P$15,1)):
INDEX('DS2025'!$Q$5:$Q$15,MATCH(W12,'DS2025'!$P$5:$P$15,1)+1),
INDEX('DS2025'!$P$5:$P$15,MATCH(W12,'DS2025'!$P$5:$P$15,1)):
INDEX('DS2025'!$P$5:$P$15,MATCH(W12,'DS2025'!$P$5:$P$15,1)+1)),
IF($X$4=Database!$A$8,
_xlfn.FORECAST.LINEAR(W12,
INDEX('DS2025'!$T$5:$T$15,MATCH(W12,'DS2025'!$S$5:$S$15,1)):
INDEX('DS2025'!$T$5:$T$15,MATCH(W12,'DS2025'!$S$5:$S$15,1)+1),
INDEX('DS2025'!$S$5:$S$15,MATCH(W12,'DS2025'!$S$5:$S$15,1)):
INDEX('DS2025'!$S$5:$S$15,MATCH(W12,'DS2025'!$S$5:$S$15,1)+1)),
IF($X$4=Database!$A$9,
_xlfn.FORECAST.LINEAR(W12,
INDEX('DS2025'!$W$5:$W$15,MATCH(W12,'DS2025'!$V$5:$V$15,1)):
INDEX('DS2025'!$W$5:$W$15,MATCH(W12,'DS2025'!$V$5:$V$15,1)+1),
INDEX('DS2025'!$V$5:$V$15,MATCH(W12,'DS2025'!$V$5:$V$15,1)):
INDEX('DS2025'!$V$5:$V$15,MATCH(W12,'DS2025'!$V$5:$V$15,1)+1)),
IF($X$4=Database!$A$10,
_xlfn.FORECAST.LINEAR(W12,
INDEX('DS2025'!$Z$5:$Z$15,MATCH(W12,'DS2025'!$Y$5:$Y$15,1)):
INDEX('DS2025'!$Z$5:$Z$15,MATCH(W12,'DS2025'!$Y$5:$Y$15,1)+1),
INDEX('DS2025'!$Y$5:$Y$15,MATCH(W12,'DS2025'!$Y$5:$Y$15,1)):
INDEX('DS2025'!$Y$5:$Y$15,MATCH(W12,'DS2025'!$Y$5:$Y$15,1)+1)),
IF($X$4=Database!$A$11,
_xlfn.FORECAST.LINEAR(
W12,
INDEX('DS2025'!$B$21:$B$35,MATCH(W12,'DS2025'!$A$21:$A$35,1)):
INDEX('DS2025'!$B$21:$B$35,MATCH(W12,'DS2025'!$A$21:$A$35,1)+1),
INDEX('DS2025'!$A$21:$A$35,MATCH(W12,'DS2025'!$A$21:$A$35,1)):
INDEX('DS2025'!$A$21:$A$35,MATCH(W12,'DS2025'!$A$21:$A$35,1)+1)),
IF($X$4=Database!$A$12,
_xlfn.FORECAST.LINEAR(
W12,
INDEX('DS2025'!$E$21:$E$35,MATCH(W12,'DS2025'!$D$21:$D$35,1)):
INDEX('DS2025'!$E$21:$E$35,MATCH(W12,'DS2025'!$D$21:$D$35,1)+1),
INDEX('DS2025'!$D$21:$D$35,MATCH(W12,'DS2025'!$D$21:$D$35,1)):
INDEX('DS2025'!$D$21:$D$35,MATCH(W12,'DS2025'!$D$21:$D$35,1)+1)),
IF($X$4=Database!$A$13,
_xlfn.FORECAST.LINEAR(
W12,
INDEX('DS2025'!$H$21:$H$35,MATCH(W12,'DS2025'!$G$21:$G$35,1)):
INDEX('DS2025'!$H$21:$H$35,MATCH(W12,'DS2025'!$G$21:$G$35,1)+1),
INDEX('DS2025'!$G$21:$G$35,MATCH(W12,'DS2025'!$G$21:$G$35,1)):
INDEX('DS2025'!$G$21:$G$35,MATCH(W12,'DS2025'!$G$21:$G$35,1)+1)),
IF($X$4=Database!$A$14,
_xlfn.FORECAST.LINEAR(
W12,
INDEX('DS2025'!$K$21:$K$35,MATCH(W12,'DS2025'!$J$21:$J$35,1)):
INDEX('DS2025'!$K$21:$K$35,MATCH(W12,'DS2025'!$J$21:$J$35,1)+1),
INDEX('DS2025'!$J$21:$J$35,MATCH(W12,'DS2025'!$J$21:$J$35,1)):
INDEX('DS2025'!$J$21:$J$35,MATCH(W12,'DS2025'!$J$21:$J$35,1)+1)),
IF($X$4=Database!$A$15,
_xlfn.FORECAST.LINEAR(
W12,
INDEX('DS2025'!$N$21:$N$35,MATCH(W12,'DS2025'!$M$21:$M$35,1)):
INDEX('DS2025'!$N$21:$N$35,MATCH(W12,'DS2025'!$M$21:$M$35,1)+1),
INDEX('DS2025'!$M$21:$M$35,MATCH(W12,'DS2025'!$M$21:$M$35,1)):
INDEX('DS2025'!$M$21:$M$35,MATCH(W12,'DS2025'!$M$21:$M$35,1)+1)),
IF($X$4=Database!$A$16,
_xlfn.FORECAST.LINEAR(
W12,
INDEX('DS2025'!$Q$21:$Q$35,MATCH(W12,'DS2025'!$P$21:$P$35,1)):
INDEX('DS2025'!$Q$21:$Q$35,MATCH(W12,'DS2025'!$P$21:$P$35,1)+1),
INDEX('DS2025'!$P$21:$P$35,MATCH(W12,'DS2025'!$P$21:$P$35,1)):
INDEX('DS2025'!$P$21:$P$35,MATCH(W12,'DS2025'!$P$21:$P$35,1)+1)),
IF($X$4=Database!$A$17,
_xlfn.FORECAST.LINEAR(
W12,
INDEX('DS2025'!$T$21:$T$35,MATCH(W12,'DS2025'!$S$21:$S$35,1)):
INDEX('DS2025'!$T$21:$T$35,MATCH(W12,'DS2025'!$S$21:$S$35,1)+1),
INDEX('DS2025'!$S$21:$S$35,MATCH(W12,'DS2025'!$S$21:$S$35,1)):
INDEX('DS2025'!$S$21:$S$35,MATCH(W12,'DS2025'!$S$21:$S$35,1)+1)),
IF($X$4=Database!$A$18,
_xlfn.FORECAST.LINEAR(
W12,
INDEX('DS2025'!$W$21:$W$35,MATCH(W12,'DS2025'!$V$21:$V$35,1)):
INDEX('DS2025'!$W$21:$W$35,MATCH(W12,'DS2025'!$V$21:$V$35,1)+1),
INDEX('DS2025'!$V$21:$V$35,MATCH(W12,'DS2025'!$V$21:$V$35,1)):
INDEX('DS2025'!$V$21:$V$35,MATCH(W12,'DS2025'!$V$21:$V$35,1)+1)),
IF($X$4=Database!$A$19,
_xlfn.FORECAST.LINEAR(
W12,
INDEX('DS2025'!$Z$21:$Z$35,MATCH(W12,'DS2025'!$Y$21:$Y$35,1)):
INDEX('DS2025'!$Z$21:$Z$35,MATCH(W12,'DS2025'!$Y$21:$Y$35,1)+1),
INDEX('DS2025'!$Y$21:$Y$35,MATCH(W12,'DS2025'!$Y$21:$Y$35,1)):
INDEX('DS2025'!$Y$21:$Y$35,MATCH(W12,'DS2025'!$Y$21:$Y$35,1)+1)),
IF($X$4=Database!$A$20,
_xlfn.FORECAST.LINEAR(
W12,
INDEX('DS2025'!$AC$21:$AC$35,MATCH(W12,'DS2025'!$AB$21:$AB$35,1)):
INDEX('DS2025'!$AC$21:$AC$35,MATCH(W12,'DS2025'!$AB$21:$AB$35,1)+1),
INDEX('DS2025'!$AB$21:$AB$35,MATCH(W12,'DS2025'!$AB$21:$AB$35,1)):
INDEX('DS2025'!$AB$21:$AB$35,MATCH(W12,'DS2025'!$AB$21:$AB$35,1)+1))
)))))))))))))))))))</f>
        <v>-0.36107582483503298</v>
      </c>
      <c r="Y12" s="98">
        <f t="shared" si="7"/>
        <v>117.30092417516498</v>
      </c>
      <c r="Z12" s="97">
        <f>'Data 110 C'!J13</f>
        <v>119.59099999999999</v>
      </c>
      <c r="AA12" s="98">
        <f>IF($AA$4=Database!$A$2,
_xlfn.FORECAST.LINEAR(Z12,
INDEX('DS2025'!$B$5:$B$15,MATCH(Z12,'DS2025'!$A$5:$A$15,1)):
INDEX('DS2025'!$B$5:$B$15,MATCH(Z12,'DS2025'!$A$5:$A$15,1)+1),
INDEX('DS2025'!$A$5:$A$15,MATCH(Z12,'DS2025'!$A$5:$A$15,1)):
INDEX('DS2025'!$A$5:$A$15,MATCH(Z12,'DS2025'!$A$5:$A$15,1)+1)),
IF($AA$4=Database!$A$3,
_xlfn.FORECAST.LINEAR(Z12,
INDEX('DS2025'!$E$5:$E$15,MATCH(Z12,'DS2025'!$D$5:$D$15,1)):
INDEX('DS2025'!$E$5:$E$15,MATCH(Z12,'DS2025'!$D$5:$D$15,1)+1),
INDEX('DS2025'!$D$5:$D$15,MATCH(Z12,'DS2025'!$D$5:$D$15,1)):
INDEX('DS2025'!$D$5:$D$15,MATCH(Z12,'DS2025'!$D$5:$D$15,1)+1)),
IF($AA$4=Database!$A$4,
_xlfn.FORECAST.LINEAR(Z12,
INDEX('DS2025'!$H$5:$H$15,MATCH(Z12,'DS2025'!$G$5:$G$15,1)):
INDEX('DS2025'!$H$5:$H$15,MATCH(Z12,'DS2025'!$G$5:$G$15,1)+1),
INDEX('DS2025'!$G$5:$G$15,MATCH(Z12,'DS2025'!$G$5:$G$15,1)):
INDEX('DS2025'!$G$5:$G$15,MATCH(Z12,'DS2025'!$G$5:$G$15,1)+1)),
IF($AA$4=Database!$A$5,
_xlfn.FORECAST.LINEAR(Z12,
INDEX('DS2025'!$K$5:$K$15,MATCH(Z12,'DS2025'!$J$5:$J$15,1)):
INDEX('DS2025'!$K$5:$K$15,MATCH(Z12,'DS2025'!$J$5:$J$15,1)+1),
INDEX('DS2025'!$J$5:$J$15,MATCH(Z12,'DS2025'!$J$5:$J$15,1)):
INDEX('DS2025'!$J$5:$J$15,MATCH(Z12,'DS2025'!$J$5:$J$15,1)+1)),
IF($AA$4=Database!$A$6,
_xlfn.FORECAST.LINEAR(Z12,
INDEX('DS2025'!$N$5:$N$15,MATCH(Z12,'DS2025'!$M$5:$M$15,1)):
INDEX('DS2025'!$N$5:$N$15,MATCH(Z12,'DS2025'!$M$5:$M$15,1)+1),
INDEX('DS2025'!$M$5:$M$15,MATCH(Z12,'DS2025'!$M$5:$M$15,1)):
INDEX('DS2025'!$M$5:$M$15,MATCH(Z12,'DS2025'!$M$5:$M$15,1)+1)),
IF($AA$4=Database!$A$7,
_xlfn.FORECAST.LINEAR(Z12,
INDEX('DS2025'!$Q$5:$Q$15,MATCH(Z12,'DS2025'!$P$5:$P$15,1)):
INDEX('DS2025'!$Q$5:$Q$15,MATCH(Z12,'DS2025'!$P$5:$P$15,1)+1),
INDEX('DS2025'!$P$5:$P$15,MATCH(Z12,'DS2025'!$P$5:$P$15,1)):
INDEX('DS2025'!$P$5:$P$15,MATCH(Z12,'DS2025'!$P$5:$P$15,1)+1)),
IF($AA$4=Database!$A$8,
_xlfn.FORECAST.LINEAR(Z12,
INDEX('DS2025'!$T$5:$T$15,MATCH(Z12,'DS2025'!$S$5:$S$15,1)):
INDEX('DS2025'!$T$5:$T$15,MATCH(Z12,'DS2025'!$S$5:$S$15,1)+1),
INDEX('DS2025'!$S$5:$S$15,MATCH(Z12,'DS2025'!$S$5:$S$15,1)):
INDEX('DS2025'!$S$5:$S$15,MATCH(Z12,'DS2025'!$S$5:$S$15,1)+1)),
IF($AA$4=Database!$A$9,
_xlfn.FORECAST.LINEAR(Z12,
INDEX('DS2025'!$W$5:$W$15,MATCH(Z12,'DS2025'!$V$5:$V$15,1)):
INDEX('DS2025'!$W$5:$W$15,MATCH(Z12,'DS2025'!$V$5:$V$15,1)+1),
INDEX('DS2025'!$V$5:$V$15,MATCH(Z12,'DS2025'!$V$5:$V$15,1)):
INDEX('DS2025'!$V$5:$V$15,MATCH(Z12,'DS2025'!$V$5:$V$15,1)+1)),
IF($AA$4=Database!$A$10,
_xlfn.FORECAST.LINEAR(Z12,
INDEX('DS2025'!$Z$5:$Z$15,MATCH(Z12,'DS2025'!$Y$5:$Y$15,1)):
INDEX('DS2025'!$Z$5:$Z$15,MATCH(Z12,'DS2025'!$Y$5:$Y$15,1)+1),
INDEX('DS2025'!$Y$5:$Y$15,MATCH(Z12,'DS2025'!$Y$5:$Y$15,1)):
INDEX('DS2025'!$Y$5:$Y$15,MATCH(Z12,'DS2025'!$Y$5:$Y$15,1)+1)),
IF($AA$4=Database!$A$11,
_xlfn.FORECAST.LINEAR(
Z12,
INDEX('DS2025'!$B$21:$B$35,MATCH(Z12,'DS2025'!$A$21:$A$35,1)):
INDEX('DS2025'!$B$21:$B$35,MATCH(Z12,'DS2025'!$A$21:$A$35,1)+1),
INDEX('DS2025'!$A$21:$A$35,MATCH(Z12,'DS2025'!$A$21:$A$35,1)):
INDEX('DS2025'!$A$21:$A$35,MATCH(Z12,'DS2025'!$A$21:$A$35,1)+1)),
IF($AA$4=Database!$A$12,
_xlfn.FORECAST.LINEAR(
Z12,
INDEX('DS2025'!$E$21:$E$35,MATCH(Z12,'DS2025'!$D$21:$D$35,1)):
INDEX('DS2025'!$E$21:$E$35,MATCH(Z12,'DS2025'!$D$21:$D$35,1)+1),
INDEX('DS2025'!$D$21:$D$35,MATCH(Z12,'DS2025'!$D$21:$D$35,1)):
INDEX('DS2025'!$D$21:$D$35,MATCH(Z12,'DS2025'!$D$21:$D$35,1)+1)),
IF($AA$4=Database!$A$13,
_xlfn.FORECAST.LINEAR(
Z12,
INDEX('DS2025'!$H$21:$H$35,MATCH(Z12,'DS2025'!$G$21:$G$35,1)):
INDEX('DS2025'!$H$21:$H$35,MATCH(Z12,'DS2025'!$G$21:$G$35,1)+1),
INDEX('DS2025'!$G$21:$G$35,MATCH(Z12,'DS2025'!$G$21:$G$35,1)):
INDEX('DS2025'!$G$21:$G$35,MATCH(Z12,'DS2025'!$G$21:$G$35,1)+1)),
IF($AA$4=Database!$A$14,
_xlfn.FORECAST.LINEAR(
Z12,
INDEX('DS2025'!$K$21:$K$35,MATCH(Z12,'DS2025'!$J$21:$J$35,1)):
INDEX('DS2025'!$K$21:$K$35,MATCH(Z12,'DS2025'!$J$21:$J$35,1)+1),
INDEX('DS2025'!$J$21:$J$35,MATCH(Z12,'DS2025'!$J$21:$J$35,1)):
INDEX('DS2025'!$J$21:$J$35,MATCH(Z12,'DS2025'!$J$21:$J$35,1)+1)),
IF($AA$4=Database!$A$15,
_xlfn.FORECAST.LINEAR(
Z12,
INDEX('DS2025'!$N$21:$N$35,MATCH(Z12,'DS2025'!$M$21:$M$35,1)):
INDEX('DS2025'!$N$21:$N$35,MATCH(Z12,'DS2025'!$M$21:$M$35,1)+1),
INDEX('DS2025'!$M$21:$M$35,MATCH(Z12,'DS2025'!$M$21:$M$35,1)):
INDEX('DS2025'!$M$21:$M$35,MATCH(Z12,'DS2025'!$M$21:$M$35,1)+1)),
IF($AA$4=Database!$A$16,
_xlfn.FORECAST.LINEAR(
Z12,
INDEX('DS2025'!$Q$21:$Q$35,MATCH(Z12,'DS2025'!$P$21:$P$35,1)):
INDEX('DS2025'!$Q$21:$Q$35,MATCH(Z12,'DS2025'!$P$21:$P$35,1)+1),
INDEX('DS2025'!$P$21:$P$35,MATCH(Z12,'DS2025'!$P$21:$P$35,1)):
INDEX('DS2025'!$P$21:$P$35,MATCH(Z12,'DS2025'!$P$21:$P$35,1)+1)),
IF($AA$4=Database!$A$17,
_xlfn.FORECAST.LINEAR(
Z12,
INDEX('DS2025'!$T$21:$T$35,MATCH(Z12,'DS2025'!$S$21:$S$35,1)):
INDEX('DS2025'!$T$21:$T$35,MATCH(Z12,'DS2025'!$S$21:$S$35,1)+1),
INDEX('DS2025'!$S$21:$S$35,MATCH(Z12,'DS2025'!$S$21:$S$35,1)):
INDEX('DS2025'!$S$21:$S$35,MATCH(Z12,'DS2025'!$S$21:$S$35,1)+1)),
IF($AA$4=Database!$A$18,
_xlfn.FORECAST.LINEAR(
Z12,
INDEX('DS2025'!$W$21:$W$35,MATCH(Z12,'DS2025'!$V$21:$V$35,1)):
INDEX('DS2025'!$W$21:$W$35,MATCH(Z12,'DS2025'!$V$21:$V$35,1)+1),
INDEX('DS2025'!$V$21:$V$35,MATCH(Z12,'DS2025'!$V$21:$V$35,1)):
INDEX('DS2025'!$V$21:$V$35,MATCH(Z12,'DS2025'!$V$21:$V$35,1)+1)),
IF($AA$4=Database!$A$19,
_xlfn.FORECAST.LINEAR(
Z12,
INDEX('DS2025'!$Z$21:$Z$35,MATCH(Z12,'DS2025'!$Y$21:$Y$35,1)):
INDEX('DS2025'!$Z$21:$Z$35,MATCH(Z12,'DS2025'!$Y$21:$Y$35,1)+1),
INDEX('DS2025'!$Y$21:$Y$35,MATCH(Z12,'DS2025'!$Y$21:$Y$35,1)):
INDEX('DS2025'!$Y$21:$Y$35,MATCH(Z12,'DS2025'!$Y$21:$Y$35,1)+1)),
IF($AA$4=Database!$A$20,
_xlfn.FORECAST.LINEAR(
Z12,
INDEX('DS2025'!$AC$21:$AC$35,MATCH(Z12,'DS2025'!$AB$21:$AB$35,1)):
INDEX('DS2025'!$AC$21:$AC$35,MATCH(Z12,'DS2025'!$AB$21:$AB$35,1)+1),
INDEX('DS2025'!$AB$21:$AB$35,MATCH(Z12,'DS2025'!$AB$21:$AB$35,1)):
INDEX('DS2025'!$AB$21:$AB$35,MATCH(Z12,'DS2025'!$AB$21:$AB$35,1)+1))
)))))))))))))))))))</f>
        <v>-0.36130725854829032</v>
      </c>
      <c r="AB12" s="97">
        <f t="shared" si="8"/>
        <v>119.2296927414517</v>
      </c>
      <c r="AC12" s="318">
        <f>'Data 110 C'!K13</f>
        <v>118</v>
      </c>
      <c r="AD12" s="42"/>
      <c r="AE12" s="42"/>
      <c r="AF12" s="42"/>
    </row>
    <row r="13" spans="1:61" ht="15" customHeight="1">
      <c r="A13" s="316">
        <v>7</v>
      </c>
      <c r="B13" s="316">
        <f>'Data 110 C'!B14</f>
        <v>119.732</v>
      </c>
      <c r="C13" s="98">
        <f>IF($C$4=Database!$A$2,
_xlfn.FORECAST.LINEAR(B13,
INDEX('DS2025'!$B$5:$B$15,MATCH(B13,'DS2025'!$A$5:$A$15,1)):
INDEX('DS2025'!$B$5:$B$15,MATCH(B13,'DS2025'!$A$5:$A$15,1)+1),
INDEX('DS2025'!$A$5:$A$15,MATCH(B13,'DS2025'!$A$5:$A$15,1)):
INDEX('DS2025'!$A$5:$A$15,MATCH(B13,'DS2025'!$A$5:$A$15,1)+1)),
IF($C$4=Database!$A$3,
_xlfn.FORECAST.LINEAR(B13,
INDEX('DS2025'!$E$5:$E$15,MATCH(B13,'DS2025'!$D$5:$D$15,1)):
INDEX('DS2025'!$E$5:$E$15,MATCH(B13,'DS2025'!$D$5:$D$15,1)+1),
INDEX('DS2025'!$D$5:$D$15,MATCH(B13,'DS2025'!$D$5:$D$15,1)):
INDEX('DS2025'!$D$5:$D$15,MATCH(B13,'DS2025'!$D$5:$D$15,1)+1)),
IF($C$4=Database!$A$4,
_xlfn.FORECAST.LINEAR(B13,
INDEX('DS2025'!$H$5:$H$15,MATCH(B13,'DS2025'!$G$5:$G$15,1)):
INDEX('DS2025'!$H$5:$H$15,MATCH(B13,'DS2025'!$G$5:$G$15,1)+1),
INDEX('DS2025'!$G$5:$G$15,MATCH(B13,'DS2025'!$G$5:$G$15,1)):
INDEX('DS2025'!$G$5:$G$15,MATCH(B13,'DS2025'!$G$5:$G$15,1)+1)),
IF($C$4=Database!$A$5,
_xlfn.FORECAST.LINEAR(B13,
INDEX('DS2025'!$K$5:$K$15,MATCH(B13,'DS2025'!$J$5:$J$15,1)):
INDEX('DS2025'!$K$5:$K$15,MATCH(B13,'DS2025'!$J$5:$J$15,1)+1),
INDEX('DS2025'!$J$5:$J$15,MATCH(B13,'DS2025'!$J$5:$J$15,1)):
INDEX('DS2025'!$J$5:$J$15,MATCH(B13,'DS2025'!$J$5:$J$15,1)+1)),
IF($C$4=Database!$A$6,
_xlfn.FORECAST.LINEAR(B13,
INDEX('DS2025'!$N$5:$N$15,MATCH(B13,'DS2025'!$M$5:$M$15,1)):
INDEX('DS2025'!$N$5:$N$15,MATCH(B13,'DS2025'!$M$5:$M$15,1)+1),
INDEX('DS2025'!$M$5:$M$15,MATCH(B13,'DS2025'!$M$5:$M$15,1)):
INDEX('DS2025'!$M$5:$M$15,MATCH(B13,'DS2025'!$M$5:$M$15,1)+1)),
IF($C$4=Database!$A$7,
_xlfn.FORECAST.LINEAR(B13,
INDEX('DS2025'!$Q$5:$Q$15,MATCH(B13,'DS2025'!$P$5:$P$15,1)):
INDEX('DS2025'!$Q$5:$Q$15,MATCH(B13,'DS2025'!$P$5:$P$15,1)+1),
INDEX('DS2025'!$P$5:$P$15,MATCH(B13,'DS2025'!$P$5:$P$15,1)):
INDEX('DS2025'!$P$5:$P$15,MATCH(B13,'DS2025'!$P$5:$P$15,1)+1)),
IF($C$4=Database!$A$8,
_xlfn.FORECAST.LINEAR(B13,
INDEX('DS2025'!$T$5:$T$15,MATCH(B13,'DS2025'!$S$5:$S$15,1)):
INDEX('DS2025'!$T$5:$T$15,MATCH(B13,'DS2025'!$S$5:$S$15,1)+1),
INDEX('DS2025'!$S$5:$S$15,MATCH(B13,'DS2025'!$S$5:$S$15,1)):
INDEX('DS2025'!$S$5:$S$15,MATCH(B13,'DS2025'!$S$5:$S$15,1)+1)),
IF($C$4=Database!$A$9,
_xlfn.FORECAST.LINEAR(B13,
INDEX('DS2025'!$W$5:$W$15,MATCH(B13,'DS2025'!$V$5:$V$15,1)):
INDEX('DS2025'!$W$5:$W$15,MATCH(B13,'DS2025'!$V$5:$V$15,1)+1),
INDEX('DS2025'!$V$5:$V$15,MATCH(B13,'DS2025'!$V$5:$V$15,1)):
INDEX('DS2025'!$V$5:$V$15,MATCH(B13,'DS2025'!$V$5:$V$15,1)+1)),
IF($C$4=Database!$A$10,
_xlfn.FORECAST.LINEAR(B13,
INDEX('DS2025'!$Z$5:$Z$15,MATCH(B13,'DS2025'!$Y$5:$Y$15,1)):
INDEX('DS2025'!$Z$5:$Z$15,MATCH(B13,'DS2025'!$Y$5:$Y$15,1)+1),
INDEX('DS2025'!$Y$5:$Y$15,MATCH(B13,'DS2025'!$Y$5:$Y$15,1)):
INDEX('DS2025'!$Y$5:$Y$15,MATCH(B13,'DS2025'!$Y$5:$Y$15,1)+1)),
IF($C$4=Database!$A$11,
_xlfn.FORECAST.LINEAR(
B13,
INDEX('DS2025'!$B$21:$B$35,MATCH(B13,'DS2025'!$A$21:$A$35,1)):
INDEX('DS2025'!$B$21:$B$35,MATCH(B13,'DS2025'!$A$21:$A$35,1)+1),
INDEX('DS2025'!$A$21:$A$35,MATCH(B13,'DS2025'!$A$21:$A$35,1)):
INDEX('DS2025'!$A$21:$A$35,MATCH(B13,'DS2025'!$A$21:$A$35,1)+1)),
IF($C$4=Database!$A$12,
_xlfn.FORECAST.LINEAR(
B13,
INDEX('DS2025'!$E$21:$E$35,MATCH(B13,'DS2025'!$D$21:$D$35,1)):
INDEX('DS2025'!$E$21:$E$35,MATCH(B13,'DS2025'!$D$21:$D$35,1)+1),
INDEX('DS2025'!$D$21:$D$35,MATCH(B13,'DS2025'!$D$21:$D$35,1)):
INDEX('DS2025'!$D$21:$D$35,MATCH(B13,'DS2025'!$D$21:$D$35,1)+1)),
IF($C$4=Database!$A$13,
_xlfn.FORECAST.LINEAR(
B13,
INDEX('DS2025'!$H$21:$H$35,MATCH(B13,'DS2025'!$G$21:$G$35,1)):
INDEX('DS2025'!$H$21:$H$35,MATCH(B13,'DS2025'!$G$21:$G$35,1)+1),
INDEX('DS2025'!$G$21:$G$35,MATCH(B13,'DS2025'!$G$21:$G$35,1)):
INDEX('DS2025'!$G$21:$G$35,MATCH(B13,'DS2025'!$G$21:$G$35,1)+1)),
IF($C$4=Database!$A$14,
_xlfn.FORECAST.LINEAR(
B13,
INDEX('DS2025'!$K$21:$K$35,MATCH(B13,'DS2025'!$J$21:$J$35,1)):
INDEX('DS2025'!$K$21:$K$35,MATCH(B13,'DS2025'!$J$21:$J$35,1)+1),
INDEX('DS2025'!$J$21:$J$35,MATCH(B13,'DS2025'!$J$21:$J$35,1)):
INDEX('DS2025'!$J$21:$J$35,MATCH(B13,'DS2025'!$J$21:$J$35,1)+1)),
IF($C$4=Database!$A$15,
_xlfn.FORECAST.LINEAR(
B13,
INDEX('DS2025'!$N$21:$N$35,MATCH(B13,'DS2025'!$M$21:$M$35,1)):
INDEX('DS2025'!$N$21:$N$35,MATCH(B13,'DS2025'!$M$21:$M$35,1)+1),
INDEX('DS2025'!$M$21:$M$35,MATCH(B13,'DS2025'!$M$21:$M$35,1)):
INDEX('DS2025'!$M$21:$M$35,MATCH(B13,'DS2025'!$M$21:$M$35,1)+1)),
IF($C$4=Database!$A$16,
_xlfn.FORECAST.LINEAR(
B13,
INDEX('DS2025'!$Q$21:$Q$35,MATCH(B13,'DS2025'!$P$21:$P$35,1)):
INDEX('DS2025'!$Q$21:$Q$35,MATCH(B13,'DS2025'!$P$21:$P$35,1)+1),
INDEX('DS2025'!$P$21:$P$35,MATCH(B13,'DS2025'!$P$21:$P$35,1)):
INDEX('DS2025'!$P$21:$P$35,MATCH(B13,'DS2025'!$P$21:$P$35,1)+1)),
IF($C$4=Database!$A$17,
_xlfn.FORECAST.LINEAR(
B13,
INDEX('DS2025'!$T$21:$T$35,MATCH(B13,'DS2025'!$S$21:$S$35,1)):
INDEX('DS2025'!$T$21:$T$35,MATCH(B13,'DS2025'!$S$21:$S$35,1)+1),
INDEX('DS2025'!$S$21:$S$35,MATCH(B13,'DS2025'!$S$21:$S$35,1)):
INDEX('DS2025'!$S$21:$S$35,MATCH(B13,'DS2025'!$S$21:$S$35,1)+1)),
IF($C$4=Database!$A$18,
_xlfn.FORECAST.LINEAR(
B13,
INDEX('DS2025'!$W$21:$W$35,MATCH(B13,'DS2025'!$V$21:$V$35,1)):
INDEX('DS2025'!$W$21:$W$35,MATCH(B13,'DS2025'!$V$21:$V$35,1)+1),
INDEX('DS2025'!$V$21:$V$35,MATCH(B13,'DS2025'!$V$21:$V$35,1)):
INDEX('DS2025'!$V$21:$V$35,MATCH(B13,'DS2025'!$V$21:$V$35,1)+1)),
IF($C$4=Database!$A$19,
_xlfn.FORECAST.LINEAR(
B13,
INDEX('DS2025'!$Z$21:$Z$35,MATCH(B13,'DS2025'!$Y$21:$Y$35,1)):
INDEX('DS2025'!$Z$21:$Z$35,MATCH(B13,'DS2025'!$Y$21:$Y$35,1)+1),
INDEX('DS2025'!$Y$21:$Y$35,MATCH(B13,'DS2025'!$Y$21:$Y$35,1)):
INDEX('DS2025'!$Y$21:$Y$35,MATCH(B13,'DS2025'!$Y$21:$Y$35,1)+1)),
IF($C$4=Database!$A$20,
_xlfn.FORECAST.LINEAR(
B13,
INDEX('DS2025'!$AC$21:$AC$35,MATCH(B13,'DS2025'!$AB$21:$AB$35,1)):
INDEX('DS2025'!$AC$21:$AC$35,MATCH(B13,'DS2025'!$AB$21:$AB$35,1)+1),
INDEX('DS2025'!$AB$21:$AB$35,MATCH(B13,'DS2025'!$AB$21:$AB$35,1)):
INDEX('DS2025'!$AB$21:$AB$35,MATCH(B13,'DS2025'!$AB$21:$AB$35,1)+1))
)))))))))))))))))))</f>
        <v>-0.36132417516496695</v>
      </c>
      <c r="D13" s="98">
        <f t="shared" si="0"/>
        <v>119.37067582483503</v>
      </c>
      <c r="E13" s="98">
        <f>'Data 110 C'!C14</f>
        <v>120.86799999999999</v>
      </c>
      <c r="F13" s="98">
        <f>IF($F$4=Database!$A$2,
_xlfn.FORECAST.LINEAR(E13,
INDEX('DS2025'!$B$5:$B$15,MATCH(E13,'DS2025'!$A$5:$A$15,1)):
INDEX('DS2025'!$B$5:$B$15,MATCH(E13,'DS2025'!$A$5:$A$15,1)+1),
INDEX('DS2025'!$A$5:$A$15,MATCH(E13,'DS2025'!$A$5:$A$15,1)):
INDEX('DS2025'!$A$5:$A$15,MATCH(E13,'DS2025'!$A$5:$A$15,1)+1)),
IF($F$4=Database!$A$3,
_xlfn.FORECAST.LINEAR(E13,
INDEX('DS2025'!$E$5:$E$15,MATCH(E13,'DS2025'!$D$5:$D$15,1)):
INDEX('DS2025'!$E$5:$E$15,MATCH(E13,'DS2025'!$D$5:$D$15,1)+1),
INDEX('DS2025'!$D$5:$D$15,MATCH(E13,'DS2025'!$D$5:$D$15,1)):
INDEX('DS2025'!$D$5:$D$15,MATCH(E13,'DS2025'!$D$5:$D$15,1)+1)),
IF($F$4=Database!$A$4,
_xlfn.FORECAST.LINEAR(E13,
INDEX('DS2025'!$H$5:$H$15,MATCH(E13,'DS2025'!$G$5:$G$15,1)):
INDEX('DS2025'!$H$5:$H$15,MATCH(E13,'DS2025'!$G$5:$G$15,1)+1),
INDEX('DS2025'!$G$5:$G$15,MATCH(E13,'DS2025'!$G$5:$G$15,1)):
INDEX('DS2025'!$G$5:$G$15,MATCH(E13,'DS2025'!$G$5:$G$15,1)+1)),
IF($F$4=Database!$A$5,
_xlfn.FORECAST.LINEAR(E13,
INDEX('DS2025'!$K$5:$K$15,MATCH(E13,'DS2025'!$J$5:$J$15,1)):
INDEX('DS2025'!$K$5:$K$15,MATCH(E13,'DS2025'!$J$5:$J$15,1)+1),
INDEX('DS2025'!$J$5:$J$15,MATCH(E13,'DS2025'!$J$5:$J$15,1)):
INDEX('DS2025'!$J$5:$J$15,MATCH(E13,'DS2025'!$J$5:$J$15,1)+1)),
IF($F$4=Database!$A$6,
_xlfn.FORECAST.LINEAR(E13,
INDEX('DS2025'!$N$5:$N$15,MATCH(E13,'DS2025'!$M$5:$M$15,1)):
INDEX('DS2025'!$N$5:$N$15,MATCH(E13,'DS2025'!$M$5:$M$15,1)+1),
INDEX('DS2025'!$M$5:$M$15,MATCH(E13,'DS2025'!$M$5:$M$15,1)):
INDEX('DS2025'!$M$5:$M$15,MATCH(E13,'DS2025'!$M$5:$M$15,1)+1)),
IF($F$4=Database!$A$7,
_xlfn.FORECAST.LINEAR(E13,
INDEX('DS2025'!$Q$5:$Q$15,MATCH(E13,'DS2025'!$P$5:$P$15,1)):
INDEX('DS2025'!$Q$5:$Q$15,MATCH(E13,'DS2025'!$P$5:$P$15,1)+1),
INDEX('DS2025'!$P$5:$P$15,MATCH(E13,'DS2025'!$P$5:$P$15,1)):
INDEX('DS2025'!$P$5:$P$15,MATCH(E13,'DS2025'!$P$5:$P$15,1)+1)),
IF($F$4=Database!$A$8,
_xlfn.FORECAST.LINEAR(E13,
INDEX('DS2025'!$T$5:$T$15,MATCH(E13,'DS2025'!$S$5:$S$15,1)):
INDEX('DS2025'!$T$5:$T$15,MATCH(E13,'DS2025'!$S$5:$S$15,1)+1),
INDEX('DS2025'!$S$5:$S$15,MATCH(E13,'DS2025'!$S$5:$S$15,1)):
INDEX('DS2025'!$S$5:$S$15,MATCH(E13,'DS2025'!$S$5:$S$15,1)+1)),
IF($F$4=Database!$A$9,
_xlfn.FORECAST.LINEAR(E13,
INDEX('DS2025'!$W$5:$W$15,MATCH(E13,'DS2025'!$V$5:$V$15,1)):
INDEX('DS2025'!$W$5:$W$15,MATCH(E13,'DS2025'!$V$5:$V$15,1)+1),
INDEX('DS2025'!$V$5:$V$15,MATCH(E13,'DS2025'!$V$5:$V$15,1)):
INDEX('DS2025'!$V$5:$V$15,MATCH(E13,'DS2025'!$V$5:$V$15,1)+1)),
IF($F$4=Database!$A$10,
_xlfn.FORECAST.LINEAR(E13,
INDEX('DS2025'!$Z$5:$Z$15,MATCH(E13,'DS2025'!$Y$5:$Y$15,1)):
INDEX('DS2025'!$Z$5:$Z$15,MATCH(E13,'DS2025'!$Y$5:$Y$15,1)+1),
INDEX('DS2025'!$Y$5:$Y$15,MATCH(E13,'DS2025'!$Y$5:$Y$15,1)):
INDEX('DS2025'!$Y$5:$Y$15,MATCH(E13,'DS2025'!$Y$5:$Y$15,1)+1)),
IF($F$4=Database!$A$11,
_xlfn.FORECAST.LINEAR(
E13,
INDEX('DS2025'!$B$21:$B$35,MATCH(E13,'DS2025'!$A$21:$A$35,1)):
INDEX('DS2025'!$B$21:$B$35,MATCH(E13,'DS2025'!$A$21:$A$35,1)+1),
INDEX('DS2025'!$A$21:$A$35,MATCH(E13,'DS2025'!$A$21:$A$35,1)):
INDEX('DS2025'!$A$21:$A$35,MATCH(E13,'DS2025'!$A$21:$A$35,1)+1)),
IF($F$4=Database!$A$12,
_xlfn.FORECAST.LINEAR(
E13,
INDEX('DS2025'!$E$21:$E$35,MATCH(E13,'DS2025'!$D$21:$D$35,1)):
INDEX('DS2025'!$E$21:$E$35,MATCH(E13,'DS2025'!$D$21:$D$35,1)+1),
INDEX('DS2025'!$D$21:$D$35,MATCH(E13,'DS2025'!$D$21:$D$35,1)):
INDEX('DS2025'!$D$21:$D$35,MATCH(E13,'DS2025'!$D$21:$D$35,1)+1)),
IF($F$4=Database!$A$13,
_xlfn.FORECAST.LINEAR(
E13,
INDEX('DS2025'!$H$21:$H$35,MATCH(E13,'DS2025'!$G$21:$G$35,1)):
INDEX('DS2025'!$H$21:$H$35,MATCH(E13,'DS2025'!$G$21:$G$35,1)+1),
INDEX('DS2025'!$G$21:$G$35,MATCH(E13,'DS2025'!$G$21:$G$35,1)):
INDEX('DS2025'!$G$21:$G$35,MATCH(E13,'DS2025'!$G$21:$G$35,1)+1)),
IF($F$4=Database!$A$14,
_xlfn.FORECAST.LINEAR(
E13,
INDEX('DS2025'!$K$21:$K$35,MATCH(E13,'DS2025'!$J$21:$J$35,1)):
INDEX('DS2025'!$K$21:$K$35,MATCH(E13,'DS2025'!$J$21:$J$35,1)+1),
INDEX('DS2025'!$J$21:$J$35,MATCH(E13,'DS2025'!$J$21:$J$35,1)):
INDEX('DS2025'!$J$21:$J$35,MATCH(E13,'DS2025'!$J$21:$J$35,1)+1)),
IF($F$4=Database!$A$15,
_xlfn.FORECAST.LINEAR(
E13,
INDEX('DS2025'!$N$21:$N$35,MATCH(E13,'DS2025'!$M$21:$M$35,1)):
INDEX('DS2025'!$N$21:$N$35,MATCH(E13,'DS2025'!$M$21:$M$35,1)+1),
INDEX('DS2025'!$M$21:$M$35,MATCH(E13,'DS2025'!$M$21:$M$35,1)):
INDEX('DS2025'!$M$21:$M$35,MATCH(E13,'DS2025'!$M$21:$M$35,1)+1)),
IF($F$4=Database!$A$16,
_xlfn.FORECAST.LINEAR(
E13,
INDEX('DS2025'!$Q$21:$Q$35,MATCH(E13,'DS2025'!$P$21:$P$35,1)):
INDEX('DS2025'!$Q$21:$Q$35,MATCH(E13,'DS2025'!$P$21:$P$35,1)+1),
INDEX('DS2025'!$P$21:$P$35,MATCH(E13,'DS2025'!$P$21:$P$35,1)):
INDEX('DS2025'!$P$21:$P$35,MATCH(E13,'DS2025'!$P$21:$P$35,1)+1)),
IF($F$4=Database!$A$17,
_xlfn.FORECAST.LINEAR(
E13,
INDEX('DS2025'!$T$21:$T$35,MATCH(E13,'DS2025'!$S$21:$S$35,1)):
INDEX('DS2025'!$T$21:$T$35,MATCH(E13,'DS2025'!$S$21:$S$35,1)+1),
INDEX('DS2025'!$S$21:$S$35,MATCH(E13,'DS2025'!$S$21:$S$35,1)):
INDEX('DS2025'!$S$21:$S$35,MATCH(E13,'DS2025'!$S$21:$S$35,1)+1)),
IF($F$4=Database!$A$18,
_xlfn.FORECAST.LINEAR(
E13,
INDEX('DS2025'!$W$21:$W$35,MATCH(E13,'DS2025'!$V$21:$V$35,1)):
INDEX('DS2025'!$W$21:$W$35,MATCH(E13,'DS2025'!$V$21:$V$35,1)+1),
INDEX('DS2025'!$V$21:$V$35,MATCH(E13,'DS2025'!$V$21:$V$35,1)):
INDEX('DS2025'!$V$21:$V$35,MATCH(E13,'DS2025'!$V$21:$V$35,1)+1)),
IF($F$4=Database!$A$19,
_xlfn.FORECAST.LINEAR(
E13,
INDEX('DS2025'!$Z$21:$Z$35,MATCH(E13,'DS2025'!$Y$21:$Y$35,1)):
INDEX('DS2025'!$Z$21:$Z$35,MATCH(E13,'DS2025'!$Y$21:$Y$35,1)+1),
INDEX('DS2025'!$Y$21:$Y$35,MATCH(E13,'DS2025'!$Y$21:$Y$35,1)):
INDEX('DS2025'!$Y$21:$Y$35,MATCH(E13,'DS2025'!$Y$21:$Y$35,1)+1)),
IF($F$4=Database!$A$20,
_xlfn.FORECAST.LINEAR(
E13,
INDEX('DS2025'!$AC$21:$AC$35,MATCH(E13,'DS2025'!$AB$21:$AB$35,1)):
INDEX('DS2025'!$AC$21:$AC$35,MATCH(E13,'DS2025'!$AB$21:$AB$35,1)+1),
INDEX('DS2025'!$AB$21:$AB$35,MATCH(E13,'DS2025'!$AB$21:$AB$35,1)):
INDEX('DS2025'!$AB$21:$AB$35,MATCH(E13,'DS2025'!$AB$21:$AB$35,1)+1))
)))))))))))))))))))</f>
        <v>-0.36146046790641867</v>
      </c>
      <c r="G13" s="98">
        <f t="shared" si="1"/>
        <v>120.50653953209357</v>
      </c>
      <c r="H13" s="98">
        <f>'Data 110 C'!D14</f>
        <v>119.358</v>
      </c>
      <c r="I13" s="98">
        <f>IF($I$4=Database!$A$2,
_xlfn.FORECAST.LINEAR(H13,
INDEX('DS2025'!$B$5:$B$15,MATCH(H13,'DS2025'!$A$5:$A$15,1)):
INDEX('DS2025'!$B$5:$B$15,MATCH(H13,'DS2025'!$A$5:$A$15,1)+1),
INDEX('DS2025'!$A$5:$A$15,MATCH(H13,'DS2025'!$A$5:$A$15,1)):
INDEX('DS2025'!$A$5:$A$15,MATCH(H13,'DS2025'!$A$5:$A$15,1)+1)),
IF($I$4=Database!$A$3,
_xlfn.FORECAST.LINEAR(H13,
INDEX('DS2025'!$E$5:$E$15,MATCH(H13,'DS2025'!$D$5:$D$15,1)):
INDEX('DS2025'!$E$5:$E$15,MATCH(H13,'DS2025'!$D$5:$D$15,1)+1),
INDEX('DS2025'!$D$5:$D$15,MATCH(H13,'DS2025'!$D$5:$D$15,1)):
INDEX('DS2025'!$D$5:$D$15,MATCH(H13,'DS2025'!$D$5:$D$15,1)+1)),
IF($I$4=Database!$A$4,
_xlfn.FORECAST.LINEAR(H13,
INDEX('DS2025'!$H$5:$H$15,MATCH(H13,'DS2025'!$G$5:$G$15,1)):
INDEX('DS2025'!$H$5:$H$15,MATCH(H13,'DS2025'!$G$5:$G$15,1)+1),
INDEX('DS2025'!$G$5:$G$15,MATCH(H13,'DS2025'!$G$5:$G$15,1)):
INDEX('DS2025'!$G$5:$G$15,MATCH(H13,'DS2025'!$G$5:$G$15,1)+1)),
IF($I$4=Database!$A$5,
_xlfn.FORECAST.LINEAR(H13,
INDEX('DS2025'!$K$5:$K$15,MATCH(H13,'DS2025'!$J$5:$J$15,1)):
INDEX('DS2025'!$K$5:$K$15,MATCH(H13,'DS2025'!$J$5:$J$15,1)+1),
INDEX('DS2025'!$J$5:$J$15,MATCH(H13,'DS2025'!$J$5:$J$15,1)):
INDEX('DS2025'!$J$5:$J$15,MATCH(H13,'DS2025'!$J$5:$J$15,1)+1)),
IF($I$4=Database!$A$6,
_xlfn.FORECAST.LINEAR(H13,
INDEX('DS2025'!$N$5:$N$15,MATCH(H13,'DS2025'!$M$5:$M$15,1)):
INDEX('DS2025'!$N$5:$N$15,MATCH(H13,'DS2025'!$M$5:$M$15,1)+1),
INDEX('DS2025'!$M$5:$M$15,MATCH(H13,'DS2025'!$M$5:$M$15,1)):
INDEX('DS2025'!$M$5:$M$15,MATCH(H13,'DS2025'!$M$5:$M$15,1)+1)),
IF($I$4=Database!$A$7,
_xlfn.FORECAST.LINEAR(H13,
INDEX('DS2025'!$Q$5:$Q$15,MATCH(H13,'DS2025'!$P$5:$P$15,1)):
INDEX('DS2025'!$Q$5:$Q$15,MATCH(H13,'DS2025'!$P$5:$P$15,1)+1),
INDEX('DS2025'!$P$5:$P$15,MATCH(H13,'DS2025'!$P$5:$P$15,1)):
INDEX('DS2025'!$P$5:$P$15,MATCH(H13,'DS2025'!$P$5:$P$15,1)+1)),
IF($I$4=Database!$A$8,
_xlfn.FORECAST.LINEAR(H13,
INDEX('DS2025'!$T$5:$T$15,MATCH(H13,'DS2025'!$S$5:$S$15,1)):
INDEX('DS2025'!$T$5:$T$15,MATCH(H13,'DS2025'!$S$5:$S$15,1)+1),
INDEX('DS2025'!$S$5:$S$15,MATCH(H13,'DS2025'!$S$5:$S$15,1)):
INDEX('DS2025'!$S$5:$S$15,MATCH(H13,'DS2025'!$S$5:$S$15,1)+1)),
IF($I$4=Database!$A$9,
_xlfn.FORECAST.LINEAR(H13,
INDEX('DS2025'!$W$5:$W$15,MATCH(H13,'DS2025'!$V$5:$V$15,1)):
INDEX('DS2025'!$W$5:$W$15,MATCH(H13,'DS2025'!$V$5:$V$15,1)+1),
INDEX('DS2025'!$V$5:$V$15,MATCH(H13,'DS2025'!$V$5:$V$15,1)):
INDEX('DS2025'!$V$5:$V$15,MATCH(H13,'DS2025'!$V$5:$V$15,1)+1)),
IF($I$4=Database!$A$10,
_xlfn.FORECAST.LINEAR(H13,
INDEX('DS2025'!$Z$5:$Z$15,MATCH(H13,'DS2025'!$Y$5:$Y$15,1)):
INDEX('DS2025'!$Z$5:$Z$15,MATCH(H13,'DS2025'!$Y$5:$Y$15,1)+1),
INDEX('DS2025'!$Y$5:$Y$15,MATCH(H13,'DS2025'!$Y$5:$Y$15,1)):
INDEX('DS2025'!$Y$5:$Y$15,MATCH(H13,'DS2025'!$Y$5:$Y$15,1)+1)),
IF($I$4=Database!$A$11,
_xlfn.FORECAST.LINEAR(
H13,
INDEX('DS2025'!$B$21:$B$35,MATCH(H13,'DS2025'!$A$21:$A$35,1)):
INDEX('DS2025'!$B$21:$B$35,MATCH(H13,'DS2025'!$A$21:$A$35,1)+1),
INDEX('DS2025'!$A$21:$A$35,MATCH(H13,'DS2025'!$A$21:$A$35,1)):
INDEX('DS2025'!$A$21:$A$35,MATCH(H13,'DS2025'!$A$21:$A$35,1)+1)),
IF($I$4=Database!$A$12,
_xlfn.FORECAST.LINEAR(
H13,
INDEX('DS2025'!$E$21:$E$35,MATCH(H13,'DS2025'!$D$21:$D$35,1)):
INDEX('DS2025'!$E$21:$E$35,MATCH(H13,'DS2025'!$D$21:$D$35,1)+1),
INDEX('DS2025'!$D$21:$D$35,MATCH(H13,'DS2025'!$D$21:$D$35,1)):
INDEX('DS2025'!$D$21:$D$35,MATCH(H13,'DS2025'!$D$21:$D$35,1)+1)),
IF($I$4=Database!$A$13,
_xlfn.FORECAST.LINEAR(
H13,
INDEX('DS2025'!$H$21:$H$35,MATCH(H13,'DS2025'!$G$21:$G$35,1)):
INDEX('DS2025'!$H$21:$H$35,MATCH(H13,'DS2025'!$G$21:$G$35,1)+1),
INDEX('DS2025'!$G$21:$G$35,MATCH(H13,'DS2025'!$G$21:$G$35,1)):
INDEX('DS2025'!$G$21:$G$35,MATCH(H13,'DS2025'!$G$21:$G$35,1)+1)),
IF($I$4=Database!$A$14,
_xlfn.FORECAST.LINEAR(
H13,
INDEX('DS2025'!$K$21:$K$35,MATCH(H13,'DS2025'!$J$21:$J$35,1)):
INDEX('DS2025'!$K$21:$K$35,MATCH(H13,'DS2025'!$J$21:$J$35,1)+1),
INDEX('DS2025'!$J$21:$J$35,MATCH(H13,'DS2025'!$J$21:$J$35,1)):
INDEX('DS2025'!$J$21:$J$35,MATCH(H13,'DS2025'!$J$21:$J$35,1)+1)),
IF($I$4=Database!$A$15,
_xlfn.FORECAST.LINEAR(
H13,
INDEX('DS2025'!$N$21:$N$35,MATCH(H13,'DS2025'!$M$21:$M$35,1)):
INDEX('DS2025'!$N$21:$N$35,MATCH(H13,'DS2025'!$M$21:$M$35,1)+1),
INDEX('DS2025'!$M$21:$M$35,MATCH(H13,'DS2025'!$M$21:$M$35,1)):
INDEX('DS2025'!$M$21:$M$35,MATCH(H13,'DS2025'!$M$21:$M$35,1)+1)),
IF($I$4=Database!$A$16,
_xlfn.FORECAST.LINEAR(
H13,
INDEX('DS2025'!$Q$21:$Q$35,MATCH(H13,'DS2025'!$P$21:$P$35,1)):
INDEX('DS2025'!$Q$21:$Q$35,MATCH(H13,'DS2025'!$P$21:$P$35,1)+1),
INDEX('DS2025'!$P$21:$P$35,MATCH(H13,'DS2025'!$P$21:$P$35,1)):
INDEX('DS2025'!$P$21:$P$35,MATCH(H13,'DS2025'!$P$21:$P$35,1)+1)),
IF($I$4=Database!$A$17,
_xlfn.FORECAST.LINEAR(
H13,
INDEX('DS2025'!$T$21:$T$35,MATCH(H13,'DS2025'!$S$21:$S$35,1)):
INDEX('DS2025'!$T$21:$T$35,MATCH(H13,'DS2025'!$S$21:$S$35,1)+1),
INDEX('DS2025'!$S$21:$S$35,MATCH(H13,'DS2025'!$S$21:$S$35,1)):
INDEX('DS2025'!$S$21:$S$35,MATCH(H13,'DS2025'!$S$21:$S$35,1)+1)),
IF($I$4=Database!$A$18,
_xlfn.FORECAST.LINEAR(
H13,
INDEX('DS2025'!$W$21:$W$35,MATCH(H13,'DS2025'!$V$21:$V$35,1)):
INDEX('DS2025'!$W$21:$W$35,MATCH(H13,'DS2025'!$V$21:$V$35,1)+1),
INDEX('DS2025'!$V$21:$V$35,MATCH(H13,'DS2025'!$V$21:$V$35,1)):
INDEX('DS2025'!$V$21:$V$35,MATCH(H13,'DS2025'!$V$21:$V$35,1)+1)),
IF($I$4=Database!$A$19,
_xlfn.FORECAST.LINEAR(
H13,
INDEX('DS2025'!$Z$21:$Z$35,MATCH(H13,'DS2025'!$Y$21:$Y$35,1)):
INDEX('DS2025'!$Z$21:$Z$35,MATCH(H13,'DS2025'!$Y$21:$Y$35,1)+1),
INDEX('DS2025'!$Y$21:$Y$35,MATCH(H13,'DS2025'!$Y$21:$Y$35,1)):
INDEX('DS2025'!$Y$21:$Y$35,MATCH(H13,'DS2025'!$Y$21:$Y$35,1)+1)),
IF($I$4=Database!$A$20,
_xlfn.FORECAST.LINEAR(
H13,
INDEX('DS2025'!$AC$21:$AC$35,MATCH(H13,'DS2025'!$AB$21:$AB$35,1)):
INDEX('DS2025'!$AC$21:$AC$35,MATCH(H13,'DS2025'!$AB$21:$AB$35,1)+1),
INDEX('DS2025'!$AB$21:$AB$35,MATCH(H13,'DS2025'!$AB$21:$AB$35,1)):
INDEX('DS2025'!$AB$21:$AB$35,MATCH(H13,'DS2025'!$AB$21:$AB$35,1)+1))
)))))))))))))))))))</f>
        <v>-0.26169881536436523</v>
      </c>
      <c r="J13" s="98">
        <f t="shared" si="2"/>
        <v>119.09630118463564</v>
      </c>
      <c r="K13" s="98">
        <f>'Data 110 C'!E14</f>
        <v>119.91200000000001</v>
      </c>
      <c r="L13" s="98">
        <f>IF($L$4=Database!$A$2,
_xlfn.FORECAST.LINEAR(K13,
INDEX('DS2025'!$B$5:$B$15,MATCH(K13,'DS2025'!$A$5:$A$15,1)):
INDEX('DS2025'!$B$5:$B$15,MATCH(K13,'DS2025'!$A$5:$A$15,1)+1),
INDEX('DS2025'!$A$5:$A$15,MATCH(K13,'DS2025'!$A$5:$A$15,1)):
INDEX('DS2025'!$A$5:$A$15,MATCH(K13,'DS2025'!$A$5:$A$15,1)+1)),
IF($L$4=Database!$A$3,
_xlfn.FORECAST.LINEAR(K13,
INDEX('DS2025'!$E$5:$E$15,MATCH(K13,'DS2025'!$D$5:$D$15,1)):
INDEX('DS2025'!$E$5:$E$15,MATCH(K13,'DS2025'!$D$5:$D$15,1)+1),
INDEX('DS2025'!$D$5:$D$15,MATCH(K13,'DS2025'!$D$5:$D$15,1)):
INDEX('DS2025'!$D$5:$D$15,MATCH(K13,'DS2025'!$D$5:$D$15,1)+1)),
IF($L$4=Database!$A$4,
_xlfn.FORECAST.LINEAR(K13,
INDEX('DS2025'!$H$5:$H$15,MATCH(K13,'DS2025'!$G$5:$G$15,1)):
INDEX('DS2025'!$H$5:$H$15,MATCH(K13,'DS2025'!$G$5:$G$15,1)+1),
INDEX('DS2025'!$G$5:$G$15,MATCH(K13,'DS2025'!$G$5:$G$15,1)):
INDEX('DS2025'!$G$5:$G$15,MATCH(K13,'DS2025'!$G$5:$G$15,1)+1)),
IF($L$4=Database!$A$5,
_xlfn.FORECAST.LINEAR(K13,
INDEX('DS2025'!$K$5:$K$15,MATCH(K13,'DS2025'!$J$5:$J$15,1)):
INDEX('DS2025'!$K$5:$K$15,MATCH(K13,'DS2025'!$J$5:$J$15,1)+1),
INDEX('DS2025'!$J$5:$J$15,MATCH(K13,'DS2025'!$J$5:$J$15,1)):
INDEX('DS2025'!$J$5:$J$15,MATCH(K13,'DS2025'!$J$5:$J$15,1)+1)),
IF($L$4=Database!$A$6,
_xlfn.FORECAST.LINEAR(K13,
INDEX('DS2025'!$N$5:$N$15,MATCH(K13,'DS2025'!$M$5:$M$15,1)):
INDEX('DS2025'!$N$5:$N$15,MATCH(K13,'DS2025'!$M$5:$M$15,1)+1),
INDEX('DS2025'!$M$5:$M$15,MATCH(K13,'DS2025'!$M$5:$M$15,1)):
INDEX('DS2025'!$M$5:$M$15,MATCH(K13,'DS2025'!$M$5:$M$15,1)+1)),
IF($L$4=Database!$A$7,
_xlfn.FORECAST.LINEAR(K13,
INDEX('DS2025'!$Q$5:$Q$15,MATCH(K13,'DS2025'!$P$5:$P$15,1)):
INDEX('DS2025'!$Q$5:$Q$15,MATCH(K13,'DS2025'!$P$5:$P$15,1)+1),
INDEX('DS2025'!$P$5:$P$15,MATCH(K13,'DS2025'!$P$5:$P$15,1)):
INDEX('DS2025'!$P$5:$P$15,MATCH(K13,'DS2025'!$P$5:$P$15,1)+1)),
IF($L$4=Database!$A$8,
_xlfn.FORECAST.LINEAR(K13,
INDEX('DS2025'!$T$5:$T$15,MATCH(K13,'DS2025'!$S$5:$S$15,1)):
INDEX('DS2025'!$T$5:$T$15,MATCH(K13,'DS2025'!$S$5:$S$15,1)+1),
INDEX('DS2025'!$S$5:$S$15,MATCH(K13,'DS2025'!$S$5:$S$15,1)):
INDEX('DS2025'!$S$5:$S$15,MATCH(K13,'DS2025'!$S$5:$S$15,1)+1)),
IF($L$4=Database!$A$9,
_xlfn.FORECAST.LINEAR(K13,
INDEX('DS2025'!$W$5:$W$15,MATCH(K13,'DS2025'!$V$5:$V$15,1)):
INDEX('DS2025'!$W$5:$W$15,MATCH(K13,'DS2025'!$V$5:$V$15,1)+1),
INDEX('DS2025'!$V$5:$V$15,MATCH(K13,'DS2025'!$V$5:$V$15,1)):
INDEX('DS2025'!$V$5:$V$15,MATCH(K13,'DS2025'!$V$5:$V$15,1)+1)),
IF($L$4=Database!$A$10,
_xlfn.FORECAST.LINEAR(K13,
INDEX('DS2025'!$Z$5:$Z$15,MATCH(K13,'DS2025'!$Y$5:$Y$15,1)):
INDEX('DS2025'!$Z$5:$Z$15,MATCH(K13,'DS2025'!$Y$5:$Y$15,1)+1),
INDEX('DS2025'!$Y$5:$Y$15,MATCH(K13,'DS2025'!$Y$5:$Y$15,1)):
INDEX('DS2025'!$Y$5:$Y$15,MATCH(K13,'DS2025'!$Y$5:$Y$15,1)+1)),
IF($L$4=Database!$A$11,
_xlfn.FORECAST.LINEAR(
K13,
INDEX('DS2025'!$B$21:$B$35,MATCH(K13,'DS2025'!$A$21:$A$35,1)):
INDEX('DS2025'!$B$21:$B$35,MATCH(K13,'DS2025'!$A$21:$A$35,1)+1),
INDEX('DS2025'!$A$21:$A$35,MATCH(K13,'DS2025'!$A$21:$A$35,1)):
INDEX('DS2025'!$A$21:$A$35,MATCH(K13,'DS2025'!$A$21:$A$35,1)+1)),
IF($L$4=Database!$A$12,
_xlfn.FORECAST.LINEAR(
K13,
INDEX('DS2025'!$E$21:$E$35,MATCH(K13,'DS2025'!$D$21:$D$35,1)):
INDEX('DS2025'!$E$21:$E$35,MATCH(K13,'DS2025'!$D$21:$D$35,1)+1),
INDEX('DS2025'!$D$21:$D$35,MATCH(K13,'DS2025'!$D$21:$D$35,1)):
INDEX('DS2025'!$D$21:$D$35,MATCH(K13,'DS2025'!$D$21:$D$35,1)+1)),
IF($L$4=Database!$A$13,
_xlfn.FORECAST.LINEAR(
K13,
INDEX('DS2025'!$H$21:$H$35,MATCH(K13,'DS2025'!$G$21:$G$35,1)):
INDEX('DS2025'!$H$21:$H$35,MATCH(K13,'DS2025'!$G$21:$G$35,1)+1),
INDEX('DS2025'!$G$21:$G$35,MATCH(K13,'DS2025'!$G$21:$G$35,1)):
INDEX('DS2025'!$G$21:$G$35,MATCH(K13,'DS2025'!$G$21:$G$35,1)+1)),
IF($L$4=Database!$A$14,
_xlfn.FORECAST.LINEAR(
K13,
INDEX('DS2025'!$K$21:$K$35,MATCH(K13,'DS2025'!$J$21:$J$35,1)):
INDEX('DS2025'!$K$21:$K$35,MATCH(K13,'DS2025'!$J$21:$J$35,1)+1),
INDEX('DS2025'!$J$21:$J$35,MATCH(K13,'DS2025'!$J$21:$J$35,1)):
INDEX('DS2025'!$J$21:$J$35,MATCH(K13,'DS2025'!$J$21:$J$35,1)+1)),
IF($L$4=Database!$A$15,
_xlfn.FORECAST.LINEAR(
K13,
INDEX('DS2025'!$N$21:$N$35,MATCH(K13,'DS2025'!$M$21:$M$35,1)):
INDEX('DS2025'!$N$21:$N$35,MATCH(K13,'DS2025'!$M$21:$M$35,1)+1),
INDEX('DS2025'!$M$21:$M$35,MATCH(K13,'DS2025'!$M$21:$M$35,1)):
INDEX('DS2025'!$M$21:$M$35,MATCH(K13,'DS2025'!$M$21:$M$35,1)+1)),
IF($L$4=Database!$A$16,
_xlfn.FORECAST.LINEAR(
K13,
INDEX('DS2025'!$Q$21:$Q$35,MATCH(K13,'DS2025'!$P$21:$P$35,1)):
INDEX('DS2025'!$Q$21:$Q$35,MATCH(K13,'DS2025'!$P$21:$P$35,1)+1),
INDEX('DS2025'!$P$21:$P$35,MATCH(K13,'DS2025'!$P$21:$P$35,1)):
INDEX('DS2025'!$P$21:$P$35,MATCH(K13,'DS2025'!$P$21:$P$35,1)+1)),
IF($L$4=Database!$A$17,
_xlfn.FORECAST.LINEAR(
K13,
INDEX('DS2025'!$T$21:$T$35,MATCH(K13,'DS2025'!$S$21:$S$35,1)):
INDEX('DS2025'!$T$21:$T$35,MATCH(K13,'DS2025'!$S$21:$S$35,1)+1),
INDEX('DS2025'!$S$21:$S$35,MATCH(K13,'DS2025'!$S$21:$S$35,1)):
INDEX('DS2025'!$S$21:$S$35,MATCH(K13,'DS2025'!$S$21:$S$35,1)+1)),
IF($L$4=Database!$A$18,
_xlfn.FORECAST.LINEAR(
K13,
INDEX('DS2025'!$W$21:$W$35,MATCH(K13,'DS2025'!$V$21:$V$35,1)):
INDEX('DS2025'!$W$21:$W$35,MATCH(K13,'DS2025'!$V$21:$V$35,1)+1),
INDEX('DS2025'!$V$21:$V$35,MATCH(K13,'DS2025'!$V$21:$V$35,1)):
INDEX('DS2025'!$V$21:$V$35,MATCH(K13,'DS2025'!$V$21:$V$35,1)+1)),
IF($L$4=Database!$A$19,
_xlfn.FORECAST.LINEAR(
K13,
INDEX('DS2025'!$Z$21:$Z$35,MATCH(K13,'DS2025'!$Y$21:$Y$35,1)):
INDEX('DS2025'!$Z$21:$Z$35,MATCH(K13,'DS2025'!$Y$21:$Y$35,1)+1),
INDEX('DS2025'!$Y$21:$Y$35,MATCH(K13,'DS2025'!$Y$21:$Y$35,1)):
INDEX('DS2025'!$Y$21:$Y$35,MATCH(K13,'DS2025'!$Y$21:$Y$35,1)+1)),
IF($L$4=Database!$A$20,
_xlfn.FORECAST.LINEAR(
K13,
INDEX('DS2025'!$AC$21:$AC$35,MATCH(K13,'DS2025'!$AB$21:$AB$35,1)):
INDEX('DS2025'!$AC$21:$AC$35,MATCH(K13,'DS2025'!$AB$21:$AB$35,1)+1),
INDEX('DS2025'!$AB$21:$AB$35,MATCH(K13,'DS2025'!$AB$21:$AB$35,1)):
INDEX('DS2025'!$AB$21:$AB$35,MATCH(K13,'DS2025'!$AB$21:$AB$35,1)+1))
)))))))))))))))))))</f>
        <v>-0.3613457708458308</v>
      </c>
      <c r="M13" s="98">
        <f t="shared" si="3"/>
        <v>119.55065422915418</v>
      </c>
      <c r="N13" s="317">
        <f>'Data 110 C'!F14</f>
        <v>117.944</v>
      </c>
      <c r="O13" s="98">
        <f>IF($O$4=Database!$A$2,
_xlfn.FORECAST.LINEAR(N13,
INDEX('DS2025'!$B$5:$B$15,MATCH(N13,'DS2025'!$A$5:$A$15,1)):
INDEX('DS2025'!$B$5:$B$15,MATCH(N13,'DS2025'!$A$5:$A$15,1)+1),
INDEX('DS2025'!$A$5:$A$15,MATCH(N13,'DS2025'!$A$5:$A$15,1)):
INDEX('DS2025'!$A$5:$A$15,MATCH(N13,'DS2025'!$A$5:$A$15,1)+1)),
IF($O$4=Database!$A$3,
_xlfn.FORECAST.LINEAR(N13,
INDEX('DS2025'!$E$5:$E$15,MATCH(N13,'DS2025'!$D$5:$D$15,1)):
INDEX('DS2025'!$E$5:$E$15,MATCH(N13,'DS2025'!$D$5:$D$15,1)+1),
INDEX('DS2025'!$D$5:$D$15,MATCH(N13,'DS2025'!$D$5:$D$15,1)):
INDEX('DS2025'!$D$5:$D$15,MATCH(N13,'DS2025'!$D$5:$D$15,1)+1)),
IF($O$4=Database!$A$4,
_xlfn.FORECAST.LINEAR(N13,
INDEX('DS2025'!$H$5:$H$15,MATCH(N13,'DS2025'!$G$5:$G$15,1)):
INDEX('DS2025'!$H$5:$H$15,MATCH(N13,'DS2025'!$G$5:$G$15,1)+1),
INDEX('DS2025'!$G$5:$G$15,MATCH(N13,'DS2025'!$G$5:$G$15,1)):
INDEX('DS2025'!$G$5:$G$15,MATCH(N13,'DS2025'!$G$5:$G$15,1)+1)),
IF($O$4=Database!$A$5,
_xlfn.FORECAST.LINEAR(N13,
INDEX('DS2025'!$K$5:$K$15,MATCH(N13,'DS2025'!$J$5:$J$15,1)):
INDEX('DS2025'!$K$5:$K$15,MATCH(N13,'DS2025'!$J$5:$J$15,1)+1),
INDEX('DS2025'!$J$5:$J$15,MATCH(N13,'DS2025'!$J$5:$J$15,1)):
INDEX('DS2025'!$J$5:$J$15,MATCH(N13,'DS2025'!$J$5:$J$15,1)+1)),
IF($O$4=Database!$A$6,
_xlfn.FORECAST.LINEAR(N13,
INDEX('DS2025'!$N$5:$N$15,MATCH(N13,'DS2025'!$M$5:$M$15,1)):
INDEX('DS2025'!$N$5:$N$15,MATCH(N13,'DS2025'!$M$5:$M$15,1)+1),
INDEX('DS2025'!$M$5:$M$15,MATCH(N13,'DS2025'!$M$5:$M$15,1)):
INDEX('DS2025'!$M$5:$M$15,MATCH(N13,'DS2025'!$M$5:$M$15,1)+1)),
IF($O$4=Database!$A$7,
_xlfn.FORECAST.LINEAR(N13,
INDEX('DS2025'!$Q$5:$Q$15,MATCH(N13,'DS2025'!$P$5:$P$15,1)):
INDEX('DS2025'!$Q$5:$Q$15,MATCH(N13,'DS2025'!$P$5:$P$15,1)+1),
INDEX('DS2025'!$P$5:$P$15,MATCH(N13,'DS2025'!$P$5:$P$15,1)):
INDEX('DS2025'!$P$5:$P$15,MATCH(N13,'DS2025'!$P$5:$P$15,1)+1)),
IF($O$4=Database!$A$8,
_xlfn.FORECAST.LINEAR(N13,
INDEX('DS2025'!$T$5:$T$15,MATCH(N13,'DS2025'!$S$5:$S$15,1)):
INDEX('DS2025'!$T$5:$T$15,MATCH(N13,'DS2025'!$S$5:$S$15,1)+1),
INDEX('DS2025'!$S$5:$S$15,MATCH(N13,'DS2025'!$S$5:$S$15,1)):
INDEX('DS2025'!$S$5:$S$15,MATCH(N13,'DS2025'!$S$5:$S$15,1)+1)),
IF($O$4=Database!$A$9,
_xlfn.FORECAST.LINEAR(N13,
INDEX('DS2025'!$W$5:$W$15,MATCH(N13,'DS2025'!$V$5:$V$15,1)):
INDEX('DS2025'!$W$5:$W$15,MATCH(N13,'DS2025'!$V$5:$V$15,1)+1),
INDEX('DS2025'!$V$5:$V$15,MATCH(N13,'DS2025'!$V$5:$V$15,1)):
INDEX('DS2025'!$V$5:$V$15,MATCH(N13,'DS2025'!$V$5:$V$15,1)+1)),
IF($O$4=Database!$A$10,
_xlfn.FORECAST.LINEAR(N13,
INDEX('DS2025'!$Z$5:$Z$15,MATCH(N13,'DS2025'!$Y$5:$Y$15,1)):
INDEX('DS2025'!$Z$5:$Z$15,MATCH(N13,'DS2025'!$Y$5:$Y$15,1)+1),
INDEX('DS2025'!$Y$5:$Y$15,MATCH(N13,'DS2025'!$Y$5:$Y$15,1)):
INDEX('DS2025'!$Y$5:$Y$15,MATCH(N13,'DS2025'!$Y$5:$Y$15,1)+1)),
IF($O$4=Database!$A$11,
_xlfn.FORECAST.LINEAR(
N13,
INDEX('DS2025'!$B$21:$B$35,MATCH(N13,'DS2025'!$A$21:$A$35,1)):
INDEX('DS2025'!$B$21:$B$35,MATCH(N13,'DS2025'!$A$21:$A$35,1)+1),
INDEX('DS2025'!$A$21:$A$35,MATCH(N13,'DS2025'!$A$21:$A$35,1)):
INDEX('DS2025'!$A$21:$A$35,MATCH(N13,'DS2025'!$A$21:$A$35,1)+1)),
IF($O$4=Database!$A$12,
_xlfn.FORECAST.LINEAR(
N13,
INDEX('DS2025'!$E$21:$E$35,MATCH(N13,'DS2025'!$D$21:$D$35,1)):
INDEX('DS2025'!$E$21:$E$35,MATCH(N13,'DS2025'!$D$21:$D$35,1)+1),
INDEX('DS2025'!$D$21:$D$35,MATCH(N13,'DS2025'!$D$21:$D$35,1)):
INDEX('DS2025'!$D$21:$D$35,MATCH(N13,'DS2025'!$D$21:$D$35,1)+1)),
IF($O$4=Database!$A$13,
_xlfn.FORECAST.LINEAR(
N13,
INDEX('DS2025'!$H$21:$H$35,MATCH(N13,'DS2025'!$G$21:$G$35,1)):
INDEX('DS2025'!$H$21:$H$35,MATCH(N13,'DS2025'!$G$21:$G$35,1)+1),
INDEX('DS2025'!$G$21:$G$35,MATCH(N13,'DS2025'!$G$21:$G$35,1)):
INDEX('DS2025'!$G$21:$G$35,MATCH(N13,'DS2025'!$G$21:$G$35,1)+1)),
IF($O$4=Database!$A$14,
_xlfn.FORECAST.LINEAR(
N13,
INDEX('DS2025'!$K$21:$K$35,MATCH(N13,'DS2025'!$J$21:$J$35,1)):
INDEX('DS2025'!$K$21:$K$35,MATCH(N13,'DS2025'!$J$21:$J$35,1)+1),
INDEX('DS2025'!$J$21:$J$35,MATCH(N13,'DS2025'!$J$21:$J$35,1)):
INDEX('DS2025'!$J$21:$J$35,MATCH(N13,'DS2025'!$J$21:$J$35,1)+1)),
IF($O$4=Database!$A$15,
_xlfn.FORECAST.LINEAR(
N13,
INDEX('DS2025'!$N$21:$N$35,MATCH(N13,'DS2025'!$M$21:$M$35,1)):
INDEX('DS2025'!$N$21:$N$35,MATCH(N13,'DS2025'!$M$21:$M$35,1)+1),
INDEX('DS2025'!$M$21:$M$35,MATCH(N13,'DS2025'!$M$21:$M$35,1)):
INDEX('DS2025'!$M$21:$M$35,MATCH(N13,'DS2025'!$M$21:$M$35,1)+1)),
IF($O$4=Database!$A$16,
_xlfn.FORECAST.LINEAR(
N13,
INDEX('DS2025'!$Q$21:$Q$35,MATCH(N13,'DS2025'!$P$21:$P$35,1)):
INDEX('DS2025'!$Q$21:$Q$35,MATCH(N13,'DS2025'!$P$21:$P$35,1)+1),
INDEX('DS2025'!$P$21:$P$35,MATCH(N13,'DS2025'!$P$21:$P$35,1)):
INDEX('DS2025'!$P$21:$P$35,MATCH(N13,'DS2025'!$P$21:$P$35,1)+1)),
IF($O$4=Database!$A$17,
_xlfn.FORECAST.LINEAR(
N13,
INDEX('DS2025'!$T$21:$T$35,MATCH(N13,'DS2025'!$S$21:$S$35,1)):
INDEX('DS2025'!$T$21:$T$35,MATCH(N13,'DS2025'!$S$21:$S$35,1)+1),
INDEX('DS2025'!$S$21:$S$35,MATCH(N13,'DS2025'!$S$21:$S$35,1)):
INDEX('DS2025'!$S$21:$S$35,MATCH(N13,'DS2025'!$S$21:$S$35,1)+1)),
IF($O$4=Database!$A$18,
_xlfn.FORECAST.LINEAR(
N13,
INDEX('DS2025'!$W$21:$W$35,MATCH(N13,'DS2025'!$V$21:$V$35,1)):
INDEX('DS2025'!$W$21:$W$35,MATCH(N13,'DS2025'!$V$21:$V$35,1)+1),
INDEX('DS2025'!$V$21:$V$35,MATCH(N13,'DS2025'!$V$21:$V$35,1)):
INDEX('DS2025'!$V$21:$V$35,MATCH(N13,'DS2025'!$V$21:$V$35,1)+1)),
IF($O$4=Database!$A$19,
_xlfn.FORECAST.LINEAR(
N13,
INDEX('DS2025'!$Z$21:$Z$35,MATCH(N13,'DS2025'!$Y$21:$Y$35,1)):
INDEX('DS2025'!$Z$21:$Z$35,MATCH(N13,'DS2025'!$Y$21:$Y$35,1)+1),
INDEX('DS2025'!$Y$21:$Y$35,MATCH(N13,'DS2025'!$Y$21:$Y$35,1)):
INDEX('DS2025'!$Y$21:$Y$35,MATCH(N13,'DS2025'!$Y$21:$Y$35,1)+1)),
IF($O$4=Database!$A$20,
_xlfn.FORECAST.LINEAR(
N13,
INDEX('DS2025'!$AC$21:$AC$35,MATCH(N13,'DS2025'!$AB$21:$AB$35,1)):
INDEX('DS2025'!$AC$21:$AC$35,MATCH(N13,'DS2025'!$AB$21:$AB$35,1)+1),
INDEX('DS2025'!$AB$21:$AB$35,MATCH(N13,'DS2025'!$AB$21:$AB$35,1)):
INDEX('DS2025'!$AB$21:$AB$35,MATCH(N13,'DS2025'!$AB$21:$AB$35,1)+1))
)))))))))))))))))))</f>
        <v>-0.3611096580683863</v>
      </c>
      <c r="P13" s="96">
        <f t="shared" si="4"/>
        <v>117.58289034193162</v>
      </c>
      <c r="Q13" s="317">
        <f>'Data 110 C'!G14</f>
        <v>119.625</v>
      </c>
      <c r="R13" s="98">
        <f>IF($R$4=Database!$A$2,
_xlfn.FORECAST.LINEAR(Q13,
INDEX('DS2025'!$B$5:$B$15,MATCH(Q13,'DS2025'!$A$5:$A$15,1)):
INDEX('DS2025'!$B$5:$B$15,MATCH(Q13,'DS2025'!$A$5:$A$15,1)+1),
INDEX('DS2025'!$A$5:$A$15,MATCH(Q13,'DS2025'!$A$5:$A$15,1)):
INDEX('DS2025'!$A$5:$A$15,MATCH(Q13,'DS2025'!$A$5:$A$15,1)+1)),
IF($R$4=Database!$A$3,
_xlfn.FORECAST.LINEAR(Q13,
INDEX('DS2025'!$E$5:$E$15,MATCH(Q13,'DS2025'!$D$5:$D$15,1)):
INDEX('DS2025'!$E$5:$E$15,MATCH(Q13,'DS2025'!$D$5:$D$15,1)+1),
INDEX('DS2025'!$D$5:$D$15,MATCH(Q13,'DS2025'!$D$5:$D$15,1)):
INDEX('DS2025'!$D$5:$D$15,MATCH(Q13,'DS2025'!$D$5:$D$15,1)+1)),
IF($R$4=Database!$A$4,
_xlfn.FORECAST.LINEAR(Q13,
INDEX('DS2025'!$H$5:$H$15,MATCH(Q13,'DS2025'!$G$5:$G$15,1)):
INDEX('DS2025'!$H$5:$H$15,MATCH(Q13,'DS2025'!$G$5:$G$15,1)+1),
INDEX('DS2025'!$G$5:$G$15,MATCH(Q13,'DS2025'!$G$5:$G$15,1)):
INDEX('DS2025'!$G$5:$G$15,MATCH(Q13,'DS2025'!$G$5:$G$15,1)+1)),
IF($R$4=Database!$A$5,
_xlfn.FORECAST.LINEAR(Q13,
INDEX('DS2025'!$K$5:$K$15,MATCH(Q13,'DS2025'!$J$5:$J$15,1)):
INDEX('DS2025'!$K$5:$K$15,MATCH(Q13,'DS2025'!$J$5:$J$15,1)+1),
INDEX('DS2025'!$J$5:$J$15,MATCH(Q13,'DS2025'!$J$5:$J$15,1)):
INDEX('DS2025'!$J$5:$J$15,MATCH(Q13,'DS2025'!$J$5:$J$15,1)+1)),
IF($R$4=Database!$A$6,
_xlfn.FORECAST.LINEAR(Q13,
INDEX('DS2025'!$N$5:$N$15,MATCH(Q13,'DS2025'!$M$5:$M$15,1)):
INDEX('DS2025'!$N$5:$N$15,MATCH(Q13,'DS2025'!$M$5:$M$15,1)+1),
INDEX('DS2025'!$M$5:$M$15,MATCH(Q13,'DS2025'!$M$5:$M$15,1)):
INDEX('DS2025'!$M$5:$M$15,MATCH(Q13,'DS2025'!$M$5:$M$15,1)+1)),
IF($R$4=Database!$A$7,
_xlfn.FORECAST.LINEAR(Q13,
INDEX('DS2025'!$Q$5:$Q$15,MATCH(Q13,'DS2025'!$P$5:$P$15,1)):
INDEX('DS2025'!$Q$5:$Q$15,MATCH(Q13,'DS2025'!$P$5:$P$15,1)+1),
INDEX('DS2025'!$P$5:$P$15,MATCH(Q13,'DS2025'!$P$5:$P$15,1)):
INDEX('DS2025'!$P$5:$P$15,MATCH(Q13,'DS2025'!$P$5:$P$15,1)+1)),
IF($R$4=Database!$A$8,
_xlfn.FORECAST.LINEAR(Q13,
INDEX('DS2025'!$T$5:$T$15,MATCH(Q13,'DS2025'!$S$5:$S$15,1)):
INDEX('DS2025'!$T$5:$T$15,MATCH(Q13,'DS2025'!$S$5:$S$15,1)+1),
INDEX('DS2025'!$S$5:$S$15,MATCH(Q13,'DS2025'!$S$5:$S$15,1)):
INDEX('DS2025'!$S$5:$S$15,MATCH(Q13,'DS2025'!$S$5:$S$15,1)+1)),
IF($R$4=Database!$A$9,
_xlfn.FORECAST.LINEAR(Q13,
INDEX('DS2025'!$W$5:$W$15,MATCH(Q13,'DS2025'!$V$5:$V$15,1)):
INDEX('DS2025'!$W$5:$W$15,MATCH(Q13,'DS2025'!$V$5:$V$15,1)+1),
INDEX('DS2025'!$V$5:$V$15,MATCH(Q13,'DS2025'!$V$5:$V$15,1)):
INDEX('DS2025'!$V$5:$V$15,MATCH(Q13,'DS2025'!$V$5:$V$15,1)+1)),
IF($R$4=Database!$A$10,
_xlfn.FORECAST.LINEAR(Q13,
INDEX('DS2025'!$Z$5:$Z$15,MATCH(Q13,'DS2025'!$Y$5:$Y$15,1)):
INDEX('DS2025'!$Z$5:$Z$15,MATCH(Q13,'DS2025'!$Y$5:$Y$15,1)+1),
INDEX('DS2025'!$Y$5:$Y$15,MATCH(Q13,'DS2025'!$Y$5:$Y$15,1)):
INDEX('DS2025'!$Y$5:$Y$15,MATCH(Q13,'DS2025'!$Y$5:$Y$15,1)+1)),
IF($R$4=Database!$A$11,
_xlfn.FORECAST.LINEAR(
Q13,
INDEX('DS2025'!$B$21:$B$35,MATCH(Q13,'DS2025'!$A$21:$A$35,1)):
INDEX('DS2025'!$B$21:$B$35,MATCH(Q13,'DS2025'!$A$21:$A$35,1)+1),
INDEX('DS2025'!$A$21:$A$35,MATCH(Q13,'DS2025'!$A$21:$A$35,1)):
INDEX('DS2025'!$A$21:$A$35,MATCH(Q13,'DS2025'!$A$21:$A$35,1)+1)),
IF($R$4=Database!$A$12,
_xlfn.FORECAST.LINEAR(
Q13,
INDEX('DS2025'!$E$21:$E$35,MATCH(Q13,'DS2025'!$D$21:$D$35,1)):
INDEX('DS2025'!$E$21:$E$35,MATCH(Q13,'DS2025'!$D$21:$D$35,1)+1),
INDEX('DS2025'!$D$21:$D$35,MATCH(Q13,'DS2025'!$D$21:$D$35,1)):
INDEX('DS2025'!$D$21:$D$35,MATCH(Q13,'DS2025'!$D$21:$D$35,1)+1)),
IF($R$4=Database!$A$13,
_xlfn.FORECAST.LINEAR(
Q13,
INDEX('DS2025'!$H$21:$H$35,MATCH(Q13,'DS2025'!$G$21:$G$35,1)):
INDEX('DS2025'!$H$21:$H$35,MATCH(Q13,'DS2025'!$G$21:$G$35,1)+1),
INDEX('DS2025'!$G$21:$G$35,MATCH(Q13,'DS2025'!$G$21:$G$35,1)):
INDEX('DS2025'!$G$21:$G$35,MATCH(Q13,'DS2025'!$G$21:$G$35,1)+1)),
IF($R$4=Database!$A$14,
_xlfn.FORECAST.LINEAR(
Q13,
INDEX('DS2025'!$K$21:$K$35,MATCH(Q13,'DS2025'!$J$21:$J$35,1)):
INDEX('DS2025'!$K$21:$K$35,MATCH(Q13,'DS2025'!$J$21:$J$35,1)+1),
INDEX('DS2025'!$J$21:$J$35,MATCH(Q13,'DS2025'!$J$21:$J$35,1)):
INDEX('DS2025'!$J$21:$J$35,MATCH(Q13,'DS2025'!$J$21:$J$35,1)+1)),
IF($R$4=Database!$A$15,
_xlfn.FORECAST.LINEAR(
Q13,
INDEX('DS2025'!$N$21:$N$35,MATCH(Q13,'DS2025'!$M$21:$M$35,1)):
INDEX('DS2025'!$N$21:$N$35,MATCH(Q13,'DS2025'!$M$21:$M$35,1)+1),
INDEX('DS2025'!$M$21:$M$35,MATCH(Q13,'DS2025'!$M$21:$M$35,1)):
INDEX('DS2025'!$M$21:$M$35,MATCH(Q13,'DS2025'!$M$21:$M$35,1)+1)),
IF($R$4=Database!$A$16,
_xlfn.FORECAST.LINEAR(
Q13,
INDEX('DS2025'!$Q$21:$Q$35,MATCH(Q13,'DS2025'!$P$21:$P$35,1)):
INDEX('DS2025'!$Q$21:$Q$35,MATCH(Q13,'DS2025'!$P$21:$P$35,1)+1),
INDEX('DS2025'!$P$21:$P$35,MATCH(Q13,'DS2025'!$P$21:$P$35,1)):
INDEX('DS2025'!$P$21:$P$35,MATCH(Q13,'DS2025'!$P$21:$P$35,1)+1)),
IF($R$4=Database!$A$17,
_xlfn.FORECAST.LINEAR(
Q13,
INDEX('DS2025'!$T$21:$T$35,MATCH(Q13,'DS2025'!$S$21:$S$35,1)):
INDEX('DS2025'!$T$21:$T$35,MATCH(Q13,'DS2025'!$S$21:$S$35,1)+1),
INDEX('DS2025'!$S$21:$S$35,MATCH(Q13,'DS2025'!$S$21:$S$35,1)):
INDEX('DS2025'!$S$21:$S$35,MATCH(Q13,'DS2025'!$S$21:$S$35,1)+1)),
IF($R$4=Database!$A$18,
_xlfn.FORECAST.LINEAR(
Q13,
INDEX('DS2025'!$W$21:$W$35,MATCH(Q13,'DS2025'!$V$21:$V$35,1)):
INDEX('DS2025'!$W$21:$W$35,MATCH(Q13,'DS2025'!$V$21:$V$35,1)+1),
INDEX('DS2025'!$V$21:$V$35,MATCH(Q13,'DS2025'!$V$21:$V$35,1)):
INDEX('DS2025'!$V$21:$V$35,MATCH(Q13,'DS2025'!$V$21:$V$35,1)+1)),
IF($R$4=Database!$A$19,
_xlfn.FORECAST.LINEAR(
Q13,
INDEX('DS2025'!$Z$21:$Z$35,MATCH(Q13,'DS2025'!$Y$21:$Y$35,1)):
INDEX('DS2025'!$Z$21:$Z$35,MATCH(Q13,'DS2025'!$Y$21:$Y$35,1)+1),
INDEX('DS2025'!$Y$21:$Y$35,MATCH(Q13,'DS2025'!$Y$21:$Y$35,1)):
INDEX('DS2025'!$Y$21:$Y$35,MATCH(Q13,'DS2025'!$Y$21:$Y$35,1)+1)),
IF($R$4=Database!$A$20,
_xlfn.FORECAST.LINEAR(
Q13,
INDEX('DS2025'!$AC$21:$AC$35,MATCH(Q13,'DS2025'!$AB$21:$AB$35,1)):
INDEX('DS2025'!$AC$21:$AC$35,MATCH(Q13,'DS2025'!$AB$21:$AB$35,1)+1),
INDEX('DS2025'!$AB$21:$AB$35,MATCH(Q13,'DS2025'!$AB$21:$AB$35,1)):
INDEX('DS2025'!$AB$21:$AB$35,MATCH(Q13,'DS2025'!$AB$21:$AB$35,1)+1))
)))))))))))))))))))</f>
        <v>-0.3613113377324535</v>
      </c>
      <c r="S13" s="98">
        <f t="shared" si="5"/>
        <v>119.26368866226754</v>
      </c>
      <c r="T13" s="317">
        <f>'Data 110 C'!H14</f>
        <v>117.218</v>
      </c>
      <c r="U13" s="98">
        <f>IF($U$4=Database!$A$2,
_xlfn.FORECAST.LINEAR(T13,
INDEX('DS2025'!$B$5:$B$15,MATCH(T13,'DS2025'!$A$5:$A$15,1)):
INDEX('DS2025'!$B$5:$B$15,MATCH(T13,'DS2025'!$A$5:$A$15,1)+1),
INDEX('DS2025'!$A$5:$A$15,MATCH(T13,'DS2025'!$A$5:$A$15,1)):
INDEX('DS2025'!$A$5:$A$15,MATCH(T13,'DS2025'!$A$5:$A$15,1)+1)),
IF($U$4=Database!$A$3,
_xlfn.FORECAST.LINEAR(T13,
INDEX('DS2025'!$E$5:$E$15,MATCH(T13,'DS2025'!$D$5:$D$15,1)):
INDEX('DS2025'!$E$5:$E$15,MATCH(T13,'DS2025'!$D$5:$D$15,1)+1),
INDEX('DS2025'!$D$5:$D$15,MATCH(T13,'DS2025'!$D$5:$D$15,1)):
INDEX('DS2025'!$D$5:$D$15,MATCH(T13,'DS2025'!$D$5:$D$15,1)+1)),
IF($U$4=Database!$A$4,
_xlfn.FORECAST.LINEAR(T13,
INDEX('DS2025'!$H$5:$H$15,MATCH(T13,'DS2025'!$G$5:$G$15,1)):
INDEX('DS2025'!$H$5:$H$15,MATCH(T13,'DS2025'!$G$5:$G$15,1)+1),
INDEX('DS2025'!$G$5:$G$15,MATCH(T13,'DS2025'!$G$5:$G$15,1)):
INDEX('DS2025'!$G$5:$G$15,MATCH(T13,'DS2025'!$G$5:$G$15,1)+1)),
IF($U$4=Database!$A$5,
_xlfn.FORECAST.LINEAR(T13,
INDEX('DS2025'!$K$5:$K$15,MATCH(T13,'DS2025'!$J$5:$J$15,1)):
INDEX('DS2025'!$K$5:$K$15,MATCH(T13,'DS2025'!$J$5:$J$15,1)+1),
INDEX('DS2025'!$J$5:$J$15,MATCH(T13,'DS2025'!$J$5:$J$15,1)):
INDEX('DS2025'!$J$5:$J$15,MATCH(T13,'DS2025'!$J$5:$J$15,1)+1)),
IF($U$4=Database!$A$6,
_xlfn.FORECAST.LINEAR(T13,
INDEX('DS2025'!$N$5:$N$15,MATCH(T13,'DS2025'!$M$5:$M$15,1)):
INDEX('DS2025'!$N$5:$N$15,MATCH(T13,'DS2025'!$M$5:$M$15,1)+1),
INDEX('DS2025'!$M$5:$M$15,MATCH(T13,'DS2025'!$M$5:$M$15,1)):
INDEX('DS2025'!$M$5:$M$15,MATCH(T13,'DS2025'!$M$5:$M$15,1)+1)),
IF($U$4=Database!$A$7,
_xlfn.FORECAST.LINEAR(T13,
INDEX('DS2025'!$Q$5:$Q$15,MATCH(T13,'DS2025'!$P$5:$P$15,1)):
INDEX('DS2025'!$Q$5:$Q$15,MATCH(T13,'DS2025'!$P$5:$P$15,1)+1),
INDEX('DS2025'!$P$5:$P$15,MATCH(T13,'DS2025'!$P$5:$P$15,1)):
INDEX('DS2025'!$P$5:$P$15,MATCH(T13,'DS2025'!$P$5:$P$15,1)+1)),
IF($U$4=Database!$A$8,
_xlfn.FORECAST.LINEAR(T13,
INDEX('DS2025'!$T$5:$T$15,MATCH(T13,'DS2025'!$S$5:$S$15,1)):
INDEX('DS2025'!$T$5:$T$15,MATCH(T13,'DS2025'!$S$5:$S$15,1)+1),
INDEX('DS2025'!$S$5:$S$15,MATCH(T13,'DS2025'!$S$5:$S$15,1)):
INDEX('DS2025'!$S$5:$S$15,MATCH(T13,'DS2025'!$S$5:$S$15,1)+1)),
IF($U$4=Database!$A$9,
_xlfn.FORECAST.LINEAR(T13,
INDEX('DS2025'!$W$5:$W$15,MATCH(T13,'DS2025'!$V$5:$V$15,1)):
INDEX('DS2025'!$W$5:$W$15,MATCH(T13,'DS2025'!$V$5:$V$15,1)+1),
INDEX('DS2025'!$V$5:$V$15,MATCH(T13,'DS2025'!$V$5:$V$15,1)):
INDEX('DS2025'!$V$5:$V$15,MATCH(T13,'DS2025'!$V$5:$V$15,1)+1)),
IF($U$4=Database!$A$10,
_xlfn.FORECAST.LINEAR(T13,
INDEX('DS2025'!$Z$5:$Z$15,MATCH(T13,'DS2025'!$Y$5:$Y$15,1)):
INDEX('DS2025'!$Z$5:$Z$15,MATCH(T13,'DS2025'!$Y$5:$Y$15,1)+1),
INDEX('DS2025'!$Y$5:$Y$15,MATCH(T13,'DS2025'!$Y$5:$Y$15,1)):
INDEX('DS2025'!$Y$5:$Y$15,MATCH(T13,'DS2025'!$Y$5:$Y$15,1)+1)),
IF($U$4=Database!$A$11,
_xlfn.FORECAST.LINEAR(
T13,
INDEX('DS2025'!$B$21:$B$35,MATCH(T13,'DS2025'!$A$21:$A$35,1)):
INDEX('DS2025'!$B$21:$B$35,MATCH(T13,'DS2025'!$A$21:$A$35,1)+1),
INDEX('DS2025'!$A$21:$A$35,MATCH(T13,'DS2025'!$A$21:$A$35,1)):
INDEX('DS2025'!$A$21:$A$35,MATCH(T13,'DS2025'!$A$21:$A$35,1)+1)),
IF($U$4=Database!$A$12,
_xlfn.FORECAST.LINEAR(
T13,
INDEX('DS2025'!$E$21:$E$35,MATCH(T13,'DS2025'!$D$21:$D$35,1)):
INDEX('DS2025'!$E$21:$E$35,MATCH(T13,'DS2025'!$D$21:$D$35,1)+1),
INDEX('DS2025'!$D$21:$D$35,MATCH(T13,'DS2025'!$D$21:$D$35,1)):
INDEX('DS2025'!$D$21:$D$35,MATCH(T13,'DS2025'!$D$21:$D$35,1)+1)),
IF($U$4=Database!$A$13,
_xlfn.FORECAST.LINEAR(
T13,
INDEX('DS2025'!$H$21:$H$35,MATCH(T13,'DS2025'!$G$21:$G$35,1)):
INDEX('DS2025'!$H$21:$H$35,MATCH(T13,'DS2025'!$G$21:$G$35,1)+1),
INDEX('DS2025'!$G$21:$G$35,MATCH(T13,'DS2025'!$G$21:$G$35,1)):
INDEX('DS2025'!$G$21:$G$35,MATCH(T13,'DS2025'!$G$21:$G$35,1)+1)),
IF($U$4=Database!$A$14,
_xlfn.FORECAST.LINEAR(
T13,
INDEX('DS2025'!$K$21:$K$35,MATCH(T13,'DS2025'!$J$21:$J$35,1)):
INDEX('DS2025'!$K$21:$K$35,MATCH(T13,'DS2025'!$J$21:$J$35,1)+1),
INDEX('DS2025'!$J$21:$J$35,MATCH(T13,'DS2025'!$J$21:$J$35,1)):
INDEX('DS2025'!$J$21:$J$35,MATCH(T13,'DS2025'!$J$21:$J$35,1)+1)),
IF($U$4=Database!$A$15,
_xlfn.FORECAST.LINEAR(
T13,
INDEX('DS2025'!$N$21:$N$35,MATCH(T13,'DS2025'!$M$21:$M$35,1)):
INDEX('DS2025'!$N$21:$N$35,MATCH(T13,'DS2025'!$M$21:$M$35,1)+1),
INDEX('DS2025'!$M$21:$M$35,MATCH(T13,'DS2025'!$M$21:$M$35,1)):
INDEX('DS2025'!$M$21:$M$35,MATCH(T13,'DS2025'!$M$21:$M$35,1)+1)),
IF($U$4=Database!$A$16,
_xlfn.FORECAST.LINEAR(
T13,
INDEX('DS2025'!$Q$21:$Q$35,MATCH(T13,'DS2025'!$P$21:$P$35,1)):
INDEX('DS2025'!$Q$21:$Q$35,MATCH(T13,'DS2025'!$P$21:$P$35,1)+1),
INDEX('DS2025'!$P$21:$P$35,MATCH(T13,'DS2025'!$P$21:$P$35,1)):
INDEX('DS2025'!$P$21:$P$35,MATCH(T13,'DS2025'!$P$21:$P$35,1)+1)),
IF($U$4=Database!$A$17,
_xlfn.FORECAST.LINEAR(
T13,
INDEX('DS2025'!$T$21:$T$35,MATCH(T13,'DS2025'!$S$21:$S$35,1)):
INDEX('DS2025'!$T$21:$T$35,MATCH(T13,'DS2025'!$S$21:$S$35,1)+1),
INDEX('DS2025'!$S$21:$S$35,MATCH(T13,'DS2025'!$S$21:$S$35,1)):
INDEX('DS2025'!$S$21:$S$35,MATCH(T13,'DS2025'!$S$21:$S$35,1)+1)),
IF($U$4=Database!$A$18,
_xlfn.FORECAST.LINEAR(
T13,
INDEX('DS2025'!$W$21:$W$35,MATCH(T13,'DS2025'!$V$21:$V$35,1)):
INDEX('DS2025'!$W$21:$W$35,MATCH(T13,'DS2025'!$V$21:$V$35,1)+1),
INDEX('DS2025'!$V$21:$V$35,MATCH(T13,'DS2025'!$V$21:$V$35,1)):
INDEX('DS2025'!$V$21:$V$35,MATCH(T13,'DS2025'!$V$21:$V$35,1)+1)),
IF($U$4=Database!$A$19,
_xlfn.FORECAST.LINEAR(
T13,
INDEX('DS2025'!$Z$21:$Z$35,MATCH(T13,'DS2025'!$Y$21:$Y$35,1)):
INDEX('DS2025'!$Z$21:$Z$35,MATCH(T13,'DS2025'!$Y$21:$Y$35,1)+1),
INDEX('DS2025'!$Y$21:$Y$35,MATCH(T13,'DS2025'!$Y$21:$Y$35,1)):
INDEX('DS2025'!$Y$21:$Y$35,MATCH(T13,'DS2025'!$Y$21:$Y$35,1)+1)),
IF($U$4=Database!$A$20,
_xlfn.FORECAST.LINEAR(
T13,
INDEX('DS2025'!$AC$21:$AC$35,MATCH(T13,'DS2025'!$AB$21:$AB$35,1)):
INDEX('DS2025'!$AC$21:$AC$35,MATCH(T13,'DS2025'!$AB$21:$AB$35,1)+1),
INDEX('DS2025'!$AB$21:$AB$35,MATCH(T13,'DS2025'!$AB$21:$AB$35,1)):
INDEX('DS2025'!$AB$21:$AB$35,MATCH(T13,'DS2025'!$AB$21:$AB$35,1)+1))
)))))))))))))))))))</f>
        <v>-0.36102255548890216</v>
      </c>
      <c r="V13" s="98">
        <f t="shared" si="6"/>
        <v>116.8569774445111</v>
      </c>
      <c r="W13" s="317">
        <f>'Data 110 C'!I14</f>
        <v>118.282</v>
      </c>
      <c r="X13" s="98">
        <f>IF($X$4=Database!$A$2,
_xlfn.FORECAST.LINEAR(W13,
INDEX('DS2025'!$B$5:$B$15,MATCH(W13,'DS2025'!$A$5:$A$15,1)):
INDEX('DS2025'!$B$5:$B$15,MATCH(W13,'DS2025'!$A$5:$A$15,1)+1),
INDEX('DS2025'!$A$5:$A$15,MATCH(W13,'DS2025'!$A$5:$A$15,1)):
INDEX('DS2025'!$A$5:$A$15,MATCH(W13,'DS2025'!$A$5:$A$15,1)+1)),
IF($X$4=Database!$A$3,
_xlfn.FORECAST.LINEAR(W13,
INDEX('DS2025'!$E$5:$E$15,MATCH(W13,'DS2025'!$D$5:$D$15,1)):
INDEX('DS2025'!$E$5:$E$15,MATCH(W13,'DS2025'!$D$5:$D$15,1)+1),
INDEX('DS2025'!$D$5:$D$15,MATCH(W13,'DS2025'!$D$5:$D$15,1)):
INDEX('DS2025'!$D$5:$D$15,MATCH(W13,'DS2025'!$D$5:$D$15,1)+1)),
IF($X$4=Database!$A$4,
_xlfn.FORECAST.LINEAR(W13,
INDEX('DS2025'!$H$5:$H$15,MATCH(W13,'DS2025'!$G$5:$G$15,1)):
INDEX('DS2025'!$H$5:$H$15,MATCH(W13,'DS2025'!$G$5:$G$15,1)+1),
INDEX('DS2025'!$G$5:$G$15,MATCH(W13,'DS2025'!$G$5:$G$15,1)):
INDEX('DS2025'!$G$5:$G$15,MATCH(W13,'DS2025'!$G$5:$G$15,1)+1)),
IF($X$4=Database!$A$5,
_xlfn.FORECAST.LINEAR(W13,
INDEX('DS2025'!$K$5:$K$15,MATCH(W13,'DS2025'!$J$5:$J$15,1)):
INDEX('DS2025'!$K$5:$K$15,MATCH(W13,'DS2025'!$J$5:$J$15,1)+1),
INDEX('DS2025'!$J$5:$J$15,MATCH(W13,'DS2025'!$J$5:$J$15,1)):
INDEX('DS2025'!$J$5:$J$15,MATCH(W13,'DS2025'!$J$5:$J$15,1)+1)),
IF($X$4=Database!$A$6,
_xlfn.FORECAST.LINEAR(W13,
INDEX('DS2025'!$N$5:$N$15,MATCH(W13,'DS2025'!$M$5:$M$15,1)):
INDEX('DS2025'!$N$5:$N$15,MATCH(W13,'DS2025'!$M$5:$M$15,1)+1),
INDEX('DS2025'!$M$5:$M$15,MATCH(W13,'DS2025'!$M$5:$M$15,1)):
INDEX('DS2025'!$M$5:$M$15,MATCH(W13,'DS2025'!$M$5:$M$15,1)+1)),
IF($X$4=Database!$A$7,
_xlfn.FORECAST.LINEAR(W13,
INDEX('DS2025'!$Q$5:$Q$15,MATCH(W13,'DS2025'!$P$5:$P$15,1)):
INDEX('DS2025'!$Q$5:$Q$15,MATCH(W13,'DS2025'!$P$5:$P$15,1)+1),
INDEX('DS2025'!$P$5:$P$15,MATCH(W13,'DS2025'!$P$5:$P$15,1)):
INDEX('DS2025'!$P$5:$P$15,MATCH(W13,'DS2025'!$P$5:$P$15,1)+1)),
IF($X$4=Database!$A$8,
_xlfn.FORECAST.LINEAR(W13,
INDEX('DS2025'!$T$5:$T$15,MATCH(W13,'DS2025'!$S$5:$S$15,1)):
INDEX('DS2025'!$T$5:$T$15,MATCH(W13,'DS2025'!$S$5:$S$15,1)+1),
INDEX('DS2025'!$S$5:$S$15,MATCH(W13,'DS2025'!$S$5:$S$15,1)):
INDEX('DS2025'!$S$5:$S$15,MATCH(W13,'DS2025'!$S$5:$S$15,1)+1)),
IF($X$4=Database!$A$9,
_xlfn.FORECAST.LINEAR(W13,
INDEX('DS2025'!$W$5:$W$15,MATCH(W13,'DS2025'!$V$5:$V$15,1)):
INDEX('DS2025'!$W$5:$W$15,MATCH(W13,'DS2025'!$V$5:$V$15,1)+1),
INDEX('DS2025'!$V$5:$V$15,MATCH(W13,'DS2025'!$V$5:$V$15,1)):
INDEX('DS2025'!$V$5:$V$15,MATCH(W13,'DS2025'!$V$5:$V$15,1)+1)),
IF($X$4=Database!$A$10,
_xlfn.FORECAST.LINEAR(W13,
INDEX('DS2025'!$Z$5:$Z$15,MATCH(W13,'DS2025'!$Y$5:$Y$15,1)):
INDEX('DS2025'!$Z$5:$Z$15,MATCH(W13,'DS2025'!$Y$5:$Y$15,1)+1),
INDEX('DS2025'!$Y$5:$Y$15,MATCH(W13,'DS2025'!$Y$5:$Y$15,1)):
INDEX('DS2025'!$Y$5:$Y$15,MATCH(W13,'DS2025'!$Y$5:$Y$15,1)+1)),
IF($X$4=Database!$A$11,
_xlfn.FORECAST.LINEAR(
W13,
INDEX('DS2025'!$B$21:$B$35,MATCH(W13,'DS2025'!$A$21:$A$35,1)):
INDEX('DS2025'!$B$21:$B$35,MATCH(W13,'DS2025'!$A$21:$A$35,1)+1),
INDEX('DS2025'!$A$21:$A$35,MATCH(W13,'DS2025'!$A$21:$A$35,1)):
INDEX('DS2025'!$A$21:$A$35,MATCH(W13,'DS2025'!$A$21:$A$35,1)+1)),
IF($X$4=Database!$A$12,
_xlfn.FORECAST.LINEAR(
W13,
INDEX('DS2025'!$E$21:$E$35,MATCH(W13,'DS2025'!$D$21:$D$35,1)):
INDEX('DS2025'!$E$21:$E$35,MATCH(W13,'DS2025'!$D$21:$D$35,1)+1),
INDEX('DS2025'!$D$21:$D$35,MATCH(W13,'DS2025'!$D$21:$D$35,1)):
INDEX('DS2025'!$D$21:$D$35,MATCH(W13,'DS2025'!$D$21:$D$35,1)+1)),
IF($X$4=Database!$A$13,
_xlfn.FORECAST.LINEAR(
W13,
INDEX('DS2025'!$H$21:$H$35,MATCH(W13,'DS2025'!$G$21:$G$35,1)):
INDEX('DS2025'!$H$21:$H$35,MATCH(W13,'DS2025'!$G$21:$G$35,1)+1),
INDEX('DS2025'!$G$21:$G$35,MATCH(W13,'DS2025'!$G$21:$G$35,1)):
INDEX('DS2025'!$G$21:$G$35,MATCH(W13,'DS2025'!$G$21:$G$35,1)+1)),
IF($X$4=Database!$A$14,
_xlfn.FORECAST.LINEAR(
W13,
INDEX('DS2025'!$K$21:$K$35,MATCH(W13,'DS2025'!$J$21:$J$35,1)):
INDEX('DS2025'!$K$21:$K$35,MATCH(W13,'DS2025'!$J$21:$J$35,1)+1),
INDEX('DS2025'!$J$21:$J$35,MATCH(W13,'DS2025'!$J$21:$J$35,1)):
INDEX('DS2025'!$J$21:$J$35,MATCH(W13,'DS2025'!$J$21:$J$35,1)+1)),
IF($X$4=Database!$A$15,
_xlfn.FORECAST.LINEAR(
W13,
INDEX('DS2025'!$N$21:$N$35,MATCH(W13,'DS2025'!$M$21:$M$35,1)):
INDEX('DS2025'!$N$21:$N$35,MATCH(W13,'DS2025'!$M$21:$M$35,1)+1),
INDEX('DS2025'!$M$21:$M$35,MATCH(W13,'DS2025'!$M$21:$M$35,1)):
INDEX('DS2025'!$M$21:$M$35,MATCH(W13,'DS2025'!$M$21:$M$35,1)+1)),
IF($X$4=Database!$A$16,
_xlfn.FORECAST.LINEAR(
W13,
INDEX('DS2025'!$Q$21:$Q$35,MATCH(W13,'DS2025'!$P$21:$P$35,1)):
INDEX('DS2025'!$Q$21:$Q$35,MATCH(W13,'DS2025'!$P$21:$P$35,1)+1),
INDEX('DS2025'!$P$21:$P$35,MATCH(W13,'DS2025'!$P$21:$P$35,1)):
INDEX('DS2025'!$P$21:$P$35,MATCH(W13,'DS2025'!$P$21:$P$35,1)+1)),
IF($X$4=Database!$A$17,
_xlfn.FORECAST.LINEAR(
W13,
INDEX('DS2025'!$T$21:$T$35,MATCH(W13,'DS2025'!$S$21:$S$35,1)):
INDEX('DS2025'!$T$21:$T$35,MATCH(W13,'DS2025'!$S$21:$S$35,1)+1),
INDEX('DS2025'!$S$21:$S$35,MATCH(W13,'DS2025'!$S$21:$S$35,1)):
INDEX('DS2025'!$S$21:$S$35,MATCH(W13,'DS2025'!$S$21:$S$35,1)+1)),
IF($X$4=Database!$A$18,
_xlfn.FORECAST.LINEAR(
W13,
INDEX('DS2025'!$W$21:$W$35,MATCH(W13,'DS2025'!$V$21:$V$35,1)):
INDEX('DS2025'!$W$21:$W$35,MATCH(W13,'DS2025'!$V$21:$V$35,1)+1),
INDEX('DS2025'!$V$21:$V$35,MATCH(W13,'DS2025'!$V$21:$V$35,1)):
INDEX('DS2025'!$V$21:$V$35,MATCH(W13,'DS2025'!$V$21:$V$35,1)+1)),
IF($X$4=Database!$A$19,
_xlfn.FORECAST.LINEAR(
W13,
INDEX('DS2025'!$Z$21:$Z$35,MATCH(W13,'DS2025'!$Y$21:$Y$35,1)):
INDEX('DS2025'!$Z$21:$Z$35,MATCH(W13,'DS2025'!$Y$21:$Y$35,1)+1),
INDEX('DS2025'!$Y$21:$Y$35,MATCH(W13,'DS2025'!$Y$21:$Y$35,1)):
INDEX('DS2025'!$Y$21:$Y$35,MATCH(W13,'DS2025'!$Y$21:$Y$35,1)+1)),
IF($X$4=Database!$A$20,
_xlfn.FORECAST.LINEAR(
W13,
INDEX('DS2025'!$AC$21:$AC$35,MATCH(W13,'DS2025'!$AB$21:$AB$35,1)):
INDEX('DS2025'!$AC$21:$AC$35,MATCH(W13,'DS2025'!$AB$21:$AB$35,1)+1),
INDEX('DS2025'!$AB$21:$AB$35,MATCH(W13,'DS2025'!$AB$21:$AB$35,1)):
INDEX('DS2025'!$AB$21:$AB$35,MATCH(W13,'DS2025'!$AB$21:$AB$35,1)+1))
)))))))))))))))))))</f>
        <v>-0.36115020995800839</v>
      </c>
      <c r="Y13" s="98">
        <f t="shared" si="7"/>
        <v>117.92084979004198</v>
      </c>
      <c r="Z13" s="97">
        <f>'Data 110 C'!J14</f>
        <v>119.804</v>
      </c>
      <c r="AA13" s="98">
        <f>IF($AA$4=Database!$A$2,
_xlfn.FORECAST.LINEAR(Z13,
INDEX('DS2025'!$B$5:$B$15,MATCH(Z13,'DS2025'!$A$5:$A$15,1)):
INDEX('DS2025'!$B$5:$B$15,MATCH(Z13,'DS2025'!$A$5:$A$15,1)+1),
INDEX('DS2025'!$A$5:$A$15,MATCH(Z13,'DS2025'!$A$5:$A$15,1)):
INDEX('DS2025'!$A$5:$A$15,MATCH(Z13,'DS2025'!$A$5:$A$15,1)+1)),
IF($AA$4=Database!$A$3,
_xlfn.FORECAST.LINEAR(Z13,
INDEX('DS2025'!$E$5:$E$15,MATCH(Z13,'DS2025'!$D$5:$D$15,1)):
INDEX('DS2025'!$E$5:$E$15,MATCH(Z13,'DS2025'!$D$5:$D$15,1)+1),
INDEX('DS2025'!$D$5:$D$15,MATCH(Z13,'DS2025'!$D$5:$D$15,1)):
INDEX('DS2025'!$D$5:$D$15,MATCH(Z13,'DS2025'!$D$5:$D$15,1)+1)),
IF($AA$4=Database!$A$4,
_xlfn.FORECAST.LINEAR(Z13,
INDEX('DS2025'!$H$5:$H$15,MATCH(Z13,'DS2025'!$G$5:$G$15,1)):
INDEX('DS2025'!$H$5:$H$15,MATCH(Z13,'DS2025'!$G$5:$G$15,1)+1),
INDEX('DS2025'!$G$5:$G$15,MATCH(Z13,'DS2025'!$G$5:$G$15,1)):
INDEX('DS2025'!$G$5:$G$15,MATCH(Z13,'DS2025'!$G$5:$G$15,1)+1)),
IF($AA$4=Database!$A$5,
_xlfn.FORECAST.LINEAR(Z13,
INDEX('DS2025'!$K$5:$K$15,MATCH(Z13,'DS2025'!$J$5:$J$15,1)):
INDEX('DS2025'!$K$5:$K$15,MATCH(Z13,'DS2025'!$J$5:$J$15,1)+1),
INDEX('DS2025'!$J$5:$J$15,MATCH(Z13,'DS2025'!$J$5:$J$15,1)):
INDEX('DS2025'!$J$5:$J$15,MATCH(Z13,'DS2025'!$J$5:$J$15,1)+1)),
IF($AA$4=Database!$A$6,
_xlfn.FORECAST.LINEAR(Z13,
INDEX('DS2025'!$N$5:$N$15,MATCH(Z13,'DS2025'!$M$5:$M$15,1)):
INDEX('DS2025'!$N$5:$N$15,MATCH(Z13,'DS2025'!$M$5:$M$15,1)+1),
INDEX('DS2025'!$M$5:$M$15,MATCH(Z13,'DS2025'!$M$5:$M$15,1)):
INDEX('DS2025'!$M$5:$M$15,MATCH(Z13,'DS2025'!$M$5:$M$15,1)+1)),
IF($AA$4=Database!$A$7,
_xlfn.FORECAST.LINEAR(Z13,
INDEX('DS2025'!$Q$5:$Q$15,MATCH(Z13,'DS2025'!$P$5:$P$15,1)):
INDEX('DS2025'!$Q$5:$Q$15,MATCH(Z13,'DS2025'!$P$5:$P$15,1)+1),
INDEX('DS2025'!$P$5:$P$15,MATCH(Z13,'DS2025'!$P$5:$P$15,1)):
INDEX('DS2025'!$P$5:$P$15,MATCH(Z13,'DS2025'!$P$5:$P$15,1)+1)),
IF($AA$4=Database!$A$8,
_xlfn.FORECAST.LINEAR(Z13,
INDEX('DS2025'!$T$5:$T$15,MATCH(Z13,'DS2025'!$S$5:$S$15,1)):
INDEX('DS2025'!$T$5:$T$15,MATCH(Z13,'DS2025'!$S$5:$S$15,1)+1),
INDEX('DS2025'!$S$5:$S$15,MATCH(Z13,'DS2025'!$S$5:$S$15,1)):
INDEX('DS2025'!$S$5:$S$15,MATCH(Z13,'DS2025'!$S$5:$S$15,1)+1)),
IF($AA$4=Database!$A$9,
_xlfn.FORECAST.LINEAR(Z13,
INDEX('DS2025'!$W$5:$W$15,MATCH(Z13,'DS2025'!$V$5:$V$15,1)):
INDEX('DS2025'!$W$5:$W$15,MATCH(Z13,'DS2025'!$V$5:$V$15,1)+1),
INDEX('DS2025'!$V$5:$V$15,MATCH(Z13,'DS2025'!$V$5:$V$15,1)):
INDEX('DS2025'!$V$5:$V$15,MATCH(Z13,'DS2025'!$V$5:$V$15,1)+1)),
IF($AA$4=Database!$A$10,
_xlfn.FORECAST.LINEAR(Z13,
INDEX('DS2025'!$Z$5:$Z$15,MATCH(Z13,'DS2025'!$Y$5:$Y$15,1)):
INDEX('DS2025'!$Z$5:$Z$15,MATCH(Z13,'DS2025'!$Y$5:$Y$15,1)+1),
INDEX('DS2025'!$Y$5:$Y$15,MATCH(Z13,'DS2025'!$Y$5:$Y$15,1)):
INDEX('DS2025'!$Y$5:$Y$15,MATCH(Z13,'DS2025'!$Y$5:$Y$15,1)+1)),
IF($AA$4=Database!$A$11,
_xlfn.FORECAST.LINEAR(
Z13,
INDEX('DS2025'!$B$21:$B$35,MATCH(Z13,'DS2025'!$A$21:$A$35,1)):
INDEX('DS2025'!$B$21:$B$35,MATCH(Z13,'DS2025'!$A$21:$A$35,1)+1),
INDEX('DS2025'!$A$21:$A$35,MATCH(Z13,'DS2025'!$A$21:$A$35,1)):
INDEX('DS2025'!$A$21:$A$35,MATCH(Z13,'DS2025'!$A$21:$A$35,1)+1)),
IF($AA$4=Database!$A$12,
_xlfn.FORECAST.LINEAR(
Z13,
INDEX('DS2025'!$E$21:$E$35,MATCH(Z13,'DS2025'!$D$21:$D$35,1)):
INDEX('DS2025'!$E$21:$E$35,MATCH(Z13,'DS2025'!$D$21:$D$35,1)+1),
INDEX('DS2025'!$D$21:$D$35,MATCH(Z13,'DS2025'!$D$21:$D$35,1)):
INDEX('DS2025'!$D$21:$D$35,MATCH(Z13,'DS2025'!$D$21:$D$35,1)+1)),
IF($AA$4=Database!$A$13,
_xlfn.FORECAST.LINEAR(
Z13,
INDEX('DS2025'!$H$21:$H$35,MATCH(Z13,'DS2025'!$G$21:$G$35,1)):
INDEX('DS2025'!$H$21:$H$35,MATCH(Z13,'DS2025'!$G$21:$G$35,1)+1),
INDEX('DS2025'!$G$21:$G$35,MATCH(Z13,'DS2025'!$G$21:$G$35,1)):
INDEX('DS2025'!$G$21:$G$35,MATCH(Z13,'DS2025'!$G$21:$G$35,1)+1)),
IF($AA$4=Database!$A$14,
_xlfn.FORECAST.LINEAR(
Z13,
INDEX('DS2025'!$K$21:$K$35,MATCH(Z13,'DS2025'!$J$21:$J$35,1)):
INDEX('DS2025'!$K$21:$K$35,MATCH(Z13,'DS2025'!$J$21:$J$35,1)+1),
INDEX('DS2025'!$J$21:$J$35,MATCH(Z13,'DS2025'!$J$21:$J$35,1)):
INDEX('DS2025'!$J$21:$J$35,MATCH(Z13,'DS2025'!$J$21:$J$35,1)+1)),
IF($AA$4=Database!$A$15,
_xlfn.FORECAST.LINEAR(
Z13,
INDEX('DS2025'!$N$21:$N$35,MATCH(Z13,'DS2025'!$M$21:$M$35,1)):
INDEX('DS2025'!$N$21:$N$35,MATCH(Z13,'DS2025'!$M$21:$M$35,1)+1),
INDEX('DS2025'!$M$21:$M$35,MATCH(Z13,'DS2025'!$M$21:$M$35,1)):
INDEX('DS2025'!$M$21:$M$35,MATCH(Z13,'DS2025'!$M$21:$M$35,1)+1)),
IF($AA$4=Database!$A$16,
_xlfn.FORECAST.LINEAR(
Z13,
INDEX('DS2025'!$Q$21:$Q$35,MATCH(Z13,'DS2025'!$P$21:$P$35,1)):
INDEX('DS2025'!$Q$21:$Q$35,MATCH(Z13,'DS2025'!$P$21:$P$35,1)+1),
INDEX('DS2025'!$P$21:$P$35,MATCH(Z13,'DS2025'!$P$21:$P$35,1)):
INDEX('DS2025'!$P$21:$P$35,MATCH(Z13,'DS2025'!$P$21:$P$35,1)+1)),
IF($AA$4=Database!$A$17,
_xlfn.FORECAST.LINEAR(
Z13,
INDEX('DS2025'!$T$21:$T$35,MATCH(Z13,'DS2025'!$S$21:$S$35,1)):
INDEX('DS2025'!$T$21:$T$35,MATCH(Z13,'DS2025'!$S$21:$S$35,1)+1),
INDEX('DS2025'!$S$21:$S$35,MATCH(Z13,'DS2025'!$S$21:$S$35,1)):
INDEX('DS2025'!$S$21:$S$35,MATCH(Z13,'DS2025'!$S$21:$S$35,1)+1)),
IF($AA$4=Database!$A$18,
_xlfn.FORECAST.LINEAR(
Z13,
INDEX('DS2025'!$W$21:$W$35,MATCH(Z13,'DS2025'!$V$21:$V$35,1)):
INDEX('DS2025'!$W$21:$W$35,MATCH(Z13,'DS2025'!$V$21:$V$35,1)+1),
INDEX('DS2025'!$V$21:$V$35,MATCH(Z13,'DS2025'!$V$21:$V$35,1)):
INDEX('DS2025'!$V$21:$V$35,MATCH(Z13,'DS2025'!$V$21:$V$35,1)+1)),
IF($AA$4=Database!$A$19,
_xlfn.FORECAST.LINEAR(
Z13,
INDEX('DS2025'!$Z$21:$Z$35,MATCH(Z13,'DS2025'!$Y$21:$Y$35,1)):
INDEX('DS2025'!$Z$21:$Z$35,MATCH(Z13,'DS2025'!$Y$21:$Y$35,1)+1),
INDEX('DS2025'!$Y$21:$Y$35,MATCH(Z13,'DS2025'!$Y$21:$Y$35,1)):
INDEX('DS2025'!$Y$21:$Y$35,MATCH(Z13,'DS2025'!$Y$21:$Y$35,1)+1)),
IF($AA$4=Database!$A$20,
_xlfn.FORECAST.LINEAR(
Z13,
INDEX('DS2025'!$AC$21:$AC$35,MATCH(Z13,'DS2025'!$AB$21:$AB$35,1)):
INDEX('DS2025'!$AC$21:$AC$35,MATCH(Z13,'DS2025'!$AB$21:$AB$35,1)+1),
INDEX('DS2025'!$AB$21:$AB$35,MATCH(Z13,'DS2025'!$AB$21:$AB$35,1)):
INDEX('DS2025'!$AB$21:$AB$35,MATCH(Z13,'DS2025'!$AB$21:$AB$35,1)+1))
)))))))))))))))))))</f>
        <v>-0.36133281343731249</v>
      </c>
      <c r="AB13" s="97">
        <f t="shared" si="8"/>
        <v>119.44266718656269</v>
      </c>
      <c r="AC13" s="318">
        <f>'Data 110 C'!K14</f>
        <v>118</v>
      </c>
      <c r="AD13" s="42"/>
      <c r="AE13" s="42"/>
      <c r="AF13" s="42"/>
    </row>
    <row r="14" spans="1:61" ht="15" customHeight="1">
      <c r="A14" s="316">
        <v>8</v>
      </c>
      <c r="B14" s="316">
        <f>'Data 110 C'!B15</f>
        <v>119.503</v>
      </c>
      <c r="C14" s="98">
        <f>IF($C$4=Database!$A$2,
_xlfn.FORECAST.LINEAR(B14,
INDEX('DS2025'!$B$5:$B$15,MATCH(B14,'DS2025'!$A$5:$A$15,1)):
INDEX('DS2025'!$B$5:$B$15,MATCH(B14,'DS2025'!$A$5:$A$15,1)+1),
INDEX('DS2025'!$A$5:$A$15,MATCH(B14,'DS2025'!$A$5:$A$15,1)):
INDEX('DS2025'!$A$5:$A$15,MATCH(B14,'DS2025'!$A$5:$A$15,1)+1)),
IF($C$4=Database!$A$3,
_xlfn.FORECAST.LINEAR(B14,
INDEX('DS2025'!$E$5:$E$15,MATCH(B14,'DS2025'!$D$5:$D$15,1)):
INDEX('DS2025'!$E$5:$E$15,MATCH(B14,'DS2025'!$D$5:$D$15,1)+1),
INDEX('DS2025'!$D$5:$D$15,MATCH(B14,'DS2025'!$D$5:$D$15,1)):
INDEX('DS2025'!$D$5:$D$15,MATCH(B14,'DS2025'!$D$5:$D$15,1)+1)),
IF($C$4=Database!$A$4,
_xlfn.FORECAST.LINEAR(B14,
INDEX('DS2025'!$H$5:$H$15,MATCH(B14,'DS2025'!$G$5:$G$15,1)):
INDEX('DS2025'!$H$5:$H$15,MATCH(B14,'DS2025'!$G$5:$G$15,1)+1),
INDEX('DS2025'!$G$5:$G$15,MATCH(B14,'DS2025'!$G$5:$G$15,1)):
INDEX('DS2025'!$G$5:$G$15,MATCH(B14,'DS2025'!$G$5:$G$15,1)+1)),
IF($C$4=Database!$A$5,
_xlfn.FORECAST.LINEAR(B14,
INDEX('DS2025'!$K$5:$K$15,MATCH(B14,'DS2025'!$J$5:$J$15,1)):
INDEX('DS2025'!$K$5:$K$15,MATCH(B14,'DS2025'!$J$5:$J$15,1)+1),
INDEX('DS2025'!$J$5:$J$15,MATCH(B14,'DS2025'!$J$5:$J$15,1)):
INDEX('DS2025'!$J$5:$J$15,MATCH(B14,'DS2025'!$J$5:$J$15,1)+1)),
IF($C$4=Database!$A$6,
_xlfn.FORECAST.LINEAR(B14,
INDEX('DS2025'!$N$5:$N$15,MATCH(B14,'DS2025'!$M$5:$M$15,1)):
INDEX('DS2025'!$N$5:$N$15,MATCH(B14,'DS2025'!$M$5:$M$15,1)+1),
INDEX('DS2025'!$M$5:$M$15,MATCH(B14,'DS2025'!$M$5:$M$15,1)):
INDEX('DS2025'!$M$5:$M$15,MATCH(B14,'DS2025'!$M$5:$M$15,1)+1)),
IF($C$4=Database!$A$7,
_xlfn.FORECAST.LINEAR(B14,
INDEX('DS2025'!$Q$5:$Q$15,MATCH(B14,'DS2025'!$P$5:$P$15,1)):
INDEX('DS2025'!$Q$5:$Q$15,MATCH(B14,'DS2025'!$P$5:$P$15,1)+1),
INDEX('DS2025'!$P$5:$P$15,MATCH(B14,'DS2025'!$P$5:$P$15,1)):
INDEX('DS2025'!$P$5:$P$15,MATCH(B14,'DS2025'!$P$5:$P$15,1)+1)),
IF($C$4=Database!$A$8,
_xlfn.FORECAST.LINEAR(B14,
INDEX('DS2025'!$T$5:$T$15,MATCH(B14,'DS2025'!$S$5:$S$15,1)):
INDEX('DS2025'!$T$5:$T$15,MATCH(B14,'DS2025'!$S$5:$S$15,1)+1),
INDEX('DS2025'!$S$5:$S$15,MATCH(B14,'DS2025'!$S$5:$S$15,1)):
INDEX('DS2025'!$S$5:$S$15,MATCH(B14,'DS2025'!$S$5:$S$15,1)+1)),
IF($C$4=Database!$A$9,
_xlfn.FORECAST.LINEAR(B14,
INDEX('DS2025'!$W$5:$W$15,MATCH(B14,'DS2025'!$V$5:$V$15,1)):
INDEX('DS2025'!$W$5:$W$15,MATCH(B14,'DS2025'!$V$5:$V$15,1)+1),
INDEX('DS2025'!$V$5:$V$15,MATCH(B14,'DS2025'!$V$5:$V$15,1)):
INDEX('DS2025'!$V$5:$V$15,MATCH(B14,'DS2025'!$V$5:$V$15,1)+1)),
IF($C$4=Database!$A$10,
_xlfn.FORECAST.LINEAR(B14,
INDEX('DS2025'!$Z$5:$Z$15,MATCH(B14,'DS2025'!$Y$5:$Y$15,1)):
INDEX('DS2025'!$Z$5:$Z$15,MATCH(B14,'DS2025'!$Y$5:$Y$15,1)+1),
INDEX('DS2025'!$Y$5:$Y$15,MATCH(B14,'DS2025'!$Y$5:$Y$15,1)):
INDEX('DS2025'!$Y$5:$Y$15,MATCH(B14,'DS2025'!$Y$5:$Y$15,1)+1)),
IF($C$4=Database!$A$11,
_xlfn.FORECAST.LINEAR(
B14,
INDEX('DS2025'!$B$21:$B$35,MATCH(B14,'DS2025'!$A$21:$A$35,1)):
INDEX('DS2025'!$B$21:$B$35,MATCH(B14,'DS2025'!$A$21:$A$35,1)+1),
INDEX('DS2025'!$A$21:$A$35,MATCH(B14,'DS2025'!$A$21:$A$35,1)):
INDEX('DS2025'!$A$21:$A$35,MATCH(B14,'DS2025'!$A$21:$A$35,1)+1)),
IF($C$4=Database!$A$12,
_xlfn.FORECAST.LINEAR(
B14,
INDEX('DS2025'!$E$21:$E$35,MATCH(B14,'DS2025'!$D$21:$D$35,1)):
INDEX('DS2025'!$E$21:$E$35,MATCH(B14,'DS2025'!$D$21:$D$35,1)+1),
INDEX('DS2025'!$D$21:$D$35,MATCH(B14,'DS2025'!$D$21:$D$35,1)):
INDEX('DS2025'!$D$21:$D$35,MATCH(B14,'DS2025'!$D$21:$D$35,1)+1)),
IF($C$4=Database!$A$13,
_xlfn.FORECAST.LINEAR(
B14,
INDEX('DS2025'!$H$21:$H$35,MATCH(B14,'DS2025'!$G$21:$G$35,1)):
INDEX('DS2025'!$H$21:$H$35,MATCH(B14,'DS2025'!$G$21:$G$35,1)+1),
INDEX('DS2025'!$G$21:$G$35,MATCH(B14,'DS2025'!$G$21:$G$35,1)):
INDEX('DS2025'!$G$21:$G$35,MATCH(B14,'DS2025'!$G$21:$G$35,1)+1)),
IF($C$4=Database!$A$14,
_xlfn.FORECAST.LINEAR(
B14,
INDEX('DS2025'!$K$21:$K$35,MATCH(B14,'DS2025'!$J$21:$J$35,1)):
INDEX('DS2025'!$K$21:$K$35,MATCH(B14,'DS2025'!$J$21:$J$35,1)+1),
INDEX('DS2025'!$J$21:$J$35,MATCH(B14,'DS2025'!$J$21:$J$35,1)):
INDEX('DS2025'!$J$21:$J$35,MATCH(B14,'DS2025'!$J$21:$J$35,1)+1)),
IF($C$4=Database!$A$15,
_xlfn.FORECAST.LINEAR(
B14,
INDEX('DS2025'!$N$21:$N$35,MATCH(B14,'DS2025'!$M$21:$M$35,1)):
INDEX('DS2025'!$N$21:$N$35,MATCH(B14,'DS2025'!$M$21:$M$35,1)+1),
INDEX('DS2025'!$M$21:$M$35,MATCH(B14,'DS2025'!$M$21:$M$35,1)):
INDEX('DS2025'!$M$21:$M$35,MATCH(B14,'DS2025'!$M$21:$M$35,1)+1)),
IF($C$4=Database!$A$16,
_xlfn.FORECAST.LINEAR(
B14,
INDEX('DS2025'!$Q$21:$Q$35,MATCH(B14,'DS2025'!$P$21:$P$35,1)):
INDEX('DS2025'!$Q$21:$Q$35,MATCH(B14,'DS2025'!$P$21:$P$35,1)+1),
INDEX('DS2025'!$P$21:$P$35,MATCH(B14,'DS2025'!$P$21:$P$35,1)):
INDEX('DS2025'!$P$21:$P$35,MATCH(B14,'DS2025'!$P$21:$P$35,1)+1)),
IF($C$4=Database!$A$17,
_xlfn.FORECAST.LINEAR(
B14,
INDEX('DS2025'!$T$21:$T$35,MATCH(B14,'DS2025'!$S$21:$S$35,1)):
INDEX('DS2025'!$T$21:$T$35,MATCH(B14,'DS2025'!$S$21:$S$35,1)+1),
INDEX('DS2025'!$S$21:$S$35,MATCH(B14,'DS2025'!$S$21:$S$35,1)):
INDEX('DS2025'!$S$21:$S$35,MATCH(B14,'DS2025'!$S$21:$S$35,1)+1)),
IF($C$4=Database!$A$18,
_xlfn.FORECAST.LINEAR(
B14,
INDEX('DS2025'!$W$21:$W$35,MATCH(B14,'DS2025'!$V$21:$V$35,1)):
INDEX('DS2025'!$W$21:$W$35,MATCH(B14,'DS2025'!$V$21:$V$35,1)+1),
INDEX('DS2025'!$V$21:$V$35,MATCH(B14,'DS2025'!$V$21:$V$35,1)):
INDEX('DS2025'!$V$21:$V$35,MATCH(B14,'DS2025'!$V$21:$V$35,1)+1)),
IF($C$4=Database!$A$19,
_xlfn.FORECAST.LINEAR(
B14,
INDEX('DS2025'!$Z$21:$Z$35,MATCH(B14,'DS2025'!$Y$21:$Y$35,1)):
INDEX('DS2025'!$Z$21:$Z$35,MATCH(B14,'DS2025'!$Y$21:$Y$35,1)+1),
INDEX('DS2025'!$Y$21:$Y$35,MATCH(B14,'DS2025'!$Y$21:$Y$35,1)):
INDEX('DS2025'!$Y$21:$Y$35,MATCH(B14,'DS2025'!$Y$21:$Y$35,1)+1)),
IF($C$4=Database!$A$20,
_xlfn.FORECAST.LINEAR(
B14,
INDEX('DS2025'!$AC$21:$AC$35,MATCH(B14,'DS2025'!$AB$21:$AB$35,1)):
INDEX('DS2025'!$AC$21:$AC$35,MATCH(B14,'DS2025'!$AB$21:$AB$35,1)+1),
INDEX('DS2025'!$AB$21:$AB$35,MATCH(B14,'DS2025'!$AB$21:$AB$35,1)):
INDEX('DS2025'!$AB$21:$AB$35,MATCH(B14,'DS2025'!$AB$21:$AB$35,1)+1))
)))))))))))))))))))</f>
        <v>-0.36129670065986802</v>
      </c>
      <c r="D14" s="98">
        <f t="shared" si="0"/>
        <v>119.14170329934014</v>
      </c>
      <c r="E14" s="98">
        <f>'Data 110 C'!C15</f>
        <v>120.85</v>
      </c>
      <c r="F14" s="98">
        <f>IF($F$4=Database!$A$2,
_xlfn.FORECAST.LINEAR(E14,
INDEX('DS2025'!$B$5:$B$15,MATCH(E14,'DS2025'!$A$5:$A$15,1)):
INDEX('DS2025'!$B$5:$B$15,MATCH(E14,'DS2025'!$A$5:$A$15,1)+1),
INDEX('DS2025'!$A$5:$A$15,MATCH(E14,'DS2025'!$A$5:$A$15,1)):
INDEX('DS2025'!$A$5:$A$15,MATCH(E14,'DS2025'!$A$5:$A$15,1)+1)),
IF($F$4=Database!$A$3,
_xlfn.FORECAST.LINEAR(E14,
INDEX('DS2025'!$E$5:$E$15,MATCH(E14,'DS2025'!$D$5:$D$15,1)):
INDEX('DS2025'!$E$5:$E$15,MATCH(E14,'DS2025'!$D$5:$D$15,1)+1),
INDEX('DS2025'!$D$5:$D$15,MATCH(E14,'DS2025'!$D$5:$D$15,1)):
INDEX('DS2025'!$D$5:$D$15,MATCH(E14,'DS2025'!$D$5:$D$15,1)+1)),
IF($F$4=Database!$A$4,
_xlfn.FORECAST.LINEAR(E14,
INDEX('DS2025'!$H$5:$H$15,MATCH(E14,'DS2025'!$G$5:$G$15,1)):
INDEX('DS2025'!$H$5:$H$15,MATCH(E14,'DS2025'!$G$5:$G$15,1)+1),
INDEX('DS2025'!$G$5:$G$15,MATCH(E14,'DS2025'!$G$5:$G$15,1)):
INDEX('DS2025'!$G$5:$G$15,MATCH(E14,'DS2025'!$G$5:$G$15,1)+1)),
IF($F$4=Database!$A$5,
_xlfn.FORECAST.LINEAR(E14,
INDEX('DS2025'!$K$5:$K$15,MATCH(E14,'DS2025'!$J$5:$J$15,1)):
INDEX('DS2025'!$K$5:$K$15,MATCH(E14,'DS2025'!$J$5:$J$15,1)+1),
INDEX('DS2025'!$J$5:$J$15,MATCH(E14,'DS2025'!$J$5:$J$15,1)):
INDEX('DS2025'!$J$5:$J$15,MATCH(E14,'DS2025'!$J$5:$J$15,1)+1)),
IF($F$4=Database!$A$6,
_xlfn.FORECAST.LINEAR(E14,
INDEX('DS2025'!$N$5:$N$15,MATCH(E14,'DS2025'!$M$5:$M$15,1)):
INDEX('DS2025'!$N$5:$N$15,MATCH(E14,'DS2025'!$M$5:$M$15,1)+1),
INDEX('DS2025'!$M$5:$M$15,MATCH(E14,'DS2025'!$M$5:$M$15,1)):
INDEX('DS2025'!$M$5:$M$15,MATCH(E14,'DS2025'!$M$5:$M$15,1)+1)),
IF($F$4=Database!$A$7,
_xlfn.FORECAST.LINEAR(E14,
INDEX('DS2025'!$Q$5:$Q$15,MATCH(E14,'DS2025'!$P$5:$P$15,1)):
INDEX('DS2025'!$Q$5:$Q$15,MATCH(E14,'DS2025'!$P$5:$P$15,1)+1),
INDEX('DS2025'!$P$5:$P$15,MATCH(E14,'DS2025'!$P$5:$P$15,1)):
INDEX('DS2025'!$P$5:$P$15,MATCH(E14,'DS2025'!$P$5:$P$15,1)+1)),
IF($F$4=Database!$A$8,
_xlfn.FORECAST.LINEAR(E14,
INDEX('DS2025'!$T$5:$T$15,MATCH(E14,'DS2025'!$S$5:$S$15,1)):
INDEX('DS2025'!$T$5:$T$15,MATCH(E14,'DS2025'!$S$5:$S$15,1)+1),
INDEX('DS2025'!$S$5:$S$15,MATCH(E14,'DS2025'!$S$5:$S$15,1)):
INDEX('DS2025'!$S$5:$S$15,MATCH(E14,'DS2025'!$S$5:$S$15,1)+1)),
IF($F$4=Database!$A$9,
_xlfn.FORECAST.LINEAR(E14,
INDEX('DS2025'!$W$5:$W$15,MATCH(E14,'DS2025'!$V$5:$V$15,1)):
INDEX('DS2025'!$W$5:$W$15,MATCH(E14,'DS2025'!$V$5:$V$15,1)+1),
INDEX('DS2025'!$V$5:$V$15,MATCH(E14,'DS2025'!$V$5:$V$15,1)):
INDEX('DS2025'!$V$5:$V$15,MATCH(E14,'DS2025'!$V$5:$V$15,1)+1)),
IF($F$4=Database!$A$10,
_xlfn.FORECAST.LINEAR(E14,
INDEX('DS2025'!$Z$5:$Z$15,MATCH(E14,'DS2025'!$Y$5:$Y$15,1)):
INDEX('DS2025'!$Z$5:$Z$15,MATCH(E14,'DS2025'!$Y$5:$Y$15,1)+1),
INDEX('DS2025'!$Y$5:$Y$15,MATCH(E14,'DS2025'!$Y$5:$Y$15,1)):
INDEX('DS2025'!$Y$5:$Y$15,MATCH(E14,'DS2025'!$Y$5:$Y$15,1)+1)),
IF($F$4=Database!$A$11,
_xlfn.FORECAST.LINEAR(
E14,
INDEX('DS2025'!$B$21:$B$35,MATCH(E14,'DS2025'!$A$21:$A$35,1)):
INDEX('DS2025'!$B$21:$B$35,MATCH(E14,'DS2025'!$A$21:$A$35,1)+1),
INDEX('DS2025'!$A$21:$A$35,MATCH(E14,'DS2025'!$A$21:$A$35,1)):
INDEX('DS2025'!$A$21:$A$35,MATCH(E14,'DS2025'!$A$21:$A$35,1)+1)),
IF($F$4=Database!$A$12,
_xlfn.FORECAST.LINEAR(
E14,
INDEX('DS2025'!$E$21:$E$35,MATCH(E14,'DS2025'!$D$21:$D$35,1)):
INDEX('DS2025'!$E$21:$E$35,MATCH(E14,'DS2025'!$D$21:$D$35,1)+1),
INDEX('DS2025'!$D$21:$D$35,MATCH(E14,'DS2025'!$D$21:$D$35,1)):
INDEX('DS2025'!$D$21:$D$35,MATCH(E14,'DS2025'!$D$21:$D$35,1)+1)),
IF($F$4=Database!$A$13,
_xlfn.FORECAST.LINEAR(
E14,
INDEX('DS2025'!$H$21:$H$35,MATCH(E14,'DS2025'!$G$21:$G$35,1)):
INDEX('DS2025'!$H$21:$H$35,MATCH(E14,'DS2025'!$G$21:$G$35,1)+1),
INDEX('DS2025'!$G$21:$G$35,MATCH(E14,'DS2025'!$G$21:$G$35,1)):
INDEX('DS2025'!$G$21:$G$35,MATCH(E14,'DS2025'!$G$21:$G$35,1)+1)),
IF($F$4=Database!$A$14,
_xlfn.FORECAST.LINEAR(
E14,
INDEX('DS2025'!$K$21:$K$35,MATCH(E14,'DS2025'!$J$21:$J$35,1)):
INDEX('DS2025'!$K$21:$K$35,MATCH(E14,'DS2025'!$J$21:$J$35,1)+1),
INDEX('DS2025'!$J$21:$J$35,MATCH(E14,'DS2025'!$J$21:$J$35,1)):
INDEX('DS2025'!$J$21:$J$35,MATCH(E14,'DS2025'!$J$21:$J$35,1)+1)),
IF($F$4=Database!$A$15,
_xlfn.FORECAST.LINEAR(
E14,
INDEX('DS2025'!$N$21:$N$35,MATCH(E14,'DS2025'!$M$21:$M$35,1)):
INDEX('DS2025'!$N$21:$N$35,MATCH(E14,'DS2025'!$M$21:$M$35,1)+1),
INDEX('DS2025'!$M$21:$M$35,MATCH(E14,'DS2025'!$M$21:$M$35,1)):
INDEX('DS2025'!$M$21:$M$35,MATCH(E14,'DS2025'!$M$21:$M$35,1)+1)),
IF($F$4=Database!$A$16,
_xlfn.FORECAST.LINEAR(
E14,
INDEX('DS2025'!$Q$21:$Q$35,MATCH(E14,'DS2025'!$P$21:$P$35,1)):
INDEX('DS2025'!$Q$21:$Q$35,MATCH(E14,'DS2025'!$P$21:$P$35,1)+1),
INDEX('DS2025'!$P$21:$P$35,MATCH(E14,'DS2025'!$P$21:$P$35,1)):
INDEX('DS2025'!$P$21:$P$35,MATCH(E14,'DS2025'!$P$21:$P$35,1)+1)),
IF($F$4=Database!$A$17,
_xlfn.FORECAST.LINEAR(
E14,
INDEX('DS2025'!$T$21:$T$35,MATCH(E14,'DS2025'!$S$21:$S$35,1)):
INDEX('DS2025'!$T$21:$T$35,MATCH(E14,'DS2025'!$S$21:$S$35,1)+1),
INDEX('DS2025'!$S$21:$S$35,MATCH(E14,'DS2025'!$S$21:$S$35,1)):
INDEX('DS2025'!$S$21:$S$35,MATCH(E14,'DS2025'!$S$21:$S$35,1)+1)),
IF($F$4=Database!$A$18,
_xlfn.FORECAST.LINEAR(
E14,
INDEX('DS2025'!$W$21:$W$35,MATCH(E14,'DS2025'!$V$21:$V$35,1)):
INDEX('DS2025'!$W$21:$W$35,MATCH(E14,'DS2025'!$V$21:$V$35,1)+1),
INDEX('DS2025'!$V$21:$V$35,MATCH(E14,'DS2025'!$V$21:$V$35,1)):
INDEX('DS2025'!$V$21:$V$35,MATCH(E14,'DS2025'!$V$21:$V$35,1)+1)),
IF($F$4=Database!$A$19,
_xlfn.FORECAST.LINEAR(
E14,
INDEX('DS2025'!$Z$21:$Z$35,MATCH(E14,'DS2025'!$Y$21:$Y$35,1)):
INDEX('DS2025'!$Z$21:$Z$35,MATCH(E14,'DS2025'!$Y$21:$Y$35,1)+1),
INDEX('DS2025'!$Y$21:$Y$35,MATCH(E14,'DS2025'!$Y$21:$Y$35,1)):
INDEX('DS2025'!$Y$21:$Y$35,MATCH(E14,'DS2025'!$Y$21:$Y$35,1)+1)),
IF($F$4=Database!$A$20,
_xlfn.FORECAST.LINEAR(
E14,
INDEX('DS2025'!$AC$21:$AC$35,MATCH(E14,'DS2025'!$AB$21:$AB$35,1)):
INDEX('DS2025'!$AC$21:$AC$35,MATCH(E14,'DS2025'!$AB$21:$AB$35,1)+1),
INDEX('DS2025'!$AB$21:$AB$35,MATCH(E14,'DS2025'!$AB$21:$AB$35,1)):
INDEX('DS2025'!$AB$21:$AB$35,MATCH(E14,'DS2025'!$AB$21:$AB$35,1)+1))
)))))))))))))))))))</f>
        <v>-0.36145830833833231</v>
      </c>
      <c r="G14" s="98">
        <f t="shared" si="1"/>
        <v>120.48854169166167</v>
      </c>
      <c r="H14" s="98">
        <f>'Data 110 C'!D15</f>
        <v>119.158</v>
      </c>
      <c r="I14" s="98">
        <f>IF($I$4=Database!$A$2,
_xlfn.FORECAST.LINEAR(H14,
INDEX('DS2025'!$B$5:$B$15,MATCH(H14,'DS2025'!$A$5:$A$15,1)):
INDEX('DS2025'!$B$5:$B$15,MATCH(H14,'DS2025'!$A$5:$A$15,1)+1),
INDEX('DS2025'!$A$5:$A$15,MATCH(H14,'DS2025'!$A$5:$A$15,1)):
INDEX('DS2025'!$A$5:$A$15,MATCH(H14,'DS2025'!$A$5:$A$15,1)+1)),
IF($I$4=Database!$A$3,
_xlfn.FORECAST.LINEAR(H14,
INDEX('DS2025'!$E$5:$E$15,MATCH(H14,'DS2025'!$D$5:$D$15,1)):
INDEX('DS2025'!$E$5:$E$15,MATCH(H14,'DS2025'!$D$5:$D$15,1)+1),
INDEX('DS2025'!$D$5:$D$15,MATCH(H14,'DS2025'!$D$5:$D$15,1)):
INDEX('DS2025'!$D$5:$D$15,MATCH(H14,'DS2025'!$D$5:$D$15,1)+1)),
IF($I$4=Database!$A$4,
_xlfn.FORECAST.LINEAR(H14,
INDEX('DS2025'!$H$5:$H$15,MATCH(H14,'DS2025'!$G$5:$G$15,1)):
INDEX('DS2025'!$H$5:$H$15,MATCH(H14,'DS2025'!$G$5:$G$15,1)+1),
INDEX('DS2025'!$G$5:$G$15,MATCH(H14,'DS2025'!$G$5:$G$15,1)):
INDEX('DS2025'!$G$5:$G$15,MATCH(H14,'DS2025'!$G$5:$G$15,1)+1)),
IF($I$4=Database!$A$5,
_xlfn.FORECAST.LINEAR(H14,
INDEX('DS2025'!$K$5:$K$15,MATCH(H14,'DS2025'!$J$5:$J$15,1)):
INDEX('DS2025'!$K$5:$K$15,MATCH(H14,'DS2025'!$J$5:$J$15,1)+1),
INDEX('DS2025'!$J$5:$J$15,MATCH(H14,'DS2025'!$J$5:$J$15,1)):
INDEX('DS2025'!$J$5:$J$15,MATCH(H14,'DS2025'!$J$5:$J$15,1)+1)),
IF($I$4=Database!$A$6,
_xlfn.FORECAST.LINEAR(H14,
INDEX('DS2025'!$N$5:$N$15,MATCH(H14,'DS2025'!$M$5:$M$15,1)):
INDEX('DS2025'!$N$5:$N$15,MATCH(H14,'DS2025'!$M$5:$M$15,1)+1),
INDEX('DS2025'!$M$5:$M$15,MATCH(H14,'DS2025'!$M$5:$M$15,1)):
INDEX('DS2025'!$M$5:$M$15,MATCH(H14,'DS2025'!$M$5:$M$15,1)+1)),
IF($I$4=Database!$A$7,
_xlfn.FORECAST.LINEAR(H14,
INDEX('DS2025'!$Q$5:$Q$15,MATCH(H14,'DS2025'!$P$5:$P$15,1)):
INDEX('DS2025'!$Q$5:$Q$15,MATCH(H14,'DS2025'!$P$5:$P$15,1)+1),
INDEX('DS2025'!$P$5:$P$15,MATCH(H14,'DS2025'!$P$5:$P$15,1)):
INDEX('DS2025'!$P$5:$P$15,MATCH(H14,'DS2025'!$P$5:$P$15,1)+1)),
IF($I$4=Database!$A$8,
_xlfn.FORECAST.LINEAR(H14,
INDEX('DS2025'!$T$5:$T$15,MATCH(H14,'DS2025'!$S$5:$S$15,1)):
INDEX('DS2025'!$T$5:$T$15,MATCH(H14,'DS2025'!$S$5:$S$15,1)+1),
INDEX('DS2025'!$S$5:$S$15,MATCH(H14,'DS2025'!$S$5:$S$15,1)):
INDEX('DS2025'!$S$5:$S$15,MATCH(H14,'DS2025'!$S$5:$S$15,1)+1)),
IF($I$4=Database!$A$9,
_xlfn.FORECAST.LINEAR(H14,
INDEX('DS2025'!$W$5:$W$15,MATCH(H14,'DS2025'!$V$5:$V$15,1)):
INDEX('DS2025'!$W$5:$W$15,MATCH(H14,'DS2025'!$V$5:$V$15,1)+1),
INDEX('DS2025'!$V$5:$V$15,MATCH(H14,'DS2025'!$V$5:$V$15,1)):
INDEX('DS2025'!$V$5:$V$15,MATCH(H14,'DS2025'!$V$5:$V$15,1)+1)),
IF($I$4=Database!$A$10,
_xlfn.FORECAST.LINEAR(H14,
INDEX('DS2025'!$Z$5:$Z$15,MATCH(H14,'DS2025'!$Y$5:$Y$15,1)):
INDEX('DS2025'!$Z$5:$Z$15,MATCH(H14,'DS2025'!$Y$5:$Y$15,1)+1),
INDEX('DS2025'!$Y$5:$Y$15,MATCH(H14,'DS2025'!$Y$5:$Y$15,1)):
INDEX('DS2025'!$Y$5:$Y$15,MATCH(H14,'DS2025'!$Y$5:$Y$15,1)+1)),
IF($I$4=Database!$A$11,
_xlfn.FORECAST.LINEAR(
H14,
INDEX('DS2025'!$B$21:$B$35,MATCH(H14,'DS2025'!$A$21:$A$35,1)):
INDEX('DS2025'!$B$21:$B$35,MATCH(H14,'DS2025'!$A$21:$A$35,1)+1),
INDEX('DS2025'!$A$21:$A$35,MATCH(H14,'DS2025'!$A$21:$A$35,1)):
INDEX('DS2025'!$A$21:$A$35,MATCH(H14,'DS2025'!$A$21:$A$35,1)+1)),
IF($I$4=Database!$A$12,
_xlfn.FORECAST.LINEAR(
H14,
INDEX('DS2025'!$E$21:$E$35,MATCH(H14,'DS2025'!$D$21:$D$35,1)):
INDEX('DS2025'!$E$21:$E$35,MATCH(H14,'DS2025'!$D$21:$D$35,1)+1),
INDEX('DS2025'!$D$21:$D$35,MATCH(H14,'DS2025'!$D$21:$D$35,1)):
INDEX('DS2025'!$D$21:$D$35,MATCH(H14,'DS2025'!$D$21:$D$35,1)+1)),
IF($I$4=Database!$A$13,
_xlfn.FORECAST.LINEAR(
H14,
INDEX('DS2025'!$H$21:$H$35,MATCH(H14,'DS2025'!$G$21:$G$35,1)):
INDEX('DS2025'!$H$21:$H$35,MATCH(H14,'DS2025'!$G$21:$G$35,1)+1),
INDEX('DS2025'!$G$21:$G$35,MATCH(H14,'DS2025'!$G$21:$G$35,1)):
INDEX('DS2025'!$G$21:$G$35,MATCH(H14,'DS2025'!$G$21:$G$35,1)+1)),
IF($I$4=Database!$A$14,
_xlfn.FORECAST.LINEAR(
H14,
INDEX('DS2025'!$K$21:$K$35,MATCH(H14,'DS2025'!$J$21:$J$35,1)):
INDEX('DS2025'!$K$21:$K$35,MATCH(H14,'DS2025'!$J$21:$J$35,1)+1),
INDEX('DS2025'!$J$21:$J$35,MATCH(H14,'DS2025'!$J$21:$J$35,1)):
INDEX('DS2025'!$J$21:$J$35,MATCH(H14,'DS2025'!$J$21:$J$35,1)+1)),
IF($I$4=Database!$A$15,
_xlfn.FORECAST.LINEAR(
H14,
INDEX('DS2025'!$N$21:$N$35,MATCH(H14,'DS2025'!$M$21:$M$35,1)):
INDEX('DS2025'!$N$21:$N$35,MATCH(H14,'DS2025'!$M$21:$M$35,1)+1),
INDEX('DS2025'!$M$21:$M$35,MATCH(H14,'DS2025'!$M$21:$M$35,1)):
INDEX('DS2025'!$M$21:$M$35,MATCH(H14,'DS2025'!$M$21:$M$35,1)+1)),
IF($I$4=Database!$A$16,
_xlfn.FORECAST.LINEAR(
H14,
INDEX('DS2025'!$Q$21:$Q$35,MATCH(H14,'DS2025'!$P$21:$P$35,1)):
INDEX('DS2025'!$Q$21:$Q$35,MATCH(H14,'DS2025'!$P$21:$P$35,1)+1),
INDEX('DS2025'!$P$21:$P$35,MATCH(H14,'DS2025'!$P$21:$P$35,1)):
INDEX('DS2025'!$P$21:$P$35,MATCH(H14,'DS2025'!$P$21:$P$35,1)+1)),
IF($I$4=Database!$A$17,
_xlfn.FORECAST.LINEAR(
H14,
INDEX('DS2025'!$T$21:$T$35,MATCH(H14,'DS2025'!$S$21:$S$35,1)):
INDEX('DS2025'!$T$21:$T$35,MATCH(H14,'DS2025'!$S$21:$S$35,1)+1),
INDEX('DS2025'!$S$21:$S$35,MATCH(H14,'DS2025'!$S$21:$S$35,1)):
INDEX('DS2025'!$S$21:$S$35,MATCH(H14,'DS2025'!$S$21:$S$35,1)+1)),
IF($I$4=Database!$A$18,
_xlfn.FORECAST.LINEAR(
H14,
INDEX('DS2025'!$W$21:$W$35,MATCH(H14,'DS2025'!$V$21:$V$35,1)):
INDEX('DS2025'!$W$21:$W$35,MATCH(H14,'DS2025'!$V$21:$V$35,1)+1),
INDEX('DS2025'!$V$21:$V$35,MATCH(H14,'DS2025'!$V$21:$V$35,1)):
INDEX('DS2025'!$V$21:$V$35,MATCH(H14,'DS2025'!$V$21:$V$35,1)+1)),
IF($I$4=Database!$A$19,
_xlfn.FORECAST.LINEAR(
H14,
INDEX('DS2025'!$Z$21:$Z$35,MATCH(H14,'DS2025'!$Y$21:$Y$35,1)):
INDEX('DS2025'!$Z$21:$Z$35,MATCH(H14,'DS2025'!$Y$21:$Y$35,1)+1),
INDEX('DS2025'!$Y$21:$Y$35,MATCH(H14,'DS2025'!$Y$21:$Y$35,1)):
INDEX('DS2025'!$Y$21:$Y$35,MATCH(H14,'DS2025'!$Y$21:$Y$35,1)+1)),
IF($I$4=Database!$A$20,
_xlfn.FORECAST.LINEAR(
H14,
INDEX('DS2025'!$AC$21:$AC$35,MATCH(H14,'DS2025'!$AB$21:$AB$35,1)):
INDEX('DS2025'!$AC$21:$AC$35,MATCH(H14,'DS2025'!$AB$21:$AB$35,1)+1),
INDEX('DS2025'!$AB$21:$AB$35,MATCH(H14,'DS2025'!$AB$21:$AB$35,1)):
INDEX('DS2025'!$AB$21:$AB$35,MATCH(H14,'DS2025'!$AB$21:$AB$35,1)+1))
)))))))))))))))))))</f>
        <v>-0.26114837860476248</v>
      </c>
      <c r="J14" s="98">
        <f t="shared" si="2"/>
        <v>118.89685162139524</v>
      </c>
      <c r="K14" s="98">
        <f>'Data 110 C'!E15</f>
        <v>119.66500000000001</v>
      </c>
      <c r="L14" s="98">
        <f>IF($L$4=Database!$A$2,
_xlfn.FORECAST.LINEAR(K14,
INDEX('DS2025'!$B$5:$B$15,MATCH(K14,'DS2025'!$A$5:$A$15,1)):
INDEX('DS2025'!$B$5:$B$15,MATCH(K14,'DS2025'!$A$5:$A$15,1)+1),
INDEX('DS2025'!$A$5:$A$15,MATCH(K14,'DS2025'!$A$5:$A$15,1)):
INDEX('DS2025'!$A$5:$A$15,MATCH(K14,'DS2025'!$A$5:$A$15,1)+1)),
IF($L$4=Database!$A$3,
_xlfn.FORECAST.LINEAR(K14,
INDEX('DS2025'!$E$5:$E$15,MATCH(K14,'DS2025'!$D$5:$D$15,1)):
INDEX('DS2025'!$E$5:$E$15,MATCH(K14,'DS2025'!$D$5:$D$15,1)+1),
INDEX('DS2025'!$D$5:$D$15,MATCH(K14,'DS2025'!$D$5:$D$15,1)):
INDEX('DS2025'!$D$5:$D$15,MATCH(K14,'DS2025'!$D$5:$D$15,1)+1)),
IF($L$4=Database!$A$4,
_xlfn.FORECAST.LINEAR(K14,
INDEX('DS2025'!$H$5:$H$15,MATCH(K14,'DS2025'!$G$5:$G$15,1)):
INDEX('DS2025'!$H$5:$H$15,MATCH(K14,'DS2025'!$G$5:$G$15,1)+1),
INDEX('DS2025'!$G$5:$G$15,MATCH(K14,'DS2025'!$G$5:$G$15,1)):
INDEX('DS2025'!$G$5:$G$15,MATCH(K14,'DS2025'!$G$5:$G$15,1)+1)),
IF($L$4=Database!$A$5,
_xlfn.FORECAST.LINEAR(K14,
INDEX('DS2025'!$K$5:$K$15,MATCH(K14,'DS2025'!$J$5:$J$15,1)):
INDEX('DS2025'!$K$5:$K$15,MATCH(K14,'DS2025'!$J$5:$J$15,1)+1),
INDEX('DS2025'!$J$5:$J$15,MATCH(K14,'DS2025'!$J$5:$J$15,1)):
INDEX('DS2025'!$J$5:$J$15,MATCH(K14,'DS2025'!$J$5:$J$15,1)+1)),
IF($L$4=Database!$A$6,
_xlfn.FORECAST.LINEAR(K14,
INDEX('DS2025'!$N$5:$N$15,MATCH(K14,'DS2025'!$M$5:$M$15,1)):
INDEX('DS2025'!$N$5:$N$15,MATCH(K14,'DS2025'!$M$5:$M$15,1)+1),
INDEX('DS2025'!$M$5:$M$15,MATCH(K14,'DS2025'!$M$5:$M$15,1)):
INDEX('DS2025'!$M$5:$M$15,MATCH(K14,'DS2025'!$M$5:$M$15,1)+1)),
IF($L$4=Database!$A$7,
_xlfn.FORECAST.LINEAR(K14,
INDEX('DS2025'!$Q$5:$Q$15,MATCH(K14,'DS2025'!$P$5:$P$15,1)):
INDEX('DS2025'!$Q$5:$Q$15,MATCH(K14,'DS2025'!$P$5:$P$15,1)+1),
INDEX('DS2025'!$P$5:$P$15,MATCH(K14,'DS2025'!$P$5:$P$15,1)):
INDEX('DS2025'!$P$5:$P$15,MATCH(K14,'DS2025'!$P$5:$P$15,1)+1)),
IF($L$4=Database!$A$8,
_xlfn.FORECAST.LINEAR(K14,
INDEX('DS2025'!$T$5:$T$15,MATCH(K14,'DS2025'!$S$5:$S$15,1)):
INDEX('DS2025'!$T$5:$T$15,MATCH(K14,'DS2025'!$S$5:$S$15,1)+1),
INDEX('DS2025'!$S$5:$S$15,MATCH(K14,'DS2025'!$S$5:$S$15,1)):
INDEX('DS2025'!$S$5:$S$15,MATCH(K14,'DS2025'!$S$5:$S$15,1)+1)),
IF($L$4=Database!$A$9,
_xlfn.FORECAST.LINEAR(K14,
INDEX('DS2025'!$W$5:$W$15,MATCH(K14,'DS2025'!$V$5:$V$15,1)):
INDEX('DS2025'!$W$5:$W$15,MATCH(K14,'DS2025'!$V$5:$V$15,1)+1),
INDEX('DS2025'!$V$5:$V$15,MATCH(K14,'DS2025'!$V$5:$V$15,1)):
INDEX('DS2025'!$V$5:$V$15,MATCH(K14,'DS2025'!$V$5:$V$15,1)+1)),
IF($L$4=Database!$A$10,
_xlfn.FORECAST.LINEAR(K14,
INDEX('DS2025'!$Z$5:$Z$15,MATCH(K14,'DS2025'!$Y$5:$Y$15,1)):
INDEX('DS2025'!$Z$5:$Z$15,MATCH(K14,'DS2025'!$Y$5:$Y$15,1)+1),
INDEX('DS2025'!$Y$5:$Y$15,MATCH(K14,'DS2025'!$Y$5:$Y$15,1)):
INDEX('DS2025'!$Y$5:$Y$15,MATCH(K14,'DS2025'!$Y$5:$Y$15,1)+1)),
IF($L$4=Database!$A$11,
_xlfn.FORECAST.LINEAR(
K14,
INDEX('DS2025'!$B$21:$B$35,MATCH(K14,'DS2025'!$A$21:$A$35,1)):
INDEX('DS2025'!$B$21:$B$35,MATCH(K14,'DS2025'!$A$21:$A$35,1)+1),
INDEX('DS2025'!$A$21:$A$35,MATCH(K14,'DS2025'!$A$21:$A$35,1)):
INDEX('DS2025'!$A$21:$A$35,MATCH(K14,'DS2025'!$A$21:$A$35,1)+1)),
IF($L$4=Database!$A$12,
_xlfn.FORECAST.LINEAR(
K14,
INDEX('DS2025'!$E$21:$E$35,MATCH(K14,'DS2025'!$D$21:$D$35,1)):
INDEX('DS2025'!$E$21:$E$35,MATCH(K14,'DS2025'!$D$21:$D$35,1)+1),
INDEX('DS2025'!$D$21:$D$35,MATCH(K14,'DS2025'!$D$21:$D$35,1)):
INDEX('DS2025'!$D$21:$D$35,MATCH(K14,'DS2025'!$D$21:$D$35,1)+1)),
IF($L$4=Database!$A$13,
_xlfn.FORECAST.LINEAR(
K14,
INDEX('DS2025'!$H$21:$H$35,MATCH(K14,'DS2025'!$G$21:$G$35,1)):
INDEX('DS2025'!$H$21:$H$35,MATCH(K14,'DS2025'!$G$21:$G$35,1)+1),
INDEX('DS2025'!$G$21:$G$35,MATCH(K14,'DS2025'!$G$21:$G$35,1)):
INDEX('DS2025'!$G$21:$G$35,MATCH(K14,'DS2025'!$G$21:$G$35,1)+1)),
IF($L$4=Database!$A$14,
_xlfn.FORECAST.LINEAR(
K14,
INDEX('DS2025'!$K$21:$K$35,MATCH(K14,'DS2025'!$J$21:$J$35,1)):
INDEX('DS2025'!$K$21:$K$35,MATCH(K14,'DS2025'!$J$21:$J$35,1)+1),
INDEX('DS2025'!$J$21:$J$35,MATCH(K14,'DS2025'!$J$21:$J$35,1)):
INDEX('DS2025'!$J$21:$J$35,MATCH(K14,'DS2025'!$J$21:$J$35,1)+1)),
IF($L$4=Database!$A$15,
_xlfn.FORECAST.LINEAR(
K14,
INDEX('DS2025'!$N$21:$N$35,MATCH(K14,'DS2025'!$M$21:$M$35,1)):
INDEX('DS2025'!$N$21:$N$35,MATCH(K14,'DS2025'!$M$21:$M$35,1)+1),
INDEX('DS2025'!$M$21:$M$35,MATCH(K14,'DS2025'!$M$21:$M$35,1)):
INDEX('DS2025'!$M$21:$M$35,MATCH(K14,'DS2025'!$M$21:$M$35,1)+1)),
IF($L$4=Database!$A$16,
_xlfn.FORECAST.LINEAR(
K14,
INDEX('DS2025'!$Q$21:$Q$35,MATCH(K14,'DS2025'!$P$21:$P$35,1)):
INDEX('DS2025'!$Q$21:$Q$35,MATCH(K14,'DS2025'!$P$21:$P$35,1)+1),
INDEX('DS2025'!$P$21:$P$35,MATCH(K14,'DS2025'!$P$21:$P$35,1)):
INDEX('DS2025'!$P$21:$P$35,MATCH(K14,'DS2025'!$P$21:$P$35,1)+1)),
IF($L$4=Database!$A$17,
_xlfn.FORECAST.LINEAR(
K14,
INDEX('DS2025'!$T$21:$T$35,MATCH(K14,'DS2025'!$S$21:$S$35,1)):
INDEX('DS2025'!$T$21:$T$35,MATCH(K14,'DS2025'!$S$21:$S$35,1)+1),
INDEX('DS2025'!$S$21:$S$35,MATCH(K14,'DS2025'!$S$21:$S$35,1)):
INDEX('DS2025'!$S$21:$S$35,MATCH(K14,'DS2025'!$S$21:$S$35,1)+1)),
IF($L$4=Database!$A$18,
_xlfn.FORECAST.LINEAR(
K14,
INDEX('DS2025'!$W$21:$W$35,MATCH(K14,'DS2025'!$V$21:$V$35,1)):
INDEX('DS2025'!$W$21:$W$35,MATCH(K14,'DS2025'!$V$21:$V$35,1)+1),
INDEX('DS2025'!$V$21:$V$35,MATCH(K14,'DS2025'!$V$21:$V$35,1)):
INDEX('DS2025'!$V$21:$V$35,MATCH(K14,'DS2025'!$V$21:$V$35,1)+1)),
IF($L$4=Database!$A$19,
_xlfn.FORECAST.LINEAR(
K14,
INDEX('DS2025'!$Z$21:$Z$35,MATCH(K14,'DS2025'!$Y$21:$Y$35,1)):
INDEX('DS2025'!$Z$21:$Z$35,MATCH(K14,'DS2025'!$Y$21:$Y$35,1)+1),
INDEX('DS2025'!$Y$21:$Y$35,MATCH(K14,'DS2025'!$Y$21:$Y$35,1)):
INDEX('DS2025'!$Y$21:$Y$35,MATCH(K14,'DS2025'!$Y$21:$Y$35,1)+1)),
IF($L$4=Database!$A$20,
_xlfn.FORECAST.LINEAR(
K14,
INDEX('DS2025'!$AC$21:$AC$35,MATCH(K14,'DS2025'!$AB$21:$AB$35,1)):
INDEX('DS2025'!$AC$21:$AC$35,MATCH(K14,'DS2025'!$AB$21:$AB$35,1)+1),
INDEX('DS2025'!$AB$21:$AB$35,MATCH(K14,'DS2025'!$AB$21:$AB$35,1)):
INDEX('DS2025'!$AB$21:$AB$35,MATCH(K14,'DS2025'!$AB$21:$AB$35,1)+1))
)))))))))))))))))))</f>
        <v>-0.36131613677264546</v>
      </c>
      <c r="M14" s="98">
        <f t="shared" si="3"/>
        <v>119.30368386322736</v>
      </c>
      <c r="N14" s="317">
        <f>'Data 110 C'!F15</f>
        <v>117.096</v>
      </c>
      <c r="O14" s="98">
        <f>IF($O$4=Database!$A$2,
_xlfn.FORECAST.LINEAR(N14,
INDEX('DS2025'!$B$5:$B$15,MATCH(N14,'DS2025'!$A$5:$A$15,1)):
INDEX('DS2025'!$B$5:$B$15,MATCH(N14,'DS2025'!$A$5:$A$15,1)+1),
INDEX('DS2025'!$A$5:$A$15,MATCH(N14,'DS2025'!$A$5:$A$15,1)):
INDEX('DS2025'!$A$5:$A$15,MATCH(N14,'DS2025'!$A$5:$A$15,1)+1)),
IF($O$4=Database!$A$3,
_xlfn.FORECAST.LINEAR(N14,
INDEX('DS2025'!$E$5:$E$15,MATCH(N14,'DS2025'!$D$5:$D$15,1)):
INDEX('DS2025'!$E$5:$E$15,MATCH(N14,'DS2025'!$D$5:$D$15,1)+1),
INDEX('DS2025'!$D$5:$D$15,MATCH(N14,'DS2025'!$D$5:$D$15,1)):
INDEX('DS2025'!$D$5:$D$15,MATCH(N14,'DS2025'!$D$5:$D$15,1)+1)),
IF($O$4=Database!$A$4,
_xlfn.FORECAST.LINEAR(N14,
INDEX('DS2025'!$H$5:$H$15,MATCH(N14,'DS2025'!$G$5:$G$15,1)):
INDEX('DS2025'!$H$5:$H$15,MATCH(N14,'DS2025'!$G$5:$G$15,1)+1),
INDEX('DS2025'!$G$5:$G$15,MATCH(N14,'DS2025'!$G$5:$G$15,1)):
INDEX('DS2025'!$G$5:$G$15,MATCH(N14,'DS2025'!$G$5:$G$15,1)+1)),
IF($O$4=Database!$A$5,
_xlfn.FORECAST.LINEAR(N14,
INDEX('DS2025'!$K$5:$K$15,MATCH(N14,'DS2025'!$J$5:$J$15,1)):
INDEX('DS2025'!$K$5:$K$15,MATCH(N14,'DS2025'!$J$5:$J$15,1)+1),
INDEX('DS2025'!$J$5:$J$15,MATCH(N14,'DS2025'!$J$5:$J$15,1)):
INDEX('DS2025'!$J$5:$J$15,MATCH(N14,'DS2025'!$J$5:$J$15,1)+1)),
IF($O$4=Database!$A$6,
_xlfn.FORECAST.LINEAR(N14,
INDEX('DS2025'!$N$5:$N$15,MATCH(N14,'DS2025'!$M$5:$M$15,1)):
INDEX('DS2025'!$N$5:$N$15,MATCH(N14,'DS2025'!$M$5:$M$15,1)+1),
INDEX('DS2025'!$M$5:$M$15,MATCH(N14,'DS2025'!$M$5:$M$15,1)):
INDEX('DS2025'!$M$5:$M$15,MATCH(N14,'DS2025'!$M$5:$M$15,1)+1)),
IF($O$4=Database!$A$7,
_xlfn.FORECAST.LINEAR(N14,
INDEX('DS2025'!$Q$5:$Q$15,MATCH(N14,'DS2025'!$P$5:$P$15,1)):
INDEX('DS2025'!$Q$5:$Q$15,MATCH(N14,'DS2025'!$P$5:$P$15,1)+1),
INDEX('DS2025'!$P$5:$P$15,MATCH(N14,'DS2025'!$P$5:$P$15,1)):
INDEX('DS2025'!$P$5:$P$15,MATCH(N14,'DS2025'!$P$5:$P$15,1)+1)),
IF($O$4=Database!$A$8,
_xlfn.FORECAST.LINEAR(N14,
INDEX('DS2025'!$T$5:$T$15,MATCH(N14,'DS2025'!$S$5:$S$15,1)):
INDEX('DS2025'!$T$5:$T$15,MATCH(N14,'DS2025'!$S$5:$S$15,1)+1),
INDEX('DS2025'!$S$5:$S$15,MATCH(N14,'DS2025'!$S$5:$S$15,1)):
INDEX('DS2025'!$S$5:$S$15,MATCH(N14,'DS2025'!$S$5:$S$15,1)+1)),
IF($O$4=Database!$A$9,
_xlfn.FORECAST.LINEAR(N14,
INDEX('DS2025'!$W$5:$W$15,MATCH(N14,'DS2025'!$V$5:$V$15,1)):
INDEX('DS2025'!$W$5:$W$15,MATCH(N14,'DS2025'!$V$5:$V$15,1)+1),
INDEX('DS2025'!$V$5:$V$15,MATCH(N14,'DS2025'!$V$5:$V$15,1)):
INDEX('DS2025'!$V$5:$V$15,MATCH(N14,'DS2025'!$V$5:$V$15,1)+1)),
IF($O$4=Database!$A$10,
_xlfn.FORECAST.LINEAR(N14,
INDEX('DS2025'!$Z$5:$Z$15,MATCH(N14,'DS2025'!$Y$5:$Y$15,1)):
INDEX('DS2025'!$Z$5:$Z$15,MATCH(N14,'DS2025'!$Y$5:$Y$15,1)+1),
INDEX('DS2025'!$Y$5:$Y$15,MATCH(N14,'DS2025'!$Y$5:$Y$15,1)):
INDEX('DS2025'!$Y$5:$Y$15,MATCH(N14,'DS2025'!$Y$5:$Y$15,1)+1)),
IF($O$4=Database!$A$11,
_xlfn.FORECAST.LINEAR(
N14,
INDEX('DS2025'!$B$21:$B$35,MATCH(N14,'DS2025'!$A$21:$A$35,1)):
INDEX('DS2025'!$B$21:$B$35,MATCH(N14,'DS2025'!$A$21:$A$35,1)+1),
INDEX('DS2025'!$A$21:$A$35,MATCH(N14,'DS2025'!$A$21:$A$35,1)):
INDEX('DS2025'!$A$21:$A$35,MATCH(N14,'DS2025'!$A$21:$A$35,1)+1)),
IF($O$4=Database!$A$12,
_xlfn.FORECAST.LINEAR(
N14,
INDEX('DS2025'!$E$21:$E$35,MATCH(N14,'DS2025'!$D$21:$D$35,1)):
INDEX('DS2025'!$E$21:$E$35,MATCH(N14,'DS2025'!$D$21:$D$35,1)+1),
INDEX('DS2025'!$D$21:$D$35,MATCH(N14,'DS2025'!$D$21:$D$35,1)):
INDEX('DS2025'!$D$21:$D$35,MATCH(N14,'DS2025'!$D$21:$D$35,1)+1)),
IF($O$4=Database!$A$13,
_xlfn.FORECAST.LINEAR(
N14,
INDEX('DS2025'!$H$21:$H$35,MATCH(N14,'DS2025'!$G$21:$G$35,1)):
INDEX('DS2025'!$H$21:$H$35,MATCH(N14,'DS2025'!$G$21:$G$35,1)+1),
INDEX('DS2025'!$G$21:$G$35,MATCH(N14,'DS2025'!$G$21:$G$35,1)):
INDEX('DS2025'!$G$21:$G$35,MATCH(N14,'DS2025'!$G$21:$G$35,1)+1)),
IF($O$4=Database!$A$14,
_xlfn.FORECAST.LINEAR(
N14,
INDEX('DS2025'!$K$21:$K$35,MATCH(N14,'DS2025'!$J$21:$J$35,1)):
INDEX('DS2025'!$K$21:$K$35,MATCH(N14,'DS2025'!$J$21:$J$35,1)+1),
INDEX('DS2025'!$J$21:$J$35,MATCH(N14,'DS2025'!$J$21:$J$35,1)):
INDEX('DS2025'!$J$21:$J$35,MATCH(N14,'DS2025'!$J$21:$J$35,1)+1)),
IF($O$4=Database!$A$15,
_xlfn.FORECAST.LINEAR(
N14,
INDEX('DS2025'!$N$21:$N$35,MATCH(N14,'DS2025'!$M$21:$M$35,1)):
INDEX('DS2025'!$N$21:$N$35,MATCH(N14,'DS2025'!$M$21:$M$35,1)+1),
INDEX('DS2025'!$M$21:$M$35,MATCH(N14,'DS2025'!$M$21:$M$35,1)):
INDEX('DS2025'!$M$21:$M$35,MATCH(N14,'DS2025'!$M$21:$M$35,1)+1)),
IF($O$4=Database!$A$16,
_xlfn.FORECAST.LINEAR(
N14,
INDEX('DS2025'!$Q$21:$Q$35,MATCH(N14,'DS2025'!$P$21:$P$35,1)):
INDEX('DS2025'!$Q$21:$Q$35,MATCH(N14,'DS2025'!$P$21:$P$35,1)+1),
INDEX('DS2025'!$P$21:$P$35,MATCH(N14,'DS2025'!$P$21:$P$35,1)):
INDEX('DS2025'!$P$21:$P$35,MATCH(N14,'DS2025'!$P$21:$P$35,1)+1)),
IF($O$4=Database!$A$17,
_xlfn.FORECAST.LINEAR(
N14,
INDEX('DS2025'!$T$21:$T$35,MATCH(N14,'DS2025'!$S$21:$S$35,1)):
INDEX('DS2025'!$T$21:$T$35,MATCH(N14,'DS2025'!$S$21:$S$35,1)+1),
INDEX('DS2025'!$S$21:$S$35,MATCH(N14,'DS2025'!$S$21:$S$35,1)):
INDEX('DS2025'!$S$21:$S$35,MATCH(N14,'DS2025'!$S$21:$S$35,1)+1)),
IF($O$4=Database!$A$18,
_xlfn.FORECAST.LINEAR(
N14,
INDEX('DS2025'!$W$21:$W$35,MATCH(N14,'DS2025'!$V$21:$V$35,1)):
INDEX('DS2025'!$W$21:$W$35,MATCH(N14,'DS2025'!$V$21:$V$35,1)+1),
INDEX('DS2025'!$V$21:$V$35,MATCH(N14,'DS2025'!$V$21:$V$35,1)):
INDEX('DS2025'!$V$21:$V$35,MATCH(N14,'DS2025'!$V$21:$V$35,1)+1)),
IF($O$4=Database!$A$19,
_xlfn.FORECAST.LINEAR(
N14,
INDEX('DS2025'!$Z$21:$Z$35,MATCH(N14,'DS2025'!$Y$21:$Y$35,1)):
INDEX('DS2025'!$Z$21:$Z$35,MATCH(N14,'DS2025'!$Y$21:$Y$35,1)+1),
INDEX('DS2025'!$Y$21:$Y$35,MATCH(N14,'DS2025'!$Y$21:$Y$35,1)):
INDEX('DS2025'!$Y$21:$Y$35,MATCH(N14,'DS2025'!$Y$21:$Y$35,1)+1)),
IF($O$4=Database!$A$20,
_xlfn.FORECAST.LINEAR(
N14,
INDEX('DS2025'!$AC$21:$AC$35,MATCH(N14,'DS2025'!$AB$21:$AB$35,1)):
INDEX('DS2025'!$AC$21:$AC$35,MATCH(N14,'DS2025'!$AB$21:$AB$35,1)+1),
INDEX('DS2025'!$AB$21:$AB$35,MATCH(N14,'DS2025'!$AB$21:$AB$35,1)):
INDEX('DS2025'!$AB$21:$AB$35,MATCH(N14,'DS2025'!$AB$21:$AB$35,1)+1))
)))))))))))))))))))</f>
        <v>-0.36100791841631669</v>
      </c>
      <c r="P14" s="96">
        <f t="shared" si="4"/>
        <v>116.73499208158368</v>
      </c>
      <c r="Q14" s="317">
        <f>'Data 110 C'!G15</f>
        <v>118.78100000000001</v>
      </c>
      <c r="R14" s="98">
        <f>IF($R$4=Database!$A$2,
_xlfn.FORECAST.LINEAR(Q14,
INDEX('DS2025'!$B$5:$B$15,MATCH(Q14,'DS2025'!$A$5:$A$15,1)):
INDEX('DS2025'!$B$5:$B$15,MATCH(Q14,'DS2025'!$A$5:$A$15,1)+1),
INDEX('DS2025'!$A$5:$A$15,MATCH(Q14,'DS2025'!$A$5:$A$15,1)):
INDEX('DS2025'!$A$5:$A$15,MATCH(Q14,'DS2025'!$A$5:$A$15,1)+1)),
IF($R$4=Database!$A$3,
_xlfn.FORECAST.LINEAR(Q14,
INDEX('DS2025'!$E$5:$E$15,MATCH(Q14,'DS2025'!$D$5:$D$15,1)):
INDEX('DS2025'!$E$5:$E$15,MATCH(Q14,'DS2025'!$D$5:$D$15,1)+1),
INDEX('DS2025'!$D$5:$D$15,MATCH(Q14,'DS2025'!$D$5:$D$15,1)):
INDEX('DS2025'!$D$5:$D$15,MATCH(Q14,'DS2025'!$D$5:$D$15,1)+1)),
IF($R$4=Database!$A$4,
_xlfn.FORECAST.LINEAR(Q14,
INDEX('DS2025'!$H$5:$H$15,MATCH(Q14,'DS2025'!$G$5:$G$15,1)):
INDEX('DS2025'!$H$5:$H$15,MATCH(Q14,'DS2025'!$G$5:$G$15,1)+1),
INDEX('DS2025'!$G$5:$G$15,MATCH(Q14,'DS2025'!$G$5:$G$15,1)):
INDEX('DS2025'!$G$5:$G$15,MATCH(Q14,'DS2025'!$G$5:$G$15,1)+1)),
IF($R$4=Database!$A$5,
_xlfn.FORECAST.LINEAR(Q14,
INDEX('DS2025'!$K$5:$K$15,MATCH(Q14,'DS2025'!$J$5:$J$15,1)):
INDEX('DS2025'!$K$5:$K$15,MATCH(Q14,'DS2025'!$J$5:$J$15,1)+1),
INDEX('DS2025'!$J$5:$J$15,MATCH(Q14,'DS2025'!$J$5:$J$15,1)):
INDEX('DS2025'!$J$5:$J$15,MATCH(Q14,'DS2025'!$J$5:$J$15,1)+1)),
IF($R$4=Database!$A$6,
_xlfn.FORECAST.LINEAR(Q14,
INDEX('DS2025'!$N$5:$N$15,MATCH(Q14,'DS2025'!$M$5:$M$15,1)):
INDEX('DS2025'!$N$5:$N$15,MATCH(Q14,'DS2025'!$M$5:$M$15,1)+1),
INDEX('DS2025'!$M$5:$M$15,MATCH(Q14,'DS2025'!$M$5:$M$15,1)):
INDEX('DS2025'!$M$5:$M$15,MATCH(Q14,'DS2025'!$M$5:$M$15,1)+1)),
IF($R$4=Database!$A$7,
_xlfn.FORECAST.LINEAR(Q14,
INDEX('DS2025'!$Q$5:$Q$15,MATCH(Q14,'DS2025'!$P$5:$P$15,1)):
INDEX('DS2025'!$Q$5:$Q$15,MATCH(Q14,'DS2025'!$P$5:$P$15,1)+1),
INDEX('DS2025'!$P$5:$P$15,MATCH(Q14,'DS2025'!$P$5:$P$15,1)):
INDEX('DS2025'!$P$5:$P$15,MATCH(Q14,'DS2025'!$P$5:$P$15,1)+1)),
IF($R$4=Database!$A$8,
_xlfn.FORECAST.LINEAR(Q14,
INDEX('DS2025'!$T$5:$T$15,MATCH(Q14,'DS2025'!$S$5:$S$15,1)):
INDEX('DS2025'!$T$5:$T$15,MATCH(Q14,'DS2025'!$S$5:$S$15,1)+1),
INDEX('DS2025'!$S$5:$S$15,MATCH(Q14,'DS2025'!$S$5:$S$15,1)):
INDEX('DS2025'!$S$5:$S$15,MATCH(Q14,'DS2025'!$S$5:$S$15,1)+1)),
IF($R$4=Database!$A$9,
_xlfn.FORECAST.LINEAR(Q14,
INDEX('DS2025'!$W$5:$W$15,MATCH(Q14,'DS2025'!$V$5:$V$15,1)):
INDEX('DS2025'!$W$5:$W$15,MATCH(Q14,'DS2025'!$V$5:$V$15,1)+1),
INDEX('DS2025'!$V$5:$V$15,MATCH(Q14,'DS2025'!$V$5:$V$15,1)):
INDEX('DS2025'!$V$5:$V$15,MATCH(Q14,'DS2025'!$V$5:$V$15,1)+1)),
IF($R$4=Database!$A$10,
_xlfn.FORECAST.LINEAR(Q14,
INDEX('DS2025'!$Z$5:$Z$15,MATCH(Q14,'DS2025'!$Y$5:$Y$15,1)):
INDEX('DS2025'!$Z$5:$Z$15,MATCH(Q14,'DS2025'!$Y$5:$Y$15,1)+1),
INDEX('DS2025'!$Y$5:$Y$15,MATCH(Q14,'DS2025'!$Y$5:$Y$15,1)):
INDEX('DS2025'!$Y$5:$Y$15,MATCH(Q14,'DS2025'!$Y$5:$Y$15,1)+1)),
IF($R$4=Database!$A$11,
_xlfn.FORECAST.LINEAR(
Q14,
INDEX('DS2025'!$B$21:$B$35,MATCH(Q14,'DS2025'!$A$21:$A$35,1)):
INDEX('DS2025'!$B$21:$B$35,MATCH(Q14,'DS2025'!$A$21:$A$35,1)+1),
INDEX('DS2025'!$A$21:$A$35,MATCH(Q14,'DS2025'!$A$21:$A$35,1)):
INDEX('DS2025'!$A$21:$A$35,MATCH(Q14,'DS2025'!$A$21:$A$35,1)+1)),
IF($R$4=Database!$A$12,
_xlfn.FORECAST.LINEAR(
Q14,
INDEX('DS2025'!$E$21:$E$35,MATCH(Q14,'DS2025'!$D$21:$D$35,1)):
INDEX('DS2025'!$E$21:$E$35,MATCH(Q14,'DS2025'!$D$21:$D$35,1)+1),
INDEX('DS2025'!$D$21:$D$35,MATCH(Q14,'DS2025'!$D$21:$D$35,1)):
INDEX('DS2025'!$D$21:$D$35,MATCH(Q14,'DS2025'!$D$21:$D$35,1)+1)),
IF($R$4=Database!$A$13,
_xlfn.FORECAST.LINEAR(
Q14,
INDEX('DS2025'!$H$21:$H$35,MATCH(Q14,'DS2025'!$G$21:$G$35,1)):
INDEX('DS2025'!$H$21:$H$35,MATCH(Q14,'DS2025'!$G$21:$G$35,1)+1),
INDEX('DS2025'!$G$21:$G$35,MATCH(Q14,'DS2025'!$G$21:$G$35,1)):
INDEX('DS2025'!$G$21:$G$35,MATCH(Q14,'DS2025'!$G$21:$G$35,1)+1)),
IF($R$4=Database!$A$14,
_xlfn.FORECAST.LINEAR(
Q14,
INDEX('DS2025'!$K$21:$K$35,MATCH(Q14,'DS2025'!$J$21:$J$35,1)):
INDEX('DS2025'!$K$21:$K$35,MATCH(Q14,'DS2025'!$J$21:$J$35,1)+1),
INDEX('DS2025'!$J$21:$J$35,MATCH(Q14,'DS2025'!$J$21:$J$35,1)):
INDEX('DS2025'!$J$21:$J$35,MATCH(Q14,'DS2025'!$J$21:$J$35,1)+1)),
IF($R$4=Database!$A$15,
_xlfn.FORECAST.LINEAR(
Q14,
INDEX('DS2025'!$N$21:$N$35,MATCH(Q14,'DS2025'!$M$21:$M$35,1)):
INDEX('DS2025'!$N$21:$N$35,MATCH(Q14,'DS2025'!$M$21:$M$35,1)+1),
INDEX('DS2025'!$M$21:$M$35,MATCH(Q14,'DS2025'!$M$21:$M$35,1)):
INDEX('DS2025'!$M$21:$M$35,MATCH(Q14,'DS2025'!$M$21:$M$35,1)+1)),
IF($R$4=Database!$A$16,
_xlfn.FORECAST.LINEAR(
Q14,
INDEX('DS2025'!$Q$21:$Q$35,MATCH(Q14,'DS2025'!$P$21:$P$35,1)):
INDEX('DS2025'!$Q$21:$Q$35,MATCH(Q14,'DS2025'!$P$21:$P$35,1)+1),
INDEX('DS2025'!$P$21:$P$35,MATCH(Q14,'DS2025'!$P$21:$P$35,1)):
INDEX('DS2025'!$P$21:$P$35,MATCH(Q14,'DS2025'!$P$21:$P$35,1)+1)),
IF($R$4=Database!$A$17,
_xlfn.FORECAST.LINEAR(
Q14,
INDEX('DS2025'!$T$21:$T$35,MATCH(Q14,'DS2025'!$S$21:$S$35,1)):
INDEX('DS2025'!$T$21:$T$35,MATCH(Q14,'DS2025'!$S$21:$S$35,1)+1),
INDEX('DS2025'!$S$21:$S$35,MATCH(Q14,'DS2025'!$S$21:$S$35,1)):
INDEX('DS2025'!$S$21:$S$35,MATCH(Q14,'DS2025'!$S$21:$S$35,1)+1)),
IF($R$4=Database!$A$18,
_xlfn.FORECAST.LINEAR(
Q14,
INDEX('DS2025'!$W$21:$W$35,MATCH(Q14,'DS2025'!$V$21:$V$35,1)):
INDEX('DS2025'!$W$21:$W$35,MATCH(Q14,'DS2025'!$V$21:$V$35,1)+1),
INDEX('DS2025'!$V$21:$V$35,MATCH(Q14,'DS2025'!$V$21:$V$35,1)):
INDEX('DS2025'!$V$21:$V$35,MATCH(Q14,'DS2025'!$V$21:$V$35,1)+1)),
IF($R$4=Database!$A$19,
_xlfn.FORECAST.LINEAR(
Q14,
INDEX('DS2025'!$Z$21:$Z$35,MATCH(Q14,'DS2025'!$Y$21:$Y$35,1)):
INDEX('DS2025'!$Z$21:$Z$35,MATCH(Q14,'DS2025'!$Y$21:$Y$35,1)+1),
INDEX('DS2025'!$Y$21:$Y$35,MATCH(Q14,'DS2025'!$Y$21:$Y$35,1)):
INDEX('DS2025'!$Y$21:$Y$35,MATCH(Q14,'DS2025'!$Y$21:$Y$35,1)+1)),
IF($R$4=Database!$A$20,
_xlfn.FORECAST.LINEAR(
Q14,
INDEX('DS2025'!$AC$21:$AC$35,MATCH(Q14,'DS2025'!$AB$21:$AB$35,1)):
INDEX('DS2025'!$AC$21:$AC$35,MATCH(Q14,'DS2025'!$AB$21:$AB$35,1)+1),
INDEX('DS2025'!$AB$21:$AB$35,MATCH(Q14,'DS2025'!$AB$21:$AB$35,1)):
INDEX('DS2025'!$AB$21:$AB$35,MATCH(Q14,'DS2025'!$AB$21:$AB$35,1)+1))
)))))))))))))))))))</f>
        <v>-0.36121007798440308</v>
      </c>
      <c r="S14" s="98">
        <f t="shared" si="5"/>
        <v>118.4197899220156</v>
      </c>
      <c r="T14" s="317">
        <f>'Data 110 C'!H15</f>
        <v>116.417</v>
      </c>
      <c r="U14" s="98">
        <f>IF($U$4=Database!$A$2,
_xlfn.FORECAST.LINEAR(T14,
INDEX('DS2025'!$B$5:$B$15,MATCH(T14,'DS2025'!$A$5:$A$15,1)):
INDEX('DS2025'!$B$5:$B$15,MATCH(T14,'DS2025'!$A$5:$A$15,1)+1),
INDEX('DS2025'!$A$5:$A$15,MATCH(T14,'DS2025'!$A$5:$A$15,1)):
INDEX('DS2025'!$A$5:$A$15,MATCH(T14,'DS2025'!$A$5:$A$15,1)+1)),
IF($U$4=Database!$A$3,
_xlfn.FORECAST.LINEAR(T14,
INDEX('DS2025'!$E$5:$E$15,MATCH(T14,'DS2025'!$D$5:$D$15,1)):
INDEX('DS2025'!$E$5:$E$15,MATCH(T14,'DS2025'!$D$5:$D$15,1)+1),
INDEX('DS2025'!$D$5:$D$15,MATCH(T14,'DS2025'!$D$5:$D$15,1)):
INDEX('DS2025'!$D$5:$D$15,MATCH(T14,'DS2025'!$D$5:$D$15,1)+1)),
IF($U$4=Database!$A$4,
_xlfn.FORECAST.LINEAR(T14,
INDEX('DS2025'!$H$5:$H$15,MATCH(T14,'DS2025'!$G$5:$G$15,1)):
INDEX('DS2025'!$H$5:$H$15,MATCH(T14,'DS2025'!$G$5:$G$15,1)+1),
INDEX('DS2025'!$G$5:$G$15,MATCH(T14,'DS2025'!$G$5:$G$15,1)):
INDEX('DS2025'!$G$5:$G$15,MATCH(T14,'DS2025'!$G$5:$G$15,1)+1)),
IF($U$4=Database!$A$5,
_xlfn.FORECAST.LINEAR(T14,
INDEX('DS2025'!$K$5:$K$15,MATCH(T14,'DS2025'!$J$5:$J$15,1)):
INDEX('DS2025'!$K$5:$K$15,MATCH(T14,'DS2025'!$J$5:$J$15,1)+1),
INDEX('DS2025'!$J$5:$J$15,MATCH(T14,'DS2025'!$J$5:$J$15,1)):
INDEX('DS2025'!$J$5:$J$15,MATCH(T14,'DS2025'!$J$5:$J$15,1)+1)),
IF($U$4=Database!$A$6,
_xlfn.FORECAST.LINEAR(T14,
INDEX('DS2025'!$N$5:$N$15,MATCH(T14,'DS2025'!$M$5:$M$15,1)):
INDEX('DS2025'!$N$5:$N$15,MATCH(T14,'DS2025'!$M$5:$M$15,1)+1),
INDEX('DS2025'!$M$5:$M$15,MATCH(T14,'DS2025'!$M$5:$M$15,1)):
INDEX('DS2025'!$M$5:$M$15,MATCH(T14,'DS2025'!$M$5:$M$15,1)+1)),
IF($U$4=Database!$A$7,
_xlfn.FORECAST.LINEAR(T14,
INDEX('DS2025'!$Q$5:$Q$15,MATCH(T14,'DS2025'!$P$5:$P$15,1)):
INDEX('DS2025'!$Q$5:$Q$15,MATCH(T14,'DS2025'!$P$5:$P$15,1)+1),
INDEX('DS2025'!$P$5:$P$15,MATCH(T14,'DS2025'!$P$5:$P$15,1)):
INDEX('DS2025'!$P$5:$P$15,MATCH(T14,'DS2025'!$P$5:$P$15,1)+1)),
IF($U$4=Database!$A$8,
_xlfn.FORECAST.LINEAR(T14,
INDEX('DS2025'!$T$5:$T$15,MATCH(T14,'DS2025'!$S$5:$S$15,1)):
INDEX('DS2025'!$T$5:$T$15,MATCH(T14,'DS2025'!$S$5:$S$15,1)+1),
INDEX('DS2025'!$S$5:$S$15,MATCH(T14,'DS2025'!$S$5:$S$15,1)):
INDEX('DS2025'!$S$5:$S$15,MATCH(T14,'DS2025'!$S$5:$S$15,1)+1)),
IF($U$4=Database!$A$9,
_xlfn.FORECAST.LINEAR(T14,
INDEX('DS2025'!$W$5:$W$15,MATCH(T14,'DS2025'!$V$5:$V$15,1)):
INDEX('DS2025'!$W$5:$W$15,MATCH(T14,'DS2025'!$V$5:$V$15,1)+1),
INDEX('DS2025'!$V$5:$V$15,MATCH(T14,'DS2025'!$V$5:$V$15,1)):
INDEX('DS2025'!$V$5:$V$15,MATCH(T14,'DS2025'!$V$5:$V$15,1)+1)),
IF($U$4=Database!$A$10,
_xlfn.FORECAST.LINEAR(T14,
INDEX('DS2025'!$Z$5:$Z$15,MATCH(T14,'DS2025'!$Y$5:$Y$15,1)):
INDEX('DS2025'!$Z$5:$Z$15,MATCH(T14,'DS2025'!$Y$5:$Y$15,1)+1),
INDEX('DS2025'!$Y$5:$Y$15,MATCH(T14,'DS2025'!$Y$5:$Y$15,1)):
INDEX('DS2025'!$Y$5:$Y$15,MATCH(T14,'DS2025'!$Y$5:$Y$15,1)+1)),
IF($U$4=Database!$A$11,
_xlfn.FORECAST.LINEAR(
T14,
INDEX('DS2025'!$B$21:$B$35,MATCH(T14,'DS2025'!$A$21:$A$35,1)):
INDEX('DS2025'!$B$21:$B$35,MATCH(T14,'DS2025'!$A$21:$A$35,1)+1),
INDEX('DS2025'!$A$21:$A$35,MATCH(T14,'DS2025'!$A$21:$A$35,1)):
INDEX('DS2025'!$A$21:$A$35,MATCH(T14,'DS2025'!$A$21:$A$35,1)+1)),
IF($U$4=Database!$A$12,
_xlfn.FORECAST.LINEAR(
T14,
INDEX('DS2025'!$E$21:$E$35,MATCH(T14,'DS2025'!$D$21:$D$35,1)):
INDEX('DS2025'!$E$21:$E$35,MATCH(T14,'DS2025'!$D$21:$D$35,1)+1),
INDEX('DS2025'!$D$21:$D$35,MATCH(T14,'DS2025'!$D$21:$D$35,1)):
INDEX('DS2025'!$D$21:$D$35,MATCH(T14,'DS2025'!$D$21:$D$35,1)+1)),
IF($U$4=Database!$A$13,
_xlfn.FORECAST.LINEAR(
T14,
INDEX('DS2025'!$H$21:$H$35,MATCH(T14,'DS2025'!$G$21:$G$35,1)):
INDEX('DS2025'!$H$21:$H$35,MATCH(T14,'DS2025'!$G$21:$G$35,1)+1),
INDEX('DS2025'!$G$21:$G$35,MATCH(T14,'DS2025'!$G$21:$G$35,1)):
INDEX('DS2025'!$G$21:$G$35,MATCH(T14,'DS2025'!$G$21:$G$35,1)+1)),
IF($U$4=Database!$A$14,
_xlfn.FORECAST.LINEAR(
T14,
INDEX('DS2025'!$K$21:$K$35,MATCH(T14,'DS2025'!$J$21:$J$35,1)):
INDEX('DS2025'!$K$21:$K$35,MATCH(T14,'DS2025'!$J$21:$J$35,1)+1),
INDEX('DS2025'!$J$21:$J$35,MATCH(T14,'DS2025'!$J$21:$J$35,1)):
INDEX('DS2025'!$J$21:$J$35,MATCH(T14,'DS2025'!$J$21:$J$35,1)+1)),
IF($U$4=Database!$A$15,
_xlfn.FORECAST.LINEAR(
T14,
INDEX('DS2025'!$N$21:$N$35,MATCH(T14,'DS2025'!$M$21:$M$35,1)):
INDEX('DS2025'!$N$21:$N$35,MATCH(T14,'DS2025'!$M$21:$M$35,1)+1),
INDEX('DS2025'!$M$21:$M$35,MATCH(T14,'DS2025'!$M$21:$M$35,1)):
INDEX('DS2025'!$M$21:$M$35,MATCH(T14,'DS2025'!$M$21:$M$35,1)+1)),
IF($U$4=Database!$A$16,
_xlfn.FORECAST.LINEAR(
T14,
INDEX('DS2025'!$Q$21:$Q$35,MATCH(T14,'DS2025'!$P$21:$P$35,1)):
INDEX('DS2025'!$Q$21:$Q$35,MATCH(T14,'DS2025'!$P$21:$P$35,1)+1),
INDEX('DS2025'!$P$21:$P$35,MATCH(T14,'DS2025'!$P$21:$P$35,1)):
INDEX('DS2025'!$P$21:$P$35,MATCH(T14,'DS2025'!$P$21:$P$35,1)+1)),
IF($U$4=Database!$A$17,
_xlfn.FORECAST.LINEAR(
T14,
INDEX('DS2025'!$T$21:$T$35,MATCH(T14,'DS2025'!$S$21:$S$35,1)):
INDEX('DS2025'!$T$21:$T$35,MATCH(T14,'DS2025'!$S$21:$S$35,1)+1),
INDEX('DS2025'!$S$21:$S$35,MATCH(T14,'DS2025'!$S$21:$S$35,1)):
INDEX('DS2025'!$S$21:$S$35,MATCH(T14,'DS2025'!$S$21:$S$35,1)+1)),
IF($U$4=Database!$A$18,
_xlfn.FORECAST.LINEAR(
T14,
INDEX('DS2025'!$W$21:$W$35,MATCH(T14,'DS2025'!$V$21:$V$35,1)):
INDEX('DS2025'!$W$21:$W$35,MATCH(T14,'DS2025'!$V$21:$V$35,1)+1),
INDEX('DS2025'!$V$21:$V$35,MATCH(T14,'DS2025'!$V$21:$V$35,1)):
INDEX('DS2025'!$V$21:$V$35,MATCH(T14,'DS2025'!$V$21:$V$35,1)+1)),
IF($U$4=Database!$A$19,
_xlfn.FORECAST.LINEAR(
T14,
INDEX('DS2025'!$Z$21:$Z$35,MATCH(T14,'DS2025'!$Y$21:$Y$35,1)):
INDEX('DS2025'!$Z$21:$Z$35,MATCH(T14,'DS2025'!$Y$21:$Y$35,1)+1),
INDEX('DS2025'!$Y$21:$Y$35,MATCH(T14,'DS2025'!$Y$21:$Y$35,1)):
INDEX('DS2025'!$Y$21:$Y$35,MATCH(T14,'DS2025'!$Y$21:$Y$35,1)+1)),
IF($U$4=Database!$A$20,
_xlfn.FORECAST.LINEAR(
T14,
INDEX('DS2025'!$AC$21:$AC$35,MATCH(T14,'DS2025'!$AB$21:$AB$35,1)):
INDEX('DS2025'!$AC$21:$AC$35,MATCH(T14,'DS2025'!$AB$21:$AB$35,1)+1),
INDEX('DS2025'!$AB$21:$AB$35,MATCH(T14,'DS2025'!$AB$21:$AB$35,1)):
INDEX('DS2025'!$AB$21:$AB$35,MATCH(T14,'DS2025'!$AB$21:$AB$35,1)+1))
)))))))))))))))))))</f>
        <v>-0.36092645470905815</v>
      </c>
      <c r="V14" s="98">
        <f t="shared" si="6"/>
        <v>116.05607354529094</v>
      </c>
      <c r="W14" s="317">
        <f>'Data 110 C'!I15</f>
        <v>117.703</v>
      </c>
      <c r="X14" s="98">
        <f>IF($X$4=Database!$A$2,
_xlfn.FORECAST.LINEAR(W14,
INDEX('DS2025'!$B$5:$B$15,MATCH(W14,'DS2025'!$A$5:$A$15,1)):
INDEX('DS2025'!$B$5:$B$15,MATCH(W14,'DS2025'!$A$5:$A$15,1)+1),
INDEX('DS2025'!$A$5:$A$15,MATCH(W14,'DS2025'!$A$5:$A$15,1)):
INDEX('DS2025'!$A$5:$A$15,MATCH(W14,'DS2025'!$A$5:$A$15,1)+1)),
IF($X$4=Database!$A$3,
_xlfn.FORECAST.LINEAR(W14,
INDEX('DS2025'!$E$5:$E$15,MATCH(W14,'DS2025'!$D$5:$D$15,1)):
INDEX('DS2025'!$E$5:$E$15,MATCH(W14,'DS2025'!$D$5:$D$15,1)+1),
INDEX('DS2025'!$D$5:$D$15,MATCH(W14,'DS2025'!$D$5:$D$15,1)):
INDEX('DS2025'!$D$5:$D$15,MATCH(W14,'DS2025'!$D$5:$D$15,1)+1)),
IF($X$4=Database!$A$4,
_xlfn.FORECAST.LINEAR(W14,
INDEX('DS2025'!$H$5:$H$15,MATCH(W14,'DS2025'!$G$5:$G$15,1)):
INDEX('DS2025'!$H$5:$H$15,MATCH(W14,'DS2025'!$G$5:$G$15,1)+1),
INDEX('DS2025'!$G$5:$G$15,MATCH(W14,'DS2025'!$G$5:$G$15,1)):
INDEX('DS2025'!$G$5:$G$15,MATCH(W14,'DS2025'!$G$5:$G$15,1)+1)),
IF($X$4=Database!$A$5,
_xlfn.FORECAST.LINEAR(W14,
INDEX('DS2025'!$K$5:$K$15,MATCH(W14,'DS2025'!$J$5:$J$15,1)):
INDEX('DS2025'!$K$5:$K$15,MATCH(W14,'DS2025'!$J$5:$J$15,1)+1),
INDEX('DS2025'!$J$5:$J$15,MATCH(W14,'DS2025'!$J$5:$J$15,1)):
INDEX('DS2025'!$J$5:$J$15,MATCH(W14,'DS2025'!$J$5:$J$15,1)+1)),
IF($X$4=Database!$A$6,
_xlfn.FORECAST.LINEAR(W14,
INDEX('DS2025'!$N$5:$N$15,MATCH(W14,'DS2025'!$M$5:$M$15,1)):
INDEX('DS2025'!$N$5:$N$15,MATCH(W14,'DS2025'!$M$5:$M$15,1)+1),
INDEX('DS2025'!$M$5:$M$15,MATCH(W14,'DS2025'!$M$5:$M$15,1)):
INDEX('DS2025'!$M$5:$M$15,MATCH(W14,'DS2025'!$M$5:$M$15,1)+1)),
IF($X$4=Database!$A$7,
_xlfn.FORECAST.LINEAR(W14,
INDEX('DS2025'!$Q$5:$Q$15,MATCH(W14,'DS2025'!$P$5:$P$15,1)):
INDEX('DS2025'!$Q$5:$Q$15,MATCH(W14,'DS2025'!$P$5:$P$15,1)+1),
INDEX('DS2025'!$P$5:$P$15,MATCH(W14,'DS2025'!$P$5:$P$15,1)):
INDEX('DS2025'!$P$5:$P$15,MATCH(W14,'DS2025'!$P$5:$P$15,1)+1)),
IF($X$4=Database!$A$8,
_xlfn.FORECAST.LINEAR(W14,
INDEX('DS2025'!$T$5:$T$15,MATCH(W14,'DS2025'!$S$5:$S$15,1)):
INDEX('DS2025'!$T$5:$T$15,MATCH(W14,'DS2025'!$S$5:$S$15,1)+1),
INDEX('DS2025'!$S$5:$S$15,MATCH(W14,'DS2025'!$S$5:$S$15,1)):
INDEX('DS2025'!$S$5:$S$15,MATCH(W14,'DS2025'!$S$5:$S$15,1)+1)),
IF($X$4=Database!$A$9,
_xlfn.FORECAST.LINEAR(W14,
INDEX('DS2025'!$W$5:$W$15,MATCH(W14,'DS2025'!$V$5:$V$15,1)):
INDEX('DS2025'!$W$5:$W$15,MATCH(W14,'DS2025'!$V$5:$V$15,1)+1),
INDEX('DS2025'!$V$5:$V$15,MATCH(W14,'DS2025'!$V$5:$V$15,1)):
INDEX('DS2025'!$V$5:$V$15,MATCH(W14,'DS2025'!$V$5:$V$15,1)+1)),
IF($X$4=Database!$A$10,
_xlfn.FORECAST.LINEAR(W14,
INDEX('DS2025'!$Z$5:$Z$15,MATCH(W14,'DS2025'!$Y$5:$Y$15,1)):
INDEX('DS2025'!$Z$5:$Z$15,MATCH(W14,'DS2025'!$Y$5:$Y$15,1)+1),
INDEX('DS2025'!$Y$5:$Y$15,MATCH(W14,'DS2025'!$Y$5:$Y$15,1)):
INDEX('DS2025'!$Y$5:$Y$15,MATCH(W14,'DS2025'!$Y$5:$Y$15,1)+1)),
IF($X$4=Database!$A$11,
_xlfn.FORECAST.LINEAR(
W14,
INDEX('DS2025'!$B$21:$B$35,MATCH(W14,'DS2025'!$A$21:$A$35,1)):
INDEX('DS2025'!$B$21:$B$35,MATCH(W14,'DS2025'!$A$21:$A$35,1)+1),
INDEX('DS2025'!$A$21:$A$35,MATCH(W14,'DS2025'!$A$21:$A$35,1)):
INDEX('DS2025'!$A$21:$A$35,MATCH(W14,'DS2025'!$A$21:$A$35,1)+1)),
IF($X$4=Database!$A$12,
_xlfn.FORECAST.LINEAR(
W14,
INDEX('DS2025'!$E$21:$E$35,MATCH(W14,'DS2025'!$D$21:$D$35,1)):
INDEX('DS2025'!$E$21:$E$35,MATCH(W14,'DS2025'!$D$21:$D$35,1)+1),
INDEX('DS2025'!$D$21:$D$35,MATCH(W14,'DS2025'!$D$21:$D$35,1)):
INDEX('DS2025'!$D$21:$D$35,MATCH(W14,'DS2025'!$D$21:$D$35,1)+1)),
IF($X$4=Database!$A$13,
_xlfn.FORECAST.LINEAR(
W14,
INDEX('DS2025'!$H$21:$H$35,MATCH(W14,'DS2025'!$G$21:$G$35,1)):
INDEX('DS2025'!$H$21:$H$35,MATCH(W14,'DS2025'!$G$21:$G$35,1)+1),
INDEX('DS2025'!$G$21:$G$35,MATCH(W14,'DS2025'!$G$21:$G$35,1)):
INDEX('DS2025'!$G$21:$G$35,MATCH(W14,'DS2025'!$G$21:$G$35,1)+1)),
IF($X$4=Database!$A$14,
_xlfn.FORECAST.LINEAR(
W14,
INDEX('DS2025'!$K$21:$K$35,MATCH(W14,'DS2025'!$J$21:$J$35,1)):
INDEX('DS2025'!$K$21:$K$35,MATCH(W14,'DS2025'!$J$21:$J$35,1)+1),
INDEX('DS2025'!$J$21:$J$35,MATCH(W14,'DS2025'!$J$21:$J$35,1)):
INDEX('DS2025'!$J$21:$J$35,MATCH(W14,'DS2025'!$J$21:$J$35,1)+1)),
IF($X$4=Database!$A$15,
_xlfn.FORECAST.LINEAR(
W14,
INDEX('DS2025'!$N$21:$N$35,MATCH(W14,'DS2025'!$M$21:$M$35,1)):
INDEX('DS2025'!$N$21:$N$35,MATCH(W14,'DS2025'!$M$21:$M$35,1)+1),
INDEX('DS2025'!$M$21:$M$35,MATCH(W14,'DS2025'!$M$21:$M$35,1)):
INDEX('DS2025'!$M$21:$M$35,MATCH(W14,'DS2025'!$M$21:$M$35,1)+1)),
IF($X$4=Database!$A$16,
_xlfn.FORECAST.LINEAR(
W14,
INDEX('DS2025'!$Q$21:$Q$35,MATCH(W14,'DS2025'!$P$21:$P$35,1)):
INDEX('DS2025'!$Q$21:$Q$35,MATCH(W14,'DS2025'!$P$21:$P$35,1)+1),
INDEX('DS2025'!$P$21:$P$35,MATCH(W14,'DS2025'!$P$21:$P$35,1)):
INDEX('DS2025'!$P$21:$P$35,MATCH(W14,'DS2025'!$P$21:$P$35,1)+1)),
IF($X$4=Database!$A$17,
_xlfn.FORECAST.LINEAR(
W14,
INDEX('DS2025'!$T$21:$T$35,MATCH(W14,'DS2025'!$S$21:$S$35,1)):
INDEX('DS2025'!$T$21:$T$35,MATCH(W14,'DS2025'!$S$21:$S$35,1)+1),
INDEX('DS2025'!$S$21:$S$35,MATCH(W14,'DS2025'!$S$21:$S$35,1)):
INDEX('DS2025'!$S$21:$S$35,MATCH(W14,'DS2025'!$S$21:$S$35,1)+1)),
IF($X$4=Database!$A$18,
_xlfn.FORECAST.LINEAR(
W14,
INDEX('DS2025'!$W$21:$W$35,MATCH(W14,'DS2025'!$V$21:$V$35,1)):
INDEX('DS2025'!$W$21:$W$35,MATCH(W14,'DS2025'!$V$21:$V$35,1)+1),
INDEX('DS2025'!$V$21:$V$35,MATCH(W14,'DS2025'!$V$21:$V$35,1)):
INDEX('DS2025'!$V$21:$V$35,MATCH(W14,'DS2025'!$V$21:$V$35,1)+1)),
IF($X$4=Database!$A$19,
_xlfn.FORECAST.LINEAR(
W14,
INDEX('DS2025'!$Z$21:$Z$35,MATCH(W14,'DS2025'!$Y$21:$Y$35,1)):
INDEX('DS2025'!$Z$21:$Z$35,MATCH(W14,'DS2025'!$Y$21:$Y$35,1)+1),
INDEX('DS2025'!$Y$21:$Y$35,MATCH(W14,'DS2025'!$Y$21:$Y$35,1)):
INDEX('DS2025'!$Y$21:$Y$35,MATCH(W14,'DS2025'!$Y$21:$Y$35,1)+1)),
IF($X$4=Database!$A$20,
_xlfn.FORECAST.LINEAR(
W14,
INDEX('DS2025'!$AC$21:$AC$35,MATCH(W14,'DS2025'!$AB$21:$AB$35,1)):
INDEX('DS2025'!$AC$21:$AC$35,MATCH(W14,'DS2025'!$AB$21:$AB$35,1)+1),
INDEX('DS2025'!$AB$21:$AB$35,MATCH(W14,'DS2025'!$AB$21:$AB$35,1)):
INDEX('DS2025'!$AB$21:$AB$35,MATCH(W14,'DS2025'!$AB$21:$AB$35,1)+1))
)))))))))))))))))))</f>
        <v>-0.36108074385122974</v>
      </c>
      <c r="Y14" s="98">
        <f t="shared" si="7"/>
        <v>117.34191925614877</v>
      </c>
      <c r="Z14" s="97">
        <f>'Data 110 C'!J15</f>
        <v>119.654</v>
      </c>
      <c r="AA14" s="98">
        <f>IF($AA$4=Database!$A$2,
_xlfn.FORECAST.LINEAR(Z14,
INDEX('DS2025'!$B$5:$B$15,MATCH(Z14,'DS2025'!$A$5:$A$15,1)):
INDEX('DS2025'!$B$5:$B$15,MATCH(Z14,'DS2025'!$A$5:$A$15,1)+1),
INDEX('DS2025'!$A$5:$A$15,MATCH(Z14,'DS2025'!$A$5:$A$15,1)):
INDEX('DS2025'!$A$5:$A$15,MATCH(Z14,'DS2025'!$A$5:$A$15,1)+1)),
IF($AA$4=Database!$A$3,
_xlfn.FORECAST.LINEAR(Z14,
INDEX('DS2025'!$E$5:$E$15,MATCH(Z14,'DS2025'!$D$5:$D$15,1)):
INDEX('DS2025'!$E$5:$E$15,MATCH(Z14,'DS2025'!$D$5:$D$15,1)+1),
INDEX('DS2025'!$D$5:$D$15,MATCH(Z14,'DS2025'!$D$5:$D$15,1)):
INDEX('DS2025'!$D$5:$D$15,MATCH(Z14,'DS2025'!$D$5:$D$15,1)+1)),
IF($AA$4=Database!$A$4,
_xlfn.FORECAST.LINEAR(Z14,
INDEX('DS2025'!$H$5:$H$15,MATCH(Z14,'DS2025'!$G$5:$G$15,1)):
INDEX('DS2025'!$H$5:$H$15,MATCH(Z14,'DS2025'!$G$5:$G$15,1)+1),
INDEX('DS2025'!$G$5:$G$15,MATCH(Z14,'DS2025'!$G$5:$G$15,1)):
INDEX('DS2025'!$G$5:$G$15,MATCH(Z14,'DS2025'!$G$5:$G$15,1)+1)),
IF($AA$4=Database!$A$5,
_xlfn.FORECAST.LINEAR(Z14,
INDEX('DS2025'!$K$5:$K$15,MATCH(Z14,'DS2025'!$J$5:$J$15,1)):
INDEX('DS2025'!$K$5:$K$15,MATCH(Z14,'DS2025'!$J$5:$J$15,1)+1),
INDEX('DS2025'!$J$5:$J$15,MATCH(Z14,'DS2025'!$J$5:$J$15,1)):
INDEX('DS2025'!$J$5:$J$15,MATCH(Z14,'DS2025'!$J$5:$J$15,1)+1)),
IF($AA$4=Database!$A$6,
_xlfn.FORECAST.LINEAR(Z14,
INDEX('DS2025'!$N$5:$N$15,MATCH(Z14,'DS2025'!$M$5:$M$15,1)):
INDEX('DS2025'!$N$5:$N$15,MATCH(Z14,'DS2025'!$M$5:$M$15,1)+1),
INDEX('DS2025'!$M$5:$M$15,MATCH(Z14,'DS2025'!$M$5:$M$15,1)):
INDEX('DS2025'!$M$5:$M$15,MATCH(Z14,'DS2025'!$M$5:$M$15,1)+1)),
IF($AA$4=Database!$A$7,
_xlfn.FORECAST.LINEAR(Z14,
INDEX('DS2025'!$Q$5:$Q$15,MATCH(Z14,'DS2025'!$P$5:$P$15,1)):
INDEX('DS2025'!$Q$5:$Q$15,MATCH(Z14,'DS2025'!$P$5:$P$15,1)+1),
INDEX('DS2025'!$P$5:$P$15,MATCH(Z14,'DS2025'!$P$5:$P$15,1)):
INDEX('DS2025'!$P$5:$P$15,MATCH(Z14,'DS2025'!$P$5:$P$15,1)+1)),
IF($AA$4=Database!$A$8,
_xlfn.FORECAST.LINEAR(Z14,
INDEX('DS2025'!$T$5:$T$15,MATCH(Z14,'DS2025'!$S$5:$S$15,1)):
INDEX('DS2025'!$T$5:$T$15,MATCH(Z14,'DS2025'!$S$5:$S$15,1)+1),
INDEX('DS2025'!$S$5:$S$15,MATCH(Z14,'DS2025'!$S$5:$S$15,1)):
INDEX('DS2025'!$S$5:$S$15,MATCH(Z14,'DS2025'!$S$5:$S$15,1)+1)),
IF($AA$4=Database!$A$9,
_xlfn.FORECAST.LINEAR(Z14,
INDEX('DS2025'!$W$5:$W$15,MATCH(Z14,'DS2025'!$V$5:$V$15,1)):
INDEX('DS2025'!$W$5:$W$15,MATCH(Z14,'DS2025'!$V$5:$V$15,1)+1),
INDEX('DS2025'!$V$5:$V$15,MATCH(Z14,'DS2025'!$V$5:$V$15,1)):
INDEX('DS2025'!$V$5:$V$15,MATCH(Z14,'DS2025'!$V$5:$V$15,1)+1)),
IF($AA$4=Database!$A$10,
_xlfn.FORECAST.LINEAR(Z14,
INDEX('DS2025'!$Z$5:$Z$15,MATCH(Z14,'DS2025'!$Y$5:$Y$15,1)):
INDEX('DS2025'!$Z$5:$Z$15,MATCH(Z14,'DS2025'!$Y$5:$Y$15,1)+1),
INDEX('DS2025'!$Y$5:$Y$15,MATCH(Z14,'DS2025'!$Y$5:$Y$15,1)):
INDEX('DS2025'!$Y$5:$Y$15,MATCH(Z14,'DS2025'!$Y$5:$Y$15,1)+1)),
IF($AA$4=Database!$A$11,
_xlfn.FORECAST.LINEAR(
Z14,
INDEX('DS2025'!$B$21:$B$35,MATCH(Z14,'DS2025'!$A$21:$A$35,1)):
INDEX('DS2025'!$B$21:$B$35,MATCH(Z14,'DS2025'!$A$21:$A$35,1)+1),
INDEX('DS2025'!$A$21:$A$35,MATCH(Z14,'DS2025'!$A$21:$A$35,1)):
INDEX('DS2025'!$A$21:$A$35,MATCH(Z14,'DS2025'!$A$21:$A$35,1)+1)),
IF($AA$4=Database!$A$12,
_xlfn.FORECAST.LINEAR(
Z14,
INDEX('DS2025'!$E$21:$E$35,MATCH(Z14,'DS2025'!$D$21:$D$35,1)):
INDEX('DS2025'!$E$21:$E$35,MATCH(Z14,'DS2025'!$D$21:$D$35,1)+1),
INDEX('DS2025'!$D$21:$D$35,MATCH(Z14,'DS2025'!$D$21:$D$35,1)):
INDEX('DS2025'!$D$21:$D$35,MATCH(Z14,'DS2025'!$D$21:$D$35,1)+1)),
IF($AA$4=Database!$A$13,
_xlfn.FORECAST.LINEAR(
Z14,
INDEX('DS2025'!$H$21:$H$35,MATCH(Z14,'DS2025'!$G$21:$G$35,1)):
INDEX('DS2025'!$H$21:$H$35,MATCH(Z14,'DS2025'!$G$21:$G$35,1)+1),
INDEX('DS2025'!$G$21:$G$35,MATCH(Z14,'DS2025'!$G$21:$G$35,1)):
INDEX('DS2025'!$G$21:$G$35,MATCH(Z14,'DS2025'!$G$21:$G$35,1)+1)),
IF($AA$4=Database!$A$14,
_xlfn.FORECAST.LINEAR(
Z14,
INDEX('DS2025'!$K$21:$K$35,MATCH(Z14,'DS2025'!$J$21:$J$35,1)):
INDEX('DS2025'!$K$21:$K$35,MATCH(Z14,'DS2025'!$J$21:$J$35,1)+1),
INDEX('DS2025'!$J$21:$J$35,MATCH(Z14,'DS2025'!$J$21:$J$35,1)):
INDEX('DS2025'!$J$21:$J$35,MATCH(Z14,'DS2025'!$J$21:$J$35,1)+1)),
IF($AA$4=Database!$A$15,
_xlfn.FORECAST.LINEAR(
Z14,
INDEX('DS2025'!$N$21:$N$35,MATCH(Z14,'DS2025'!$M$21:$M$35,1)):
INDEX('DS2025'!$N$21:$N$35,MATCH(Z14,'DS2025'!$M$21:$M$35,1)+1),
INDEX('DS2025'!$M$21:$M$35,MATCH(Z14,'DS2025'!$M$21:$M$35,1)):
INDEX('DS2025'!$M$21:$M$35,MATCH(Z14,'DS2025'!$M$21:$M$35,1)+1)),
IF($AA$4=Database!$A$16,
_xlfn.FORECAST.LINEAR(
Z14,
INDEX('DS2025'!$Q$21:$Q$35,MATCH(Z14,'DS2025'!$P$21:$P$35,1)):
INDEX('DS2025'!$Q$21:$Q$35,MATCH(Z14,'DS2025'!$P$21:$P$35,1)+1),
INDEX('DS2025'!$P$21:$P$35,MATCH(Z14,'DS2025'!$P$21:$P$35,1)):
INDEX('DS2025'!$P$21:$P$35,MATCH(Z14,'DS2025'!$P$21:$P$35,1)+1)),
IF($AA$4=Database!$A$17,
_xlfn.FORECAST.LINEAR(
Z14,
INDEX('DS2025'!$T$21:$T$35,MATCH(Z14,'DS2025'!$S$21:$S$35,1)):
INDEX('DS2025'!$T$21:$T$35,MATCH(Z14,'DS2025'!$S$21:$S$35,1)+1),
INDEX('DS2025'!$S$21:$S$35,MATCH(Z14,'DS2025'!$S$21:$S$35,1)):
INDEX('DS2025'!$S$21:$S$35,MATCH(Z14,'DS2025'!$S$21:$S$35,1)+1)),
IF($AA$4=Database!$A$18,
_xlfn.FORECAST.LINEAR(
Z14,
INDEX('DS2025'!$W$21:$W$35,MATCH(Z14,'DS2025'!$V$21:$V$35,1)):
INDEX('DS2025'!$W$21:$W$35,MATCH(Z14,'DS2025'!$V$21:$V$35,1)+1),
INDEX('DS2025'!$V$21:$V$35,MATCH(Z14,'DS2025'!$V$21:$V$35,1)):
INDEX('DS2025'!$V$21:$V$35,MATCH(Z14,'DS2025'!$V$21:$V$35,1)+1)),
IF($AA$4=Database!$A$19,
_xlfn.FORECAST.LINEAR(
Z14,
INDEX('DS2025'!$Z$21:$Z$35,MATCH(Z14,'DS2025'!$Y$21:$Y$35,1)):
INDEX('DS2025'!$Z$21:$Z$35,MATCH(Z14,'DS2025'!$Y$21:$Y$35,1)+1),
INDEX('DS2025'!$Y$21:$Y$35,MATCH(Z14,'DS2025'!$Y$21:$Y$35,1)):
INDEX('DS2025'!$Y$21:$Y$35,MATCH(Z14,'DS2025'!$Y$21:$Y$35,1)+1)),
IF($AA$4=Database!$A$20,
_xlfn.FORECAST.LINEAR(
Z14,
INDEX('DS2025'!$AC$21:$AC$35,MATCH(Z14,'DS2025'!$AB$21:$AB$35,1)):
INDEX('DS2025'!$AC$21:$AC$35,MATCH(Z14,'DS2025'!$AB$21:$AB$35,1)+1),
INDEX('DS2025'!$AB$21:$AB$35,MATCH(Z14,'DS2025'!$AB$21:$AB$35,1)):
INDEX('DS2025'!$AB$21:$AB$35,MATCH(Z14,'DS2025'!$AB$21:$AB$35,1)+1))
)))))))))))))))))))</f>
        <v>-0.36131481703659263</v>
      </c>
      <c r="AB14" s="97">
        <f t="shared" si="8"/>
        <v>119.29268518296341</v>
      </c>
      <c r="AC14" s="318">
        <f>'Data 110 C'!K15</f>
        <v>118</v>
      </c>
      <c r="AD14" s="42"/>
      <c r="AE14" s="42"/>
      <c r="AF14" s="42"/>
    </row>
    <row r="15" spans="1:61" ht="15" customHeight="1">
      <c r="A15" s="316">
        <v>9</v>
      </c>
      <c r="B15" s="316">
        <f>'Data 110 C'!B16</f>
        <v>119.727</v>
      </c>
      <c r="C15" s="98">
        <f>IF($C$4=Database!$A$2,
_xlfn.FORECAST.LINEAR(B15,
INDEX('DS2025'!$B$5:$B$15,MATCH(B15,'DS2025'!$A$5:$A$15,1)):
INDEX('DS2025'!$B$5:$B$15,MATCH(B15,'DS2025'!$A$5:$A$15,1)+1),
INDEX('DS2025'!$A$5:$A$15,MATCH(B15,'DS2025'!$A$5:$A$15,1)):
INDEX('DS2025'!$A$5:$A$15,MATCH(B15,'DS2025'!$A$5:$A$15,1)+1)),
IF($C$4=Database!$A$3,
_xlfn.FORECAST.LINEAR(B15,
INDEX('DS2025'!$E$5:$E$15,MATCH(B15,'DS2025'!$D$5:$D$15,1)):
INDEX('DS2025'!$E$5:$E$15,MATCH(B15,'DS2025'!$D$5:$D$15,1)+1),
INDEX('DS2025'!$D$5:$D$15,MATCH(B15,'DS2025'!$D$5:$D$15,1)):
INDEX('DS2025'!$D$5:$D$15,MATCH(B15,'DS2025'!$D$5:$D$15,1)+1)),
IF($C$4=Database!$A$4,
_xlfn.FORECAST.LINEAR(B15,
INDEX('DS2025'!$H$5:$H$15,MATCH(B15,'DS2025'!$G$5:$G$15,1)):
INDEX('DS2025'!$H$5:$H$15,MATCH(B15,'DS2025'!$G$5:$G$15,1)+1),
INDEX('DS2025'!$G$5:$G$15,MATCH(B15,'DS2025'!$G$5:$G$15,1)):
INDEX('DS2025'!$G$5:$G$15,MATCH(B15,'DS2025'!$G$5:$G$15,1)+1)),
IF($C$4=Database!$A$5,
_xlfn.FORECAST.LINEAR(B15,
INDEX('DS2025'!$K$5:$K$15,MATCH(B15,'DS2025'!$J$5:$J$15,1)):
INDEX('DS2025'!$K$5:$K$15,MATCH(B15,'DS2025'!$J$5:$J$15,1)+1),
INDEX('DS2025'!$J$5:$J$15,MATCH(B15,'DS2025'!$J$5:$J$15,1)):
INDEX('DS2025'!$J$5:$J$15,MATCH(B15,'DS2025'!$J$5:$J$15,1)+1)),
IF($C$4=Database!$A$6,
_xlfn.FORECAST.LINEAR(B15,
INDEX('DS2025'!$N$5:$N$15,MATCH(B15,'DS2025'!$M$5:$M$15,1)):
INDEX('DS2025'!$N$5:$N$15,MATCH(B15,'DS2025'!$M$5:$M$15,1)+1),
INDEX('DS2025'!$M$5:$M$15,MATCH(B15,'DS2025'!$M$5:$M$15,1)):
INDEX('DS2025'!$M$5:$M$15,MATCH(B15,'DS2025'!$M$5:$M$15,1)+1)),
IF($C$4=Database!$A$7,
_xlfn.FORECAST.LINEAR(B15,
INDEX('DS2025'!$Q$5:$Q$15,MATCH(B15,'DS2025'!$P$5:$P$15,1)):
INDEX('DS2025'!$Q$5:$Q$15,MATCH(B15,'DS2025'!$P$5:$P$15,1)+1),
INDEX('DS2025'!$P$5:$P$15,MATCH(B15,'DS2025'!$P$5:$P$15,1)):
INDEX('DS2025'!$P$5:$P$15,MATCH(B15,'DS2025'!$P$5:$P$15,1)+1)),
IF($C$4=Database!$A$8,
_xlfn.FORECAST.LINEAR(B15,
INDEX('DS2025'!$T$5:$T$15,MATCH(B15,'DS2025'!$S$5:$S$15,1)):
INDEX('DS2025'!$T$5:$T$15,MATCH(B15,'DS2025'!$S$5:$S$15,1)+1),
INDEX('DS2025'!$S$5:$S$15,MATCH(B15,'DS2025'!$S$5:$S$15,1)):
INDEX('DS2025'!$S$5:$S$15,MATCH(B15,'DS2025'!$S$5:$S$15,1)+1)),
IF($C$4=Database!$A$9,
_xlfn.FORECAST.LINEAR(B15,
INDEX('DS2025'!$W$5:$W$15,MATCH(B15,'DS2025'!$V$5:$V$15,1)):
INDEX('DS2025'!$W$5:$W$15,MATCH(B15,'DS2025'!$V$5:$V$15,1)+1),
INDEX('DS2025'!$V$5:$V$15,MATCH(B15,'DS2025'!$V$5:$V$15,1)):
INDEX('DS2025'!$V$5:$V$15,MATCH(B15,'DS2025'!$V$5:$V$15,1)+1)),
IF($C$4=Database!$A$10,
_xlfn.FORECAST.LINEAR(B15,
INDEX('DS2025'!$Z$5:$Z$15,MATCH(B15,'DS2025'!$Y$5:$Y$15,1)):
INDEX('DS2025'!$Z$5:$Z$15,MATCH(B15,'DS2025'!$Y$5:$Y$15,1)+1),
INDEX('DS2025'!$Y$5:$Y$15,MATCH(B15,'DS2025'!$Y$5:$Y$15,1)):
INDEX('DS2025'!$Y$5:$Y$15,MATCH(B15,'DS2025'!$Y$5:$Y$15,1)+1)),
IF($C$4=Database!$A$11,
_xlfn.FORECAST.LINEAR(
B15,
INDEX('DS2025'!$B$21:$B$35,MATCH(B15,'DS2025'!$A$21:$A$35,1)):
INDEX('DS2025'!$B$21:$B$35,MATCH(B15,'DS2025'!$A$21:$A$35,1)+1),
INDEX('DS2025'!$A$21:$A$35,MATCH(B15,'DS2025'!$A$21:$A$35,1)):
INDEX('DS2025'!$A$21:$A$35,MATCH(B15,'DS2025'!$A$21:$A$35,1)+1)),
IF($C$4=Database!$A$12,
_xlfn.FORECAST.LINEAR(
B15,
INDEX('DS2025'!$E$21:$E$35,MATCH(B15,'DS2025'!$D$21:$D$35,1)):
INDEX('DS2025'!$E$21:$E$35,MATCH(B15,'DS2025'!$D$21:$D$35,1)+1),
INDEX('DS2025'!$D$21:$D$35,MATCH(B15,'DS2025'!$D$21:$D$35,1)):
INDEX('DS2025'!$D$21:$D$35,MATCH(B15,'DS2025'!$D$21:$D$35,1)+1)),
IF($C$4=Database!$A$13,
_xlfn.FORECAST.LINEAR(
B15,
INDEX('DS2025'!$H$21:$H$35,MATCH(B15,'DS2025'!$G$21:$G$35,1)):
INDEX('DS2025'!$H$21:$H$35,MATCH(B15,'DS2025'!$G$21:$G$35,1)+1),
INDEX('DS2025'!$G$21:$G$35,MATCH(B15,'DS2025'!$G$21:$G$35,1)):
INDEX('DS2025'!$G$21:$G$35,MATCH(B15,'DS2025'!$G$21:$G$35,1)+1)),
IF($C$4=Database!$A$14,
_xlfn.FORECAST.LINEAR(
B15,
INDEX('DS2025'!$K$21:$K$35,MATCH(B15,'DS2025'!$J$21:$J$35,1)):
INDEX('DS2025'!$K$21:$K$35,MATCH(B15,'DS2025'!$J$21:$J$35,1)+1),
INDEX('DS2025'!$J$21:$J$35,MATCH(B15,'DS2025'!$J$21:$J$35,1)):
INDEX('DS2025'!$J$21:$J$35,MATCH(B15,'DS2025'!$J$21:$J$35,1)+1)),
IF($C$4=Database!$A$15,
_xlfn.FORECAST.LINEAR(
B15,
INDEX('DS2025'!$N$21:$N$35,MATCH(B15,'DS2025'!$M$21:$M$35,1)):
INDEX('DS2025'!$N$21:$N$35,MATCH(B15,'DS2025'!$M$21:$M$35,1)+1),
INDEX('DS2025'!$M$21:$M$35,MATCH(B15,'DS2025'!$M$21:$M$35,1)):
INDEX('DS2025'!$M$21:$M$35,MATCH(B15,'DS2025'!$M$21:$M$35,1)+1)),
IF($C$4=Database!$A$16,
_xlfn.FORECAST.LINEAR(
B15,
INDEX('DS2025'!$Q$21:$Q$35,MATCH(B15,'DS2025'!$P$21:$P$35,1)):
INDEX('DS2025'!$Q$21:$Q$35,MATCH(B15,'DS2025'!$P$21:$P$35,1)+1),
INDEX('DS2025'!$P$21:$P$35,MATCH(B15,'DS2025'!$P$21:$P$35,1)):
INDEX('DS2025'!$P$21:$P$35,MATCH(B15,'DS2025'!$P$21:$P$35,1)+1)),
IF($C$4=Database!$A$17,
_xlfn.FORECAST.LINEAR(
B15,
INDEX('DS2025'!$T$21:$T$35,MATCH(B15,'DS2025'!$S$21:$S$35,1)):
INDEX('DS2025'!$T$21:$T$35,MATCH(B15,'DS2025'!$S$21:$S$35,1)+1),
INDEX('DS2025'!$S$21:$S$35,MATCH(B15,'DS2025'!$S$21:$S$35,1)):
INDEX('DS2025'!$S$21:$S$35,MATCH(B15,'DS2025'!$S$21:$S$35,1)+1)),
IF($C$4=Database!$A$18,
_xlfn.FORECAST.LINEAR(
B15,
INDEX('DS2025'!$W$21:$W$35,MATCH(B15,'DS2025'!$V$21:$V$35,1)):
INDEX('DS2025'!$W$21:$W$35,MATCH(B15,'DS2025'!$V$21:$V$35,1)+1),
INDEX('DS2025'!$V$21:$V$35,MATCH(B15,'DS2025'!$V$21:$V$35,1)):
INDEX('DS2025'!$V$21:$V$35,MATCH(B15,'DS2025'!$V$21:$V$35,1)+1)),
IF($C$4=Database!$A$19,
_xlfn.FORECAST.LINEAR(
B15,
INDEX('DS2025'!$Z$21:$Z$35,MATCH(B15,'DS2025'!$Y$21:$Y$35,1)):
INDEX('DS2025'!$Z$21:$Z$35,MATCH(B15,'DS2025'!$Y$21:$Y$35,1)+1),
INDEX('DS2025'!$Y$21:$Y$35,MATCH(B15,'DS2025'!$Y$21:$Y$35,1)):
INDEX('DS2025'!$Y$21:$Y$35,MATCH(B15,'DS2025'!$Y$21:$Y$35,1)+1)),
IF($C$4=Database!$A$20,
_xlfn.FORECAST.LINEAR(
B15,
INDEX('DS2025'!$AC$21:$AC$35,MATCH(B15,'DS2025'!$AB$21:$AB$35,1)):
INDEX('DS2025'!$AC$21:$AC$35,MATCH(B15,'DS2025'!$AB$21:$AB$35,1)+1),
INDEX('DS2025'!$AB$21:$AB$35,MATCH(B15,'DS2025'!$AB$21:$AB$35,1)):
INDEX('DS2025'!$AB$21:$AB$35,MATCH(B15,'DS2025'!$AB$21:$AB$35,1)+1))
)))))))))))))))))))</f>
        <v>-0.36132357528494297</v>
      </c>
      <c r="D15" s="98">
        <f t="shared" si="0"/>
        <v>119.36567642471506</v>
      </c>
      <c r="E15" s="98">
        <f>'Data 110 C'!C16</f>
        <v>120.952</v>
      </c>
      <c r="F15" s="98">
        <f>IF($F$4=Database!$A$2,
_xlfn.FORECAST.LINEAR(E15,
INDEX('DS2025'!$B$5:$B$15,MATCH(E15,'DS2025'!$A$5:$A$15,1)):
INDEX('DS2025'!$B$5:$B$15,MATCH(E15,'DS2025'!$A$5:$A$15,1)+1),
INDEX('DS2025'!$A$5:$A$15,MATCH(E15,'DS2025'!$A$5:$A$15,1)):
INDEX('DS2025'!$A$5:$A$15,MATCH(E15,'DS2025'!$A$5:$A$15,1)+1)),
IF($F$4=Database!$A$3,
_xlfn.FORECAST.LINEAR(E15,
INDEX('DS2025'!$E$5:$E$15,MATCH(E15,'DS2025'!$D$5:$D$15,1)):
INDEX('DS2025'!$E$5:$E$15,MATCH(E15,'DS2025'!$D$5:$D$15,1)+1),
INDEX('DS2025'!$D$5:$D$15,MATCH(E15,'DS2025'!$D$5:$D$15,1)):
INDEX('DS2025'!$D$5:$D$15,MATCH(E15,'DS2025'!$D$5:$D$15,1)+1)),
IF($F$4=Database!$A$4,
_xlfn.FORECAST.LINEAR(E15,
INDEX('DS2025'!$H$5:$H$15,MATCH(E15,'DS2025'!$G$5:$G$15,1)):
INDEX('DS2025'!$H$5:$H$15,MATCH(E15,'DS2025'!$G$5:$G$15,1)+1),
INDEX('DS2025'!$G$5:$G$15,MATCH(E15,'DS2025'!$G$5:$G$15,1)):
INDEX('DS2025'!$G$5:$G$15,MATCH(E15,'DS2025'!$G$5:$G$15,1)+1)),
IF($F$4=Database!$A$5,
_xlfn.FORECAST.LINEAR(E15,
INDEX('DS2025'!$K$5:$K$15,MATCH(E15,'DS2025'!$J$5:$J$15,1)):
INDEX('DS2025'!$K$5:$K$15,MATCH(E15,'DS2025'!$J$5:$J$15,1)+1),
INDEX('DS2025'!$J$5:$J$15,MATCH(E15,'DS2025'!$J$5:$J$15,1)):
INDEX('DS2025'!$J$5:$J$15,MATCH(E15,'DS2025'!$J$5:$J$15,1)+1)),
IF($F$4=Database!$A$6,
_xlfn.FORECAST.LINEAR(E15,
INDEX('DS2025'!$N$5:$N$15,MATCH(E15,'DS2025'!$M$5:$M$15,1)):
INDEX('DS2025'!$N$5:$N$15,MATCH(E15,'DS2025'!$M$5:$M$15,1)+1),
INDEX('DS2025'!$M$5:$M$15,MATCH(E15,'DS2025'!$M$5:$M$15,1)):
INDEX('DS2025'!$M$5:$M$15,MATCH(E15,'DS2025'!$M$5:$M$15,1)+1)),
IF($F$4=Database!$A$7,
_xlfn.FORECAST.LINEAR(E15,
INDEX('DS2025'!$Q$5:$Q$15,MATCH(E15,'DS2025'!$P$5:$P$15,1)):
INDEX('DS2025'!$Q$5:$Q$15,MATCH(E15,'DS2025'!$P$5:$P$15,1)+1),
INDEX('DS2025'!$P$5:$P$15,MATCH(E15,'DS2025'!$P$5:$P$15,1)):
INDEX('DS2025'!$P$5:$P$15,MATCH(E15,'DS2025'!$P$5:$P$15,1)+1)),
IF($F$4=Database!$A$8,
_xlfn.FORECAST.LINEAR(E15,
INDEX('DS2025'!$T$5:$T$15,MATCH(E15,'DS2025'!$S$5:$S$15,1)):
INDEX('DS2025'!$T$5:$T$15,MATCH(E15,'DS2025'!$S$5:$S$15,1)+1),
INDEX('DS2025'!$S$5:$S$15,MATCH(E15,'DS2025'!$S$5:$S$15,1)):
INDEX('DS2025'!$S$5:$S$15,MATCH(E15,'DS2025'!$S$5:$S$15,1)+1)),
IF($F$4=Database!$A$9,
_xlfn.FORECAST.LINEAR(E15,
INDEX('DS2025'!$W$5:$W$15,MATCH(E15,'DS2025'!$V$5:$V$15,1)):
INDEX('DS2025'!$W$5:$W$15,MATCH(E15,'DS2025'!$V$5:$V$15,1)+1),
INDEX('DS2025'!$V$5:$V$15,MATCH(E15,'DS2025'!$V$5:$V$15,1)):
INDEX('DS2025'!$V$5:$V$15,MATCH(E15,'DS2025'!$V$5:$V$15,1)+1)),
IF($F$4=Database!$A$10,
_xlfn.FORECAST.LINEAR(E15,
INDEX('DS2025'!$Z$5:$Z$15,MATCH(E15,'DS2025'!$Y$5:$Y$15,1)):
INDEX('DS2025'!$Z$5:$Z$15,MATCH(E15,'DS2025'!$Y$5:$Y$15,1)+1),
INDEX('DS2025'!$Y$5:$Y$15,MATCH(E15,'DS2025'!$Y$5:$Y$15,1)):
INDEX('DS2025'!$Y$5:$Y$15,MATCH(E15,'DS2025'!$Y$5:$Y$15,1)+1)),
IF($F$4=Database!$A$11,
_xlfn.FORECAST.LINEAR(
E15,
INDEX('DS2025'!$B$21:$B$35,MATCH(E15,'DS2025'!$A$21:$A$35,1)):
INDEX('DS2025'!$B$21:$B$35,MATCH(E15,'DS2025'!$A$21:$A$35,1)+1),
INDEX('DS2025'!$A$21:$A$35,MATCH(E15,'DS2025'!$A$21:$A$35,1)):
INDEX('DS2025'!$A$21:$A$35,MATCH(E15,'DS2025'!$A$21:$A$35,1)+1)),
IF($F$4=Database!$A$12,
_xlfn.FORECAST.LINEAR(
E15,
INDEX('DS2025'!$E$21:$E$35,MATCH(E15,'DS2025'!$D$21:$D$35,1)):
INDEX('DS2025'!$E$21:$E$35,MATCH(E15,'DS2025'!$D$21:$D$35,1)+1),
INDEX('DS2025'!$D$21:$D$35,MATCH(E15,'DS2025'!$D$21:$D$35,1)):
INDEX('DS2025'!$D$21:$D$35,MATCH(E15,'DS2025'!$D$21:$D$35,1)+1)),
IF($F$4=Database!$A$13,
_xlfn.FORECAST.LINEAR(
E15,
INDEX('DS2025'!$H$21:$H$35,MATCH(E15,'DS2025'!$G$21:$G$35,1)):
INDEX('DS2025'!$H$21:$H$35,MATCH(E15,'DS2025'!$G$21:$G$35,1)+1),
INDEX('DS2025'!$G$21:$G$35,MATCH(E15,'DS2025'!$G$21:$G$35,1)):
INDEX('DS2025'!$G$21:$G$35,MATCH(E15,'DS2025'!$G$21:$G$35,1)+1)),
IF($F$4=Database!$A$14,
_xlfn.FORECAST.LINEAR(
E15,
INDEX('DS2025'!$K$21:$K$35,MATCH(E15,'DS2025'!$J$21:$J$35,1)):
INDEX('DS2025'!$K$21:$K$35,MATCH(E15,'DS2025'!$J$21:$J$35,1)+1),
INDEX('DS2025'!$J$21:$J$35,MATCH(E15,'DS2025'!$J$21:$J$35,1)):
INDEX('DS2025'!$J$21:$J$35,MATCH(E15,'DS2025'!$J$21:$J$35,1)+1)),
IF($F$4=Database!$A$15,
_xlfn.FORECAST.LINEAR(
E15,
INDEX('DS2025'!$N$21:$N$35,MATCH(E15,'DS2025'!$M$21:$M$35,1)):
INDEX('DS2025'!$N$21:$N$35,MATCH(E15,'DS2025'!$M$21:$M$35,1)+1),
INDEX('DS2025'!$M$21:$M$35,MATCH(E15,'DS2025'!$M$21:$M$35,1)):
INDEX('DS2025'!$M$21:$M$35,MATCH(E15,'DS2025'!$M$21:$M$35,1)+1)),
IF($F$4=Database!$A$16,
_xlfn.FORECAST.LINEAR(
E15,
INDEX('DS2025'!$Q$21:$Q$35,MATCH(E15,'DS2025'!$P$21:$P$35,1)):
INDEX('DS2025'!$Q$21:$Q$35,MATCH(E15,'DS2025'!$P$21:$P$35,1)+1),
INDEX('DS2025'!$P$21:$P$35,MATCH(E15,'DS2025'!$P$21:$P$35,1)):
INDEX('DS2025'!$P$21:$P$35,MATCH(E15,'DS2025'!$P$21:$P$35,1)+1)),
IF($F$4=Database!$A$17,
_xlfn.FORECAST.LINEAR(
E15,
INDEX('DS2025'!$T$21:$T$35,MATCH(E15,'DS2025'!$S$21:$S$35,1)):
INDEX('DS2025'!$T$21:$T$35,MATCH(E15,'DS2025'!$S$21:$S$35,1)+1),
INDEX('DS2025'!$S$21:$S$35,MATCH(E15,'DS2025'!$S$21:$S$35,1)):
INDEX('DS2025'!$S$21:$S$35,MATCH(E15,'DS2025'!$S$21:$S$35,1)+1)),
IF($F$4=Database!$A$18,
_xlfn.FORECAST.LINEAR(
E15,
INDEX('DS2025'!$W$21:$W$35,MATCH(E15,'DS2025'!$V$21:$V$35,1)):
INDEX('DS2025'!$W$21:$W$35,MATCH(E15,'DS2025'!$V$21:$V$35,1)+1),
INDEX('DS2025'!$V$21:$V$35,MATCH(E15,'DS2025'!$V$21:$V$35,1)):
INDEX('DS2025'!$V$21:$V$35,MATCH(E15,'DS2025'!$V$21:$V$35,1)+1)),
IF($F$4=Database!$A$19,
_xlfn.FORECAST.LINEAR(
E15,
INDEX('DS2025'!$Z$21:$Z$35,MATCH(E15,'DS2025'!$Y$21:$Y$35,1)):
INDEX('DS2025'!$Z$21:$Z$35,MATCH(E15,'DS2025'!$Y$21:$Y$35,1)+1),
INDEX('DS2025'!$Y$21:$Y$35,MATCH(E15,'DS2025'!$Y$21:$Y$35,1)):
INDEX('DS2025'!$Y$21:$Y$35,MATCH(E15,'DS2025'!$Y$21:$Y$35,1)+1)),
IF($F$4=Database!$A$20,
_xlfn.FORECAST.LINEAR(
E15,
INDEX('DS2025'!$AC$21:$AC$35,MATCH(E15,'DS2025'!$AB$21:$AB$35,1)):
INDEX('DS2025'!$AC$21:$AC$35,MATCH(E15,'DS2025'!$AB$21:$AB$35,1)+1),
INDEX('DS2025'!$AB$21:$AB$35,MATCH(E15,'DS2025'!$AB$21:$AB$35,1)):
INDEX('DS2025'!$AB$21:$AB$35,MATCH(E15,'DS2025'!$AB$21:$AB$35,1)+1))
)))))))))))))))))))</f>
        <v>-0.36147054589082178</v>
      </c>
      <c r="G15" s="98">
        <f t="shared" si="1"/>
        <v>120.59052945410917</v>
      </c>
      <c r="H15" s="98">
        <f>'Data 110 C'!D16</f>
        <v>119.441</v>
      </c>
      <c r="I15" s="98">
        <f>IF($I$4=Database!$A$2,
_xlfn.FORECAST.LINEAR(H15,
INDEX('DS2025'!$B$5:$B$15,MATCH(H15,'DS2025'!$A$5:$A$15,1)):
INDEX('DS2025'!$B$5:$B$15,MATCH(H15,'DS2025'!$A$5:$A$15,1)+1),
INDEX('DS2025'!$A$5:$A$15,MATCH(H15,'DS2025'!$A$5:$A$15,1)):
INDEX('DS2025'!$A$5:$A$15,MATCH(H15,'DS2025'!$A$5:$A$15,1)+1)),
IF($I$4=Database!$A$3,
_xlfn.FORECAST.LINEAR(H15,
INDEX('DS2025'!$E$5:$E$15,MATCH(H15,'DS2025'!$D$5:$D$15,1)):
INDEX('DS2025'!$E$5:$E$15,MATCH(H15,'DS2025'!$D$5:$D$15,1)+1),
INDEX('DS2025'!$D$5:$D$15,MATCH(H15,'DS2025'!$D$5:$D$15,1)):
INDEX('DS2025'!$D$5:$D$15,MATCH(H15,'DS2025'!$D$5:$D$15,1)+1)),
IF($I$4=Database!$A$4,
_xlfn.FORECAST.LINEAR(H15,
INDEX('DS2025'!$H$5:$H$15,MATCH(H15,'DS2025'!$G$5:$G$15,1)):
INDEX('DS2025'!$H$5:$H$15,MATCH(H15,'DS2025'!$G$5:$G$15,1)+1),
INDEX('DS2025'!$G$5:$G$15,MATCH(H15,'DS2025'!$G$5:$G$15,1)):
INDEX('DS2025'!$G$5:$G$15,MATCH(H15,'DS2025'!$G$5:$G$15,1)+1)),
IF($I$4=Database!$A$5,
_xlfn.FORECAST.LINEAR(H15,
INDEX('DS2025'!$K$5:$K$15,MATCH(H15,'DS2025'!$J$5:$J$15,1)):
INDEX('DS2025'!$K$5:$K$15,MATCH(H15,'DS2025'!$J$5:$J$15,1)+1),
INDEX('DS2025'!$J$5:$J$15,MATCH(H15,'DS2025'!$J$5:$J$15,1)):
INDEX('DS2025'!$J$5:$J$15,MATCH(H15,'DS2025'!$J$5:$J$15,1)+1)),
IF($I$4=Database!$A$6,
_xlfn.FORECAST.LINEAR(H15,
INDEX('DS2025'!$N$5:$N$15,MATCH(H15,'DS2025'!$M$5:$M$15,1)):
INDEX('DS2025'!$N$5:$N$15,MATCH(H15,'DS2025'!$M$5:$M$15,1)+1),
INDEX('DS2025'!$M$5:$M$15,MATCH(H15,'DS2025'!$M$5:$M$15,1)):
INDEX('DS2025'!$M$5:$M$15,MATCH(H15,'DS2025'!$M$5:$M$15,1)+1)),
IF($I$4=Database!$A$7,
_xlfn.FORECAST.LINEAR(H15,
INDEX('DS2025'!$Q$5:$Q$15,MATCH(H15,'DS2025'!$P$5:$P$15,1)):
INDEX('DS2025'!$Q$5:$Q$15,MATCH(H15,'DS2025'!$P$5:$P$15,1)+1),
INDEX('DS2025'!$P$5:$P$15,MATCH(H15,'DS2025'!$P$5:$P$15,1)):
INDEX('DS2025'!$P$5:$P$15,MATCH(H15,'DS2025'!$P$5:$P$15,1)+1)),
IF($I$4=Database!$A$8,
_xlfn.FORECAST.LINEAR(H15,
INDEX('DS2025'!$T$5:$T$15,MATCH(H15,'DS2025'!$S$5:$S$15,1)):
INDEX('DS2025'!$T$5:$T$15,MATCH(H15,'DS2025'!$S$5:$S$15,1)+1),
INDEX('DS2025'!$S$5:$S$15,MATCH(H15,'DS2025'!$S$5:$S$15,1)):
INDEX('DS2025'!$S$5:$S$15,MATCH(H15,'DS2025'!$S$5:$S$15,1)+1)),
IF($I$4=Database!$A$9,
_xlfn.FORECAST.LINEAR(H15,
INDEX('DS2025'!$W$5:$W$15,MATCH(H15,'DS2025'!$V$5:$V$15,1)):
INDEX('DS2025'!$W$5:$W$15,MATCH(H15,'DS2025'!$V$5:$V$15,1)+1),
INDEX('DS2025'!$V$5:$V$15,MATCH(H15,'DS2025'!$V$5:$V$15,1)):
INDEX('DS2025'!$V$5:$V$15,MATCH(H15,'DS2025'!$V$5:$V$15,1)+1)),
IF($I$4=Database!$A$10,
_xlfn.FORECAST.LINEAR(H15,
INDEX('DS2025'!$Z$5:$Z$15,MATCH(H15,'DS2025'!$Y$5:$Y$15,1)):
INDEX('DS2025'!$Z$5:$Z$15,MATCH(H15,'DS2025'!$Y$5:$Y$15,1)+1),
INDEX('DS2025'!$Y$5:$Y$15,MATCH(H15,'DS2025'!$Y$5:$Y$15,1)):
INDEX('DS2025'!$Y$5:$Y$15,MATCH(H15,'DS2025'!$Y$5:$Y$15,1)+1)),
IF($I$4=Database!$A$11,
_xlfn.FORECAST.LINEAR(
H15,
INDEX('DS2025'!$B$21:$B$35,MATCH(H15,'DS2025'!$A$21:$A$35,1)):
INDEX('DS2025'!$B$21:$B$35,MATCH(H15,'DS2025'!$A$21:$A$35,1)+1),
INDEX('DS2025'!$A$21:$A$35,MATCH(H15,'DS2025'!$A$21:$A$35,1)):
INDEX('DS2025'!$A$21:$A$35,MATCH(H15,'DS2025'!$A$21:$A$35,1)+1)),
IF($I$4=Database!$A$12,
_xlfn.FORECAST.LINEAR(
H15,
INDEX('DS2025'!$E$21:$E$35,MATCH(H15,'DS2025'!$D$21:$D$35,1)):
INDEX('DS2025'!$E$21:$E$35,MATCH(H15,'DS2025'!$D$21:$D$35,1)+1),
INDEX('DS2025'!$D$21:$D$35,MATCH(H15,'DS2025'!$D$21:$D$35,1)):
INDEX('DS2025'!$D$21:$D$35,MATCH(H15,'DS2025'!$D$21:$D$35,1)+1)),
IF($I$4=Database!$A$13,
_xlfn.FORECAST.LINEAR(
H15,
INDEX('DS2025'!$H$21:$H$35,MATCH(H15,'DS2025'!$G$21:$G$35,1)):
INDEX('DS2025'!$H$21:$H$35,MATCH(H15,'DS2025'!$G$21:$G$35,1)+1),
INDEX('DS2025'!$G$21:$G$35,MATCH(H15,'DS2025'!$G$21:$G$35,1)):
INDEX('DS2025'!$G$21:$G$35,MATCH(H15,'DS2025'!$G$21:$G$35,1)+1)),
IF($I$4=Database!$A$14,
_xlfn.FORECAST.LINEAR(
H15,
INDEX('DS2025'!$K$21:$K$35,MATCH(H15,'DS2025'!$J$21:$J$35,1)):
INDEX('DS2025'!$K$21:$K$35,MATCH(H15,'DS2025'!$J$21:$J$35,1)+1),
INDEX('DS2025'!$J$21:$J$35,MATCH(H15,'DS2025'!$J$21:$J$35,1)):
INDEX('DS2025'!$J$21:$J$35,MATCH(H15,'DS2025'!$J$21:$J$35,1)+1)),
IF($I$4=Database!$A$15,
_xlfn.FORECAST.LINEAR(
H15,
INDEX('DS2025'!$N$21:$N$35,MATCH(H15,'DS2025'!$M$21:$M$35,1)):
INDEX('DS2025'!$N$21:$N$35,MATCH(H15,'DS2025'!$M$21:$M$35,1)+1),
INDEX('DS2025'!$M$21:$M$35,MATCH(H15,'DS2025'!$M$21:$M$35,1)):
INDEX('DS2025'!$M$21:$M$35,MATCH(H15,'DS2025'!$M$21:$M$35,1)+1)),
IF($I$4=Database!$A$16,
_xlfn.FORECAST.LINEAR(
H15,
INDEX('DS2025'!$Q$21:$Q$35,MATCH(H15,'DS2025'!$P$21:$P$35,1)):
INDEX('DS2025'!$Q$21:$Q$35,MATCH(H15,'DS2025'!$P$21:$P$35,1)+1),
INDEX('DS2025'!$P$21:$P$35,MATCH(H15,'DS2025'!$P$21:$P$35,1)):
INDEX('DS2025'!$P$21:$P$35,MATCH(H15,'DS2025'!$P$21:$P$35,1)+1)),
IF($I$4=Database!$A$17,
_xlfn.FORECAST.LINEAR(
H15,
INDEX('DS2025'!$T$21:$T$35,MATCH(H15,'DS2025'!$S$21:$S$35,1)):
INDEX('DS2025'!$T$21:$T$35,MATCH(H15,'DS2025'!$S$21:$S$35,1)+1),
INDEX('DS2025'!$S$21:$S$35,MATCH(H15,'DS2025'!$S$21:$S$35,1)):
INDEX('DS2025'!$S$21:$S$35,MATCH(H15,'DS2025'!$S$21:$S$35,1)+1)),
IF($I$4=Database!$A$18,
_xlfn.FORECAST.LINEAR(
H15,
INDEX('DS2025'!$W$21:$W$35,MATCH(H15,'DS2025'!$V$21:$V$35,1)):
INDEX('DS2025'!$W$21:$W$35,MATCH(H15,'DS2025'!$V$21:$V$35,1)+1),
INDEX('DS2025'!$V$21:$V$35,MATCH(H15,'DS2025'!$V$21:$V$35,1)):
INDEX('DS2025'!$V$21:$V$35,MATCH(H15,'DS2025'!$V$21:$V$35,1)+1)),
IF($I$4=Database!$A$19,
_xlfn.FORECAST.LINEAR(
H15,
INDEX('DS2025'!$Z$21:$Z$35,MATCH(H15,'DS2025'!$Y$21:$Y$35,1)):
INDEX('DS2025'!$Z$21:$Z$35,MATCH(H15,'DS2025'!$Y$21:$Y$35,1)+1),
INDEX('DS2025'!$Y$21:$Y$35,MATCH(H15,'DS2025'!$Y$21:$Y$35,1)):
INDEX('DS2025'!$Y$21:$Y$35,MATCH(H15,'DS2025'!$Y$21:$Y$35,1)+1)),
IF($I$4=Database!$A$20,
_xlfn.FORECAST.LINEAR(
H15,
INDEX('DS2025'!$AC$21:$AC$35,MATCH(H15,'DS2025'!$AB$21:$AB$35,1)):
INDEX('DS2025'!$AC$21:$AC$35,MATCH(H15,'DS2025'!$AB$21:$AB$35,1)+1),
INDEX('DS2025'!$AB$21:$AB$35,MATCH(H15,'DS2025'!$AB$21:$AB$35,1)):
INDEX('DS2025'!$AB$21:$AB$35,MATCH(H15,'DS2025'!$AB$21:$AB$35,1)+1))
)))))))))))))))))))</f>
        <v>-0.26192724661960032</v>
      </c>
      <c r="J15" s="98">
        <f t="shared" si="2"/>
        <v>119.1790727533804</v>
      </c>
      <c r="K15" s="98">
        <f>'Data 110 C'!E16</f>
        <v>119.934</v>
      </c>
      <c r="L15" s="98">
        <f>IF($L$4=Database!$A$2,
_xlfn.FORECAST.LINEAR(K15,
INDEX('DS2025'!$B$5:$B$15,MATCH(K15,'DS2025'!$A$5:$A$15,1)):
INDEX('DS2025'!$B$5:$B$15,MATCH(K15,'DS2025'!$A$5:$A$15,1)+1),
INDEX('DS2025'!$A$5:$A$15,MATCH(K15,'DS2025'!$A$5:$A$15,1)):
INDEX('DS2025'!$A$5:$A$15,MATCH(K15,'DS2025'!$A$5:$A$15,1)+1)),
IF($L$4=Database!$A$3,
_xlfn.FORECAST.LINEAR(K15,
INDEX('DS2025'!$E$5:$E$15,MATCH(K15,'DS2025'!$D$5:$D$15,1)):
INDEX('DS2025'!$E$5:$E$15,MATCH(K15,'DS2025'!$D$5:$D$15,1)+1),
INDEX('DS2025'!$D$5:$D$15,MATCH(K15,'DS2025'!$D$5:$D$15,1)):
INDEX('DS2025'!$D$5:$D$15,MATCH(K15,'DS2025'!$D$5:$D$15,1)+1)),
IF($L$4=Database!$A$4,
_xlfn.FORECAST.LINEAR(K15,
INDEX('DS2025'!$H$5:$H$15,MATCH(K15,'DS2025'!$G$5:$G$15,1)):
INDEX('DS2025'!$H$5:$H$15,MATCH(K15,'DS2025'!$G$5:$G$15,1)+1),
INDEX('DS2025'!$G$5:$G$15,MATCH(K15,'DS2025'!$G$5:$G$15,1)):
INDEX('DS2025'!$G$5:$G$15,MATCH(K15,'DS2025'!$G$5:$G$15,1)+1)),
IF($L$4=Database!$A$5,
_xlfn.FORECAST.LINEAR(K15,
INDEX('DS2025'!$K$5:$K$15,MATCH(K15,'DS2025'!$J$5:$J$15,1)):
INDEX('DS2025'!$K$5:$K$15,MATCH(K15,'DS2025'!$J$5:$J$15,1)+1),
INDEX('DS2025'!$J$5:$J$15,MATCH(K15,'DS2025'!$J$5:$J$15,1)):
INDEX('DS2025'!$J$5:$J$15,MATCH(K15,'DS2025'!$J$5:$J$15,1)+1)),
IF($L$4=Database!$A$6,
_xlfn.FORECAST.LINEAR(K15,
INDEX('DS2025'!$N$5:$N$15,MATCH(K15,'DS2025'!$M$5:$M$15,1)):
INDEX('DS2025'!$N$5:$N$15,MATCH(K15,'DS2025'!$M$5:$M$15,1)+1),
INDEX('DS2025'!$M$5:$M$15,MATCH(K15,'DS2025'!$M$5:$M$15,1)):
INDEX('DS2025'!$M$5:$M$15,MATCH(K15,'DS2025'!$M$5:$M$15,1)+1)),
IF($L$4=Database!$A$7,
_xlfn.FORECAST.LINEAR(K15,
INDEX('DS2025'!$Q$5:$Q$15,MATCH(K15,'DS2025'!$P$5:$P$15,1)):
INDEX('DS2025'!$Q$5:$Q$15,MATCH(K15,'DS2025'!$P$5:$P$15,1)+1),
INDEX('DS2025'!$P$5:$P$15,MATCH(K15,'DS2025'!$P$5:$P$15,1)):
INDEX('DS2025'!$P$5:$P$15,MATCH(K15,'DS2025'!$P$5:$P$15,1)+1)),
IF($L$4=Database!$A$8,
_xlfn.FORECAST.LINEAR(K15,
INDEX('DS2025'!$T$5:$T$15,MATCH(K15,'DS2025'!$S$5:$S$15,1)):
INDEX('DS2025'!$T$5:$T$15,MATCH(K15,'DS2025'!$S$5:$S$15,1)+1),
INDEX('DS2025'!$S$5:$S$15,MATCH(K15,'DS2025'!$S$5:$S$15,1)):
INDEX('DS2025'!$S$5:$S$15,MATCH(K15,'DS2025'!$S$5:$S$15,1)+1)),
IF($L$4=Database!$A$9,
_xlfn.FORECAST.LINEAR(K15,
INDEX('DS2025'!$W$5:$W$15,MATCH(K15,'DS2025'!$V$5:$V$15,1)):
INDEX('DS2025'!$W$5:$W$15,MATCH(K15,'DS2025'!$V$5:$V$15,1)+1),
INDEX('DS2025'!$V$5:$V$15,MATCH(K15,'DS2025'!$V$5:$V$15,1)):
INDEX('DS2025'!$V$5:$V$15,MATCH(K15,'DS2025'!$V$5:$V$15,1)+1)),
IF($L$4=Database!$A$10,
_xlfn.FORECAST.LINEAR(K15,
INDEX('DS2025'!$Z$5:$Z$15,MATCH(K15,'DS2025'!$Y$5:$Y$15,1)):
INDEX('DS2025'!$Z$5:$Z$15,MATCH(K15,'DS2025'!$Y$5:$Y$15,1)+1),
INDEX('DS2025'!$Y$5:$Y$15,MATCH(K15,'DS2025'!$Y$5:$Y$15,1)):
INDEX('DS2025'!$Y$5:$Y$15,MATCH(K15,'DS2025'!$Y$5:$Y$15,1)+1)),
IF($L$4=Database!$A$11,
_xlfn.FORECAST.LINEAR(
K15,
INDEX('DS2025'!$B$21:$B$35,MATCH(K15,'DS2025'!$A$21:$A$35,1)):
INDEX('DS2025'!$B$21:$B$35,MATCH(K15,'DS2025'!$A$21:$A$35,1)+1),
INDEX('DS2025'!$A$21:$A$35,MATCH(K15,'DS2025'!$A$21:$A$35,1)):
INDEX('DS2025'!$A$21:$A$35,MATCH(K15,'DS2025'!$A$21:$A$35,1)+1)),
IF($L$4=Database!$A$12,
_xlfn.FORECAST.LINEAR(
K15,
INDEX('DS2025'!$E$21:$E$35,MATCH(K15,'DS2025'!$D$21:$D$35,1)):
INDEX('DS2025'!$E$21:$E$35,MATCH(K15,'DS2025'!$D$21:$D$35,1)+1),
INDEX('DS2025'!$D$21:$D$35,MATCH(K15,'DS2025'!$D$21:$D$35,1)):
INDEX('DS2025'!$D$21:$D$35,MATCH(K15,'DS2025'!$D$21:$D$35,1)+1)),
IF($L$4=Database!$A$13,
_xlfn.FORECAST.LINEAR(
K15,
INDEX('DS2025'!$H$21:$H$35,MATCH(K15,'DS2025'!$G$21:$G$35,1)):
INDEX('DS2025'!$H$21:$H$35,MATCH(K15,'DS2025'!$G$21:$G$35,1)+1),
INDEX('DS2025'!$G$21:$G$35,MATCH(K15,'DS2025'!$G$21:$G$35,1)):
INDEX('DS2025'!$G$21:$G$35,MATCH(K15,'DS2025'!$G$21:$G$35,1)+1)),
IF($L$4=Database!$A$14,
_xlfn.FORECAST.LINEAR(
K15,
INDEX('DS2025'!$K$21:$K$35,MATCH(K15,'DS2025'!$J$21:$J$35,1)):
INDEX('DS2025'!$K$21:$K$35,MATCH(K15,'DS2025'!$J$21:$J$35,1)+1),
INDEX('DS2025'!$J$21:$J$35,MATCH(K15,'DS2025'!$J$21:$J$35,1)):
INDEX('DS2025'!$J$21:$J$35,MATCH(K15,'DS2025'!$J$21:$J$35,1)+1)),
IF($L$4=Database!$A$15,
_xlfn.FORECAST.LINEAR(
K15,
INDEX('DS2025'!$N$21:$N$35,MATCH(K15,'DS2025'!$M$21:$M$35,1)):
INDEX('DS2025'!$N$21:$N$35,MATCH(K15,'DS2025'!$M$21:$M$35,1)+1),
INDEX('DS2025'!$M$21:$M$35,MATCH(K15,'DS2025'!$M$21:$M$35,1)):
INDEX('DS2025'!$M$21:$M$35,MATCH(K15,'DS2025'!$M$21:$M$35,1)+1)),
IF($L$4=Database!$A$16,
_xlfn.FORECAST.LINEAR(
K15,
INDEX('DS2025'!$Q$21:$Q$35,MATCH(K15,'DS2025'!$P$21:$P$35,1)):
INDEX('DS2025'!$Q$21:$Q$35,MATCH(K15,'DS2025'!$P$21:$P$35,1)+1),
INDEX('DS2025'!$P$21:$P$35,MATCH(K15,'DS2025'!$P$21:$P$35,1)):
INDEX('DS2025'!$P$21:$P$35,MATCH(K15,'DS2025'!$P$21:$P$35,1)+1)),
IF($L$4=Database!$A$17,
_xlfn.FORECAST.LINEAR(
K15,
INDEX('DS2025'!$T$21:$T$35,MATCH(K15,'DS2025'!$S$21:$S$35,1)):
INDEX('DS2025'!$T$21:$T$35,MATCH(K15,'DS2025'!$S$21:$S$35,1)+1),
INDEX('DS2025'!$S$21:$S$35,MATCH(K15,'DS2025'!$S$21:$S$35,1)):
INDEX('DS2025'!$S$21:$S$35,MATCH(K15,'DS2025'!$S$21:$S$35,1)+1)),
IF($L$4=Database!$A$18,
_xlfn.FORECAST.LINEAR(
K15,
INDEX('DS2025'!$W$21:$W$35,MATCH(K15,'DS2025'!$V$21:$V$35,1)):
INDEX('DS2025'!$W$21:$W$35,MATCH(K15,'DS2025'!$V$21:$V$35,1)+1),
INDEX('DS2025'!$V$21:$V$35,MATCH(K15,'DS2025'!$V$21:$V$35,1)):
INDEX('DS2025'!$V$21:$V$35,MATCH(K15,'DS2025'!$V$21:$V$35,1)+1)),
IF($L$4=Database!$A$19,
_xlfn.FORECAST.LINEAR(
K15,
INDEX('DS2025'!$Z$21:$Z$35,MATCH(K15,'DS2025'!$Y$21:$Y$35,1)):
INDEX('DS2025'!$Z$21:$Z$35,MATCH(K15,'DS2025'!$Y$21:$Y$35,1)+1),
INDEX('DS2025'!$Y$21:$Y$35,MATCH(K15,'DS2025'!$Y$21:$Y$35,1)):
INDEX('DS2025'!$Y$21:$Y$35,MATCH(K15,'DS2025'!$Y$21:$Y$35,1)+1)),
IF($L$4=Database!$A$20,
_xlfn.FORECAST.LINEAR(
K15,
INDEX('DS2025'!$AC$21:$AC$35,MATCH(K15,'DS2025'!$AB$21:$AB$35,1)):
INDEX('DS2025'!$AC$21:$AC$35,MATCH(K15,'DS2025'!$AB$21:$AB$35,1)+1),
INDEX('DS2025'!$AB$21:$AB$35,MATCH(K15,'DS2025'!$AB$21:$AB$35,1)):
INDEX('DS2025'!$AB$21:$AB$35,MATCH(K15,'DS2025'!$AB$21:$AB$35,1)+1))
)))))))))))))))))))</f>
        <v>-0.36134841031793641</v>
      </c>
      <c r="M15" s="98">
        <f t="shared" si="3"/>
        <v>119.57265158968207</v>
      </c>
      <c r="N15" s="369">
        <f>'Data 110 C'!F16</f>
        <v>118.003</v>
      </c>
      <c r="O15" s="98">
        <f>IF($O$4=Database!$A$2,
_xlfn.FORECAST.LINEAR(N15,
INDEX('DS2025'!$B$5:$B$15,MATCH(N15,'DS2025'!$A$5:$A$15,1)):
INDEX('DS2025'!$B$5:$B$15,MATCH(N15,'DS2025'!$A$5:$A$15,1)+1),
INDEX('DS2025'!$A$5:$A$15,MATCH(N15,'DS2025'!$A$5:$A$15,1)):
INDEX('DS2025'!$A$5:$A$15,MATCH(N15,'DS2025'!$A$5:$A$15,1)+1)),
IF($O$4=Database!$A$3,
_xlfn.FORECAST.LINEAR(N15,
INDEX('DS2025'!$E$5:$E$15,MATCH(N15,'DS2025'!$D$5:$D$15,1)):
INDEX('DS2025'!$E$5:$E$15,MATCH(N15,'DS2025'!$D$5:$D$15,1)+1),
INDEX('DS2025'!$D$5:$D$15,MATCH(N15,'DS2025'!$D$5:$D$15,1)):
INDEX('DS2025'!$D$5:$D$15,MATCH(N15,'DS2025'!$D$5:$D$15,1)+1)),
IF($O$4=Database!$A$4,
_xlfn.FORECAST.LINEAR(N15,
INDEX('DS2025'!$H$5:$H$15,MATCH(N15,'DS2025'!$G$5:$G$15,1)):
INDEX('DS2025'!$H$5:$H$15,MATCH(N15,'DS2025'!$G$5:$G$15,1)+1),
INDEX('DS2025'!$G$5:$G$15,MATCH(N15,'DS2025'!$G$5:$G$15,1)):
INDEX('DS2025'!$G$5:$G$15,MATCH(N15,'DS2025'!$G$5:$G$15,1)+1)),
IF($O$4=Database!$A$5,
_xlfn.FORECAST.LINEAR(N15,
INDEX('DS2025'!$K$5:$K$15,MATCH(N15,'DS2025'!$J$5:$J$15,1)):
INDEX('DS2025'!$K$5:$K$15,MATCH(N15,'DS2025'!$J$5:$J$15,1)+1),
INDEX('DS2025'!$J$5:$J$15,MATCH(N15,'DS2025'!$J$5:$J$15,1)):
INDEX('DS2025'!$J$5:$J$15,MATCH(N15,'DS2025'!$J$5:$J$15,1)+1)),
IF($O$4=Database!$A$6,
_xlfn.FORECAST.LINEAR(N15,
INDEX('DS2025'!$N$5:$N$15,MATCH(N15,'DS2025'!$M$5:$M$15,1)):
INDEX('DS2025'!$N$5:$N$15,MATCH(N15,'DS2025'!$M$5:$M$15,1)+1),
INDEX('DS2025'!$M$5:$M$15,MATCH(N15,'DS2025'!$M$5:$M$15,1)):
INDEX('DS2025'!$M$5:$M$15,MATCH(N15,'DS2025'!$M$5:$M$15,1)+1)),
IF($O$4=Database!$A$7,
_xlfn.FORECAST.LINEAR(N15,
INDEX('DS2025'!$Q$5:$Q$15,MATCH(N15,'DS2025'!$P$5:$P$15,1)):
INDEX('DS2025'!$Q$5:$Q$15,MATCH(N15,'DS2025'!$P$5:$P$15,1)+1),
INDEX('DS2025'!$P$5:$P$15,MATCH(N15,'DS2025'!$P$5:$P$15,1)):
INDEX('DS2025'!$P$5:$P$15,MATCH(N15,'DS2025'!$P$5:$P$15,1)+1)),
IF($O$4=Database!$A$8,
_xlfn.FORECAST.LINEAR(N15,
INDEX('DS2025'!$T$5:$T$15,MATCH(N15,'DS2025'!$S$5:$S$15,1)):
INDEX('DS2025'!$T$5:$T$15,MATCH(N15,'DS2025'!$S$5:$S$15,1)+1),
INDEX('DS2025'!$S$5:$S$15,MATCH(N15,'DS2025'!$S$5:$S$15,1)):
INDEX('DS2025'!$S$5:$S$15,MATCH(N15,'DS2025'!$S$5:$S$15,1)+1)),
IF($O$4=Database!$A$9,
_xlfn.FORECAST.LINEAR(N15,
INDEX('DS2025'!$W$5:$W$15,MATCH(N15,'DS2025'!$V$5:$V$15,1)):
INDEX('DS2025'!$W$5:$W$15,MATCH(N15,'DS2025'!$V$5:$V$15,1)+1),
INDEX('DS2025'!$V$5:$V$15,MATCH(N15,'DS2025'!$V$5:$V$15,1)):
INDEX('DS2025'!$V$5:$V$15,MATCH(N15,'DS2025'!$V$5:$V$15,1)+1)),
IF($O$4=Database!$A$10,
_xlfn.FORECAST.LINEAR(N15,
INDEX('DS2025'!$Z$5:$Z$15,MATCH(N15,'DS2025'!$Y$5:$Y$15,1)):
INDEX('DS2025'!$Z$5:$Z$15,MATCH(N15,'DS2025'!$Y$5:$Y$15,1)+1),
INDEX('DS2025'!$Y$5:$Y$15,MATCH(N15,'DS2025'!$Y$5:$Y$15,1)):
INDEX('DS2025'!$Y$5:$Y$15,MATCH(N15,'DS2025'!$Y$5:$Y$15,1)+1)),
IF($O$4=Database!$A$11,
_xlfn.FORECAST.LINEAR(
N15,
INDEX('DS2025'!$B$21:$B$35,MATCH(N15,'DS2025'!$A$21:$A$35,1)):
INDEX('DS2025'!$B$21:$B$35,MATCH(N15,'DS2025'!$A$21:$A$35,1)+1),
INDEX('DS2025'!$A$21:$A$35,MATCH(N15,'DS2025'!$A$21:$A$35,1)):
INDEX('DS2025'!$A$21:$A$35,MATCH(N15,'DS2025'!$A$21:$A$35,1)+1)),
IF($O$4=Database!$A$12,
_xlfn.FORECAST.LINEAR(
N15,
INDEX('DS2025'!$E$21:$E$35,MATCH(N15,'DS2025'!$D$21:$D$35,1)):
INDEX('DS2025'!$E$21:$E$35,MATCH(N15,'DS2025'!$D$21:$D$35,1)+1),
INDEX('DS2025'!$D$21:$D$35,MATCH(N15,'DS2025'!$D$21:$D$35,1)):
INDEX('DS2025'!$D$21:$D$35,MATCH(N15,'DS2025'!$D$21:$D$35,1)+1)),
IF($O$4=Database!$A$13,
_xlfn.FORECAST.LINEAR(
N15,
INDEX('DS2025'!$H$21:$H$35,MATCH(N15,'DS2025'!$G$21:$G$35,1)):
INDEX('DS2025'!$H$21:$H$35,MATCH(N15,'DS2025'!$G$21:$G$35,1)+1),
INDEX('DS2025'!$G$21:$G$35,MATCH(N15,'DS2025'!$G$21:$G$35,1)):
INDEX('DS2025'!$G$21:$G$35,MATCH(N15,'DS2025'!$G$21:$G$35,1)+1)),
IF($O$4=Database!$A$14,
_xlfn.FORECAST.LINEAR(
N15,
INDEX('DS2025'!$K$21:$K$35,MATCH(N15,'DS2025'!$J$21:$J$35,1)):
INDEX('DS2025'!$K$21:$K$35,MATCH(N15,'DS2025'!$J$21:$J$35,1)+1),
INDEX('DS2025'!$J$21:$J$35,MATCH(N15,'DS2025'!$J$21:$J$35,1)):
INDEX('DS2025'!$J$21:$J$35,MATCH(N15,'DS2025'!$J$21:$J$35,1)+1)),
IF($O$4=Database!$A$15,
_xlfn.FORECAST.LINEAR(
N15,
INDEX('DS2025'!$N$21:$N$35,MATCH(N15,'DS2025'!$M$21:$M$35,1)):
INDEX('DS2025'!$N$21:$N$35,MATCH(N15,'DS2025'!$M$21:$M$35,1)+1),
INDEX('DS2025'!$M$21:$M$35,MATCH(N15,'DS2025'!$M$21:$M$35,1)):
INDEX('DS2025'!$M$21:$M$35,MATCH(N15,'DS2025'!$M$21:$M$35,1)+1)),
IF($O$4=Database!$A$16,
_xlfn.FORECAST.LINEAR(
N15,
INDEX('DS2025'!$Q$21:$Q$35,MATCH(N15,'DS2025'!$P$21:$P$35,1)):
INDEX('DS2025'!$Q$21:$Q$35,MATCH(N15,'DS2025'!$P$21:$P$35,1)+1),
INDEX('DS2025'!$P$21:$P$35,MATCH(N15,'DS2025'!$P$21:$P$35,1)):
INDEX('DS2025'!$P$21:$P$35,MATCH(N15,'DS2025'!$P$21:$P$35,1)+1)),
IF($O$4=Database!$A$17,
_xlfn.FORECAST.LINEAR(
N15,
INDEX('DS2025'!$T$21:$T$35,MATCH(N15,'DS2025'!$S$21:$S$35,1)):
INDEX('DS2025'!$T$21:$T$35,MATCH(N15,'DS2025'!$S$21:$S$35,1)+1),
INDEX('DS2025'!$S$21:$S$35,MATCH(N15,'DS2025'!$S$21:$S$35,1)):
INDEX('DS2025'!$S$21:$S$35,MATCH(N15,'DS2025'!$S$21:$S$35,1)+1)),
IF($O$4=Database!$A$18,
_xlfn.FORECAST.LINEAR(
N15,
INDEX('DS2025'!$W$21:$W$35,MATCH(N15,'DS2025'!$V$21:$V$35,1)):
INDEX('DS2025'!$W$21:$W$35,MATCH(N15,'DS2025'!$V$21:$V$35,1)+1),
INDEX('DS2025'!$V$21:$V$35,MATCH(N15,'DS2025'!$V$21:$V$35,1)):
INDEX('DS2025'!$V$21:$V$35,MATCH(N15,'DS2025'!$V$21:$V$35,1)+1)),
IF($O$4=Database!$A$19,
_xlfn.FORECAST.LINEAR(
N15,
INDEX('DS2025'!$Z$21:$Z$35,MATCH(N15,'DS2025'!$Y$21:$Y$35,1)):
INDEX('DS2025'!$Z$21:$Z$35,MATCH(N15,'DS2025'!$Y$21:$Y$35,1)+1),
INDEX('DS2025'!$Y$21:$Y$35,MATCH(N15,'DS2025'!$Y$21:$Y$35,1)):
INDEX('DS2025'!$Y$21:$Y$35,MATCH(N15,'DS2025'!$Y$21:$Y$35,1)+1)),
IF($O$4=Database!$A$20,
_xlfn.FORECAST.LINEAR(
N15,
INDEX('DS2025'!$AC$21:$AC$35,MATCH(N15,'DS2025'!$AB$21:$AB$35,1)):
INDEX('DS2025'!$AC$21:$AC$35,MATCH(N15,'DS2025'!$AB$21:$AB$35,1)+1),
INDEX('DS2025'!$AB$21:$AB$35,MATCH(N15,'DS2025'!$AB$21:$AB$35,1)):
INDEX('DS2025'!$AB$21:$AB$35,MATCH(N15,'DS2025'!$AB$21:$AB$35,1)+1))
)))))))))))))))))))</f>
        <v>-0.36111673665266941</v>
      </c>
      <c r="P15" s="371">
        <f t="shared" si="4"/>
        <v>117.64188326334732</v>
      </c>
      <c r="Q15" s="369">
        <f>'Data 110 C'!G16</f>
        <v>119.714</v>
      </c>
      <c r="R15" s="98">
        <f>IF($R$4=Database!$A$2,
_xlfn.FORECAST.LINEAR(Q15,
INDEX('DS2025'!$B$5:$B$15,MATCH(Q15,'DS2025'!$A$5:$A$15,1)):
INDEX('DS2025'!$B$5:$B$15,MATCH(Q15,'DS2025'!$A$5:$A$15,1)+1),
INDEX('DS2025'!$A$5:$A$15,MATCH(Q15,'DS2025'!$A$5:$A$15,1)):
INDEX('DS2025'!$A$5:$A$15,MATCH(Q15,'DS2025'!$A$5:$A$15,1)+1)),
IF($R$4=Database!$A$3,
_xlfn.FORECAST.LINEAR(Q15,
INDEX('DS2025'!$E$5:$E$15,MATCH(Q15,'DS2025'!$D$5:$D$15,1)):
INDEX('DS2025'!$E$5:$E$15,MATCH(Q15,'DS2025'!$D$5:$D$15,1)+1),
INDEX('DS2025'!$D$5:$D$15,MATCH(Q15,'DS2025'!$D$5:$D$15,1)):
INDEX('DS2025'!$D$5:$D$15,MATCH(Q15,'DS2025'!$D$5:$D$15,1)+1)),
IF($R$4=Database!$A$4,
_xlfn.FORECAST.LINEAR(Q15,
INDEX('DS2025'!$H$5:$H$15,MATCH(Q15,'DS2025'!$G$5:$G$15,1)):
INDEX('DS2025'!$H$5:$H$15,MATCH(Q15,'DS2025'!$G$5:$G$15,1)+1),
INDEX('DS2025'!$G$5:$G$15,MATCH(Q15,'DS2025'!$G$5:$G$15,1)):
INDEX('DS2025'!$G$5:$G$15,MATCH(Q15,'DS2025'!$G$5:$G$15,1)+1)),
IF($R$4=Database!$A$5,
_xlfn.FORECAST.LINEAR(Q15,
INDEX('DS2025'!$K$5:$K$15,MATCH(Q15,'DS2025'!$J$5:$J$15,1)):
INDEX('DS2025'!$K$5:$K$15,MATCH(Q15,'DS2025'!$J$5:$J$15,1)+1),
INDEX('DS2025'!$J$5:$J$15,MATCH(Q15,'DS2025'!$J$5:$J$15,1)):
INDEX('DS2025'!$J$5:$J$15,MATCH(Q15,'DS2025'!$J$5:$J$15,1)+1)),
IF($R$4=Database!$A$6,
_xlfn.FORECAST.LINEAR(Q15,
INDEX('DS2025'!$N$5:$N$15,MATCH(Q15,'DS2025'!$M$5:$M$15,1)):
INDEX('DS2025'!$N$5:$N$15,MATCH(Q15,'DS2025'!$M$5:$M$15,1)+1),
INDEX('DS2025'!$M$5:$M$15,MATCH(Q15,'DS2025'!$M$5:$M$15,1)):
INDEX('DS2025'!$M$5:$M$15,MATCH(Q15,'DS2025'!$M$5:$M$15,1)+1)),
IF($R$4=Database!$A$7,
_xlfn.FORECAST.LINEAR(Q15,
INDEX('DS2025'!$Q$5:$Q$15,MATCH(Q15,'DS2025'!$P$5:$P$15,1)):
INDEX('DS2025'!$Q$5:$Q$15,MATCH(Q15,'DS2025'!$P$5:$P$15,1)+1),
INDEX('DS2025'!$P$5:$P$15,MATCH(Q15,'DS2025'!$P$5:$P$15,1)):
INDEX('DS2025'!$P$5:$P$15,MATCH(Q15,'DS2025'!$P$5:$P$15,1)+1)),
IF($R$4=Database!$A$8,
_xlfn.FORECAST.LINEAR(Q15,
INDEX('DS2025'!$T$5:$T$15,MATCH(Q15,'DS2025'!$S$5:$S$15,1)):
INDEX('DS2025'!$T$5:$T$15,MATCH(Q15,'DS2025'!$S$5:$S$15,1)+1),
INDEX('DS2025'!$S$5:$S$15,MATCH(Q15,'DS2025'!$S$5:$S$15,1)):
INDEX('DS2025'!$S$5:$S$15,MATCH(Q15,'DS2025'!$S$5:$S$15,1)+1)),
IF($R$4=Database!$A$9,
_xlfn.FORECAST.LINEAR(Q15,
INDEX('DS2025'!$W$5:$W$15,MATCH(Q15,'DS2025'!$V$5:$V$15,1)):
INDEX('DS2025'!$W$5:$W$15,MATCH(Q15,'DS2025'!$V$5:$V$15,1)+1),
INDEX('DS2025'!$V$5:$V$15,MATCH(Q15,'DS2025'!$V$5:$V$15,1)):
INDEX('DS2025'!$V$5:$V$15,MATCH(Q15,'DS2025'!$V$5:$V$15,1)+1)),
IF($R$4=Database!$A$10,
_xlfn.FORECAST.LINEAR(Q15,
INDEX('DS2025'!$Z$5:$Z$15,MATCH(Q15,'DS2025'!$Y$5:$Y$15,1)):
INDEX('DS2025'!$Z$5:$Z$15,MATCH(Q15,'DS2025'!$Y$5:$Y$15,1)+1),
INDEX('DS2025'!$Y$5:$Y$15,MATCH(Q15,'DS2025'!$Y$5:$Y$15,1)):
INDEX('DS2025'!$Y$5:$Y$15,MATCH(Q15,'DS2025'!$Y$5:$Y$15,1)+1)),
IF($R$4=Database!$A$11,
_xlfn.FORECAST.LINEAR(
Q15,
INDEX('DS2025'!$B$21:$B$35,MATCH(Q15,'DS2025'!$A$21:$A$35,1)):
INDEX('DS2025'!$B$21:$B$35,MATCH(Q15,'DS2025'!$A$21:$A$35,1)+1),
INDEX('DS2025'!$A$21:$A$35,MATCH(Q15,'DS2025'!$A$21:$A$35,1)):
INDEX('DS2025'!$A$21:$A$35,MATCH(Q15,'DS2025'!$A$21:$A$35,1)+1)),
IF($R$4=Database!$A$12,
_xlfn.FORECAST.LINEAR(
Q15,
INDEX('DS2025'!$E$21:$E$35,MATCH(Q15,'DS2025'!$D$21:$D$35,1)):
INDEX('DS2025'!$E$21:$E$35,MATCH(Q15,'DS2025'!$D$21:$D$35,1)+1),
INDEX('DS2025'!$D$21:$D$35,MATCH(Q15,'DS2025'!$D$21:$D$35,1)):
INDEX('DS2025'!$D$21:$D$35,MATCH(Q15,'DS2025'!$D$21:$D$35,1)+1)),
IF($R$4=Database!$A$13,
_xlfn.FORECAST.LINEAR(
Q15,
INDEX('DS2025'!$H$21:$H$35,MATCH(Q15,'DS2025'!$G$21:$G$35,1)):
INDEX('DS2025'!$H$21:$H$35,MATCH(Q15,'DS2025'!$G$21:$G$35,1)+1),
INDEX('DS2025'!$G$21:$G$35,MATCH(Q15,'DS2025'!$G$21:$G$35,1)):
INDEX('DS2025'!$G$21:$G$35,MATCH(Q15,'DS2025'!$G$21:$G$35,1)+1)),
IF($R$4=Database!$A$14,
_xlfn.FORECAST.LINEAR(
Q15,
INDEX('DS2025'!$K$21:$K$35,MATCH(Q15,'DS2025'!$J$21:$J$35,1)):
INDEX('DS2025'!$K$21:$K$35,MATCH(Q15,'DS2025'!$J$21:$J$35,1)+1),
INDEX('DS2025'!$J$21:$J$35,MATCH(Q15,'DS2025'!$J$21:$J$35,1)):
INDEX('DS2025'!$J$21:$J$35,MATCH(Q15,'DS2025'!$J$21:$J$35,1)+1)),
IF($R$4=Database!$A$15,
_xlfn.FORECAST.LINEAR(
Q15,
INDEX('DS2025'!$N$21:$N$35,MATCH(Q15,'DS2025'!$M$21:$M$35,1)):
INDEX('DS2025'!$N$21:$N$35,MATCH(Q15,'DS2025'!$M$21:$M$35,1)+1),
INDEX('DS2025'!$M$21:$M$35,MATCH(Q15,'DS2025'!$M$21:$M$35,1)):
INDEX('DS2025'!$M$21:$M$35,MATCH(Q15,'DS2025'!$M$21:$M$35,1)+1)),
IF($R$4=Database!$A$16,
_xlfn.FORECAST.LINEAR(
Q15,
INDEX('DS2025'!$Q$21:$Q$35,MATCH(Q15,'DS2025'!$P$21:$P$35,1)):
INDEX('DS2025'!$Q$21:$Q$35,MATCH(Q15,'DS2025'!$P$21:$P$35,1)+1),
INDEX('DS2025'!$P$21:$P$35,MATCH(Q15,'DS2025'!$P$21:$P$35,1)):
INDEX('DS2025'!$P$21:$P$35,MATCH(Q15,'DS2025'!$P$21:$P$35,1)+1)),
IF($R$4=Database!$A$17,
_xlfn.FORECAST.LINEAR(
Q15,
INDEX('DS2025'!$T$21:$T$35,MATCH(Q15,'DS2025'!$S$21:$S$35,1)):
INDEX('DS2025'!$T$21:$T$35,MATCH(Q15,'DS2025'!$S$21:$S$35,1)+1),
INDEX('DS2025'!$S$21:$S$35,MATCH(Q15,'DS2025'!$S$21:$S$35,1)):
INDEX('DS2025'!$S$21:$S$35,MATCH(Q15,'DS2025'!$S$21:$S$35,1)+1)),
IF($R$4=Database!$A$18,
_xlfn.FORECAST.LINEAR(
Q15,
INDEX('DS2025'!$W$21:$W$35,MATCH(Q15,'DS2025'!$V$21:$V$35,1)):
INDEX('DS2025'!$W$21:$W$35,MATCH(Q15,'DS2025'!$V$21:$V$35,1)+1),
INDEX('DS2025'!$V$21:$V$35,MATCH(Q15,'DS2025'!$V$21:$V$35,1)):
INDEX('DS2025'!$V$21:$V$35,MATCH(Q15,'DS2025'!$V$21:$V$35,1)+1)),
IF($R$4=Database!$A$19,
_xlfn.FORECAST.LINEAR(
Q15,
INDEX('DS2025'!$Z$21:$Z$35,MATCH(Q15,'DS2025'!$Y$21:$Y$35,1)):
INDEX('DS2025'!$Z$21:$Z$35,MATCH(Q15,'DS2025'!$Y$21:$Y$35,1)+1),
INDEX('DS2025'!$Y$21:$Y$35,MATCH(Q15,'DS2025'!$Y$21:$Y$35,1)):
INDEX('DS2025'!$Y$21:$Y$35,MATCH(Q15,'DS2025'!$Y$21:$Y$35,1)+1)),
IF($R$4=Database!$A$20,
_xlfn.FORECAST.LINEAR(
Q15,
INDEX('DS2025'!$AC$21:$AC$35,MATCH(Q15,'DS2025'!$AB$21:$AB$35,1)):
INDEX('DS2025'!$AC$21:$AC$35,MATCH(Q15,'DS2025'!$AB$21:$AB$35,1)+1),
INDEX('DS2025'!$AB$21:$AB$35,MATCH(Q15,'DS2025'!$AB$21:$AB$35,1)):
INDEX('DS2025'!$AB$21:$AB$35,MATCH(Q15,'DS2025'!$AB$21:$AB$35,1)+1))
)))))))))))))))))))</f>
        <v>-0.3613220155968806</v>
      </c>
      <c r="S15" s="370">
        <f t="shared" si="5"/>
        <v>119.35267798440312</v>
      </c>
      <c r="T15" s="369">
        <f>'Data 110 C'!H16</f>
        <v>117.261</v>
      </c>
      <c r="U15" s="98">
        <f>IF($U$4=Database!$A$2,
_xlfn.FORECAST.LINEAR(T15,
INDEX('DS2025'!$B$5:$B$15,MATCH(T15,'DS2025'!$A$5:$A$15,1)):
INDEX('DS2025'!$B$5:$B$15,MATCH(T15,'DS2025'!$A$5:$A$15,1)+1),
INDEX('DS2025'!$A$5:$A$15,MATCH(T15,'DS2025'!$A$5:$A$15,1)):
INDEX('DS2025'!$A$5:$A$15,MATCH(T15,'DS2025'!$A$5:$A$15,1)+1)),
IF($U$4=Database!$A$3,
_xlfn.FORECAST.LINEAR(T15,
INDEX('DS2025'!$E$5:$E$15,MATCH(T15,'DS2025'!$D$5:$D$15,1)):
INDEX('DS2025'!$E$5:$E$15,MATCH(T15,'DS2025'!$D$5:$D$15,1)+1),
INDEX('DS2025'!$D$5:$D$15,MATCH(T15,'DS2025'!$D$5:$D$15,1)):
INDEX('DS2025'!$D$5:$D$15,MATCH(T15,'DS2025'!$D$5:$D$15,1)+1)),
IF($U$4=Database!$A$4,
_xlfn.FORECAST.LINEAR(T15,
INDEX('DS2025'!$H$5:$H$15,MATCH(T15,'DS2025'!$G$5:$G$15,1)):
INDEX('DS2025'!$H$5:$H$15,MATCH(T15,'DS2025'!$G$5:$G$15,1)+1),
INDEX('DS2025'!$G$5:$G$15,MATCH(T15,'DS2025'!$G$5:$G$15,1)):
INDEX('DS2025'!$G$5:$G$15,MATCH(T15,'DS2025'!$G$5:$G$15,1)+1)),
IF($U$4=Database!$A$5,
_xlfn.FORECAST.LINEAR(T15,
INDEX('DS2025'!$K$5:$K$15,MATCH(T15,'DS2025'!$J$5:$J$15,1)):
INDEX('DS2025'!$K$5:$K$15,MATCH(T15,'DS2025'!$J$5:$J$15,1)+1),
INDEX('DS2025'!$J$5:$J$15,MATCH(T15,'DS2025'!$J$5:$J$15,1)):
INDEX('DS2025'!$J$5:$J$15,MATCH(T15,'DS2025'!$J$5:$J$15,1)+1)),
IF($U$4=Database!$A$6,
_xlfn.FORECAST.LINEAR(T15,
INDEX('DS2025'!$N$5:$N$15,MATCH(T15,'DS2025'!$M$5:$M$15,1)):
INDEX('DS2025'!$N$5:$N$15,MATCH(T15,'DS2025'!$M$5:$M$15,1)+1),
INDEX('DS2025'!$M$5:$M$15,MATCH(T15,'DS2025'!$M$5:$M$15,1)):
INDEX('DS2025'!$M$5:$M$15,MATCH(T15,'DS2025'!$M$5:$M$15,1)+1)),
IF($U$4=Database!$A$7,
_xlfn.FORECAST.LINEAR(T15,
INDEX('DS2025'!$Q$5:$Q$15,MATCH(T15,'DS2025'!$P$5:$P$15,1)):
INDEX('DS2025'!$Q$5:$Q$15,MATCH(T15,'DS2025'!$P$5:$P$15,1)+1),
INDEX('DS2025'!$P$5:$P$15,MATCH(T15,'DS2025'!$P$5:$P$15,1)):
INDEX('DS2025'!$P$5:$P$15,MATCH(T15,'DS2025'!$P$5:$P$15,1)+1)),
IF($U$4=Database!$A$8,
_xlfn.FORECAST.LINEAR(T15,
INDEX('DS2025'!$T$5:$T$15,MATCH(T15,'DS2025'!$S$5:$S$15,1)):
INDEX('DS2025'!$T$5:$T$15,MATCH(T15,'DS2025'!$S$5:$S$15,1)+1),
INDEX('DS2025'!$S$5:$S$15,MATCH(T15,'DS2025'!$S$5:$S$15,1)):
INDEX('DS2025'!$S$5:$S$15,MATCH(T15,'DS2025'!$S$5:$S$15,1)+1)),
IF($U$4=Database!$A$9,
_xlfn.FORECAST.LINEAR(T15,
INDEX('DS2025'!$W$5:$W$15,MATCH(T15,'DS2025'!$V$5:$V$15,1)):
INDEX('DS2025'!$W$5:$W$15,MATCH(T15,'DS2025'!$V$5:$V$15,1)+1),
INDEX('DS2025'!$V$5:$V$15,MATCH(T15,'DS2025'!$V$5:$V$15,1)):
INDEX('DS2025'!$V$5:$V$15,MATCH(T15,'DS2025'!$V$5:$V$15,1)+1)),
IF($U$4=Database!$A$10,
_xlfn.FORECAST.LINEAR(T15,
INDEX('DS2025'!$Z$5:$Z$15,MATCH(T15,'DS2025'!$Y$5:$Y$15,1)):
INDEX('DS2025'!$Z$5:$Z$15,MATCH(T15,'DS2025'!$Y$5:$Y$15,1)+1),
INDEX('DS2025'!$Y$5:$Y$15,MATCH(T15,'DS2025'!$Y$5:$Y$15,1)):
INDEX('DS2025'!$Y$5:$Y$15,MATCH(T15,'DS2025'!$Y$5:$Y$15,1)+1)),
IF($U$4=Database!$A$11,
_xlfn.FORECAST.LINEAR(
T15,
INDEX('DS2025'!$B$21:$B$35,MATCH(T15,'DS2025'!$A$21:$A$35,1)):
INDEX('DS2025'!$B$21:$B$35,MATCH(T15,'DS2025'!$A$21:$A$35,1)+1),
INDEX('DS2025'!$A$21:$A$35,MATCH(T15,'DS2025'!$A$21:$A$35,1)):
INDEX('DS2025'!$A$21:$A$35,MATCH(T15,'DS2025'!$A$21:$A$35,1)+1)),
IF($U$4=Database!$A$12,
_xlfn.FORECAST.LINEAR(
T15,
INDEX('DS2025'!$E$21:$E$35,MATCH(T15,'DS2025'!$D$21:$D$35,1)):
INDEX('DS2025'!$E$21:$E$35,MATCH(T15,'DS2025'!$D$21:$D$35,1)+1),
INDEX('DS2025'!$D$21:$D$35,MATCH(T15,'DS2025'!$D$21:$D$35,1)):
INDEX('DS2025'!$D$21:$D$35,MATCH(T15,'DS2025'!$D$21:$D$35,1)+1)),
IF($U$4=Database!$A$13,
_xlfn.FORECAST.LINEAR(
T15,
INDEX('DS2025'!$H$21:$H$35,MATCH(T15,'DS2025'!$G$21:$G$35,1)):
INDEX('DS2025'!$H$21:$H$35,MATCH(T15,'DS2025'!$G$21:$G$35,1)+1),
INDEX('DS2025'!$G$21:$G$35,MATCH(T15,'DS2025'!$G$21:$G$35,1)):
INDEX('DS2025'!$G$21:$G$35,MATCH(T15,'DS2025'!$G$21:$G$35,1)+1)),
IF($U$4=Database!$A$14,
_xlfn.FORECAST.LINEAR(
T15,
INDEX('DS2025'!$K$21:$K$35,MATCH(T15,'DS2025'!$J$21:$J$35,1)):
INDEX('DS2025'!$K$21:$K$35,MATCH(T15,'DS2025'!$J$21:$J$35,1)+1),
INDEX('DS2025'!$J$21:$J$35,MATCH(T15,'DS2025'!$J$21:$J$35,1)):
INDEX('DS2025'!$J$21:$J$35,MATCH(T15,'DS2025'!$J$21:$J$35,1)+1)),
IF($U$4=Database!$A$15,
_xlfn.FORECAST.LINEAR(
T15,
INDEX('DS2025'!$N$21:$N$35,MATCH(T15,'DS2025'!$M$21:$M$35,1)):
INDEX('DS2025'!$N$21:$N$35,MATCH(T15,'DS2025'!$M$21:$M$35,1)+1),
INDEX('DS2025'!$M$21:$M$35,MATCH(T15,'DS2025'!$M$21:$M$35,1)):
INDEX('DS2025'!$M$21:$M$35,MATCH(T15,'DS2025'!$M$21:$M$35,1)+1)),
IF($U$4=Database!$A$16,
_xlfn.FORECAST.LINEAR(
T15,
INDEX('DS2025'!$Q$21:$Q$35,MATCH(T15,'DS2025'!$P$21:$P$35,1)):
INDEX('DS2025'!$Q$21:$Q$35,MATCH(T15,'DS2025'!$P$21:$P$35,1)+1),
INDEX('DS2025'!$P$21:$P$35,MATCH(T15,'DS2025'!$P$21:$P$35,1)):
INDEX('DS2025'!$P$21:$P$35,MATCH(T15,'DS2025'!$P$21:$P$35,1)+1)),
IF($U$4=Database!$A$17,
_xlfn.FORECAST.LINEAR(
T15,
INDEX('DS2025'!$T$21:$T$35,MATCH(T15,'DS2025'!$S$21:$S$35,1)):
INDEX('DS2025'!$T$21:$T$35,MATCH(T15,'DS2025'!$S$21:$S$35,1)+1),
INDEX('DS2025'!$S$21:$S$35,MATCH(T15,'DS2025'!$S$21:$S$35,1)):
INDEX('DS2025'!$S$21:$S$35,MATCH(T15,'DS2025'!$S$21:$S$35,1)+1)),
IF($U$4=Database!$A$18,
_xlfn.FORECAST.LINEAR(
T15,
INDEX('DS2025'!$W$21:$W$35,MATCH(T15,'DS2025'!$V$21:$V$35,1)):
INDEX('DS2025'!$W$21:$W$35,MATCH(T15,'DS2025'!$V$21:$V$35,1)+1),
INDEX('DS2025'!$V$21:$V$35,MATCH(T15,'DS2025'!$V$21:$V$35,1)):
INDEX('DS2025'!$V$21:$V$35,MATCH(T15,'DS2025'!$V$21:$V$35,1)+1)),
IF($U$4=Database!$A$19,
_xlfn.FORECAST.LINEAR(
T15,
INDEX('DS2025'!$Z$21:$Z$35,MATCH(T15,'DS2025'!$Y$21:$Y$35,1)):
INDEX('DS2025'!$Z$21:$Z$35,MATCH(T15,'DS2025'!$Y$21:$Y$35,1)+1),
INDEX('DS2025'!$Y$21:$Y$35,MATCH(T15,'DS2025'!$Y$21:$Y$35,1)):
INDEX('DS2025'!$Y$21:$Y$35,MATCH(T15,'DS2025'!$Y$21:$Y$35,1)+1)),
IF($U$4=Database!$A$20,
_xlfn.FORECAST.LINEAR(
T15,
INDEX('DS2025'!$AC$21:$AC$35,MATCH(T15,'DS2025'!$AB$21:$AB$35,1)):
INDEX('DS2025'!$AC$21:$AC$35,MATCH(T15,'DS2025'!$AB$21:$AB$35,1)+1),
INDEX('DS2025'!$AB$21:$AB$35,MATCH(T15,'DS2025'!$AB$21:$AB$35,1)):
INDEX('DS2025'!$AB$21:$AB$35,MATCH(T15,'DS2025'!$AB$21:$AB$35,1)+1))
)))))))))))))))))))</f>
        <v>-0.36102771445710857</v>
      </c>
      <c r="V15" s="370">
        <f t="shared" si="6"/>
        <v>116.89997228554289</v>
      </c>
      <c r="W15" s="369">
        <f>'Data 110 C'!I16</f>
        <v>118.28700000000001</v>
      </c>
      <c r="X15" s="98">
        <f>IF($X$4=Database!$A$2,
_xlfn.FORECAST.LINEAR(W15,
INDEX('DS2025'!$B$5:$B$15,MATCH(W15,'DS2025'!$A$5:$A$15,1)):
INDEX('DS2025'!$B$5:$B$15,MATCH(W15,'DS2025'!$A$5:$A$15,1)+1),
INDEX('DS2025'!$A$5:$A$15,MATCH(W15,'DS2025'!$A$5:$A$15,1)):
INDEX('DS2025'!$A$5:$A$15,MATCH(W15,'DS2025'!$A$5:$A$15,1)+1)),
IF($X$4=Database!$A$3,
_xlfn.FORECAST.LINEAR(W15,
INDEX('DS2025'!$E$5:$E$15,MATCH(W15,'DS2025'!$D$5:$D$15,1)):
INDEX('DS2025'!$E$5:$E$15,MATCH(W15,'DS2025'!$D$5:$D$15,1)+1),
INDEX('DS2025'!$D$5:$D$15,MATCH(W15,'DS2025'!$D$5:$D$15,1)):
INDEX('DS2025'!$D$5:$D$15,MATCH(W15,'DS2025'!$D$5:$D$15,1)+1)),
IF($X$4=Database!$A$4,
_xlfn.FORECAST.LINEAR(W15,
INDEX('DS2025'!$H$5:$H$15,MATCH(W15,'DS2025'!$G$5:$G$15,1)):
INDEX('DS2025'!$H$5:$H$15,MATCH(W15,'DS2025'!$G$5:$G$15,1)+1),
INDEX('DS2025'!$G$5:$G$15,MATCH(W15,'DS2025'!$G$5:$G$15,1)):
INDEX('DS2025'!$G$5:$G$15,MATCH(W15,'DS2025'!$G$5:$G$15,1)+1)),
IF($X$4=Database!$A$5,
_xlfn.FORECAST.LINEAR(W15,
INDEX('DS2025'!$K$5:$K$15,MATCH(W15,'DS2025'!$J$5:$J$15,1)):
INDEX('DS2025'!$K$5:$K$15,MATCH(W15,'DS2025'!$J$5:$J$15,1)+1),
INDEX('DS2025'!$J$5:$J$15,MATCH(W15,'DS2025'!$J$5:$J$15,1)):
INDEX('DS2025'!$J$5:$J$15,MATCH(W15,'DS2025'!$J$5:$J$15,1)+1)),
IF($X$4=Database!$A$6,
_xlfn.FORECAST.LINEAR(W15,
INDEX('DS2025'!$N$5:$N$15,MATCH(W15,'DS2025'!$M$5:$M$15,1)):
INDEX('DS2025'!$N$5:$N$15,MATCH(W15,'DS2025'!$M$5:$M$15,1)+1),
INDEX('DS2025'!$M$5:$M$15,MATCH(W15,'DS2025'!$M$5:$M$15,1)):
INDEX('DS2025'!$M$5:$M$15,MATCH(W15,'DS2025'!$M$5:$M$15,1)+1)),
IF($X$4=Database!$A$7,
_xlfn.FORECAST.LINEAR(W15,
INDEX('DS2025'!$Q$5:$Q$15,MATCH(W15,'DS2025'!$P$5:$P$15,1)):
INDEX('DS2025'!$Q$5:$Q$15,MATCH(W15,'DS2025'!$P$5:$P$15,1)+1),
INDEX('DS2025'!$P$5:$P$15,MATCH(W15,'DS2025'!$P$5:$P$15,1)):
INDEX('DS2025'!$P$5:$P$15,MATCH(W15,'DS2025'!$P$5:$P$15,1)+1)),
IF($X$4=Database!$A$8,
_xlfn.FORECAST.LINEAR(W15,
INDEX('DS2025'!$T$5:$T$15,MATCH(W15,'DS2025'!$S$5:$S$15,1)):
INDEX('DS2025'!$T$5:$T$15,MATCH(W15,'DS2025'!$S$5:$S$15,1)+1),
INDEX('DS2025'!$S$5:$S$15,MATCH(W15,'DS2025'!$S$5:$S$15,1)):
INDEX('DS2025'!$S$5:$S$15,MATCH(W15,'DS2025'!$S$5:$S$15,1)+1)),
IF($X$4=Database!$A$9,
_xlfn.FORECAST.LINEAR(W15,
INDEX('DS2025'!$W$5:$W$15,MATCH(W15,'DS2025'!$V$5:$V$15,1)):
INDEX('DS2025'!$W$5:$W$15,MATCH(W15,'DS2025'!$V$5:$V$15,1)+1),
INDEX('DS2025'!$V$5:$V$15,MATCH(W15,'DS2025'!$V$5:$V$15,1)):
INDEX('DS2025'!$V$5:$V$15,MATCH(W15,'DS2025'!$V$5:$V$15,1)+1)),
IF($X$4=Database!$A$10,
_xlfn.FORECAST.LINEAR(W15,
INDEX('DS2025'!$Z$5:$Z$15,MATCH(W15,'DS2025'!$Y$5:$Y$15,1)):
INDEX('DS2025'!$Z$5:$Z$15,MATCH(W15,'DS2025'!$Y$5:$Y$15,1)+1),
INDEX('DS2025'!$Y$5:$Y$15,MATCH(W15,'DS2025'!$Y$5:$Y$15,1)):
INDEX('DS2025'!$Y$5:$Y$15,MATCH(W15,'DS2025'!$Y$5:$Y$15,1)+1)),
IF($X$4=Database!$A$11,
_xlfn.FORECAST.LINEAR(
W15,
INDEX('DS2025'!$B$21:$B$35,MATCH(W15,'DS2025'!$A$21:$A$35,1)):
INDEX('DS2025'!$B$21:$B$35,MATCH(W15,'DS2025'!$A$21:$A$35,1)+1),
INDEX('DS2025'!$A$21:$A$35,MATCH(W15,'DS2025'!$A$21:$A$35,1)):
INDEX('DS2025'!$A$21:$A$35,MATCH(W15,'DS2025'!$A$21:$A$35,1)+1)),
IF($X$4=Database!$A$12,
_xlfn.FORECAST.LINEAR(
W15,
INDEX('DS2025'!$E$21:$E$35,MATCH(W15,'DS2025'!$D$21:$D$35,1)):
INDEX('DS2025'!$E$21:$E$35,MATCH(W15,'DS2025'!$D$21:$D$35,1)+1),
INDEX('DS2025'!$D$21:$D$35,MATCH(W15,'DS2025'!$D$21:$D$35,1)):
INDEX('DS2025'!$D$21:$D$35,MATCH(W15,'DS2025'!$D$21:$D$35,1)+1)),
IF($X$4=Database!$A$13,
_xlfn.FORECAST.LINEAR(
W15,
INDEX('DS2025'!$H$21:$H$35,MATCH(W15,'DS2025'!$G$21:$G$35,1)):
INDEX('DS2025'!$H$21:$H$35,MATCH(W15,'DS2025'!$G$21:$G$35,1)+1),
INDEX('DS2025'!$G$21:$G$35,MATCH(W15,'DS2025'!$G$21:$G$35,1)):
INDEX('DS2025'!$G$21:$G$35,MATCH(W15,'DS2025'!$G$21:$G$35,1)+1)),
IF($X$4=Database!$A$14,
_xlfn.FORECAST.LINEAR(
W15,
INDEX('DS2025'!$K$21:$K$35,MATCH(W15,'DS2025'!$J$21:$J$35,1)):
INDEX('DS2025'!$K$21:$K$35,MATCH(W15,'DS2025'!$J$21:$J$35,1)+1),
INDEX('DS2025'!$J$21:$J$35,MATCH(W15,'DS2025'!$J$21:$J$35,1)):
INDEX('DS2025'!$J$21:$J$35,MATCH(W15,'DS2025'!$J$21:$J$35,1)+1)),
IF($X$4=Database!$A$15,
_xlfn.FORECAST.LINEAR(
W15,
INDEX('DS2025'!$N$21:$N$35,MATCH(W15,'DS2025'!$M$21:$M$35,1)):
INDEX('DS2025'!$N$21:$N$35,MATCH(W15,'DS2025'!$M$21:$M$35,1)+1),
INDEX('DS2025'!$M$21:$M$35,MATCH(W15,'DS2025'!$M$21:$M$35,1)):
INDEX('DS2025'!$M$21:$M$35,MATCH(W15,'DS2025'!$M$21:$M$35,1)+1)),
IF($X$4=Database!$A$16,
_xlfn.FORECAST.LINEAR(
W15,
INDEX('DS2025'!$Q$21:$Q$35,MATCH(W15,'DS2025'!$P$21:$P$35,1)):
INDEX('DS2025'!$Q$21:$Q$35,MATCH(W15,'DS2025'!$P$21:$P$35,1)+1),
INDEX('DS2025'!$P$21:$P$35,MATCH(W15,'DS2025'!$P$21:$P$35,1)):
INDEX('DS2025'!$P$21:$P$35,MATCH(W15,'DS2025'!$P$21:$P$35,1)+1)),
IF($X$4=Database!$A$17,
_xlfn.FORECAST.LINEAR(
W15,
INDEX('DS2025'!$T$21:$T$35,MATCH(W15,'DS2025'!$S$21:$S$35,1)):
INDEX('DS2025'!$T$21:$T$35,MATCH(W15,'DS2025'!$S$21:$S$35,1)+1),
INDEX('DS2025'!$S$21:$S$35,MATCH(W15,'DS2025'!$S$21:$S$35,1)):
INDEX('DS2025'!$S$21:$S$35,MATCH(W15,'DS2025'!$S$21:$S$35,1)+1)),
IF($X$4=Database!$A$18,
_xlfn.FORECAST.LINEAR(
W15,
INDEX('DS2025'!$W$21:$W$35,MATCH(W15,'DS2025'!$V$21:$V$35,1)):
INDEX('DS2025'!$W$21:$W$35,MATCH(W15,'DS2025'!$V$21:$V$35,1)+1),
INDEX('DS2025'!$V$21:$V$35,MATCH(W15,'DS2025'!$V$21:$V$35,1)):
INDEX('DS2025'!$V$21:$V$35,MATCH(W15,'DS2025'!$V$21:$V$35,1)+1)),
IF($X$4=Database!$A$19,
_xlfn.FORECAST.LINEAR(
W15,
INDEX('DS2025'!$Z$21:$Z$35,MATCH(W15,'DS2025'!$Y$21:$Y$35,1)):
INDEX('DS2025'!$Z$21:$Z$35,MATCH(W15,'DS2025'!$Y$21:$Y$35,1)+1),
INDEX('DS2025'!$Y$21:$Y$35,MATCH(W15,'DS2025'!$Y$21:$Y$35,1)):
INDEX('DS2025'!$Y$21:$Y$35,MATCH(W15,'DS2025'!$Y$21:$Y$35,1)+1)),
IF($X$4=Database!$A$20,
_xlfn.FORECAST.LINEAR(
W15,
INDEX('DS2025'!$AC$21:$AC$35,MATCH(W15,'DS2025'!$AB$21:$AB$35,1)):
INDEX('DS2025'!$AC$21:$AC$35,MATCH(W15,'DS2025'!$AB$21:$AB$35,1)+1),
INDEX('DS2025'!$AB$21:$AB$35,MATCH(W15,'DS2025'!$AB$21:$AB$35,1)):
INDEX('DS2025'!$AB$21:$AB$35,MATCH(W15,'DS2025'!$AB$21:$AB$35,1)+1))
)))))))))))))))))))</f>
        <v>-0.36115080983803238</v>
      </c>
      <c r="Y15" s="370">
        <f t="shared" si="7"/>
        <v>117.92584919016197</v>
      </c>
      <c r="Z15" s="97">
        <f>'Data 110 C'!J16</f>
        <v>119.863</v>
      </c>
      <c r="AA15" s="98">
        <f>IF($AA$4=Database!$A$2,
_xlfn.FORECAST.LINEAR(Z15,
INDEX('DS2025'!$B$5:$B$15,MATCH(Z15,'DS2025'!$A$5:$A$15,1)):
INDEX('DS2025'!$B$5:$B$15,MATCH(Z15,'DS2025'!$A$5:$A$15,1)+1),
INDEX('DS2025'!$A$5:$A$15,MATCH(Z15,'DS2025'!$A$5:$A$15,1)):
INDEX('DS2025'!$A$5:$A$15,MATCH(Z15,'DS2025'!$A$5:$A$15,1)+1)),
IF($AA$4=Database!$A$3,
_xlfn.FORECAST.LINEAR(Z15,
INDEX('DS2025'!$E$5:$E$15,MATCH(Z15,'DS2025'!$D$5:$D$15,1)):
INDEX('DS2025'!$E$5:$E$15,MATCH(Z15,'DS2025'!$D$5:$D$15,1)+1),
INDEX('DS2025'!$D$5:$D$15,MATCH(Z15,'DS2025'!$D$5:$D$15,1)):
INDEX('DS2025'!$D$5:$D$15,MATCH(Z15,'DS2025'!$D$5:$D$15,1)+1)),
IF($AA$4=Database!$A$4,
_xlfn.FORECAST.LINEAR(Z15,
INDEX('DS2025'!$H$5:$H$15,MATCH(Z15,'DS2025'!$G$5:$G$15,1)):
INDEX('DS2025'!$H$5:$H$15,MATCH(Z15,'DS2025'!$G$5:$G$15,1)+1),
INDEX('DS2025'!$G$5:$G$15,MATCH(Z15,'DS2025'!$G$5:$G$15,1)):
INDEX('DS2025'!$G$5:$G$15,MATCH(Z15,'DS2025'!$G$5:$G$15,1)+1)),
IF($AA$4=Database!$A$5,
_xlfn.FORECAST.LINEAR(Z15,
INDEX('DS2025'!$K$5:$K$15,MATCH(Z15,'DS2025'!$J$5:$J$15,1)):
INDEX('DS2025'!$K$5:$K$15,MATCH(Z15,'DS2025'!$J$5:$J$15,1)+1),
INDEX('DS2025'!$J$5:$J$15,MATCH(Z15,'DS2025'!$J$5:$J$15,1)):
INDEX('DS2025'!$J$5:$J$15,MATCH(Z15,'DS2025'!$J$5:$J$15,1)+1)),
IF($AA$4=Database!$A$6,
_xlfn.FORECAST.LINEAR(Z15,
INDEX('DS2025'!$N$5:$N$15,MATCH(Z15,'DS2025'!$M$5:$M$15,1)):
INDEX('DS2025'!$N$5:$N$15,MATCH(Z15,'DS2025'!$M$5:$M$15,1)+1),
INDEX('DS2025'!$M$5:$M$15,MATCH(Z15,'DS2025'!$M$5:$M$15,1)):
INDEX('DS2025'!$M$5:$M$15,MATCH(Z15,'DS2025'!$M$5:$M$15,1)+1)),
IF($AA$4=Database!$A$7,
_xlfn.FORECAST.LINEAR(Z15,
INDEX('DS2025'!$Q$5:$Q$15,MATCH(Z15,'DS2025'!$P$5:$P$15,1)):
INDEX('DS2025'!$Q$5:$Q$15,MATCH(Z15,'DS2025'!$P$5:$P$15,1)+1),
INDEX('DS2025'!$P$5:$P$15,MATCH(Z15,'DS2025'!$P$5:$P$15,1)):
INDEX('DS2025'!$P$5:$P$15,MATCH(Z15,'DS2025'!$P$5:$P$15,1)+1)),
IF($AA$4=Database!$A$8,
_xlfn.FORECAST.LINEAR(Z15,
INDEX('DS2025'!$T$5:$T$15,MATCH(Z15,'DS2025'!$S$5:$S$15,1)):
INDEX('DS2025'!$T$5:$T$15,MATCH(Z15,'DS2025'!$S$5:$S$15,1)+1),
INDEX('DS2025'!$S$5:$S$15,MATCH(Z15,'DS2025'!$S$5:$S$15,1)):
INDEX('DS2025'!$S$5:$S$15,MATCH(Z15,'DS2025'!$S$5:$S$15,1)+1)),
IF($AA$4=Database!$A$9,
_xlfn.FORECAST.LINEAR(Z15,
INDEX('DS2025'!$W$5:$W$15,MATCH(Z15,'DS2025'!$V$5:$V$15,1)):
INDEX('DS2025'!$W$5:$W$15,MATCH(Z15,'DS2025'!$V$5:$V$15,1)+1),
INDEX('DS2025'!$V$5:$V$15,MATCH(Z15,'DS2025'!$V$5:$V$15,1)):
INDEX('DS2025'!$V$5:$V$15,MATCH(Z15,'DS2025'!$V$5:$V$15,1)+1)),
IF($AA$4=Database!$A$10,
_xlfn.FORECAST.LINEAR(Z15,
INDEX('DS2025'!$Z$5:$Z$15,MATCH(Z15,'DS2025'!$Y$5:$Y$15,1)):
INDEX('DS2025'!$Z$5:$Z$15,MATCH(Z15,'DS2025'!$Y$5:$Y$15,1)+1),
INDEX('DS2025'!$Y$5:$Y$15,MATCH(Z15,'DS2025'!$Y$5:$Y$15,1)):
INDEX('DS2025'!$Y$5:$Y$15,MATCH(Z15,'DS2025'!$Y$5:$Y$15,1)+1)),
IF($AA$4=Database!$A$11,
_xlfn.FORECAST.LINEAR(
Z15,
INDEX('DS2025'!$B$21:$B$35,MATCH(Z15,'DS2025'!$A$21:$A$35,1)):
INDEX('DS2025'!$B$21:$B$35,MATCH(Z15,'DS2025'!$A$21:$A$35,1)+1),
INDEX('DS2025'!$A$21:$A$35,MATCH(Z15,'DS2025'!$A$21:$A$35,1)):
INDEX('DS2025'!$A$21:$A$35,MATCH(Z15,'DS2025'!$A$21:$A$35,1)+1)),
IF($AA$4=Database!$A$12,
_xlfn.FORECAST.LINEAR(
Z15,
INDEX('DS2025'!$E$21:$E$35,MATCH(Z15,'DS2025'!$D$21:$D$35,1)):
INDEX('DS2025'!$E$21:$E$35,MATCH(Z15,'DS2025'!$D$21:$D$35,1)+1),
INDEX('DS2025'!$D$21:$D$35,MATCH(Z15,'DS2025'!$D$21:$D$35,1)):
INDEX('DS2025'!$D$21:$D$35,MATCH(Z15,'DS2025'!$D$21:$D$35,1)+1)),
IF($AA$4=Database!$A$13,
_xlfn.FORECAST.LINEAR(
Z15,
INDEX('DS2025'!$H$21:$H$35,MATCH(Z15,'DS2025'!$G$21:$G$35,1)):
INDEX('DS2025'!$H$21:$H$35,MATCH(Z15,'DS2025'!$G$21:$G$35,1)+1),
INDEX('DS2025'!$G$21:$G$35,MATCH(Z15,'DS2025'!$G$21:$G$35,1)):
INDEX('DS2025'!$G$21:$G$35,MATCH(Z15,'DS2025'!$G$21:$G$35,1)+1)),
IF($AA$4=Database!$A$14,
_xlfn.FORECAST.LINEAR(
Z15,
INDEX('DS2025'!$K$21:$K$35,MATCH(Z15,'DS2025'!$J$21:$J$35,1)):
INDEX('DS2025'!$K$21:$K$35,MATCH(Z15,'DS2025'!$J$21:$J$35,1)+1),
INDEX('DS2025'!$J$21:$J$35,MATCH(Z15,'DS2025'!$J$21:$J$35,1)):
INDEX('DS2025'!$J$21:$J$35,MATCH(Z15,'DS2025'!$J$21:$J$35,1)+1)),
IF($AA$4=Database!$A$15,
_xlfn.FORECAST.LINEAR(
Z15,
INDEX('DS2025'!$N$21:$N$35,MATCH(Z15,'DS2025'!$M$21:$M$35,1)):
INDEX('DS2025'!$N$21:$N$35,MATCH(Z15,'DS2025'!$M$21:$M$35,1)+1),
INDEX('DS2025'!$M$21:$M$35,MATCH(Z15,'DS2025'!$M$21:$M$35,1)):
INDEX('DS2025'!$M$21:$M$35,MATCH(Z15,'DS2025'!$M$21:$M$35,1)+1)),
IF($AA$4=Database!$A$16,
_xlfn.FORECAST.LINEAR(
Z15,
INDEX('DS2025'!$Q$21:$Q$35,MATCH(Z15,'DS2025'!$P$21:$P$35,1)):
INDEX('DS2025'!$Q$21:$Q$35,MATCH(Z15,'DS2025'!$P$21:$P$35,1)+1),
INDEX('DS2025'!$P$21:$P$35,MATCH(Z15,'DS2025'!$P$21:$P$35,1)):
INDEX('DS2025'!$P$21:$P$35,MATCH(Z15,'DS2025'!$P$21:$P$35,1)+1)),
IF($AA$4=Database!$A$17,
_xlfn.FORECAST.LINEAR(
Z15,
INDEX('DS2025'!$T$21:$T$35,MATCH(Z15,'DS2025'!$S$21:$S$35,1)):
INDEX('DS2025'!$T$21:$T$35,MATCH(Z15,'DS2025'!$S$21:$S$35,1)+1),
INDEX('DS2025'!$S$21:$S$35,MATCH(Z15,'DS2025'!$S$21:$S$35,1)):
INDEX('DS2025'!$S$21:$S$35,MATCH(Z15,'DS2025'!$S$21:$S$35,1)+1)),
IF($AA$4=Database!$A$18,
_xlfn.FORECAST.LINEAR(
Z15,
INDEX('DS2025'!$W$21:$W$35,MATCH(Z15,'DS2025'!$V$21:$V$35,1)):
INDEX('DS2025'!$W$21:$W$35,MATCH(Z15,'DS2025'!$V$21:$V$35,1)+1),
INDEX('DS2025'!$V$21:$V$35,MATCH(Z15,'DS2025'!$V$21:$V$35,1)):
INDEX('DS2025'!$V$21:$V$35,MATCH(Z15,'DS2025'!$V$21:$V$35,1)+1)),
IF($AA$4=Database!$A$19,
_xlfn.FORECAST.LINEAR(
Z15,
INDEX('DS2025'!$Z$21:$Z$35,MATCH(Z15,'DS2025'!$Y$21:$Y$35,1)):
INDEX('DS2025'!$Z$21:$Z$35,MATCH(Z15,'DS2025'!$Y$21:$Y$35,1)+1),
INDEX('DS2025'!$Y$21:$Y$35,MATCH(Z15,'DS2025'!$Y$21:$Y$35,1)):
INDEX('DS2025'!$Y$21:$Y$35,MATCH(Z15,'DS2025'!$Y$21:$Y$35,1)+1)),
IF($AA$4=Database!$A$20,
_xlfn.FORECAST.LINEAR(
Z15,
INDEX('DS2025'!$AC$21:$AC$35,MATCH(Z15,'DS2025'!$AB$21:$AB$35,1)):
INDEX('DS2025'!$AC$21:$AC$35,MATCH(Z15,'DS2025'!$AB$21:$AB$35,1)+1),
INDEX('DS2025'!$AB$21:$AB$35,MATCH(Z15,'DS2025'!$AB$21:$AB$35,1)):
INDEX('DS2025'!$AB$21:$AB$35,MATCH(Z15,'DS2025'!$AB$21:$AB$35,1)+1))
)))))))))))))))))))</f>
        <v>-0.36133989202159567</v>
      </c>
      <c r="AB15" s="97">
        <f t="shared" si="8"/>
        <v>119.50166010797841</v>
      </c>
      <c r="AC15" s="318">
        <f>'Data 110 C'!K16</f>
        <v>118</v>
      </c>
      <c r="AD15" s="42"/>
      <c r="AE15" s="42"/>
      <c r="AF15" s="42"/>
    </row>
    <row r="16" spans="1:61" ht="15" customHeight="1">
      <c r="A16" s="316">
        <v>10</v>
      </c>
      <c r="B16" s="316">
        <f>'Data 110 C'!B17</f>
        <v>119.577</v>
      </c>
      <c r="C16" s="98">
        <f>IF($C$4=Database!$A$2,
_xlfn.FORECAST.LINEAR(B16,
INDEX('DS2025'!$B$5:$B$15,MATCH(B16,'DS2025'!$A$5:$A$15,1)):
INDEX('DS2025'!$B$5:$B$15,MATCH(B16,'DS2025'!$A$5:$A$15,1)+1),
INDEX('DS2025'!$A$5:$A$15,MATCH(B16,'DS2025'!$A$5:$A$15,1)):
INDEX('DS2025'!$A$5:$A$15,MATCH(B16,'DS2025'!$A$5:$A$15,1)+1)),
IF($C$4=Database!$A$3,
_xlfn.FORECAST.LINEAR(B16,
INDEX('DS2025'!$E$5:$E$15,MATCH(B16,'DS2025'!$D$5:$D$15,1)):
INDEX('DS2025'!$E$5:$E$15,MATCH(B16,'DS2025'!$D$5:$D$15,1)+1),
INDEX('DS2025'!$D$5:$D$15,MATCH(B16,'DS2025'!$D$5:$D$15,1)):
INDEX('DS2025'!$D$5:$D$15,MATCH(B16,'DS2025'!$D$5:$D$15,1)+1)),
IF($C$4=Database!$A$4,
_xlfn.FORECAST.LINEAR(B16,
INDEX('DS2025'!$H$5:$H$15,MATCH(B16,'DS2025'!$G$5:$G$15,1)):
INDEX('DS2025'!$H$5:$H$15,MATCH(B16,'DS2025'!$G$5:$G$15,1)+1),
INDEX('DS2025'!$G$5:$G$15,MATCH(B16,'DS2025'!$G$5:$G$15,1)):
INDEX('DS2025'!$G$5:$G$15,MATCH(B16,'DS2025'!$G$5:$G$15,1)+1)),
IF($C$4=Database!$A$5,
_xlfn.FORECAST.LINEAR(B16,
INDEX('DS2025'!$K$5:$K$15,MATCH(B16,'DS2025'!$J$5:$J$15,1)):
INDEX('DS2025'!$K$5:$K$15,MATCH(B16,'DS2025'!$J$5:$J$15,1)+1),
INDEX('DS2025'!$J$5:$J$15,MATCH(B16,'DS2025'!$J$5:$J$15,1)):
INDEX('DS2025'!$J$5:$J$15,MATCH(B16,'DS2025'!$J$5:$J$15,1)+1)),
IF($C$4=Database!$A$6,
_xlfn.FORECAST.LINEAR(B16,
INDEX('DS2025'!$N$5:$N$15,MATCH(B16,'DS2025'!$M$5:$M$15,1)):
INDEX('DS2025'!$N$5:$N$15,MATCH(B16,'DS2025'!$M$5:$M$15,1)+1),
INDEX('DS2025'!$M$5:$M$15,MATCH(B16,'DS2025'!$M$5:$M$15,1)):
INDEX('DS2025'!$M$5:$M$15,MATCH(B16,'DS2025'!$M$5:$M$15,1)+1)),
IF($C$4=Database!$A$7,
_xlfn.FORECAST.LINEAR(B16,
INDEX('DS2025'!$Q$5:$Q$15,MATCH(B16,'DS2025'!$P$5:$P$15,1)):
INDEX('DS2025'!$Q$5:$Q$15,MATCH(B16,'DS2025'!$P$5:$P$15,1)+1),
INDEX('DS2025'!$P$5:$P$15,MATCH(B16,'DS2025'!$P$5:$P$15,1)):
INDEX('DS2025'!$P$5:$P$15,MATCH(B16,'DS2025'!$P$5:$P$15,1)+1)),
IF($C$4=Database!$A$8,
_xlfn.FORECAST.LINEAR(B16,
INDEX('DS2025'!$T$5:$T$15,MATCH(B16,'DS2025'!$S$5:$S$15,1)):
INDEX('DS2025'!$T$5:$T$15,MATCH(B16,'DS2025'!$S$5:$S$15,1)+1),
INDEX('DS2025'!$S$5:$S$15,MATCH(B16,'DS2025'!$S$5:$S$15,1)):
INDEX('DS2025'!$S$5:$S$15,MATCH(B16,'DS2025'!$S$5:$S$15,1)+1)),
IF($C$4=Database!$A$9,
_xlfn.FORECAST.LINEAR(B16,
INDEX('DS2025'!$W$5:$W$15,MATCH(B16,'DS2025'!$V$5:$V$15,1)):
INDEX('DS2025'!$W$5:$W$15,MATCH(B16,'DS2025'!$V$5:$V$15,1)+1),
INDEX('DS2025'!$V$5:$V$15,MATCH(B16,'DS2025'!$V$5:$V$15,1)):
INDEX('DS2025'!$V$5:$V$15,MATCH(B16,'DS2025'!$V$5:$V$15,1)+1)),
IF($C$4=Database!$A$10,
_xlfn.FORECAST.LINEAR(B16,
INDEX('DS2025'!$Z$5:$Z$15,MATCH(B16,'DS2025'!$Y$5:$Y$15,1)):
INDEX('DS2025'!$Z$5:$Z$15,MATCH(B16,'DS2025'!$Y$5:$Y$15,1)+1),
INDEX('DS2025'!$Y$5:$Y$15,MATCH(B16,'DS2025'!$Y$5:$Y$15,1)):
INDEX('DS2025'!$Y$5:$Y$15,MATCH(B16,'DS2025'!$Y$5:$Y$15,1)+1)),
IF($C$4=Database!$A$11,
_xlfn.FORECAST.LINEAR(
B16,
INDEX('DS2025'!$B$21:$B$35,MATCH(B16,'DS2025'!$A$21:$A$35,1)):
INDEX('DS2025'!$B$21:$B$35,MATCH(B16,'DS2025'!$A$21:$A$35,1)+1),
INDEX('DS2025'!$A$21:$A$35,MATCH(B16,'DS2025'!$A$21:$A$35,1)):
INDEX('DS2025'!$A$21:$A$35,MATCH(B16,'DS2025'!$A$21:$A$35,1)+1)),
IF($C$4=Database!$A$12,
_xlfn.FORECAST.LINEAR(
B16,
INDEX('DS2025'!$E$21:$E$35,MATCH(B16,'DS2025'!$D$21:$D$35,1)):
INDEX('DS2025'!$E$21:$E$35,MATCH(B16,'DS2025'!$D$21:$D$35,1)+1),
INDEX('DS2025'!$D$21:$D$35,MATCH(B16,'DS2025'!$D$21:$D$35,1)):
INDEX('DS2025'!$D$21:$D$35,MATCH(B16,'DS2025'!$D$21:$D$35,1)+1)),
IF($C$4=Database!$A$13,
_xlfn.FORECAST.LINEAR(
B16,
INDEX('DS2025'!$H$21:$H$35,MATCH(B16,'DS2025'!$G$21:$G$35,1)):
INDEX('DS2025'!$H$21:$H$35,MATCH(B16,'DS2025'!$G$21:$G$35,1)+1),
INDEX('DS2025'!$G$21:$G$35,MATCH(B16,'DS2025'!$G$21:$G$35,1)):
INDEX('DS2025'!$G$21:$G$35,MATCH(B16,'DS2025'!$G$21:$G$35,1)+1)),
IF($C$4=Database!$A$14,
_xlfn.FORECAST.LINEAR(
B16,
INDEX('DS2025'!$K$21:$K$35,MATCH(B16,'DS2025'!$J$21:$J$35,1)):
INDEX('DS2025'!$K$21:$K$35,MATCH(B16,'DS2025'!$J$21:$J$35,1)+1),
INDEX('DS2025'!$J$21:$J$35,MATCH(B16,'DS2025'!$J$21:$J$35,1)):
INDEX('DS2025'!$J$21:$J$35,MATCH(B16,'DS2025'!$J$21:$J$35,1)+1)),
IF($C$4=Database!$A$15,
_xlfn.FORECAST.LINEAR(
B16,
INDEX('DS2025'!$N$21:$N$35,MATCH(B16,'DS2025'!$M$21:$M$35,1)):
INDEX('DS2025'!$N$21:$N$35,MATCH(B16,'DS2025'!$M$21:$M$35,1)+1),
INDEX('DS2025'!$M$21:$M$35,MATCH(B16,'DS2025'!$M$21:$M$35,1)):
INDEX('DS2025'!$M$21:$M$35,MATCH(B16,'DS2025'!$M$21:$M$35,1)+1)),
IF($C$4=Database!$A$16,
_xlfn.FORECAST.LINEAR(
B16,
INDEX('DS2025'!$Q$21:$Q$35,MATCH(B16,'DS2025'!$P$21:$P$35,1)):
INDEX('DS2025'!$Q$21:$Q$35,MATCH(B16,'DS2025'!$P$21:$P$35,1)+1),
INDEX('DS2025'!$P$21:$P$35,MATCH(B16,'DS2025'!$P$21:$P$35,1)):
INDEX('DS2025'!$P$21:$P$35,MATCH(B16,'DS2025'!$P$21:$P$35,1)+1)),
IF($C$4=Database!$A$17,
_xlfn.FORECAST.LINEAR(
B16,
INDEX('DS2025'!$T$21:$T$35,MATCH(B16,'DS2025'!$S$21:$S$35,1)):
INDEX('DS2025'!$T$21:$T$35,MATCH(B16,'DS2025'!$S$21:$S$35,1)+1),
INDEX('DS2025'!$S$21:$S$35,MATCH(B16,'DS2025'!$S$21:$S$35,1)):
INDEX('DS2025'!$S$21:$S$35,MATCH(B16,'DS2025'!$S$21:$S$35,1)+1)),
IF($C$4=Database!$A$18,
_xlfn.FORECAST.LINEAR(
B16,
INDEX('DS2025'!$W$21:$W$35,MATCH(B16,'DS2025'!$V$21:$V$35,1)):
INDEX('DS2025'!$W$21:$W$35,MATCH(B16,'DS2025'!$V$21:$V$35,1)+1),
INDEX('DS2025'!$V$21:$V$35,MATCH(B16,'DS2025'!$V$21:$V$35,1)):
INDEX('DS2025'!$V$21:$V$35,MATCH(B16,'DS2025'!$V$21:$V$35,1)+1)),
IF($C$4=Database!$A$19,
_xlfn.FORECAST.LINEAR(
B16,
INDEX('DS2025'!$Z$21:$Z$35,MATCH(B16,'DS2025'!$Y$21:$Y$35,1)):
INDEX('DS2025'!$Z$21:$Z$35,MATCH(B16,'DS2025'!$Y$21:$Y$35,1)+1),
INDEX('DS2025'!$Y$21:$Y$35,MATCH(B16,'DS2025'!$Y$21:$Y$35,1)):
INDEX('DS2025'!$Y$21:$Y$35,MATCH(B16,'DS2025'!$Y$21:$Y$35,1)+1)),
IF($C$4=Database!$A$20,
_xlfn.FORECAST.LINEAR(
B16,
INDEX('DS2025'!$AC$21:$AC$35,MATCH(B16,'DS2025'!$AB$21:$AB$35,1)):
INDEX('DS2025'!$AC$21:$AC$35,MATCH(B16,'DS2025'!$AB$21:$AB$35,1)+1),
INDEX('DS2025'!$AB$21:$AB$35,MATCH(B16,'DS2025'!$AB$21:$AB$35,1)):
INDEX('DS2025'!$AB$21:$AB$35,MATCH(B16,'DS2025'!$AB$21:$AB$35,1)+1))
)))))))))))))))))))</f>
        <v>-0.3613055788842231</v>
      </c>
      <c r="D16" s="98">
        <f t="shared" si="0"/>
        <v>119.21569442111577</v>
      </c>
      <c r="E16" s="98">
        <f>'Data 110 C'!C17</f>
        <v>120.821</v>
      </c>
      <c r="F16" s="98">
        <f>IF($F$4=Database!$A$2,
_xlfn.FORECAST.LINEAR(E16,
INDEX('DS2025'!$B$5:$B$15,MATCH(E16,'DS2025'!$A$5:$A$15,1)):
INDEX('DS2025'!$B$5:$B$15,MATCH(E16,'DS2025'!$A$5:$A$15,1)+1),
INDEX('DS2025'!$A$5:$A$15,MATCH(E16,'DS2025'!$A$5:$A$15,1)):
INDEX('DS2025'!$A$5:$A$15,MATCH(E16,'DS2025'!$A$5:$A$15,1)+1)),
IF($F$4=Database!$A$3,
_xlfn.FORECAST.LINEAR(E16,
INDEX('DS2025'!$E$5:$E$15,MATCH(E16,'DS2025'!$D$5:$D$15,1)):
INDEX('DS2025'!$E$5:$E$15,MATCH(E16,'DS2025'!$D$5:$D$15,1)+1),
INDEX('DS2025'!$D$5:$D$15,MATCH(E16,'DS2025'!$D$5:$D$15,1)):
INDEX('DS2025'!$D$5:$D$15,MATCH(E16,'DS2025'!$D$5:$D$15,1)+1)),
IF($F$4=Database!$A$4,
_xlfn.FORECAST.LINEAR(E16,
INDEX('DS2025'!$H$5:$H$15,MATCH(E16,'DS2025'!$G$5:$G$15,1)):
INDEX('DS2025'!$H$5:$H$15,MATCH(E16,'DS2025'!$G$5:$G$15,1)+1),
INDEX('DS2025'!$G$5:$G$15,MATCH(E16,'DS2025'!$G$5:$G$15,1)):
INDEX('DS2025'!$G$5:$G$15,MATCH(E16,'DS2025'!$G$5:$G$15,1)+1)),
IF($F$4=Database!$A$5,
_xlfn.FORECAST.LINEAR(E16,
INDEX('DS2025'!$K$5:$K$15,MATCH(E16,'DS2025'!$J$5:$J$15,1)):
INDEX('DS2025'!$K$5:$K$15,MATCH(E16,'DS2025'!$J$5:$J$15,1)+1),
INDEX('DS2025'!$J$5:$J$15,MATCH(E16,'DS2025'!$J$5:$J$15,1)):
INDEX('DS2025'!$J$5:$J$15,MATCH(E16,'DS2025'!$J$5:$J$15,1)+1)),
IF($F$4=Database!$A$6,
_xlfn.FORECAST.LINEAR(E16,
INDEX('DS2025'!$N$5:$N$15,MATCH(E16,'DS2025'!$M$5:$M$15,1)):
INDEX('DS2025'!$N$5:$N$15,MATCH(E16,'DS2025'!$M$5:$M$15,1)+1),
INDEX('DS2025'!$M$5:$M$15,MATCH(E16,'DS2025'!$M$5:$M$15,1)):
INDEX('DS2025'!$M$5:$M$15,MATCH(E16,'DS2025'!$M$5:$M$15,1)+1)),
IF($F$4=Database!$A$7,
_xlfn.FORECAST.LINEAR(E16,
INDEX('DS2025'!$Q$5:$Q$15,MATCH(E16,'DS2025'!$P$5:$P$15,1)):
INDEX('DS2025'!$Q$5:$Q$15,MATCH(E16,'DS2025'!$P$5:$P$15,1)+1),
INDEX('DS2025'!$P$5:$P$15,MATCH(E16,'DS2025'!$P$5:$P$15,1)):
INDEX('DS2025'!$P$5:$P$15,MATCH(E16,'DS2025'!$P$5:$P$15,1)+1)),
IF($F$4=Database!$A$8,
_xlfn.FORECAST.LINEAR(E16,
INDEX('DS2025'!$T$5:$T$15,MATCH(E16,'DS2025'!$S$5:$S$15,1)):
INDEX('DS2025'!$T$5:$T$15,MATCH(E16,'DS2025'!$S$5:$S$15,1)+1),
INDEX('DS2025'!$S$5:$S$15,MATCH(E16,'DS2025'!$S$5:$S$15,1)):
INDEX('DS2025'!$S$5:$S$15,MATCH(E16,'DS2025'!$S$5:$S$15,1)+1)),
IF($F$4=Database!$A$9,
_xlfn.FORECAST.LINEAR(E16,
INDEX('DS2025'!$W$5:$W$15,MATCH(E16,'DS2025'!$V$5:$V$15,1)):
INDEX('DS2025'!$W$5:$W$15,MATCH(E16,'DS2025'!$V$5:$V$15,1)+1),
INDEX('DS2025'!$V$5:$V$15,MATCH(E16,'DS2025'!$V$5:$V$15,1)):
INDEX('DS2025'!$V$5:$V$15,MATCH(E16,'DS2025'!$V$5:$V$15,1)+1)),
IF($F$4=Database!$A$10,
_xlfn.FORECAST.LINEAR(E16,
INDEX('DS2025'!$Z$5:$Z$15,MATCH(E16,'DS2025'!$Y$5:$Y$15,1)):
INDEX('DS2025'!$Z$5:$Z$15,MATCH(E16,'DS2025'!$Y$5:$Y$15,1)+1),
INDEX('DS2025'!$Y$5:$Y$15,MATCH(E16,'DS2025'!$Y$5:$Y$15,1)):
INDEX('DS2025'!$Y$5:$Y$15,MATCH(E16,'DS2025'!$Y$5:$Y$15,1)+1)),
IF($F$4=Database!$A$11,
_xlfn.FORECAST.LINEAR(
E16,
INDEX('DS2025'!$B$21:$B$35,MATCH(E16,'DS2025'!$A$21:$A$35,1)):
INDEX('DS2025'!$B$21:$B$35,MATCH(E16,'DS2025'!$A$21:$A$35,1)+1),
INDEX('DS2025'!$A$21:$A$35,MATCH(E16,'DS2025'!$A$21:$A$35,1)):
INDEX('DS2025'!$A$21:$A$35,MATCH(E16,'DS2025'!$A$21:$A$35,1)+1)),
IF($F$4=Database!$A$12,
_xlfn.FORECAST.LINEAR(
E16,
INDEX('DS2025'!$E$21:$E$35,MATCH(E16,'DS2025'!$D$21:$D$35,1)):
INDEX('DS2025'!$E$21:$E$35,MATCH(E16,'DS2025'!$D$21:$D$35,1)+1),
INDEX('DS2025'!$D$21:$D$35,MATCH(E16,'DS2025'!$D$21:$D$35,1)):
INDEX('DS2025'!$D$21:$D$35,MATCH(E16,'DS2025'!$D$21:$D$35,1)+1)),
IF($F$4=Database!$A$13,
_xlfn.FORECAST.LINEAR(
E16,
INDEX('DS2025'!$H$21:$H$35,MATCH(E16,'DS2025'!$G$21:$G$35,1)):
INDEX('DS2025'!$H$21:$H$35,MATCH(E16,'DS2025'!$G$21:$G$35,1)+1),
INDEX('DS2025'!$G$21:$G$35,MATCH(E16,'DS2025'!$G$21:$G$35,1)):
INDEX('DS2025'!$G$21:$G$35,MATCH(E16,'DS2025'!$G$21:$G$35,1)+1)),
IF($F$4=Database!$A$14,
_xlfn.FORECAST.LINEAR(
E16,
INDEX('DS2025'!$K$21:$K$35,MATCH(E16,'DS2025'!$J$21:$J$35,1)):
INDEX('DS2025'!$K$21:$K$35,MATCH(E16,'DS2025'!$J$21:$J$35,1)+1),
INDEX('DS2025'!$J$21:$J$35,MATCH(E16,'DS2025'!$J$21:$J$35,1)):
INDEX('DS2025'!$J$21:$J$35,MATCH(E16,'DS2025'!$J$21:$J$35,1)+1)),
IF($F$4=Database!$A$15,
_xlfn.FORECAST.LINEAR(
E16,
INDEX('DS2025'!$N$21:$N$35,MATCH(E16,'DS2025'!$M$21:$M$35,1)):
INDEX('DS2025'!$N$21:$N$35,MATCH(E16,'DS2025'!$M$21:$M$35,1)+1),
INDEX('DS2025'!$M$21:$M$35,MATCH(E16,'DS2025'!$M$21:$M$35,1)):
INDEX('DS2025'!$M$21:$M$35,MATCH(E16,'DS2025'!$M$21:$M$35,1)+1)),
IF($F$4=Database!$A$16,
_xlfn.FORECAST.LINEAR(
E16,
INDEX('DS2025'!$Q$21:$Q$35,MATCH(E16,'DS2025'!$P$21:$P$35,1)):
INDEX('DS2025'!$Q$21:$Q$35,MATCH(E16,'DS2025'!$P$21:$P$35,1)+1),
INDEX('DS2025'!$P$21:$P$35,MATCH(E16,'DS2025'!$P$21:$P$35,1)):
INDEX('DS2025'!$P$21:$P$35,MATCH(E16,'DS2025'!$P$21:$P$35,1)+1)),
IF($F$4=Database!$A$17,
_xlfn.FORECAST.LINEAR(
E16,
INDEX('DS2025'!$T$21:$T$35,MATCH(E16,'DS2025'!$S$21:$S$35,1)):
INDEX('DS2025'!$T$21:$T$35,MATCH(E16,'DS2025'!$S$21:$S$35,1)+1),
INDEX('DS2025'!$S$21:$S$35,MATCH(E16,'DS2025'!$S$21:$S$35,1)):
INDEX('DS2025'!$S$21:$S$35,MATCH(E16,'DS2025'!$S$21:$S$35,1)+1)),
IF($F$4=Database!$A$18,
_xlfn.FORECAST.LINEAR(
E16,
INDEX('DS2025'!$W$21:$W$35,MATCH(E16,'DS2025'!$V$21:$V$35,1)):
INDEX('DS2025'!$W$21:$W$35,MATCH(E16,'DS2025'!$V$21:$V$35,1)+1),
INDEX('DS2025'!$V$21:$V$35,MATCH(E16,'DS2025'!$V$21:$V$35,1)):
INDEX('DS2025'!$V$21:$V$35,MATCH(E16,'DS2025'!$V$21:$V$35,1)+1)),
IF($F$4=Database!$A$19,
_xlfn.FORECAST.LINEAR(
E16,
INDEX('DS2025'!$Z$21:$Z$35,MATCH(E16,'DS2025'!$Y$21:$Y$35,1)):
INDEX('DS2025'!$Z$21:$Z$35,MATCH(E16,'DS2025'!$Y$21:$Y$35,1)+1),
INDEX('DS2025'!$Y$21:$Y$35,MATCH(E16,'DS2025'!$Y$21:$Y$35,1)):
INDEX('DS2025'!$Y$21:$Y$35,MATCH(E16,'DS2025'!$Y$21:$Y$35,1)+1)),
IF($F$4=Database!$A$20,
_xlfn.FORECAST.LINEAR(
E16,
INDEX('DS2025'!$AC$21:$AC$35,MATCH(E16,'DS2025'!$AB$21:$AB$35,1)):
INDEX('DS2025'!$AC$21:$AC$35,MATCH(E16,'DS2025'!$AB$21:$AB$35,1)+1),
INDEX('DS2025'!$AB$21:$AB$35,MATCH(E16,'DS2025'!$AB$21:$AB$35,1)):
INDEX('DS2025'!$AB$21:$AB$35,MATCH(E16,'DS2025'!$AB$21:$AB$35,1)+1))
)))))))))))))))))))</f>
        <v>-0.36145482903419313</v>
      </c>
      <c r="G16" s="98">
        <f t="shared" si="1"/>
        <v>120.45954517096581</v>
      </c>
      <c r="H16" s="98">
        <f>'Data 110 C'!D17</f>
        <v>119.18</v>
      </c>
      <c r="I16" s="98">
        <f>IF($I$4=Database!$A$2,
_xlfn.FORECAST.LINEAR(H16,
INDEX('DS2025'!$B$5:$B$15,MATCH(H16,'DS2025'!$A$5:$A$15,1)):
INDEX('DS2025'!$B$5:$B$15,MATCH(H16,'DS2025'!$A$5:$A$15,1)+1),
INDEX('DS2025'!$A$5:$A$15,MATCH(H16,'DS2025'!$A$5:$A$15,1)):
INDEX('DS2025'!$A$5:$A$15,MATCH(H16,'DS2025'!$A$5:$A$15,1)+1)),
IF($I$4=Database!$A$3,
_xlfn.FORECAST.LINEAR(H16,
INDEX('DS2025'!$E$5:$E$15,MATCH(H16,'DS2025'!$D$5:$D$15,1)):
INDEX('DS2025'!$E$5:$E$15,MATCH(H16,'DS2025'!$D$5:$D$15,1)+1),
INDEX('DS2025'!$D$5:$D$15,MATCH(H16,'DS2025'!$D$5:$D$15,1)):
INDEX('DS2025'!$D$5:$D$15,MATCH(H16,'DS2025'!$D$5:$D$15,1)+1)),
IF($I$4=Database!$A$4,
_xlfn.FORECAST.LINEAR(H16,
INDEX('DS2025'!$H$5:$H$15,MATCH(H16,'DS2025'!$G$5:$G$15,1)):
INDEX('DS2025'!$H$5:$H$15,MATCH(H16,'DS2025'!$G$5:$G$15,1)+1),
INDEX('DS2025'!$G$5:$G$15,MATCH(H16,'DS2025'!$G$5:$G$15,1)):
INDEX('DS2025'!$G$5:$G$15,MATCH(H16,'DS2025'!$G$5:$G$15,1)+1)),
IF($I$4=Database!$A$5,
_xlfn.FORECAST.LINEAR(H16,
INDEX('DS2025'!$K$5:$K$15,MATCH(H16,'DS2025'!$J$5:$J$15,1)):
INDEX('DS2025'!$K$5:$K$15,MATCH(H16,'DS2025'!$J$5:$J$15,1)+1),
INDEX('DS2025'!$J$5:$J$15,MATCH(H16,'DS2025'!$J$5:$J$15,1)):
INDEX('DS2025'!$J$5:$J$15,MATCH(H16,'DS2025'!$J$5:$J$15,1)+1)),
IF($I$4=Database!$A$6,
_xlfn.FORECAST.LINEAR(H16,
INDEX('DS2025'!$N$5:$N$15,MATCH(H16,'DS2025'!$M$5:$M$15,1)):
INDEX('DS2025'!$N$5:$N$15,MATCH(H16,'DS2025'!$M$5:$M$15,1)+1),
INDEX('DS2025'!$M$5:$M$15,MATCH(H16,'DS2025'!$M$5:$M$15,1)):
INDEX('DS2025'!$M$5:$M$15,MATCH(H16,'DS2025'!$M$5:$M$15,1)+1)),
IF($I$4=Database!$A$7,
_xlfn.FORECAST.LINEAR(H16,
INDEX('DS2025'!$Q$5:$Q$15,MATCH(H16,'DS2025'!$P$5:$P$15,1)):
INDEX('DS2025'!$Q$5:$Q$15,MATCH(H16,'DS2025'!$P$5:$P$15,1)+1),
INDEX('DS2025'!$P$5:$P$15,MATCH(H16,'DS2025'!$P$5:$P$15,1)):
INDEX('DS2025'!$P$5:$P$15,MATCH(H16,'DS2025'!$P$5:$P$15,1)+1)),
IF($I$4=Database!$A$8,
_xlfn.FORECAST.LINEAR(H16,
INDEX('DS2025'!$T$5:$T$15,MATCH(H16,'DS2025'!$S$5:$S$15,1)):
INDEX('DS2025'!$T$5:$T$15,MATCH(H16,'DS2025'!$S$5:$S$15,1)+1),
INDEX('DS2025'!$S$5:$S$15,MATCH(H16,'DS2025'!$S$5:$S$15,1)):
INDEX('DS2025'!$S$5:$S$15,MATCH(H16,'DS2025'!$S$5:$S$15,1)+1)),
IF($I$4=Database!$A$9,
_xlfn.FORECAST.LINEAR(H16,
INDEX('DS2025'!$W$5:$W$15,MATCH(H16,'DS2025'!$V$5:$V$15,1)):
INDEX('DS2025'!$W$5:$W$15,MATCH(H16,'DS2025'!$V$5:$V$15,1)+1),
INDEX('DS2025'!$V$5:$V$15,MATCH(H16,'DS2025'!$V$5:$V$15,1)):
INDEX('DS2025'!$V$5:$V$15,MATCH(H16,'DS2025'!$V$5:$V$15,1)+1)),
IF($I$4=Database!$A$10,
_xlfn.FORECAST.LINEAR(H16,
INDEX('DS2025'!$Z$5:$Z$15,MATCH(H16,'DS2025'!$Y$5:$Y$15,1)):
INDEX('DS2025'!$Z$5:$Z$15,MATCH(H16,'DS2025'!$Y$5:$Y$15,1)+1),
INDEX('DS2025'!$Y$5:$Y$15,MATCH(H16,'DS2025'!$Y$5:$Y$15,1)):
INDEX('DS2025'!$Y$5:$Y$15,MATCH(H16,'DS2025'!$Y$5:$Y$15,1)+1)),
IF($I$4=Database!$A$11,
_xlfn.FORECAST.LINEAR(
H16,
INDEX('DS2025'!$B$21:$B$35,MATCH(H16,'DS2025'!$A$21:$A$35,1)):
INDEX('DS2025'!$B$21:$B$35,MATCH(H16,'DS2025'!$A$21:$A$35,1)+1),
INDEX('DS2025'!$A$21:$A$35,MATCH(H16,'DS2025'!$A$21:$A$35,1)):
INDEX('DS2025'!$A$21:$A$35,MATCH(H16,'DS2025'!$A$21:$A$35,1)+1)),
IF($I$4=Database!$A$12,
_xlfn.FORECAST.LINEAR(
H16,
INDEX('DS2025'!$E$21:$E$35,MATCH(H16,'DS2025'!$D$21:$D$35,1)):
INDEX('DS2025'!$E$21:$E$35,MATCH(H16,'DS2025'!$D$21:$D$35,1)+1),
INDEX('DS2025'!$D$21:$D$35,MATCH(H16,'DS2025'!$D$21:$D$35,1)):
INDEX('DS2025'!$D$21:$D$35,MATCH(H16,'DS2025'!$D$21:$D$35,1)+1)),
IF($I$4=Database!$A$13,
_xlfn.FORECAST.LINEAR(
H16,
INDEX('DS2025'!$H$21:$H$35,MATCH(H16,'DS2025'!$G$21:$G$35,1)):
INDEX('DS2025'!$H$21:$H$35,MATCH(H16,'DS2025'!$G$21:$G$35,1)+1),
INDEX('DS2025'!$G$21:$G$35,MATCH(H16,'DS2025'!$G$21:$G$35,1)):
INDEX('DS2025'!$G$21:$G$35,MATCH(H16,'DS2025'!$G$21:$G$35,1)+1)),
IF($I$4=Database!$A$14,
_xlfn.FORECAST.LINEAR(
H16,
INDEX('DS2025'!$K$21:$K$35,MATCH(H16,'DS2025'!$J$21:$J$35,1)):
INDEX('DS2025'!$K$21:$K$35,MATCH(H16,'DS2025'!$J$21:$J$35,1)+1),
INDEX('DS2025'!$J$21:$J$35,MATCH(H16,'DS2025'!$J$21:$J$35,1)):
INDEX('DS2025'!$J$21:$J$35,MATCH(H16,'DS2025'!$J$21:$J$35,1)+1)),
IF($I$4=Database!$A$15,
_xlfn.FORECAST.LINEAR(
H16,
INDEX('DS2025'!$N$21:$N$35,MATCH(H16,'DS2025'!$M$21:$M$35,1)):
INDEX('DS2025'!$N$21:$N$35,MATCH(H16,'DS2025'!$M$21:$M$35,1)+1),
INDEX('DS2025'!$M$21:$M$35,MATCH(H16,'DS2025'!$M$21:$M$35,1)):
INDEX('DS2025'!$M$21:$M$35,MATCH(H16,'DS2025'!$M$21:$M$35,1)+1)),
IF($I$4=Database!$A$16,
_xlfn.FORECAST.LINEAR(
H16,
INDEX('DS2025'!$Q$21:$Q$35,MATCH(H16,'DS2025'!$P$21:$P$35,1)):
INDEX('DS2025'!$Q$21:$Q$35,MATCH(H16,'DS2025'!$P$21:$P$35,1)+1),
INDEX('DS2025'!$P$21:$P$35,MATCH(H16,'DS2025'!$P$21:$P$35,1)):
INDEX('DS2025'!$P$21:$P$35,MATCH(H16,'DS2025'!$P$21:$P$35,1)+1)),
IF($I$4=Database!$A$17,
_xlfn.FORECAST.LINEAR(
H16,
INDEX('DS2025'!$T$21:$T$35,MATCH(H16,'DS2025'!$S$21:$S$35,1)):
INDEX('DS2025'!$T$21:$T$35,MATCH(H16,'DS2025'!$S$21:$S$35,1)+1),
INDEX('DS2025'!$S$21:$S$35,MATCH(H16,'DS2025'!$S$21:$S$35,1)):
INDEX('DS2025'!$S$21:$S$35,MATCH(H16,'DS2025'!$S$21:$S$35,1)+1)),
IF($I$4=Database!$A$18,
_xlfn.FORECAST.LINEAR(
H16,
INDEX('DS2025'!$W$21:$W$35,MATCH(H16,'DS2025'!$V$21:$V$35,1)):
INDEX('DS2025'!$W$21:$W$35,MATCH(H16,'DS2025'!$V$21:$V$35,1)+1),
INDEX('DS2025'!$V$21:$V$35,MATCH(H16,'DS2025'!$V$21:$V$35,1)):
INDEX('DS2025'!$V$21:$V$35,MATCH(H16,'DS2025'!$V$21:$V$35,1)+1)),
IF($I$4=Database!$A$19,
_xlfn.FORECAST.LINEAR(
H16,
INDEX('DS2025'!$Z$21:$Z$35,MATCH(H16,'DS2025'!$Y$21:$Y$35,1)):
INDEX('DS2025'!$Z$21:$Z$35,MATCH(H16,'DS2025'!$Y$21:$Y$35,1)+1),
INDEX('DS2025'!$Y$21:$Y$35,MATCH(H16,'DS2025'!$Y$21:$Y$35,1)):
INDEX('DS2025'!$Y$21:$Y$35,MATCH(H16,'DS2025'!$Y$21:$Y$35,1)+1)),
IF($I$4=Database!$A$20,
_xlfn.FORECAST.LINEAR(
H16,
INDEX('DS2025'!$AC$21:$AC$35,MATCH(H16,'DS2025'!$AB$21:$AB$35,1)):
INDEX('DS2025'!$AC$21:$AC$35,MATCH(H16,'DS2025'!$AB$21:$AB$35,1)+1),
INDEX('DS2025'!$AB$21:$AB$35,MATCH(H16,'DS2025'!$AB$21:$AB$35,1)):
INDEX('DS2025'!$AB$21:$AB$35,MATCH(H16,'DS2025'!$AB$21:$AB$35,1)+1))
)))))))))))))))))))</f>
        <v>-0.2612089266483188</v>
      </c>
      <c r="J16" s="98">
        <f t="shared" si="2"/>
        <v>118.91879107335168</v>
      </c>
      <c r="K16" s="98">
        <f>'Data 110 C'!E17</f>
        <v>119.735</v>
      </c>
      <c r="L16" s="98">
        <f>IF($L$4=Database!$A$2,
_xlfn.FORECAST.LINEAR(K16,
INDEX('DS2025'!$B$5:$B$15,MATCH(K16,'DS2025'!$A$5:$A$15,1)):
INDEX('DS2025'!$B$5:$B$15,MATCH(K16,'DS2025'!$A$5:$A$15,1)+1),
INDEX('DS2025'!$A$5:$A$15,MATCH(K16,'DS2025'!$A$5:$A$15,1)):
INDEX('DS2025'!$A$5:$A$15,MATCH(K16,'DS2025'!$A$5:$A$15,1)+1)),
IF($L$4=Database!$A$3,
_xlfn.FORECAST.LINEAR(K16,
INDEX('DS2025'!$E$5:$E$15,MATCH(K16,'DS2025'!$D$5:$D$15,1)):
INDEX('DS2025'!$E$5:$E$15,MATCH(K16,'DS2025'!$D$5:$D$15,1)+1),
INDEX('DS2025'!$D$5:$D$15,MATCH(K16,'DS2025'!$D$5:$D$15,1)):
INDEX('DS2025'!$D$5:$D$15,MATCH(K16,'DS2025'!$D$5:$D$15,1)+1)),
IF($L$4=Database!$A$4,
_xlfn.FORECAST.LINEAR(K16,
INDEX('DS2025'!$H$5:$H$15,MATCH(K16,'DS2025'!$G$5:$G$15,1)):
INDEX('DS2025'!$H$5:$H$15,MATCH(K16,'DS2025'!$G$5:$G$15,1)+1),
INDEX('DS2025'!$G$5:$G$15,MATCH(K16,'DS2025'!$G$5:$G$15,1)):
INDEX('DS2025'!$G$5:$G$15,MATCH(K16,'DS2025'!$G$5:$G$15,1)+1)),
IF($L$4=Database!$A$5,
_xlfn.FORECAST.LINEAR(K16,
INDEX('DS2025'!$K$5:$K$15,MATCH(K16,'DS2025'!$J$5:$J$15,1)):
INDEX('DS2025'!$K$5:$K$15,MATCH(K16,'DS2025'!$J$5:$J$15,1)+1),
INDEX('DS2025'!$J$5:$J$15,MATCH(K16,'DS2025'!$J$5:$J$15,1)):
INDEX('DS2025'!$J$5:$J$15,MATCH(K16,'DS2025'!$J$5:$J$15,1)+1)),
IF($L$4=Database!$A$6,
_xlfn.FORECAST.LINEAR(K16,
INDEX('DS2025'!$N$5:$N$15,MATCH(K16,'DS2025'!$M$5:$M$15,1)):
INDEX('DS2025'!$N$5:$N$15,MATCH(K16,'DS2025'!$M$5:$M$15,1)+1),
INDEX('DS2025'!$M$5:$M$15,MATCH(K16,'DS2025'!$M$5:$M$15,1)):
INDEX('DS2025'!$M$5:$M$15,MATCH(K16,'DS2025'!$M$5:$M$15,1)+1)),
IF($L$4=Database!$A$7,
_xlfn.FORECAST.LINEAR(K16,
INDEX('DS2025'!$Q$5:$Q$15,MATCH(K16,'DS2025'!$P$5:$P$15,1)):
INDEX('DS2025'!$Q$5:$Q$15,MATCH(K16,'DS2025'!$P$5:$P$15,1)+1),
INDEX('DS2025'!$P$5:$P$15,MATCH(K16,'DS2025'!$P$5:$P$15,1)):
INDEX('DS2025'!$P$5:$P$15,MATCH(K16,'DS2025'!$P$5:$P$15,1)+1)),
IF($L$4=Database!$A$8,
_xlfn.FORECAST.LINEAR(K16,
INDEX('DS2025'!$T$5:$T$15,MATCH(K16,'DS2025'!$S$5:$S$15,1)):
INDEX('DS2025'!$T$5:$T$15,MATCH(K16,'DS2025'!$S$5:$S$15,1)+1),
INDEX('DS2025'!$S$5:$S$15,MATCH(K16,'DS2025'!$S$5:$S$15,1)):
INDEX('DS2025'!$S$5:$S$15,MATCH(K16,'DS2025'!$S$5:$S$15,1)+1)),
IF($L$4=Database!$A$9,
_xlfn.FORECAST.LINEAR(K16,
INDEX('DS2025'!$W$5:$W$15,MATCH(K16,'DS2025'!$V$5:$V$15,1)):
INDEX('DS2025'!$W$5:$W$15,MATCH(K16,'DS2025'!$V$5:$V$15,1)+1),
INDEX('DS2025'!$V$5:$V$15,MATCH(K16,'DS2025'!$V$5:$V$15,1)):
INDEX('DS2025'!$V$5:$V$15,MATCH(K16,'DS2025'!$V$5:$V$15,1)+1)),
IF($L$4=Database!$A$10,
_xlfn.FORECAST.LINEAR(K16,
INDEX('DS2025'!$Z$5:$Z$15,MATCH(K16,'DS2025'!$Y$5:$Y$15,1)):
INDEX('DS2025'!$Z$5:$Z$15,MATCH(K16,'DS2025'!$Y$5:$Y$15,1)+1),
INDEX('DS2025'!$Y$5:$Y$15,MATCH(K16,'DS2025'!$Y$5:$Y$15,1)):
INDEX('DS2025'!$Y$5:$Y$15,MATCH(K16,'DS2025'!$Y$5:$Y$15,1)+1)),
IF($L$4=Database!$A$11,
_xlfn.FORECAST.LINEAR(
K16,
INDEX('DS2025'!$B$21:$B$35,MATCH(K16,'DS2025'!$A$21:$A$35,1)):
INDEX('DS2025'!$B$21:$B$35,MATCH(K16,'DS2025'!$A$21:$A$35,1)+1),
INDEX('DS2025'!$A$21:$A$35,MATCH(K16,'DS2025'!$A$21:$A$35,1)):
INDEX('DS2025'!$A$21:$A$35,MATCH(K16,'DS2025'!$A$21:$A$35,1)+1)),
IF($L$4=Database!$A$12,
_xlfn.FORECAST.LINEAR(
K16,
INDEX('DS2025'!$E$21:$E$35,MATCH(K16,'DS2025'!$D$21:$D$35,1)):
INDEX('DS2025'!$E$21:$E$35,MATCH(K16,'DS2025'!$D$21:$D$35,1)+1),
INDEX('DS2025'!$D$21:$D$35,MATCH(K16,'DS2025'!$D$21:$D$35,1)):
INDEX('DS2025'!$D$21:$D$35,MATCH(K16,'DS2025'!$D$21:$D$35,1)+1)),
IF($L$4=Database!$A$13,
_xlfn.FORECAST.LINEAR(
K16,
INDEX('DS2025'!$H$21:$H$35,MATCH(K16,'DS2025'!$G$21:$G$35,1)):
INDEX('DS2025'!$H$21:$H$35,MATCH(K16,'DS2025'!$G$21:$G$35,1)+1),
INDEX('DS2025'!$G$21:$G$35,MATCH(K16,'DS2025'!$G$21:$G$35,1)):
INDEX('DS2025'!$G$21:$G$35,MATCH(K16,'DS2025'!$G$21:$G$35,1)+1)),
IF($L$4=Database!$A$14,
_xlfn.FORECAST.LINEAR(
K16,
INDEX('DS2025'!$K$21:$K$35,MATCH(K16,'DS2025'!$J$21:$J$35,1)):
INDEX('DS2025'!$K$21:$K$35,MATCH(K16,'DS2025'!$J$21:$J$35,1)+1),
INDEX('DS2025'!$J$21:$J$35,MATCH(K16,'DS2025'!$J$21:$J$35,1)):
INDEX('DS2025'!$J$21:$J$35,MATCH(K16,'DS2025'!$J$21:$J$35,1)+1)),
IF($L$4=Database!$A$15,
_xlfn.FORECAST.LINEAR(
K16,
INDEX('DS2025'!$N$21:$N$35,MATCH(K16,'DS2025'!$M$21:$M$35,1)):
INDEX('DS2025'!$N$21:$N$35,MATCH(K16,'DS2025'!$M$21:$M$35,1)+1),
INDEX('DS2025'!$M$21:$M$35,MATCH(K16,'DS2025'!$M$21:$M$35,1)):
INDEX('DS2025'!$M$21:$M$35,MATCH(K16,'DS2025'!$M$21:$M$35,1)+1)),
IF($L$4=Database!$A$16,
_xlfn.FORECAST.LINEAR(
K16,
INDEX('DS2025'!$Q$21:$Q$35,MATCH(K16,'DS2025'!$P$21:$P$35,1)):
INDEX('DS2025'!$Q$21:$Q$35,MATCH(K16,'DS2025'!$P$21:$P$35,1)+1),
INDEX('DS2025'!$P$21:$P$35,MATCH(K16,'DS2025'!$P$21:$P$35,1)):
INDEX('DS2025'!$P$21:$P$35,MATCH(K16,'DS2025'!$P$21:$P$35,1)+1)),
IF($L$4=Database!$A$17,
_xlfn.FORECAST.LINEAR(
K16,
INDEX('DS2025'!$T$21:$T$35,MATCH(K16,'DS2025'!$S$21:$S$35,1)):
INDEX('DS2025'!$T$21:$T$35,MATCH(K16,'DS2025'!$S$21:$S$35,1)+1),
INDEX('DS2025'!$S$21:$S$35,MATCH(K16,'DS2025'!$S$21:$S$35,1)):
INDEX('DS2025'!$S$21:$S$35,MATCH(K16,'DS2025'!$S$21:$S$35,1)+1)),
IF($L$4=Database!$A$18,
_xlfn.FORECAST.LINEAR(
K16,
INDEX('DS2025'!$W$21:$W$35,MATCH(K16,'DS2025'!$V$21:$V$35,1)):
INDEX('DS2025'!$W$21:$W$35,MATCH(K16,'DS2025'!$V$21:$V$35,1)+1),
INDEX('DS2025'!$V$21:$V$35,MATCH(K16,'DS2025'!$V$21:$V$35,1)):
INDEX('DS2025'!$V$21:$V$35,MATCH(K16,'DS2025'!$V$21:$V$35,1)+1)),
IF($L$4=Database!$A$19,
_xlfn.FORECAST.LINEAR(
K16,
INDEX('DS2025'!$Z$21:$Z$35,MATCH(K16,'DS2025'!$Y$21:$Y$35,1)):
INDEX('DS2025'!$Z$21:$Z$35,MATCH(K16,'DS2025'!$Y$21:$Y$35,1)+1),
INDEX('DS2025'!$Y$21:$Y$35,MATCH(K16,'DS2025'!$Y$21:$Y$35,1)):
INDEX('DS2025'!$Y$21:$Y$35,MATCH(K16,'DS2025'!$Y$21:$Y$35,1)+1)),
IF($L$4=Database!$A$20,
_xlfn.FORECAST.LINEAR(
K16,
INDEX('DS2025'!$AC$21:$AC$35,MATCH(K16,'DS2025'!$AB$21:$AB$35,1)):
INDEX('DS2025'!$AC$21:$AC$35,MATCH(K16,'DS2025'!$AB$21:$AB$35,1)+1),
INDEX('DS2025'!$AB$21:$AB$35,MATCH(K16,'DS2025'!$AB$21:$AB$35,1)):
INDEX('DS2025'!$AB$21:$AB$35,MATCH(K16,'DS2025'!$AB$21:$AB$35,1)+1))
)))))))))))))))))))</f>
        <v>-0.36132453509298135</v>
      </c>
      <c r="M16" s="98">
        <f t="shared" si="3"/>
        <v>119.37367546490702</v>
      </c>
      <c r="N16" s="369">
        <f>'Data 110 C'!F17</f>
        <v>117.146</v>
      </c>
      <c r="O16" s="98">
        <f>IF($O$4=Database!$A$2,
_xlfn.FORECAST.LINEAR(N16,
INDEX('DS2025'!$B$5:$B$15,MATCH(N16,'DS2025'!$A$5:$A$15,1)):
INDEX('DS2025'!$B$5:$B$15,MATCH(N16,'DS2025'!$A$5:$A$15,1)+1),
INDEX('DS2025'!$A$5:$A$15,MATCH(N16,'DS2025'!$A$5:$A$15,1)):
INDEX('DS2025'!$A$5:$A$15,MATCH(N16,'DS2025'!$A$5:$A$15,1)+1)),
IF($O$4=Database!$A$3,
_xlfn.FORECAST.LINEAR(N16,
INDEX('DS2025'!$E$5:$E$15,MATCH(N16,'DS2025'!$D$5:$D$15,1)):
INDEX('DS2025'!$E$5:$E$15,MATCH(N16,'DS2025'!$D$5:$D$15,1)+1),
INDEX('DS2025'!$D$5:$D$15,MATCH(N16,'DS2025'!$D$5:$D$15,1)):
INDEX('DS2025'!$D$5:$D$15,MATCH(N16,'DS2025'!$D$5:$D$15,1)+1)),
IF($O$4=Database!$A$4,
_xlfn.FORECAST.LINEAR(N16,
INDEX('DS2025'!$H$5:$H$15,MATCH(N16,'DS2025'!$G$5:$G$15,1)):
INDEX('DS2025'!$H$5:$H$15,MATCH(N16,'DS2025'!$G$5:$G$15,1)+1),
INDEX('DS2025'!$G$5:$G$15,MATCH(N16,'DS2025'!$G$5:$G$15,1)):
INDEX('DS2025'!$G$5:$G$15,MATCH(N16,'DS2025'!$G$5:$G$15,1)+1)),
IF($O$4=Database!$A$5,
_xlfn.FORECAST.LINEAR(N16,
INDEX('DS2025'!$K$5:$K$15,MATCH(N16,'DS2025'!$J$5:$J$15,1)):
INDEX('DS2025'!$K$5:$K$15,MATCH(N16,'DS2025'!$J$5:$J$15,1)+1),
INDEX('DS2025'!$J$5:$J$15,MATCH(N16,'DS2025'!$J$5:$J$15,1)):
INDEX('DS2025'!$J$5:$J$15,MATCH(N16,'DS2025'!$J$5:$J$15,1)+1)),
IF($O$4=Database!$A$6,
_xlfn.FORECAST.LINEAR(N16,
INDEX('DS2025'!$N$5:$N$15,MATCH(N16,'DS2025'!$M$5:$M$15,1)):
INDEX('DS2025'!$N$5:$N$15,MATCH(N16,'DS2025'!$M$5:$M$15,1)+1),
INDEX('DS2025'!$M$5:$M$15,MATCH(N16,'DS2025'!$M$5:$M$15,1)):
INDEX('DS2025'!$M$5:$M$15,MATCH(N16,'DS2025'!$M$5:$M$15,1)+1)),
IF($O$4=Database!$A$7,
_xlfn.FORECAST.LINEAR(N16,
INDEX('DS2025'!$Q$5:$Q$15,MATCH(N16,'DS2025'!$P$5:$P$15,1)):
INDEX('DS2025'!$Q$5:$Q$15,MATCH(N16,'DS2025'!$P$5:$P$15,1)+1),
INDEX('DS2025'!$P$5:$P$15,MATCH(N16,'DS2025'!$P$5:$P$15,1)):
INDEX('DS2025'!$P$5:$P$15,MATCH(N16,'DS2025'!$P$5:$P$15,1)+1)),
IF($O$4=Database!$A$8,
_xlfn.FORECAST.LINEAR(N16,
INDEX('DS2025'!$T$5:$T$15,MATCH(N16,'DS2025'!$S$5:$S$15,1)):
INDEX('DS2025'!$T$5:$T$15,MATCH(N16,'DS2025'!$S$5:$S$15,1)+1),
INDEX('DS2025'!$S$5:$S$15,MATCH(N16,'DS2025'!$S$5:$S$15,1)):
INDEX('DS2025'!$S$5:$S$15,MATCH(N16,'DS2025'!$S$5:$S$15,1)+1)),
IF($O$4=Database!$A$9,
_xlfn.FORECAST.LINEAR(N16,
INDEX('DS2025'!$W$5:$W$15,MATCH(N16,'DS2025'!$V$5:$V$15,1)):
INDEX('DS2025'!$W$5:$W$15,MATCH(N16,'DS2025'!$V$5:$V$15,1)+1),
INDEX('DS2025'!$V$5:$V$15,MATCH(N16,'DS2025'!$V$5:$V$15,1)):
INDEX('DS2025'!$V$5:$V$15,MATCH(N16,'DS2025'!$V$5:$V$15,1)+1)),
IF($O$4=Database!$A$10,
_xlfn.FORECAST.LINEAR(N16,
INDEX('DS2025'!$Z$5:$Z$15,MATCH(N16,'DS2025'!$Y$5:$Y$15,1)):
INDEX('DS2025'!$Z$5:$Z$15,MATCH(N16,'DS2025'!$Y$5:$Y$15,1)+1),
INDEX('DS2025'!$Y$5:$Y$15,MATCH(N16,'DS2025'!$Y$5:$Y$15,1)):
INDEX('DS2025'!$Y$5:$Y$15,MATCH(N16,'DS2025'!$Y$5:$Y$15,1)+1)),
IF($O$4=Database!$A$11,
_xlfn.FORECAST.LINEAR(
N16,
INDEX('DS2025'!$B$21:$B$35,MATCH(N16,'DS2025'!$A$21:$A$35,1)):
INDEX('DS2025'!$B$21:$B$35,MATCH(N16,'DS2025'!$A$21:$A$35,1)+1),
INDEX('DS2025'!$A$21:$A$35,MATCH(N16,'DS2025'!$A$21:$A$35,1)):
INDEX('DS2025'!$A$21:$A$35,MATCH(N16,'DS2025'!$A$21:$A$35,1)+1)),
IF($O$4=Database!$A$12,
_xlfn.FORECAST.LINEAR(
N16,
INDEX('DS2025'!$E$21:$E$35,MATCH(N16,'DS2025'!$D$21:$D$35,1)):
INDEX('DS2025'!$E$21:$E$35,MATCH(N16,'DS2025'!$D$21:$D$35,1)+1),
INDEX('DS2025'!$D$21:$D$35,MATCH(N16,'DS2025'!$D$21:$D$35,1)):
INDEX('DS2025'!$D$21:$D$35,MATCH(N16,'DS2025'!$D$21:$D$35,1)+1)),
IF($O$4=Database!$A$13,
_xlfn.FORECAST.LINEAR(
N16,
INDEX('DS2025'!$H$21:$H$35,MATCH(N16,'DS2025'!$G$21:$G$35,1)):
INDEX('DS2025'!$H$21:$H$35,MATCH(N16,'DS2025'!$G$21:$G$35,1)+1),
INDEX('DS2025'!$G$21:$G$35,MATCH(N16,'DS2025'!$G$21:$G$35,1)):
INDEX('DS2025'!$G$21:$G$35,MATCH(N16,'DS2025'!$G$21:$G$35,1)+1)),
IF($O$4=Database!$A$14,
_xlfn.FORECAST.LINEAR(
N16,
INDEX('DS2025'!$K$21:$K$35,MATCH(N16,'DS2025'!$J$21:$J$35,1)):
INDEX('DS2025'!$K$21:$K$35,MATCH(N16,'DS2025'!$J$21:$J$35,1)+1),
INDEX('DS2025'!$J$21:$J$35,MATCH(N16,'DS2025'!$J$21:$J$35,1)):
INDEX('DS2025'!$J$21:$J$35,MATCH(N16,'DS2025'!$J$21:$J$35,1)+1)),
IF($O$4=Database!$A$15,
_xlfn.FORECAST.LINEAR(
N16,
INDEX('DS2025'!$N$21:$N$35,MATCH(N16,'DS2025'!$M$21:$M$35,1)):
INDEX('DS2025'!$N$21:$N$35,MATCH(N16,'DS2025'!$M$21:$M$35,1)+1),
INDEX('DS2025'!$M$21:$M$35,MATCH(N16,'DS2025'!$M$21:$M$35,1)):
INDEX('DS2025'!$M$21:$M$35,MATCH(N16,'DS2025'!$M$21:$M$35,1)+1)),
IF($O$4=Database!$A$16,
_xlfn.FORECAST.LINEAR(
N16,
INDEX('DS2025'!$Q$21:$Q$35,MATCH(N16,'DS2025'!$P$21:$P$35,1)):
INDEX('DS2025'!$Q$21:$Q$35,MATCH(N16,'DS2025'!$P$21:$P$35,1)+1),
INDEX('DS2025'!$P$21:$P$35,MATCH(N16,'DS2025'!$P$21:$P$35,1)):
INDEX('DS2025'!$P$21:$P$35,MATCH(N16,'DS2025'!$P$21:$P$35,1)+1)),
IF($O$4=Database!$A$17,
_xlfn.FORECAST.LINEAR(
N16,
INDEX('DS2025'!$T$21:$T$35,MATCH(N16,'DS2025'!$S$21:$S$35,1)):
INDEX('DS2025'!$T$21:$T$35,MATCH(N16,'DS2025'!$S$21:$S$35,1)+1),
INDEX('DS2025'!$S$21:$S$35,MATCH(N16,'DS2025'!$S$21:$S$35,1)):
INDEX('DS2025'!$S$21:$S$35,MATCH(N16,'DS2025'!$S$21:$S$35,1)+1)),
IF($O$4=Database!$A$18,
_xlfn.FORECAST.LINEAR(
N16,
INDEX('DS2025'!$W$21:$W$35,MATCH(N16,'DS2025'!$V$21:$V$35,1)):
INDEX('DS2025'!$W$21:$W$35,MATCH(N16,'DS2025'!$V$21:$V$35,1)+1),
INDEX('DS2025'!$V$21:$V$35,MATCH(N16,'DS2025'!$V$21:$V$35,1)):
INDEX('DS2025'!$V$21:$V$35,MATCH(N16,'DS2025'!$V$21:$V$35,1)+1)),
IF($O$4=Database!$A$19,
_xlfn.FORECAST.LINEAR(
N16,
INDEX('DS2025'!$Z$21:$Z$35,MATCH(N16,'DS2025'!$Y$21:$Y$35,1)):
INDEX('DS2025'!$Z$21:$Z$35,MATCH(N16,'DS2025'!$Y$21:$Y$35,1)+1),
INDEX('DS2025'!$Y$21:$Y$35,MATCH(N16,'DS2025'!$Y$21:$Y$35,1)):
INDEX('DS2025'!$Y$21:$Y$35,MATCH(N16,'DS2025'!$Y$21:$Y$35,1)+1)),
IF($O$4=Database!$A$20,
_xlfn.FORECAST.LINEAR(
N16,
INDEX('DS2025'!$AC$21:$AC$35,MATCH(N16,'DS2025'!$AB$21:$AB$35,1)):
INDEX('DS2025'!$AC$21:$AC$35,MATCH(N16,'DS2025'!$AB$21:$AB$35,1)+1),
INDEX('DS2025'!$AB$21:$AB$35,MATCH(N16,'DS2025'!$AB$21:$AB$35,1)):
INDEX('DS2025'!$AB$21:$AB$35,MATCH(N16,'DS2025'!$AB$21:$AB$35,1)+1))
)))))))))))))))))))</f>
        <v>-0.36101391721655668</v>
      </c>
      <c r="P16" s="371">
        <f t="shared" si="4"/>
        <v>116.78498608278345</v>
      </c>
      <c r="Q16" s="369">
        <f>'Data 110 C'!G17</f>
        <v>118.729</v>
      </c>
      <c r="R16" s="98">
        <f>IF($R$4=Database!$A$2,
_xlfn.FORECAST.LINEAR(Q16,
INDEX('DS2025'!$B$5:$B$15,MATCH(Q16,'DS2025'!$A$5:$A$15,1)):
INDEX('DS2025'!$B$5:$B$15,MATCH(Q16,'DS2025'!$A$5:$A$15,1)+1),
INDEX('DS2025'!$A$5:$A$15,MATCH(Q16,'DS2025'!$A$5:$A$15,1)):
INDEX('DS2025'!$A$5:$A$15,MATCH(Q16,'DS2025'!$A$5:$A$15,1)+1)),
IF($R$4=Database!$A$3,
_xlfn.FORECAST.LINEAR(Q16,
INDEX('DS2025'!$E$5:$E$15,MATCH(Q16,'DS2025'!$D$5:$D$15,1)):
INDEX('DS2025'!$E$5:$E$15,MATCH(Q16,'DS2025'!$D$5:$D$15,1)+1),
INDEX('DS2025'!$D$5:$D$15,MATCH(Q16,'DS2025'!$D$5:$D$15,1)):
INDEX('DS2025'!$D$5:$D$15,MATCH(Q16,'DS2025'!$D$5:$D$15,1)+1)),
IF($R$4=Database!$A$4,
_xlfn.FORECAST.LINEAR(Q16,
INDEX('DS2025'!$H$5:$H$15,MATCH(Q16,'DS2025'!$G$5:$G$15,1)):
INDEX('DS2025'!$H$5:$H$15,MATCH(Q16,'DS2025'!$G$5:$G$15,1)+1),
INDEX('DS2025'!$G$5:$G$15,MATCH(Q16,'DS2025'!$G$5:$G$15,1)):
INDEX('DS2025'!$G$5:$G$15,MATCH(Q16,'DS2025'!$G$5:$G$15,1)+1)),
IF($R$4=Database!$A$5,
_xlfn.FORECAST.LINEAR(Q16,
INDEX('DS2025'!$K$5:$K$15,MATCH(Q16,'DS2025'!$J$5:$J$15,1)):
INDEX('DS2025'!$K$5:$K$15,MATCH(Q16,'DS2025'!$J$5:$J$15,1)+1),
INDEX('DS2025'!$J$5:$J$15,MATCH(Q16,'DS2025'!$J$5:$J$15,1)):
INDEX('DS2025'!$J$5:$J$15,MATCH(Q16,'DS2025'!$J$5:$J$15,1)+1)),
IF($R$4=Database!$A$6,
_xlfn.FORECAST.LINEAR(Q16,
INDEX('DS2025'!$N$5:$N$15,MATCH(Q16,'DS2025'!$M$5:$M$15,1)):
INDEX('DS2025'!$N$5:$N$15,MATCH(Q16,'DS2025'!$M$5:$M$15,1)+1),
INDEX('DS2025'!$M$5:$M$15,MATCH(Q16,'DS2025'!$M$5:$M$15,1)):
INDEX('DS2025'!$M$5:$M$15,MATCH(Q16,'DS2025'!$M$5:$M$15,1)+1)),
IF($R$4=Database!$A$7,
_xlfn.FORECAST.LINEAR(Q16,
INDEX('DS2025'!$Q$5:$Q$15,MATCH(Q16,'DS2025'!$P$5:$P$15,1)):
INDEX('DS2025'!$Q$5:$Q$15,MATCH(Q16,'DS2025'!$P$5:$P$15,1)+1),
INDEX('DS2025'!$P$5:$P$15,MATCH(Q16,'DS2025'!$P$5:$P$15,1)):
INDEX('DS2025'!$P$5:$P$15,MATCH(Q16,'DS2025'!$P$5:$P$15,1)+1)),
IF($R$4=Database!$A$8,
_xlfn.FORECAST.LINEAR(Q16,
INDEX('DS2025'!$T$5:$T$15,MATCH(Q16,'DS2025'!$S$5:$S$15,1)):
INDEX('DS2025'!$T$5:$T$15,MATCH(Q16,'DS2025'!$S$5:$S$15,1)+1),
INDEX('DS2025'!$S$5:$S$15,MATCH(Q16,'DS2025'!$S$5:$S$15,1)):
INDEX('DS2025'!$S$5:$S$15,MATCH(Q16,'DS2025'!$S$5:$S$15,1)+1)),
IF($R$4=Database!$A$9,
_xlfn.FORECAST.LINEAR(Q16,
INDEX('DS2025'!$W$5:$W$15,MATCH(Q16,'DS2025'!$V$5:$V$15,1)):
INDEX('DS2025'!$W$5:$W$15,MATCH(Q16,'DS2025'!$V$5:$V$15,1)+1),
INDEX('DS2025'!$V$5:$V$15,MATCH(Q16,'DS2025'!$V$5:$V$15,1)):
INDEX('DS2025'!$V$5:$V$15,MATCH(Q16,'DS2025'!$V$5:$V$15,1)+1)),
IF($R$4=Database!$A$10,
_xlfn.FORECAST.LINEAR(Q16,
INDEX('DS2025'!$Z$5:$Z$15,MATCH(Q16,'DS2025'!$Y$5:$Y$15,1)):
INDEX('DS2025'!$Z$5:$Z$15,MATCH(Q16,'DS2025'!$Y$5:$Y$15,1)+1),
INDEX('DS2025'!$Y$5:$Y$15,MATCH(Q16,'DS2025'!$Y$5:$Y$15,1)):
INDEX('DS2025'!$Y$5:$Y$15,MATCH(Q16,'DS2025'!$Y$5:$Y$15,1)+1)),
IF($R$4=Database!$A$11,
_xlfn.FORECAST.LINEAR(
Q16,
INDEX('DS2025'!$B$21:$B$35,MATCH(Q16,'DS2025'!$A$21:$A$35,1)):
INDEX('DS2025'!$B$21:$B$35,MATCH(Q16,'DS2025'!$A$21:$A$35,1)+1),
INDEX('DS2025'!$A$21:$A$35,MATCH(Q16,'DS2025'!$A$21:$A$35,1)):
INDEX('DS2025'!$A$21:$A$35,MATCH(Q16,'DS2025'!$A$21:$A$35,1)+1)),
IF($R$4=Database!$A$12,
_xlfn.FORECAST.LINEAR(
Q16,
INDEX('DS2025'!$E$21:$E$35,MATCH(Q16,'DS2025'!$D$21:$D$35,1)):
INDEX('DS2025'!$E$21:$E$35,MATCH(Q16,'DS2025'!$D$21:$D$35,1)+1),
INDEX('DS2025'!$D$21:$D$35,MATCH(Q16,'DS2025'!$D$21:$D$35,1)):
INDEX('DS2025'!$D$21:$D$35,MATCH(Q16,'DS2025'!$D$21:$D$35,1)+1)),
IF($R$4=Database!$A$13,
_xlfn.FORECAST.LINEAR(
Q16,
INDEX('DS2025'!$H$21:$H$35,MATCH(Q16,'DS2025'!$G$21:$G$35,1)):
INDEX('DS2025'!$H$21:$H$35,MATCH(Q16,'DS2025'!$G$21:$G$35,1)+1),
INDEX('DS2025'!$G$21:$G$35,MATCH(Q16,'DS2025'!$G$21:$G$35,1)):
INDEX('DS2025'!$G$21:$G$35,MATCH(Q16,'DS2025'!$G$21:$G$35,1)+1)),
IF($R$4=Database!$A$14,
_xlfn.FORECAST.LINEAR(
Q16,
INDEX('DS2025'!$K$21:$K$35,MATCH(Q16,'DS2025'!$J$21:$J$35,1)):
INDEX('DS2025'!$K$21:$K$35,MATCH(Q16,'DS2025'!$J$21:$J$35,1)+1),
INDEX('DS2025'!$J$21:$J$35,MATCH(Q16,'DS2025'!$J$21:$J$35,1)):
INDEX('DS2025'!$J$21:$J$35,MATCH(Q16,'DS2025'!$J$21:$J$35,1)+1)),
IF($R$4=Database!$A$15,
_xlfn.FORECAST.LINEAR(
Q16,
INDEX('DS2025'!$N$21:$N$35,MATCH(Q16,'DS2025'!$M$21:$M$35,1)):
INDEX('DS2025'!$N$21:$N$35,MATCH(Q16,'DS2025'!$M$21:$M$35,1)+1),
INDEX('DS2025'!$M$21:$M$35,MATCH(Q16,'DS2025'!$M$21:$M$35,1)):
INDEX('DS2025'!$M$21:$M$35,MATCH(Q16,'DS2025'!$M$21:$M$35,1)+1)),
IF($R$4=Database!$A$16,
_xlfn.FORECAST.LINEAR(
Q16,
INDEX('DS2025'!$Q$21:$Q$35,MATCH(Q16,'DS2025'!$P$21:$P$35,1)):
INDEX('DS2025'!$Q$21:$Q$35,MATCH(Q16,'DS2025'!$P$21:$P$35,1)+1),
INDEX('DS2025'!$P$21:$P$35,MATCH(Q16,'DS2025'!$P$21:$P$35,1)):
INDEX('DS2025'!$P$21:$P$35,MATCH(Q16,'DS2025'!$P$21:$P$35,1)+1)),
IF($R$4=Database!$A$17,
_xlfn.FORECAST.LINEAR(
Q16,
INDEX('DS2025'!$T$21:$T$35,MATCH(Q16,'DS2025'!$S$21:$S$35,1)):
INDEX('DS2025'!$T$21:$T$35,MATCH(Q16,'DS2025'!$S$21:$S$35,1)+1),
INDEX('DS2025'!$S$21:$S$35,MATCH(Q16,'DS2025'!$S$21:$S$35,1)):
INDEX('DS2025'!$S$21:$S$35,MATCH(Q16,'DS2025'!$S$21:$S$35,1)+1)),
IF($R$4=Database!$A$18,
_xlfn.FORECAST.LINEAR(
Q16,
INDEX('DS2025'!$W$21:$W$35,MATCH(Q16,'DS2025'!$V$21:$V$35,1)):
INDEX('DS2025'!$W$21:$W$35,MATCH(Q16,'DS2025'!$V$21:$V$35,1)+1),
INDEX('DS2025'!$V$21:$V$35,MATCH(Q16,'DS2025'!$V$21:$V$35,1)):
INDEX('DS2025'!$V$21:$V$35,MATCH(Q16,'DS2025'!$V$21:$V$35,1)+1)),
IF($R$4=Database!$A$19,
_xlfn.FORECAST.LINEAR(
Q16,
INDEX('DS2025'!$Z$21:$Z$35,MATCH(Q16,'DS2025'!$Y$21:$Y$35,1)):
INDEX('DS2025'!$Z$21:$Z$35,MATCH(Q16,'DS2025'!$Y$21:$Y$35,1)+1),
INDEX('DS2025'!$Y$21:$Y$35,MATCH(Q16,'DS2025'!$Y$21:$Y$35,1)):
INDEX('DS2025'!$Y$21:$Y$35,MATCH(Q16,'DS2025'!$Y$21:$Y$35,1)+1)),
IF($R$4=Database!$A$20,
_xlfn.FORECAST.LINEAR(
Q16,
INDEX('DS2025'!$AC$21:$AC$35,MATCH(Q16,'DS2025'!$AB$21:$AB$35,1)):
INDEX('DS2025'!$AC$21:$AC$35,MATCH(Q16,'DS2025'!$AB$21:$AB$35,1)+1),
INDEX('DS2025'!$AB$21:$AB$35,MATCH(Q16,'DS2025'!$AB$21:$AB$35,1)):
INDEX('DS2025'!$AB$21:$AB$35,MATCH(Q16,'DS2025'!$AB$21:$AB$35,1)+1))
)))))))))))))))))))</f>
        <v>-0.36120383923215355</v>
      </c>
      <c r="S16" s="370">
        <f t="shared" si="5"/>
        <v>118.36779616076785</v>
      </c>
      <c r="T16" s="369">
        <f>'Data 110 C'!H17</f>
        <v>116.46899999999999</v>
      </c>
      <c r="U16" s="98">
        <f>IF($U$4=Database!$A$2,
_xlfn.FORECAST.LINEAR(T16,
INDEX('DS2025'!$B$5:$B$15,MATCH(T16,'DS2025'!$A$5:$A$15,1)):
INDEX('DS2025'!$B$5:$B$15,MATCH(T16,'DS2025'!$A$5:$A$15,1)+1),
INDEX('DS2025'!$A$5:$A$15,MATCH(T16,'DS2025'!$A$5:$A$15,1)):
INDEX('DS2025'!$A$5:$A$15,MATCH(T16,'DS2025'!$A$5:$A$15,1)+1)),
IF($U$4=Database!$A$3,
_xlfn.FORECAST.LINEAR(T16,
INDEX('DS2025'!$E$5:$E$15,MATCH(T16,'DS2025'!$D$5:$D$15,1)):
INDEX('DS2025'!$E$5:$E$15,MATCH(T16,'DS2025'!$D$5:$D$15,1)+1),
INDEX('DS2025'!$D$5:$D$15,MATCH(T16,'DS2025'!$D$5:$D$15,1)):
INDEX('DS2025'!$D$5:$D$15,MATCH(T16,'DS2025'!$D$5:$D$15,1)+1)),
IF($U$4=Database!$A$4,
_xlfn.FORECAST.LINEAR(T16,
INDEX('DS2025'!$H$5:$H$15,MATCH(T16,'DS2025'!$G$5:$G$15,1)):
INDEX('DS2025'!$H$5:$H$15,MATCH(T16,'DS2025'!$G$5:$G$15,1)+1),
INDEX('DS2025'!$G$5:$G$15,MATCH(T16,'DS2025'!$G$5:$G$15,1)):
INDEX('DS2025'!$G$5:$G$15,MATCH(T16,'DS2025'!$G$5:$G$15,1)+1)),
IF($U$4=Database!$A$5,
_xlfn.FORECAST.LINEAR(T16,
INDEX('DS2025'!$K$5:$K$15,MATCH(T16,'DS2025'!$J$5:$J$15,1)):
INDEX('DS2025'!$K$5:$K$15,MATCH(T16,'DS2025'!$J$5:$J$15,1)+1),
INDEX('DS2025'!$J$5:$J$15,MATCH(T16,'DS2025'!$J$5:$J$15,1)):
INDEX('DS2025'!$J$5:$J$15,MATCH(T16,'DS2025'!$J$5:$J$15,1)+1)),
IF($U$4=Database!$A$6,
_xlfn.FORECAST.LINEAR(T16,
INDEX('DS2025'!$N$5:$N$15,MATCH(T16,'DS2025'!$M$5:$M$15,1)):
INDEX('DS2025'!$N$5:$N$15,MATCH(T16,'DS2025'!$M$5:$M$15,1)+1),
INDEX('DS2025'!$M$5:$M$15,MATCH(T16,'DS2025'!$M$5:$M$15,1)):
INDEX('DS2025'!$M$5:$M$15,MATCH(T16,'DS2025'!$M$5:$M$15,1)+1)),
IF($U$4=Database!$A$7,
_xlfn.FORECAST.LINEAR(T16,
INDEX('DS2025'!$Q$5:$Q$15,MATCH(T16,'DS2025'!$P$5:$P$15,1)):
INDEX('DS2025'!$Q$5:$Q$15,MATCH(T16,'DS2025'!$P$5:$P$15,1)+1),
INDEX('DS2025'!$P$5:$P$15,MATCH(T16,'DS2025'!$P$5:$P$15,1)):
INDEX('DS2025'!$P$5:$P$15,MATCH(T16,'DS2025'!$P$5:$P$15,1)+1)),
IF($U$4=Database!$A$8,
_xlfn.FORECAST.LINEAR(T16,
INDEX('DS2025'!$T$5:$T$15,MATCH(T16,'DS2025'!$S$5:$S$15,1)):
INDEX('DS2025'!$T$5:$T$15,MATCH(T16,'DS2025'!$S$5:$S$15,1)+1),
INDEX('DS2025'!$S$5:$S$15,MATCH(T16,'DS2025'!$S$5:$S$15,1)):
INDEX('DS2025'!$S$5:$S$15,MATCH(T16,'DS2025'!$S$5:$S$15,1)+1)),
IF($U$4=Database!$A$9,
_xlfn.FORECAST.LINEAR(T16,
INDEX('DS2025'!$W$5:$W$15,MATCH(T16,'DS2025'!$V$5:$V$15,1)):
INDEX('DS2025'!$W$5:$W$15,MATCH(T16,'DS2025'!$V$5:$V$15,1)+1),
INDEX('DS2025'!$V$5:$V$15,MATCH(T16,'DS2025'!$V$5:$V$15,1)):
INDEX('DS2025'!$V$5:$V$15,MATCH(T16,'DS2025'!$V$5:$V$15,1)+1)),
IF($U$4=Database!$A$10,
_xlfn.FORECAST.LINEAR(T16,
INDEX('DS2025'!$Z$5:$Z$15,MATCH(T16,'DS2025'!$Y$5:$Y$15,1)):
INDEX('DS2025'!$Z$5:$Z$15,MATCH(T16,'DS2025'!$Y$5:$Y$15,1)+1),
INDEX('DS2025'!$Y$5:$Y$15,MATCH(T16,'DS2025'!$Y$5:$Y$15,1)):
INDEX('DS2025'!$Y$5:$Y$15,MATCH(T16,'DS2025'!$Y$5:$Y$15,1)+1)),
IF($U$4=Database!$A$11,
_xlfn.FORECAST.LINEAR(
T16,
INDEX('DS2025'!$B$21:$B$35,MATCH(T16,'DS2025'!$A$21:$A$35,1)):
INDEX('DS2025'!$B$21:$B$35,MATCH(T16,'DS2025'!$A$21:$A$35,1)+1),
INDEX('DS2025'!$A$21:$A$35,MATCH(T16,'DS2025'!$A$21:$A$35,1)):
INDEX('DS2025'!$A$21:$A$35,MATCH(T16,'DS2025'!$A$21:$A$35,1)+1)),
IF($U$4=Database!$A$12,
_xlfn.FORECAST.LINEAR(
T16,
INDEX('DS2025'!$E$21:$E$35,MATCH(T16,'DS2025'!$D$21:$D$35,1)):
INDEX('DS2025'!$E$21:$E$35,MATCH(T16,'DS2025'!$D$21:$D$35,1)+1),
INDEX('DS2025'!$D$21:$D$35,MATCH(T16,'DS2025'!$D$21:$D$35,1)):
INDEX('DS2025'!$D$21:$D$35,MATCH(T16,'DS2025'!$D$21:$D$35,1)+1)),
IF($U$4=Database!$A$13,
_xlfn.FORECAST.LINEAR(
T16,
INDEX('DS2025'!$H$21:$H$35,MATCH(T16,'DS2025'!$G$21:$G$35,1)):
INDEX('DS2025'!$H$21:$H$35,MATCH(T16,'DS2025'!$G$21:$G$35,1)+1),
INDEX('DS2025'!$G$21:$G$35,MATCH(T16,'DS2025'!$G$21:$G$35,1)):
INDEX('DS2025'!$G$21:$G$35,MATCH(T16,'DS2025'!$G$21:$G$35,1)+1)),
IF($U$4=Database!$A$14,
_xlfn.FORECAST.LINEAR(
T16,
INDEX('DS2025'!$K$21:$K$35,MATCH(T16,'DS2025'!$J$21:$J$35,1)):
INDEX('DS2025'!$K$21:$K$35,MATCH(T16,'DS2025'!$J$21:$J$35,1)+1),
INDEX('DS2025'!$J$21:$J$35,MATCH(T16,'DS2025'!$J$21:$J$35,1)):
INDEX('DS2025'!$J$21:$J$35,MATCH(T16,'DS2025'!$J$21:$J$35,1)+1)),
IF($U$4=Database!$A$15,
_xlfn.FORECAST.LINEAR(
T16,
INDEX('DS2025'!$N$21:$N$35,MATCH(T16,'DS2025'!$M$21:$M$35,1)):
INDEX('DS2025'!$N$21:$N$35,MATCH(T16,'DS2025'!$M$21:$M$35,1)+1),
INDEX('DS2025'!$M$21:$M$35,MATCH(T16,'DS2025'!$M$21:$M$35,1)):
INDEX('DS2025'!$M$21:$M$35,MATCH(T16,'DS2025'!$M$21:$M$35,1)+1)),
IF($U$4=Database!$A$16,
_xlfn.FORECAST.LINEAR(
T16,
INDEX('DS2025'!$Q$21:$Q$35,MATCH(T16,'DS2025'!$P$21:$P$35,1)):
INDEX('DS2025'!$Q$21:$Q$35,MATCH(T16,'DS2025'!$P$21:$P$35,1)+1),
INDEX('DS2025'!$P$21:$P$35,MATCH(T16,'DS2025'!$P$21:$P$35,1)):
INDEX('DS2025'!$P$21:$P$35,MATCH(T16,'DS2025'!$P$21:$P$35,1)+1)),
IF($U$4=Database!$A$17,
_xlfn.FORECAST.LINEAR(
T16,
INDEX('DS2025'!$T$21:$T$35,MATCH(T16,'DS2025'!$S$21:$S$35,1)):
INDEX('DS2025'!$T$21:$T$35,MATCH(T16,'DS2025'!$S$21:$S$35,1)+1),
INDEX('DS2025'!$S$21:$S$35,MATCH(T16,'DS2025'!$S$21:$S$35,1)):
INDEX('DS2025'!$S$21:$S$35,MATCH(T16,'DS2025'!$S$21:$S$35,1)+1)),
IF($U$4=Database!$A$18,
_xlfn.FORECAST.LINEAR(
T16,
INDEX('DS2025'!$W$21:$W$35,MATCH(T16,'DS2025'!$V$21:$V$35,1)):
INDEX('DS2025'!$W$21:$W$35,MATCH(T16,'DS2025'!$V$21:$V$35,1)+1),
INDEX('DS2025'!$V$21:$V$35,MATCH(T16,'DS2025'!$V$21:$V$35,1)):
INDEX('DS2025'!$V$21:$V$35,MATCH(T16,'DS2025'!$V$21:$V$35,1)+1)),
IF($U$4=Database!$A$19,
_xlfn.FORECAST.LINEAR(
T16,
INDEX('DS2025'!$Z$21:$Z$35,MATCH(T16,'DS2025'!$Y$21:$Y$35,1)):
INDEX('DS2025'!$Z$21:$Z$35,MATCH(T16,'DS2025'!$Y$21:$Y$35,1)+1),
INDEX('DS2025'!$Y$21:$Y$35,MATCH(T16,'DS2025'!$Y$21:$Y$35,1)):
INDEX('DS2025'!$Y$21:$Y$35,MATCH(T16,'DS2025'!$Y$21:$Y$35,1)+1)),
IF($U$4=Database!$A$20,
_xlfn.FORECAST.LINEAR(
T16,
INDEX('DS2025'!$AC$21:$AC$35,MATCH(T16,'DS2025'!$AB$21:$AB$35,1)):
INDEX('DS2025'!$AC$21:$AC$35,MATCH(T16,'DS2025'!$AB$21:$AB$35,1)+1),
INDEX('DS2025'!$AB$21:$AB$35,MATCH(T16,'DS2025'!$AB$21:$AB$35,1)):
INDEX('DS2025'!$AB$21:$AB$35,MATCH(T16,'DS2025'!$AB$21:$AB$35,1)+1))
)))))))))))))))))))</f>
        <v>-0.36093269346130769</v>
      </c>
      <c r="V16" s="370">
        <f t="shared" si="6"/>
        <v>116.10806730653869</v>
      </c>
      <c r="W16" s="369">
        <f>'Data 110 C'!I17</f>
        <v>117.71899999999999</v>
      </c>
      <c r="X16" s="98">
        <f>IF($X$4=Database!$A$2,
_xlfn.FORECAST.LINEAR(W16,
INDEX('DS2025'!$B$5:$B$15,MATCH(W16,'DS2025'!$A$5:$A$15,1)):
INDEX('DS2025'!$B$5:$B$15,MATCH(W16,'DS2025'!$A$5:$A$15,1)+1),
INDEX('DS2025'!$A$5:$A$15,MATCH(W16,'DS2025'!$A$5:$A$15,1)):
INDEX('DS2025'!$A$5:$A$15,MATCH(W16,'DS2025'!$A$5:$A$15,1)+1)),
IF($X$4=Database!$A$3,
_xlfn.FORECAST.LINEAR(W16,
INDEX('DS2025'!$E$5:$E$15,MATCH(W16,'DS2025'!$D$5:$D$15,1)):
INDEX('DS2025'!$E$5:$E$15,MATCH(W16,'DS2025'!$D$5:$D$15,1)+1),
INDEX('DS2025'!$D$5:$D$15,MATCH(W16,'DS2025'!$D$5:$D$15,1)):
INDEX('DS2025'!$D$5:$D$15,MATCH(W16,'DS2025'!$D$5:$D$15,1)+1)),
IF($X$4=Database!$A$4,
_xlfn.FORECAST.LINEAR(W16,
INDEX('DS2025'!$H$5:$H$15,MATCH(W16,'DS2025'!$G$5:$G$15,1)):
INDEX('DS2025'!$H$5:$H$15,MATCH(W16,'DS2025'!$G$5:$G$15,1)+1),
INDEX('DS2025'!$G$5:$G$15,MATCH(W16,'DS2025'!$G$5:$G$15,1)):
INDEX('DS2025'!$G$5:$G$15,MATCH(W16,'DS2025'!$G$5:$G$15,1)+1)),
IF($X$4=Database!$A$5,
_xlfn.FORECAST.LINEAR(W16,
INDEX('DS2025'!$K$5:$K$15,MATCH(W16,'DS2025'!$J$5:$J$15,1)):
INDEX('DS2025'!$K$5:$K$15,MATCH(W16,'DS2025'!$J$5:$J$15,1)+1),
INDEX('DS2025'!$J$5:$J$15,MATCH(W16,'DS2025'!$J$5:$J$15,1)):
INDEX('DS2025'!$J$5:$J$15,MATCH(W16,'DS2025'!$J$5:$J$15,1)+1)),
IF($X$4=Database!$A$6,
_xlfn.FORECAST.LINEAR(W16,
INDEX('DS2025'!$N$5:$N$15,MATCH(W16,'DS2025'!$M$5:$M$15,1)):
INDEX('DS2025'!$N$5:$N$15,MATCH(W16,'DS2025'!$M$5:$M$15,1)+1),
INDEX('DS2025'!$M$5:$M$15,MATCH(W16,'DS2025'!$M$5:$M$15,1)):
INDEX('DS2025'!$M$5:$M$15,MATCH(W16,'DS2025'!$M$5:$M$15,1)+1)),
IF($X$4=Database!$A$7,
_xlfn.FORECAST.LINEAR(W16,
INDEX('DS2025'!$Q$5:$Q$15,MATCH(W16,'DS2025'!$P$5:$P$15,1)):
INDEX('DS2025'!$Q$5:$Q$15,MATCH(W16,'DS2025'!$P$5:$P$15,1)+1),
INDEX('DS2025'!$P$5:$P$15,MATCH(W16,'DS2025'!$P$5:$P$15,1)):
INDEX('DS2025'!$P$5:$P$15,MATCH(W16,'DS2025'!$P$5:$P$15,1)+1)),
IF($X$4=Database!$A$8,
_xlfn.FORECAST.LINEAR(W16,
INDEX('DS2025'!$T$5:$T$15,MATCH(W16,'DS2025'!$S$5:$S$15,1)):
INDEX('DS2025'!$T$5:$T$15,MATCH(W16,'DS2025'!$S$5:$S$15,1)+1),
INDEX('DS2025'!$S$5:$S$15,MATCH(W16,'DS2025'!$S$5:$S$15,1)):
INDEX('DS2025'!$S$5:$S$15,MATCH(W16,'DS2025'!$S$5:$S$15,1)+1)),
IF($X$4=Database!$A$9,
_xlfn.FORECAST.LINEAR(W16,
INDEX('DS2025'!$W$5:$W$15,MATCH(W16,'DS2025'!$V$5:$V$15,1)):
INDEX('DS2025'!$W$5:$W$15,MATCH(W16,'DS2025'!$V$5:$V$15,1)+1),
INDEX('DS2025'!$V$5:$V$15,MATCH(W16,'DS2025'!$V$5:$V$15,1)):
INDEX('DS2025'!$V$5:$V$15,MATCH(W16,'DS2025'!$V$5:$V$15,1)+1)),
IF($X$4=Database!$A$10,
_xlfn.FORECAST.LINEAR(W16,
INDEX('DS2025'!$Z$5:$Z$15,MATCH(W16,'DS2025'!$Y$5:$Y$15,1)):
INDEX('DS2025'!$Z$5:$Z$15,MATCH(W16,'DS2025'!$Y$5:$Y$15,1)+1),
INDEX('DS2025'!$Y$5:$Y$15,MATCH(W16,'DS2025'!$Y$5:$Y$15,1)):
INDEX('DS2025'!$Y$5:$Y$15,MATCH(W16,'DS2025'!$Y$5:$Y$15,1)+1)),
IF($X$4=Database!$A$11,
_xlfn.FORECAST.LINEAR(
W16,
INDEX('DS2025'!$B$21:$B$35,MATCH(W16,'DS2025'!$A$21:$A$35,1)):
INDEX('DS2025'!$B$21:$B$35,MATCH(W16,'DS2025'!$A$21:$A$35,1)+1),
INDEX('DS2025'!$A$21:$A$35,MATCH(W16,'DS2025'!$A$21:$A$35,1)):
INDEX('DS2025'!$A$21:$A$35,MATCH(W16,'DS2025'!$A$21:$A$35,1)+1)),
IF($X$4=Database!$A$12,
_xlfn.FORECAST.LINEAR(
W16,
INDEX('DS2025'!$E$21:$E$35,MATCH(W16,'DS2025'!$D$21:$D$35,1)):
INDEX('DS2025'!$E$21:$E$35,MATCH(W16,'DS2025'!$D$21:$D$35,1)+1),
INDEX('DS2025'!$D$21:$D$35,MATCH(W16,'DS2025'!$D$21:$D$35,1)):
INDEX('DS2025'!$D$21:$D$35,MATCH(W16,'DS2025'!$D$21:$D$35,1)+1)),
IF($X$4=Database!$A$13,
_xlfn.FORECAST.LINEAR(
W16,
INDEX('DS2025'!$H$21:$H$35,MATCH(W16,'DS2025'!$G$21:$G$35,1)):
INDEX('DS2025'!$H$21:$H$35,MATCH(W16,'DS2025'!$G$21:$G$35,1)+1),
INDEX('DS2025'!$G$21:$G$35,MATCH(W16,'DS2025'!$G$21:$G$35,1)):
INDEX('DS2025'!$G$21:$G$35,MATCH(W16,'DS2025'!$G$21:$G$35,1)+1)),
IF($X$4=Database!$A$14,
_xlfn.FORECAST.LINEAR(
W16,
INDEX('DS2025'!$K$21:$K$35,MATCH(W16,'DS2025'!$J$21:$J$35,1)):
INDEX('DS2025'!$K$21:$K$35,MATCH(W16,'DS2025'!$J$21:$J$35,1)+1),
INDEX('DS2025'!$J$21:$J$35,MATCH(W16,'DS2025'!$J$21:$J$35,1)):
INDEX('DS2025'!$J$21:$J$35,MATCH(W16,'DS2025'!$J$21:$J$35,1)+1)),
IF($X$4=Database!$A$15,
_xlfn.FORECAST.LINEAR(
W16,
INDEX('DS2025'!$N$21:$N$35,MATCH(W16,'DS2025'!$M$21:$M$35,1)):
INDEX('DS2025'!$N$21:$N$35,MATCH(W16,'DS2025'!$M$21:$M$35,1)+1),
INDEX('DS2025'!$M$21:$M$35,MATCH(W16,'DS2025'!$M$21:$M$35,1)):
INDEX('DS2025'!$M$21:$M$35,MATCH(W16,'DS2025'!$M$21:$M$35,1)+1)),
IF($X$4=Database!$A$16,
_xlfn.FORECAST.LINEAR(
W16,
INDEX('DS2025'!$Q$21:$Q$35,MATCH(W16,'DS2025'!$P$21:$P$35,1)):
INDEX('DS2025'!$Q$21:$Q$35,MATCH(W16,'DS2025'!$P$21:$P$35,1)+1),
INDEX('DS2025'!$P$21:$P$35,MATCH(W16,'DS2025'!$P$21:$P$35,1)):
INDEX('DS2025'!$P$21:$P$35,MATCH(W16,'DS2025'!$P$21:$P$35,1)+1)),
IF($X$4=Database!$A$17,
_xlfn.FORECAST.LINEAR(
W16,
INDEX('DS2025'!$T$21:$T$35,MATCH(W16,'DS2025'!$S$21:$S$35,1)):
INDEX('DS2025'!$T$21:$T$35,MATCH(W16,'DS2025'!$S$21:$S$35,1)+1),
INDEX('DS2025'!$S$21:$S$35,MATCH(W16,'DS2025'!$S$21:$S$35,1)):
INDEX('DS2025'!$S$21:$S$35,MATCH(W16,'DS2025'!$S$21:$S$35,1)+1)),
IF($X$4=Database!$A$18,
_xlfn.FORECAST.LINEAR(
W16,
INDEX('DS2025'!$W$21:$W$35,MATCH(W16,'DS2025'!$V$21:$V$35,1)):
INDEX('DS2025'!$W$21:$W$35,MATCH(W16,'DS2025'!$V$21:$V$35,1)+1),
INDEX('DS2025'!$V$21:$V$35,MATCH(W16,'DS2025'!$V$21:$V$35,1)):
INDEX('DS2025'!$V$21:$V$35,MATCH(W16,'DS2025'!$V$21:$V$35,1)+1)),
IF($X$4=Database!$A$19,
_xlfn.FORECAST.LINEAR(
W16,
INDEX('DS2025'!$Z$21:$Z$35,MATCH(W16,'DS2025'!$Y$21:$Y$35,1)):
INDEX('DS2025'!$Z$21:$Z$35,MATCH(W16,'DS2025'!$Y$21:$Y$35,1)+1),
INDEX('DS2025'!$Y$21:$Y$35,MATCH(W16,'DS2025'!$Y$21:$Y$35,1)):
INDEX('DS2025'!$Y$21:$Y$35,MATCH(W16,'DS2025'!$Y$21:$Y$35,1)+1)),
IF($X$4=Database!$A$20,
_xlfn.FORECAST.LINEAR(
W16,
INDEX('DS2025'!$AC$21:$AC$35,MATCH(W16,'DS2025'!$AB$21:$AB$35,1)):
INDEX('DS2025'!$AC$21:$AC$35,MATCH(W16,'DS2025'!$AB$21:$AB$35,1)+1),
INDEX('DS2025'!$AB$21:$AB$35,MATCH(W16,'DS2025'!$AB$21:$AB$35,1)):
INDEX('DS2025'!$AB$21:$AB$35,MATCH(W16,'DS2025'!$AB$21:$AB$35,1)+1))
)))))))))))))))))))</f>
        <v>-0.3610826634673065</v>
      </c>
      <c r="Y16" s="370">
        <f t="shared" si="7"/>
        <v>117.35791733653269</v>
      </c>
      <c r="Z16" s="97">
        <f>'Data 110 C'!J17</f>
        <v>119.685</v>
      </c>
      <c r="AA16" s="98">
        <f>IF($AA$4=Database!$A$2,
_xlfn.FORECAST.LINEAR(Z16,
INDEX('DS2025'!$B$5:$B$15,MATCH(Z16,'DS2025'!$A$5:$A$15,1)):
INDEX('DS2025'!$B$5:$B$15,MATCH(Z16,'DS2025'!$A$5:$A$15,1)+1),
INDEX('DS2025'!$A$5:$A$15,MATCH(Z16,'DS2025'!$A$5:$A$15,1)):
INDEX('DS2025'!$A$5:$A$15,MATCH(Z16,'DS2025'!$A$5:$A$15,1)+1)),
IF($AA$4=Database!$A$3,
_xlfn.FORECAST.LINEAR(Z16,
INDEX('DS2025'!$E$5:$E$15,MATCH(Z16,'DS2025'!$D$5:$D$15,1)):
INDEX('DS2025'!$E$5:$E$15,MATCH(Z16,'DS2025'!$D$5:$D$15,1)+1),
INDEX('DS2025'!$D$5:$D$15,MATCH(Z16,'DS2025'!$D$5:$D$15,1)):
INDEX('DS2025'!$D$5:$D$15,MATCH(Z16,'DS2025'!$D$5:$D$15,1)+1)),
IF($AA$4=Database!$A$4,
_xlfn.FORECAST.LINEAR(Z16,
INDEX('DS2025'!$H$5:$H$15,MATCH(Z16,'DS2025'!$G$5:$G$15,1)):
INDEX('DS2025'!$H$5:$H$15,MATCH(Z16,'DS2025'!$G$5:$G$15,1)+1),
INDEX('DS2025'!$G$5:$G$15,MATCH(Z16,'DS2025'!$G$5:$G$15,1)):
INDEX('DS2025'!$G$5:$G$15,MATCH(Z16,'DS2025'!$G$5:$G$15,1)+1)),
IF($AA$4=Database!$A$5,
_xlfn.FORECAST.LINEAR(Z16,
INDEX('DS2025'!$K$5:$K$15,MATCH(Z16,'DS2025'!$J$5:$J$15,1)):
INDEX('DS2025'!$K$5:$K$15,MATCH(Z16,'DS2025'!$J$5:$J$15,1)+1),
INDEX('DS2025'!$J$5:$J$15,MATCH(Z16,'DS2025'!$J$5:$J$15,1)):
INDEX('DS2025'!$J$5:$J$15,MATCH(Z16,'DS2025'!$J$5:$J$15,1)+1)),
IF($AA$4=Database!$A$6,
_xlfn.FORECAST.LINEAR(Z16,
INDEX('DS2025'!$N$5:$N$15,MATCH(Z16,'DS2025'!$M$5:$M$15,1)):
INDEX('DS2025'!$N$5:$N$15,MATCH(Z16,'DS2025'!$M$5:$M$15,1)+1),
INDEX('DS2025'!$M$5:$M$15,MATCH(Z16,'DS2025'!$M$5:$M$15,1)):
INDEX('DS2025'!$M$5:$M$15,MATCH(Z16,'DS2025'!$M$5:$M$15,1)+1)),
IF($AA$4=Database!$A$7,
_xlfn.FORECAST.LINEAR(Z16,
INDEX('DS2025'!$Q$5:$Q$15,MATCH(Z16,'DS2025'!$P$5:$P$15,1)):
INDEX('DS2025'!$Q$5:$Q$15,MATCH(Z16,'DS2025'!$P$5:$P$15,1)+1),
INDEX('DS2025'!$P$5:$P$15,MATCH(Z16,'DS2025'!$P$5:$P$15,1)):
INDEX('DS2025'!$P$5:$P$15,MATCH(Z16,'DS2025'!$P$5:$P$15,1)+1)),
IF($AA$4=Database!$A$8,
_xlfn.FORECAST.LINEAR(Z16,
INDEX('DS2025'!$T$5:$T$15,MATCH(Z16,'DS2025'!$S$5:$S$15,1)):
INDEX('DS2025'!$T$5:$T$15,MATCH(Z16,'DS2025'!$S$5:$S$15,1)+1),
INDEX('DS2025'!$S$5:$S$15,MATCH(Z16,'DS2025'!$S$5:$S$15,1)):
INDEX('DS2025'!$S$5:$S$15,MATCH(Z16,'DS2025'!$S$5:$S$15,1)+1)),
IF($AA$4=Database!$A$9,
_xlfn.FORECAST.LINEAR(Z16,
INDEX('DS2025'!$W$5:$W$15,MATCH(Z16,'DS2025'!$V$5:$V$15,1)):
INDEX('DS2025'!$W$5:$W$15,MATCH(Z16,'DS2025'!$V$5:$V$15,1)+1),
INDEX('DS2025'!$V$5:$V$15,MATCH(Z16,'DS2025'!$V$5:$V$15,1)):
INDEX('DS2025'!$V$5:$V$15,MATCH(Z16,'DS2025'!$V$5:$V$15,1)+1)),
IF($AA$4=Database!$A$10,
_xlfn.FORECAST.LINEAR(Z16,
INDEX('DS2025'!$Z$5:$Z$15,MATCH(Z16,'DS2025'!$Y$5:$Y$15,1)):
INDEX('DS2025'!$Z$5:$Z$15,MATCH(Z16,'DS2025'!$Y$5:$Y$15,1)+1),
INDEX('DS2025'!$Y$5:$Y$15,MATCH(Z16,'DS2025'!$Y$5:$Y$15,1)):
INDEX('DS2025'!$Y$5:$Y$15,MATCH(Z16,'DS2025'!$Y$5:$Y$15,1)+1)),
IF($AA$4=Database!$A$11,
_xlfn.FORECAST.LINEAR(
Z16,
INDEX('DS2025'!$B$21:$B$35,MATCH(Z16,'DS2025'!$A$21:$A$35,1)):
INDEX('DS2025'!$B$21:$B$35,MATCH(Z16,'DS2025'!$A$21:$A$35,1)+1),
INDEX('DS2025'!$A$21:$A$35,MATCH(Z16,'DS2025'!$A$21:$A$35,1)):
INDEX('DS2025'!$A$21:$A$35,MATCH(Z16,'DS2025'!$A$21:$A$35,1)+1)),
IF($AA$4=Database!$A$12,
_xlfn.FORECAST.LINEAR(
Z16,
INDEX('DS2025'!$E$21:$E$35,MATCH(Z16,'DS2025'!$D$21:$D$35,1)):
INDEX('DS2025'!$E$21:$E$35,MATCH(Z16,'DS2025'!$D$21:$D$35,1)+1),
INDEX('DS2025'!$D$21:$D$35,MATCH(Z16,'DS2025'!$D$21:$D$35,1)):
INDEX('DS2025'!$D$21:$D$35,MATCH(Z16,'DS2025'!$D$21:$D$35,1)+1)),
IF($AA$4=Database!$A$13,
_xlfn.FORECAST.LINEAR(
Z16,
INDEX('DS2025'!$H$21:$H$35,MATCH(Z16,'DS2025'!$G$21:$G$35,1)):
INDEX('DS2025'!$H$21:$H$35,MATCH(Z16,'DS2025'!$G$21:$G$35,1)+1),
INDEX('DS2025'!$G$21:$G$35,MATCH(Z16,'DS2025'!$G$21:$G$35,1)):
INDEX('DS2025'!$G$21:$G$35,MATCH(Z16,'DS2025'!$G$21:$G$35,1)+1)),
IF($AA$4=Database!$A$14,
_xlfn.FORECAST.LINEAR(
Z16,
INDEX('DS2025'!$K$21:$K$35,MATCH(Z16,'DS2025'!$J$21:$J$35,1)):
INDEX('DS2025'!$K$21:$K$35,MATCH(Z16,'DS2025'!$J$21:$J$35,1)+1),
INDEX('DS2025'!$J$21:$J$35,MATCH(Z16,'DS2025'!$J$21:$J$35,1)):
INDEX('DS2025'!$J$21:$J$35,MATCH(Z16,'DS2025'!$J$21:$J$35,1)+1)),
IF($AA$4=Database!$A$15,
_xlfn.FORECAST.LINEAR(
Z16,
INDEX('DS2025'!$N$21:$N$35,MATCH(Z16,'DS2025'!$M$21:$M$35,1)):
INDEX('DS2025'!$N$21:$N$35,MATCH(Z16,'DS2025'!$M$21:$M$35,1)+1),
INDEX('DS2025'!$M$21:$M$35,MATCH(Z16,'DS2025'!$M$21:$M$35,1)):
INDEX('DS2025'!$M$21:$M$35,MATCH(Z16,'DS2025'!$M$21:$M$35,1)+1)),
IF($AA$4=Database!$A$16,
_xlfn.FORECAST.LINEAR(
Z16,
INDEX('DS2025'!$Q$21:$Q$35,MATCH(Z16,'DS2025'!$P$21:$P$35,1)):
INDEX('DS2025'!$Q$21:$Q$35,MATCH(Z16,'DS2025'!$P$21:$P$35,1)+1),
INDEX('DS2025'!$P$21:$P$35,MATCH(Z16,'DS2025'!$P$21:$P$35,1)):
INDEX('DS2025'!$P$21:$P$35,MATCH(Z16,'DS2025'!$P$21:$P$35,1)+1)),
IF($AA$4=Database!$A$17,
_xlfn.FORECAST.LINEAR(
Z16,
INDEX('DS2025'!$T$21:$T$35,MATCH(Z16,'DS2025'!$S$21:$S$35,1)):
INDEX('DS2025'!$T$21:$T$35,MATCH(Z16,'DS2025'!$S$21:$S$35,1)+1),
INDEX('DS2025'!$S$21:$S$35,MATCH(Z16,'DS2025'!$S$21:$S$35,1)):
INDEX('DS2025'!$S$21:$S$35,MATCH(Z16,'DS2025'!$S$21:$S$35,1)+1)),
IF($AA$4=Database!$A$18,
_xlfn.FORECAST.LINEAR(
Z16,
INDEX('DS2025'!$W$21:$W$35,MATCH(Z16,'DS2025'!$V$21:$V$35,1)):
INDEX('DS2025'!$W$21:$W$35,MATCH(Z16,'DS2025'!$V$21:$V$35,1)+1),
INDEX('DS2025'!$V$21:$V$35,MATCH(Z16,'DS2025'!$V$21:$V$35,1)):
INDEX('DS2025'!$V$21:$V$35,MATCH(Z16,'DS2025'!$V$21:$V$35,1)+1)),
IF($AA$4=Database!$A$19,
_xlfn.FORECAST.LINEAR(
Z16,
INDEX('DS2025'!$Z$21:$Z$35,MATCH(Z16,'DS2025'!$Y$21:$Y$35,1)):
INDEX('DS2025'!$Z$21:$Z$35,MATCH(Z16,'DS2025'!$Y$21:$Y$35,1)+1),
INDEX('DS2025'!$Y$21:$Y$35,MATCH(Z16,'DS2025'!$Y$21:$Y$35,1)):
INDEX('DS2025'!$Y$21:$Y$35,MATCH(Z16,'DS2025'!$Y$21:$Y$35,1)+1)),
IF($AA$4=Database!$A$20,
_xlfn.FORECAST.LINEAR(
Z16,
INDEX('DS2025'!$AC$21:$AC$35,MATCH(Z16,'DS2025'!$AB$21:$AB$35,1)):
INDEX('DS2025'!$AC$21:$AC$35,MATCH(Z16,'DS2025'!$AB$21:$AB$35,1)+1),
INDEX('DS2025'!$AB$21:$AB$35,MATCH(Z16,'DS2025'!$AB$21:$AB$35,1)):
INDEX('DS2025'!$AB$21:$AB$35,MATCH(Z16,'DS2025'!$AB$21:$AB$35,1)+1))
)))))))))))))))))))</f>
        <v>-0.36131853629274141</v>
      </c>
      <c r="AB16" s="97">
        <f t="shared" si="8"/>
        <v>119.32368146370726</v>
      </c>
      <c r="AC16" s="318">
        <f>'Data 110 C'!K17</f>
        <v>118</v>
      </c>
      <c r="AD16" s="42"/>
      <c r="AE16" s="42"/>
      <c r="AF16" s="42"/>
    </row>
    <row r="17" spans="1:32" ht="15" customHeight="1">
      <c r="A17" s="316">
        <v>11</v>
      </c>
      <c r="B17" s="316">
        <f>'Data 110 C'!B18</f>
        <v>119.792</v>
      </c>
      <c r="C17" s="98">
        <f>IF($C$4=Database!$A$2,
_xlfn.FORECAST.LINEAR(B17,
INDEX('DS2025'!$B$5:$B$15,MATCH(B17,'DS2025'!$A$5:$A$15,1)):
INDEX('DS2025'!$B$5:$B$15,MATCH(B17,'DS2025'!$A$5:$A$15,1)+1),
INDEX('DS2025'!$A$5:$A$15,MATCH(B17,'DS2025'!$A$5:$A$15,1)):
INDEX('DS2025'!$A$5:$A$15,MATCH(B17,'DS2025'!$A$5:$A$15,1)+1)),
IF($C$4=Database!$A$3,
_xlfn.FORECAST.LINEAR(B17,
INDEX('DS2025'!$E$5:$E$15,MATCH(B17,'DS2025'!$D$5:$D$15,1)):
INDEX('DS2025'!$E$5:$E$15,MATCH(B17,'DS2025'!$D$5:$D$15,1)+1),
INDEX('DS2025'!$D$5:$D$15,MATCH(B17,'DS2025'!$D$5:$D$15,1)):
INDEX('DS2025'!$D$5:$D$15,MATCH(B17,'DS2025'!$D$5:$D$15,1)+1)),
IF($C$4=Database!$A$4,
_xlfn.FORECAST.LINEAR(B17,
INDEX('DS2025'!$H$5:$H$15,MATCH(B17,'DS2025'!$G$5:$G$15,1)):
INDEX('DS2025'!$H$5:$H$15,MATCH(B17,'DS2025'!$G$5:$G$15,1)+1),
INDEX('DS2025'!$G$5:$G$15,MATCH(B17,'DS2025'!$G$5:$G$15,1)):
INDEX('DS2025'!$G$5:$G$15,MATCH(B17,'DS2025'!$G$5:$G$15,1)+1)),
IF($C$4=Database!$A$5,
_xlfn.FORECAST.LINEAR(B17,
INDEX('DS2025'!$K$5:$K$15,MATCH(B17,'DS2025'!$J$5:$J$15,1)):
INDEX('DS2025'!$K$5:$K$15,MATCH(B17,'DS2025'!$J$5:$J$15,1)+1),
INDEX('DS2025'!$J$5:$J$15,MATCH(B17,'DS2025'!$J$5:$J$15,1)):
INDEX('DS2025'!$J$5:$J$15,MATCH(B17,'DS2025'!$J$5:$J$15,1)+1)),
IF($C$4=Database!$A$6,
_xlfn.FORECAST.LINEAR(B17,
INDEX('DS2025'!$N$5:$N$15,MATCH(B17,'DS2025'!$M$5:$M$15,1)):
INDEX('DS2025'!$N$5:$N$15,MATCH(B17,'DS2025'!$M$5:$M$15,1)+1),
INDEX('DS2025'!$M$5:$M$15,MATCH(B17,'DS2025'!$M$5:$M$15,1)):
INDEX('DS2025'!$M$5:$M$15,MATCH(B17,'DS2025'!$M$5:$M$15,1)+1)),
IF($C$4=Database!$A$7,
_xlfn.FORECAST.LINEAR(B17,
INDEX('DS2025'!$Q$5:$Q$15,MATCH(B17,'DS2025'!$P$5:$P$15,1)):
INDEX('DS2025'!$Q$5:$Q$15,MATCH(B17,'DS2025'!$P$5:$P$15,1)+1),
INDEX('DS2025'!$P$5:$P$15,MATCH(B17,'DS2025'!$P$5:$P$15,1)):
INDEX('DS2025'!$P$5:$P$15,MATCH(B17,'DS2025'!$P$5:$P$15,1)+1)),
IF($C$4=Database!$A$8,
_xlfn.FORECAST.LINEAR(B17,
INDEX('DS2025'!$T$5:$T$15,MATCH(B17,'DS2025'!$S$5:$S$15,1)):
INDEX('DS2025'!$T$5:$T$15,MATCH(B17,'DS2025'!$S$5:$S$15,1)+1),
INDEX('DS2025'!$S$5:$S$15,MATCH(B17,'DS2025'!$S$5:$S$15,1)):
INDEX('DS2025'!$S$5:$S$15,MATCH(B17,'DS2025'!$S$5:$S$15,1)+1)),
IF($C$4=Database!$A$9,
_xlfn.FORECAST.LINEAR(B17,
INDEX('DS2025'!$W$5:$W$15,MATCH(B17,'DS2025'!$V$5:$V$15,1)):
INDEX('DS2025'!$W$5:$W$15,MATCH(B17,'DS2025'!$V$5:$V$15,1)+1),
INDEX('DS2025'!$V$5:$V$15,MATCH(B17,'DS2025'!$V$5:$V$15,1)):
INDEX('DS2025'!$V$5:$V$15,MATCH(B17,'DS2025'!$V$5:$V$15,1)+1)),
IF($C$4=Database!$A$10,
_xlfn.FORECAST.LINEAR(B17,
INDEX('DS2025'!$Z$5:$Z$15,MATCH(B17,'DS2025'!$Y$5:$Y$15,1)):
INDEX('DS2025'!$Z$5:$Z$15,MATCH(B17,'DS2025'!$Y$5:$Y$15,1)+1),
INDEX('DS2025'!$Y$5:$Y$15,MATCH(B17,'DS2025'!$Y$5:$Y$15,1)):
INDEX('DS2025'!$Y$5:$Y$15,MATCH(B17,'DS2025'!$Y$5:$Y$15,1)+1)),
IF($C$4=Database!$A$11,
_xlfn.FORECAST.LINEAR(
B17,
INDEX('DS2025'!$B$21:$B$35,MATCH(B17,'DS2025'!$A$21:$A$35,1)):
INDEX('DS2025'!$B$21:$B$35,MATCH(B17,'DS2025'!$A$21:$A$35,1)+1),
INDEX('DS2025'!$A$21:$A$35,MATCH(B17,'DS2025'!$A$21:$A$35,1)):
INDEX('DS2025'!$A$21:$A$35,MATCH(B17,'DS2025'!$A$21:$A$35,1)+1)),
IF($C$4=Database!$A$12,
_xlfn.FORECAST.LINEAR(
B17,
INDEX('DS2025'!$E$21:$E$35,MATCH(B17,'DS2025'!$D$21:$D$35,1)):
INDEX('DS2025'!$E$21:$E$35,MATCH(B17,'DS2025'!$D$21:$D$35,1)+1),
INDEX('DS2025'!$D$21:$D$35,MATCH(B17,'DS2025'!$D$21:$D$35,1)):
INDEX('DS2025'!$D$21:$D$35,MATCH(B17,'DS2025'!$D$21:$D$35,1)+1)),
IF($C$4=Database!$A$13,
_xlfn.FORECAST.LINEAR(
B17,
INDEX('DS2025'!$H$21:$H$35,MATCH(B17,'DS2025'!$G$21:$G$35,1)):
INDEX('DS2025'!$H$21:$H$35,MATCH(B17,'DS2025'!$G$21:$G$35,1)+1),
INDEX('DS2025'!$G$21:$G$35,MATCH(B17,'DS2025'!$G$21:$G$35,1)):
INDEX('DS2025'!$G$21:$G$35,MATCH(B17,'DS2025'!$G$21:$G$35,1)+1)),
IF($C$4=Database!$A$14,
_xlfn.FORECAST.LINEAR(
B17,
INDEX('DS2025'!$K$21:$K$35,MATCH(B17,'DS2025'!$J$21:$J$35,1)):
INDEX('DS2025'!$K$21:$K$35,MATCH(B17,'DS2025'!$J$21:$J$35,1)+1),
INDEX('DS2025'!$J$21:$J$35,MATCH(B17,'DS2025'!$J$21:$J$35,1)):
INDEX('DS2025'!$J$21:$J$35,MATCH(B17,'DS2025'!$J$21:$J$35,1)+1)),
IF($C$4=Database!$A$15,
_xlfn.FORECAST.LINEAR(
B17,
INDEX('DS2025'!$N$21:$N$35,MATCH(B17,'DS2025'!$M$21:$M$35,1)):
INDEX('DS2025'!$N$21:$N$35,MATCH(B17,'DS2025'!$M$21:$M$35,1)+1),
INDEX('DS2025'!$M$21:$M$35,MATCH(B17,'DS2025'!$M$21:$M$35,1)):
INDEX('DS2025'!$M$21:$M$35,MATCH(B17,'DS2025'!$M$21:$M$35,1)+1)),
IF($C$4=Database!$A$16,
_xlfn.FORECAST.LINEAR(
B17,
INDEX('DS2025'!$Q$21:$Q$35,MATCH(B17,'DS2025'!$P$21:$P$35,1)):
INDEX('DS2025'!$Q$21:$Q$35,MATCH(B17,'DS2025'!$P$21:$P$35,1)+1),
INDEX('DS2025'!$P$21:$P$35,MATCH(B17,'DS2025'!$P$21:$P$35,1)):
INDEX('DS2025'!$P$21:$P$35,MATCH(B17,'DS2025'!$P$21:$P$35,1)+1)),
IF($C$4=Database!$A$17,
_xlfn.FORECAST.LINEAR(
B17,
INDEX('DS2025'!$T$21:$T$35,MATCH(B17,'DS2025'!$S$21:$S$35,1)):
INDEX('DS2025'!$T$21:$T$35,MATCH(B17,'DS2025'!$S$21:$S$35,1)+1),
INDEX('DS2025'!$S$21:$S$35,MATCH(B17,'DS2025'!$S$21:$S$35,1)):
INDEX('DS2025'!$S$21:$S$35,MATCH(B17,'DS2025'!$S$21:$S$35,1)+1)),
IF($C$4=Database!$A$18,
_xlfn.FORECAST.LINEAR(
B17,
INDEX('DS2025'!$W$21:$W$35,MATCH(B17,'DS2025'!$V$21:$V$35,1)):
INDEX('DS2025'!$W$21:$W$35,MATCH(B17,'DS2025'!$V$21:$V$35,1)+1),
INDEX('DS2025'!$V$21:$V$35,MATCH(B17,'DS2025'!$V$21:$V$35,1)):
INDEX('DS2025'!$V$21:$V$35,MATCH(B17,'DS2025'!$V$21:$V$35,1)+1)),
IF($C$4=Database!$A$19,
_xlfn.FORECAST.LINEAR(
B17,
INDEX('DS2025'!$Z$21:$Z$35,MATCH(B17,'DS2025'!$Y$21:$Y$35,1)):
INDEX('DS2025'!$Z$21:$Z$35,MATCH(B17,'DS2025'!$Y$21:$Y$35,1)+1),
INDEX('DS2025'!$Y$21:$Y$35,MATCH(B17,'DS2025'!$Y$21:$Y$35,1)):
INDEX('DS2025'!$Y$21:$Y$35,MATCH(B17,'DS2025'!$Y$21:$Y$35,1)+1)),
IF($C$4=Database!$A$20,
_xlfn.FORECAST.LINEAR(
B17,
INDEX('DS2025'!$AC$21:$AC$35,MATCH(B17,'DS2025'!$AB$21:$AB$35,1)):
INDEX('DS2025'!$AC$21:$AC$35,MATCH(B17,'DS2025'!$AB$21:$AB$35,1)+1),
INDEX('DS2025'!$AB$21:$AB$35,MATCH(B17,'DS2025'!$AB$21:$AB$35,1)):
INDEX('DS2025'!$AB$21:$AB$35,MATCH(B17,'DS2025'!$AB$21:$AB$35,1)+1))
)))))))))))))))))))</f>
        <v>-0.36133137372525492</v>
      </c>
      <c r="D17" s="98">
        <f t="shared" si="0"/>
        <v>119.43066862627475</v>
      </c>
      <c r="E17" s="98">
        <f>'Data 110 C'!C18</f>
        <v>121.003</v>
      </c>
      <c r="F17" s="98">
        <f>IF($F$4=Database!$A$2,
_xlfn.FORECAST.LINEAR(E17,
INDEX('DS2025'!$B$5:$B$15,MATCH(E17,'DS2025'!$A$5:$A$15,1)):
INDEX('DS2025'!$B$5:$B$15,MATCH(E17,'DS2025'!$A$5:$A$15,1)+1),
INDEX('DS2025'!$A$5:$A$15,MATCH(E17,'DS2025'!$A$5:$A$15,1)):
INDEX('DS2025'!$A$5:$A$15,MATCH(E17,'DS2025'!$A$5:$A$15,1)+1)),
IF($F$4=Database!$A$3,
_xlfn.FORECAST.LINEAR(E17,
INDEX('DS2025'!$E$5:$E$15,MATCH(E17,'DS2025'!$D$5:$D$15,1)):
INDEX('DS2025'!$E$5:$E$15,MATCH(E17,'DS2025'!$D$5:$D$15,1)+1),
INDEX('DS2025'!$D$5:$D$15,MATCH(E17,'DS2025'!$D$5:$D$15,1)):
INDEX('DS2025'!$D$5:$D$15,MATCH(E17,'DS2025'!$D$5:$D$15,1)+1)),
IF($F$4=Database!$A$4,
_xlfn.FORECAST.LINEAR(E17,
INDEX('DS2025'!$H$5:$H$15,MATCH(E17,'DS2025'!$G$5:$G$15,1)):
INDEX('DS2025'!$H$5:$H$15,MATCH(E17,'DS2025'!$G$5:$G$15,1)+1),
INDEX('DS2025'!$G$5:$G$15,MATCH(E17,'DS2025'!$G$5:$G$15,1)):
INDEX('DS2025'!$G$5:$G$15,MATCH(E17,'DS2025'!$G$5:$G$15,1)+1)),
IF($F$4=Database!$A$5,
_xlfn.FORECAST.LINEAR(E17,
INDEX('DS2025'!$K$5:$K$15,MATCH(E17,'DS2025'!$J$5:$J$15,1)):
INDEX('DS2025'!$K$5:$K$15,MATCH(E17,'DS2025'!$J$5:$J$15,1)+1),
INDEX('DS2025'!$J$5:$J$15,MATCH(E17,'DS2025'!$J$5:$J$15,1)):
INDEX('DS2025'!$J$5:$J$15,MATCH(E17,'DS2025'!$J$5:$J$15,1)+1)),
IF($F$4=Database!$A$6,
_xlfn.FORECAST.LINEAR(E17,
INDEX('DS2025'!$N$5:$N$15,MATCH(E17,'DS2025'!$M$5:$M$15,1)):
INDEX('DS2025'!$N$5:$N$15,MATCH(E17,'DS2025'!$M$5:$M$15,1)+1),
INDEX('DS2025'!$M$5:$M$15,MATCH(E17,'DS2025'!$M$5:$M$15,1)):
INDEX('DS2025'!$M$5:$M$15,MATCH(E17,'DS2025'!$M$5:$M$15,1)+1)),
IF($F$4=Database!$A$7,
_xlfn.FORECAST.LINEAR(E17,
INDEX('DS2025'!$Q$5:$Q$15,MATCH(E17,'DS2025'!$P$5:$P$15,1)):
INDEX('DS2025'!$Q$5:$Q$15,MATCH(E17,'DS2025'!$P$5:$P$15,1)+1),
INDEX('DS2025'!$P$5:$P$15,MATCH(E17,'DS2025'!$P$5:$P$15,1)):
INDEX('DS2025'!$P$5:$P$15,MATCH(E17,'DS2025'!$P$5:$P$15,1)+1)),
IF($F$4=Database!$A$8,
_xlfn.FORECAST.LINEAR(E17,
INDEX('DS2025'!$T$5:$T$15,MATCH(E17,'DS2025'!$S$5:$S$15,1)):
INDEX('DS2025'!$T$5:$T$15,MATCH(E17,'DS2025'!$S$5:$S$15,1)+1),
INDEX('DS2025'!$S$5:$S$15,MATCH(E17,'DS2025'!$S$5:$S$15,1)):
INDEX('DS2025'!$S$5:$S$15,MATCH(E17,'DS2025'!$S$5:$S$15,1)+1)),
IF($F$4=Database!$A$9,
_xlfn.FORECAST.LINEAR(E17,
INDEX('DS2025'!$W$5:$W$15,MATCH(E17,'DS2025'!$V$5:$V$15,1)):
INDEX('DS2025'!$W$5:$W$15,MATCH(E17,'DS2025'!$V$5:$V$15,1)+1),
INDEX('DS2025'!$V$5:$V$15,MATCH(E17,'DS2025'!$V$5:$V$15,1)):
INDEX('DS2025'!$V$5:$V$15,MATCH(E17,'DS2025'!$V$5:$V$15,1)+1)),
IF($F$4=Database!$A$10,
_xlfn.FORECAST.LINEAR(E17,
INDEX('DS2025'!$Z$5:$Z$15,MATCH(E17,'DS2025'!$Y$5:$Y$15,1)):
INDEX('DS2025'!$Z$5:$Z$15,MATCH(E17,'DS2025'!$Y$5:$Y$15,1)+1),
INDEX('DS2025'!$Y$5:$Y$15,MATCH(E17,'DS2025'!$Y$5:$Y$15,1)):
INDEX('DS2025'!$Y$5:$Y$15,MATCH(E17,'DS2025'!$Y$5:$Y$15,1)+1)),
IF($F$4=Database!$A$11,
_xlfn.FORECAST.LINEAR(
E17,
INDEX('DS2025'!$B$21:$B$35,MATCH(E17,'DS2025'!$A$21:$A$35,1)):
INDEX('DS2025'!$B$21:$B$35,MATCH(E17,'DS2025'!$A$21:$A$35,1)+1),
INDEX('DS2025'!$A$21:$A$35,MATCH(E17,'DS2025'!$A$21:$A$35,1)):
INDEX('DS2025'!$A$21:$A$35,MATCH(E17,'DS2025'!$A$21:$A$35,1)+1)),
IF($F$4=Database!$A$12,
_xlfn.FORECAST.LINEAR(
E17,
INDEX('DS2025'!$E$21:$E$35,MATCH(E17,'DS2025'!$D$21:$D$35,1)):
INDEX('DS2025'!$E$21:$E$35,MATCH(E17,'DS2025'!$D$21:$D$35,1)+1),
INDEX('DS2025'!$D$21:$D$35,MATCH(E17,'DS2025'!$D$21:$D$35,1)):
INDEX('DS2025'!$D$21:$D$35,MATCH(E17,'DS2025'!$D$21:$D$35,1)+1)),
IF($F$4=Database!$A$13,
_xlfn.FORECAST.LINEAR(
E17,
INDEX('DS2025'!$H$21:$H$35,MATCH(E17,'DS2025'!$G$21:$G$35,1)):
INDEX('DS2025'!$H$21:$H$35,MATCH(E17,'DS2025'!$G$21:$G$35,1)+1),
INDEX('DS2025'!$G$21:$G$35,MATCH(E17,'DS2025'!$G$21:$G$35,1)):
INDEX('DS2025'!$G$21:$G$35,MATCH(E17,'DS2025'!$G$21:$G$35,1)+1)),
IF($F$4=Database!$A$14,
_xlfn.FORECAST.LINEAR(
E17,
INDEX('DS2025'!$K$21:$K$35,MATCH(E17,'DS2025'!$J$21:$J$35,1)):
INDEX('DS2025'!$K$21:$K$35,MATCH(E17,'DS2025'!$J$21:$J$35,1)+1),
INDEX('DS2025'!$J$21:$J$35,MATCH(E17,'DS2025'!$J$21:$J$35,1)):
INDEX('DS2025'!$J$21:$J$35,MATCH(E17,'DS2025'!$J$21:$J$35,1)+1)),
IF($F$4=Database!$A$15,
_xlfn.FORECAST.LINEAR(
E17,
INDEX('DS2025'!$N$21:$N$35,MATCH(E17,'DS2025'!$M$21:$M$35,1)):
INDEX('DS2025'!$N$21:$N$35,MATCH(E17,'DS2025'!$M$21:$M$35,1)+1),
INDEX('DS2025'!$M$21:$M$35,MATCH(E17,'DS2025'!$M$21:$M$35,1)):
INDEX('DS2025'!$M$21:$M$35,MATCH(E17,'DS2025'!$M$21:$M$35,1)+1)),
IF($F$4=Database!$A$16,
_xlfn.FORECAST.LINEAR(
E17,
INDEX('DS2025'!$Q$21:$Q$35,MATCH(E17,'DS2025'!$P$21:$P$35,1)):
INDEX('DS2025'!$Q$21:$Q$35,MATCH(E17,'DS2025'!$P$21:$P$35,1)+1),
INDEX('DS2025'!$P$21:$P$35,MATCH(E17,'DS2025'!$P$21:$P$35,1)):
INDEX('DS2025'!$P$21:$P$35,MATCH(E17,'DS2025'!$P$21:$P$35,1)+1)),
IF($F$4=Database!$A$17,
_xlfn.FORECAST.LINEAR(
E17,
INDEX('DS2025'!$T$21:$T$35,MATCH(E17,'DS2025'!$S$21:$S$35,1)):
INDEX('DS2025'!$T$21:$T$35,MATCH(E17,'DS2025'!$S$21:$S$35,1)+1),
INDEX('DS2025'!$S$21:$S$35,MATCH(E17,'DS2025'!$S$21:$S$35,1)):
INDEX('DS2025'!$S$21:$S$35,MATCH(E17,'DS2025'!$S$21:$S$35,1)+1)),
IF($F$4=Database!$A$18,
_xlfn.FORECAST.LINEAR(
E17,
INDEX('DS2025'!$W$21:$W$35,MATCH(E17,'DS2025'!$V$21:$V$35,1)):
INDEX('DS2025'!$W$21:$W$35,MATCH(E17,'DS2025'!$V$21:$V$35,1)+1),
INDEX('DS2025'!$V$21:$V$35,MATCH(E17,'DS2025'!$V$21:$V$35,1)):
INDEX('DS2025'!$V$21:$V$35,MATCH(E17,'DS2025'!$V$21:$V$35,1)+1)),
IF($F$4=Database!$A$19,
_xlfn.FORECAST.LINEAR(
E17,
INDEX('DS2025'!$Z$21:$Z$35,MATCH(E17,'DS2025'!$Y$21:$Y$35,1)):
INDEX('DS2025'!$Z$21:$Z$35,MATCH(E17,'DS2025'!$Y$21:$Y$35,1)+1),
INDEX('DS2025'!$Y$21:$Y$35,MATCH(E17,'DS2025'!$Y$21:$Y$35,1)):
INDEX('DS2025'!$Y$21:$Y$35,MATCH(E17,'DS2025'!$Y$21:$Y$35,1)+1)),
IF($F$4=Database!$A$20,
_xlfn.FORECAST.LINEAR(
E17,
INDEX('DS2025'!$AC$21:$AC$35,MATCH(E17,'DS2025'!$AB$21:$AB$35,1)):
INDEX('DS2025'!$AC$21:$AC$35,MATCH(E17,'DS2025'!$AB$21:$AB$35,1)+1),
INDEX('DS2025'!$AB$21:$AB$35,MATCH(E17,'DS2025'!$AB$21:$AB$35,1)):
INDEX('DS2025'!$AB$21:$AB$35,MATCH(E17,'DS2025'!$AB$21:$AB$35,1)+1))
)))))))))))))))))))</f>
        <v>-0.36147666466706657</v>
      </c>
      <c r="G17" s="98">
        <f t="shared" si="1"/>
        <v>120.64152333533293</v>
      </c>
      <c r="H17" s="98">
        <f>'Data 110 C'!D18</f>
        <v>119.465</v>
      </c>
      <c r="I17" s="98">
        <f>IF($I$4=Database!$A$2,
_xlfn.FORECAST.LINEAR(H17,
INDEX('DS2025'!$B$5:$B$15,MATCH(H17,'DS2025'!$A$5:$A$15,1)):
INDEX('DS2025'!$B$5:$B$15,MATCH(H17,'DS2025'!$A$5:$A$15,1)+1),
INDEX('DS2025'!$A$5:$A$15,MATCH(H17,'DS2025'!$A$5:$A$15,1)):
INDEX('DS2025'!$A$5:$A$15,MATCH(H17,'DS2025'!$A$5:$A$15,1)+1)),
IF($I$4=Database!$A$3,
_xlfn.FORECAST.LINEAR(H17,
INDEX('DS2025'!$E$5:$E$15,MATCH(H17,'DS2025'!$D$5:$D$15,1)):
INDEX('DS2025'!$E$5:$E$15,MATCH(H17,'DS2025'!$D$5:$D$15,1)+1),
INDEX('DS2025'!$D$5:$D$15,MATCH(H17,'DS2025'!$D$5:$D$15,1)):
INDEX('DS2025'!$D$5:$D$15,MATCH(H17,'DS2025'!$D$5:$D$15,1)+1)),
IF($I$4=Database!$A$4,
_xlfn.FORECAST.LINEAR(H17,
INDEX('DS2025'!$H$5:$H$15,MATCH(H17,'DS2025'!$G$5:$G$15,1)):
INDEX('DS2025'!$H$5:$H$15,MATCH(H17,'DS2025'!$G$5:$G$15,1)+1),
INDEX('DS2025'!$G$5:$G$15,MATCH(H17,'DS2025'!$G$5:$G$15,1)):
INDEX('DS2025'!$G$5:$G$15,MATCH(H17,'DS2025'!$G$5:$G$15,1)+1)),
IF($I$4=Database!$A$5,
_xlfn.FORECAST.LINEAR(H17,
INDEX('DS2025'!$K$5:$K$15,MATCH(H17,'DS2025'!$J$5:$J$15,1)):
INDEX('DS2025'!$K$5:$K$15,MATCH(H17,'DS2025'!$J$5:$J$15,1)+1),
INDEX('DS2025'!$J$5:$J$15,MATCH(H17,'DS2025'!$J$5:$J$15,1)):
INDEX('DS2025'!$J$5:$J$15,MATCH(H17,'DS2025'!$J$5:$J$15,1)+1)),
IF($I$4=Database!$A$6,
_xlfn.FORECAST.LINEAR(H17,
INDEX('DS2025'!$N$5:$N$15,MATCH(H17,'DS2025'!$M$5:$M$15,1)):
INDEX('DS2025'!$N$5:$N$15,MATCH(H17,'DS2025'!$M$5:$M$15,1)+1),
INDEX('DS2025'!$M$5:$M$15,MATCH(H17,'DS2025'!$M$5:$M$15,1)):
INDEX('DS2025'!$M$5:$M$15,MATCH(H17,'DS2025'!$M$5:$M$15,1)+1)),
IF($I$4=Database!$A$7,
_xlfn.FORECAST.LINEAR(H17,
INDEX('DS2025'!$Q$5:$Q$15,MATCH(H17,'DS2025'!$P$5:$P$15,1)):
INDEX('DS2025'!$Q$5:$Q$15,MATCH(H17,'DS2025'!$P$5:$P$15,1)+1),
INDEX('DS2025'!$P$5:$P$15,MATCH(H17,'DS2025'!$P$5:$P$15,1)):
INDEX('DS2025'!$P$5:$P$15,MATCH(H17,'DS2025'!$P$5:$P$15,1)+1)),
IF($I$4=Database!$A$8,
_xlfn.FORECAST.LINEAR(H17,
INDEX('DS2025'!$T$5:$T$15,MATCH(H17,'DS2025'!$S$5:$S$15,1)):
INDEX('DS2025'!$T$5:$T$15,MATCH(H17,'DS2025'!$S$5:$S$15,1)+1),
INDEX('DS2025'!$S$5:$S$15,MATCH(H17,'DS2025'!$S$5:$S$15,1)):
INDEX('DS2025'!$S$5:$S$15,MATCH(H17,'DS2025'!$S$5:$S$15,1)+1)),
IF($I$4=Database!$A$9,
_xlfn.FORECAST.LINEAR(H17,
INDEX('DS2025'!$W$5:$W$15,MATCH(H17,'DS2025'!$V$5:$V$15,1)):
INDEX('DS2025'!$W$5:$W$15,MATCH(H17,'DS2025'!$V$5:$V$15,1)+1),
INDEX('DS2025'!$V$5:$V$15,MATCH(H17,'DS2025'!$V$5:$V$15,1)):
INDEX('DS2025'!$V$5:$V$15,MATCH(H17,'DS2025'!$V$5:$V$15,1)+1)),
IF($I$4=Database!$A$10,
_xlfn.FORECAST.LINEAR(H17,
INDEX('DS2025'!$Z$5:$Z$15,MATCH(H17,'DS2025'!$Y$5:$Y$15,1)):
INDEX('DS2025'!$Z$5:$Z$15,MATCH(H17,'DS2025'!$Y$5:$Y$15,1)+1),
INDEX('DS2025'!$Y$5:$Y$15,MATCH(H17,'DS2025'!$Y$5:$Y$15,1)):
INDEX('DS2025'!$Y$5:$Y$15,MATCH(H17,'DS2025'!$Y$5:$Y$15,1)+1)),
IF($I$4=Database!$A$11,
_xlfn.FORECAST.LINEAR(
H17,
INDEX('DS2025'!$B$21:$B$35,MATCH(H17,'DS2025'!$A$21:$A$35,1)):
INDEX('DS2025'!$B$21:$B$35,MATCH(H17,'DS2025'!$A$21:$A$35,1)+1),
INDEX('DS2025'!$A$21:$A$35,MATCH(H17,'DS2025'!$A$21:$A$35,1)):
INDEX('DS2025'!$A$21:$A$35,MATCH(H17,'DS2025'!$A$21:$A$35,1)+1)),
IF($I$4=Database!$A$12,
_xlfn.FORECAST.LINEAR(
H17,
INDEX('DS2025'!$E$21:$E$35,MATCH(H17,'DS2025'!$D$21:$D$35,1)):
INDEX('DS2025'!$E$21:$E$35,MATCH(H17,'DS2025'!$D$21:$D$35,1)+1),
INDEX('DS2025'!$D$21:$D$35,MATCH(H17,'DS2025'!$D$21:$D$35,1)):
INDEX('DS2025'!$D$21:$D$35,MATCH(H17,'DS2025'!$D$21:$D$35,1)+1)),
IF($I$4=Database!$A$13,
_xlfn.FORECAST.LINEAR(
H17,
INDEX('DS2025'!$H$21:$H$35,MATCH(H17,'DS2025'!$G$21:$G$35,1)):
INDEX('DS2025'!$H$21:$H$35,MATCH(H17,'DS2025'!$G$21:$G$35,1)+1),
INDEX('DS2025'!$G$21:$G$35,MATCH(H17,'DS2025'!$G$21:$G$35,1)):
INDEX('DS2025'!$G$21:$G$35,MATCH(H17,'DS2025'!$G$21:$G$35,1)+1)),
IF($I$4=Database!$A$14,
_xlfn.FORECAST.LINEAR(
H17,
INDEX('DS2025'!$K$21:$K$35,MATCH(H17,'DS2025'!$J$21:$J$35,1)):
INDEX('DS2025'!$K$21:$K$35,MATCH(H17,'DS2025'!$J$21:$J$35,1)+1),
INDEX('DS2025'!$J$21:$J$35,MATCH(H17,'DS2025'!$J$21:$J$35,1)):
INDEX('DS2025'!$J$21:$J$35,MATCH(H17,'DS2025'!$J$21:$J$35,1)+1)),
IF($I$4=Database!$A$15,
_xlfn.FORECAST.LINEAR(
H17,
INDEX('DS2025'!$N$21:$N$35,MATCH(H17,'DS2025'!$M$21:$M$35,1)):
INDEX('DS2025'!$N$21:$N$35,MATCH(H17,'DS2025'!$M$21:$M$35,1)+1),
INDEX('DS2025'!$M$21:$M$35,MATCH(H17,'DS2025'!$M$21:$M$35,1)):
INDEX('DS2025'!$M$21:$M$35,MATCH(H17,'DS2025'!$M$21:$M$35,1)+1)),
IF($I$4=Database!$A$16,
_xlfn.FORECAST.LINEAR(
H17,
INDEX('DS2025'!$Q$21:$Q$35,MATCH(H17,'DS2025'!$P$21:$P$35,1)):
INDEX('DS2025'!$Q$21:$Q$35,MATCH(H17,'DS2025'!$P$21:$P$35,1)+1),
INDEX('DS2025'!$P$21:$P$35,MATCH(H17,'DS2025'!$P$21:$P$35,1)):
INDEX('DS2025'!$P$21:$P$35,MATCH(H17,'DS2025'!$P$21:$P$35,1)+1)),
IF($I$4=Database!$A$17,
_xlfn.FORECAST.LINEAR(
H17,
INDEX('DS2025'!$T$21:$T$35,MATCH(H17,'DS2025'!$S$21:$S$35,1)):
INDEX('DS2025'!$T$21:$T$35,MATCH(H17,'DS2025'!$S$21:$S$35,1)+1),
INDEX('DS2025'!$S$21:$S$35,MATCH(H17,'DS2025'!$S$21:$S$35,1)):
INDEX('DS2025'!$S$21:$S$35,MATCH(H17,'DS2025'!$S$21:$S$35,1)+1)),
IF($I$4=Database!$A$18,
_xlfn.FORECAST.LINEAR(
H17,
INDEX('DS2025'!$W$21:$W$35,MATCH(H17,'DS2025'!$V$21:$V$35,1)):
INDEX('DS2025'!$W$21:$W$35,MATCH(H17,'DS2025'!$V$21:$V$35,1)+1),
INDEX('DS2025'!$V$21:$V$35,MATCH(H17,'DS2025'!$V$21:$V$35,1)):
INDEX('DS2025'!$V$21:$V$35,MATCH(H17,'DS2025'!$V$21:$V$35,1)+1)),
IF($I$4=Database!$A$19,
_xlfn.FORECAST.LINEAR(
H17,
INDEX('DS2025'!$Z$21:$Z$35,MATCH(H17,'DS2025'!$Y$21:$Y$35,1)):
INDEX('DS2025'!$Z$21:$Z$35,MATCH(H17,'DS2025'!$Y$21:$Y$35,1)+1),
INDEX('DS2025'!$Y$21:$Y$35,MATCH(H17,'DS2025'!$Y$21:$Y$35,1)):
INDEX('DS2025'!$Y$21:$Y$35,MATCH(H17,'DS2025'!$Y$21:$Y$35,1)+1)),
IF($I$4=Database!$A$20,
_xlfn.FORECAST.LINEAR(
H17,
INDEX('DS2025'!$AC$21:$AC$35,MATCH(H17,'DS2025'!$AB$21:$AB$35,1)):
INDEX('DS2025'!$AC$21:$AC$35,MATCH(H17,'DS2025'!$AB$21:$AB$35,1)+1),
INDEX('DS2025'!$AB$21:$AB$35,MATCH(H17,'DS2025'!$AB$21:$AB$35,1)):
INDEX('DS2025'!$AB$21:$AB$35,MATCH(H17,'DS2025'!$AB$21:$AB$35,1)+1))
)))))))))))))))))))</f>
        <v>-0.26199329903075269</v>
      </c>
      <c r="J17" s="98">
        <f t="shared" si="2"/>
        <v>119.20300670096925</v>
      </c>
      <c r="K17" s="98">
        <f>'Data 110 C'!E18</f>
        <v>119.97</v>
      </c>
      <c r="L17" s="98">
        <f>IF($L$4=Database!$A$2,
_xlfn.FORECAST.LINEAR(K17,
INDEX('DS2025'!$B$5:$B$15,MATCH(K17,'DS2025'!$A$5:$A$15,1)):
INDEX('DS2025'!$B$5:$B$15,MATCH(K17,'DS2025'!$A$5:$A$15,1)+1),
INDEX('DS2025'!$A$5:$A$15,MATCH(K17,'DS2025'!$A$5:$A$15,1)):
INDEX('DS2025'!$A$5:$A$15,MATCH(K17,'DS2025'!$A$5:$A$15,1)+1)),
IF($L$4=Database!$A$3,
_xlfn.FORECAST.LINEAR(K17,
INDEX('DS2025'!$E$5:$E$15,MATCH(K17,'DS2025'!$D$5:$D$15,1)):
INDEX('DS2025'!$E$5:$E$15,MATCH(K17,'DS2025'!$D$5:$D$15,1)+1),
INDEX('DS2025'!$D$5:$D$15,MATCH(K17,'DS2025'!$D$5:$D$15,1)):
INDEX('DS2025'!$D$5:$D$15,MATCH(K17,'DS2025'!$D$5:$D$15,1)+1)),
IF($L$4=Database!$A$4,
_xlfn.FORECAST.LINEAR(K17,
INDEX('DS2025'!$H$5:$H$15,MATCH(K17,'DS2025'!$G$5:$G$15,1)):
INDEX('DS2025'!$H$5:$H$15,MATCH(K17,'DS2025'!$G$5:$G$15,1)+1),
INDEX('DS2025'!$G$5:$G$15,MATCH(K17,'DS2025'!$G$5:$G$15,1)):
INDEX('DS2025'!$G$5:$G$15,MATCH(K17,'DS2025'!$G$5:$G$15,1)+1)),
IF($L$4=Database!$A$5,
_xlfn.FORECAST.LINEAR(K17,
INDEX('DS2025'!$K$5:$K$15,MATCH(K17,'DS2025'!$J$5:$J$15,1)):
INDEX('DS2025'!$K$5:$K$15,MATCH(K17,'DS2025'!$J$5:$J$15,1)+1),
INDEX('DS2025'!$J$5:$J$15,MATCH(K17,'DS2025'!$J$5:$J$15,1)):
INDEX('DS2025'!$J$5:$J$15,MATCH(K17,'DS2025'!$J$5:$J$15,1)+1)),
IF($L$4=Database!$A$6,
_xlfn.FORECAST.LINEAR(K17,
INDEX('DS2025'!$N$5:$N$15,MATCH(K17,'DS2025'!$M$5:$M$15,1)):
INDEX('DS2025'!$N$5:$N$15,MATCH(K17,'DS2025'!$M$5:$M$15,1)+1),
INDEX('DS2025'!$M$5:$M$15,MATCH(K17,'DS2025'!$M$5:$M$15,1)):
INDEX('DS2025'!$M$5:$M$15,MATCH(K17,'DS2025'!$M$5:$M$15,1)+1)),
IF($L$4=Database!$A$7,
_xlfn.FORECAST.LINEAR(K17,
INDEX('DS2025'!$Q$5:$Q$15,MATCH(K17,'DS2025'!$P$5:$P$15,1)):
INDEX('DS2025'!$Q$5:$Q$15,MATCH(K17,'DS2025'!$P$5:$P$15,1)+1),
INDEX('DS2025'!$P$5:$P$15,MATCH(K17,'DS2025'!$P$5:$P$15,1)):
INDEX('DS2025'!$P$5:$P$15,MATCH(K17,'DS2025'!$P$5:$P$15,1)+1)),
IF($L$4=Database!$A$8,
_xlfn.FORECAST.LINEAR(K17,
INDEX('DS2025'!$T$5:$T$15,MATCH(K17,'DS2025'!$S$5:$S$15,1)):
INDEX('DS2025'!$T$5:$T$15,MATCH(K17,'DS2025'!$S$5:$S$15,1)+1),
INDEX('DS2025'!$S$5:$S$15,MATCH(K17,'DS2025'!$S$5:$S$15,1)):
INDEX('DS2025'!$S$5:$S$15,MATCH(K17,'DS2025'!$S$5:$S$15,1)+1)),
IF($L$4=Database!$A$9,
_xlfn.FORECAST.LINEAR(K17,
INDEX('DS2025'!$W$5:$W$15,MATCH(K17,'DS2025'!$V$5:$V$15,1)):
INDEX('DS2025'!$W$5:$W$15,MATCH(K17,'DS2025'!$V$5:$V$15,1)+1),
INDEX('DS2025'!$V$5:$V$15,MATCH(K17,'DS2025'!$V$5:$V$15,1)):
INDEX('DS2025'!$V$5:$V$15,MATCH(K17,'DS2025'!$V$5:$V$15,1)+1)),
IF($L$4=Database!$A$10,
_xlfn.FORECAST.LINEAR(K17,
INDEX('DS2025'!$Z$5:$Z$15,MATCH(K17,'DS2025'!$Y$5:$Y$15,1)):
INDEX('DS2025'!$Z$5:$Z$15,MATCH(K17,'DS2025'!$Y$5:$Y$15,1)+1),
INDEX('DS2025'!$Y$5:$Y$15,MATCH(K17,'DS2025'!$Y$5:$Y$15,1)):
INDEX('DS2025'!$Y$5:$Y$15,MATCH(K17,'DS2025'!$Y$5:$Y$15,1)+1)),
IF($L$4=Database!$A$11,
_xlfn.FORECAST.LINEAR(
K17,
INDEX('DS2025'!$B$21:$B$35,MATCH(K17,'DS2025'!$A$21:$A$35,1)):
INDEX('DS2025'!$B$21:$B$35,MATCH(K17,'DS2025'!$A$21:$A$35,1)+1),
INDEX('DS2025'!$A$21:$A$35,MATCH(K17,'DS2025'!$A$21:$A$35,1)):
INDEX('DS2025'!$A$21:$A$35,MATCH(K17,'DS2025'!$A$21:$A$35,1)+1)),
IF($L$4=Database!$A$12,
_xlfn.FORECAST.LINEAR(
K17,
INDEX('DS2025'!$E$21:$E$35,MATCH(K17,'DS2025'!$D$21:$D$35,1)):
INDEX('DS2025'!$E$21:$E$35,MATCH(K17,'DS2025'!$D$21:$D$35,1)+1),
INDEX('DS2025'!$D$21:$D$35,MATCH(K17,'DS2025'!$D$21:$D$35,1)):
INDEX('DS2025'!$D$21:$D$35,MATCH(K17,'DS2025'!$D$21:$D$35,1)+1)),
IF($L$4=Database!$A$13,
_xlfn.FORECAST.LINEAR(
K17,
INDEX('DS2025'!$H$21:$H$35,MATCH(K17,'DS2025'!$G$21:$G$35,1)):
INDEX('DS2025'!$H$21:$H$35,MATCH(K17,'DS2025'!$G$21:$G$35,1)+1),
INDEX('DS2025'!$G$21:$G$35,MATCH(K17,'DS2025'!$G$21:$G$35,1)):
INDEX('DS2025'!$G$21:$G$35,MATCH(K17,'DS2025'!$G$21:$G$35,1)+1)),
IF($L$4=Database!$A$14,
_xlfn.FORECAST.LINEAR(
K17,
INDEX('DS2025'!$K$21:$K$35,MATCH(K17,'DS2025'!$J$21:$J$35,1)):
INDEX('DS2025'!$K$21:$K$35,MATCH(K17,'DS2025'!$J$21:$J$35,1)+1),
INDEX('DS2025'!$J$21:$J$35,MATCH(K17,'DS2025'!$J$21:$J$35,1)):
INDEX('DS2025'!$J$21:$J$35,MATCH(K17,'DS2025'!$J$21:$J$35,1)+1)),
IF($L$4=Database!$A$15,
_xlfn.FORECAST.LINEAR(
K17,
INDEX('DS2025'!$N$21:$N$35,MATCH(K17,'DS2025'!$M$21:$M$35,1)):
INDEX('DS2025'!$N$21:$N$35,MATCH(K17,'DS2025'!$M$21:$M$35,1)+1),
INDEX('DS2025'!$M$21:$M$35,MATCH(K17,'DS2025'!$M$21:$M$35,1)):
INDEX('DS2025'!$M$21:$M$35,MATCH(K17,'DS2025'!$M$21:$M$35,1)+1)),
IF($L$4=Database!$A$16,
_xlfn.FORECAST.LINEAR(
K17,
INDEX('DS2025'!$Q$21:$Q$35,MATCH(K17,'DS2025'!$P$21:$P$35,1)):
INDEX('DS2025'!$Q$21:$Q$35,MATCH(K17,'DS2025'!$P$21:$P$35,1)+1),
INDEX('DS2025'!$P$21:$P$35,MATCH(K17,'DS2025'!$P$21:$P$35,1)):
INDEX('DS2025'!$P$21:$P$35,MATCH(K17,'DS2025'!$P$21:$P$35,1)+1)),
IF($L$4=Database!$A$17,
_xlfn.FORECAST.LINEAR(
K17,
INDEX('DS2025'!$T$21:$T$35,MATCH(K17,'DS2025'!$S$21:$S$35,1)):
INDEX('DS2025'!$T$21:$T$35,MATCH(K17,'DS2025'!$S$21:$S$35,1)+1),
INDEX('DS2025'!$S$21:$S$35,MATCH(K17,'DS2025'!$S$21:$S$35,1)):
INDEX('DS2025'!$S$21:$S$35,MATCH(K17,'DS2025'!$S$21:$S$35,1)+1)),
IF($L$4=Database!$A$18,
_xlfn.FORECAST.LINEAR(
K17,
INDEX('DS2025'!$W$21:$W$35,MATCH(K17,'DS2025'!$V$21:$V$35,1)):
INDEX('DS2025'!$W$21:$W$35,MATCH(K17,'DS2025'!$V$21:$V$35,1)+1),
INDEX('DS2025'!$V$21:$V$35,MATCH(K17,'DS2025'!$V$21:$V$35,1)):
INDEX('DS2025'!$V$21:$V$35,MATCH(K17,'DS2025'!$V$21:$V$35,1)+1)),
IF($L$4=Database!$A$19,
_xlfn.FORECAST.LINEAR(
K17,
INDEX('DS2025'!$Z$21:$Z$35,MATCH(K17,'DS2025'!$Y$21:$Y$35,1)):
INDEX('DS2025'!$Z$21:$Z$35,MATCH(K17,'DS2025'!$Y$21:$Y$35,1)+1),
INDEX('DS2025'!$Y$21:$Y$35,MATCH(K17,'DS2025'!$Y$21:$Y$35,1)):
INDEX('DS2025'!$Y$21:$Y$35,MATCH(K17,'DS2025'!$Y$21:$Y$35,1)+1)),
IF($L$4=Database!$A$20,
_xlfn.FORECAST.LINEAR(
K17,
INDEX('DS2025'!$AC$21:$AC$35,MATCH(K17,'DS2025'!$AB$21:$AB$35,1)):
INDEX('DS2025'!$AC$21:$AC$35,MATCH(K17,'DS2025'!$AB$21:$AB$35,1)+1),
INDEX('DS2025'!$AB$21:$AB$35,MATCH(K17,'DS2025'!$AB$21:$AB$35,1)):
INDEX('DS2025'!$AB$21:$AB$35,MATCH(K17,'DS2025'!$AB$21:$AB$35,1)+1))
)))))))))))))))))))</f>
        <v>-0.36135272945410912</v>
      </c>
      <c r="M17" s="98">
        <f t="shared" si="3"/>
        <v>119.60864727054589</v>
      </c>
      <c r="N17" s="369">
        <f>'Data 110 C'!F18</f>
        <v>118.054</v>
      </c>
      <c r="O17" s="98">
        <f>IF($O$4=Database!$A$2,
_xlfn.FORECAST.LINEAR(N17,
INDEX('DS2025'!$B$5:$B$15,MATCH(N17,'DS2025'!$A$5:$A$15,1)):
INDEX('DS2025'!$B$5:$B$15,MATCH(N17,'DS2025'!$A$5:$A$15,1)+1),
INDEX('DS2025'!$A$5:$A$15,MATCH(N17,'DS2025'!$A$5:$A$15,1)):
INDEX('DS2025'!$A$5:$A$15,MATCH(N17,'DS2025'!$A$5:$A$15,1)+1)),
IF($O$4=Database!$A$3,
_xlfn.FORECAST.LINEAR(N17,
INDEX('DS2025'!$E$5:$E$15,MATCH(N17,'DS2025'!$D$5:$D$15,1)):
INDEX('DS2025'!$E$5:$E$15,MATCH(N17,'DS2025'!$D$5:$D$15,1)+1),
INDEX('DS2025'!$D$5:$D$15,MATCH(N17,'DS2025'!$D$5:$D$15,1)):
INDEX('DS2025'!$D$5:$D$15,MATCH(N17,'DS2025'!$D$5:$D$15,1)+1)),
IF($O$4=Database!$A$4,
_xlfn.FORECAST.LINEAR(N17,
INDEX('DS2025'!$H$5:$H$15,MATCH(N17,'DS2025'!$G$5:$G$15,1)):
INDEX('DS2025'!$H$5:$H$15,MATCH(N17,'DS2025'!$G$5:$G$15,1)+1),
INDEX('DS2025'!$G$5:$G$15,MATCH(N17,'DS2025'!$G$5:$G$15,1)):
INDEX('DS2025'!$G$5:$G$15,MATCH(N17,'DS2025'!$G$5:$G$15,1)+1)),
IF($O$4=Database!$A$5,
_xlfn.FORECAST.LINEAR(N17,
INDEX('DS2025'!$K$5:$K$15,MATCH(N17,'DS2025'!$J$5:$J$15,1)):
INDEX('DS2025'!$K$5:$K$15,MATCH(N17,'DS2025'!$J$5:$J$15,1)+1),
INDEX('DS2025'!$J$5:$J$15,MATCH(N17,'DS2025'!$J$5:$J$15,1)):
INDEX('DS2025'!$J$5:$J$15,MATCH(N17,'DS2025'!$J$5:$J$15,1)+1)),
IF($O$4=Database!$A$6,
_xlfn.FORECAST.LINEAR(N17,
INDEX('DS2025'!$N$5:$N$15,MATCH(N17,'DS2025'!$M$5:$M$15,1)):
INDEX('DS2025'!$N$5:$N$15,MATCH(N17,'DS2025'!$M$5:$M$15,1)+1),
INDEX('DS2025'!$M$5:$M$15,MATCH(N17,'DS2025'!$M$5:$M$15,1)):
INDEX('DS2025'!$M$5:$M$15,MATCH(N17,'DS2025'!$M$5:$M$15,1)+1)),
IF($O$4=Database!$A$7,
_xlfn.FORECAST.LINEAR(N17,
INDEX('DS2025'!$Q$5:$Q$15,MATCH(N17,'DS2025'!$P$5:$P$15,1)):
INDEX('DS2025'!$Q$5:$Q$15,MATCH(N17,'DS2025'!$P$5:$P$15,1)+1),
INDEX('DS2025'!$P$5:$P$15,MATCH(N17,'DS2025'!$P$5:$P$15,1)):
INDEX('DS2025'!$P$5:$P$15,MATCH(N17,'DS2025'!$P$5:$P$15,1)+1)),
IF($O$4=Database!$A$8,
_xlfn.FORECAST.LINEAR(N17,
INDEX('DS2025'!$T$5:$T$15,MATCH(N17,'DS2025'!$S$5:$S$15,1)):
INDEX('DS2025'!$T$5:$T$15,MATCH(N17,'DS2025'!$S$5:$S$15,1)+1),
INDEX('DS2025'!$S$5:$S$15,MATCH(N17,'DS2025'!$S$5:$S$15,1)):
INDEX('DS2025'!$S$5:$S$15,MATCH(N17,'DS2025'!$S$5:$S$15,1)+1)),
IF($O$4=Database!$A$9,
_xlfn.FORECAST.LINEAR(N17,
INDEX('DS2025'!$W$5:$W$15,MATCH(N17,'DS2025'!$V$5:$V$15,1)):
INDEX('DS2025'!$W$5:$W$15,MATCH(N17,'DS2025'!$V$5:$V$15,1)+1),
INDEX('DS2025'!$V$5:$V$15,MATCH(N17,'DS2025'!$V$5:$V$15,1)):
INDEX('DS2025'!$V$5:$V$15,MATCH(N17,'DS2025'!$V$5:$V$15,1)+1)),
IF($O$4=Database!$A$10,
_xlfn.FORECAST.LINEAR(N17,
INDEX('DS2025'!$Z$5:$Z$15,MATCH(N17,'DS2025'!$Y$5:$Y$15,1)):
INDEX('DS2025'!$Z$5:$Z$15,MATCH(N17,'DS2025'!$Y$5:$Y$15,1)+1),
INDEX('DS2025'!$Y$5:$Y$15,MATCH(N17,'DS2025'!$Y$5:$Y$15,1)):
INDEX('DS2025'!$Y$5:$Y$15,MATCH(N17,'DS2025'!$Y$5:$Y$15,1)+1)),
IF($O$4=Database!$A$11,
_xlfn.FORECAST.LINEAR(
N17,
INDEX('DS2025'!$B$21:$B$35,MATCH(N17,'DS2025'!$A$21:$A$35,1)):
INDEX('DS2025'!$B$21:$B$35,MATCH(N17,'DS2025'!$A$21:$A$35,1)+1),
INDEX('DS2025'!$A$21:$A$35,MATCH(N17,'DS2025'!$A$21:$A$35,1)):
INDEX('DS2025'!$A$21:$A$35,MATCH(N17,'DS2025'!$A$21:$A$35,1)+1)),
IF($O$4=Database!$A$12,
_xlfn.FORECAST.LINEAR(
N17,
INDEX('DS2025'!$E$21:$E$35,MATCH(N17,'DS2025'!$D$21:$D$35,1)):
INDEX('DS2025'!$E$21:$E$35,MATCH(N17,'DS2025'!$D$21:$D$35,1)+1),
INDEX('DS2025'!$D$21:$D$35,MATCH(N17,'DS2025'!$D$21:$D$35,1)):
INDEX('DS2025'!$D$21:$D$35,MATCH(N17,'DS2025'!$D$21:$D$35,1)+1)),
IF($O$4=Database!$A$13,
_xlfn.FORECAST.LINEAR(
N17,
INDEX('DS2025'!$H$21:$H$35,MATCH(N17,'DS2025'!$G$21:$G$35,1)):
INDEX('DS2025'!$H$21:$H$35,MATCH(N17,'DS2025'!$G$21:$G$35,1)+1),
INDEX('DS2025'!$G$21:$G$35,MATCH(N17,'DS2025'!$G$21:$G$35,1)):
INDEX('DS2025'!$G$21:$G$35,MATCH(N17,'DS2025'!$G$21:$G$35,1)+1)),
IF($O$4=Database!$A$14,
_xlfn.FORECAST.LINEAR(
N17,
INDEX('DS2025'!$K$21:$K$35,MATCH(N17,'DS2025'!$J$21:$J$35,1)):
INDEX('DS2025'!$K$21:$K$35,MATCH(N17,'DS2025'!$J$21:$J$35,1)+1),
INDEX('DS2025'!$J$21:$J$35,MATCH(N17,'DS2025'!$J$21:$J$35,1)):
INDEX('DS2025'!$J$21:$J$35,MATCH(N17,'DS2025'!$J$21:$J$35,1)+1)),
IF($O$4=Database!$A$15,
_xlfn.FORECAST.LINEAR(
N17,
INDEX('DS2025'!$N$21:$N$35,MATCH(N17,'DS2025'!$M$21:$M$35,1)):
INDEX('DS2025'!$N$21:$N$35,MATCH(N17,'DS2025'!$M$21:$M$35,1)+1),
INDEX('DS2025'!$M$21:$M$35,MATCH(N17,'DS2025'!$M$21:$M$35,1)):
INDEX('DS2025'!$M$21:$M$35,MATCH(N17,'DS2025'!$M$21:$M$35,1)+1)),
IF($O$4=Database!$A$16,
_xlfn.FORECAST.LINEAR(
N17,
INDEX('DS2025'!$Q$21:$Q$35,MATCH(N17,'DS2025'!$P$21:$P$35,1)):
INDEX('DS2025'!$Q$21:$Q$35,MATCH(N17,'DS2025'!$P$21:$P$35,1)+1),
INDEX('DS2025'!$P$21:$P$35,MATCH(N17,'DS2025'!$P$21:$P$35,1)):
INDEX('DS2025'!$P$21:$P$35,MATCH(N17,'DS2025'!$P$21:$P$35,1)+1)),
IF($O$4=Database!$A$17,
_xlfn.FORECAST.LINEAR(
N17,
INDEX('DS2025'!$T$21:$T$35,MATCH(N17,'DS2025'!$S$21:$S$35,1)):
INDEX('DS2025'!$T$21:$T$35,MATCH(N17,'DS2025'!$S$21:$S$35,1)+1),
INDEX('DS2025'!$S$21:$S$35,MATCH(N17,'DS2025'!$S$21:$S$35,1)):
INDEX('DS2025'!$S$21:$S$35,MATCH(N17,'DS2025'!$S$21:$S$35,1)+1)),
IF($O$4=Database!$A$18,
_xlfn.FORECAST.LINEAR(
N17,
INDEX('DS2025'!$W$21:$W$35,MATCH(N17,'DS2025'!$V$21:$V$35,1)):
INDEX('DS2025'!$W$21:$W$35,MATCH(N17,'DS2025'!$V$21:$V$35,1)+1),
INDEX('DS2025'!$V$21:$V$35,MATCH(N17,'DS2025'!$V$21:$V$35,1)):
INDEX('DS2025'!$V$21:$V$35,MATCH(N17,'DS2025'!$V$21:$V$35,1)+1)),
IF($O$4=Database!$A$19,
_xlfn.FORECAST.LINEAR(
N17,
INDEX('DS2025'!$Z$21:$Z$35,MATCH(N17,'DS2025'!$Y$21:$Y$35,1)):
INDEX('DS2025'!$Z$21:$Z$35,MATCH(N17,'DS2025'!$Y$21:$Y$35,1)+1),
INDEX('DS2025'!$Y$21:$Y$35,MATCH(N17,'DS2025'!$Y$21:$Y$35,1)):
INDEX('DS2025'!$Y$21:$Y$35,MATCH(N17,'DS2025'!$Y$21:$Y$35,1)+1)),
IF($O$4=Database!$A$20,
_xlfn.FORECAST.LINEAR(
N17,
INDEX('DS2025'!$AC$21:$AC$35,MATCH(N17,'DS2025'!$AB$21:$AB$35,1)):
INDEX('DS2025'!$AC$21:$AC$35,MATCH(N17,'DS2025'!$AB$21:$AB$35,1)+1),
INDEX('DS2025'!$AB$21:$AB$35,MATCH(N17,'DS2025'!$AB$21:$AB$35,1)):
INDEX('DS2025'!$AB$21:$AB$35,MATCH(N17,'DS2025'!$AB$21:$AB$35,1)+1))
)))))))))))))))))))</f>
        <v>-0.3611228554289142</v>
      </c>
      <c r="P17" s="371">
        <f t="shared" si="4"/>
        <v>117.69287714457109</v>
      </c>
      <c r="Q17" s="369">
        <f>'Data 110 C'!G18</f>
        <v>119.75700000000001</v>
      </c>
      <c r="R17" s="98">
        <f>IF($R$4=Database!$A$2,
_xlfn.FORECAST.LINEAR(Q17,
INDEX('DS2025'!$B$5:$B$15,MATCH(Q17,'DS2025'!$A$5:$A$15,1)):
INDEX('DS2025'!$B$5:$B$15,MATCH(Q17,'DS2025'!$A$5:$A$15,1)+1),
INDEX('DS2025'!$A$5:$A$15,MATCH(Q17,'DS2025'!$A$5:$A$15,1)):
INDEX('DS2025'!$A$5:$A$15,MATCH(Q17,'DS2025'!$A$5:$A$15,1)+1)),
IF($R$4=Database!$A$3,
_xlfn.FORECAST.LINEAR(Q17,
INDEX('DS2025'!$E$5:$E$15,MATCH(Q17,'DS2025'!$D$5:$D$15,1)):
INDEX('DS2025'!$E$5:$E$15,MATCH(Q17,'DS2025'!$D$5:$D$15,1)+1),
INDEX('DS2025'!$D$5:$D$15,MATCH(Q17,'DS2025'!$D$5:$D$15,1)):
INDEX('DS2025'!$D$5:$D$15,MATCH(Q17,'DS2025'!$D$5:$D$15,1)+1)),
IF($R$4=Database!$A$4,
_xlfn.FORECAST.LINEAR(Q17,
INDEX('DS2025'!$H$5:$H$15,MATCH(Q17,'DS2025'!$G$5:$G$15,1)):
INDEX('DS2025'!$H$5:$H$15,MATCH(Q17,'DS2025'!$G$5:$G$15,1)+1),
INDEX('DS2025'!$G$5:$G$15,MATCH(Q17,'DS2025'!$G$5:$G$15,1)):
INDEX('DS2025'!$G$5:$G$15,MATCH(Q17,'DS2025'!$G$5:$G$15,1)+1)),
IF($R$4=Database!$A$5,
_xlfn.FORECAST.LINEAR(Q17,
INDEX('DS2025'!$K$5:$K$15,MATCH(Q17,'DS2025'!$J$5:$J$15,1)):
INDEX('DS2025'!$K$5:$K$15,MATCH(Q17,'DS2025'!$J$5:$J$15,1)+1),
INDEX('DS2025'!$J$5:$J$15,MATCH(Q17,'DS2025'!$J$5:$J$15,1)):
INDEX('DS2025'!$J$5:$J$15,MATCH(Q17,'DS2025'!$J$5:$J$15,1)+1)),
IF($R$4=Database!$A$6,
_xlfn.FORECAST.LINEAR(Q17,
INDEX('DS2025'!$N$5:$N$15,MATCH(Q17,'DS2025'!$M$5:$M$15,1)):
INDEX('DS2025'!$N$5:$N$15,MATCH(Q17,'DS2025'!$M$5:$M$15,1)+1),
INDEX('DS2025'!$M$5:$M$15,MATCH(Q17,'DS2025'!$M$5:$M$15,1)):
INDEX('DS2025'!$M$5:$M$15,MATCH(Q17,'DS2025'!$M$5:$M$15,1)+1)),
IF($R$4=Database!$A$7,
_xlfn.FORECAST.LINEAR(Q17,
INDEX('DS2025'!$Q$5:$Q$15,MATCH(Q17,'DS2025'!$P$5:$P$15,1)):
INDEX('DS2025'!$Q$5:$Q$15,MATCH(Q17,'DS2025'!$P$5:$P$15,1)+1),
INDEX('DS2025'!$P$5:$P$15,MATCH(Q17,'DS2025'!$P$5:$P$15,1)):
INDEX('DS2025'!$P$5:$P$15,MATCH(Q17,'DS2025'!$P$5:$P$15,1)+1)),
IF($R$4=Database!$A$8,
_xlfn.FORECAST.LINEAR(Q17,
INDEX('DS2025'!$T$5:$T$15,MATCH(Q17,'DS2025'!$S$5:$S$15,1)):
INDEX('DS2025'!$T$5:$T$15,MATCH(Q17,'DS2025'!$S$5:$S$15,1)+1),
INDEX('DS2025'!$S$5:$S$15,MATCH(Q17,'DS2025'!$S$5:$S$15,1)):
INDEX('DS2025'!$S$5:$S$15,MATCH(Q17,'DS2025'!$S$5:$S$15,1)+1)),
IF($R$4=Database!$A$9,
_xlfn.FORECAST.LINEAR(Q17,
INDEX('DS2025'!$W$5:$W$15,MATCH(Q17,'DS2025'!$V$5:$V$15,1)):
INDEX('DS2025'!$W$5:$W$15,MATCH(Q17,'DS2025'!$V$5:$V$15,1)+1),
INDEX('DS2025'!$V$5:$V$15,MATCH(Q17,'DS2025'!$V$5:$V$15,1)):
INDEX('DS2025'!$V$5:$V$15,MATCH(Q17,'DS2025'!$V$5:$V$15,1)+1)),
IF($R$4=Database!$A$10,
_xlfn.FORECAST.LINEAR(Q17,
INDEX('DS2025'!$Z$5:$Z$15,MATCH(Q17,'DS2025'!$Y$5:$Y$15,1)):
INDEX('DS2025'!$Z$5:$Z$15,MATCH(Q17,'DS2025'!$Y$5:$Y$15,1)+1),
INDEX('DS2025'!$Y$5:$Y$15,MATCH(Q17,'DS2025'!$Y$5:$Y$15,1)):
INDEX('DS2025'!$Y$5:$Y$15,MATCH(Q17,'DS2025'!$Y$5:$Y$15,1)+1)),
IF($R$4=Database!$A$11,
_xlfn.FORECAST.LINEAR(
Q17,
INDEX('DS2025'!$B$21:$B$35,MATCH(Q17,'DS2025'!$A$21:$A$35,1)):
INDEX('DS2025'!$B$21:$B$35,MATCH(Q17,'DS2025'!$A$21:$A$35,1)+1),
INDEX('DS2025'!$A$21:$A$35,MATCH(Q17,'DS2025'!$A$21:$A$35,1)):
INDEX('DS2025'!$A$21:$A$35,MATCH(Q17,'DS2025'!$A$21:$A$35,1)+1)),
IF($R$4=Database!$A$12,
_xlfn.FORECAST.LINEAR(
Q17,
INDEX('DS2025'!$E$21:$E$35,MATCH(Q17,'DS2025'!$D$21:$D$35,1)):
INDEX('DS2025'!$E$21:$E$35,MATCH(Q17,'DS2025'!$D$21:$D$35,1)+1),
INDEX('DS2025'!$D$21:$D$35,MATCH(Q17,'DS2025'!$D$21:$D$35,1)):
INDEX('DS2025'!$D$21:$D$35,MATCH(Q17,'DS2025'!$D$21:$D$35,1)+1)),
IF($R$4=Database!$A$13,
_xlfn.FORECAST.LINEAR(
Q17,
INDEX('DS2025'!$H$21:$H$35,MATCH(Q17,'DS2025'!$G$21:$G$35,1)):
INDEX('DS2025'!$H$21:$H$35,MATCH(Q17,'DS2025'!$G$21:$G$35,1)+1),
INDEX('DS2025'!$G$21:$G$35,MATCH(Q17,'DS2025'!$G$21:$G$35,1)):
INDEX('DS2025'!$G$21:$G$35,MATCH(Q17,'DS2025'!$G$21:$G$35,1)+1)),
IF($R$4=Database!$A$14,
_xlfn.FORECAST.LINEAR(
Q17,
INDEX('DS2025'!$K$21:$K$35,MATCH(Q17,'DS2025'!$J$21:$J$35,1)):
INDEX('DS2025'!$K$21:$K$35,MATCH(Q17,'DS2025'!$J$21:$J$35,1)+1),
INDEX('DS2025'!$J$21:$J$35,MATCH(Q17,'DS2025'!$J$21:$J$35,1)):
INDEX('DS2025'!$J$21:$J$35,MATCH(Q17,'DS2025'!$J$21:$J$35,1)+1)),
IF($R$4=Database!$A$15,
_xlfn.FORECAST.LINEAR(
Q17,
INDEX('DS2025'!$N$21:$N$35,MATCH(Q17,'DS2025'!$M$21:$M$35,1)):
INDEX('DS2025'!$N$21:$N$35,MATCH(Q17,'DS2025'!$M$21:$M$35,1)+1),
INDEX('DS2025'!$M$21:$M$35,MATCH(Q17,'DS2025'!$M$21:$M$35,1)):
INDEX('DS2025'!$M$21:$M$35,MATCH(Q17,'DS2025'!$M$21:$M$35,1)+1)),
IF($R$4=Database!$A$16,
_xlfn.FORECAST.LINEAR(
Q17,
INDEX('DS2025'!$Q$21:$Q$35,MATCH(Q17,'DS2025'!$P$21:$P$35,1)):
INDEX('DS2025'!$Q$21:$Q$35,MATCH(Q17,'DS2025'!$P$21:$P$35,1)+1),
INDEX('DS2025'!$P$21:$P$35,MATCH(Q17,'DS2025'!$P$21:$P$35,1)):
INDEX('DS2025'!$P$21:$P$35,MATCH(Q17,'DS2025'!$P$21:$P$35,1)+1)),
IF($R$4=Database!$A$17,
_xlfn.FORECAST.LINEAR(
Q17,
INDEX('DS2025'!$T$21:$T$35,MATCH(Q17,'DS2025'!$S$21:$S$35,1)):
INDEX('DS2025'!$T$21:$T$35,MATCH(Q17,'DS2025'!$S$21:$S$35,1)+1),
INDEX('DS2025'!$S$21:$S$35,MATCH(Q17,'DS2025'!$S$21:$S$35,1)):
INDEX('DS2025'!$S$21:$S$35,MATCH(Q17,'DS2025'!$S$21:$S$35,1)+1)),
IF($R$4=Database!$A$18,
_xlfn.FORECAST.LINEAR(
Q17,
INDEX('DS2025'!$W$21:$W$35,MATCH(Q17,'DS2025'!$V$21:$V$35,1)):
INDEX('DS2025'!$W$21:$W$35,MATCH(Q17,'DS2025'!$V$21:$V$35,1)+1),
INDEX('DS2025'!$V$21:$V$35,MATCH(Q17,'DS2025'!$V$21:$V$35,1)):
INDEX('DS2025'!$V$21:$V$35,MATCH(Q17,'DS2025'!$V$21:$V$35,1)+1)),
IF($R$4=Database!$A$19,
_xlfn.FORECAST.LINEAR(
Q17,
INDEX('DS2025'!$Z$21:$Z$35,MATCH(Q17,'DS2025'!$Y$21:$Y$35,1)):
INDEX('DS2025'!$Z$21:$Z$35,MATCH(Q17,'DS2025'!$Y$21:$Y$35,1)+1),
INDEX('DS2025'!$Y$21:$Y$35,MATCH(Q17,'DS2025'!$Y$21:$Y$35,1)):
INDEX('DS2025'!$Y$21:$Y$35,MATCH(Q17,'DS2025'!$Y$21:$Y$35,1)+1)),
IF($R$4=Database!$A$20,
_xlfn.FORECAST.LINEAR(
Q17,
INDEX('DS2025'!$AC$21:$AC$35,MATCH(Q17,'DS2025'!$AB$21:$AB$35,1)):
INDEX('DS2025'!$AC$21:$AC$35,MATCH(Q17,'DS2025'!$AB$21:$AB$35,1)+1),
INDEX('DS2025'!$AB$21:$AB$35,MATCH(Q17,'DS2025'!$AB$21:$AB$35,1)):
INDEX('DS2025'!$AB$21:$AB$35,MATCH(Q17,'DS2025'!$AB$21:$AB$35,1)+1))
)))))))))))))))))))</f>
        <v>-0.36132717456508695</v>
      </c>
      <c r="S17" s="370">
        <f t="shared" si="5"/>
        <v>119.39567282543491</v>
      </c>
      <c r="T17" s="369">
        <f>'Data 110 C'!H18</f>
        <v>117.247</v>
      </c>
      <c r="U17" s="98">
        <f>IF($U$4=Database!$A$2,
_xlfn.FORECAST.LINEAR(T17,
INDEX('DS2025'!$B$5:$B$15,MATCH(T17,'DS2025'!$A$5:$A$15,1)):
INDEX('DS2025'!$B$5:$B$15,MATCH(T17,'DS2025'!$A$5:$A$15,1)+1),
INDEX('DS2025'!$A$5:$A$15,MATCH(T17,'DS2025'!$A$5:$A$15,1)):
INDEX('DS2025'!$A$5:$A$15,MATCH(T17,'DS2025'!$A$5:$A$15,1)+1)),
IF($U$4=Database!$A$3,
_xlfn.FORECAST.LINEAR(T17,
INDEX('DS2025'!$E$5:$E$15,MATCH(T17,'DS2025'!$D$5:$D$15,1)):
INDEX('DS2025'!$E$5:$E$15,MATCH(T17,'DS2025'!$D$5:$D$15,1)+1),
INDEX('DS2025'!$D$5:$D$15,MATCH(T17,'DS2025'!$D$5:$D$15,1)):
INDEX('DS2025'!$D$5:$D$15,MATCH(T17,'DS2025'!$D$5:$D$15,1)+1)),
IF($U$4=Database!$A$4,
_xlfn.FORECAST.LINEAR(T17,
INDEX('DS2025'!$H$5:$H$15,MATCH(T17,'DS2025'!$G$5:$G$15,1)):
INDEX('DS2025'!$H$5:$H$15,MATCH(T17,'DS2025'!$G$5:$G$15,1)+1),
INDEX('DS2025'!$G$5:$G$15,MATCH(T17,'DS2025'!$G$5:$G$15,1)):
INDEX('DS2025'!$G$5:$G$15,MATCH(T17,'DS2025'!$G$5:$G$15,1)+1)),
IF($U$4=Database!$A$5,
_xlfn.FORECAST.LINEAR(T17,
INDEX('DS2025'!$K$5:$K$15,MATCH(T17,'DS2025'!$J$5:$J$15,1)):
INDEX('DS2025'!$K$5:$K$15,MATCH(T17,'DS2025'!$J$5:$J$15,1)+1),
INDEX('DS2025'!$J$5:$J$15,MATCH(T17,'DS2025'!$J$5:$J$15,1)):
INDEX('DS2025'!$J$5:$J$15,MATCH(T17,'DS2025'!$J$5:$J$15,1)+1)),
IF($U$4=Database!$A$6,
_xlfn.FORECAST.LINEAR(T17,
INDEX('DS2025'!$N$5:$N$15,MATCH(T17,'DS2025'!$M$5:$M$15,1)):
INDEX('DS2025'!$N$5:$N$15,MATCH(T17,'DS2025'!$M$5:$M$15,1)+1),
INDEX('DS2025'!$M$5:$M$15,MATCH(T17,'DS2025'!$M$5:$M$15,1)):
INDEX('DS2025'!$M$5:$M$15,MATCH(T17,'DS2025'!$M$5:$M$15,1)+1)),
IF($U$4=Database!$A$7,
_xlfn.FORECAST.LINEAR(T17,
INDEX('DS2025'!$Q$5:$Q$15,MATCH(T17,'DS2025'!$P$5:$P$15,1)):
INDEX('DS2025'!$Q$5:$Q$15,MATCH(T17,'DS2025'!$P$5:$P$15,1)+1),
INDEX('DS2025'!$P$5:$P$15,MATCH(T17,'DS2025'!$P$5:$P$15,1)):
INDEX('DS2025'!$P$5:$P$15,MATCH(T17,'DS2025'!$P$5:$P$15,1)+1)),
IF($U$4=Database!$A$8,
_xlfn.FORECAST.LINEAR(T17,
INDEX('DS2025'!$T$5:$T$15,MATCH(T17,'DS2025'!$S$5:$S$15,1)):
INDEX('DS2025'!$T$5:$T$15,MATCH(T17,'DS2025'!$S$5:$S$15,1)+1),
INDEX('DS2025'!$S$5:$S$15,MATCH(T17,'DS2025'!$S$5:$S$15,1)):
INDEX('DS2025'!$S$5:$S$15,MATCH(T17,'DS2025'!$S$5:$S$15,1)+1)),
IF($U$4=Database!$A$9,
_xlfn.FORECAST.LINEAR(T17,
INDEX('DS2025'!$W$5:$W$15,MATCH(T17,'DS2025'!$V$5:$V$15,1)):
INDEX('DS2025'!$W$5:$W$15,MATCH(T17,'DS2025'!$V$5:$V$15,1)+1),
INDEX('DS2025'!$V$5:$V$15,MATCH(T17,'DS2025'!$V$5:$V$15,1)):
INDEX('DS2025'!$V$5:$V$15,MATCH(T17,'DS2025'!$V$5:$V$15,1)+1)),
IF($U$4=Database!$A$10,
_xlfn.FORECAST.LINEAR(T17,
INDEX('DS2025'!$Z$5:$Z$15,MATCH(T17,'DS2025'!$Y$5:$Y$15,1)):
INDEX('DS2025'!$Z$5:$Z$15,MATCH(T17,'DS2025'!$Y$5:$Y$15,1)+1),
INDEX('DS2025'!$Y$5:$Y$15,MATCH(T17,'DS2025'!$Y$5:$Y$15,1)):
INDEX('DS2025'!$Y$5:$Y$15,MATCH(T17,'DS2025'!$Y$5:$Y$15,1)+1)),
IF($U$4=Database!$A$11,
_xlfn.FORECAST.LINEAR(
T17,
INDEX('DS2025'!$B$21:$B$35,MATCH(T17,'DS2025'!$A$21:$A$35,1)):
INDEX('DS2025'!$B$21:$B$35,MATCH(T17,'DS2025'!$A$21:$A$35,1)+1),
INDEX('DS2025'!$A$21:$A$35,MATCH(T17,'DS2025'!$A$21:$A$35,1)):
INDEX('DS2025'!$A$21:$A$35,MATCH(T17,'DS2025'!$A$21:$A$35,1)+1)),
IF($U$4=Database!$A$12,
_xlfn.FORECAST.LINEAR(
T17,
INDEX('DS2025'!$E$21:$E$35,MATCH(T17,'DS2025'!$D$21:$D$35,1)):
INDEX('DS2025'!$E$21:$E$35,MATCH(T17,'DS2025'!$D$21:$D$35,1)+1),
INDEX('DS2025'!$D$21:$D$35,MATCH(T17,'DS2025'!$D$21:$D$35,1)):
INDEX('DS2025'!$D$21:$D$35,MATCH(T17,'DS2025'!$D$21:$D$35,1)+1)),
IF($U$4=Database!$A$13,
_xlfn.FORECAST.LINEAR(
T17,
INDEX('DS2025'!$H$21:$H$35,MATCH(T17,'DS2025'!$G$21:$G$35,1)):
INDEX('DS2025'!$H$21:$H$35,MATCH(T17,'DS2025'!$G$21:$G$35,1)+1),
INDEX('DS2025'!$G$21:$G$35,MATCH(T17,'DS2025'!$G$21:$G$35,1)):
INDEX('DS2025'!$G$21:$G$35,MATCH(T17,'DS2025'!$G$21:$G$35,1)+1)),
IF($U$4=Database!$A$14,
_xlfn.FORECAST.LINEAR(
T17,
INDEX('DS2025'!$K$21:$K$35,MATCH(T17,'DS2025'!$J$21:$J$35,1)):
INDEX('DS2025'!$K$21:$K$35,MATCH(T17,'DS2025'!$J$21:$J$35,1)+1),
INDEX('DS2025'!$J$21:$J$35,MATCH(T17,'DS2025'!$J$21:$J$35,1)):
INDEX('DS2025'!$J$21:$J$35,MATCH(T17,'DS2025'!$J$21:$J$35,1)+1)),
IF($U$4=Database!$A$15,
_xlfn.FORECAST.LINEAR(
T17,
INDEX('DS2025'!$N$21:$N$35,MATCH(T17,'DS2025'!$M$21:$M$35,1)):
INDEX('DS2025'!$N$21:$N$35,MATCH(T17,'DS2025'!$M$21:$M$35,1)+1),
INDEX('DS2025'!$M$21:$M$35,MATCH(T17,'DS2025'!$M$21:$M$35,1)):
INDEX('DS2025'!$M$21:$M$35,MATCH(T17,'DS2025'!$M$21:$M$35,1)+1)),
IF($U$4=Database!$A$16,
_xlfn.FORECAST.LINEAR(
T17,
INDEX('DS2025'!$Q$21:$Q$35,MATCH(T17,'DS2025'!$P$21:$P$35,1)):
INDEX('DS2025'!$Q$21:$Q$35,MATCH(T17,'DS2025'!$P$21:$P$35,1)+1),
INDEX('DS2025'!$P$21:$P$35,MATCH(T17,'DS2025'!$P$21:$P$35,1)):
INDEX('DS2025'!$P$21:$P$35,MATCH(T17,'DS2025'!$P$21:$P$35,1)+1)),
IF($U$4=Database!$A$17,
_xlfn.FORECAST.LINEAR(
T17,
INDEX('DS2025'!$T$21:$T$35,MATCH(T17,'DS2025'!$S$21:$S$35,1)):
INDEX('DS2025'!$T$21:$T$35,MATCH(T17,'DS2025'!$S$21:$S$35,1)+1),
INDEX('DS2025'!$S$21:$S$35,MATCH(T17,'DS2025'!$S$21:$S$35,1)):
INDEX('DS2025'!$S$21:$S$35,MATCH(T17,'DS2025'!$S$21:$S$35,1)+1)),
IF($U$4=Database!$A$18,
_xlfn.FORECAST.LINEAR(
T17,
INDEX('DS2025'!$W$21:$W$35,MATCH(T17,'DS2025'!$V$21:$V$35,1)):
INDEX('DS2025'!$W$21:$W$35,MATCH(T17,'DS2025'!$V$21:$V$35,1)+1),
INDEX('DS2025'!$V$21:$V$35,MATCH(T17,'DS2025'!$V$21:$V$35,1)):
INDEX('DS2025'!$V$21:$V$35,MATCH(T17,'DS2025'!$V$21:$V$35,1)+1)),
IF($U$4=Database!$A$19,
_xlfn.FORECAST.LINEAR(
T17,
INDEX('DS2025'!$Z$21:$Z$35,MATCH(T17,'DS2025'!$Y$21:$Y$35,1)):
INDEX('DS2025'!$Z$21:$Z$35,MATCH(T17,'DS2025'!$Y$21:$Y$35,1)+1),
INDEX('DS2025'!$Y$21:$Y$35,MATCH(T17,'DS2025'!$Y$21:$Y$35,1)):
INDEX('DS2025'!$Y$21:$Y$35,MATCH(T17,'DS2025'!$Y$21:$Y$35,1)+1)),
IF($U$4=Database!$A$20,
_xlfn.FORECAST.LINEAR(
T17,
INDEX('DS2025'!$AC$21:$AC$35,MATCH(T17,'DS2025'!$AB$21:$AB$35,1)):
INDEX('DS2025'!$AC$21:$AC$35,MATCH(T17,'DS2025'!$AB$21:$AB$35,1)+1),
INDEX('DS2025'!$AB$21:$AB$35,MATCH(T17,'DS2025'!$AB$21:$AB$35,1)):
INDEX('DS2025'!$AB$21:$AB$35,MATCH(T17,'DS2025'!$AB$21:$AB$35,1)+1))
)))))))))))))))))))</f>
        <v>-0.36102603479304135</v>
      </c>
      <c r="V17" s="370">
        <f t="shared" si="6"/>
        <v>116.88597396520696</v>
      </c>
      <c r="W17" s="369">
        <f>'Data 110 C'!I18</f>
        <v>118.367</v>
      </c>
      <c r="X17" s="98">
        <f>IF($X$4=Database!$A$2,
_xlfn.FORECAST.LINEAR(W17,
INDEX('DS2025'!$B$5:$B$15,MATCH(W17,'DS2025'!$A$5:$A$15,1)):
INDEX('DS2025'!$B$5:$B$15,MATCH(W17,'DS2025'!$A$5:$A$15,1)+1),
INDEX('DS2025'!$A$5:$A$15,MATCH(W17,'DS2025'!$A$5:$A$15,1)):
INDEX('DS2025'!$A$5:$A$15,MATCH(W17,'DS2025'!$A$5:$A$15,1)+1)),
IF($X$4=Database!$A$3,
_xlfn.FORECAST.LINEAR(W17,
INDEX('DS2025'!$E$5:$E$15,MATCH(W17,'DS2025'!$D$5:$D$15,1)):
INDEX('DS2025'!$E$5:$E$15,MATCH(W17,'DS2025'!$D$5:$D$15,1)+1),
INDEX('DS2025'!$D$5:$D$15,MATCH(W17,'DS2025'!$D$5:$D$15,1)):
INDEX('DS2025'!$D$5:$D$15,MATCH(W17,'DS2025'!$D$5:$D$15,1)+1)),
IF($X$4=Database!$A$4,
_xlfn.FORECAST.LINEAR(W17,
INDEX('DS2025'!$H$5:$H$15,MATCH(W17,'DS2025'!$G$5:$G$15,1)):
INDEX('DS2025'!$H$5:$H$15,MATCH(W17,'DS2025'!$G$5:$G$15,1)+1),
INDEX('DS2025'!$G$5:$G$15,MATCH(W17,'DS2025'!$G$5:$G$15,1)):
INDEX('DS2025'!$G$5:$G$15,MATCH(W17,'DS2025'!$G$5:$G$15,1)+1)),
IF($X$4=Database!$A$5,
_xlfn.FORECAST.LINEAR(W17,
INDEX('DS2025'!$K$5:$K$15,MATCH(W17,'DS2025'!$J$5:$J$15,1)):
INDEX('DS2025'!$K$5:$K$15,MATCH(W17,'DS2025'!$J$5:$J$15,1)+1),
INDEX('DS2025'!$J$5:$J$15,MATCH(W17,'DS2025'!$J$5:$J$15,1)):
INDEX('DS2025'!$J$5:$J$15,MATCH(W17,'DS2025'!$J$5:$J$15,1)+1)),
IF($X$4=Database!$A$6,
_xlfn.FORECAST.LINEAR(W17,
INDEX('DS2025'!$N$5:$N$15,MATCH(W17,'DS2025'!$M$5:$M$15,1)):
INDEX('DS2025'!$N$5:$N$15,MATCH(W17,'DS2025'!$M$5:$M$15,1)+1),
INDEX('DS2025'!$M$5:$M$15,MATCH(W17,'DS2025'!$M$5:$M$15,1)):
INDEX('DS2025'!$M$5:$M$15,MATCH(W17,'DS2025'!$M$5:$M$15,1)+1)),
IF($X$4=Database!$A$7,
_xlfn.FORECAST.LINEAR(W17,
INDEX('DS2025'!$Q$5:$Q$15,MATCH(W17,'DS2025'!$P$5:$P$15,1)):
INDEX('DS2025'!$Q$5:$Q$15,MATCH(W17,'DS2025'!$P$5:$P$15,1)+1),
INDEX('DS2025'!$P$5:$P$15,MATCH(W17,'DS2025'!$P$5:$P$15,1)):
INDEX('DS2025'!$P$5:$P$15,MATCH(W17,'DS2025'!$P$5:$P$15,1)+1)),
IF($X$4=Database!$A$8,
_xlfn.FORECAST.LINEAR(W17,
INDEX('DS2025'!$T$5:$T$15,MATCH(W17,'DS2025'!$S$5:$S$15,1)):
INDEX('DS2025'!$T$5:$T$15,MATCH(W17,'DS2025'!$S$5:$S$15,1)+1),
INDEX('DS2025'!$S$5:$S$15,MATCH(W17,'DS2025'!$S$5:$S$15,1)):
INDEX('DS2025'!$S$5:$S$15,MATCH(W17,'DS2025'!$S$5:$S$15,1)+1)),
IF($X$4=Database!$A$9,
_xlfn.FORECAST.LINEAR(W17,
INDEX('DS2025'!$W$5:$W$15,MATCH(W17,'DS2025'!$V$5:$V$15,1)):
INDEX('DS2025'!$W$5:$W$15,MATCH(W17,'DS2025'!$V$5:$V$15,1)+1),
INDEX('DS2025'!$V$5:$V$15,MATCH(W17,'DS2025'!$V$5:$V$15,1)):
INDEX('DS2025'!$V$5:$V$15,MATCH(W17,'DS2025'!$V$5:$V$15,1)+1)),
IF($X$4=Database!$A$10,
_xlfn.FORECAST.LINEAR(W17,
INDEX('DS2025'!$Z$5:$Z$15,MATCH(W17,'DS2025'!$Y$5:$Y$15,1)):
INDEX('DS2025'!$Z$5:$Z$15,MATCH(W17,'DS2025'!$Y$5:$Y$15,1)+1),
INDEX('DS2025'!$Y$5:$Y$15,MATCH(W17,'DS2025'!$Y$5:$Y$15,1)):
INDEX('DS2025'!$Y$5:$Y$15,MATCH(W17,'DS2025'!$Y$5:$Y$15,1)+1)),
IF($X$4=Database!$A$11,
_xlfn.FORECAST.LINEAR(
W17,
INDEX('DS2025'!$B$21:$B$35,MATCH(W17,'DS2025'!$A$21:$A$35,1)):
INDEX('DS2025'!$B$21:$B$35,MATCH(W17,'DS2025'!$A$21:$A$35,1)+1),
INDEX('DS2025'!$A$21:$A$35,MATCH(W17,'DS2025'!$A$21:$A$35,1)):
INDEX('DS2025'!$A$21:$A$35,MATCH(W17,'DS2025'!$A$21:$A$35,1)+1)),
IF($X$4=Database!$A$12,
_xlfn.FORECAST.LINEAR(
W17,
INDEX('DS2025'!$E$21:$E$35,MATCH(W17,'DS2025'!$D$21:$D$35,1)):
INDEX('DS2025'!$E$21:$E$35,MATCH(W17,'DS2025'!$D$21:$D$35,1)+1),
INDEX('DS2025'!$D$21:$D$35,MATCH(W17,'DS2025'!$D$21:$D$35,1)):
INDEX('DS2025'!$D$21:$D$35,MATCH(W17,'DS2025'!$D$21:$D$35,1)+1)),
IF($X$4=Database!$A$13,
_xlfn.FORECAST.LINEAR(
W17,
INDEX('DS2025'!$H$21:$H$35,MATCH(W17,'DS2025'!$G$21:$G$35,1)):
INDEX('DS2025'!$H$21:$H$35,MATCH(W17,'DS2025'!$G$21:$G$35,1)+1),
INDEX('DS2025'!$G$21:$G$35,MATCH(W17,'DS2025'!$G$21:$G$35,1)):
INDEX('DS2025'!$G$21:$G$35,MATCH(W17,'DS2025'!$G$21:$G$35,1)+1)),
IF($X$4=Database!$A$14,
_xlfn.FORECAST.LINEAR(
W17,
INDEX('DS2025'!$K$21:$K$35,MATCH(W17,'DS2025'!$J$21:$J$35,1)):
INDEX('DS2025'!$K$21:$K$35,MATCH(W17,'DS2025'!$J$21:$J$35,1)+1),
INDEX('DS2025'!$J$21:$J$35,MATCH(W17,'DS2025'!$J$21:$J$35,1)):
INDEX('DS2025'!$J$21:$J$35,MATCH(W17,'DS2025'!$J$21:$J$35,1)+1)),
IF($X$4=Database!$A$15,
_xlfn.FORECAST.LINEAR(
W17,
INDEX('DS2025'!$N$21:$N$35,MATCH(W17,'DS2025'!$M$21:$M$35,1)):
INDEX('DS2025'!$N$21:$N$35,MATCH(W17,'DS2025'!$M$21:$M$35,1)+1),
INDEX('DS2025'!$M$21:$M$35,MATCH(W17,'DS2025'!$M$21:$M$35,1)):
INDEX('DS2025'!$M$21:$M$35,MATCH(W17,'DS2025'!$M$21:$M$35,1)+1)),
IF($X$4=Database!$A$16,
_xlfn.FORECAST.LINEAR(
W17,
INDEX('DS2025'!$Q$21:$Q$35,MATCH(W17,'DS2025'!$P$21:$P$35,1)):
INDEX('DS2025'!$Q$21:$Q$35,MATCH(W17,'DS2025'!$P$21:$P$35,1)+1),
INDEX('DS2025'!$P$21:$P$35,MATCH(W17,'DS2025'!$P$21:$P$35,1)):
INDEX('DS2025'!$P$21:$P$35,MATCH(W17,'DS2025'!$P$21:$P$35,1)+1)),
IF($X$4=Database!$A$17,
_xlfn.FORECAST.LINEAR(
W17,
INDEX('DS2025'!$T$21:$T$35,MATCH(W17,'DS2025'!$S$21:$S$35,1)):
INDEX('DS2025'!$T$21:$T$35,MATCH(W17,'DS2025'!$S$21:$S$35,1)+1),
INDEX('DS2025'!$S$21:$S$35,MATCH(W17,'DS2025'!$S$21:$S$35,1)):
INDEX('DS2025'!$S$21:$S$35,MATCH(W17,'DS2025'!$S$21:$S$35,1)+1)),
IF($X$4=Database!$A$18,
_xlfn.FORECAST.LINEAR(
W17,
INDEX('DS2025'!$W$21:$W$35,MATCH(W17,'DS2025'!$V$21:$V$35,1)):
INDEX('DS2025'!$W$21:$W$35,MATCH(W17,'DS2025'!$V$21:$V$35,1)+1),
INDEX('DS2025'!$V$21:$V$35,MATCH(W17,'DS2025'!$V$21:$V$35,1)):
INDEX('DS2025'!$V$21:$V$35,MATCH(W17,'DS2025'!$V$21:$V$35,1)+1)),
IF($X$4=Database!$A$19,
_xlfn.FORECAST.LINEAR(
W17,
INDEX('DS2025'!$Z$21:$Z$35,MATCH(W17,'DS2025'!$Y$21:$Y$35,1)):
INDEX('DS2025'!$Z$21:$Z$35,MATCH(W17,'DS2025'!$Y$21:$Y$35,1)+1),
INDEX('DS2025'!$Y$21:$Y$35,MATCH(W17,'DS2025'!$Y$21:$Y$35,1)):
INDEX('DS2025'!$Y$21:$Y$35,MATCH(W17,'DS2025'!$Y$21:$Y$35,1)+1)),
IF($X$4=Database!$A$20,
_xlfn.FORECAST.LINEAR(
W17,
INDEX('DS2025'!$AC$21:$AC$35,MATCH(W17,'DS2025'!$AB$21:$AB$35,1)):
INDEX('DS2025'!$AC$21:$AC$35,MATCH(W17,'DS2025'!$AB$21:$AB$35,1)+1),
INDEX('DS2025'!$AB$21:$AB$35,MATCH(W17,'DS2025'!$AB$21:$AB$35,1)):
INDEX('DS2025'!$AB$21:$AB$35,MATCH(W17,'DS2025'!$AB$21:$AB$35,1)+1))
)))))))))))))))))))</f>
        <v>-0.3611604079184163</v>
      </c>
      <c r="Y17" s="370">
        <f t="shared" si="7"/>
        <v>118.00583959208159</v>
      </c>
      <c r="Z17" s="97">
        <f>'Data 110 C'!J18</f>
        <v>119.881</v>
      </c>
      <c r="AA17" s="98">
        <f>IF($AA$4=Database!$A$2,
_xlfn.FORECAST.LINEAR(Z17,
INDEX('DS2025'!$B$5:$B$15,MATCH(Z17,'DS2025'!$A$5:$A$15,1)):
INDEX('DS2025'!$B$5:$B$15,MATCH(Z17,'DS2025'!$A$5:$A$15,1)+1),
INDEX('DS2025'!$A$5:$A$15,MATCH(Z17,'DS2025'!$A$5:$A$15,1)):
INDEX('DS2025'!$A$5:$A$15,MATCH(Z17,'DS2025'!$A$5:$A$15,1)+1)),
IF($AA$4=Database!$A$3,
_xlfn.FORECAST.LINEAR(Z17,
INDEX('DS2025'!$E$5:$E$15,MATCH(Z17,'DS2025'!$D$5:$D$15,1)):
INDEX('DS2025'!$E$5:$E$15,MATCH(Z17,'DS2025'!$D$5:$D$15,1)+1),
INDEX('DS2025'!$D$5:$D$15,MATCH(Z17,'DS2025'!$D$5:$D$15,1)):
INDEX('DS2025'!$D$5:$D$15,MATCH(Z17,'DS2025'!$D$5:$D$15,1)+1)),
IF($AA$4=Database!$A$4,
_xlfn.FORECAST.LINEAR(Z17,
INDEX('DS2025'!$H$5:$H$15,MATCH(Z17,'DS2025'!$G$5:$G$15,1)):
INDEX('DS2025'!$H$5:$H$15,MATCH(Z17,'DS2025'!$G$5:$G$15,1)+1),
INDEX('DS2025'!$G$5:$G$15,MATCH(Z17,'DS2025'!$G$5:$G$15,1)):
INDEX('DS2025'!$G$5:$G$15,MATCH(Z17,'DS2025'!$G$5:$G$15,1)+1)),
IF($AA$4=Database!$A$5,
_xlfn.FORECAST.LINEAR(Z17,
INDEX('DS2025'!$K$5:$K$15,MATCH(Z17,'DS2025'!$J$5:$J$15,1)):
INDEX('DS2025'!$K$5:$K$15,MATCH(Z17,'DS2025'!$J$5:$J$15,1)+1),
INDEX('DS2025'!$J$5:$J$15,MATCH(Z17,'DS2025'!$J$5:$J$15,1)):
INDEX('DS2025'!$J$5:$J$15,MATCH(Z17,'DS2025'!$J$5:$J$15,1)+1)),
IF($AA$4=Database!$A$6,
_xlfn.FORECAST.LINEAR(Z17,
INDEX('DS2025'!$N$5:$N$15,MATCH(Z17,'DS2025'!$M$5:$M$15,1)):
INDEX('DS2025'!$N$5:$N$15,MATCH(Z17,'DS2025'!$M$5:$M$15,1)+1),
INDEX('DS2025'!$M$5:$M$15,MATCH(Z17,'DS2025'!$M$5:$M$15,1)):
INDEX('DS2025'!$M$5:$M$15,MATCH(Z17,'DS2025'!$M$5:$M$15,1)+1)),
IF($AA$4=Database!$A$7,
_xlfn.FORECAST.LINEAR(Z17,
INDEX('DS2025'!$Q$5:$Q$15,MATCH(Z17,'DS2025'!$P$5:$P$15,1)):
INDEX('DS2025'!$Q$5:$Q$15,MATCH(Z17,'DS2025'!$P$5:$P$15,1)+1),
INDEX('DS2025'!$P$5:$P$15,MATCH(Z17,'DS2025'!$P$5:$P$15,1)):
INDEX('DS2025'!$P$5:$P$15,MATCH(Z17,'DS2025'!$P$5:$P$15,1)+1)),
IF($AA$4=Database!$A$8,
_xlfn.FORECAST.LINEAR(Z17,
INDEX('DS2025'!$T$5:$T$15,MATCH(Z17,'DS2025'!$S$5:$S$15,1)):
INDEX('DS2025'!$T$5:$T$15,MATCH(Z17,'DS2025'!$S$5:$S$15,1)+1),
INDEX('DS2025'!$S$5:$S$15,MATCH(Z17,'DS2025'!$S$5:$S$15,1)):
INDEX('DS2025'!$S$5:$S$15,MATCH(Z17,'DS2025'!$S$5:$S$15,1)+1)),
IF($AA$4=Database!$A$9,
_xlfn.FORECAST.LINEAR(Z17,
INDEX('DS2025'!$W$5:$W$15,MATCH(Z17,'DS2025'!$V$5:$V$15,1)):
INDEX('DS2025'!$W$5:$W$15,MATCH(Z17,'DS2025'!$V$5:$V$15,1)+1),
INDEX('DS2025'!$V$5:$V$15,MATCH(Z17,'DS2025'!$V$5:$V$15,1)):
INDEX('DS2025'!$V$5:$V$15,MATCH(Z17,'DS2025'!$V$5:$V$15,1)+1)),
IF($AA$4=Database!$A$10,
_xlfn.FORECAST.LINEAR(Z17,
INDEX('DS2025'!$Z$5:$Z$15,MATCH(Z17,'DS2025'!$Y$5:$Y$15,1)):
INDEX('DS2025'!$Z$5:$Z$15,MATCH(Z17,'DS2025'!$Y$5:$Y$15,1)+1),
INDEX('DS2025'!$Y$5:$Y$15,MATCH(Z17,'DS2025'!$Y$5:$Y$15,1)):
INDEX('DS2025'!$Y$5:$Y$15,MATCH(Z17,'DS2025'!$Y$5:$Y$15,1)+1)),
IF($AA$4=Database!$A$11,
_xlfn.FORECAST.LINEAR(
Z17,
INDEX('DS2025'!$B$21:$B$35,MATCH(Z17,'DS2025'!$A$21:$A$35,1)):
INDEX('DS2025'!$B$21:$B$35,MATCH(Z17,'DS2025'!$A$21:$A$35,1)+1),
INDEX('DS2025'!$A$21:$A$35,MATCH(Z17,'DS2025'!$A$21:$A$35,1)):
INDEX('DS2025'!$A$21:$A$35,MATCH(Z17,'DS2025'!$A$21:$A$35,1)+1)),
IF($AA$4=Database!$A$12,
_xlfn.FORECAST.LINEAR(
Z17,
INDEX('DS2025'!$E$21:$E$35,MATCH(Z17,'DS2025'!$D$21:$D$35,1)):
INDEX('DS2025'!$E$21:$E$35,MATCH(Z17,'DS2025'!$D$21:$D$35,1)+1),
INDEX('DS2025'!$D$21:$D$35,MATCH(Z17,'DS2025'!$D$21:$D$35,1)):
INDEX('DS2025'!$D$21:$D$35,MATCH(Z17,'DS2025'!$D$21:$D$35,1)+1)),
IF($AA$4=Database!$A$13,
_xlfn.FORECAST.LINEAR(
Z17,
INDEX('DS2025'!$H$21:$H$35,MATCH(Z17,'DS2025'!$G$21:$G$35,1)):
INDEX('DS2025'!$H$21:$H$35,MATCH(Z17,'DS2025'!$G$21:$G$35,1)+1),
INDEX('DS2025'!$G$21:$G$35,MATCH(Z17,'DS2025'!$G$21:$G$35,1)):
INDEX('DS2025'!$G$21:$G$35,MATCH(Z17,'DS2025'!$G$21:$G$35,1)+1)),
IF($AA$4=Database!$A$14,
_xlfn.FORECAST.LINEAR(
Z17,
INDEX('DS2025'!$K$21:$K$35,MATCH(Z17,'DS2025'!$J$21:$J$35,1)):
INDEX('DS2025'!$K$21:$K$35,MATCH(Z17,'DS2025'!$J$21:$J$35,1)+1),
INDEX('DS2025'!$J$21:$J$35,MATCH(Z17,'DS2025'!$J$21:$J$35,1)):
INDEX('DS2025'!$J$21:$J$35,MATCH(Z17,'DS2025'!$J$21:$J$35,1)+1)),
IF($AA$4=Database!$A$15,
_xlfn.FORECAST.LINEAR(
Z17,
INDEX('DS2025'!$N$21:$N$35,MATCH(Z17,'DS2025'!$M$21:$M$35,1)):
INDEX('DS2025'!$N$21:$N$35,MATCH(Z17,'DS2025'!$M$21:$M$35,1)+1),
INDEX('DS2025'!$M$21:$M$35,MATCH(Z17,'DS2025'!$M$21:$M$35,1)):
INDEX('DS2025'!$M$21:$M$35,MATCH(Z17,'DS2025'!$M$21:$M$35,1)+1)),
IF($AA$4=Database!$A$16,
_xlfn.FORECAST.LINEAR(
Z17,
INDEX('DS2025'!$Q$21:$Q$35,MATCH(Z17,'DS2025'!$P$21:$P$35,1)):
INDEX('DS2025'!$Q$21:$Q$35,MATCH(Z17,'DS2025'!$P$21:$P$35,1)+1),
INDEX('DS2025'!$P$21:$P$35,MATCH(Z17,'DS2025'!$P$21:$P$35,1)):
INDEX('DS2025'!$P$21:$P$35,MATCH(Z17,'DS2025'!$P$21:$P$35,1)+1)),
IF($AA$4=Database!$A$17,
_xlfn.FORECAST.LINEAR(
Z17,
INDEX('DS2025'!$T$21:$T$35,MATCH(Z17,'DS2025'!$S$21:$S$35,1)):
INDEX('DS2025'!$T$21:$T$35,MATCH(Z17,'DS2025'!$S$21:$S$35,1)+1),
INDEX('DS2025'!$S$21:$S$35,MATCH(Z17,'DS2025'!$S$21:$S$35,1)):
INDEX('DS2025'!$S$21:$S$35,MATCH(Z17,'DS2025'!$S$21:$S$35,1)+1)),
IF($AA$4=Database!$A$18,
_xlfn.FORECAST.LINEAR(
Z17,
INDEX('DS2025'!$W$21:$W$35,MATCH(Z17,'DS2025'!$V$21:$V$35,1)):
INDEX('DS2025'!$W$21:$W$35,MATCH(Z17,'DS2025'!$V$21:$V$35,1)+1),
INDEX('DS2025'!$V$21:$V$35,MATCH(Z17,'DS2025'!$V$21:$V$35,1)):
INDEX('DS2025'!$V$21:$V$35,MATCH(Z17,'DS2025'!$V$21:$V$35,1)+1)),
IF($AA$4=Database!$A$19,
_xlfn.FORECAST.LINEAR(
Z17,
INDEX('DS2025'!$Z$21:$Z$35,MATCH(Z17,'DS2025'!$Y$21:$Y$35,1)):
INDEX('DS2025'!$Z$21:$Z$35,MATCH(Z17,'DS2025'!$Y$21:$Y$35,1)+1),
INDEX('DS2025'!$Y$21:$Y$35,MATCH(Z17,'DS2025'!$Y$21:$Y$35,1)):
INDEX('DS2025'!$Y$21:$Y$35,MATCH(Z17,'DS2025'!$Y$21:$Y$35,1)+1)),
IF($AA$4=Database!$A$20,
_xlfn.FORECAST.LINEAR(
Z17,
INDEX('DS2025'!$AC$21:$AC$35,MATCH(Z17,'DS2025'!$AB$21:$AB$35,1)):
INDEX('DS2025'!$AC$21:$AC$35,MATCH(Z17,'DS2025'!$AB$21:$AB$35,1)+1),
INDEX('DS2025'!$AB$21:$AB$35,MATCH(Z17,'DS2025'!$AB$21:$AB$35,1)):
INDEX('DS2025'!$AB$21:$AB$35,MATCH(Z17,'DS2025'!$AB$21:$AB$35,1)+1))
)))))))))))))))))))</f>
        <v>-0.36134205158968202</v>
      </c>
      <c r="AB17" s="97">
        <f t="shared" si="8"/>
        <v>119.51965794841031</v>
      </c>
      <c r="AC17" s="318">
        <f>'Data 110 C'!K18</f>
        <v>118</v>
      </c>
      <c r="AD17" s="42"/>
      <c r="AE17" s="42"/>
      <c r="AF17" s="42"/>
    </row>
    <row r="18" spans="1:32" ht="15" customHeight="1">
      <c r="A18" s="316">
        <v>12</v>
      </c>
      <c r="B18" s="316">
        <f>'Data 110 C'!B19</f>
        <v>119.59</v>
      </c>
      <c r="C18" s="98">
        <f>IF($C$4=Database!$A$2,
_xlfn.FORECAST.LINEAR(B18,
INDEX('DS2025'!$B$5:$B$15,MATCH(B18,'DS2025'!$A$5:$A$15,1)):
INDEX('DS2025'!$B$5:$B$15,MATCH(B18,'DS2025'!$A$5:$A$15,1)+1),
INDEX('DS2025'!$A$5:$A$15,MATCH(B18,'DS2025'!$A$5:$A$15,1)):
INDEX('DS2025'!$A$5:$A$15,MATCH(B18,'DS2025'!$A$5:$A$15,1)+1)),
IF($C$4=Database!$A$3,
_xlfn.FORECAST.LINEAR(B18,
INDEX('DS2025'!$E$5:$E$15,MATCH(B18,'DS2025'!$D$5:$D$15,1)):
INDEX('DS2025'!$E$5:$E$15,MATCH(B18,'DS2025'!$D$5:$D$15,1)+1),
INDEX('DS2025'!$D$5:$D$15,MATCH(B18,'DS2025'!$D$5:$D$15,1)):
INDEX('DS2025'!$D$5:$D$15,MATCH(B18,'DS2025'!$D$5:$D$15,1)+1)),
IF($C$4=Database!$A$4,
_xlfn.FORECAST.LINEAR(B18,
INDEX('DS2025'!$H$5:$H$15,MATCH(B18,'DS2025'!$G$5:$G$15,1)):
INDEX('DS2025'!$H$5:$H$15,MATCH(B18,'DS2025'!$G$5:$G$15,1)+1),
INDEX('DS2025'!$G$5:$G$15,MATCH(B18,'DS2025'!$G$5:$G$15,1)):
INDEX('DS2025'!$G$5:$G$15,MATCH(B18,'DS2025'!$G$5:$G$15,1)+1)),
IF($C$4=Database!$A$5,
_xlfn.FORECAST.LINEAR(B18,
INDEX('DS2025'!$K$5:$K$15,MATCH(B18,'DS2025'!$J$5:$J$15,1)):
INDEX('DS2025'!$K$5:$K$15,MATCH(B18,'DS2025'!$J$5:$J$15,1)+1),
INDEX('DS2025'!$J$5:$J$15,MATCH(B18,'DS2025'!$J$5:$J$15,1)):
INDEX('DS2025'!$J$5:$J$15,MATCH(B18,'DS2025'!$J$5:$J$15,1)+1)),
IF($C$4=Database!$A$6,
_xlfn.FORECAST.LINEAR(B18,
INDEX('DS2025'!$N$5:$N$15,MATCH(B18,'DS2025'!$M$5:$M$15,1)):
INDEX('DS2025'!$N$5:$N$15,MATCH(B18,'DS2025'!$M$5:$M$15,1)+1),
INDEX('DS2025'!$M$5:$M$15,MATCH(B18,'DS2025'!$M$5:$M$15,1)):
INDEX('DS2025'!$M$5:$M$15,MATCH(B18,'DS2025'!$M$5:$M$15,1)+1)),
IF($C$4=Database!$A$7,
_xlfn.FORECAST.LINEAR(B18,
INDEX('DS2025'!$Q$5:$Q$15,MATCH(B18,'DS2025'!$P$5:$P$15,1)):
INDEX('DS2025'!$Q$5:$Q$15,MATCH(B18,'DS2025'!$P$5:$P$15,1)+1),
INDEX('DS2025'!$P$5:$P$15,MATCH(B18,'DS2025'!$P$5:$P$15,1)):
INDEX('DS2025'!$P$5:$P$15,MATCH(B18,'DS2025'!$P$5:$P$15,1)+1)),
IF($C$4=Database!$A$8,
_xlfn.FORECAST.LINEAR(B18,
INDEX('DS2025'!$T$5:$T$15,MATCH(B18,'DS2025'!$S$5:$S$15,1)):
INDEX('DS2025'!$T$5:$T$15,MATCH(B18,'DS2025'!$S$5:$S$15,1)+1),
INDEX('DS2025'!$S$5:$S$15,MATCH(B18,'DS2025'!$S$5:$S$15,1)):
INDEX('DS2025'!$S$5:$S$15,MATCH(B18,'DS2025'!$S$5:$S$15,1)+1)),
IF($C$4=Database!$A$9,
_xlfn.FORECAST.LINEAR(B18,
INDEX('DS2025'!$W$5:$W$15,MATCH(B18,'DS2025'!$V$5:$V$15,1)):
INDEX('DS2025'!$W$5:$W$15,MATCH(B18,'DS2025'!$V$5:$V$15,1)+1),
INDEX('DS2025'!$V$5:$V$15,MATCH(B18,'DS2025'!$V$5:$V$15,1)):
INDEX('DS2025'!$V$5:$V$15,MATCH(B18,'DS2025'!$V$5:$V$15,1)+1)),
IF($C$4=Database!$A$10,
_xlfn.FORECAST.LINEAR(B18,
INDEX('DS2025'!$Z$5:$Z$15,MATCH(B18,'DS2025'!$Y$5:$Y$15,1)):
INDEX('DS2025'!$Z$5:$Z$15,MATCH(B18,'DS2025'!$Y$5:$Y$15,1)+1),
INDEX('DS2025'!$Y$5:$Y$15,MATCH(B18,'DS2025'!$Y$5:$Y$15,1)):
INDEX('DS2025'!$Y$5:$Y$15,MATCH(B18,'DS2025'!$Y$5:$Y$15,1)+1)),
IF($C$4=Database!$A$11,
_xlfn.FORECAST.LINEAR(
B18,
INDEX('DS2025'!$B$21:$B$35,MATCH(B18,'DS2025'!$A$21:$A$35,1)):
INDEX('DS2025'!$B$21:$B$35,MATCH(B18,'DS2025'!$A$21:$A$35,1)+1),
INDEX('DS2025'!$A$21:$A$35,MATCH(B18,'DS2025'!$A$21:$A$35,1)):
INDEX('DS2025'!$A$21:$A$35,MATCH(B18,'DS2025'!$A$21:$A$35,1)+1)),
IF($C$4=Database!$A$12,
_xlfn.FORECAST.LINEAR(
B18,
INDEX('DS2025'!$E$21:$E$35,MATCH(B18,'DS2025'!$D$21:$D$35,1)):
INDEX('DS2025'!$E$21:$E$35,MATCH(B18,'DS2025'!$D$21:$D$35,1)+1),
INDEX('DS2025'!$D$21:$D$35,MATCH(B18,'DS2025'!$D$21:$D$35,1)):
INDEX('DS2025'!$D$21:$D$35,MATCH(B18,'DS2025'!$D$21:$D$35,1)+1)),
IF($C$4=Database!$A$13,
_xlfn.FORECAST.LINEAR(
B18,
INDEX('DS2025'!$H$21:$H$35,MATCH(B18,'DS2025'!$G$21:$G$35,1)):
INDEX('DS2025'!$H$21:$H$35,MATCH(B18,'DS2025'!$G$21:$G$35,1)+1),
INDEX('DS2025'!$G$21:$G$35,MATCH(B18,'DS2025'!$G$21:$G$35,1)):
INDEX('DS2025'!$G$21:$G$35,MATCH(B18,'DS2025'!$G$21:$G$35,1)+1)),
IF($C$4=Database!$A$14,
_xlfn.FORECAST.LINEAR(
B18,
INDEX('DS2025'!$K$21:$K$35,MATCH(B18,'DS2025'!$J$21:$J$35,1)):
INDEX('DS2025'!$K$21:$K$35,MATCH(B18,'DS2025'!$J$21:$J$35,1)+1),
INDEX('DS2025'!$J$21:$J$35,MATCH(B18,'DS2025'!$J$21:$J$35,1)):
INDEX('DS2025'!$J$21:$J$35,MATCH(B18,'DS2025'!$J$21:$J$35,1)+1)),
IF($C$4=Database!$A$15,
_xlfn.FORECAST.LINEAR(
B18,
INDEX('DS2025'!$N$21:$N$35,MATCH(B18,'DS2025'!$M$21:$M$35,1)):
INDEX('DS2025'!$N$21:$N$35,MATCH(B18,'DS2025'!$M$21:$M$35,1)+1),
INDEX('DS2025'!$M$21:$M$35,MATCH(B18,'DS2025'!$M$21:$M$35,1)):
INDEX('DS2025'!$M$21:$M$35,MATCH(B18,'DS2025'!$M$21:$M$35,1)+1)),
IF($C$4=Database!$A$16,
_xlfn.FORECAST.LINEAR(
B18,
INDEX('DS2025'!$Q$21:$Q$35,MATCH(B18,'DS2025'!$P$21:$P$35,1)):
INDEX('DS2025'!$Q$21:$Q$35,MATCH(B18,'DS2025'!$P$21:$P$35,1)+1),
INDEX('DS2025'!$P$21:$P$35,MATCH(B18,'DS2025'!$P$21:$P$35,1)):
INDEX('DS2025'!$P$21:$P$35,MATCH(B18,'DS2025'!$P$21:$P$35,1)+1)),
IF($C$4=Database!$A$17,
_xlfn.FORECAST.LINEAR(
B18,
INDEX('DS2025'!$T$21:$T$35,MATCH(B18,'DS2025'!$S$21:$S$35,1)):
INDEX('DS2025'!$T$21:$T$35,MATCH(B18,'DS2025'!$S$21:$S$35,1)+1),
INDEX('DS2025'!$S$21:$S$35,MATCH(B18,'DS2025'!$S$21:$S$35,1)):
INDEX('DS2025'!$S$21:$S$35,MATCH(B18,'DS2025'!$S$21:$S$35,1)+1)),
IF($C$4=Database!$A$18,
_xlfn.FORECAST.LINEAR(
B18,
INDEX('DS2025'!$W$21:$W$35,MATCH(B18,'DS2025'!$V$21:$V$35,1)):
INDEX('DS2025'!$W$21:$W$35,MATCH(B18,'DS2025'!$V$21:$V$35,1)+1),
INDEX('DS2025'!$V$21:$V$35,MATCH(B18,'DS2025'!$V$21:$V$35,1)):
INDEX('DS2025'!$V$21:$V$35,MATCH(B18,'DS2025'!$V$21:$V$35,1)+1)),
IF($C$4=Database!$A$19,
_xlfn.FORECAST.LINEAR(
B18,
INDEX('DS2025'!$Z$21:$Z$35,MATCH(B18,'DS2025'!$Y$21:$Y$35,1)):
INDEX('DS2025'!$Z$21:$Z$35,MATCH(B18,'DS2025'!$Y$21:$Y$35,1)+1),
INDEX('DS2025'!$Y$21:$Y$35,MATCH(B18,'DS2025'!$Y$21:$Y$35,1)):
INDEX('DS2025'!$Y$21:$Y$35,MATCH(B18,'DS2025'!$Y$21:$Y$35,1)+1)),
IF($C$4=Database!$A$20,
_xlfn.FORECAST.LINEAR(
B18,
INDEX('DS2025'!$AC$21:$AC$35,MATCH(B18,'DS2025'!$AB$21:$AB$35,1)):
INDEX('DS2025'!$AC$21:$AC$35,MATCH(B18,'DS2025'!$AB$21:$AB$35,1)+1),
INDEX('DS2025'!$AB$21:$AB$35,MATCH(B18,'DS2025'!$AB$21:$AB$35,1)):
INDEX('DS2025'!$AB$21:$AB$35,MATCH(B18,'DS2025'!$AB$21:$AB$35,1)+1))
)))))))))))))))))))</f>
        <v>-0.36130713857228552</v>
      </c>
      <c r="D18" s="98">
        <f t="shared" si="0"/>
        <v>119.22869286142772</v>
      </c>
      <c r="E18" s="98">
        <f>'Data 110 C'!C19</f>
        <v>120.922</v>
      </c>
      <c r="F18" s="98">
        <f>IF($F$4=Database!$A$2,
_xlfn.FORECAST.LINEAR(E18,
INDEX('DS2025'!$B$5:$B$15,MATCH(E18,'DS2025'!$A$5:$A$15,1)):
INDEX('DS2025'!$B$5:$B$15,MATCH(E18,'DS2025'!$A$5:$A$15,1)+1),
INDEX('DS2025'!$A$5:$A$15,MATCH(E18,'DS2025'!$A$5:$A$15,1)):
INDEX('DS2025'!$A$5:$A$15,MATCH(E18,'DS2025'!$A$5:$A$15,1)+1)),
IF($F$4=Database!$A$3,
_xlfn.FORECAST.LINEAR(E18,
INDEX('DS2025'!$E$5:$E$15,MATCH(E18,'DS2025'!$D$5:$D$15,1)):
INDEX('DS2025'!$E$5:$E$15,MATCH(E18,'DS2025'!$D$5:$D$15,1)+1),
INDEX('DS2025'!$D$5:$D$15,MATCH(E18,'DS2025'!$D$5:$D$15,1)):
INDEX('DS2025'!$D$5:$D$15,MATCH(E18,'DS2025'!$D$5:$D$15,1)+1)),
IF($F$4=Database!$A$4,
_xlfn.FORECAST.LINEAR(E18,
INDEX('DS2025'!$H$5:$H$15,MATCH(E18,'DS2025'!$G$5:$G$15,1)):
INDEX('DS2025'!$H$5:$H$15,MATCH(E18,'DS2025'!$G$5:$G$15,1)+1),
INDEX('DS2025'!$G$5:$G$15,MATCH(E18,'DS2025'!$G$5:$G$15,1)):
INDEX('DS2025'!$G$5:$G$15,MATCH(E18,'DS2025'!$G$5:$G$15,1)+1)),
IF($F$4=Database!$A$5,
_xlfn.FORECAST.LINEAR(E18,
INDEX('DS2025'!$K$5:$K$15,MATCH(E18,'DS2025'!$J$5:$J$15,1)):
INDEX('DS2025'!$K$5:$K$15,MATCH(E18,'DS2025'!$J$5:$J$15,1)+1),
INDEX('DS2025'!$J$5:$J$15,MATCH(E18,'DS2025'!$J$5:$J$15,1)):
INDEX('DS2025'!$J$5:$J$15,MATCH(E18,'DS2025'!$J$5:$J$15,1)+1)),
IF($F$4=Database!$A$6,
_xlfn.FORECAST.LINEAR(E18,
INDEX('DS2025'!$N$5:$N$15,MATCH(E18,'DS2025'!$M$5:$M$15,1)):
INDEX('DS2025'!$N$5:$N$15,MATCH(E18,'DS2025'!$M$5:$M$15,1)+1),
INDEX('DS2025'!$M$5:$M$15,MATCH(E18,'DS2025'!$M$5:$M$15,1)):
INDEX('DS2025'!$M$5:$M$15,MATCH(E18,'DS2025'!$M$5:$M$15,1)+1)),
IF($F$4=Database!$A$7,
_xlfn.FORECAST.LINEAR(E18,
INDEX('DS2025'!$Q$5:$Q$15,MATCH(E18,'DS2025'!$P$5:$P$15,1)):
INDEX('DS2025'!$Q$5:$Q$15,MATCH(E18,'DS2025'!$P$5:$P$15,1)+1),
INDEX('DS2025'!$P$5:$P$15,MATCH(E18,'DS2025'!$P$5:$P$15,1)):
INDEX('DS2025'!$P$5:$P$15,MATCH(E18,'DS2025'!$P$5:$P$15,1)+1)),
IF($F$4=Database!$A$8,
_xlfn.FORECAST.LINEAR(E18,
INDEX('DS2025'!$T$5:$T$15,MATCH(E18,'DS2025'!$S$5:$S$15,1)):
INDEX('DS2025'!$T$5:$T$15,MATCH(E18,'DS2025'!$S$5:$S$15,1)+1),
INDEX('DS2025'!$S$5:$S$15,MATCH(E18,'DS2025'!$S$5:$S$15,1)):
INDEX('DS2025'!$S$5:$S$15,MATCH(E18,'DS2025'!$S$5:$S$15,1)+1)),
IF($F$4=Database!$A$9,
_xlfn.FORECAST.LINEAR(E18,
INDEX('DS2025'!$W$5:$W$15,MATCH(E18,'DS2025'!$V$5:$V$15,1)):
INDEX('DS2025'!$W$5:$W$15,MATCH(E18,'DS2025'!$V$5:$V$15,1)+1),
INDEX('DS2025'!$V$5:$V$15,MATCH(E18,'DS2025'!$V$5:$V$15,1)):
INDEX('DS2025'!$V$5:$V$15,MATCH(E18,'DS2025'!$V$5:$V$15,1)+1)),
IF($F$4=Database!$A$10,
_xlfn.FORECAST.LINEAR(E18,
INDEX('DS2025'!$Z$5:$Z$15,MATCH(E18,'DS2025'!$Y$5:$Y$15,1)):
INDEX('DS2025'!$Z$5:$Z$15,MATCH(E18,'DS2025'!$Y$5:$Y$15,1)+1),
INDEX('DS2025'!$Y$5:$Y$15,MATCH(E18,'DS2025'!$Y$5:$Y$15,1)):
INDEX('DS2025'!$Y$5:$Y$15,MATCH(E18,'DS2025'!$Y$5:$Y$15,1)+1)),
IF($F$4=Database!$A$11,
_xlfn.FORECAST.LINEAR(
E18,
INDEX('DS2025'!$B$21:$B$35,MATCH(E18,'DS2025'!$A$21:$A$35,1)):
INDEX('DS2025'!$B$21:$B$35,MATCH(E18,'DS2025'!$A$21:$A$35,1)+1),
INDEX('DS2025'!$A$21:$A$35,MATCH(E18,'DS2025'!$A$21:$A$35,1)):
INDEX('DS2025'!$A$21:$A$35,MATCH(E18,'DS2025'!$A$21:$A$35,1)+1)),
IF($F$4=Database!$A$12,
_xlfn.FORECAST.LINEAR(
E18,
INDEX('DS2025'!$E$21:$E$35,MATCH(E18,'DS2025'!$D$21:$D$35,1)):
INDEX('DS2025'!$E$21:$E$35,MATCH(E18,'DS2025'!$D$21:$D$35,1)+1),
INDEX('DS2025'!$D$21:$D$35,MATCH(E18,'DS2025'!$D$21:$D$35,1)):
INDEX('DS2025'!$D$21:$D$35,MATCH(E18,'DS2025'!$D$21:$D$35,1)+1)),
IF($F$4=Database!$A$13,
_xlfn.FORECAST.LINEAR(
E18,
INDEX('DS2025'!$H$21:$H$35,MATCH(E18,'DS2025'!$G$21:$G$35,1)):
INDEX('DS2025'!$H$21:$H$35,MATCH(E18,'DS2025'!$G$21:$G$35,1)+1),
INDEX('DS2025'!$G$21:$G$35,MATCH(E18,'DS2025'!$G$21:$G$35,1)):
INDEX('DS2025'!$G$21:$G$35,MATCH(E18,'DS2025'!$G$21:$G$35,1)+1)),
IF($F$4=Database!$A$14,
_xlfn.FORECAST.LINEAR(
E18,
INDEX('DS2025'!$K$21:$K$35,MATCH(E18,'DS2025'!$J$21:$J$35,1)):
INDEX('DS2025'!$K$21:$K$35,MATCH(E18,'DS2025'!$J$21:$J$35,1)+1),
INDEX('DS2025'!$J$21:$J$35,MATCH(E18,'DS2025'!$J$21:$J$35,1)):
INDEX('DS2025'!$J$21:$J$35,MATCH(E18,'DS2025'!$J$21:$J$35,1)+1)),
IF($F$4=Database!$A$15,
_xlfn.FORECAST.LINEAR(
E18,
INDEX('DS2025'!$N$21:$N$35,MATCH(E18,'DS2025'!$M$21:$M$35,1)):
INDEX('DS2025'!$N$21:$N$35,MATCH(E18,'DS2025'!$M$21:$M$35,1)+1),
INDEX('DS2025'!$M$21:$M$35,MATCH(E18,'DS2025'!$M$21:$M$35,1)):
INDEX('DS2025'!$M$21:$M$35,MATCH(E18,'DS2025'!$M$21:$M$35,1)+1)),
IF($F$4=Database!$A$16,
_xlfn.FORECAST.LINEAR(
E18,
INDEX('DS2025'!$Q$21:$Q$35,MATCH(E18,'DS2025'!$P$21:$P$35,1)):
INDEX('DS2025'!$Q$21:$Q$35,MATCH(E18,'DS2025'!$P$21:$P$35,1)+1),
INDEX('DS2025'!$P$21:$P$35,MATCH(E18,'DS2025'!$P$21:$P$35,1)):
INDEX('DS2025'!$P$21:$P$35,MATCH(E18,'DS2025'!$P$21:$P$35,1)+1)),
IF($F$4=Database!$A$17,
_xlfn.FORECAST.LINEAR(
E18,
INDEX('DS2025'!$T$21:$T$35,MATCH(E18,'DS2025'!$S$21:$S$35,1)):
INDEX('DS2025'!$T$21:$T$35,MATCH(E18,'DS2025'!$S$21:$S$35,1)+1),
INDEX('DS2025'!$S$21:$S$35,MATCH(E18,'DS2025'!$S$21:$S$35,1)):
INDEX('DS2025'!$S$21:$S$35,MATCH(E18,'DS2025'!$S$21:$S$35,1)+1)),
IF($F$4=Database!$A$18,
_xlfn.FORECAST.LINEAR(
E18,
INDEX('DS2025'!$W$21:$W$35,MATCH(E18,'DS2025'!$V$21:$V$35,1)):
INDEX('DS2025'!$W$21:$W$35,MATCH(E18,'DS2025'!$V$21:$V$35,1)+1),
INDEX('DS2025'!$V$21:$V$35,MATCH(E18,'DS2025'!$V$21:$V$35,1)):
INDEX('DS2025'!$V$21:$V$35,MATCH(E18,'DS2025'!$V$21:$V$35,1)+1)),
IF($F$4=Database!$A$19,
_xlfn.FORECAST.LINEAR(
E18,
INDEX('DS2025'!$Z$21:$Z$35,MATCH(E18,'DS2025'!$Y$21:$Y$35,1)):
INDEX('DS2025'!$Z$21:$Z$35,MATCH(E18,'DS2025'!$Y$21:$Y$35,1)+1),
INDEX('DS2025'!$Y$21:$Y$35,MATCH(E18,'DS2025'!$Y$21:$Y$35,1)):
INDEX('DS2025'!$Y$21:$Y$35,MATCH(E18,'DS2025'!$Y$21:$Y$35,1)+1)),
IF($F$4=Database!$A$20,
_xlfn.FORECAST.LINEAR(
E18,
INDEX('DS2025'!$AC$21:$AC$35,MATCH(E18,'DS2025'!$AB$21:$AB$35,1)):
INDEX('DS2025'!$AC$21:$AC$35,MATCH(E18,'DS2025'!$AB$21:$AB$35,1)+1),
INDEX('DS2025'!$AB$21:$AB$35,MATCH(E18,'DS2025'!$AB$21:$AB$35,1)):
INDEX('DS2025'!$AB$21:$AB$35,MATCH(E18,'DS2025'!$AB$21:$AB$35,1)+1))
)))))))))))))))))))</f>
        <v>-0.36146694661067785</v>
      </c>
      <c r="G18" s="98">
        <f t="shared" si="1"/>
        <v>120.56053305338932</v>
      </c>
      <c r="H18" s="98">
        <f>'Data 110 C'!D19</f>
        <v>119.241</v>
      </c>
      <c r="I18" s="98">
        <f>IF($I$4=Database!$A$2,
_xlfn.FORECAST.LINEAR(H18,
INDEX('DS2025'!$B$5:$B$15,MATCH(H18,'DS2025'!$A$5:$A$15,1)):
INDEX('DS2025'!$B$5:$B$15,MATCH(H18,'DS2025'!$A$5:$A$15,1)+1),
INDEX('DS2025'!$A$5:$A$15,MATCH(H18,'DS2025'!$A$5:$A$15,1)):
INDEX('DS2025'!$A$5:$A$15,MATCH(H18,'DS2025'!$A$5:$A$15,1)+1)),
IF($I$4=Database!$A$3,
_xlfn.FORECAST.LINEAR(H18,
INDEX('DS2025'!$E$5:$E$15,MATCH(H18,'DS2025'!$D$5:$D$15,1)):
INDEX('DS2025'!$E$5:$E$15,MATCH(H18,'DS2025'!$D$5:$D$15,1)+1),
INDEX('DS2025'!$D$5:$D$15,MATCH(H18,'DS2025'!$D$5:$D$15,1)):
INDEX('DS2025'!$D$5:$D$15,MATCH(H18,'DS2025'!$D$5:$D$15,1)+1)),
IF($I$4=Database!$A$4,
_xlfn.FORECAST.LINEAR(H18,
INDEX('DS2025'!$H$5:$H$15,MATCH(H18,'DS2025'!$G$5:$G$15,1)):
INDEX('DS2025'!$H$5:$H$15,MATCH(H18,'DS2025'!$G$5:$G$15,1)+1),
INDEX('DS2025'!$G$5:$G$15,MATCH(H18,'DS2025'!$G$5:$G$15,1)):
INDEX('DS2025'!$G$5:$G$15,MATCH(H18,'DS2025'!$G$5:$G$15,1)+1)),
IF($I$4=Database!$A$5,
_xlfn.FORECAST.LINEAR(H18,
INDEX('DS2025'!$K$5:$K$15,MATCH(H18,'DS2025'!$J$5:$J$15,1)):
INDEX('DS2025'!$K$5:$K$15,MATCH(H18,'DS2025'!$J$5:$J$15,1)+1),
INDEX('DS2025'!$J$5:$J$15,MATCH(H18,'DS2025'!$J$5:$J$15,1)):
INDEX('DS2025'!$J$5:$J$15,MATCH(H18,'DS2025'!$J$5:$J$15,1)+1)),
IF($I$4=Database!$A$6,
_xlfn.FORECAST.LINEAR(H18,
INDEX('DS2025'!$N$5:$N$15,MATCH(H18,'DS2025'!$M$5:$M$15,1)):
INDEX('DS2025'!$N$5:$N$15,MATCH(H18,'DS2025'!$M$5:$M$15,1)+1),
INDEX('DS2025'!$M$5:$M$15,MATCH(H18,'DS2025'!$M$5:$M$15,1)):
INDEX('DS2025'!$M$5:$M$15,MATCH(H18,'DS2025'!$M$5:$M$15,1)+1)),
IF($I$4=Database!$A$7,
_xlfn.FORECAST.LINEAR(H18,
INDEX('DS2025'!$Q$5:$Q$15,MATCH(H18,'DS2025'!$P$5:$P$15,1)):
INDEX('DS2025'!$Q$5:$Q$15,MATCH(H18,'DS2025'!$P$5:$P$15,1)+1),
INDEX('DS2025'!$P$5:$P$15,MATCH(H18,'DS2025'!$P$5:$P$15,1)):
INDEX('DS2025'!$P$5:$P$15,MATCH(H18,'DS2025'!$P$5:$P$15,1)+1)),
IF($I$4=Database!$A$8,
_xlfn.FORECAST.LINEAR(H18,
INDEX('DS2025'!$T$5:$T$15,MATCH(H18,'DS2025'!$S$5:$S$15,1)):
INDEX('DS2025'!$T$5:$T$15,MATCH(H18,'DS2025'!$S$5:$S$15,1)+1),
INDEX('DS2025'!$S$5:$S$15,MATCH(H18,'DS2025'!$S$5:$S$15,1)):
INDEX('DS2025'!$S$5:$S$15,MATCH(H18,'DS2025'!$S$5:$S$15,1)+1)),
IF($I$4=Database!$A$9,
_xlfn.FORECAST.LINEAR(H18,
INDEX('DS2025'!$W$5:$W$15,MATCH(H18,'DS2025'!$V$5:$V$15,1)):
INDEX('DS2025'!$W$5:$W$15,MATCH(H18,'DS2025'!$V$5:$V$15,1)+1),
INDEX('DS2025'!$V$5:$V$15,MATCH(H18,'DS2025'!$V$5:$V$15,1)):
INDEX('DS2025'!$V$5:$V$15,MATCH(H18,'DS2025'!$V$5:$V$15,1)+1)),
IF($I$4=Database!$A$10,
_xlfn.FORECAST.LINEAR(H18,
INDEX('DS2025'!$Z$5:$Z$15,MATCH(H18,'DS2025'!$Y$5:$Y$15,1)):
INDEX('DS2025'!$Z$5:$Z$15,MATCH(H18,'DS2025'!$Y$5:$Y$15,1)+1),
INDEX('DS2025'!$Y$5:$Y$15,MATCH(H18,'DS2025'!$Y$5:$Y$15,1)):
INDEX('DS2025'!$Y$5:$Y$15,MATCH(H18,'DS2025'!$Y$5:$Y$15,1)+1)),
IF($I$4=Database!$A$11,
_xlfn.FORECAST.LINEAR(
H18,
INDEX('DS2025'!$B$21:$B$35,MATCH(H18,'DS2025'!$A$21:$A$35,1)):
INDEX('DS2025'!$B$21:$B$35,MATCH(H18,'DS2025'!$A$21:$A$35,1)+1),
INDEX('DS2025'!$A$21:$A$35,MATCH(H18,'DS2025'!$A$21:$A$35,1)):
INDEX('DS2025'!$A$21:$A$35,MATCH(H18,'DS2025'!$A$21:$A$35,1)+1)),
IF($I$4=Database!$A$12,
_xlfn.FORECAST.LINEAR(
H18,
INDEX('DS2025'!$E$21:$E$35,MATCH(H18,'DS2025'!$D$21:$D$35,1)):
INDEX('DS2025'!$E$21:$E$35,MATCH(H18,'DS2025'!$D$21:$D$35,1)+1),
INDEX('DS2025'!$D$21:$D$35,MATCH(H18,'DS2025'!$D$21:$D$35,1)):
INDEX('DS2025'!$D$21:$D$35,MATCH(H18,'DS2025'!$D$21:$D$35,1)+1)),
IF($I$4=Database!$A$13,
_xlfn.FORECAST.LINEAR(
H18,
INDEX('DS2025'!$H$21:$H$35,MATCH(H18,'DS2025'!$G$21:$G$35,1)):
INDEX('DS2025'!$H$21:$H$35,MATCH(H18,'DS2025'!$G$21:$G$35,1)+1),
INDEX('DS2025'!$G$21:$G$35,MATCH(H18,'DS2025'!$G$21:$G$35,1)):
INDEX('DS2025'!$G$21:$G$35,MATCH(H18,'DS2025'!$G$21:$G$35,1)+1)),
IF($I$4=Database!$A$14,
_xlfn.FORECAST.LINEAR(
H18,
INDEX('DS2025'!$K$21:$K$35,MATCH(H18,'DS2025'!$J$21:$J$35,1)):
INDEX('DS2025'!$K$21:$K$35,MATCH(H18,'DS2025'!$J$21:$J$35,1)+1),
INDEX('DS2025'!$J$21:$J$35,MATCH(H18,'DS2025'!$J$21:$J$35,1)):
INDEX('DS2025'!$J$21:$J$35,MATCH(H18,'DS2025'!$J$21:$J$35,1)+1)),
IF($I$4=Database!$A$15,
_xlfn.FORECAST.LINEAR(
H18,
INDEX('DS2025'!$N$21:$N$35,MATCH(H18,'DS2025'!$M$21:$M$35,1)):
INDEX('DS2025'!$N$21:$N$35,MATCH(H18,'DS2025'!$M$21:$M$35,1)+1),
INDEX('DS2025'!$M$21:$M$35,MATCH(H18,'DS2025'!$M$21:$M$35,1)):
INDEX('DS2025'!$M$21:$M$35,MATCH(H18,'DS2025'!$M$21:$M$35,1)+1)),
IF($I$4=Database!$A$16,
_xlfn.FORECAST.LINEAR(
H18,
INDEX('DS2025'!$Q$21:$Q$35,MATCH(H18,'DS2025'!$P$21:$P$35,1)):
INDEX('DS2025'!$Q$21:$Q$35,MATCH(H18,'DS2025'!$P$21:$P$35,1)+1),
INDEX('DS2025'!$P$21:$P$35,MATCH(H18,'DS2025'!$P$21:$P$35,1)):
INDEX('DS2025'!$P$21:$P$35,MATCH(H18,'DS2025'!$P$21:$P$35,1)+1)),
IF($I$4=Database!$A$17,
_xlfn.FORECAST.LINEAR(
H18,
INDEX('DS2025'!$T$21:$T$35,MATCH(H18,'DS2025'!$S$21:$S$35,1)):
INDEX('DS2025'!$T$21:$T$35,MATCH(H18,'DS2025'!$S$21:$S$35,1)+1),
INDEX('DS2025'!$S$21:$S$35,MATCH(H18,'DS2025'!$S$21:$S$35,1)):
INDEX('DS2025'!$S$21:$S$35,MATCH(H18,'DS2025'!$S$21:$S$35,1)+1)),
IF($I$4=Database!$A$18,
_xlfn.FORECAST.LINEAR(
H18,
INDEX('DS2025'!$W$21:$W$35,MATCH(H18,'DS2025'!$V$21:$V$35,1)):
INDEX('DS2025'!$W$21:$W$35,MATCH(H18,'DS2025'!$V$21:$V$35,1)+1),
INDEX('DS2025'!$V$21:$V$35,MATCH(H18,'DS2025'!$V$21:$V$35,1)):
INDEX('DS2025'!$V$21:$V$35,MATCH(H18,'DS2025'!$V$21:$V$35,1)+1)),
IF($I$4=Database!$A$19,
_xlfn.FORECAST.LINEAR(
H18,
INDEX('DS2025'!$Z$21:$Z$35,MATCH(H18,'DS2025'!$Y$21:$Y$35,1)):
INDEX('DS2025'!$Z$21:$Z$35,MATCH(H18,'DS2025'!$Y$21:$Y$35,1)+1),
INDEX('DS2025'!$Y$21:$Y$35,MATCH(H18,'DS2025'!$Y$21:$Y$35,1)):
INDEX('DS2025'!$Y$21:$Y$35,MATCH(H18,'DS2025'!$Y$21:$Y$35,1)+1)),
IF($I$4=Database!$A$20,
_xlfn.FORECAST.LINEAR(
H18,
INDEX('DS2025'!$AC$21:$AC$35,MATCH(H18,'DS2025'!$AB$21:$AB$35,1)):
INDEX('DS2025'!$AC$21:$AC$35,MATCH(H18,'DS2025'!$AB$21:$AB$35,1)+1),
INDEX('DS2025'!$AB$21:$AB$35,MATCH(H18,'DS2025'!$AB$21:$AB$35,1)):
INDEX('DS2025'!$AB$21:$AB$35,MATCH(H18,'DS2025'!$AB$21:$AB$35,1)+1))
)))))))))))))))))))</f>
        <v>-0.26137680985999762</v>
      </c>
      <c r="J18" s="98">
        <f t="shared" si="2"/>
        <v>118.97962319014</v>
      </c>
      <c r="K18" s="98">
        <f>'Data 110 C'!E19</f>
        <v>119.746</v>
      </c>
      <c r="L18" s="98">
        <f>IF($L$4=Database!$A$2,
_xlfn.FORECAST.LINEAR(K18,
INDEX('DS2025'!$B$5:$B$15,MATCH(K18,'DS2025'!$A$5:$A$15,1)):
INDEX('DS2025'!$B$5:$B$15,MATCH(K18,'DS2025'!$A$5:$A$15,1)+1),
INDEX('DS2025'!$A$5:$A$15,MATCH(K18,'DS2025'!$A$5:$A$15,1)):
INDEX('DS2025'!$A$5:$A$15,MATCH(K18,'DS2025'!$A$5:$A$15,1)+1)),
IF($L$4=Database!$A$3,
_xlfn.FORECAST.LINEAR(K18,
INDEX('DS2025'!$E$5:$E$15,MATCH(K18,'DS2025'!$D$5:$D$15,1)):
INDEX('DS2025'!$E$5:$E$15,MATCH(K18,'DS2025'!$D$5:$D$15,1)+1),
INDEX('DS2025'!$D$5:$D$15,MATCH(K18,'DS2025'!$D$5:$D$15,1)):
INDEX('DS2025'!$D$5:$D$15,MATCH(K18,'DS2025'!$D$5:$D$15,1)+1)),
IF($L$4=Database!$A$4,
_xlfn.FORECAST.LINEAR(K18,
INDEX('DS2025'!$H$5:$H$15,MATCH(K18,'DS2025'!$G$5:$G$15,1)):
INDEX('DS2025'!$H$5:$H$15,MATCH(K18,'DS2025'!$G$5:$G$15,1)+1),
INDEX('DS2025'!$G$5:$G$15,MATCH(K18,'DS2025'!$G$5:$G$15,1)):
INDEX('DS2025'!$G$5:$G$15,MATCH(K18,'DS2025'!$G$5:$G$15,1)+1)),
IF($L$4=Database!$A$5,
_xlfn.FORECAST.LINEAR(K18,
INDEX('DS2025'!$K$5:$K$15,MATCH(K18,'DS2025'!$J$5:$J$15,1)):
INDEX('DS2025'!$K$5:$K$15,MATCH(K18,'DS2025'!$J$5:$J$15,1)+1),
INDEX('DS2025'!$J$5:$J$15,MATCH(K18,'DS2025'!$J$5:$J$15,1)):
INDEX('DS2025'!$J$5:$J$15,MATCH(K18,'DS2025'!$J$5:$J$15,1)+1)),
IF($L$4=Database!$A$6,
_xlfn.FORECAST.LINEAR(K18,
INDEX('DS2025'!$N$5:$N$15,MATCH(K18,'DS2025'!$M$5:$M$15,1)):
INDEX('DS2025'!$N$5:$N$15,MATCH(K18,'DS2025'!$M$5:$M$15,1)+1),
INDEX('DS2025'!$M$5:$M$15,MATCH(K18,'DS2025'!$M$5:$M$15,1)):
INDEX('DS2025'!$M$5:$M$15,MATCH(K18,'DS2025'!$M$5:$M$15,1)+1)),
IF($L$4=Database!$A$7,
_xlfn.FORECAST.LINEAR(K18,
INDEX('DS2025'!$Q$5:$Q$15,MATCH(K18,'DS2025'!$P$5:$P$15,1)):
INDEX('DS2025'!$Q$5:$Q$15,MATCH(K18,'DS2025'!$P$5:$P$15,1)+1),
INDEX('DS2025'!$P$5:$P$15,MATCH(K18,'DS2025'!$P$5:$P$15,1)):
INDEX('DS2025'!$P$5:$P$15,MATCH(K18,'DS2025'!$P$5:$P$15,1)+1)),
IF($L$4=Database!$A$8,
_xlfn.FORECAST.LINEAR(K18,
INDEX('DS2025'!$T$5:$T$15,MATCH(K18,'DS2025'!$S$5:$S$15,1)):
INDEX('DS2025'!$T$5:$T$15,MATCH(K18,'DS2025'!$S$5:$S$15,1)+1),
INDEX('DS2025'!$S$5:$S$15,MATCH(K18,'DS2025'!$S$5:$S$15,1)):
INDEX('DS2025'!$S$5:$S$15,MATCH(K18,'DS2025'!$S$5:$S$15,1)+1)),
IF($L$4=Database!$A$9,
_xlfn.FORECAST.LINEAR(K18,
INDEX('DS2025'!$W$5:$W$15,MATCH(K18,'DS2025'!$V$5:$V$15,1)):
INDEX('DS2025'!$W$5:$W$15,MATCH(K18,'DS2025'!$V$5:$V$15,1)+1),
INDEX('DS2025'!$V$5:$V$15,MATCH(K18,'DS2025'!$V$5:$V$15,1)):
INDEX('DS2025'!$V$5:$V$15,MATCH(K18,'DS2025'!$V$5:$V$15,1)+1)),
IF($L$4=Database!$A$10,
_xlfn.FORECAST.LINEAR(K18,
INDEX('DS2025'!$Z$5:$Z$15,MATCH(K18,'DS2025'!$Y$5:$Y$15,1)):
INDEX('DS2025'!$Z$5:$Z$15,MATCH(K18,'DS2025'!$Y$5:$Y$15,1)+1),
INDEX('DS2025'!$Y$5:$Y$15,MATCH(K18,'DS2025'!$Y$5:$Y$15,1)):
INDEX('DS2025'!$Y$5:$Y$15,MATCH(K18,'DS2025'!$Y$5:$Y$15,1)+1)),
IF($L$4=Database!$A$11,
_xlfn.FORECAST.LINEAR(
K18,
INDEX('DS2025'!$B$21:$B$35,MATCH(K18,'DS2025'!$A$21:$A$35,1)):
INDEX('DS2025'!$B$21:$B$35,MATCH(K18,'DS2025'!$A$21:$A$35,1)+1),
INDEX('DS2025'!$A$21:$A$35,MATCH(K18,'DS2025'!$A$21:$A$35,1)):
INDEX('DS2025'!$A$21:$A$35,MATCH(K18,'DS2025'!$A$21:$A$35,1)+1)),
IF($L$4=Database!$A$12,
_xlfn.FORECAST.LINEAR(
K18,
INDEX('DS2025'!$E$21:$E$35,MATCH(K18,'DS2025'!$D$21:$D$35,1)):
INDEX('DS2025'!$E$21:$E$35,MATCH(K18,'DS2025'!$D$21:$D$35,1)+1),
INDEX('DS2025'!$D$21:$D$35,MATCH(K18,'DS2025'!$D$21:$D$35,1)):
INDEX('DS2025'!$D$21:$D$35,MATCH(K18,'DS2025'!$D$21:$D$35,1)+1)),
IF($L$4=Database!$A$13,
_xlfn.FORECAST.LINEAR(
K18,
INDEX('DS2025'!$H$21:$H$35,MATCH(K18,'DS2025'!$G$21:$G$35,1)):
INDEX('DS2025'!$H$21:$H$35,MATCH(K18,'DS2025'!$G$21:$G$35,1)+1),
INDEX('DS2025'!$G$21:$G$35,MATCH(K18,'DS2025'!$G$21:$G$35,1)):
INDEX('DS2025'!$G$21:$G$35,MATCH(K18,'DS2025'!$G$21:$G$35,1)+1)),
IF($L$4=Database!$A$14,
_xlfn.FORECAST.LINEAR(
K18,
INDEX('DS2025'!$K$21:$K$35,MATCH(K18,'DS2025'!$J$21:$J$35,1)):
INDEX('DS2025'!$K$21:$K$35,MATCH(K18,'DS2025'!$J$21:$J$35,1)+1),
INDEX('DS2025'!$J$21:$J$35,MATCH(K18,'DS2025'!$J$21:$J$35,1)):
INDEX('DS2025'!$J$21:$J$35,MATCH(K18,'DS2025'!$J$21:$J$35,1)+1)),
IF($L$4=Database!$A$15,
_xlfn.FORECAST.LINEAR(
K18,
INDEX('DS2025'!$N$21:$N$35,MATCH(K18,'DS2025'!$M$21:$M$35,1)):
INDEX('DS2025'!$N$21:$N$35,MATCH(K18,'DS2025'!$M$21:$M$35,1)+1),
INDEX('DS2025'!$M$21:$M$35,MATCH(K18,'DS2025'!$M$21:$M$35,1)):
INDEX('DS2025'!$M$21:$M$35,MATCH(K18,'DS2025'!$M$21:$M$35,1)+1)),
IF($L$4=Database!$A$16,
_xlfn.FORECAST.LINEAR(
K18,
INDEX('DS2025'!$Q$21:$Q$35,MATCH(K18,'DS2025'!$P$21:$P$35,1)):
INDEX('DS2025'!$Q$21:$Q$35,MATCH(K18,'DS2025'!$P$21:$P$35,1)+1),
INDEX('DS2025'!$P$21:$P$35,MATCH(K18,'DS2025'!$P$21:$P$35,1)):
INDEX('DS2025'!$P$21:$P$35,MATCH(K18,'DS2025'!$P$21:$P$35,1)+1)),
IF($L$4=Database!$A$17,
_xlfn.FORECAST.LINEAR(
K18,
INDEX('DS2025'!$T$21:$T$35,MATCH(K18,'DS2025'!$S$21:$S$35,1)):
INDEX('DS2025'!$T$21:$T$35,MATCH(K18,'DS2025'!$S$21:$S$35,1)+1),
INDEX('DS2025'!$S$21:$S$35,MATCH(K18,'DS2025'!$S$21:$S$35,1)):
INDEX('DS2025'!$S$21:$S$35,MATCH(K18,'DS2025'!$S$21:$S$35,1)+1)),
IF($L$4=Database!$A$18,
_xlfn.FORECAST.LINEAR(
K18,
INDEX('DS2025'!$W$21:$W$35,MATCH(K18,'DS2025'!$V$21:$V$35,1)):
INDEX('DS2025'!$W$21:$W$35,MATCH(K18,'DS2025'!$V$21:$V$35,1)+1),
INDEX('DS2025'!$V$21:$V$35,MATCH(K18,'DS2025'!$V$21:$V$35,1)):
INDEX('DS2025'!$V$21:$V$35,MATCH(K18,'DS2025'!$V$21:$V$35,1)+1)),
IF($L$4=Database!$A$19,
_xlfn.FORECAST.LINEAR(
K18,
INDEX('DS2025'!$Z$21:$Z$35,MATCH(K18,'DS2025'!$Y$21:$Y$35,1)):
INDEX('DS2025'!$Z$21:$Z$35,MATCH(K18,'DS2025'!$Y$21:$Y$35,1)+1),
INDEX('DS2025'!$Y$21:$Y$35,MATCH(K18,'DS2025'!$Y$21:$Y$35,1)):
INDEX('DS2025'!$Y$21:$Y$35,MATCH(K18,'DS2025'!$Y$21:$Y$35,1)+1)),
IF($L$4=Database!$A$20,
_xlfn.FORECAST.LINEAR(
K18,
INDEX('DS2025'!$AC$21:$AC$35,MATCH(K18,'DS2025'!$AB$21:$AB$35,1)):
INDEX('DS2025'!$AC$21:$AC$35,MATCH(K18,'DS2025'!$AB$21:$AB$35,1)+1),
INDEX('DS2025'!$AB$21:$AB$35,MATCH(K18,'DS2025'!$AB$21:$AB$35,1)):
INDEX('DS2025'!$AB$21:$AB$35,MATCH(K18,'DS2025'!$AB$21:$AB$35,1)+1))
)))))))))))))))))))</f>
        <v>-0.36132585482903418</v>
      </c>
      <c r="M18" s="98">
        <f t="shared" si="3"/>
        <v>119.38467414517096</v>
      </c>
      <c r="N18" s="369">
        <f>'Data 110 C'!F19</f>
        <v>117.155</v>
      </c>
      <c r="O18" s="98">
        <f>IF($O$4=Database!$A$2,
_xlfn.FORECAST.LINEAR(N18,
INDEX('DS2025'!$B$5:$B$15,MATCH(N18,'DS2025'!$A$5:$A$15,1)):
INDEX('DS2025'!$B$5:$B$15,MATCH(N18,'DS2025'!$A$5:$A$15,1)+1),
INDEX('DS2025'!$A$5:$A$15,MATCH(N18,'DS2025'!$A$5:$A$15,1)):
INDEX('DS2025'!$A$5:$A$15,MATCH(N18,'DS2025'!$A$5:$A$15,1)+1)),
IF($O$4=Database!$A$3,
_xlfn.FORECAST.LINEAR(N18,
INDEX('DS2025'!$E$5:$E$15,MATCH(N18,'DS2025'!$D$5:$D$15,1)):
INDEX('DS2025'!$E$5:$E$15,MATCH(N18,'DS2025'!$D$5:$D$15,1)+1),
INDEX('DS2025'!$D$5:$D$15,MATCH(N18,'DS2025'!$D$5:$D$15,1)):
INDEX('DS2025'!$D$5:$D$15,MATCH(N18,'DS2025'!$D$5:$D$15,1)+1)),
IF($O$4=Database!$A$4,
_xlfn.FORECAST.LINEAR(N18,
INDEX('DS2025'!$H$5:$H$15,MATCH(N18,'DS2025'!$G$5:$G$15,1)):
INDEX('DS2025'!$H$5:$H$15,MATCH(N18,'DS2025'!$G$5:$G$15,1)+1),
INDEX('DS2025'!$G$5:$G$15,MATCH(N18,'DS2025'!$G$5:$G$15,1)):
INDEX('DS2025'!$G$5:$G$15,MATCH(N18,'DS2025'!$G$5:$G$15,1)+1)),
IF($O$4=Database!$A$5,
_xlfn.FORECAST.LINEAR(N18,
INDEX('DS2025'!$K$5:$K$15,MATCH(N18,'DS2025'!$J$5:$J$15,1)):
INDEX('DS2025'!$K$5:$K$15,MATCH(N18,'DS2025'!$J$5:$J$15,1)+1),
INDEX('DS2025'!$J$5:$J$15,MATCH(N18,'DS2025'!$J$5:$J$15,1)):
INDEX('DS2025'!$J$5:$J$15,MATCH(N18,'DS2025'!$J$5:$J$15,1)+1)),
IF($O$4=Database!$A$6,
_xlfn.FORECAST.LINEAR(N18,
INDEX('DS2025'!$N$5:$N$15,MATCH(N18,'DS2025'!$M$5:$M$15,1)):
INDEX('DS2025'!$N$5:$N$15,MATCH(N18,'DS2025'!$M$5:$M$15,1)+1),
INDEX('DS2025'!$M$5:$M$15,MATCH(N18,'DS2025'!$M$5:$M$15,1)):
INDEX('DS2025'!$M$5:$M$15,MATCH(N18,'DS2025'!$M$5:$M$15,1)+1)),
IF($O$4=Database!$A$7,
_xlfn.FORECAST.LINEAR(N18,
INDEX('DS2025'!$Q$5:$Q$15,MATCH(N18,'DS2025'!$P$5:$P$15,1)):
INDEX('DS2025'!$Q$5:$Q$15,MATCH(N18,'DS2025'!$P$5:$P$15,1)+1),
INDEX('DS2025'!$P$5:$P$15,MATCH(N18,'DS2025'!$P$5:$P$15,1)):
INDEX('DS2025'!$P$5:$P$15,MATCH(N18,'DS2025'!$P$5:$P$15,1)+1)),
IF($O$4=Database!$A$8,
_xlfn.FORECAST.LINEAR(N18,
INDEX('DS2025'!$T$5:$T$15,MATCH(N18,'DS2025'!$S$5:$S$15,1)):
INDEX('DS2025'!$T$5:$T$15,MATCH(N18,'DS2025'!$S$5:$S$15,1)+1),
INDEX('DS2025'!$S$5:$S$15,MATCH(N18,'DS2025'!$S$5:$S$15,1)):
INDEX('DS2025'!$S$5:$S$15,MATCH(N18,'DS2025'!$S$5:$S$15,1)+1)),
IF($O$4=Database!$A$9,
_xlfn.FORECAST.LINEAR(N18,
INDEX('DS2025'!$W$5:$W$15,MATCH(N18,'DS2025'!$V$5:$V$15,1)):
INDEX('DS2025'!$W$5:$W$15,MATCH(N18,'DS2025'!$V$5:$V$15,1)+1),
INDEX('DS2025'!$V$5:$V$15,MATCH(N18,'DS2025'!$V$5:$V$15,1)):
INDEX('DS2025'!$V$5:$V$15,MATCH(N18,'DS2025'!$V$5:$V$15,1)+1)),
IF($O$4=Database!$A$10,
_xlfn.FORECAST.LINEAR(N18,
INDEX('DS2025'!$Z$5:$Z$15,MATCH(N18,'DS2025'!$Y$5:$Y$15,1)):
INDEX('DS2025'!$Z$5:$Z$15,MATCH(N18,'DS2025'!$Y$5:$Y$15,1)+1),
INDEX('DS2025'!$Y$5:$Y$15,MATCH(N18,'DS2025'!$Y$5:$Y$15,1)):
INDEX('DS2025'!$Y$5:$Y$15,MATCH(N18,'DS2025'!$Y$5:$Y$15,1)+1)),
IF($O$4=Database!$A$11,
_xlfn.FORECAST.LINEAR(
N18,
INDEX('DS2025'!$B$21:$B$35,MATCH(N18,'DS2025'!$A$21:$A$35,1)):
INDEX('DS2025'!$B$21:$B$35,MATCH(N18,'DS2025'!$A$21:$A$35,1)+1),
INDEX('DS2025'!$A$21:$A$35,MATCH(N18,'DS2025'!$A$21:$A$35,1)):
INDEX('DS2025'!$A$21:$A$35,MATCH(N18,'DS2025'!$A$21:$A$35,1)+1)),
IF($O$4=Database!$A$12,
_xlfn.FORECAST.LINEAR(
N18,
INDEX('DS2025'!$E$21:$E$35,MATCH(N18,'DS2025'!$D$21:$D$35,1)):
INDEX('DS2025'!$E$21:$E$35,MATCH(N18,'DS2025'!$D$21:$D$35,1)+1),
INDEX('DS2025'!$D$21:$D$35,MATCH(N18,'DS2025'!$D$21:$D$35,1)):
INDEX('DS2025'!$D$21:$D$35,MATCH(N18,'DS2025'!$D$21:$D$35,1)+1)),
IF($O$4=Database!$A$13,
_xlfn.FORECAST.LINEAR(
N18,
INDEX('DS2025'!$H$21:$H$35,MATCH(N18,'DS2025'!$G$21:$G$35,1)):
INDEX('DS2025'!$H$21:$H$35,MATCH(N18,'DS2025'!$G$21:$G$35,1)+1),
INDEX('DS2025'!$G$21:$G$35,MATCH(N18,'DS2025'!$G$21:$G$35,1)):
INDEX('DS2025'!$G$21:$G$35,MATCH(N18,'DS2025'!$G$21:$G$35,1)+1)),
IF($O$4=Database!$A$14,
_xlfn.FORECAST.LINEAR(
N18,
INDEX('DS2025'!$K$21:$K$35,MATCH(N18,'DS2025'!$J$21:$J$35,1)):
INDEX('DS2025'!$K$21:$K$35,MATCH(N18,'DS2025'!$J$21:$J$35,1)+1),
INDEX('DS2025'!$J$21:$J$35,MATCH(N18,'DS2025'!$J$21:$J$35,1)):
INDEX('DS2025'!$J$21:$J$35,MATCH(N18,'DS2025'!$J$21:$J$35,1)+1)),
IF($O$4=Database!$A$15,
_xlfn.FORECAST.LINEAR(
N18,
INDEX('DS2025'!$N$21:$N$35,MATCH(N18,'DS2025'!$M$21:$M$35,1)):
INDEX('DS2025'!$N$21:$N$35,MATCH(N18,'DS2025'!$M$21:$M$35,1)+1),
INDEX('DS2025'!$M$21:$M$35,MATCH(N18,'DS2025'!$M$21:$M$35,1)):
INDEX('DS2025'!$M$21:$M$35,MATCH(N18,'DS2025'!$M$21:$M$35,1)+1)),
IF($O$4=Database!$A$16,
_xlfn.FORECAST.LINEAR(
N18,
INDEX('DS2025'!$Q$21:$Q$35,MATCH(N18,'DS2025'!$P$21:$P$35,1)):
INDEX('DS2025'!$Q$21:$Q$35,MATCH(N18,'DS2025'!$P$21:$P$35,1)+1),
INDEX('DS2025'!$P$21:$P$35,MATCH(N18,'DS2025'!$P$21:$P$35,1)):
INDEX('DS2025'!$P$21:$P$35,MATCH(N18,'DS2025'!$P$21:$P$35,1)+1)),
IF($O$4=Database!$A$17,
_xlfn.FORECAST.LINEAR(
N18,
INDEX('DS2025'!$T$21:$T$35,MATCH(N18,'DS2025'!$S$21:$S$35,1)):
INDEX('DS2025'!$T$21:$T$35,MATCH(N18,'DS2025'!$S$21:$S$35,1)+1),
INDEX('DS2025'!$S$21:$S$35,MATCH(N18,'DS2025'!$S$21:$S$35,1)):
INDEX('DS2025'!$S$21:$S$35,MATCH(N18,'DS2025'!$S$21:$S$35,1)+1)),
IF($O$4=Database!$A$18,
_xlfn.FORECAST.LINEAR(
N18,
INDEX('DS2025'!$W$21:$W$35,MATCH(N18,'DS2025'!$V$21:$V$35,1)):
INDEX('DS2025'!$W$21:$W$35,MATCH(N18,'DS2025'!$V$21:$V$35,1)+1),
INDEX('DS2025'!$V$21:$V$35,MATCH(N18,'DS2025'!$V$21:$V$35,1)):
INDEX('DS2025'!$V$21:$V$35,MATCH(N18,'DS2025'!$V$21:$V$35,1)+1)),
IF($O$4=Database!$A$19,
_xlfn.FORECAST.LINEAR(
N18,
INDEX('DS2025'!$Z$21:$Z$35,MATCH(N18,'DS2025'!$Y$21:$Y$35,1)):
INDEX('DS2025'!$Z$21:$Z$35,MATCH(N18,'DS2025'!$Y$21:$Y$35,1)+1),
INDEX('DS2025'!$Y$21:$Y$35,MATCH(N18,'DS2025'!$Y$21:$Y$35,1)):
INDEX('DS2025'!$Y$21:$Y$35,MATCH(N18,'DS2025'!$Y$21:$Y$35,1)+1)),
IF($O$4=Database!$A$20,
_xlfn.FORECAST.LINEAR(
N18,
INDEX('DS2025'!$AC$21:$AC$35,MATCH(N18,'DS2025'!$AB$21:$AB$35,1)):
INDEX('DS2025'!$AC$21:$AC$35,MATCH(N18,'DS2025'!$AB$21:$AB$35,1)+1),
INDEX('DS2025'!$AB$21:$AB$35,MATCH(N18,'DS2025'!$AB$21:$AB$35,1)):
INDEX('DS2025'!$AB$21:$AB$35,MATCH(N18,'DS2025'!$AB$21:$AB$35,1)+1))
)))))))))))))))))))</f>
        <v>-0.36101499700059986</v>
      </c>
      <c r="P18" s="371">
        <f t="shared" si="4"/>
        <v>116.79398500299941</v>
      </c>
      <c r="Q18" s="369">
        <f>'Data 110 C'!G19</f>
        <v>118.792</v>
      </c>
      <c r="R18" s="98">
        <f>IF($R$4=Database!$A$2,
_xlfn.FORECAST.LINEAR(Q18,
INDEX('DS2025'!$B$5:$B$15,MATCH(Q18,'DS2025'!$A$5:$A$15,1)):
INDEX('DS2025'!$B$5:$B$15,MATCH(Q18,'DS2025'!$A$5:$A$15,1)+1),
INDEX('DS2025'!$A$5:$A$15,MATCH(Q18,'DS2025'!$A$5:$A$15,1)):
INDEX('DS2025'!$A$5:$A$15,MATCH(Q18,'DS2025'!$A$5:$A$15,1)+1)),
IF($R$4=Database!$A$3,
_xlfn.FORECAST.LINEAR(Q18,
INDEX('DS2025'!$E$5:$E$15,MATCH(Q18,'DS2025'!$D$5:$D$15,1)):
INDEX('DS2025'!$E$5:$E$15,MATCH(Q18,'DS2025'!$D$5:$D$15,1)+1),
INDEX('DS2025'!$D$5:$D$15,MATCH(Q18,'DS2025'!$D$5:$D$15,1)):
INDEX('DS2025'!$D$5:$D$15,MATCH(Q18,'DS2025'!$D$5:$D$15,1)+1)),
IF($R$4=Database!$A$4,
_xlfn.FORECAST.LINEAR(Q18,
INDEX('DS2025'!$H$5:$H$15,MATCH(Q18,'DS2025'!$G$5:$G$15,1)):
INDEX('DS2025'!$H$5:$H$15,MATCH(Q18,'DS2025'!$G$5:$G$15,1)+1),
INDEX('DS2025'!$G$5:$G$15,MATCH(Q18,'DS2025'!$G$5:$G$15,1)):
INDEX('DS2025'!$G$5:$G$15,MATCH(Q18,'DS2025'!$G$5:$G$15,1)+1)),
IF($R$4=Database!$A$5,
_xlfn.FORECAST.LINEAR(Q18,
INDEX('DS2025'!$K$5:$K$15,MATCH(Q18,'DS2025'!$J$5:$J$15,1)):
INDEX('DS2025'!$K$5:$K$15,MATCH(Q18,'DS2025'!$J$5:$J$15,1)+1),
INDEX('DS2025'!$J$5:$J$15,MATCH(Q18,'DS2025'!$J$5:$J$15,1)):
INDEX('DS2025'!$J$5:$J$15,MATCH(Q18,'DS2025'!$J$5:$J$15,1)+1)),
IF($R$4=Database!$A$6,
_xlfn.FORECAST.LINEAR(Q18,
INDEX('DS2025'!$N$5:$N$15,MATCH(Q18,'DS2025'!$M$5:$M$15,1)):
INDEX('DS2025'!$N$5:$N$15,MATCH(Q18,'DS2025'!$M$5:$M$15,1)+1),
INDEX('DS2025'!$M$5:$M$15,MATCH(Q18,'DS2025'!$M$5:$M$15,1)):
INDEX('DS2025'!$M$5:$M$15,MATCH(Q18,'DS2025'!$M$5:$M$15,1)+1)),
IF($R$4=Database!$A$7,
_xlfn.FORECAST.LINEAR(Q18,
INDEX('DS2025'!$Q$5:$Q$15,MATCH(Q18,'DS2025'!$P$5:$P$15,1)):
INDEX('DS2025'!$Q$5:$Q$15,MATCH(Q18,'DS2025'!$P$5:$P$15,1)+1),
INDEX('DS2025'!$P$5:$P$15,MATCH(Q18,'DS2025'!$P$5:$P$15,1)):
INDEX('DS2025'!$P$5:$P$15,MATCH(Q18,'DS2025'!$P$5:$P$15,1)+1)),
IF($R$4=Database!$A$8,
_xlfn.FORECAST.LINEAR(Q18,
INDEX('DS2025'!$T$5:$T$15,MATCH(Q18,'DS2025'!$S$5:$S$15,1)):
INDEX('DS2025'!$T$5:$T$15,MATCH(Q18,'DS2025'!$S$5:$S$15,1)+1),
INDEX('DS2025'!$S$5:$S$15,MATCH(Q18,'DS2025'!$S$5:$S$15,1)):
INDEX('DS2025'!$S$5:$S$15,MATCH(Q18,'DS2025'!$S$5:$S$15,1)+1)),
IF($R$4=Database!$A$9,
_xlfn.FORECAST.LINEAR(Q18,
INDEX('DS2025'!$W$5:$W$15,MATCH(Q18,'DS2025'!$V$5:$V$15,1)):
INDEX('DS2025'!$W$5:$W$15,MATCH(Q18,'DS2025'!$V$5:$V$15,1)+1),
INDEX('DS2025'!$V$5:$V$15,MATCH(Q18,'DS2025'!$V$5:$V$15,1)):
INDEX('DS2025'!$V$5:$V$15,MATCH(Q18,'DS2025'!$V$5:$V$15,1)+1)),
IF($R$4=Database!$A$10,
_xlfn.FORECAST.LINEAR(Q18,
INDEX('DS2025'!$Z$5:$Z$15,MATCH(Q18,'DS2025'!$Y$5:$Y$15,1)):
INDEX('DS2025'!$Z$5:$Z$15,MATCH(Q18,'DS2025'!$Y$5:$Y$15,1)+1),
INDEX('DS2025'!$Y$5:$Y$15,MATCH(Q18,'DS2025'!$Y$5:$Y$15,1)):
INDEX('DS2025'!$Y$5:$Y$15,MATCH(Q18,'DS2025'!$Y$5:$Y$15,1)+1)),
IF($R$4=Database!$A$11,
_xlfn.FORECAST.LINEAR(
Q18,
INDEX('DS2025'!$B$21:$B$35,MATCH(Q18,'DS2025'!$A$21:$A$35,1)):
INDEX('DS2025'!$B$21:$B$35,MATCH(Q18,'DS2025'!$A$21:$A$35,1)+1),
INDEX('DS2025'!$A$21:$A$35,MATCH(Q18,'DS2025'!$A$21:$A$35,1)):
INDEX('DS2025'!$A$21:$A$35,MATCH(Q18,'DS2025'!$A$21:$A$35,1)+1)),
IF($R$4=Database!$A$12,
_xlfn.FORECAST.LINEAR(
Q18,
INDEX('DS2025'!$E$21:$E$35,MATCH(Q18,'DS2025'!$D$21:$D$35,1)):
INDEX('DS2025'!$E$21:$E$35,MATCH(Q18,'DS2025'!$D$21:$D$35,1)+1),
INDEX('DS2025'!$D$21:$D$35,MATCH(Q18,'DS2025'!$D$21:$D$35,1)):
INDEX('DS2025'!$D$21:$D$35,MATCH(Q18,'DS2025'!$D$21:$D$35,1)+1)),
IF($R$4=Database!$A$13,
_xlfn.FORECAST.LINEAR(
Q18,
INDEX('DS2025'!$H$21:$H$35,MATCH(Q18,'DS2025'!$G$21:$G$35,1)):
INDEX('DS2025'!$H$21:$H$35,MATCH(Q18,'DS2025'!$G$21:$G$35,1)+1),
INDEX('DS2025'!$G$21:$G$35,MATCH(Q18,'DS2025'!$G$21:$G$35,1)):
INDEX('DS2025'!$G$21:$G$35,MATCH(Q18,'DS2025'!$G$21:$G$35,1)+1)),
IF($R$4=Database!$A$14,
_xlfn.FORECAST.LINEAR(
Q18,
INDEX('DS2025'!$K$21:$K$35,MATCH(Q18,'DS2025'!$J$21:$J$35,1)):
INDEX('DS2025'!$K$21:$K$35,MATCH(Q18,'DS2025'!$J$21:$J$35,1)+1),
INDEX('DS2025'!$J$21:$J$35,MATCH(Q18,'DS2025'!$J$21:$J$35,1)):
INDEX('DS2025'!$J$21:$J$35,MATCH(Q18,'DS2025'!$J$21:$J$35,1)+1)),
IF($R$4=Database!$A$15,
_xlfn.FORECAST.LINEAR(
Q18,
INDEX('DS2025'!$N$21:$N$35,MATCH(Q18,'DS2025'!$M$21:$M$35,1)):
INDEX('DS2025'!$N$21:$N$35,MATCH(Q18,'DS2025'!$M$21:$M$35,1)+1),
INDEX('DS2025'!$M$21:$M$35,MATCH(Q18,'DS2025'!$M$21:$M$35,1)):
INDEX('DS2025'!$M$21:$M$35,MATCH(Q18,'DS2025'!$M$21:$M$35,1)+1)),
IF($R$4=Database!$A$16,
_xlfn.FORECAST.LINEAR(
Q18,
INDEX('DS2025'!$Q$21:$Q$35,MATCH(Q18,'DS2025'!$P$21:$P$35,1)):
INDEX('DS2025'!$Q$21:$Q$35,MATCH(Q18,'DS2025'!$P$21:$P$35,1)+1),
INDEX('DS2025'!$P$21:$P$35,MATCH(Q18,'DS2025'!$P$21:$P$35,1)):
INDEX('DS2025'!$P$21:$P$35,MATCH(Q18,'DS2025'!$P$21:$P$35,1)+1)),
IF($R$4=Database!$A$17,
_xlfn.FORECAST.LINEAR(
Q18,
INDEX('DS2025'!$T$21:$T$35,MATCH(Q18,'DS2025'!$S$21:$S$35,1)):
INDEX('DS2025'!$T$21:$T$35,MATCH(Q18,'DS2025'!$S$21:$S$35,1)+1),
INDEX('DS2025'!$S$21:$S$35,MATCH(Q18,'DS2025'!$S$21:$S$35,1)):
INDEX('DS2025'!$S$21:$S$35,MATCH(Q18,'DS2025'!$S$21:$S$35,1)+1)),
IF($R$4=Database!$A$18,
_xlfn.FORECAST.LINEAR(
Q18,
INDEX('DS2025'!$W$21:$W$35,MATCH(Q18,'DS2025'!$V$21:$V$35,1)):
INDEX('DS2025'!$W$21:$W$35,MATCH(Q18,'DS2025'!$V$21:$V$35,1)+1),
INDEX('DS2025'!$V$21:$V$35,MATCH(Q18,'DS2025'!$V$21:$V$35,1)):
INDEX('DS2025'!$V$21:$V$35,MATCH(Q18,'DS2025'!$V$21:$V$35,1)+1)),
IF($R$4=Database!$A$19,
_xlfn.FORECAST.LINEAR(
Q18,
INDEX('DS2025'!$Z$21:$Z$35,MATCH(Q18,'DS2025'!$Y$21:$Y$35,1)):
INDEX('DS2025'!$Z$21:$Z$35,MATCH(Q18,'DS2025'!$Y$21:$Y$35,1)+1),
INDEX('DS2025'!$Y$21:$Y$35,MATCH(Q18,'DS2025'!$Y$21:$Y$35,1)):
INDEX('DS2025'!$Y$21:$Y$35,MATCH(Q18,'DS2025'!$Y$21:$Y$35,1)+1)),
IF($R$4=Database!$A$20,
_xlfn.FORECAST.LINEAR(
Q18,
INDEX('DS2025'!$AC$21:$AC$35,MATCH(Q18,'DS2025'!$AB$21:$AB$35,1)):
INDEX('DS2025'!$AC$21:$AC$35,MATCH(Q18,'DS2025'!$AB$21:$AB$35,1)+1),
INDEX('DS2025'!$AB$21:$AB$35,MATCH(Q18,'DS2025'!$AB$21:$AB$35,1)):
INDEX('DS2025'!$AB$21:$AB$35,MATCH(Q18,'DS2025'!$AB$21:$AB$35,1)+1))
)))))))))))))))))))</f>
        <v>-0.36121139772045585</v>
      </c>
      <c r="S18" s="370">
        <f t="shared" si="5"/>
        <v>118.43078860227955</v>
      </c>
      <c r="T18" s="369">
        <f>'Data 110 C'!H19</f>
        <v>116.476</v>
      </c>
      <c r="U18" s="98">
        <f>IF($U$4=Database!$A$2,
_xlfn.FORECAST.LINEAR(T18,
INDEX('DS2025'!$B$5:$B$15,MATCH(T18,'DS2025'!$A$5:$A$15,1)):
INDEX('DS2025'!$B$5:$B$15,MATCH(T18,'DS2025'!$A$5:$A$15,1)+1),
INDEX('DS2025'!$A$5:$A$15,MATCH(T18,'DS2025'!$A$5:$A$15,1)):
INDEX('DS2025'!$A$5:$A$15,MATCH(T18,'DS2025'!$A$5:$A$15,1)+1)),
IF($U$4=Database!$A$3,
_xlfn.FORECAST.LINEAR(T18,
INDEX('DS2025'!$E$5:$E$15,MATCH(T18,'DS2025'!$D$5:$D$15,1)):
INDEX('DS2025'!$E$5:$E$15,MATCH(T18,'DS2025'!$D$5:$D$15,1)+1),
INDEX('DS2025'!$D$5:$D$15,MATCH(T18,'DS2025'!$D$5:$D$15,1)):
INDEX('DS2025'!$D$5:$D$15,MATCH(T18,'DS2025'!$D$5:$D$15,1)+1)),
IF($U$4=Database!$A$4,
_xlfn.FORECAST.LINEAR(T18,
INDEX('DS2025'!$H$5:$H$15,MATCH(T18,'DS2025'!$G$5:$G$15,1)):
INDEX('DS2025'!$H$5:$H$15,MATCH(T18,'DS2025'!$G$5:$G$15,1)+1),
INDEX('DS2025'!$G$5:$G$15,MATCH(T18,'DS2025'!$G$5:$G$15,1)):
INDEX('DS2025'!$G$5:$G$15,MATCH(T18,'DS2025'!$G$5:$G$15,1)+1)),
IF($U$4=Database!$A$5,
_xlfn.FORECAST.LINEAR(T18,
INDEX('DS2025'!$K$5:$K$15,MATCH(T18,'DS2025'!$J$5:$J$15,1)):
INDEX('DS2025'!$K$5:$K$15,MATCH(T18,'DS2025'!$J$5:$J$15,1)+1),
INDEX('DS2025'!$J$5:$J$15,MATCH(T18,'DS2025'!$J$5:$J$15,1)):
INDEX('DS2025'!$J$5:$J$15,MATCH(T18,'DS2025'!$J$5:$J$15,1)+1)),
IF($U$4=Database!$A$6,
_xlfn.FORECAST.LINEAR(T18,
INDEX('DS2025'!$N$5:$N$15,MATCH(T18,'DS2025'!$M$5:$M$15,1)):
INDEX('DS2025'!$N$5:$N$15,MATCH(T18,'DS2025'!$M$5:$M$15,1)+1),
INDEX('DS2025'!$M$5:$M$15,MATCH(T18,'DS2025'!$M$5:$M$15,1)):
INDEX('DS2025'!$M$5:$M$15,MATCH(T18,'DS2025'!$M$5:$M$15,1)+1)),
IF($U$4=Database!$A$7,
_xlfn.FORECAST.LINEAR(T18,
INDEX('DS2025'!$Q$5:$Q$15,MATCH(T18,'DS2025'!$P$5:$P$15,1)):
INDEX('DS2025'!$Q$5:$Q$15,MATCH(T18,'DS2025'!$P$5:$P$15,1)+1),
INDEX('DS2025'!$P$5:$P$15,MATCH(T18,'DS2025'!$P$5:$P$15,1)):
INDEX('DS2025'!$P$5:$P$15,MATCH(T18,'DS2025'!$P$5:$P$15,1)+1)),
IF($U$4=Database!$A$8,
_xlfn.FORECAST.LINEAR(T18,
INDEX('DS2025'!$T$5:$T$15,MATCH(T18,'DS2025'!$S$5:$S$15,1)):
INDEX('DS2025'!$T$5:$T$15,MATCH(T18,'DS2025'!$S$5:$S$15,1)+1),
INDEX('DS2025'!$S$5:$S$15,MATCH(T18,'DS2025'!$S$5:$S$15,1)):
INDEX('DS2025'!$S$5:$S$15,MATCH(T18,'DS2025'!$S$5:$S$15,1)+1)),
IF($U$4=Database!$A$9,
_xlfn.FORECAST.LINEAR(T18,
INDEX('DS2025'!$W$5:$W$15,MATCH(T18,'DS2025'!$V$5:$V$15,1)):
INDEX('DS2025'!$W$5:$W$15,MATCH(T18,'DS2025'!$V$5:$V$15,1)+1),
INDEX('DS2025'!$V$5:$V$15,MATCH(T18,'DS2025'!$V$5:$V$15,1)):
INDEX('DS2025'!$V$5:$V$15,MATCH(T18,'DS2025'!$V$5:$V$15,1)+1)),
IF($U$4=Database!$A$10,
_xlfn.FORECAST.LINEAR(T18,
INDEX('DS2025'!$Z$5:$Z$15,MATCH(T18,'DS2025'!$Y$5:$Y$15,1)):
INDEX('DS2025'!$Z$5:$Z$15,MATCH(T18,'DS2025'!$Y$5:$Y$15,1)+1),
INDEX('DS2025'!$Y$5:$Y$15,MATCH(T18,'DS2025'!$Y$5:$Y$15,1)):
INDEX('DS2025'!$Y$5:$Y$15,MATCH(T18,'DS2025'!$Y$5:$Y$15,1)+1)),
IF($U$4=Database!$A$11,
_xlfn.FORECAST.LINEAR(
T18,
INDEX('DS2025'!$B$21:$B$35,MATCH(T18,'DS2025'!$A$21:$A$35,1)):
INDEX('DS2025'!$B$21:$B$35,MATCH(T18,'DS2025'!$A$21:$A$35,1)+1),
INDEX('DS2025'!$A$21:$A$35,MATCH(T18,'DS2025'!$A$21:$A$35,1)):
INDEX('DS2025'!$A$21:$A$35,MATCH(T18,'DS2025'!$A$21:$A$35,1)+1)),
IF($U$4=Database!$A$12,
_xlfn.FORECAST.LINEAR(
T18,
INDEX('DS2025'!$E$21:$E$35,MATCH(T18,'DS2025'!$D$21:$D$35,1)):
INDEX('DS2025'!$E$21:$E$35,MATCH(T18,'DS2025'!$D$21:$D$35,1)+1),
INDEX('DS2025'!$D$21:$D$35,MATCH(T18,'DS2025'!$D$21:$D$35,1)):
INDEX('DS2025'!$D$21:$D$35,MATCH(T18,'DS2025'!$D$21:$D$35,1)+1)),
IF($U$4=Database!$A$13,
_xlfn.FORECAST.LINEAR(
T18,
INDEX('DS2025'!$H$21:$H$35,MATCH(T18,'DS2025'!$G$21:$G$35,1)):
INDEX('DS2025'!$H$21:$H$35,MATCH(T18,'DS2025'!$G$21:$G$35,1)+1),
INDEX('DS2025'!$G$21:$G$35,MATCH(T18,'DS2025'!$G$21:$G$35,1)):
INDEX('DS2025'!$G$21:$G$35,MATCH(T18,'DS2025'!$G$21:$G$35,1)+1)),
IF($U$4=Database!$A$14,
_xlfn.FORECAST.LINEAR(
T18,
INDEX('DS2025'!$K$21:$K$35,MATCH(T18,'DS2025'!$J$21:$J$35,1)):
INDEX('DS2025'!$K$21:$K$35,MATCH(T18,'DS2025'!$J$21:$J$35,1)+1),
INDEX('DS2025'!$J$21:$J$35,MATCH(T18,'DS2025'!$J$21:$J$35,1)):
INDEX('DS2025'!$J$21:$J$35,MATCH(T18,'DS2025'!$J$21:$J$35,1)+1)),
IF($U$4=Database!$A$15,
_xlfn.FORECAST.LINEAR(
T18,
INDEX('DS2025'!$N$21:$N$35,MATCH(T18,'DS2025'!$M$21:$M$35,1)):
INDEX('DS2025'!$N$21:$N$35,MATCH(T18,'DS2025'!$M$21:$M$35,1)+1),
INDEX('DS2025'!$M$21:$M$35,MATCH(T18,'DS2025'!$M$21:$M$35,1)):
INDEX('DS2025'!$M$21:$M$35,MATCH(T18,'DS2025'!$M$21:$M$35,1)+1)),
IF($U$4=Database!$A$16,
_xlfn.FORECAST.LINEAR(
T18,
INDEX('DS2025'!$Q$21:$Q$35,MATCH(T18,'DS2025'!$P$21:$P$35,1)):
INDEX('DS2025'!$Q$21:$Q$35,MATCH(T18,'DS2025'!$P$21:$P$35,1)+1),
INDEX('DS2025'!$P$21:$P$35,MATCH(T18,'DS2025'!$P$21:$P$35,1)):
INDEX('DS2025'!$P$21:$P$35,MATCH(T18,'DS2025'!$P$21:$P$35,1)+1)),
IF($U$4=Database!$A$17,
_xlfn.FORECAST.LINEAR(
T18,
INDEX('DS2025'!$T$21:$T$35,MATCH(T18,'DS2025'!$S$21:$S$35,1)):
INDEX('DS2025'!$T$21:$T$35,MATCH(T18,'DS2025'!$S$21:$S$35,1)+1),
INDEX('DS2025'!$S$21:$S$35,MATCH(T18,'DS2025'!$S$21:$S$35,1)):
INDEX('DS2025'!$S$21:$S$35,MATCH(T18,'DS2025'!$S$21:$S$35,1)+1)),
IF($U$4=Database!$A$18,
_xlfn.FORECAST.LINEAR(
T18,
INDEX('DS2025'!$W$21:$W$35,MATCH(T18,'DS2025'!$V$21:$V$35,1)):
INDEX('DS2025'!$W$21:$W$35,MATCH(T18,'DS2025'!$V$21:$V$35,1)+1),
INDEX('DS2025'!$V$21:$V$35,MATCH(T18,'DS2025'!$V$21:$V$35,1)):
INDEX('DS2025'!$V$21:$V$35,MATCH(T18,'DS2025'!$V$21:$V$35,1)+1)),
IF($U$4=Database!$A$19,
_xlfn.FORECAST.LINEAR(
T18,
INDEX('DS2025'!$Z$21:$Z$35,MATCH(T18,'DS2025'!$Y$21:$Y$35,1)):
INDEX('DS2025'!$Z$21:$Z$35,MATCH(T18,'DS2025'!$Y$21:$Y$35,1)+1),
INDEX('DS2025'!$Y$21:$Y$35,MATCH(T18,'DS2025'!$Y$21:$Y$35,1)):
INDEX('DS2025'!$Y$21:$Y$35,MATCH(T18,'DS2025'!$Y$21:$Y$35,1)+1)),
IF($U$4=Database!$A$20,
_xlfn.FORECAST.LINEAR(
T18,
INDEX('DS2025'!$AC$21:$AC$35,MATCH(T18,'DS2025'!$AB$21:$AB$35,1)):
INDEX('DS2025'!$AC$21:$AC$35,MATCH(T18,'DS2025'!$AB$21:$AB$35,1)+1),
INDEX('DS2025'!$AB$21:$AB$35,MATCH(T18,'DS2025'!$AB$21:$AB$35,1)):
INDEX('DS2025'!$AB$21:$AB$35,MATCH(T18,'DS2025'!$AB$21:$AB$35,1)+1))
)))))))))))))))))))</f>
        <v>-0.36093353329334132</v>
      </c>
      <c r="V18" s="370">
        <f t="shared" si="6"/>
        <v>116.11506646670665</v>
      </c>
      <c r="W18" s="369">
        <f>'Data 110 C'!I19</f>
        <v>117.605</v>
      </c>
      <c r="X18" s="98">
        <f>IF($X$4=Database!$A$2,
_xlfn.FORECAST.LINEAR(W18,
INDEX('DS2025'!$B$5:$B$15,MATCH(W18,'DS2025'!$A$5:$A$15,1)):
INDEX('DS2025'!$B$5:$B$15,MATCH(W18,'DS2025'!$A$5:$A$15,1)+1),
INDEX('DS2025'!$A$5:$A$15,MATCH(W18,'DS2025'!$A$5:$A$15,1)):
INDEX('DS2025'!$A$5:$A$15,MATCH(W18,'DS2025'!$A$5:$A$15,1)+1)),
IF($X$4=Database!$A$3,
_xlfn.FORECAST.LINEAR(W18,
INDEX('DS2025'!$E$5:$E$15,MATCH(W18,'DS2025'!$D$5:$D$15,1)):
INDEX('DS2025'!$E$5:$E$15,MATCH(W18,'DS2025'!$D$5:$D$15,1)+1),
INDEX('DS2025'!$D$5:$D$15,MATCH(W18,'DS2025'!$D$5:$D$15,1)):
INDEX('DS2025'!$D$5:$D$15,MATCH(W18,'DS2025'!$D$5:$D$15,1)+1)),
IF($X$4=Database!$A$4,
_xlfn.FORECAST.LINEAR(W18,
INDEX('DS2025'!$H$5:$H$15,MATCH(W18,'DS2025'!$G$5:$G$15,1)):
INDEX('DS2025'!$H$5:$H$15,MATCH(W18,'DS2025'!$G$5:$G$15,1)+1),
INDEX('DS2025'!$G$5:$G$15,MATCH(W18,'DS2025'!$G$5:$G$15,1)):
INDEX('DS2025'!$G$5:$G$15,MATCH(W18,'DS2025'!$G$5:$G$15,1)+1)),
IF($X$4=Database!$A$5,
_xlfn.FORECAST.LINEAR(W18,
INDEX('DS2025'!$K$5:$K$15,MATCH(W18,'DS2025'!$J$5:$J$15,1)):
INDEX('DS2025'!$K$5:$K$15,MATCH(W18,'DS2025'!$J$5:$J$15,1)+1),
INDEX('DS2025'!$J$5:$J$15,MATCH(W18,'DS2025'!$J$5:$J$15,1)):
INDEX('DS2025'!$J$5:$J$15,MATCH(W18,'DS2025'!$J$5:$J$15,1)+1)),
IF($X$4=Database!$A$6,
_xlfn.FORECAST.LINEAR(W18,
INDEX('DS2025'!$N$5:$N$15,MATCH(W18,'DS2025'!$M$5:$M$15,1)):
INDEX('DS2025'!$N$5:$N$15,MATCH(W18,'DS2025'!$M$5:$M$15,1)+1),
INDEX('DS2025'!$M$5:$M$15,MATCH(W18,'DS2025'!$M$5:$M$15,1)):
INDEX('DS2025'!$M$5:$M$15,MATCH(W18,'DS2025'!$M$5:$M$15,1)+1)),
IF($X$4=Database!$A$7,
_xlfn.FORECAST.LINEAR(W18,
INDEX('DS2025'!$Q$5:$Q$15,MATCH(W18,'DS2025'!$P$5:$P$15,1)):
INDEX('DS2025'!$Q$5:$Q$15,MATCH(W18,'DS2025'!$P$5:$P$15,1)+1),
INDEX('DS2025'!$P$5:$P$15,MATCH(W18,'DS2025'!$P$5:$P$15,1)):
INDEX('DS2025'!$P$5:$P$15,MATCH(W18,'DS2025'!$P$5:$P$15,1)+1)),
IF($X$4=Database!$A$8,
_xlfn.FORECAST.LINEAR(W18,
INDEX('DS2025'!$T$5:$T$15,MATCH(W18,'DS2025'!$S$5:$S$15,1)):
INDEX('DS2025'!$T$5:$T$15,MATCH(W18,'DS2025'!$S$5:$S$15,1)+1),
INDEX('DS2025'!$S$5:$S$15,MATCH(W18,'DS2025'!$S$5:$S$15,1)):
INDEX('DS2025'!$S$5:$S$15,MATCH(W18,'DS2025'!$S$5:$S$15,1)+1)),
IF($X$4=Database!$A$9,
_xlfn.FORECAST.LINEAR(W18,
INDEX('DS2025'!$W$5:$W$15,MATCH(W18,'DS2025'!$V$5:$V$15,1)):
INDEX('DS2025'!$W$5:$W$15,MATCH(W18,'DS2025'!$V$5:$V$15,1)+1),
INDEX('DS2025'!$V$5:$V$15,MATCH(W18,'DS2025'!$V$5:$V$15,1)):
INDEX('DS2025'!$V$5:$V$15,MATCH(W18,'DS2025'!$V$5:$V$15,1)+1)),
IF($X$4=Database!$A$10,
_xlfn.FORECAST.LINEAR(W18,
INDEX('DS2025'!$Z$5:$Z$15,MATCH(W18,'DS2025'!$Y$5:$Y$15,1)):
INDEX('DS2025'!$Z$5:$Z$15,MATCH(W18,'DS2025'!$Y$5:$Y$15,1)+1),
INDEX('DS2025'!$Y$5:$Y$15,MATCH(W18,'DS2025'!$Y$5:$Y$15,1)):
INDEX('DS2025'!$Y$5:$Y$15,MATCH(W18,'DS2025'!$Y$5:$Y$15,1)+1)),
IF($X$4=Database!$A$11,
_xlfn.FORECAST.LINEAR(
W18,
INDEX('DS2025'!$B$21:$B$35,MATCH(W18,'DS2025'!$A$21:$A$35,1)):
INDEX('DS2025'!$B$21:$B$35,MATCH(W18,'DS2025'!$A$21:$A$35,1)+1),
INDEX('DS2025'!$A$21:$A$35,MATCH(W18,'DS2025'!$A$21:$A$35,1)):
INDEX('DS2025'!$A$21:$A$35,MATCH(W18,'DS2025'!$A$21:$A$35,1)+1)),
IF($X$4=Database!$A$12,
_xlfn.FORECAST.LINEAR(
W18,
INDEX('DS2025'!$E$21:$E$35,MATCH(W18,'DS2025'!$D$21:$D$35,1)):
INDEX('DS2025'!$E$21:$E$35,MATCH(W18,'DS2025'!$D$21:$D$35,1)+1),
INDEX('DS2025'!$D$21:$D$35,MATCH(W18,'DS2025'!$D$21:$D$35,1)):
INDEX('DS2025'!$D$21:$D$35,MATCH(W18,'DS2025'!$D$21:$D$35,1)+1)),
IF($X$4=Database!$A$13,
_xlfn.FORECAST.LINEAR(
W18,
INDEX('DS2025'!$H$21:$H$35,MATCH(W18,'DS2025'!$G$21:$G$35,1)):
INDEX('DS2025'!$H$21:$H$35,MATCH(W18,'DS2025'!$G$21:$G$35,1)+1),
INDEX('DS2025'!$G$21:$G$35,MATCH(W18,'DS2025'!$G$21:$G$35,1)):
INDEX('DS2025'!$G$21:$G$35,MATCH(W18,'DS2025'!$G$21:$G$35,1)+1)),
IF($X$4=Database!$A$14,
_xlfn.FORECAST.LINEAR(
W18,
INDEX('DS2025'!$K$21:$K$35,MATCH(W18,'DS2025'!$J$21:$J$35,1)):
INDEX('DS2025'!$K$21:$K$35,MATCH(W18,'DS2025'!$J$21:$J$35,1)+1),
INDEX('DS2025'!$J$21:$J$35,MATCH(W18,'DS2025'!$J$21:$J$35,1)):
INDEX('DS2025'!$J$21:$J$35,MATCH(W18,'DS2025'!$J$21:$J$35,1)+1)),
IF($X$4=Database!$A$15,
_xlfn.FORECAST.LINEAR(
W18,
INDEX('DS2025'!$N$21:$N$35,MATCH(W18,'DS2025'!$M$21:$M$35,1)):
INDEX('DS2025'!$N$21:$N$35,MATCH(W18,'DS2025'!$M$21:$M$35,1)+1),
INDEX('DS2025'!$M$21:$M$35,MATCH(W18,'DS2025'!$M$21:$M$35,1)):
INDEX('DS2025'!$M$21:$M$35,MATCH(W18,'DS2025'!$M$21:$M$35,1)+1)),
IF($X$4=Database!$A$16,
_xlfn.FORECAST.LINEAR(
W18,
INDEX('DS2025'!$Q$21:$Q$35,MATCH(W18,'DS2025'!$P$21:$P$35,1)):
INDEX('DS2025'!$Q$21:$Q$35,MATCH(W18,'DS2025'!$P$21:$P$35,1)+1),
INDEX('DS2025'!$P$21:$P$35,MATCH(W18,'DS2025'!$P$21:$P$35,1)):
INDEX('DS2025'!$P$21:$P$35,MATCH(W18,'DS2025'!$P$21:$P$35,1)+1)),
IF($X$4=Database!$A$17,
_xlfn.FORECAST.LINEAR(
W18,
INDEX('DS2025'!$T$21:$T$35,MATCH(W18,'DS2025'!$S$21:$S$35,1)):
INDEX('DS2025'!$T$21:$T$35,MATCH(W18,'DS2025'!$S$21:$S$35,1)+1),
INDEX('DS2025'!$S$21:$S$35,MATCH(W18,'DS2025'!$S$21:$S$35,1)):
INDEX('DS2025'!$S$21:$S$35,MATCH(W18,'DS2025'!$S$21:$S$35,1)+1)),
IF($X$4=Database!$A$18,
_xlfn.FORECAST.LINEAR(
W18,
INDEX('DS2025'!$W$21:$W$35,MATCH(W18,'DS2025'!$V$21:$V$35,1)):
INDEX('DS2025'!$W$21:$W$35,MATCH(W18,'DS2025'!$V$21:$V$35,1)+1),
INDEX('DS2025'!$V$21:$V$35,MATCH(W18,'DS2025'!$V$21:$V$35,1)):
INDEX('DS2025'!$V$21:$V$35,MATCH(W18,'DS2025'!$V$21:$V$35,1)+1)),
IF($X$4=Database!$A$19,
_xlfn.FORECAST.LINEAR(
W18,
INDEX('DS2025'!$Z$21:$Z$35,MATCH(W18,'DS2025'!$Y$21:$Y$35,1)):
INDEX('DS2025'!$Z$21:$Z$35,MATCH(W18,'DS2025'!$Y$21:$Y$35,1)+1),
INDEX('DS2025'!$Y$21:$Y$35,MATCH(W18,'DS2025'!$Y$21:$Y$35,1)):
INDEX('DS2025'!$Y$21:$Y$35,MATCH(W18,'DS2025'!$Y$21:$Y$35,1)+1)),
IF($X$4=Database!$A$20,
_xlfn.FORECAST.LINEAR(
W18,
INDEX('DS2025'!$AC$21:$AC$35,MATCH(W18,'DS2025'!$AB$21:$AB$35,1)):
INDEX('DS2025'!$AC$21:$AC$35,MATCH(W18,'DS2025'!$AB$21:$AB$35,1)+1),
INDEX('DS2025'!$AB$21:$AB$35,MATCH(W18,'DS2025'!$AB$21:$AB$35,1)):
INDEX('DS2025'!$AB$21:$AB$35,MATCH(W18,'DS2025'!$AB$21:$AB$35,1)+1))
)))))))))))))))))))</f>
        <v>-0.3610689862027594</v>
      </c>
      <c r="Y18" s="370">
        <f t="shared" si="7"/>
        <v>117.24393101379725</v>
      </c>
      <c r="Z18" s="97">
        <f>'Data 110 C'!J19</f>
        <v>119.755</v>
      </c>
      <c r="AA18" s="98">
        <f>IF($AA$4=Database!$A$2,
_xlfn.FORECAST.LINEAR(Z18,
INDEX('DS2025'!$B$5:$B$15,MATCH(Z18,'DS2025'!$A$5:$A$15,1)):
INDEX('DS2025'!$B$5:$B$15,MATCH(Z18,'DS2025'!$A$5:$A$15,1)+1),
INDEX('DS2025'!$A$5:$A$15,MATCH(Z18,'DS2025'!$A$5:$A$15,1)):
INDEX('DS2025'!$A$5:$A$15,MATCH(Z18,'DS2025'!$A$5:$A$15,1)+1)),
IF($AA$4=Database!$A$3,
_xlfn.FORECAST.LINEAR(Z18,
INDEX('DS2025'!$E$5:$E$15,MATCH(Z18,'DS2025'!$D$5:$D$15,1)):
INDEX('DS2025'!$E$5:$E$15,MATCH(Z18,'DS2025'!$D$5:$D$15,1)+1),
INDEX('DS2025'!$D$5:$D$15,MATCH(Z18,'DS2025'!$D$5:$D$15,1)):
INDEX('DS2025'!$D$5:$D$15,MATCH(Z18,'DS2025'!$D$5:$D$15,1)+1)),
IF($AA$4=Database!$A$4,
_xlfn.FORECAST.LINEAR(Z18,
INDEX('DS2025'!$H$5:$H$15,MATCH(Z18,'DS2025'!$G$5:$G$15,1)):
INDEX('DS2025'!$H$5:$H$15,MATCH(Z18,'DS2025'!$G$5:$G$15,1)+1),
INDEX('DS2025'!$G$5:$G$15,MATCH(Z18,'DS2025'!$G$5:$G$15,1)):
INDEX('DS2025'!$G$5:$G$15,MATCH(Z18,'DS2025'!$G$5:$G$15,1)+1)),
IF($AA$4=Database!$A$5,
_xlfn.FORECAST.LINEAR(Z18,
INDEX('DS2025'!$K$5:$K$15,MATCH(Z18,'DS2025'!$J$5:$J$15,1)):
INDEX('DS2025'!$K$5:$K$15,MATCH(Z18,'DS2025'!$J$5:$J$15,1)+1),
INDEX('DS2025'!$J$5:$J$15,MATCH(Z18,'DS2025'!$J$5:$J$15,1)):
INDEX('DS2025'!$J$5:$J$15,MATCH(Z18,'DS2025'!$J$5:$J$15,1)+1)),
IF($AA$4=Database!$A$6,
_xlfn.FORECAST.LINEAR(Z18,
INDEX('DS2025'!$N$5:$N$15,MATCH(Z18,'DS2025'!$M$5:$M$15,1)):
INDEX('DS2025'!$N$5:$N$15,MATCH(Z18,'DS2025'!$M$5:$M$15,1)+1),
INDEX('DS2025'!$M$5:$M$15,MATCH(Z18,'DS2025'!$M$5:$M$15,1)):
INDEX('DS2025'!$M$5:$M$15,MATCH(Z18,'DS2025'!$M$5:$M$15,1)+1)),
IF($AA$4=Database!$A$7,
_xlfn.FORECAST.LINEAR(Z18,
INDEX('DS2025'!$Q$5:$Q$15,MATCH(Z18,'DS2025'!$P$5:$P$15,1)):
INDEX('DS2025'!$Q$5:$Q$15,MATCH(Z18,'DS2025'!$P$5:$P$15,1)+1),
INDEX('DS2025'!$P$5:$P$15,MATCH(Z18,'DS2025'!$P$5:$P$15,1)):
INDEX('DS2025'!$P$5:$P$15,MATCH(Z18,'DS2025'!$P$5:$P$15,1)+1)),
IF($AA$4=Database!$A$8,
_xlfn.FORECAST.LINEAR(Z18,
INDEX('DS2025'!$T$5:$T$15,MATCH(Z18,'DS2025'!$S$5:$S$15,1)):
INDEX('DS2025'!$T$5:$T$15,MATCH(Z18,'DS2025'!$S$5:$S$15,1)+1),
INDEX('DS2025'!$S$5:$S$15,MATCH(Z18,'DS2025'!$S$5:$S$15,1)):
INDEX('DS2025'!$S$5:$S$15,MATCH(Z18,'DS2025'!$S$5:$S$15,1)+1)),
IF($AA$4=Database!$A$9,
_xlfn.FORECAST.LINEAR(Z18,
INDEX('DS2025'!$W$5:$W$15,MATCH(Z18,'DS2025'!$V$5:$V$15,1)):
INDEX('DS2025'!$W$5:$W$15,MATCH(Z18,'DS2025'!$V$5:$V$15,1)+1),
INDEX('DS2025'!$V$5:$V$15,MATCH(Z18,'DS2025'!$V$5:$V$15,1)):
INDEX('DS2025'!$V$5:$V$15,MATCH(Z18,'DS2025'!$V$5:$V$15,1)+1)),
IF($AA$4=Database!$A$10,
_xlfn.FORECAST.LINEAR(Z18,
INDEX('DS2025'!$Z$5:$Z$15,MATCH(Z18,'DS2025'!$Y$5:$Y$15,1)):
INDEX('DS2025'!$Z$5:$Z$15,MATCH(Z18,'DS2025'!$Y$5:$Y$15,1)+1),
INDEX('DS2025'!$Y$5:$Y$15,MATCH(Z18,'DS2025'!$Y$5:$Y$15,1)):
INDEX('DS2025'!$Y$5:$Y$15,MATCH(Z18,'DS2025'!$Y$5:$Y$15,1)+1)),
IF($AA$4=Database!$A$11,
_xlfn.FORECAST.LINEAR(
Z18,
INDEX('DS2025'!$B$21:$B$35,MATCH(Z18,'DS2025'!$A$21:$A$35,1)):
INDEX('DS2025'!$B$21:$B$35,MATCH(Z18,'DS2025'!$A$21:$A$35,1)+1),
INDEX('DS2025'!$A$21:$A$35,MATCH(Z18,'DS2025'!$A$21:$A$35,1)):
INDEX('DS2025'!$A$21:$A$35,MATCH(Z18,'DS2025'!$A$21:$A$35,1)+1)),
IF($AA$4=Database!$A$12,
_xlfn.FORECAST.LINEAR(
Z18,
INDEX('DS2025'!$E$21:$E$35,MATCH(Z18,'DS2025'!$D$21:$D$35,1)):
INDEX('DS2025'!$E$21:$E$35,MATCH(Z18,'DS2025'!$D$21:$D$35,1)+1),
INDEX('DS2025'!$D$21:$D$35,MATCH(Z18,'DS2025'!$D$21:$D$35,1)):
INDEX('DS2025'!$D$21:$D$35,MATCH(Z18,'DS2025'!$D$21:$D$35,1)+1)),
IF($AA$4=Database!$A$13,
_xlfn.FORECAST.LINEAR(
Z18,
INDEX('DS2025'!$H$21:$H$35,MATCH(Z18,'DS2025'!$G$21:$G$35,1)):
INDEX('DS2025'!$H$21:$H$35,MATCH(Z18,'DS2025'!$G$21:$G$35,1)+1),
INDEX('DS2025'!$G$21:$G$35,MATCH(Z18,'DS2025'!$G$21:$G$35,1)):
INDEX('DS2025'!$G$21:$G$35,MATCH(Z18,'DS2025'!$G$21:$G$35,1)+1)),
IF($AA$4=Database!$A$14,
_xlfn.FORECAST.LINEAR(
Z18,
INDEX('DS2025'!$K$21:$K$35,MATCH(Z18,'DS2025'!$J$21:$J$35,1)):
INDEX('DS2025'!$K$21:$K$35,MATCH(Z18,'DS2025'!$J$21:$J$35,1)+1),
INDEX('DS2025'!$J$21:$J$35,MATCH(Z18,'DS2025'!$J$21:$J$35,1)):
INDEX('DS2025'!$J$21:$J$35,MATCH(Z18,'DS2025'!$J$21:$J$35,1)+1)),
IF($AA$4=Database!$A$15,
_xlfn.FORECAST.LINEAR(
Z18,
INDEX('DS2025'!$N$21:$N$35,MATCH(Z18,'DS2025'!$M$21:$M$35,1)):
INDEX('DS2025'!$N$21:$N$35,MATCH(Z18,'DS2025'!$M$21:$M$35,1)+1),
INDEX('DS2025'!$M$21:$M$35,MATCH(Z18,'DS2025'!$M$21:$M$35,1)):
INDEX('DS2025'!$M$21:$M$35,MATCH(Z18,'DS2025'!$M$21:$M$35,1)+1)),
IF($AA$4=Database!$A$16,
_xlfn.FORECAST.LINEAR(
Z18,
INDEX('DS2025'!$Q$21:$Q$35,MATCH(Z18,'DS2025'!$P$21:$P$35,1)):
INDEX('DS2025'!$Q$21:$Q$35,MATCH(Z18,'DS2025'!$P$21:$P$35,1)+1),
INDEX('DS2025'!$P$21:$P$35,MATCH(Z18,'DS2025'!$P$21:$P$35,1)):
INDEX('DS2025'!$P$21:$P$35,MATCH(Z18,'DS2025'!$P$21:$P$35,1)+1)),
IF($AA$4=Database!$A$17,
_xlfn.FORECAST.LINEAR(
Z18,
INDEX('DS2025'!$T$21:$T$35,MATCH(Z18,'DS2025'!$S$21:$S$35,1)):
INDEX('DS2025'!$T$21:$T$35,MATCH(Z18,'DS2025'!$S$21:$S$35,1)+1),
INDEX('DS2025'!$S$21:$S$35,MATCH(Z18,'DS2025'!$S$21:$S$35,1)):
INDEX('DS2025'!$S$21:$S$35,MATCH(Z18,'DS2025'!$S$21:$S$35,1)+1)),
IF($AA$4=Database!$A$18,
_xlfn.FORECAST.LINEAR(
Z18,
INDEX('DS2025'!$W$21:$W$35,MATCH(Z18,'DS2025'!$V$21:$V$35,1)):
INDEX('DS2025'!$W$21:$W$35,MATCH(Z18,'DS2025'!$V$21:$V$35,1)+1),
INDEX('DS2025'!$V$21:$V$35,MATCH(Z18,'DS2025'!$V$21:$V$35,1)):
INDEX('DS2025'!$V$21:$V$35,MATCH(Z18,'DS2025'!$V$21:$V$35,1)+1)),
IF($AA$4=Database!$A$19,
_xlfn.FORECAST.LINEAR(
Z18,
INDEX('DS2025'!$Z$21:$Z$35,MATCH(Z18,'DS2025'!$Y$21:$Y$35,1)):
INDEX('DS2025'!$Z$21:$Z$35,MATCH(Z18,'DS2025'!$Y$21:$Y$35,1)+1),
INDEX('DS2025'!$Y$21:$Y$35,MATCH(Z18,'DS2025'!$Y$21:$Y$35,1)):
INDEX('DS2025'!$Y$21:$Y$35,MATCH(Z18,'DS2025'!$Y$21:$Y$35,1)+1)),
IF($AA$4=Database!$A$20,
_xlfn.FORECAST.LINEAR(
Z18,
INDEX('DS2025'!$AC$21:$AC$35,MATCH(Z18,'DS2025'!$AB$21:$AB$35,1)):
INDEX('DS2025'!$AC$21:$AC$35,MATCH(Z18,'DS2025'!$AB$21:$AB$35,1)+1),
INDEX('DS2025'!$AB$21:$AB$35,MATCH(Z18,'DS2025'!$AB$21:$AB$35,1)):
INDEX('DS2025'!$AB$21:$AB$35,MATCH(Z18,'DS2025'!$AB$21:$AB$35,1)+1))
)))))))))))))))))))</f>
        <v>-0.36132693461307736</v>
      </c>
      <c r="AB18" s="97">
        <f t="shared" si="8"/>
        <v>119.39367306538692</v>
      </c>
      <c r="AC18" s="318">
        <f>'Data 110 C'!K19</f>
        <v>118</v>
      </c>
      <c r="AD18" s="42"/>
      <c r="AE18" s="42"/>
      <c r="AF18" s="42"/>
    </row>
    <row r="19" spans="1:32" ht="15" customHeight="1">
      <c r="A19" s="316">
        <v>13</v>
      </c>
      <c r="B19" s="316">
        <f>'Data 110 C'!B20</f>
        <v>119.871</v>
      </c>
      <c r="C19" s="98">
        <f>IF($C$4=Database!$A$2,
_xlfn.FORECAST.LINEAR(B19,
INDEX('DS2025'!$B$5:$B$15,MATCH(B19,'DS2025'!$A$5:$A$15,1)):
INDEX('DS2025'!$B$5:$B$15,MATCH(B19,'DS2025'!$A$5:$A$15,1)+1),
INDEX('DS2025'!$A$5:$A$15,MATCH(B19,'DS2025'!$A$5:$A$15,1)):
INDEX('DS2025'!$A$5:$A$15,MATCH(B19,'DS2025'!$A$5:$A$15,1)+1)),
IF($C$4=Database!$A$3,
_xlfn.FORECAST.LINEAR(B19,
INDEX('DS2025'!$E$5:$E$15,MATCH(B19,'DS2025'!$D$5:$D$15,1)):
INDEX('DS2025'!$E$5:$E$15,MATCH(B19,'DS2025'!$D$5:$D$15,1)+1),
INDEX('DS2025'!$D$5:$D$15,MATCH(B19,'DS2025'!$D$5:$D$15,1)):
INDEX('DS2025'!$D$5:$D$15,MATCH(B19,'DS2025'!$D$5:$D$15,1)+1)),
IF($C$4=Database!$A$4,
_xlfn.FORECAST.LINEAR(B19,
INDEX('DS2025'!$H$5:$H$15,MATCH(B19,'DS2025'!$G$5:$G$15,1)):
INDEX('DS2025'!$H$5:$H$15,MATCH(B19,'DS2025'!$G$5:$G$15,1)+1),
INDEX('DS2025'!$G$5:$G$15,MATCH(B19,'DS2025'!$G$5:$G$15,1)):
INDEX('DS2025'!$G$5:$G$15,MATCH(B19,'DS2025'!$G$5:$G$15,1)+1)),
IF($C$4=Database!$A$5,
_xlfn.FORECAST.LINEAR(B19,
INDEX('DS2025'!$K$5:$K$15,MATCH(B19,'DS2025'!$J$5:$J$15,1)):
INDEX('DS2025'!$K$5:$K$15,MATCH(B19,'DS2025'!$J$5:$J$15,1)+1),
INDEX('DS2025'!$J$5:$J$15,MATCH(B19,'DS2025'!$J$5:$J$15,1)):
INDEX('DS2025'!$J$5:$J$15,MATCH(B19,'DS2025'!$J$5:$J$15,1)+1)),
IF($C$4=Database!$A$6,
_xlfn.FORECAST.LINEAR(B19,
INDEX('DS2025'!$N$5:$N$15,MATCH(B19,'DS2025'!$M$5:$M$15,1)):
INDEX('DS2025'!$N$5:$N$15,MATCH(B19,'DS2025'!$M$5:$M$15,1)+1),
INDEX('DS2025'!$M$5:$M$15,MATCH(B19,'DS2025'!$M$5:$M$15,1)):
INDEX('DS2025'!$M$5:$M$15,MATCH(B19,'DS2025'!$M$5:$M$15,1)+1)),
IF($C$4=Database!$A$7,
_xlfn.FORECAST.LINEAR(B19,
INDEX('DS2025'!$Q$5:$Q$15,MATCH(B19,'DS2025'!$P$5:$P$15,1)):
INDEX('DS2025'!$Q$5:$Q$15,MATCH(B19,'DS2025'!$P$5:$P$15,1)+1),
INDEX('DS2025'!$P$5:$P$15,MATCH(B19,'DS2025'!$P$5:$P$15,1)):
INDEX('DS2025'!$P$5:$P$15,MATCH(B19,'DS2025'!$P$5:$P$15,1)+1)),
IF($C$4=Database!$A$8,
_xlfn.FORECAST.LINEAR(B19,
INDEX('DS2025'!$T$5:$T$15,MATCH(B19,'DS2025'!$S$5:$S$15,1)):
INDEX('DS2025'!$T$5:$T$15,MATCH(B19,'DS2025'!$S$5:$S$15,1)+1),
INDEX('DS2025'!$S$5:$S$15,MATCH(B19,'DS2025'!$S$5:$S$15,1)):
INDEX('DS2025'!$S$5:$S$15,MATCH(B19,'DS2025'!$S$5:$S$15,1)+1)),
IF($C$4=Database!$A$9,
_xlfn.FORECAST.LINEAR(B19,
INDEX('DS2025'!$W$5:$W$15,MATCH(B19,'DS2025'!$V$5:$V$15,1)):
INDEX('DS2025'!$W$5:$W$15,MATCH(B19,'DS2025'!$V$5:$V$15,1)+1),
INDEX('DS2025'!$V$5:$V$15,MATCH(B19,'DS2025'!$V$5:$V$15,1)):
INDEX('DS2025'!$V$5:$V$15,MATCH(B19,'DS2025'!$V$5:$V$15,1)+1)),
IF($C$4=Database!$A$10,
_xlfn.FORECAST.LINEAR(B19,
INDEX('DS2025'!$Z$5:$Z$15,MATCH(B19,'DS2025'!$Y$5:$Y$15,1)):
INDEX('DS2025'!$Z$5:$Z$15,MATCH(B19,'DS2025'!$Y$5:$Y$15,1)+1),
INDEX('DS2025'!$Y$5:$Y$15,MATCH(B19,'DS2025'!$Y$5:$Y$15,1)):
INDEX('DS2025'!$Y$5:$Y$15,MATCH(B19,'DS2025'!$Y$5:$Y$15,1)+1)),
IF($C$4=Database!$A$11,
_xlfn.FORECAST.LINEAR(
B19,
INDEX('DS2025'!$B$21:$B$35,MATCH(B19,'DS2025'!$A$21:$A$35,1)):
INDEX('DS2025'!$B$21:$B$35,MATCH(B19,'DS2025'!$A$21:$A$35,1)+1),
INDEX('DS2025'!$A$21:$A$35,MATCH(B19,'DS2025'!$A$21:$A$35,1)):
INDEX('DS2025'!$A$21:$A$35,MATCH(B19,'DS2025'!$A$21:$A$35,1)+1)),
IF($C$4=Database!$A$12,
_xlfn.FORECAST.LINEAR(
B19,
INDEX('DS2025'!$E$21:$E$35,MATCH(B19,'DS2025'!$D$21:$D$35,1)):
INDEX('DS2025'!$E$21:$E$35,MATCH(B19,'DS2025'!$D$21:$D$35,1)+1),
INDEX('DS2025'!$D$21:$D$35,MATCH(B19,'DS2025'!$D$21:$D$35,1)):
INDEX('DS2025'!$D$21:$D$35,MATCH(B19,'DS2025'!$D$21:$D$35,1)+1)),
IF($C$4=Database!$A$13,
_xlfn.FORECAST.LINEAR(
B19,
INDEX('DS2025'!$H$21:$H$35,MATCH(B19,'DS2025'!$G$21:$G$35,1)):
INDEX('DS2025'!$H$21:$H$35,MATCH(B19,'DS2025'!$G$21:$G$35,1)+1),
INDEX('DS2025'!$G$21:$G$35,MATCH(B19,'DS2025'!$G$21:$G$35,1)):
INDEX('DS2025'!$G$21:$G$35,MATCH(B19,'DS2025'!$G$21:$G$35,1)+1)),
IF($C$4=Database!$A$14,
_xlfn.FORECAST.LINEAR(
B19,
INDEX('DS2025'!$K$21:$K$35,MATCH(B19,'DS2025'!$J$21:$J$35,1)):
INDEX('DS2025'!$K$21:$K$35,MATCH(B19,'DS2025'!$J$21:$J$35,1)+1),
INDEX('DS2025'!$J$21:$J$35,MATCH(B19,'DS2025'!$J$21:$J$35,1)):
INDEX('DS2025'!$J$21:$J$35,MATCH(B19,'DS2025'!$J$21:$J$35,1)+1)),
IF($C$4=Database!$A$15,
_xlfn.FORECAST.LINEAR(
B19,
INDEX('DS2025'!$N$21:$N$35,MATCH(B19,'DS2025'!$M$21:$M$35,1)):
INDEX('DS2025'!$N$21:$N$35,MATCH(B19,'DS2025'!$M$21:$M$35,1)+1),
INDEX('DS2025'!$M$21:$M$35,MATCH(B19,'DS2025'!$M$21:$M$35,1)):
INDEX('DS2025'!$M$21:$M$35,MATCH(B19,'DS2025'!$M$21:$M$35,1)+1)),
IF($C$4=Database!$A$16,
_xlfn.FORECAST.LINEAR(
B19,
INDEX('DS2025'!$Q$21:$Q$35,MATCH(B19,'DS2025'!$P$21:$P$35,1)):
INDEX('DS2025'!$Q$21:$Q$35,MATCH(B19,'DS2025'!$P$21:$P$35,1)+1),
INDEX('DS2025'!$P$21:$P$35,MATCH(B19,'DS2025'!$P$21:$P$35,1)):
INDEX('DS2025'!$P$21:$P$35,MATCH(B19,'DS2025'!$P$21:$P$35,1)+1)),
IF($C$4=Database!$A$17,
_xlfn.FORECAST.LINEAR(
B19,
INDEX('DS2025'!$T$21:$T$35,MATCH(B19,'DS2025'!$S$21:$S$35,1)):
INDEX('DS2025'!$T$21:$T$35,MATCH(B19,'DS2025'!$S$21:$S$35,1)+1),
INDEX('DS2025'!$S$21:$S$35,MATCH(B19,'DS2025'!$S$21:$S$35,1)):
INDEX('DS2025'!$S$21:$S$35,MATCH(B19,'DS2025'!$S$21:$S$35,1)+1)),
IF($C$4=Database!$A$18,
_xlfn.FORECAST.LINEAR(
B19,
INDEX('DS2025'!$W$21:$W$35,MATCH(B19,'DS2025'!$V$21:$V$35,1)):
INDEX('DS2025'!$W$21:$W$35,MATCH(B19,'DS2025'!$V$21:$V$35,1)+1),
INDEX('DS2025'!$V$21:$V$35,MATCH(B19,'DS2025'!$V$21:$V$35,1)):
INDEX('DS2025'!$V$21:$V$35,MATCH(B19,'DS2025'!$V$21:$V$35,1)+1)),
IF($C$4=Database!$A$19,
_xlfn.FORECAST.LINEAR(
B19,
INDEX('DS2025'!$Z$21:$Z$35,MATCH(B19,'DS2025'!$Y$21:$Y$35,1)):
INDEX('DS2025'!$Z$21:$Z$35,MATCH(B19,'DS2025'!$Y$21:$Y$35,1)+1),
INDEX('DS2025'!$Y$21:$Y$35,MATCH(B19,'DS2025'!$Y$21:$Y$35,1)):
INDEX('DS2025'!$Y$21:$Y$35,MATCH(B19,'DS2025'!$Y$21:$Y$35,1)+1)),
IF($C$4=Database!$A$20,
_xlfn.FORECAST.LINEAR(
B19,
INDEX('DS2025'!$AC$21:$AC$35,MATCH(B19,'DS2025'!$AB$21:$AB$35,1)):
INDEX('DS2025'!$AC$21:$AC$35,MATCH(B19,'DS2025'!$AB$21:$AB$35,1)+1),
INDEX('DS2025'!$AB$21:$AB$35,MATCH(B19,'DS2025'!$AB$21:$AB$35,1)):
INDEX('DS2025'!$AB$21:$AB$35,MATCH(B19,'DS2025'!$AB$21:$AB$35,1)+1))
)))))))))))))))))))</f>
        <v>-0.36134085182963405</v>
      </c>
      <c r="D19" s="98">
        <f t="shared" si="0"/>
        <v>119.50965914817036</v>
      </c>
      <c r="E19" s="98">
        <f>'Data 110 C'!C20</f>
        <v>121.02800000000001</v>
      </c>
      <c r="F19" s="98">
        <f>IF($F$4=Database!$A$2,
_xlfn.FORECAST.LINEAR(E19,
INDEX('DS2025'!$B$5:$B$15,MATCH(E19,'DS2025'!$A$5:$A$15,1)):
INDEX('DS2025'!$B$5:$B$15,MATCH(E19,'DS2025'!$A$5:$A$15,1)+1),
INDEX('DS2025'!$A$5:$A$15,MATCH(E19,'DS2025'!$A$5:$A$15,1)):
INDEX('DS2025'!$A$5:$A$15,MATCH(E19,'DS2025'!$A$5:$A$15,1)+1)),
IF($F$4=Database!$A$3,
_xlfn.FORECAST.LINEAR(E19,
INDEX('DS2025'!$E$5:$E$15,MATCH(E19,'DS2025'!$D$5:$D$15,1)):
INDEX('DS2025'!$E$5:$E$15,MATCH(E19,'DS2025'!$D$5:$D$15,1)+1),
INDEX('DS2025'!$D$5:$D$15,MATCH(E19,'DS2025'!$D$5:$D$15,1)):
INDEX('DS2025'!$D$5:$D$15,MATCH(E19,'DS2025'!$D$5:$D$15,1)+1)),
IF($F$4=Database!$A$4,
_xlfn.FORECAST.LINEAR(E19,
INDEX('DS2025'!$H$5:$H$15,MATCH(E19,'DS2025'!$G$5:$G$15,1)):
INDEX('DS2025'!$H$5:$H$15,MATCH(E19,'DS2025'!$G$5:$G$15,1)+1),
INDEX('DS2025'!$G$5:$G$15,MATCH(E19,'DS2025'!$G$5:$G$15,1)):
INDEX('DS2025'!$G$5:$G$15,MATCH(E19,'DS2025'!$G$5:$G$15,1)+1)),
IF($F$4=Database!$A$5,
_xlfn.FORECAST.LINEAR(E19,
INDEX('DS2025'!$K$5:$K$15,MATCH(E19,'DS2025'!$J$5:$J$15,1)):
INDEX('DS2025'!$K$5:$K$15,MATCH(E19,'DS2025'!$J$5:$J$15,1)+1),
INDEX('DS2025'!$J$5:$J$15,MATCH(E19,'DS2025'!$J$5:$J$15,1)):
INDEX('DS2025'!$J$5:$J$15,MATCH(E19,'DS2025'!$J$5:$J$15,1)+1)),
IF($F$4=Database!$A$6,
_xlfn.FORECAST.LINEAR(E19,
INDEX('DS2025'!$N$5:$N$15,MATCH(E19,'DS2025'!$M$5:$M$15,1)):
INDEX('DS2025'!$N$5:$N$15,MATCH(E19,'DS2025'!$M$5:$M$15,1)+1),
INDEX('DS2025'!$M$5:$M$15,MATCH(E19,'DS2025'!$M$5:$M$15,1)):
INDEX('DS2025'!$M$5:$M$15,MATCH(E19,'DS2025'!$M$5:$M$15,1)+1)),
IF($F$4=Database!$A$7,
_xlfn.FORECAST.LINEAR(E19,
INDEX('DS2025'!$Q$5:$Q$15,MATCH(E19,'DS2025'!$P$5:$P$15,1)):
INDEX('DS2025'!$Q$5:$Q$15,MATCH(E19,'DS2025'!$P$5:$P$15,1)+1),
INDEX('DS2025'!$P$5:$P$15,MATCH(E19,'DS2025'!$P$5:$P$15,1)):
INDEX('DS2025'!$P$5:$P$15,MATCH(E19,'DS2025'!$P$5:$P$15,1)+1)),
IF($F$4=Database!$A$8,
_xlfn.FORECAST.LINEAR(E19,
INDEX('DS2025'!$T$5:$T$15,MATCH(E19,'DS2025'!$S$5:$S$15,1)):
INDEX('DS2025'!$T$5:$T$15,MATCH(E19,'DS2025'!$S$5:$S$15,1)+1),
INDEX('DS2025'!$S$5:$S$15,MATCH(E19,'DS2025'!$S$5:$S$15,1)):
INDEX('DS2025'!$S$5:$S$15,MATCH(E19,'DS2025'!$S$5:$S$15,1)+1)),
IF($F$4=Database!$A$9,
_xlfn.FORECAST.LINEAR(E19,
INDEX('DS2025'!$W$5:$W$15,MATCH(E19,'DS2025'!$V$5:$V$15,1)):
INDEX('DS2025'!$W$5:$W$15,MATCH(E19,'DS2025'!$V$5:$V$15,1)+1),
INDEX('DS2025'!$V$5:$V$15,MATCH(E19,'DS2025'!$V$5:$V$15,1)):
INDEX('DS2025'!$V$5:$V$15,MATCH(E19,'DS2025'!$V$5:$V$15,1)+1)),
IF($F$4=Database!$A$10,
_xlfn.FORECAST.LINEAR(E19,
INDEX('DS2025'!$Z$5:$Z$15,MATCH(E19,'DS2025'!$Y$5:$Y$15,1)):
INDEX('DS2025'!$Z$5:$Z$15,MATCH(E19,'DS2025'!$Y$5:$Y$15,1)+1),
INDEX('DS2025'!$Y$5:$Y$15,MATCH(E19,'DS2025'!$Y$5:$Y$15,1)):
INDEX('DS2025'!$Y$5:$Y$15,MATCH(E19,'DS2025'!$Y$5:$Y$15,1)+1)),
IF($F$4=Database!$A$11,
_xlfn.FORECAST.LINEAR(
E19,
INDEX('DS2025'!$B$21:$B$35,MATCH(E19,'DS2025'!$A$21:$A$35,1)):
INDEX('DS2025'!$B$21:$B$35,MATCH(E19,'DS2025'!$A$21:$A$35,1)+1),
INDEX('DS2025'!$A$21:$A$35,MATCH(E19,'DS2025'!$A$21:$A$35,1)):
INDEX('DS2025'!$A$21:$A$35,MATCH(E19,'DS2025'!$A$21:$A$35,1)+1)),
IF($F$4=Database!$A$12,
_xlfn.FORECAST.LINEAR(
E19,
INDEX('DS2025'!$E$21:$E$35,MATCH(E19,'DS2025'!$D$21:$D$35,1)):
INDEX('DS2025'!$E$21:$E$35,MATCH(E19,'DS2025'!$D$21:$D$35,1)+1),
INDEX('DS2025'!$D$21:$D$35,MATCH(E19,'DS2025'!$D$21:$D$35,1)):
INDEX('DS2025'!$D$21:$D$35,MATCH(E19,'DS2025'!$D$21:$D$35,1)+1)),
IF($F$4=Database!$A$13,
_xlfn.FORECAST.LINEAR(
E19,
INDEX('DS2025'!$H$21:$H$35,MATCH(E19,'DS2025'!$G$21:$G$35,1)):
INDEX('DS2025'!$H$21:$H$35,MATCH(E19,'DS2025'!$G$21:$G$35,1)+1),
INDEX('DS2025'!$G$21:$G$35,MATCH(E19,'DS2025'!$G$21:$G$35,1)):
INDEX('DS2025'!$G$21:$G$35,MATCH(E19,'DS2025'!$G$21:$G$35,1)+1)),
IF($F$4=Database!$A$14,
_xlfn.FORECAST.LINEAR(
E19,
INDEX('DS2025'!$K$21:$K$35,MATCH(E19,'DS2025'!$J$21:$J$35,1)):
INDEX('DS2025'!$K$21:$K$35,MATCH(E19,'DS2025'!$J$21:$J$35,1)+1),
INDEX('DS2025'!$J$21:$J$35,MATCH(E19,'DS2025'!$J$21:$J$35,1)):
INDEX('DS2025'!$J$21:$J$35,MATCH(E19,'DS2025'!$J$21:$J$35,1)+1)),
IF($F$4=Database!$A$15,
_xlfn.FORECAST.LINEAR(
E19,
INDEX('DS2025'!$N$21:$N$35,MATCH(E19,'DS2025'!$M$21:$M$35,1)):
INDEX('DS2025'!$N$21:$N$35,MATCH(E19,'DS2025'!$M$21:$M$35,1)+1),
INDEX('DS2025'!$M$21:$M$35,MATCH(E19,'DS2025'!$M$21:$M$35,1)):
INDEX('DS2025'!$M$21:$M$35,MATCH(E19,'DS2025'!$M$21:$M$35,1)+1)),
IF($F$4=Database!$A$16,
_xlfn.FORECAST.LINEAR(
E19,
INDEX('DS2025'!$Q$21:$Q$35,MATCH(E19,'DS2025'!$P$21:$P$35,1)):
INDEX('DS2025'!$Q$21:$Q$35,MATCH(E19,'DS2025'!$P$21:$P$35,1)+1),
INDEX('DS2025'!$P$21:$P$35,MATCH(E19,'DS2025'!$P$21:$P$35,1)):
INDEX('DS2025'!$P$21:$P$35,MATCH(E19,'DS2025'!$P$21:$P$35,1)+1)),
IF($F$4=Database!$A$17,
_xlfn.FORECAST.LINEAR(
E19,
INDEX('DS2025'!$T$21:$T$35,MATCH(E19,'DS2025'!$S$21:$S$35,1)):
INDEX('DS2025'!$T$21:$T$35,MATCH(E19,'DS2025'!$S$21:$S$35,1)+1),
INDEX('DS2025'!$S$21:$S$35,MATCH(E19,'DS2025'!$S$21:$S$35,1)):
INDEX('DS2025'!$S$21:$S$35,MATCH(E19,'DS2025'!$S$21:$S$35,1)+1)),
IF($F$4=Database!$A$18,
_xlfn.FORECAST.LINEAR(
E19,
INDEX('DS2025'!$W$21:$W$35,MATCH(E19,'DS2025'!$V$21:$V$35,1)):
INDEX('DS2025'!$W$21:$W$35,MATCH(E19,'DS2025'!$V$21:$V$35,1)+1),
INDEX('DS2025'!$V$21:$V$35,MATCH(E19,'DS2025'!$V$21:$V$35,1)):
INDEX('DS2025'!$V$21:$V$35,MATCH(E19,'DS2025'!$V$21:$V$35,1)+1)),
IF($F$4=Database!$A$19,
_xlfn.FORECAST.LINEAR(
E19,
INDEX('DS2025'!$Z$21:$Z$35,MATCH(E19,'DS2025'!$Y$21:$Y$35,1)):
INDEX('DS2025'!$Z$21:$Z$35,MATCH(E19,'DS2025'!$Y$21:$Y$35,1)+1),
INDEX('DS2025'!$Y$21:$Y$35,MATCH(E19,'DS2025'!$Y$21:$Y$35,1)):
INDEX('DS2025'!$Y$21:$Y$35,MATCH(E19,'DS2025'!$Y$21:$Y$35,1)+1)),
IF($F$4=Database!$A$20,
_xlfn.FORECAST.LINEAR(
E19,
INDEX('DS2025'!$AC$21:$AC$35,MATCH(E19,'DS2025'!$AB$21:$AB$35,1)):
INDEX('DS2025'!$AC$21:$AC$35,MATCH(E19,'DS2025'!$AB$21:$AB$35,1)+1),
INDEX('DS2025'!$AB$21:$AB$35,MATCH(E19,'DS2025'!$AB$21:$AB$35,1)):
INDEX('DS2025'!$AB$21:$AB$35,MATCH(E19,'DS2025'!$AB$21:$AB$35,1)+1))
)))))))))))))))))))</f>
        <v>-0.36147966406718651</v>
      </c>
      <c r="G19" s="98">
        <f t="shared" si="1"/>
        <v>120.66652033593282</v>
      </c>
      <c r="H19" s="98">
        <f>'Data 110 C'!D20</f>
        <v>119.483</v>
      </c>
      <c r="I19" s="98">
        <f>IF($I$4=Database!$A$2,
_xlfn.FORECAST.LINEAR(H19,
INDEX('DS2025'!$B$5:$B$15,MATCH(H19,'DS2025'!$A$5:$A$15,1)):
INDEX('DS2025'!$B$5:$B$15,MATCH(H19,'DS2025'!$A$5:$A$15,1)+1),
INDEX('DS2025'!$A$5:$A$15,MATCH(H19,'DS2025'!$A$5:$A$15,1)):
INDEX('DS2025'!$A$5:$A$15,MATCH(H19,'DS2025'!$A$5:$A$15,1)+1)),
IF($I$4=Database!$A$3,
_xlfn.FORECAST.LINEAR(H19,
INDEX('DS2025'!$E$5:$E$15,MATCH(H19,'DS2025'!$D$5:$D$15,1)):
INDEX('DS2025'!$E$5:$E$15,MATCH(H19,'DS2025'!$D$5:$D$15,1)+1),
INDEX('DS2025'!$D$5:$D$15,MATCH(H19,'DS2025'!$D$5:$D$15,1)):
INDEX('DS2025'!$D$5:$D$15,MATCH(H19,'DS2025'!$D$5:$D$15,1)+1)),
IF($I$4=Database!$A$4,
_xlfn.FORECAST.LINEAR(H19,
INDEX('DS2025'!$H$5:$H$15,MATCH(H19,'DS2025'!$G$5:$G$15,1)):
INDEX('DS2025'!$H$5:$H$15,MATCH(H19,'DS2025'!$G$5:$G$15,1)+1),
INDEX('DS2025'!$G$5:$G$15,MATCH(H19,'DS2025'!$G$5:$G$15,1)):
INDEX('DS2025'!$G$5:$G$15,MATCH(H19,'DS2025'!$G$5:$G$15,1)+1)),
IF($I$4=Database!$A$5,
_xlfn.FORECAST.LINEAR(H19,
INDEX('DS2025'!$K$5:$K$15,MATCH(H19,'DS2025'!$J$5:$J$15,1)):
INDEX('DS2025'!$K$5:$K$15,MATCH(H19,'DS2025'!$J$5:$J$15,1)+1),
INDEX('DS2025'!$J$5:$J$15,MATCH(H19,'DS2025'!$J$5:$J$15,1)):
INDEX('DS2025'!$J$5:$J$15,MATCH(H19,'DS2025'!$J$5:$J$15,1)+1)),
IF($I$4=Database!$A$6,
_xlfn.FORECAST.LINEAR(H19,
INDEX('DS2025'!$N$5:$N$15,MATCH(H19,'DS2025'!$M$5:$M$15,1)):
INDEX('DS2025'!$N$5:$N$15,MATCH(H19,'DS2025'!$M$5:$M$15,1)+1),
INDEX('DS2025'!$M$5:$M$15,MATCH(H19,'DS2025'!$M$5:$M$15,1)):
INDEX('DS2025'!$M$5:$M$15,MATCH(H19,'DS2025'!$M$5:$M$15,1)+1)),
IF($I$4=Database!$A$7,
_xlfn.FORECAST.LINEAR(H19,
INDEX('DS2025'!$Q$5:$Q$15,MATCH(H19,'DS2025'!$P$5:$P$15,1)):
INDEX('DS2025'!$Q$5:$Q$15,MATCH(H19,'DS2025'!$P$5:$P$15,1)+1),
INDEX('DS2025'!$P$5:$P$15,MATCH(H19,'DS2025'!$P$5:$P$15,1)):
INDEX('DS2025'!$P$5:$P$15,MATCH(H19,'DS2025'!$P$5:$P$15,1)+1)),
IF($I$4=Database!$A$8,
_xlfn.FORECAST.LINEAR(H19,
INDEX('DS2025'!$T$5:$T$15,MATCH(H19,'DS2025'!$S$5:$S$15,1)):
INDEX('DS2025'!$T$5:$T$15,MATCH(H19,'DS2025'!$S$5:$S$15,1)+1),
INDEX('DS2025'!$S$5:$S$15,MATCH(H19,'DS2025'!$S$5:$S$15,1)):
INDEX('DS2025'!$S$5:$S$15,MATCH(H19,'DS2025'!$S$5:$S$15,1)+1)),
IF($I$4=Database!$A$9,
_xlfn.FORECAST.LINEAR(H19,
INDEX('DS2025'!$W$5:$W$15,MATCH(H19,'DS2025'!$V$5:$V$15,1)):
INDEX('DS2025'!$W$5:$W$15,MATCH(H19,'DS2025'!$V$5:$V$15,1)+1),
INDEX('DS2025'!$V$5:$V$15,MATCH(H19,'DS2025'!$V$5:$V$15,1)):
INDEX('DS2025'!$V$5:$V$15,MATCH(H19,'DS2025'!$V$5:$V$15,1)+1)),
IF($I$4=Database!$A$10,
_xlfn.FORECAST.LINEAR(H19,
INDEX('DS2025'!$Z$5:$Z$15,MATCH(H19,'DS2025'!$Y$5:$Y$15,1)):
INDEX('DS2025'!$Z$5:$Z$15,MATCH(H19,'DS2025'!$Y$5:$Y$15,1)+1),
INDEX('DS2025'!$Y$5:$Y$15,MATCH(H19,'DS2025'!$Y$5:$Y$15,1)):
INDEX('DS2025'!$Y$5:$Y$15,MATCH(H19,'DS2025'!$Y$5:$Y$15,1)+1)),
IF($I$4=Database!$A$11,
_xlfn.FORECAST.LINEAR(
H19,
INDEX('DS2025'!$B$21:$B$35,MATCH(H19,'DS2025'!$A$21:$A$35,1)):
INDEX('DS2025'!$B$21:$B$35,MATCH(H19,'DS2025'!$A$21:$A$35,1)+1),
INDEX('DS2025'!$A$21:$A$35,MATCH(H19,'DS2025'!$A$21:$A$35,1)):
INDEX('DS2025'!$A$21:$A$35,MATCH(H19,'DS2025'!$A$21:$A$35,1)+1)),
IF($I$4=Database!$A$12,
_xlfn.FORECAST.LINEAR(
H19,
INDEX('DS2025'!$E$21:$E$35,MATCH(H19,'DS2025'!$D$21:$D$35,1)):
INDEX('DS2025'!$E$21:$E$35,MATCH(H19,'DS2025'!$D$21:$D$35,1)+1),
INDEX('DS2025'!$D$21:$D$35,MATCH(H19,'DS2025'!$D$21:$D$35,1)):
INDEX('DS2025'!$D$21:$D$35,MATCH(H19,'DS2025'!$D$21:$D$35,1)+1)),
IF($I$4=Database!$A$13,
_xlfn.FORECAST.LINEAR(
H19,
INDEX('DS2025'!$H$21:$H$35,MATCH(H19,'DS2025'!$G$21:$G$35,1)):
INDEX('DS2025'!$H$21:$H$35,MATCH(H19,'DS2025'!$G$21:$G$35,1)+1),
INDEX('DS2025'!$G$21:$G$35,MATCH(H19,'DS2025'!$G$21:$G$35,1)):
INDEX('DS2025'!$G$21:$G$35,MATCH(H19,'DS2025'!$G$21:$G$35,1)+1)),
IF($I$4=Database!$A$14,
_xlfn.FORECAST.LINEAR(
H19,
INDEX('DS2025'!$K$21:$K$35,MATCH(H19,'DS2025'!$J$21:$J$35,1)):
INDEX('DS2025'!$K$21:$K$35,MATCH(H19,'DS2025'!$J$21:$J$35,1)+1),
INDEX('DS2025'!$J$21:$J$35,MATCH(H19,'DS2025'!$J$21:$J$35,1)):
INDEX('DS2025'!$J$21:$J$35,MATCH(H19,'DS2025'!$J$21:$J$35,1)+1)),
IF($I$4=Database!$A$15,
_xlfn.FORECAST.LINEAR(
H19,
INDEX('DS2025'!$N$21:$N$35,MATCH(H19,'DS2025'!$M$21:$M$35,1)):
INDEX('DS2025'!$N$21:$N$35,MATCH(H19,'DS2025'!$M$21:$M$35,1)+1),
INDEX('DS2025'!$M$21:$M$35,MATCH(H19,'DS2025'!$M$21:$M$35,1)):
INDEX('DS2025'!$M$21:$M$35,MATCH(H19,'DS2025'!$M$21:$M$35,1)+1)),
IF($I$4=Database!$A$16,
_xlfn.FORECAST.LINEAR(
H19,
INDEX('DS2025'!$Q$21:$Q$35,MATCH(H19,'DS2025'!$P$21:$P$35,1)):
INDEX('DS2025'!$Q$21:$Q$35,MATCH(H19,'DS2025'!$P$21:$P$35,1)+1),
INDEX('DS2025'!$P$21:$P$35,MATCH(H19,'DS2025'!$P$21:$P$35,1)):
INDEX('DS2025'!$P$21:$P$35,MATCH(H19,'DS2025'!$P$21:$P$35,1)+1)),
IF($I$4=Database!$A$17,
_xlfn.FORECAST.LINEAR(
H19,
INDEX('DS2025'!$T$21:$T$35,MATCH(H19,'DS2025'!$S$21:$S$35,1)):
INDEX('DS2025'!$T$21:$T$35,MATCH(H19,'DS2025'!$S$21:$S$35,1)+1),
INDEX('DS2025'!$S$21:$S$35,MATCH(H19,'DS2025'!$S$21:$S$35,1)):
INDEX('DS2025'!$S$21:$S$35,MATCH(H19,'DS2025'!$S$21:$S$35,1)+1)),
IF($I$4=Database!$A$18,
_xlfn.FORECAST.LINEAR(
H19,
INDEX('DS2025'!$W$21:$W$35,MATCH(H19,'DS2025'!$V$21:$V$35,1)):
INDEX('DS2025'!$W$21:$W$35,MATCH(H19,'DS2025'!$V$21:$V$35,1)+1),
INDEX('DS2025'!$V$21:$V$35,MATCH(H19,'DS2025'!$V$21:$V$35,1)):
INDEX('DS2025'!$V$21:$V$35,MATCH(H19,'DS2025'!$V$21:$V$35,1)+1)),
IF($I$4=Database!$A$19,
_xlfn.FORECAST.LINEAR(
H19,
INDEX('DS2025'!$Z$21:$Z$35,MATCH(H19,'DS2025'!$Y$21:$Y$35,1)):
INDEX('DS2025'!$Z$21:$Z$35,MATCH(H19,'DS2025'!$Y$21:$Y$35,1)+1),
INDEX('DS2025'!$Y$21:$Y$35,MATCH(H19,'DS2025'!$Y$21:$Y$35,1)):
INDEX('DS2025'!$Y$21:$Y$35,MATCH(H19,'DS2025'!$Y$21:$Y$35,1)+1)),
IF($I$4=Database!$A$20,
_xlfn.FORECAST.LINEAR(
H19,
INDEX('DS2025'!$AC$21:$AC$35,MATCH(H19,'DS2025'!$AB$21:$AB$35,1)):
INDEX('DS2025'!$AC$21:$AC$35,MATCH(H19,'DS2025'!$AB$21:$AB$35,1)+1),
INDEX('DS2025'!$AB$21:$AB$35,MATCH(H19,'DS2025'!$AB$21:$AB$35,1)):
INDEX('DS2025'!$AB$21:$AB$35,MATCH(H19,'DS2025'!$AB$21:$AB$35,1)+1))
)))))))))))))))))))</f>
        <v>-0.2620428383391169</v>
      </c>
      <c r="J19" s="98">
        <f t="shared" si="2"/>
        <v>119.22095716166089</v>
      </c>
      <c r="K19" s="98">
        <f>'Data 110 C'!E20</f>
        <v>120.027</v>
      </c>
      <c r="L19" s="98">
        <f>IF($L$4=Database!$A$2,
_xlfn.FORECAST.LINEAR(K19,
INDEX('DS2025'!$B$5:$B$15,MATCH(K19,'DS2025'!$A$5:$A$15,1)):
INDEX('DS2025'!$B$5:$B$15,MATCH(K19,'DS2025'!$A$5:$A$15,1)+1),
INDEX('DS2025'!$A$5:$A$15,MATCH(K19,'DS2025'!$A$5:$A$15,1)):
INDEX('DS2025'!$A$5:$A$15,MATCH(K19,'DS2025'!$A$5:$A$15,1)+1)),
IF($L$4=Database!$A$3,
_xlfn.FORECAST.LINEAR(K19,
INDEX('DS2025'!$E$5:$E$15,MATCH(K19,'DS2025'!$D$5:$D$15,1)):
INDEX('DS2025'!$E$5:$E$15,MATCH(K19,'DS2025'!$D$5:$D$15,1)+1),
INDEX('DS2025'!$D$5:$D$15,MATCH(K19,'DS2025'!$D$5:$D$15,1)):
INDEX('DS2025'!$D$5:$D$15,MATCH(K19,'DS2025'!$D$5:$D$15,1)+1)),
IF($L$4=Database!$A$4,
_xlfn.FORECAST.LINEAR(K19,
INDEX('DS2025'!$H$5:$H$15,MATCH(K19,'DS2025'!$G$5:$G$15,1)):
INDEX('DS2025'!$H$5:$H$15,MATCH(K19,'DS2025'!$G$5:$G$15,1)+1),
INDEX('DS2025'!$G$5:$G$15,MATCH(K19,'DS2025'!$G$5:$G$15,1)):
INDEX('DS2025'!$G$5:$G$15,MATCH(K19,'DS2025'!$G$5:$G$15,1)+1)),
IF($L$4=Database!$A$5,
_xlfn.FORECAST.LINEAR(K19,
INDEX('DS2025'!$K$5:$K$15,MATCH(K19,'DS2025'!$J$5:$J$15,1)):
INDEX('DS2025'!$K$5:$K$15,MATCH(K19,'DS2025'!$J$5:$J$15,1)+1),
INDEX('DS2025'!$J$5:$J$15,MATCH(K19,'DS2025'!$J$5:$J$15,1)):
INDEX('DS2025'!$J$5:$J$15,MATCH(K19,'DS2025'!$J$5:$J$15,1)+1)),
IF($L$4=Database!$A$6,
_xlfn.FORECAST.LINEAR(K19,
INDEX('DS2025'!$N$5:$N$15,MATCH(K19,'DS2025'!$M$5:$M$15,1)):
INDEX('DS2025'!$N$5:$N$15,MATCH(K19,'DS2025'!$M$5:$M$15,1)+1),
INDEX('DS2025'!$M$5:$M$15,MATCH(K19,'DS2025'!$M$5:$M$15,1)):
INDEX('DS2025'!$M$5:$M$15,MATCH(K19,'DS2025'!$M$5:$M$15,1)+1)),
IF($L$4=Database!$A$7,
_xlfn.FORECAST.LINEAR(K19,
INDEX('DS2025'!$Q$5:$Q$15,MATCH(K19,'DS2025'!$P$5:$P$15,1)):
INDEX('DS2025'!$Q$5:$Q$15,MATCH(K19,'DS2025'!$P$5:$P$15,1)+1),
INDEX('DS2025'!$P$5:$P$15,MATCH(K19,'DS2025'!$P$5:$P$15,1)):
INDEX('DS2025'!$P$5:$P$15,MATCH(K19,'DS2025'!$P$5:$P$15,1)+1)),
IF($L$4=Database!$A$8,
_xlfn.FORECAST.LINEAR(K19,
INDEX('DS2025'!$T$5:$T$15,MATCH(K19,'DS2025'!$S$5:$S$15,1)):
INDEX('DS2025'!$T$5:$T$15,MATCH(K19,'DS2025'!$S$5:$S$15,1)+1),
INDEX('DS2025'!$S$5:$S$15,MATCH(K19,'DS2025'!$S$5:$S$15,1)):
INDEX('DS2025'!$S$5:$S$15,MATCH(K19,'DS2025'!$S$5:$S$15,1)+1)),
IF($L$4=Database!$A$9,
_xlfn.FORECAST.LINEAR(K19,
INDEX('DS2025'!$W$5:$W$15,MATCH(K19,'DS2025'!$V$5:$V$15,1)):
INDEX('DS2025'!$W$5:$W$15,MATCH(K19,'DS2025'!$V$5:$V$15,1)+1),
INDEX('DS2025'!$V$5:$V$15,MATCH(K19,'DS2025'!$V$5:$V$15,1)):
INDEX('DS2025'!$V$5:$V$15,MATCH(K19,'DS2025'!$V$5:$V$15,1)+1)),
IF($L$4=Database!$A$10,
_xlfn.FORECAST.LINEAR(K19,
INDEX('DS2025'!$Z$5:$Z$15,MATCH(K19,'DS2025'!$Y$5:$Y$15,1)):
INDEX('DS2025'!$Z$5:$Z$15,MATCH(K19,'DS2025'!$Y$5:$Y$15,1)+1),
INDEX('DS2025'!$Y$5:$Y$15,MATCH(K19,'DS2025'!$Y$5:$Y$15,1)):
INDEX('DS2025'!$Y$5:$Y$15,MATCH(K19,'DS2025'!$Y$5:$Y$15,1)+1)),
IF($L$4=Database!$A$11,
_xlfn.FORECAST.LINEAR(
K19,
INDEX('DS2025'!$B$21:$B$35,MATCH(K19,'DS2025'!$A$21:$A$35,1)):
INDEX('DS2025'!$B$21:$B$35,MATCH(K19,'DS2025'!$A$21:$A$35,1)+1),
INDEX('DS2025'!$A$21:$A$35,MATCH(K19,'DS2025'!$A$21:$A$35,1)):
INDEX('DS2025'!$A$21:$A$35,MATCH(K19,'DS2025'!$A$21:$A$35,1)+1)),
IF($L$4=Database!$A$12,
_xlfn.FORECAST.LINEAR(
K19,
INDEX('DS2025'!$E$21:$E$35,MATCH(K19,'DS2025'!$D$21:$D$35,1)):
INDEX('DS2025'!$E$21:$E$35,MATCH(K19,'DS2025'!$D$21:$D$35,1)+1),
INDEX('DS2025'!$D$21:$D$35,MATCH(K19,'DS2025'!$D$21:$D$35,1)):
INDEX('DS2025'!$D$21:$D$35,MATCH(K19,'DS2025'!$D$21:$D$35,1)+1)),
IF($L$4=Database!$A$13,
_xlfn.FORECAST.LINEAR(
K19,
INDEX('DS2025'!$H$21:$H$35,MATCH(K19,'DS2025'!$G$21:$G$35,1)):
INDEX('DS2025'!$H$21:$H$35,MATCH(K19,'DS2025'!$G$21:$G$35,1)+1),
INDEX('DS2025'!$G$21:$G$35,MATCH(K19,'DS2025'!$G$21:$G$35,1)):
INDEX('DS2025'!$G$21:$G$35,MATCH(K19,'DS2025'!$G$21:$G$35,1)+1)),
IF($L$4=Database!$A$14,
_xlfn.FORECAST.LINEAR(
K19,
INDEX('DS2025'!$K$21:$K$35,MATCH(K19,'DS2025'!$J$21:$J$35,1)):
INDEX('DS2025'!$K$21:$K$35,MATCH(K19,'DS2025'!$J$21:$J$35,1)+1),
INDEX('DS2025'!$J$21:$J$35,MATCH(K19,'DS2025'!$J$21:$J$35,1)):
INDEX('DS2025'!$J$21:$J$35,MATCH(K19,'DS2025'!$J$21:$J$35,1)+1)),
IF($L$4=Database!$A$15,
_xlfn.FORECAST.LINEAR(
K19,
INDEX('DS2025'!$N$21:$N$35,MATCH(K19,'DS2025'!$M$21:$M$35,1)):
INDEX('DS2025'!$N$21:$N$35,MATCH(K19,'DS2025'!$M$21:$M$35,1)+1),
INDEX('DS2025'!$M$21:$M$35,MATCH(K19,'DS2025'!$M$21:$M$35,1)):
INDEX('DS2025'!$M$21:$M$35,MATCH(K19,'DS2025'!$M$21:$M$35,1)+1)),
IF($L$4=Database!$A$16,
_xlfn.FORECAST.LINEAR(
K19,
INDEX('DS2025'!$Q$21:$Q$35,MATCH(K19,'DS2025'!$P$21:$P$35,1)):
INDEX('DS2025'!$Q$21:$Q$35,MATCH(K19,'DS2025'!$P$21:$P$35,1)+1),
INDEX('DS2025'!$P$21:$P$35,MATCH(K19,'DS2025'!$P$21:$P$35,1)):
INDEX('DS2025'!$P$21:$P$35,MATCH(K19,'DS2025'!$P$21:$P$35,1)+1)),
IF($L$4=Database!$A$17,
_xlfn.FORECAST.LINEAR(
K19,
INDEX('DS2025'!$T$21:$T$35,MATCH(K19,'DS2025'!$S$21:$S$35,1)):
INDEX('DS2025'!$T$21:$T$35,MATCH(K19,'DS2025'!$S$21:$S$35,1)+1),
INDEX('DS2025'!$S$21:$S$35,MATCH(K19,'DS2025'!$S$21:$S$35,1)):
INDEX('DS2025'!$S$21:$S$35,MATCH(K19,'DS2025'!$S$21:$S$35,1)+1)),
IF($L$4=Database!$A$18,
_xlfn.FORECAST.LINEAR(
K19,
INDEX('DS2025'!$W$21:$W$35,MATCH(K19,'DS2025'!$V$21:$V$35,1)):
INDEX('DS2025'!$W$21:$W$35,MATCH(K19,'DS2025'!$V$21:$V$35,1)+1),
INDEX('DS2025'!$V$21:$V$35,MATCH(K19,'DS2025'!$V$21:$V$35,1)):
INDEX('DS2025'!$V$21:$V$35,MATCH(K19,'DS2025'!$V$21:$V$35,1)+1)),
IF($L$4=Database!$A$19,
_xlfn.FORECAST.LINEAR(
K19,
INDEX('DS2025'!$Z$21:$Z$35,MATCH(K19,'DS2025'!$Y$21:$Y$35,1)):
INDEX('DS2025'!$Z$21:$Z$35,MATCH(K19,'DS2025'!$Y$21:$Y$35,1)+1),
INDEX('DS2025'!$Y$21:$Y$35,MATCH(K19,'DS2025'!$Y$21:$Y$35,1)):
INDEX('DS2025'!$Y$21:$Y$35,MATCH(K19,'DS2025'!$Y$21:$Y$35,1)+1)),
IF($L$4=Database!$A$20,
_xlfn.FORECAST.LINEAR(
K19,
INDEX('DS2025'!$AC$21:$AC$35,MATCH(K19,'DS2025'!$AB$21:$AB$35,1)):
INDEX('DS2025'!$AC$21:$AC$35,MATCH(K19,'DS2025'!$AB$21:$AB$35,1)+1),
INDEX('DS2025'!$AB$21:$AB$35,MATCH(K19,'DS2025'!$AB$21:$AB$35,1)):
INDEX('DS2025'!$AB$21:$AB$35,MATCH(K19,'DS2025'!$AB$21:$AB$35,1)+1))
)))))))))))))))))))</f>
        <v>-0.3613595680863827</v>
      </c>
      <c r="M19" s="98">
        <f t="shared" si="3"/>
        <v>119.66564043191362</v>
      </c>
      <c r="N19" s="369">
        <f>'Data 110 C'!F20</f>
        <v>118.09</v>
      </c>
      <c r="O19" s="98">
        <f>IF($O$4=Database!$A$2,
_xlfn.FORECAST.LINEAR(N19,
INDEX('DS2025'!$B$5:$B$15,MATCH(N19,'DS2025'!$A$5:$A$15,1)):
INDEX('DS2025'!$B$5:$B$15,MATCH(N19,'DS2025'!$A$5:$A$15,1)+1),
INDEX('DS2025'!$A$5:$A$15,MATCH(N19,'DS2025'!$A$5:$A$15,1)):
INDEX('DS2025'!$A$5:$A$15,MATCH(N19,'DS2025'!$A$5:$A$15,1)+1)),
IF($O$4=Database!$A$3,
_xlfn.FORECAST.LINEAR(N19,
INDEX('DS2025'!$E$5:$E$15,MATCH(N19,'DS2025'!$D$5:$D$15,1)):
INDEX('DS2025'!$E$5:$E$15,MATCH(N19,'DS2025'!$D$5:$D$15,1)+1),
INDEX('DS2025'!$D$5:$D$15,MATCH(N19,'DS2025'!$D$5:$D$15,1)):
INDEX('DS2025'!$D$5:$D$15,MATCH(N19,'DS2025'!$D$5:$D$15,1)+1)),
IF($O$4=Database!$A$4,
_xlfn.FORECAST.LINEAR(N19,
INDEX('DS2025'!$H$5:$H$15,MATCH(N19,'DS2025'!$G$5:$G$15,1)):
INDEX('DS2025'!$H$5:$H$15,MATCH(N19,'DS2025'!$G$5:$G$15,1)+1),
INDEX('DS2025'!$G$5:$G$15,MATCH(N19,'DS2025'!$G$5:$G$15,1)):
INDEX('DS2025'!$G$5:$G$15,MATCH(N19,'DS2025'!$G$5:$G$15,1)+1)),
IF($O$4=Database!$A$5,
_xlfn.FORECAST.LINEAR(N19,
INDEX('DS2025'!$K$5:$K$15,MATCH(N19,'DS2025'!$J$5:$J$15,1)):
INDEX('DS2025'!$K$5:$K$15,MATCH(N19,'DS2025'!$J$5:$J$15,1)+1),
INDEX('DS2025'!$J$5:$J$15,MATCH(N19,'DS2025'!$J$5:$J$15,1)):
INDEX('DS2025'!$J$5:$J$15,MATCH(N19,'DS2025'!$J$5:$J$15,1)+1)),
IF($O$4=Database!$A$6,
_xlfn.FORECAST.LINEAR(N19,
INDEX('DS2025'!$N$5:$N$15,MATCH(N19,'DS2025'!$M$5:$M$15,1)):
INDEX('DS2025'!$N$5:$N$15,MATCH(N19,'DS2025'!$M$5:$M$15,1)+1),
INDEX('DS2025'!$M$5:$M$15,MATCH(N19,'DS2025'!$M$5:$M$15,1)):
INDEX('DS2025'!$M$5:$M$15,MATCH(N19,'DS2025'!$M$5:$M$15,1)+1)),
IF($O$4=Database!$A$7,
_xlfn.FORECAST.LINEAR(N19,
INDEX('DS2025'!$Q$5:$Q$15,MATCH(N19,'DS2025'!$P$5:$P$15,1)):
INDEX('DS2025'!$Q$5:$Q$15,MATCH(N19,'DS2025'!$P$5:$P$15,1)+1),
INDEX('DS2025'!$P$5:$P$15,MATCH(N19,'DS2025'!$P$5:$P$15,1)):
INDEX('DS2025'!$P$5:$P$15,MATCH(N19,'DS2025'!$P$5:$P$15,1)+1)),
IF($O$4=Database!$A$8,
_xlfn.FORECAST.LINEAR(N19,
INDEX('DS2025'!$T$5:$T$15,MATCH(N19,'DS2025'!$S$5:$S$15,1)):
INDEX('DS2025'!$T$5:$T$15,MATCH(N19,'DS2025'!$S$5:$S$15,1)+1),
INDEX('DS2025'!$S$5:$S$15,MATCH(N19,'DS2025'!$S$5:$S$15,1)):
INDEX('DS2025'!$S$5:$S$15,MATCH(N19,'DS2025'!$S$5:$S$15,1)+1)),
IF($O$4=Database!$A$9,
_xlfn.FORECAST.LINEAR(N19,
INDEX('DS2025'!$W$5:$W$15,MATCH(N19,'DS2025'!$V$5:$V$15,1)):
INDEX('DS2025'!$W$5:$W$15,MATCH(N19,'DS2025'!$V$5:$V$15,1)+1),
INDEX('DS2025'!$V$5:$V$15,MATCH(N19,'DS2025'!$V$5:$V$15,1)):
INDEX('DS2025'!$V$5:$V$15,MATCH(N19,'DS2025'!$V$5:$V$15,1)+1)),
IF($O$4=Database!$A$10,
_xlfn.FORECAST.LINEAR(N19,
INDEX('DS2025'!$Z$5:$Z$15,MATCH(N19,'DS2025'!$Y$5:$Y$15,1)):
INDEX('DS2025'!$Z$5:$Z$15,MATCH(N19,'DS2025'!$Y$5:$Y$15,1)+1),
INDEX('DS2025'!$Y$5:$Y$15,MATCH(N19,'DS2025'!$Y$5:$Y$15,1)):
INDEX('DS2025'!$Y$5:$Y$15,MATCH(N19,'DS2025'!$Y$5:$Y$15,1)+1)),
IF($O$4=Database!$A$11,
_xlfn.FORECAST.LINEAR(
N19,
INDEX('DS2025'!$B$21:$B$35,MATCH(N19,'DS2025'!$A$21:$A$35,1)):
INDEX('DS2025'!$B$21:$B$35,MATCH(N19,'DS2025'!$A$21:$A$35,1)+1),
INDEX('DS2025'!$A$21:$A$35,MATCH(N19,'DS2025'!$A$21:$A$35,1)):
INDEX('DS2025'!$A$21:$A$35,MATCH(N19,'DS2025'!$A$21:$A$35,1)+1)),
IF($O$4=Database!$A$12,
_xlfn.FORECAST.LINEAR(
N19,
INDEX('DS2025'!$E$21:$E$35,MATCH(N19,'DS2025'!$D$21:$D$35,1)):
INDEX('DS2025'!$E$21:$E$35,MATCH(N19,'DS2025'!$D$21:$D$35,1)+1),
INDEX('DS2025'!$D$21:$D$35,MATCH(N19,'DS2025'!$D$21:$D$35,1)):
INDEX('DS2025'!$D$21:$D$35,MATCH(N19,'DS2025'!$D$21:$D$35,1)+1)),
IF($O$4=Database!$A$13,
_xlfn.FORECAST.LINEAR(
N19,
INDEX('DS2025'!$H$21:$H$35,MATCH(N19,'DS2025'!$G$21:$G$35,1)):
INDEX('DS2025'!$H$21:$H$35,MATCH(N19,'DS2025'!$G$21:$G$35,1)+1),
INDEX('DS2025'!$G$21:$G$35,MATCH(N19,'DS2025'!$G$21:$G$35,1)):
INDEX('DS2025'!$G$21:$G$35,MATCH(N19,'DS2025'!$G$21:$G$35,1)+1)),
IF($O$4=Database!$A$14,
_xlfn.FORECAST.LINEAR(
N19,
INDEX('DS2025'!$K$21:$K$35,MATCH(N19,'DS2025'!$J$21:$J$35,1)):
INDEX('DS2025'!$K$21:$K$35,MATCH(N19,'DS2025'!$J$21:$J$35,1)+1),
INDEX('DS2025'!$J$21:$J$35,MATCH(N19,'DS2025'!$J$21:$J$35,1)):
INDEX('DS2025'!$J$21:$J$35,MATCH(N19,'DS2025'!$J$21:$J$35,1)+1)),
IF($O$4=Database!$A$15,
_xlfn.FORECAST.LINEAR(
N19,
INDEX('DS2025'!$N$21:$N$35,MATCH(N19,'DS2025'!$M$21:$M$35,1)):
INDEX('DS2025'!$N$21:$N$35,MATCH(N19,'DS2025'!$M$21:$M$35,1)+1),
INDEX('DS2025'!$M$21:$M$35,MATCH(N19,'DS2025'!$M$21:$M$35,1)):
INDEX('DS2025'!$M$21:$M$35,MATCH(N19,'DS2025'!$M$21:$M$35,1)+1)),
IF($O$4=Database!$A$16,
_xlfn.FORECAST.LINEAR(
N19,
INDEX('DS2025'!$Q$21:$Q$35,MATCH(N19,'DS2025'!$P$21:$P$35,1)):
INDEX('DS2025'!$Q$21:$Q$35,MATCH(N19,'DS2025'!$P$21:$P$35,1)+1),
INDEX('DS2025'!$P$21:$P$35,MATCH(N19,'DS2025'!$P$21:$P$35,1)):
INDEX('DS2025'!$P$21:$P$35,MATCH(N19,'DS2025'!$P$21:$P$35,1)+1)),
IF($O$4=Database!$A$17,
_xlfn.FORECAST.LINEAR(
N19,
INDEX('DS2025'!$T$21:$T$35,MATCH(N19,'DS2025'!$S$21:$S$35,1)):
INDEX('DS2025'!$T$21:$T$35,MATCH(N19,'DS2025'!$S$21:$S$35,1)+1),
INDEX('DS2025'!$S$21:$S$35,MATCH(N19,'DS2025'!$S$21:$S$35,1)):
INDEX('DS2025'!$S$21:$S$35,MATCH(N19,'DS2025'!$S$21:$S$35,1)+1)),
IF($O$4=Database!$A$18,
_xlfn.FORECAST.LINEAR(
N19,
INDEX('DS2025'!$W$21:$W$35,MATCH(N19,'DS2025'!$V$21:$V$35,1)):
INDEX('DS2025'!$W$21:$W$35,MATCH(N19,'DS2025'!$V$21:$V$35,1)+1),
INDEX('DS2025'!$V$21:$V$35,MATCH(N19,'DS2025'!$V$21:$V$35,1)):
INDEX('DS2025'!$V$21:$V$35,MATCH(N19,'DS2025'!$V$21:$V$35,1)+1)),
IF($O$4=Database!$A$19,
_xlfn.FORECAST.LINEAR(
N19,
INDEX('DS2025'!$Z$21:$Z$35,MATCH(N19,'DS2025'!$Y$21:$Y$35,1)):
INDEX('DS2025'!$Z$21:$Z$35,MATCH(N19,'DS2025'!$Y$21:$Y$35,1)+1),
INDEX('DS2025'!$Y$21:$Y$35,MATCH(N19,'DS2025'!$Y$21:$Y$35,1)):
INDEX('DS2025'!$Y$21:$Y$35,MATCH(N19,'DS2025'!$Y$21:$Y$35,1)+1)),
IF($O$4=Database!$A$20,
_xlfn.FORECAST.LINEAR(
N19,
INDEX('DS2025'!$AC$21:$AC$35,MATCH(N19,'DS2025'!$AB$21:$AB$35,1)):
INDEX('DS2025'!$AC$21:$AC$35,MATCH(N19,'DS2025'!$AB$21:$AB$35,1)+1),
INDEX('DS2025'!$AB$21:$AB$35,MATCH(N19,'DS2025'!$AB$21:$AB$35,1)):
INDEX('DS2025'!$AB$21:$AB$35,MATCH(N19,'DS2025'!$AB$21:$AB$35,1)+1))
)))))))))))))))))))</f>
        <v>-0.36112717456508697</v>
      </c>
      <c r="P19" s="371">
        <f t="shared" si="4"/>
        <v>117.72887282543492</v>
      </c>
      <c r="Q19" s="369">
        <f>'Data 110 C'!G20</f>
        <v>119.771</v>
      </c>
      <c r="R19" s="98">
        <f>IF($R$4=Database!$A$2,
_xlfn.FORECAST.LINEAR(Q19,
INDEX('DS2025'!$B$5:$B$15,MATCH(Q19,'DS2025'!$A$5:$A$15,1)):
INDEX('DS2025'!$B$5:$B$15,MATCH(Q19,'DS2025'!$A$5:$A$15,1)+1),
INDEX('DS2025'!$A$5:$A$15,MATCH(Q19,'DS2025'!$A$5:$A$15,1)):
INDEX('DS2025'!$A$5:$A$15,MATCH(Q19,'DS2025'!$A$5:$A$15,1)+1)),
IF($R$4=Database!$A$3,
_xlfn.FORECAST.LINEAR(Q19,
INDEX('DS2025'!$E$5:$E$15,MATCH(Q19,'DS2025'!$D$5:$D$15,1)):
INDEX('DS2025'!$E$5:$E$15,MATCH(Q19,'DS2025'!$D$5:$D$15,1)+1),
INDEX('DS2025'!$D$5:$D$15,MATCH(Q19,'DS2025'!$D$5:$D$15,1)):
INDEX('DS2025'!$D$5:$D$15,MATCH(Q19,'DS2025'!$D$5:$D$15,1)+1)),
IF($R$4=Database!$A$4,
_xlfn.FORECAST.LINEAR(Q19,
INDEX('DS2025'!$H$5:$H$15,MATCH(Q19,'DS2025'!$G$5:$G$15,1)):
INDEX('DS2025'!$H$5:$H$15,MATCH(Q19,'DS2025'!$G$5:$G$15,1)+1),
INDEX('DS2025'!$G$5:$G$15,MATCH(Q19,'DS2025'!$G$5:$G$15,1)):
INDEX('DS2025'!$G$5:$G$15,MATCH(Q19,'DS2025'!$G$5:$G$15,1)+1)),
IF($R$4=Database!$A$5,
_xlfn.FORECAST.LINEAR(Q19,
INDEX('DS2025'!$K$5:$K$15,MATCH(Q19,'DS2025'!$J$5:$J$15,1)):
INDEX('DS2025'!$K$5:$K$15,MATCH(Q19,'DS2025'!$J$5:$J$15,1)+1),
INDEX('DS2025'!$J$5:$J$15,MATCH(Q19,'DS2025'!$J$5:$J$15,1)):
INDEX('DS2025'!$J$5:$J$15,MATCH(Q19,'DS2025'!$J$5:$J$15,1)+1)),
IF($R$4=Database!$A$6,
_xlfn.FORECAST.LINEAR(Q19,
INDEX('DS2025'!$N$5:$N$15,MATCH(Q19,'DS2025'!$M$5:$M$15,1)):
INDEX('DS2025'!$N$5:$N$15,MATCH(Q19,'DS2025'!$M$5:$M$15,1)+1),
INDEX('DS2025'!$M$5:$M$15,MATCH(Q19,'DS2025'!$M$5:$M$15,1)):
INDEX('DS2025'!$M$5:$M$15,MATCH(Q19,'DS2025'!$M$5:$M$15,1)+1)),
IF($R$4=Database!$A$7,
_xlfn.FORECAST.LINEAR(Q19,
INDEX('DS2025'!$Q$5:$Q$15,MATCH(Q19,'DS2025'!$P$5:$P$15,1)):
INDEX('DS2025'!$Q$5:$Q$15,MATCH(Q19,'DS2025'!$P$5:$P$15,1)+1),
INDEX('DS2025'!$P$5:$P$15,MATCH(Q19,'DS2025'!$P$5:$P$15,1)):
INDEX('DS2025'!$P$5:$P$15,MATCH(Q19,'DS2025'!$P$5:$P$15,1)+1)),
IF($R$4=Database!$A$8,
_xlfn.FORECAST.LINEAR(Q19,
INDEX('DS2025'!$T$5:$T$15,MATCH(Q19,'DS2025'!$S$5:$S$15,1)):
INDEX('DS2025'!$T$5:$T$15,MATCH(Q19,'DS2025'!$S$5:$S$15,1)+1),
INDEX('DS2025'!$S$5:$S$15,MATCH(Q19,'DS2025'!$S$5:$S$15,1)):
INDEX('DS2025'!$S$5:$S$15,MATCH(Q19,'DS2025'!$S$5:$S$15,1)+1)),
IF($R$4=Database!$A$9,
_xlfn.FORECAST.LINEAR(Q19,
INDEX('DS2025'!$W$5:$W$15,MATCH(Q19,'DS2025'!$V$5:$V$15,1)):
INDEX('DS2025'!$W$5:$W$15,MATCH(Q19,'DS2025'!$V$5:$V$15,1)+1),
INDEX('DS2025'!$V$5:$V$15,MATCH(Q19,'DS2025'!$V$5:$V$15,1)):
INDEX('DS2025'!$V$5:$V$15,MATCH(Q19,'DS2025'!$V$5:$V$15,1)+1)),
IF($R$4=Database!$A$10,
_xlfn.FORECAST.LINEAR(Q19,
INDEX('DS2025'!$Z$5:$Z$15,MATCH(Q19,'DS2025'!$Y$5:$Y$15,1)):
INDEX('DS2025'!$Z$5:$Z$15,MATCH(Q19,'DS2025'!$Y$5:$Y$15,1)+1),
INDEX('DS2025'!$Y$5:$Y$15,MATCH(Q19,'DS2025'!$Y$5:$Y$15,1)):
INDEX('DS2025'!$Y$5:$Y$15,MATCH(Q19,'DS2025'!$Y$5:$Y$15,1)+1)),
IF($R$4=Database!$A$11,
_xlfn.FORECAST.LINEAR(
Q19,
INDEX('DS2025'!$B$21:$B$35,MATCH(Q19,'DS2025'!$A$21:$A$35,1)):
INDEX('DS2025'!$B$21:$B$35,MATCH(Q19,'DS2025'!$A$21:$A$35,1)+1),
INDEX('DS2025'!$A$21:$A$35,MATCH(Q19,'DS2025'!$A$21:$A$35,1)):
INDEX('DS2025'!$A$21:$A$35,MATCH(Q19,'DS2025'!$A$21:$A$35,1)+1)),
IF($R$4=Database!$A$12,
_xlfn.FORECAST.LINEAR(
Q19,
INDEX('DS2025'!$E$21:$E$35,MATCH(Q19,'DS2025'!$D$21:$D$35,1)):
INDEX('DS2025'!$E$21:$E$35,MATCH(Q19,'DS2025'!$D$21:$D$35,1)+1),
INDEX('DS2025'!$D$21:$D$35,MATCH(Q19,'DS2025'!$D$21:$D$35,1)):
INDEX('DS2025'!$D$21:$D$35,MATCH(Q19,'DS2025'!$D$21:$D$35,1)+1)),
IF($R$4=Database!$A$13,
_xlfn.FORECAST.LINEAR(
Q19,
INDEX('DS2025'!$H$21:$H$35,MATCH(Q19,'DS2025'!$G$21:$G$35,1)):
INDEX('DS2025'!$H$21:$H$35,MATCH(Q19,'DS2025'!$G$21:$G$35,1)+1),
INDEX('DS2025'!$G$21:$G$35,MATCH(Q19,'DS2025'!$G$21:$G$35,1)):
INDEX('DS2025'!$G$21:$G$35,MATCH(Q19,'DS2025'!$G$21:$G$35,1)+1)),
IF($R$4=Database!$A$14,
_xlfn.FORECAST.LINEAR(
Q19,
INDEX('DS2025'!$K$21:$K$35,MATCH(Q19,'DS2025'!$J$21:$J$35,1)):
INDEX('DS2025'!$K$21:$K$35,MATCH(Q19,'DS2025'!$J$21:$J$35,1)+1),
INDEX('DS2025'!$J$21:$J$35,MATCH(Q19,'DS2025'!$J$21:$J$35,1)):
INDEX('DS2025'!$J$21:$J$35,MATCH(Q19,'DS2025'!$J$21:$J$35,1)+1)),
IF($R$4=Database!$A$15,
_xlfn.FORECAST.LINEAR(
Q19,
INDEX('DS2025'!$N$21:$N$35,MATCH(Q19,'DS2025'!$M$21:$M$35,1)):
INDEX('DS2025'!$N$21:$N$35,MATCH(Q19,'DS2025'!$M$21:$M$35,1)+1),
INDEX('DS2025'!$M$21:$M$35,MATCH(Q19,'DS2025'!$M$21:$M$35,1)):
INDEX('DS2025'!$M$21:$M$35,MATCH(Q19,'DS2025'!$M$21:$M$35,1)+1)),
IF($R$4=Database!$A$16,
_xlfn.FORECAST.LINEAR(
Q19,
INDEX('DS2025'!$Q$21:$Q$35,MATCH(Q19,'DS2025'!$P$21:$P$35,1)):
INDEX('DS2025'!$Q$21:$Q$35,MATCH(Q19,'DS2025'!$P$21:$P$35,1)+1),
INDEX('DS2025'!$P$21:$P$35,MATCH(Q19,'DS2025'!$P$21:$P$35,1)):
INDEX('DS2025'!$P$21:$P$35,MATCH(Q19,'DS2025'!$P$21:$P$35,1)+1)),
IF($R$4=Database!$A$17,
_xlfn.FORECAST.LINEAR(
Q19,
INDEX('DS2025'!$T$21:$T$35,MATCH(Q19,'DS2025'!$S$21:$S$35,1)):
INDEX('DS2025'!$T$21:$T$35,MATCH(Q19,'DS2025'!$S$21:$S$35,1)+1),
INDEX('DS2025'!$S$21:$S$35,MATCH(Q19,'DS2025'!$S$21:$S$35,1)):
INDEX('DS2025'!$S$21:$S$35,MATCH(Q19,'DS2025'!$S$21:$S$35,1)+1)),
IF($R$4=Database!$A$18,
_xlfn.FORECAST.LINEAR(
Q19,
INDEX('DS2025'!$W$21:$W$35,MATCH(Q19,'DS2025'!$V$21:$V$35,1)):
INDEX('DS2025'!$W$21:$W$35,MATCH(Q19,'DS2025'!$V$21:$V$35,1)+1),
INDEX('DS2025'!$V$21:$V$35,MATCH(Q19,'DS2025'!$V$21:$V$35,1)):
INDEX('DS2025'!$V$21:$V$35,MATCH(Q19,'DS2025'!$V$21:$V$35,1)+1)),
IF($R$4=Database!$A$19,
_xlfn.FORECAST.LINEAR(
Q19,
INDEX('DS2025'!$Z$21:$Z$35,MATCH(Q19,'DS2025'!$Y$21:$Y$35,1)):
INDEX('DS2025'!$Z$21:$Z$35,MATCH(Q19,'DS2025'!$Y$21:$Y$35,1)+1),
INDEX('DS2025'!$Y$21:$Y$35,MATCH(Q19,'DS2025'!$Y$21:$Y$35,1)):
INDEX('DS2025'!$Y$21:$Y$35,MATCH(Q19,'DS2025'!$Y$21:$Y$35,1)+1)),
IF($R$4=Database!$A$20,
_xlfn.FORECAST.LINEAR(
Q19,
INDEX('DS2025'!$AC$21:$AC$35,MATCH(Q19,'DS2025'!$AB$21:$AB$35,1)):
INDEX('DS2025'!$AC$21:$AC$35,MATCH(Q19,'DS2025'!$AB$21:$AB$35,1)+1),
INDEX('DS2025'!$AB$21:$AB$35,MATCH(Q19,'DS2025'!$AB$21:$AB$35,1)):
INDEX('DS2025'!$AB$21:$AB$35,MATCH(Q19,'DS2025'!$AB$21:$AB$35,1)+1))
)))))))))))))))))))</f>
        <v>-0.36132885422915412</v>
      </c>
      <c r="S19" s="370">
        <f t="shared" si="5"/>
        <v>119.40967114577084</v>
      </c>
      <c r="T19" s="369">
        <f>'Data 110 C'!H20</f>
        <v>117.26300000000001</v>
      </c>
      <c r="U19" s="98">
        <f>IF($U$4=Database!$A$2,
_xlfn.FORECAST.LINEAR(T19,
INDEX('DS2025'!$B$5:$B$15,MATCH(T19,'DS2025'!$A$5:$A$15,1)):
INDEX('DS2025'!$B$5:$B$15,MATCH(T19,'DS2025'!$A$5:$A$15,1)+1),
INDEX('DS2025'!$A$5:$A$15,MATCH(T19,'DS2025'!$A$5:$A$15,1)):
INDEX('DS2025'!$A$5:$A$15,MATCH(T19,'DS2025'!$A$5:$A$15,1)+1)),
IF($U$4=Database!$A$3,
_xlfn.FORECAST.LINEAR(T19,
INDEX('DS2025'!$E$5:$E$15,MATCH(T19,'DS2025'!$D$5:$D$15,1)):
INDEX('DS2025'!$E$5:$E$15,MATCH(T19,'DS2025'!$D$5:$D$15,1)+1),
INDEX('DS2025'!$D$5:$D$15,MATCH(T19,'DS2025'!$D$5:$D$15,1)):
INDEX('DS2025'!$D$5:$D$15,MATCH(T19,'DS2025'!$D$5:$D$15,1)+1)),
IF($U$4=Database!$A$4,
_xlfn.FORECAST.LINEAR(T19,
INDEX('DS2025'!$H$5:$H$15,MATCH(T19,'DS2025'!$G$5:$G$15,1)):
INDEX('DS2025'!$H$5:$H$15,MATCH(T19,'DS2025'!$G$5:$G$15,1)+1),
INDEX('DS2025'!$G$5:$G$15,MATCH(T19,'DS2025'!$G$5:$G$15,1)):
INDEX('DS2025'!$G$5:$G$15,MATCH(T19,'DS2025'!$G$5:$G$15,1)+1)),
IF($U$4=Database!$A$5,
_xlfn.FORECAST.LINEAR(T19,
INDEX('DS2025'!$K$5:$K$15,MATCH(T19,'DS2025'!$J$5:$J$15,1)):
INDEX('DS2025'!$K$5:$K$15,MATCH(T19,'DS2025'!$J$5:$J$15,1)+1),
INDEX('DS2025'!$J$5:$J$15,MATCH(T19,'DS2025'!$J$5:$J$15,1)):
INDEX('DS2025'!$J$5:$J$15,MATCH(T19,'DS2025'!$J$5:$J$15,1)+1)),
IF($U$4=Database!$A$6,
_xlfn.FORECAST.LINEAR(T19,
INDEX('DS2025'!$N$5:$N$15,MATCH(T19,'DS2025'!$M$5:$M$15,1)):
INDEX('DS2025'!$N$5:$N$15,MATCH(T19,'DS2025'!$M$5:$M$15,1)+1),
INDEX('DS2025'!$M$5:$M$15,MATCH(T19,'DS2025'!$M$5:$M$15,1)):
INDEX('DS2025'!$M$5:$M$15,MATCH(T19,'DS2025'!$M$5:$M$15,1)+1)),
IF($U$4=Database!$A$7,
_xlfn.FORECAST.LINEAR(T19,
INDEX('DS2025'!$Q$5:$Q$15,MATCH(T19,'DS2025'!$P$5:$P$15,1)):
INDEX('DS2025'!$Q$5:$Q$15,MATCH(T19,'DS2025'!$P$5:$P$15,1)+1),
INDEX('DS2025'!$P$5:$P$15,MATCH(T19,'DS2025'!$P$5:$P$15,1)):
INDEX('DS2025'!$P$5:$P$15,MATCH(T19,'DS2025'!$P$5:$P$15,1)+1)),
IF($U$4=Database!$A$8,
_xlfn.FORECAST.LINEAR(T19,
INDEX('DS2025'!$T$5:$T$15,MATCH(T19,'DS2025'!$S$5:$S$15,1)):
INDEX('DS2025'!$T$5:$T$15,MATCH(T19,'DS2025'!$S$5:$S$15,1)+1),
INDEX('DS2025'!$S$5:$S$15,MATCH(T19,'DS2025'!$S$5:$S$15,1)):
INDEX('DS2025'!$S$5:$S$15,MATCH(T19,'DS2025'!$S$5:$S$15,1)+1)),
IF($U$4=Database!$A$9,
_xlfn.FORECAST.LINEAR(T19,
INDEX('DS2025'!$W$5:$W$15,MATCH(T19,'DS2025'!$V$5:$V$15,1)):
INDEX('DS2025'!$W$5:$W$15,MATCH(T19,'DS2025'!$V$5:$V$15,1)+1),
INDEX('DS2025'!$V$5:$V$15,MATCH(T19,'DS2025'!$V$5:$V$15,1)):
INDEX('DS2025'!$V$5:$V$15,MATCH(T19,'DS2025'!$V$5:$V$15,1)+1)),
IF($U$4=Database!$A$10,
_xlfn.FORECAST.LINEAR(T19,
INDEX('DS2025'!$Z$5:$Z$15,MATCH(T19,'DS2025'!$Y$5:$Y$15,1)):
INDEX('DS2025'!$Z$5:$Z$15,MATCH(T19,'DS2025'!$Y$5:$Y$15,1)+1),
INDEX('DS2025'!$Y$5:$Y$15,MATCH(T19,'DS2025'!$Y$5:$Y$15,1)):
INDEX('DS2025'!$Y$5:$Y$15,MATCH(T19,'DS2025'!$Y$5:$Y$15,1)+1)),
IF($U$4=Database!$A$11,
_xlfn.FORECAST.LINEAR(
T19,
INDEX('DS2025'!$B$21:$B$35,MATCH(T19,'DS2025'!$A$21:$A$35,1)):
INDEX('DS2025'!$B$21:$B$35,MATCH(T19,'DS2025'!$A$21:$A$35,1)+1),
INDEX('DS2025'!$A$21:$A$35,MATCH(T19,'DS2025'!$A$21:$A$35,1)):
INDEX('DS2025'!$A$21:$A$35,MATCH(T19,'DS2025'!$A$21:$A$35,1)+1)),
IF($U$4=Database!$A$12,
_xlfn.FORECAST.LINEAR(
T19,
INDEX('DS2025'!$E$21:$E$35,MATCH(T19,'DS2025'!$D$21:$D$35,1)):
INDEX('DS2025'!$E$21:$E$35,MATCH(T19,'DS2025'!$D$21:$D$35,1)+1),
INDEX('DS2025'!$D$21:$D$35,MATCH(T19,'DS2025'!$D$21:$D$35,1)):
INDEX('DS2025'!$D$21:$D$35,MATCH(T19,'DS2025'!$D$21:$D$35,1)+1)),
IF($U$4=Database!$A$13,
_xlfn.FORECAST.LINEAR(
T19,
INDEX('DS2025'!$H$21:$H$35,MATCH(T19,'DS2025'!$G$21:$G$35,1)):
INDEX('DS2025'!$H$21:$H$35,MATCH(T19,'DS2025'!$G$21:$G$35,1)+1),
INDEX('DS2025'!$G$21:$G$35,MATCH(T19,'DS2025'!$G$21:$G$35,1)):
INDEX('DS2025'!$G$21:$G$35,MATCH(T19,'DS2025'!$G$21:$G$35,1)+1)),
IF($U$4=Database!$A$14,
_xlfn.FORECAST.LINEAR(
T19,
INDEX('DS2025'!$K$21:$K$35,MATCH(T19,'DS2025'!$J$21:$J$35,1)):
INDEX('DS2025'!$K$21:$K$35,MATCH(T19,'DS2025'!$J$21:$J$35,1)+1),
INDEX('DS2025'!$J$21:$J$35,MATCH(T19,'DS2025'!$J$21:$J$35,1)):
INDEX('DS2025'!$J$21:$J$35,MATCH(T19,'DS2025'!$J$21:$J$35,1)+1)),
IF($U$4=Database!$A$15,
_xlfn.FORECAST.LINEAR(
T19,
INDEX('DS2025'!$N$21:$N$35,MATCH(T19,'DS2025'!$M$21:$M$35,1)):
INDEX('DS2025'!$N$21:$N$35,MATCH(T19,'DS2025'!$M$21:$M$35,1)+1),
INDEX('DS2025'!$M$21:$M$35,MATCH(T19,'DS2025'!$M$21:$M$35,1)):
INDEX('DS2025'!$M$21:$M$35,MATCH(T19,'DS2025'!$M$21:$M$35,1)+1)),
IF($U$4=Database!$A$16,
_xlfn.FORECAST.LINEAR(
T19,
INDEX('DS2025'!$Q$21:$Q$35,MATCH(T19,'DS2025'!$P$21:$P$35,1)):
INDEX('DS2025'!$Q$21:$Q$35,MATCH(T19,'DS2025'!$P$21:$P$35,1)+1),
INDEX('DS2025'!$P$21:$P$35,MATCH(T19,'DS2025'!$P$21:$P$35,1)):
INDEX('DS2025'!$P$21:$P$35,MATCH(T19,'DS2025'!$P$21:$P$35,1)+1)),
IF($U$4=Database!$A$17,
_xlfn.FORECAST.LINEAR(
T19,
INDEX('DS2025'!$T$21:$T$35,MATCH(T19,'DS2025'!$S$21:$S$35,1)):
INDEX('DS2025'!$T$21:$T$35,MATCH(T19,'DS2025'!$S$21:$S$35,1)+1),
INDEX('DS2025'!$S$21:$S$35,MATCH(T19,'DS2025'!$S$21:$S$35,1)):
INDEX('DS2025'!$S$21:$S$35,MATCH(T19,'DS2025'!$S$21:$S$35,1)+1)),
IF($U$4=Database!$A$18,
_xlfn.FORECAST.LINEAR(
T19,
INDEX('DS2025'!$W$21:$W$35,MATCH(T19,'DS2025'!$V$21:$V$35,1)):
INDEX('DS2025'!$W$21:$W$35,MATCH(T19,'DS2025'!$V$21:$V$35,1)+1),
INDEX('DS2025'!$V$21:$V$35,MATCH(T19,'DS2025'!$V$21:$V$35,1)):
INDEX('DS2025'!$V$21:$V$35,MATCH(T19,'DS2025'!$V$21:$V$35,1)+1)),
IF($U$4=Database!$A$19,
_xlfn.FORECAST.LINEAR(
T19,
INDEX('DS2025'!$Z$21:$Z$35,MATCH(T19,'DS2025'!$Y$21:$Y$35,1)):
INDEX('DS2025'!$Z$21:$Z$35,MATCH(T19,'DS2025'!$Y$21:$Y$35,1)+1),
INDEX('DS2025'!$Y$21:$Y$35,MATCH(T19,'DS2025'!$Y$21:$Y$35,1)):
INDEX('DS2025'!$Y$21:$Y$35,MATCH(T19,'DS2025'!$Y$21:$Y$35,1)+1)),
IF($U$4=Database!$A$20,
_xlfn.FORECAST.LINEAR(
T19,
INDEX('DS2025'!$AC$21:$AC$35,MATCH(T19,'DS2025'!$AB$21:$AB$35,1)):
INDEX('DS2025'!$AC$21:$AC$35,MATCH(T19,'DS2025'!$AB$21:$AB$35,1)+1),
INDEX('DS2025'!$AB$21:$AB$35,MATCH(T19,'DS2025'!$AB$21:$AB$35,1)):
INDEX('DS2025'!$AB$21:$AB$35,MATCH(T19,'DS2025'!$AB$21:$AB$35,1)+1))
)))))))))))))))))))</f>
        <v>-0.36102795440911817</v>
      </c>
      <c r="V19" s="370">
        <f t="shared" si="6"/>
        <v>116.90197204559088</v>
      </c>
      <c r="W19" s="369">
        <f>'Data 110 C'!I20</f>
        <v>118.379</v>
      </c>
      <c r="X19" s="98">
        <f>IF($X$4=Database!$A$2,
_xlfn.FORECAST.LINEAR(W19,
INDEX('DS2025'!$B$5:$B$15,MATCH(W19,'DS2025'!$A$5:$A$15,1)):
INDEX('DS2025'!$B$5:$B$15,MATCH(W19,'DS2025'!$A$5:$A$15,1)+1),
INDEX('DS2025'!$A$5:$A$15,MATCH(W19,'DS2025'!$A$5:$A$15,1)):
INDEX('DS2025'!$A$5:$A$15,MATCH(W19,'DS2025'!$A$5:$A$15,1)+1)),
IF($X$4=Database!$A$3,
_xlfn.FORECAST.LINEAR(W19,
INDEX('DS2025'!$E$5:$E$15,MATCH(W19,'DS2025'!$D$5:$D$15,1)):
INDEX('DS2025'!$E$5:$E$15,MATCH(W19,'DS2025'!$D$5:$D$15,1)+1),
INDEX('DS2025'!$D$5:$D$15,MATCH(W19,'DS2025'!$D$5:$D$15,1)):
INDEX('DS2025'!$D$5:$D$15,MATCH(W19,'DS2025'!$D$5:$D$15,1)+1)),
IF($X$4=Database!$A$4,
_xlfn.FORECAST.LINEAR(W19,
INDEX('DS2025'!$H$5:$H$15,MATCH(W19,'DS2025'!$G$5:$G$15,1)):
INDEX('DS2025'!$H$5:$H$15,MATCH(W19,'DS2025'!$G$5:$G$15,1)+1),
INDEX('DS2025'!$G$5:$G$15,MATCH(W19,'DS2025'!$G$5:$G$15,1)):
INDEX('DS2025'!$G$5:$G$15,MATCH(W19,'DS2025'!$G$5:$G$15,1)+1)),
IF($X$4=Database!$A$5,
_xlfn.FORECAST.LINEAR(W19,
INDEX('DS2025'!$K$5:$K$15,MATCH(W19,'DS2025'!$J$5:$J$15,1)):
INDEX('DS2025'!$K$5:$K$15,MATCH(W19,'DS2025'!$J$5:$J$15,1)+1),
INDEX('DS2025'!$J$5:$J$15,MATCH(W19,'DS2025'!$J$5:$J$15,1)):
INDEX('DS2025'!$J$5:$J$15,MATCH(W19,'DS2025'!$J$5:$J$15,1)+1)),
IF($X$4=Database!$A$6,
_xlfn.FORECAST.LINEAR(W19,
INDEX('DS2025'!$N$5:$N$15,MATCH(W19,'DS2025'!$M$5:$M$15,1)):
INDEX('DS2025'!$N$5:$N$15,MATCH(W19,'DS2025'!$M$5:$M$15,1)+1),
INDEX('DS2025'!$M$5:$M$15,MATCH(W19,'DS2025'!$M$5:$M$15,1)):
INDEX('DS2025'!$M$5:$M$15,MATCH(W19,'DS2025'!$M$5:$M$15,1)+1)),
IF($X$4=Database!$A$7,
_xlfn.FORECAST.LINEAR(W19,
INDEX('DS2025'!$Q$5:$Q$15,MATCH(W19,'DS2025'!$P$5:$P$15,1)):
INDEX('DS2025'!$Q$5:$Q$15,MATCH(W19,'DS2025'!$P$5:$P$15,1)+1),
INDEX('DS2025'!$P$5:$P$15,MATCH(W19,'DS2025'!$P$5:$P$15,1)):
INDEX('DS2025'!$P$5:$P$15,MATCH(W19,'DS2025'!$P$5:$P$15,1)+1)),
IF($X$4=Database!$A$8,
_xlfn.FORECAST.LINEAR(W19,
INDEX('DS2025'!$T$5:$T$15,MATCH(W19,'DS2025'!$S$5:$S$15,1)):
INDEX('DS2025'!$T$5:$T$15,MATCH(W19,'DS2025'!$S$5:$S$15,1)+1),
INDEX('DS2025'!$S$5:$S$15,MATCH(W19,'DS2025'!$S$5:$S$15,1)):
INDEX('DS2025'!$S$5:$S$15,MATCH(W19,'DS2025'!$S$5:$S$15,1)+1)),
IF($X$4=Database!$A$9,
_xlfn.FORECAST.LINEAR(W19,
INDEX('DS2025'!$W$5:$W$15,MATCH(W19,'DS2025'!$V$5:$V$15,1)):
INDEX('DS2025'!$W$5:$W$15,MATCH(W19,'DS2025'!$V$5:$V$15,1)+1),
INDEX('DS2025'!$V$5:$V$15,MATCH(W19,'DS2025'!$V$5:$V$15,1)):
INDEX('DS2025'!$V$5:$V$15,MATCH(W19,'DS2025'!$V$5:$V$15,1)+1)),
IF($X$4=Database!$A$10,
_xlfn.FORECAST.LINEAR(W19,
INDEX('DS2025'!$Z$5:$Z$15,MATCH(W19,'DS2025'!$Y$5:$Y$15,1)):
INDEX('DS2025'!$Z$5:$Z$15,MATCH(W19,'DS2025'!$Y$5:$Y$15,1)+1),
INDEX('DS2025'!$Y$5:$Y$15,MATCH(W19,'DS2025'!$Y$5:$Y$15,1)):
INDEX('DS2025'!$Y$5:$Y$15,MATCH(W19,'DS2025'!$Y$5:$Y$15,1)+1)),
IF($X$4=Database!$A$11,
_xlfn.FORECAST.LINEAR(
W19,
INDEX('DS2025'!$B$21:$B$35,MATCH(W19,'DS2025'!$A$21:$A$35,1)):
INDEX('DS2025'!$B$21:$B$35,MATCH(W19,'DS2025'!$A$21:$A$35,1)+1),
INDEX('DS2025'!$A$21:$A$35,MATCH(W19,'DS2025'!$A$21:$A$35,1)):
INDEX('DS2025'!$A$21:$A$35,MATCH(W19,'DS2025'!$A$21:$A$35,1)+1)),
IF($X$4=Database!$A$12,
_xlfn.FORECAST.LINEAR(
W19,
INDEX('DS2025'!$E$21:$E$35,MATCH(W19,'DS2025'!$D$21:$D$35,1)):
INDEX('DS2025'!$E$21:$E$35,MATCH(W19,'DS2025'!$D$21:$D$35,1)+1),
INDEX('DS2025'!$D$21:$D$35,MATCH(W19,'DS2025'!$D$21:$D$35,1)):
INDEX('DS2025'!$D$21:$D$35,MATCH(W19,'DS2025'!$D$21:$D$35,1)+1)),
IF($X$4=Database!$A$13,
_xlfn.FORECAST.LINEAR(
W19,
INDEX('DS2025'!$H$21:$H$35,MATCH(W19,'DS2025'!$G$21:$G$35,1)):
INDEX('DS2025'!$H$21:$H$35,MATCH(W19,'DS2025'!$G$21:$G$35,1)+1),
INDEX('DS2025'!$G$21:$G$35,MATCH(W19,'DS2025'!$G$21:$G$35,1)):
INDEX('DS2025'!$G$21:$G$35,MATCH(W19,'DS2025'!$G$21:$G$35,1)+1)),
IF($X$4=Database!$A$14,
_xlfn.FORECAST.LINEAR(
W19,
INDEX('DS2025'!$K$21:$K$35,MATCH(W19,'DS2025'!$J$21:$J$35,1)):
INDEX('DS2025'!$K$21:$K$35,MATCH(W19,'DS2025'!$J$21:$J$35,1)+1),
INDEX('DS2025'!$J$21:$J$35,MATCH(W19,'DS2025'!$J$21:$J$35,1)):
INDEX('DS2025'!$J$21:$J$35,MATCH(W19,'DS2025'!$J$21:$J$35,1)+1)),
IF($X$4=Database!$A$15,
_xlfn.FORECAST.LINEAR(
W19,
INDEX('DS2025'!$N$21:$N$35,MATCH(W19,'DS2025'!$M$21:$M$35,1)):
INDEX('DS2025'!$N$21:$N$35,MATCH(W19,'DS2025'!$M$21:$M$35,1)+1),
INDEX('DS2025'!$M$21:$M$35,MATCH(W19,'DS2025'!$M$21:$M$35,1)):
INDEX('DS2025'!$M$21:$M$35,MATCH(W19,'DS2025'!$M$21:$M$35,1)+1)),
IF($X$4=Database!$A$16,
_xlfn.FORECAST.LINEAR(
W19,
INDEX('DS2025'!$Q$21:$Q$35,MATCH(W19,'DS2025'!$P$21:$P$35,1)):
INDEX('DS2025'!$Q$21:$Q$35,MATCH(W19,'DS2025'!$P$21:$P$35,1)+1),
INDEX('DS2025'!$P$21:$P$35,MATCH(W19,'DS2025'!$P$21:$P$35,1)):
INDEX('DS2025'!$P$21:$P$35,MATCH(W19,'DS2025'!$P$21:$P$35,1)+1)),
IF($X$4=Database!$A$17,
_xlfn.FORECAST.LINEAR(
W19,
INDEX('DS2025'!$T$21:$T$35,MATCH(W19,'DS2025'!$S$21:$S$35,1)):
INDEX('DS2025'!$T$21:$T$35,MATCH(W19,'DS2025'!$S$21:$S$35,1)+1),
INDEX('DS2025'!$S$21:$S$35,MATCH(W19,'DS2025'!$S$21:$S$35,1)):
INDEX('DS2025'!$S$21:$S$35,MATCH(W19,'DS2025'!$S$21:$S$35,1)+1)),
IF($X$4=Database!$A$18,
_xlfn.FORECAST.LINEAR(
W19,
INDEX('DS2025'!$W$21:$W$35,MATCH(W19,'DS2025'!$V$21:$V$35,1)):
INDEX('DS2025'!$W$21:$W$35,MATCH(W19,'DS2025'!$V$21:$V$35,1)+1),
INDEX('DS2025'!$V$21:$V$35,MATCH(W19,'DS2025'!$V$21:$V$35,1)):
INDEX('DS2025'!$V$21:$V$35,MATCH(W19,'DS2025'!$V$21:$V$35,1)+1)),
IF($X$4=Database!$A$19,
_xlfn.FORECAST.LINEAR(
W19,
INDEX('DS2025'!$Z$21:$Z$35,MATCH(W19,'DS2025'!$Y$21:$Y$35,1)):
INDEX('DS2025'!$Z$21:$Z$35,MATCH(W19,'DS2025'!$Y$21:$Y$35,1)+1),
INDEX('DS2025'!$Y$21:$Y$35,MATCH(W19,'DS2025'!$Y$21:$Y$35,1)):
INDEX('DS2025'!$Y$21:$Y$35,MATCH(W19,'DS2025'!$Y$21:$Y$35,1)+1)),
IF($X$4=Database!$A$20,
_xlfn.FORECAST.LINEAR(
W19,
INDEX('DS2025'!$AC$21:$AC$35,MATCH(W19,'DS2025'!$AB$21:$AB$35,1)):
INDEX('DS2025'!$AC$21:$AC$35,MATCH(W19,'DS2025'!$AB$21:$AB$35,1)+1),
INDEX('DS2025'!$AB$21:$AB$35,MATCH(W19,'DS2025'!$AB$21:$AB$35,1)):
INDEX('DS2025'!$AB$21:$AB$35,MATCH(W19,'DS2025'!$AB$21:$AB$35,1)+1))
)))))))))))))))))))</f>
        <v>-0.36116184763047388</v>
      </c>
      <c r="Y19" s="370">
        <f t="shared" si="7"/>
        <v>118.01783815236954</v>
      </c>
      <c r="Z19" s="97">
        <f>'Data 110 C'!J20</f>
        <v>119.892</v>
      </c>
      <c r="AA19" s="98">
        <f>IF($AA$4=Database!$A$2,
_xlfn.FORECAST.LINEAR(Z19,
INDEX('DS2025'!$B$5:$B$15,MATCH(Z19,'DS2025'!$A$5:$A$15,1)):
INDEX('DS2025'!$B$5:$B$15,MATCH(Z19,'DS2025'!$A$5:$A$15,1)+1),
INDEX('DS2025'!$A$5:$A$15,MATCH(Z19,'DS2025'!$A$5:$A$15,1)):
INDEX('DS2025'!$A$5:$A$15,MATCH(Z19,'DS2025'!$A$5:$A$15,1)+1)),
IF($AA$4=Database!$A$3,
_xlfn.FORECAST.LINEAR(Z19,
INDEX('DS2025'!$E$5:$E$15,MATCH(Z19,'DS2025'!$D$5:$D$15,1)):
INDEX('DS2025'!$E$5:$E$15,MATCH(Z19,'DS2025'!$D$5:$D$15,1)+1),
INDEX('DS2025'!$D$5:$D$15,MATCH(Z19,'DS2025'!$D$5:$D$15,1)):
INDEX('DS2025'!$D$5:$D$15,MATCH(Z19,'DS2025'!$D$5:$D$15,1)+1)),
IF($AA$4=Database!$A$4,
_xlfn.FORECAST.LINEAR(Z19,
INDEX('DS2025'!$H$5:$H$15,MATCH(Z19,'DS2025'!$G$5:$G$15,1)):
INDEX('DS2025'!$H$5:$H$15,MATCH(Z19,'DS2025'!$G$5:$G$15,1)+1),
INDEX('DS2025'!$G$5:$G$15,MATCH(Z19,'DS2025'!$G$5:$G$15,1)):
INDEX('DS2025'!$G$5:$G$15,MATCH(Z19,'DS2025'!$G$5:$G$15,1)+1)),
IF($AA$4=Database!$A$5,
_xlfn.FORECAST.LINEAR(Z19,
INDEX('DS2025'!$K$5:$K$15,MATCH(Z19,'DS2025'!$J$5:$J$15,1)):
INDEX('DS2025'!$K$5:$K$15,MATCH(Z19,'DS2025'!$J$5:$J$15,1)+1),
INDEX('DS2025'!$J$5:$J$15,MATCH(Z19,'DS2025'!$J$5:$J$15,1)):
INDEX('DS2025'!$J$5:$J$15,MATCH(Z19,'DS2025'!$J$5:$J$15,1)+1)),
IF($AA$4=Database!$A$6,
_xlfn.FORECAST.LINEAR(Z19,
INDEX('DS2025'!$N$5:$N$15,MATCH(Z19,'DS2025'!$M$5:$M$15,1)):
INDEX('DS2025'!$N$5:$N$15,MATCH(Z19,'DS2025'!$M$5:$M$15,1)+1),
INDEX('DS2025'!$M$5:$M$15,MATCH(Z19,'DS2025'!$M$5:$M$15,1)):
INDEX('DS2025'!$M$5:$M$15,MATCH(Z19,'DS2025'!$M$5:$M$15,1)+1)),
IF($AA$4=Database!$A$7,
_xlfn.FORECAST.LINEAR(Z19,
INDEX('DS2025'!$Q$5:$Q$15,MATCH(Z19,'DS2025'!$P$5:$P$15,1)):
INDEX('DS2025'!$Q$5:$Q$15,MATCH(Z19,'DS2025'!$P$5:$P$15,1)+1),
INDEX('DS2025'!$P$5:$P$15,MATCH(Z19,'DS2025'!$P$5:$P$15,1)):
INDEX('DS2025'!$P$5:$P$15,MATCH(Z19,'DS2025'!$P$5:$P$15,1)+1)),
IF($AA$4=Database!$A$8,
_xlfn.FORECAST.LINEAR(Z19,
INDEX('DS2025'!$T$5:$T$15,MATCH(Z19,'DS2025'!$S$5:$S$15,1)):
INDEX('DS2025'!$T$5:$T$15,MATCH(Z19,'DS2025'!$S$5:$S$15,1)+1),
INDEX('DS2025'!$S$5:$S$15,MATCH(Z19,'DS2025'!$S$5:$S$15,1)):
INDEX('DS2025'!$S$5:$S$15,MATCH(Z19,'DS2025'!$S$5:$S$15,1)+1)),
IF($AA$4=Database!$A$9,
_xlfn.FORECAST.LINEAR(Z19,
INDEX('DS2025'!$W$5:$W$15,MATCH(Z19,'DS2025'!$V$5:$V$15,1)):
INDEX('DS2025'!$W$5:$W$15,MATCH(Z19,'DS2025'!$V$5:$V$15,1)+1),
INDEX('DS2025'!$V$5:$V$15,MATCH(Z19,'DS2025'!$V$5:$V$15,1)):
INDEX('DS2025'!$V$5:$V$15,MATCH(Z19,'DS2025'!$V$5:$V$15,1)+1)),
IF($AA$4=Database!$A$10,
_xlfn.FORECAST.LINEAR(Z19,
INDEX('DS2025'!$Z$5:$Z$15,MATCH(Z19,'DS2025'!$Y$5:$Y$15,1)):
INDEX('DS2025'!$Z$5:$Z$15,MATCH(Z19,'DS2025'!$Y$5:$Y$15,1)+1),
INDEX('DS2025'!$Y$5:$Y$15,MATCH(Z19,'DS2025'!$Y$5:$Y$15,1)):
INDEX('DS2025'!$Y$5:$Y$15,MATCH(Z19,'DS2025'!$Y$5:$Y$15,1)+1)),
IF($AA$4=Database!$A$11,
_xlfn.FORECAST.LINEAR(
Z19,
INDEX('DS2025'!$B$21:$B$35,MATCH(Z19,'DS2025'!$A$21:$A$35,1)):
INDEX('DS2025'!$B$21:$B$35,MATCH(Z19,'DS2025'!$A$21:$A$35,1)+1),
INDEX('DS2025'!$A$21:$A$35,MATCH(Z19,'DS2025'!$A$21:$A$35,1)):
INDEX('DS2025'!$A$21:$A$35,MATCH(Z19,'DS2025'!$A$21:$A$35,1)+1)),
IF($AA$4=Database!$A$12,
_xlfn.FORECAST.LINEAR(
Z19,
INDEX('DS2025'!$E$21:$E$35,MATCH(Z19,'DS2025'!$D$21:$D$35,1)):
INDEX('DS2025'!$E$21:$E$35,MATCH(Z19,'DS2025'!$D$21:$D$35,1)+1),
INDEX('DS2025'!$D$21:$D$35,MATCH(Z19,'DS2025'!$D$21:$D$35,1)):
INDEX('DS2025'!$D$21:$D$35,MATCH(Z19,'DS2025'!$D$21:$D$35,1)+1)),
IF($AA$4=Database!$A$13,
_xlfn.FORECAST.LINEAR(
Z19,
INDEX('DS2025'!$H$21:$H$35,MATCH(Z19,'DS2025'!$G$21:$G$35,1)):
INDEX('DS2025'!$H$21:$H$35,MATCH(Z19,'DS2025'!$G$21:$G$35,1)+1),
INDEX('DS2025'!$G$21:$G$35,MATCH(Z19,'DS2025'!$G$21:$G$35,1)):
INDEX('DS2025'!$G$21:$G$35,MATCH(Z19,'DS2025'!$G$21:$G$35,1)+1)),
IF($AA$4=Database!$A$14,
_xlfn.FORECAST.LINEAR(
Z19,
INDEX('DS2025'!$K$21:$K$35,MATCH(Z19,'DS2025'!$J$21:$J$35,1)):
INDEX('DS2025'!$K$21:$K$35,MATCH(Z19,'DS2025'!$J$21:$J$35,1)+1),
INDEX('DS2025'!$J$21:$J$35,MATCH(Z19,'DS2025'!$J$21:$J$35,1)):
INDEX('DS2025'!$J$21:$J$35,MATCH(Z19,'DS2025'!$J$21:$J$35,1)+1)),
IF($AA$4=Database!$A$15,
_xlfn.FORECAST.LINEAR(
Z19,
INDEX('DS2025'!$N$21:$N$35,MATCH(Z19,'DS2025'!$M$21:$M$35,1)):
INDEX('DS2025'!$N$21:$N$35,MATCH(Z19,'DS2025'!$M$21:$M$35,1)+1),
INDEX('DS2025'!$M$21:$M$35,MATCH(Z19,'DS2025'!$M$21:$M$35,1)):
INDEX('DS2025'!$M$21:$M$35,MATCH(Z19,'DS2025'!$M$21:$M$35,1)+1)),
IF($AA$4=Database!$A$16,
_xlfn.FORECAST.LINEAR(
Z19,
INDEX('DS2025'!$Q$21:$Q$35,MATCH(Z19,'DS2025'!$P$21:$P$35,1)):
INDEX('DS2025'!$Q$21:$Q$35,MATCH(Z19,'DS2025'!$P$21:$P$35,1)+1),
INDEX('DS2025'!$P$21:$P$35,MATCH(Z19,'DS2025'!$P$21:$P$35,1)):
INDEX('DS2025'!$P$21:$P$35,MATCH(Z19,'DS2025'!$P$21:$P$35,1)+1)),
IF($AA$4=Database!$A$17,
_xlfn.FORECAST.LINEAR(
Z19,
INDEX('DS2025'!$T$21:$T$35,MATCH(Z19,'DS2025'!$S$21:$S$35,1)):
INDEX('DS2025'!$T$21:$T$35,MATCH(Z19,'DS2025'!$S$21:$S$35,1)+1),
INDEX('DS2025'!$S$21:$S$35,MATCH(Z19,'DS2025'!$S$21:$S$35,1)):
INDEX('DS2025'!$S$21:$S$35,MATCH(Z19,'DS2025'!$S$21:$S$35,1)+1)),
IF($AA$4=Database!$A$18,
_xlfn.FORECAST.LINEAR(
Z19,
INDEX('DS2025'!$W$21:$W$35,MATCH(Z19,'DS2025'!$V$21:$V$35,1)):
INDEX('DS2025'!$W$21:$W$35,MATCH(Z19,'DS2025'!$V$21:$V$35,1)+1),
INDEX('DS2025'!$V$21:$V$35,MATCH(Z19,'DS2025'!$V$21:$V$35,1)):
INDEX('DS2025'!$V$21:$V$35,MATCH(Z19,'DS2025'!$V$21:$V$35,1)+1)),
IF($AA$4=Database!$A$19,
_xlfn.FORECAST.LINEAR(
Z19,
INDEX('DS2025'!$Z$21:$Z$35,MATCH(Z19,'DS2025'!$Y$21:$Y$35,1)):
INDEX('DS2025'!$Z$21:$Z$35,MATCH(Z19,'DS2025'!$Y$21:$Y$35,1)+1),
INDEX('DS2025'!$Y$21:$Y$35,MATCH(Z19,'DS2025'!$Y$21:$Y$35,1)):
INDEX('DS2025'!$Y$21:$Y$35,MATCH(Z19,'DS2025'!$Y$21:$Y$35,1)+1)),
IF($AA$4=Database!$A$20,
_xlfn.FORECAST.LINEAR(
Z19,
INDEX('DS2025'!$AC$21:$AC$35,MATCH(Z19,'DS2025'!$AB$21:$AB$35,1)):
INDEX('DS2025'!$AC$21:$AC$35,MATCH(Z19,'DS2025'!$AB$21:$AB$35,1)+1),
INDEX('DS2025'!$AB$21:$AB$35,MATCH(Z19,'DS2025'!$AB$21:$AB$35,1)):
INDEX('DS2025'!$AB$21:$AB$35,MATCH(Z19,'DS2025'!$AB$21:$AB$35,1)+1))
)))))))))))))))))))</f>
        <v>-0.3613433713257348</v>
      </c>
      <c r="AB19" s="97">
        <f t="shared" si="8"/>
        <v>119.53065662867427</v>
      </c>
      <c r="AC19" s="318">
        <f>'Data 110 C'!K20</f>
        <v>118</v>
      </c>
      <c r="AD19" s="42"/>
      <c r="AE19" s="42"/>
      <c r="AF19" s="42"/>
    </row>
    <row r="20" spans="1:32" ht="15" customHeight="1">
      <c r="A20" s="316">
        <v>14</v>
      </c>
      <c r="B20" s="316">
        <f>'Data 110 C'!B21</f>
        <v>119.59</v>
      </c>
      <c r="C20" s="98">
        <f>IF($C$4=Database!$A$2,
_xlfn.FORECAST.LINEAR(B20,
INDEX('DS2025'!$B$5:$B$15,MATCH(B20,'DS2025'!$A$5:$A$15,1)):
INDEX('DS2025'!$B$5:$B$15,MATCH(B20,'DS2025'!$A$5:$A$15,1)+1),
INDEX('DS2025'!$A$5:$A$15,MATCH(B20,'DS2025'!$A$5:$A$15,1)):
INDEX('DS2025'!$A$5:$A$15,MATCH(B20,'DS2025'!$A$5:$A$15,1)+1)),
IF($C$4=Database!$A$3,
_xlfn.FORECAST.LINEAR(B20,
INDEX('DS2025'!$E$5:$E$15,MATCH(B20,'DS2025'!$D$5:$D$15,1)):
INDEX('DS2025'!$E$5:$E$15,MATCH(B20,'DS2025'!$D$5:$D$15,1)+1),
INDEX('DS2025'!$D$5:$D$15,MATCH(B20,'DS2025'!$D$5:$D$15,1)):
INDEX('DS2025'!$D$5:$D$15,MATCH(B20,'DS2025'!$D$5:$D$15,1)+1)),
IF($C$4=Database!$A$4,
_xlfn.FORECAST.LINEAR(B20,
INDEX('DS2025'!$H$5:$H$15,MATCH(B20,'DS2025'!$G$5:$G$15,1)):
INDEX('DS2025'!$H$5:$H$15,MATCH(B20,'DS2025'!$G$5:$G$15,1)+1),
INDEX('DS2025'!$G$5:$G$15,MATCH(B20,'DS2025'!$G$5:$G$15,1)):
INDEX('DS2025'!$G$5:$G$15,MATCH(B20,'DS2025'!$G$5:$G$15,1)+1)),
IF($C$4=Database!$A$5,
_xlfn.FORECAST.LINEAR(B20,
INDEX('DS2025'!$K$5:$K$15,MATCH(B20,'DS2025'!$J$5:$J$15,1)):
INDEX('DS2025'!$K$5:$K$15,MATCH(B20,'DS2025'!$J$5:$J$15,1)+1),
INDEX('DS2025'!$J$5:$J$15,MATCH(B20,'DS2025'!$J$5:$J$15,1)):
INDEX('DS2025'!$J$5:$J$15,MATCH(B20,'DS2025'!$J$5:$J$15,1)+1)),
IF($C$4=Database!$A$6,
_xlfn.FORECAST.LINEAR(B20,
INDEX('DS2025'!$N$5:$N$15,MATCH(B20,'DS2025'!$M$5:$M$15,1)):
INDEX('DS2025'!$N$5:$N$15,MATCH(B20,'DS2025'!$M$5:$M$15,1)+1),
INDEX('DS2025'!$M$5:$M$15,MATCH(B20,'DS2025'!$M$5:$M$15,1)):
INDEX('DS2025'!$M$5:$M$15,MATCH(B20,'DS2025'!$M$5:$M$15,1)+1)),
IF($C$4=Database!$A$7,
_xlfn.FORECAST.LINEAR(B20,
INDEX('DS2025'!$Q$5:$Q$15,MATCH(B20,'DS2025'!$P$5:$P$15,1)):
INDEX('DS2025'!$Q$5:$Q$15,MATCH(B20,'DS2025'!$P$5:$P$15,1)+1),
INDEX('DS2025'!$P$5:$P$15,MATCH(B20,'DS2025'!$P$5:$P$15,1)):
INDEX('DS2025'!$P$5:$P$15,MATCH(B20,'DS2025'!$P$5:$P$15,1)+1)),
IF($C$4=Database!$A$8,
_xlfn.FORECAST.LINEAR(B20,
INDEX('DS2025'!$T$5:$T$15,MATCH(B20,'DS2025'!$S$5:$S$15,1)):
INDEX('DS2025'!$T$5:$T$15,MATCH(B20,'DS2025'!$S$5:$S$15,1)+1),
INDEX('DS2025'!$S$5:$S$15,MATCH(B20,'DS2025'!$S$5:$S$15,1)):
INDEX('DS2025'!$S$5:$S$15,MATCH(B20,'DS2025'!$S$5:$S$15,1)+1)),
IF($C$4=Database!$A$9,
_xlfn.FORECAST.LINEAR(B20,
INDEX('DS2025'!$W$5:$W$15,MATCH(B20,'DS2025'!$V$5:$V$15,1)):
INDEX('DS2025'!$W$5:$W$15,MATCH(B20,'DS2025'!$V$5:$V$15,1)+1),
INDEX('DS2025'!$V$5:$V$15,MATCH(B20,'DS2025'!$V$5:$V$15,1)):
INDEX('DS2025'!$V$5:$V$15,MATCH(B20,'DS2025'!$V$5:$V$15,1)+1)),
IF($C$4=Database!$A$10,
_xlfn.FORECAST.LINEAR(B20,
INDEX('DS2025'!$Z$5:$Z$15,MATCH(B20,'DS2025'!$Y$5:$Y$15,1)):
INDEX('DS2025'!$Z$5:$Z$15,MATCH(B20,'DS2025'!$Y$5:$Y$15,1)+1),
INDEX('DS2025'!$Y$5:$Y$15,MATCH(B20,'DS2025'!$Y$5:$Y$15,1)):
INDEX('DS2025'!$Y$5:$Y$15,MATCH(B20,'DS2025'!$Y$5:$Y$15,1)+1)),
IF($C$4=Database!$A$11,
_xlfn.FORECAST.LINEAR(
B20,
INDEX('DS2025'!$B$21:$B$35,MATCH(B20,'DS2025'!$A$21:$A$35,1)):
INDEX('DS2025'!$B$21:$B$35,MATCH(B20,'DS2025'!$A$21:$A$35,1)+1),
INDEX('DS2025'!$A$21:$A$35,MATCH(B20,'DS2025'!$A$21:$A$35,1)):
INDEX('DS2025'!$A$21:$A$35,MATCH(B20,'DS2025'!$A$21:$A$35,1)+1)),
IF($C$4=Database!$A$12,
_xlfn.FORECAST.LINEAR(
B20,
INDEX('DS2025'!$E$21:$E$35,MATCH(B20,'DS2025'!$D$21:$D$35,1)):
INDEX('DS2025'!$E$21:$E$35,MATCH(B20,'DS2025'!$D$21:$D$35,1)+1),
INDEX('DS2025'!$D$21:$D$35,MATCH(B20,'DS2025'!$D$21:$D$35,1)):
INDEX('DS2025'!$D$21:$D$35,MATCH(B20,'DS2025'!$D$21:$D$35,1)+1)),
IF($C$4=Database!$A$13,
_xlfn.FORECAST.LINEAR(
B20,
INDEX('DS2025'!$H$21:$H$35,MATCH(B20,'DS2025'!$G$21:$G$35,1)):
INDEX('DS2025'!$H$21:$H$35,MATCH(B20,'DS2025'!$G$21:$G$35,1)+1),
INDEX('DS2025'!$G$21:$G$35,MATCH(B20,'DS2025'!$G$21:$G$35,1)):
INDEX('DS2025'!$G$21:$G$35,MATCH(B20,'DS2025'!$G$21:$G$35,1)+1)),
IF($C$4=Database!$A$14,
_xlfn.FORECAST.LINEAR(
B20,
INDEX('DS2025'!$K$21:$K$35,MATCH(B20,'DS2025'!$J$21:$J$35,1)):
INDEX('DS2025'!$K$21:$K$35,MATCH(B20,'DS2025'!$J$21:$J$35,1)+1),
INDEX('DS2025'!$J$21:$J$35,MATCH(B20,'DS2025'!$J$21:$J$35,1)):
INDEX('DS2025'!$J$21:$J$35,MATCH(B20,'DS2025'!$J$21:$J$35,1)+1)),
IF($C$4=Database!$A$15,
_xlfn.FORECAST.LINEAR(
B20,
INDEX('DS2025'!$N$21:$N$35,MATCH(B20,'DS2025'!$M$21:$M$35,1)):
INDEX('DS2025'!$N$21:$N$35,MATCH(B20,'DS2025'!$M$21:$M$35,1)+1),
INDEX('DS2025'!$M$21:$M$35,MATCH(B20,'DS2025'!$M$21:$M$35,1)):
INDEX('DS2025'!$M$21:$M$35,MATCH(B20,'DS2025'!$M$21:$M$35,1)+1)),
IF($C$4=Database!$A$16,
_xlfn.FORECAST.LINEAR(
B20,
INDEX('DS2025'!$Q$21:$Q$35,MATCH(B20,'DS2025'!$P$21:$P$35,1)):
INDEX('DS2025'!$Q$21:$Q$35,MATCH(B20,'DS2025'!$P$21:$P$35,1)+1),
INDEX('DS2025'!$P$21:$P$35,MATCH(B20,'DS2025'!$P$21:$P$35,1)):
INDEX('DS2025'!$P$21:$P$35,MATCH(B20,'DS2025'!$P$21:$P$35,1)+1)),
IF($C$4=Database!$A$17,
_xlfn.FORECAST.LINEAR(
B20,
INDEX('DS2025'!$T$21:$T$35,MATCH(B20,'DS2025'!$S$21:$S$35,1)):
INDEX('DS2025'!$T$21:$T$35,MATCH(B20,'DS2025'!$S$21:$S$35,1)+1),
INDEX('DS2025'!$S$21:$S$35,MATCH(B20,'DS2025'!$S$21:$S$35,1)):
INDEX('DS2025'!$S$21:$S$35,MATCH(B20,'DS2025'!$S$21:$S$35,1)+1)),
IF($C$4=Database!$A$18,
_xlfn.FORECAST.LINEAR(
B20,
INDEX('DS2025'!$W$21:$W$35,MATCH(B20,'DS2025'!$V$21:$V$35,1)):
INDEX('DS2025'!$W$21:$W$35,MATCH(B20,'DS2025'!$V$21:$V$35,1)+1),
INDEX('DS2025'!$V$21:$V$35,MATCH(B20,'DS2025'!$V$21:$V$35,1)):
INDEX('DS2025'!$V$21:$V$35,MATCH(B20,'DS2025'!$V$21:$V$35,1)+1)),
IF($C$4=Database!$A$19,
_xlfn.FORECAST.LINEAR(
B20,
INDEX('DS2025'!$Z$21:$Z$35,MATCH(B20,'DS2025'!$Y$21:$Y$35,1)):
INDEX('DS2025'!$Z$21:$Z$35,MATCH(B20,'DS2025'!$Y$21:$Y$35,1)+1),
INDEX('DS2025'!$Y$21:$Y$35,MATCH(B20,'DS2025'!$Y$21:$Y$35,1)):
INDEX('DS2025'!$Y$21:$Y$35,MATCH(B20,'DS2025'!$Y$21:$Y$35,1)+1)),
IF($C$4=Database!$A$20,
_xlfn.FORECAST.LINEAR(
B20,
INDEX('DS2025'!$AC$21:$AC$35,MATCH(B20,'DS2025'!$AB$21:$AB$35,1)):
INDEX('DS2025'!$AC$21:$AC$35,MATCH(B20,'DS2025'!$AB$21:$AB$35,1)+1),
INDEX('DS2025'!$AB$21:$AB$35,MATCH(B20,'DS2025'!$AB$21:$AB$35,1)):
INDEX('DS2025'!$AB$21:$AB$35,MATCH(B20,'DS2025'!$AB$21:$AB$35,1)+1))
)))))))))))))))))))</f>
        <v>-0.36130713857228552</v>
      </c>
      <c r="D20" s="98">
        <f t="shared" si="0"/>
        <v>119.22869286142772</v>
      </c>
      <c r="E20" s="98">
        <f>'Data 110 C'!C21</f>
        <v>120.947</v>
      </c>
      <c r="F20" s="98">
        <f>IF($F$4=Database!$A$2,
_xlfn.FORECAST.LINEAR(E20,
INDEX('DS2025'!$B$5:$B$15,MATCH(E20,'DS2025'!$A$5:$A$15,1)):
INDEX('DS2025'!$B$5:$B$15,MATCH(E20,'DS2025'!$A$5:$A$15,1)+1),
INDEX('DS2025'!$A$5:$A$15,MATCH(E20,'DS2025'!$A$5:$A$15,1)):
INDEX('DS2025'!$A$5:$A$15,MATCH(E20,'DS2025'!$A$5:$A$15,1)+1)),
IF($F$4=Database!$A$3,
_xlfn.FORECAST.LINEAR(E20,
INDEX('DS2025'!$E$5:$E$15,MATCH(E20,'DS2025'!$D$5:$D$15,1)):
INDEX('DS2025'!$E$5:$E$15,MATCH(E20,'DS2025'!$D$5:$D$15,1)+1),
INDEX('DS2025'!$D$5:$D$15,MATCH(E20,'DS2025'!$D$5:$D$15,1)):
INDEX('DS2025'!$D$5:$D$15,MATCH(E20,'DS2025'!$D$5:$D$15,1)+1)),
IF($F$4=Database!$A$4,
_xlfn.FORECAST.LINEAR(E20,
INDEX('DS2025'!$H$5:$H$15,MATCH(E20,'DS2025'!$G$5:$G$15,1)):
INDEX('DS2025'!$H$5:$H$15,MATCH(E20,'DS2025'!$G$5:$G$15,1)+1),
INDEX('DS2025'!$G$5:$G$15,MATCH(E20,'DS2025'!$G$5:$G$15,1)):
INDEX('DS2025'!$G$5:$G$15,MATCH(E20,'DS2025'!$G$5:$G$15,1)+1)),
IF($F$4=Database!$A$5,
_xlfn.FORECAST.LINEAR(E20,
INDEX('DS2025'!$K$5:$K$15,MATCH(E20,'DS2025'!$J$5:$J$15,1)):
INDEX('DS2025'!$K$5:$K$15,MATCH(E20,'DS2025'!$J$5:$J$15,1)+1),
INDEX('DS2025'!$J$5:$J$15,MATCH(E20,'DS2025'!$J$5:$J$15,1)):
INDEX('DS2025'!$J$5:$J$15,MATCH(E20,'DS2025'!$J$5:$J$15,1)+1)),
IF($F$4=Database!$A$6,
_xlfn.FORECAST.LINEAR(E20,
INDEX('DS2025'!$N$5:$N$15,MATCH(E20,'DS2025'!$M$5:$M$15,1)):
INDEX('DS2025'!$N$5:$N$15,MATCH(E20,'DS2025'!$M$5:$M$15,1)+1),
INDEX('DS2025'!$M$5:$M$15,MATCH(E20,'DS2025'!$M$5:$M$15,1)):
INDEX('DS2025'!$M$5:$M$15,MATCH(E20,'DS2025'!$M$5:$M$15,1)+1)),
IF($F$4=Database!$A$7,
_xlfn.FORECAST.LINEAR(E20,
INDEX('DS2025'!$Q$5:$Q$15,MATCH(E20,'DS2025'!$P$5:$P$15,1)):
INDEX('DS2025'!$Q$5:$Q$15,MATCH(E20,'DS2025'!$P$5:$P$15,1)+1),
INDEX('DS2025'!$P$5:$P$15,MATCH(E20,'DS2025'!$P$5:$P$15,1)):
INDEX('DS2025'!$P$5:$P$15,MATCH(E20,'DS2025'!$P$5:$P$15,1)+1)),
IF($F$4=Database!$A$8,
_xlfn.FORECAST.LINEAR(E20,
INDEX('DS2025'!$T$5:$T$15,MATCH(E20,'DS2025'!$S$5:$S$15,1)):
INDEX('DS2025'!$T$5:$T$15,MATCH(E20,'DS2025'!$S$5:$S$15,1)+1),
INDEX('DS2025'!$S$5:$S$15,MATCH(E20,'DS2025'!$S$5:$S$15,1)):
INDEX('DS2025'!$S$5:$S$15,MATCH(E20,'DS2025'!$S$5:$S$15,1)+1)),
IF($F$4=Database!$A$9,
_xlfn.FORECAST.LINEAR(E20,
INDEX('DS2025'!$W$5:$W$15,MATCH(E20,'DS2025'!$V$5:$V$15,1)):
INDEX('DS2025'!$W$5:$W$15,MATCH(E20,'DS2025'!$V$5:$V$15,1)+1),
INDEX('DS2025'!$V$5:$V$15,MATCH(E20,'DS2025'!$V$5:$V$15,1)):
INDEX('DS2025'!$V$5:$V$15,MATCH(E20,'DS2025'!$V$5:$V$15,1)+1)),
IF($F$4=Database!$A$10,
_xlfn.FORECAST.LINEAR(E20,
INDEX('DS2025'!$Z$5:$Z$15,MATCH(E20,'DS2025'!$Y$5:$Y$15,1)):
INDEX('DS2025'!$Z$5:$Z$15,MATCH(E20,'DS2025'!$Y$5:$Y$15,1)+1),
INDEX('DS2025'!$Y$5:$Y$15,MATCH(E20,'DS2025'!$Y$5:$Y$15,1)):
INDEX('DS2025'!$Y$5:$Y$15,MATCH(E20,'DS2025'!$Y$5:$Y$15,1)+1)),
IF($F$4=Database!$A$11,
_xlfn.FORECAST.LINEAR(
E20,
INDEX('DS2025'!$B$21:$B$35,MATCH(E20,'DS2025'!$A$21:$A$35,1)):
INDEX('DS2025'!$B$21:$B$35,MATCH(E20,'DS2025'!$A$21:$A$35,1)+1),
INDEX('DS2025'!$A$21:$A$35,MATCH(E20,'DS2025'!$A$21:$A$35,1)):
INDEX('DS2025'!$A$21:$A$35,MATCH(E20,'DS2025'!$A$21:$A$35,1)+1)),
IF($F$4=Database!$A$12,
_xlfn.FORECAST.LINEAR(
E20,
INDEX('DS2025'!$E$21:$E$35,MATCH(E20,'DS2025'!$D$21:$D$35,1)):
INDEX('DS2025'!$E$21:$E$35,MATCH(E20,'DS2025'!$D$21:$D$35,1)+1),
INDEX('DS2025'!$D$21:$D$35,MATCH(E20,'DS2025'!$D$21:$D$35,1)):
INDEX('DS2025'!$D$21:$D$35,MATCH(E20,'DS2025'!$D$21:$D$35,1)+1)),
IF($F$4=Database!$A$13,
_xlfn.FORECAST.LINEAR(
E20,
INDEX('DS2025'!$H$21:$H$35,MATCH(E20,'DS2025'!$G$21:$G$35,1)):
INDEX('DS2025'!$H$21:$H$35,MATCH(E20,'DS2025'!$G$21:$G$35,1)+1),
INDEX('DS2025'!$G$21:$G$35,MATCH(E20,'DS2025'!$G$21:$G$35,1)):
INDEX('DS2025'!$G$21:$G$35,MATCH(E20,'DS2025'!$G$21:$G$35,1)+1)),
IF($F$4=Database!$A$14,
_xlfn.FORECAST.LINEAR(
E20,
INDEX('DS2025'!$K$21:$K$35,MATCH(E20,'DS2025'!$J$21:$J$35,1)):
INDEX('DS2025'!$K$21:$K$35,MATCH(E20,'DS2025'!$J$21:$J$35,1)+1),
INDEX('DS2025'!$J$21:$J$35,MATCH(E20,'DS2025'!$J$21:$J$35,1)):
INDEX('DS2025'!$J$21:$J$35,MATCH(E20,'DS2025'!$J$21:$J$35,1)+1)),
IF($F$4=Database!$A$15,
_xlfn.FORECAST.LINEAR(
E20,
INDEX('DS2025'!$N$21:$N$35,MATCH(E20,'DS2025'!$M$21:$M$35,1)):
INDEX('DS2025'!$N$21:$N$35,MATCH(E20,'DS2025'!$M$21:$M$35,1)+1),
INDEX('DS2025'!$M$21:$M$35,MATCH(E20,'DS2025'!$M$21:$M$35,1)):
INDEX('DS2025'!$M$21:$M$35,MATCH(E20,'DS2025'!$M$21:$M$35,1)+1)),
IF($F$4=Database!$A$16,
_xlfn.FORECAST.LINEAR(
E20,
INDEX('DS2025'!$Q$21:$Q$35,MATCH(E20,'DS2025'!$P$21:$P$35,1)):
INDEX('DS2025'!$Q$21:$Q$35,MATCH(E20,'DS2025'!$P$21:$P$35,1)+1),
INDEX('DS2025'!$P$21:$P$35,MATCH(E20,'DS2025'!$P$21:$P$35,1)):
INDEX('DS2025'!$P$21:$P$35,MATCH(E20,'DS2025'!$P$21:$P$35,1)+1)),
IF($F$4=Database!$A$17,
_xlfn.FORECAST.LINEAR(
E20,
INDEX('DS2025'!$T$21:$T$35,MATCH(E20,'DS2025'!$S$21:$S$35,1)):
INDEX('DS2025'!$T$21:$T$35,MATCH(E20,'DS2025'!$S$21:$S$35,1)+1),
INDEX('DS2025'!$S$21:$S$35,MATCH(E20,'DS2025'!$S$21:$S$35,1)):
INDEX('DS2025'!$S$21:$S$35,MATCH(E20,'DS2025'!$S$21:$S$35,1)+1)),
IF($F$4=Database!$A$18,
_xlfn.FORECAST.LINEAR(
E20,
INDEX('DS2025'!$W$21:$W$35,MATCH(E20,'DS2025'!$V$21:$V$35,1)):
INDEX('DS2025'!$W$21:$W$35,MATCH(E20,'DS2025'!$V$21:$V$35,1)+1),
INDEX('DS2025'!$V$21:$V$35,MATCH(E20,'DS2025'!$V$21:$V$35,1)):
INDEX('DS2025'!$V$21:$V$35,MATCH(E20,'DS2025'!$V$21:$V$35,1)+1)),
IF($F$4=Database!$A$19,
_xlfn.FORECAST.LINEAR(
E20,
INDEX('DS2025'!$Z$21:$Z$35,MATCH(E20,'DS2025'!$Y$21:$Y$35,1)):
INDEX('DS2025'!$Z$21:$Z$35,MATCH(E20,'DS2025'!$Y$21:$Y$35,1)+1),
INDEX('DS2025'!$Y$21:$Y$35,MATCH(E20,'DS2025'!$Y$21:$Y$35,1)):
INDEX('DS2025'!$Y$21:$Y$35,MATCH(E20,'DS2025'!$Y$21:$Y$35,1)+1)),
IF($F$4=Database!$A$20,
_xlfn.FORECAST.LINEAR(
E20,
INDEX('DS2025'!$AC$21:$AC$35,MATCH(E20,'DS2025'!$AB$21:$AB$35,1)):
INDEX('DS2025'!$AC$21:$AC$35,MATCH(E20,'DS2025'!$AB$21:$AB$35,1)+1),
INDEX('DS2025'!$AB$21:$AB$35,MATCH(E20,'DS2025'!$AB$21:$AB$35,1)):
INDEX('DS2025'!$AB$21:$AB$35,MATCH(E20,'DS2025'!$AB$21:$AB$35,1)+1))
)))))))))))))))))))</f>
        <v>-0.36146994601079779</v>
      </c>
      <c r="G20" s="98">
        <f t="shared" si="1"/>
        <v>120.5855300539892</v>
      </c>
      <c r="H20" s="98">
        <f>'Data 110 C'!D21</f>
        <v>119.306</v>
      </c>
      <c r="I20" s="98">
        <f>IF($I$4=Database!$A$2,
_xlfn.FORECAST.LINEAR(H20,
INDEX('DS2025'!$B$5:$B$15,MATCH(H20,'DS2025'!$A$5:$A$15,1)):
INDEX('DS2025'!$B$5:$B$15,MATCH(H20,'DS2025'!$A$5:$A$15,1)+1),
INDEX('DS2025'!$A$5:$A$15,MATCH(H20,'DS2025'!$A$5:$A$15,1)):
INDEX('DS2025'!$A$5:$A$15,MATCH(H20,'DS2025'!$A$5:$A$15,1)+1)),
IF($I$4=Database!$A$3,
_xlfn.FORECAST.LINEAR(H20,
INDEX('DS2025'!$E$5:$E$15,MATCH(H20,'DS2025'!$D$5:$D$15,1)):
INDEX('DS2025'!$E$5:$E$15,MATCH(H20,'DS2025'!$D$5:$D$15,1)+1),
INDEX('DS2025'!$D$5:$D$15,MATCH(H20,'DS2025'!$D$5:$D$15,1)):
INDEX('DS2025'!$D$5:$D$15,MATCH(H20,'DS2025'!$D$5:$D$15,1)+1)),
IF($I$4=Database!$A$4,
_xlfn.FORECAST.LINEAR(H20,
INDEX('DS2025'!$H$5:$H$15,MATCH(H20,'DS2025'!$G$5:$G$15,1)):
INDEX('DS2025'!$H$5:$H$15,MATCH(H20,'DS2025'!$G$5:$G$15,1)+1),
INDEX('DS2025'!$G$5:$G$15,MATCH(H20,'DS2025'!$G$5:$G$15,1)):
INDEX('DS2025'!$G$5:$G$15,MATCH(H20,'DS2025'!$G$5:$G$15,1)+1)),
IF($I$4=Database!$A$5,
_xlfn.FORECAST.LINEAR(H20,
INDEX('DS2025'!$K$5:$K$15,MATCH(H20,'DS2025'!$J$5:$J$15,1)):
INDEX('DS2025'!$K$5:$K$15,MATCH(H20,'DS2025'!$J$5:$J$15,1)+1),
INDEX('DS2025'!$J$5:$J$15,MATCH(H20,'DS2025'!$J$5:$J$15,1)):
INDEX('DS2025'!$J$5:$J$15,MATCH(H20,'DS2025'!$J$5:$J$15,1)+1)),
IF($I$4=Database!$A$6,
_xlfn.FORECAST.LINEAR(H20,
INDEX('DS2025'!$N$5:$N$15,MATCH(H20,'DS2025'!$M$5:$M$15,1)):
INDEX('DS2025'!$N$5:$N$15,MATCH(H20,'DS2025'!$M$5:$M$15,1)+1),
INDEX('DS2025'!$M$5:$M$15,MATCH(H20,'DS2025'!$M$5:$M$15,1)):
INDEX('DS2025'!$M$5:$M$15,MATCH(H20,'DS2025'!$M$5:$M$15,1)+1)),
IF($I$4=Database!$A$7,
_xlfn.FORECAST.LINEAR(H20,
INDEX('DS2025'!$Q$5:$Q$15,MATCH(H20,'DS2025'!$P$5:$P$15,1)):
INDEX('DS2025'!$Q$5:$Q$15,MATCH(H20,'DS2025'!$P$5:$P$15,1)+1),
INDEX('DS2025'!$P$5:$P$15,MATCH(H20,'DS2025'!$P$5:$P$15,1)):
INDEX('DS2025'!$P$5:$P$15,MATCH(H20,'DS2025'!$P$5:$P$15,1)+1)),
IF($I$4=Database!$A$8,
_xlfn.FORECAST.LINEAR(H20,
INDEX('DS2025'!$T$5:$T$15,MATCH(H20,'DS2025'!$S$5:$S$15,1)):
INDEX('DS2025'!$T$5:$T$15,MATCH(H20,'DS2025'!$S$5:$S$15,1)+1),
INDEX('DS2025'!$S$5:$S$15,MATCH(H20,'DS2025'!$S$5:$S$15,1)):
INDEX('DS2025'!$S$5:$S$15,MATCH(H20,'DS2025'!$S$5:$S$15,1)+1)),
IF($I$4=Database!$A$9,
_xlfn.FORECAST.LINEAR(H20,
INDEX('DS2025'!$W$5:$W$15,MATCH(H20,'DS2025'!$V$5:$V$15,1)):
INDEX('DS2025'!$W$5:$W$15,MATCH(H20,'DS2025'!$V$5:$V$15,1)+1),
INDEX('DS2025'!$V$5:$V$15,MATCH(H20,'DS2025'!$V$5:$V$15,1)):
INDEX('DS2025'!$V$5:$V$15,MATCH(H20,'DS2025'!$V$5:$V$15,1)+1)),
IF($I$4=Database!$A$10,
_xlfn.FORECAST.LINEAR(H20,
INDEX('DS2025'!$Z$5:$Z$15,MATCH(H20,'DS2025'!$Y$5:$Y$15,1)):
INDEX('DS2025'!$Z$5:$Z$15,MATCH(H20,'DS2025'!$Y$5:$Y$15,1)+1),
INDEX('DS2025'!$Y$5:$Y$15,MATCH(H20,'DS2025'!$Y$5:$Y$15,1)):
INDEX('DS2025'!$Y$5:$Y$15,MATCH(H20,'DS2025'!$Y$5:$Y$15,1)+1)),
IF($I$4=Database!$A$11,
_xlfn.FORECAST.LINEAR(
H20,
INDEX('DS2025'!$B$21:$B$35,MATCH(H20,'DS2025'!$A$21:$A$35,1)):
INDEX('DS2025'!$B$21:$B$35,MATCH(H20,'DS2025'!$A$21:$A$35,1)+1),
INDEX('DS2025'!$A$21:$A$35,MATCH(H20,'DS2025'!$A$21:$A$35,1)):
INDEX('DS2025'!$A$21:$A$35,MATCH(H20,'DS2025'!$A$21:$A$35,1)+1)),
IF($I$4=Database!$A$12,
_xlfn.FORECAST.LINEAR(
H20,
INDEX('DS2025'!$E$21:$E$35,MATCH(H20,'DS2025'!$D$21:$D$35,1)):
INDEX('DS2025'!$E$21:$E$35,MATCH(H20,'DS2025'!$D$21:$D$35,1)+1),
INDEX('DS2025'!$D$21:$D$35,MATCH(H20,'DS2025'!$D$21:$D$35,1)):
INDEX('DS2025'!$D$21:$D$35,MATCH(H20,'DS2025'!$D$21:$D$35,1)+1)),
IF($I$4=Database!$A$13,
_xlfn.FORECAST.LINEAR(
H20,
INDEX('DS2025'!$H$21:$H$35,MATCH(H20,'DS2025'!$G$21:$G$35,1)):
INDEX('DS2025'!$H$21:$H$35,MATCH(H20,'DS2025'!$G$21:$G$35,1)+1),
INDEX('DS2025'!$G$21:$G$35,MATCH(H20,'DS2025'!$G$21:$G$35,1)):
INDEX('DS2025'!$G$21:$G$35,MATCH(H20,'DS2025'!$G$21:$G$35,1)+1)),
IF($I$4=Database!$A$14,
_xlfn.FORECAST.LINEAR(
H20,
INDEX('DS2025'!$K$21:$K$35,MATCH(H20,'DS2025'!$J$21:$J$35,1)):
INDEX('DS2025'!$K$21:$K$35,MATCH(H20,'DS2025'!$J$21:$J$35,1)+1),
INDEX('DS2025'!$J$21:$J$35,MATCH(H20,'DS2025'!$J$21:$J$35,1)):
INDEX('DS2025'!$J$21:$J$35,MATCH(H20,'DS2025'!$J$21:$J$35,1)+1)),
IF($I$4=Database!$A$15,
_xlfn.FORECAST.LINEAR(
H20,
INDEX('DS2025'!$N$21:$N$35,MATCH(H20,'DS2025'!$M$21:$M$35,1)):
INDEX('DS2025'!$N$21:$N$35,MATCH(H20,'DS2025'!$M$21:$M$35,1)+1),
INDEX('DS2025'!$M$21:$M$35,MATCH(H20,'DS2025'!$M$21:$M$35,1)):
INDEX('DS2025'!$M$21:$M$35,MATCH(H20,'DS2025'!$M$21:$M$35,1)+1)),
IF($I$4=Database!$A$16,
_xlfn.FORECAST.LINEAR(
H20,
INDEX('DS2025'!$Q$21:$Q$35,MATCH(H20,'DS2025'!$P$21:$P$35,1)):
INDEX('DS2025'!$Q$21:$Q$35,MATCH(H20,'DS2025'!$P$21:$P$35,1)+1),
INDEX('DS2025'!$P$21:$P$35,MATCH(H20,'DS2025'!$P$21:$P$35,1)):
INDEX('DS2025'!$P$21:$P$35,MATCH(H20,'DS2025'!$P$21:$P$35,1)+1)),
IF($I$4=Database!$A$17,
_xlfn.FORECAST.LINEAR(
H20,
INDEX('DS2025'!$T$21:$T$35,MATCH(H20,'DS2025'!$S$21:$S$35,1)):
INDEX('DS2025'!$T$21:$T$35,MATCH(H20,'DS2025'!$S$21:$S$35,1)+1),
INDEX('DS2025'!$S$21:$S$35,MATCH(H20,'DS2025'!$S$21:$S$35,1)):
INDEX('DS2025'!$S$21:$S$35,MATCH(H20,'DS2025'!$S$21:$S$35,1)+1)),
IF($I$4=Database!$A$18,
_xlfn.FORECAST.LINEAR(
H20,
INDEX('DS2025'!$W$21:$W$35,MATCH(H20,'DS2025'!$V$21:$V$35,1)):
INDEX('DS2025'!$W$21:$W$35,MATCH(H20,'DS2025'!$V$21:$V$35,1)+1),
INDEX('DS2025'!$V$21:$V$35,MATCH(H20,'DS2025'!$V$21:$V$35,1)):
INDEX('DS2025'!$V$21:$V$35,MATCH(H20,'DS2025'!$V$21:$V$35,1)+1)),
IF($I$4=Database!$A$19,
_xlfn.FORECAST.LINEAR(
H20,
INDEX('DS2025'!$Z$21:$Z$35,MATCH(H20,'DS2025'!$Y$21:$Y$35,1)):
INDEX('DS2025'!$Z$21:$Z$35,MATCH(H20,'DS2025'!$Y$21:$Y$35,1)+1),
INDEX('DS2025'!$Y$21:$Y$35,MATCH(H20,'DS2025'!$Y$21:$Y$35,1)):
INDEX('DS2025'!$Y$21:$Y$35,MATCH(H20,'DS2025'!$Y$21:$Y$35,1)+1)),
IF($I$4=Database!$A$20,
_xlfn.FORECAST.LINEAR(
H20,
INDEX('DS2025'!$AC$21:$AC$35,MATCH(H20,'DS2025'!$AB$21:$AB$35,1)):
INDEX('DS2025'!$AC$21:$AC$35,MATCH(H20,'DS2025'!$AB$21:$AB$35,1)+1),
INDEX('DS2025'!$AB$21:$AB$35,MATCH(H20,'DS2025'!$AB$21:$AB$35,1)):
INDEX('DS2025'!$AB$21:$AB$35,MATCH(H20,'DS2025'!$AB$21:$AB$35,1)+1))
)))))))))))))))))))</f>
        <v>-0.26155570180686849</v>
      </c>
      <c r="J20" s="98">
        <f t="shared" si="2"/>
        <v>119.04444429819313</v>
      </c>
      <c r="K20" s="98">
        <f>'Data 110 C'!E21</f>
        <v>119.786</v>
      </c>
      <c r="L20" s="98">
        <f>IF($L$4=Database!$A$2,
_xlfn.FORECAST.LINEAR(K20,
INDEX('DS2025'!$B$5:$B$15,MATCH(K20,'DS2025'!$A$5:$A$15,1)):
INDEX('DS2025'!$B$5:$B$15,MATCH(K20,'DS2025'!$A$5:$A$15,1)+1),
INDEX('DS2025'!$A$5:$A$15,MATCH(K20,'DS2025'!$A$5:$A$15,1)):
INDEX('DS2025'!$A$5:$A$15,MATCH(K20,'DS2025'!$A$5:$A$15,1)+1)),
IF($L$4=Database!$A$3,
_xlfn.FORECAST.LINEAR(K20,
INDEX('DS2025'!$E$5:$E$15,MATCH(K20,'DS2025'!$D$5:$D$15,1)):
INDEX('DS2025'!$E$5:$E$15,MATCH(K20,'DS2025'!$D$5:$D$15,1)+1),
INDEX('DS2025'!$D$5:$D$15,MATCH(K20,'DS2025'!$D$5:$D$15,1)):
INDEX('DS2025'!$D$5:$D$15,MATCH(K20,'DS2025'!$D$5:$D$15,1)+1)),
IF($L$4=Database!$A$4,
_xlfn.FORECAST.LINEAR(K20,
INDEX('DS2025'!$H$5:$H$15,MATCH(K20,'DS2025'!$G$5:$G$15,1)):
INDEX('DS2025'!$H$5:$H$15,MATCH(K20,'DS2025'!$G$5:$G$15,1)+1),
INDEX('DS2025'!$G$5:$G$15,MATCH(K20,'DS2025'!$G$5:$G$15,1)):
INDEX('DS2025'!$G$5:$G$15,MATCH(K20,'DS2025'!$G$5:$G$15,1)+1)),
IF($L$4=Database!$A$5,
_xlfn.FORECAST.LINEAR(K20,
INDEX('DS2025'!$K$5:$K$15,MATCH(K20,'DS2025'!$J$5:$J$15,1)):
INDEX('DS2025'!$K$5:$K$15,MATCH(K20,'DS2025'!$J$5:$J$15,1)+1),
INDEX('DS2025'!$J$5:$J$15,MATCH(K20,'DS2025'!$J$5:$J$15,1)):
INDEX('DS2025'!$J$5:$J$15,MATCH(K20,'DS2025'!$J$5:$J$15,1)+1)),
IF($L$4=Database!$A$6,
_xlfn.FORECAST.LINEAR(K20,
INDEX('DS2025'!$N$5:$N$15,MATCH(K20,'DS2025'!$M$5:$M$15,1)):
INDEX('DS2025'!$N$5:$N$15,MATCH(K20,'DS2025'!$M$5:$M$15,1)+1),
INDEX('DS2025'!$M$5:$M$15,MATCH(K20,'DS2025'!$M$5:$M$15,1)):
INDEX('DS2025'!$M$5:$M$15,MATCH(K20,'DS2025'!$M$5:$M$15,1)+1)),
IF($L$4=Database!$A$7,
_xlfn.FORECAST.LINEAR(K20,
INDEX('DS2025'!$Q$5:$Q$15,MATCH(K20,'DS2025'!$P$5:$P$15,1)):
INDEX('DS2025'!$Q$5:$Q$15,MATCH(K20,'DS2025'!$P$5:$P$15,1)+1),
INDEX('DS2025'!$P$5:$P$15,MATCH(K20,'DS2025'!$P$5:$P$15,1)):
INDEX('DS2025'!$P$5:$P$15,MATCH(K20,'DS2025'!$P$5:$P$15,1)+1)),
IF($L$4=Database!$A$8,
_xlfn.FORECAST.LINEAR(K20,
INDEX('DS2025'!$T$5:$T$15,MATCH(K20,'DS2025'!$S$5:$S$15,1)):
INDEX('DS2025'!$T$5:$T$15,MATCH(K20,'DS2025'!$S$5:$S$15,1)+1),
INDEX('DS2025'!$S$5:$S$15,MATCH(K20,'DS2025'!$S$5:$S$15,1)):
INDEX('DS2025'!$S$5:$S$15,MATCH(K20,'DS2025'!$S$5:$S$15,1)+1)),
IF($L$4=Database!$A$9,
_xlfn.FORECAST.LINEAR(K20,
INDEX('DS2025'!$W$5:$W$15,MATCH(K20,'DS2025'!$V$5:$V$15,1)):
INDEX('DS2025'!$W$5:$W$15,MATCH(K20,'DS2025'!$V$5:$V$15,1)+1),
INDEX('DS2025'!$V$5:$V$15,MATCH(K20,'DS2025'!$V$5:$V$15,1)):
INDEX('DS2025'!$V$5:$V$15,MATCH(K20,'DS2025'!$V$5:$V$15,1)+1)),
IF($L$4=Database!$A$10,
_xlfn.FORECAST.LINEAR(K20,
INDEX('DS2025'!$Z$5:$Z$15,MATCH(K20,'DS2025'!$Y$5:$Y$15,1)):
INDEX('DS2025'!$Z$5:$Z$15,MATCH(K20,'DS2025'!$Y$5:$Y$15,1)+1),
INDEX('DS2025'!$Y$5:$Y$15,MATCH(K20,'DS2025'!$Y$5:$Y$15,1)):
INDEX('DS2025'!$Y$5:$Y$15,MATCH(K20,'DS2025'!$Y$5:$Y$15,1)+1)),
IF($L$4=Database!$A$11,
_xlfn.FORECAST.LINEAR(
K20,
INDEX('DS2025'!$B$21:$B$35,MATCH(K20,'DS2025'!$A$21:$A$35,1)):
INDEX('DS2025'!$B$21:$B$35,MATCH(K20,'DS2025'!$A$21:$A$35,1)+1),
INDEX('DS2025'!$A$21:$A$35,MATCH(K20,'DS2025'!$A$21:$A$35,1)):
INDEX('DS2025'!$A$21:$A$35,MATCH(K20,'DS2025'!$A$21:$A$35,1)+1)),
IF($L$4=Database!$A$12,
_xlfn.FORECAST.LINEAR(
K20,
INDEX('DS2025'!$E$21:$E$35,MATCH(K20,'DS2025'!$D$21:$D$35,1)):
INDEX('DS2025'!$E$21:$E$35,MATCH(K20,'DS2025'!$D$21:$D$35,1)+1),
INDEX('DS2025'!$D$21:$D$35,MATCH(K20,'DS2025'!$D$21:$D$35,1)):
INDEX('DS2025'!$D$21:$D$35,MATCH(K20,'DS2025'!$D$21:$D$35,1)+1)),
IF($L$4=Database!$A$13,
_xlfn.FORECAST.LINEAR(
K20,
INDEX('DS2025'!$H$21:$H$35,MATCH(K20,'DS2025'!$G$21:$G$35,1)):
INDEX('DS2025'!$H$21:$H$35,MATCH(K20,'DS2025'!$G$21:$G$35,1)+1),
INDEX('DS2025'!$G$21:$G$35,MATCH(K20,'DS2025'!$G$21:$G$35,1)):
INDEX('DS2025'!$G$21:$G$35,MATCH(K20,'DS2025'!$G$21:$G$35,1)+1)),
IF($L$4=Database!$A$14,
_xlfn.FORECAST.LINEAR(
K20,
INDEX('DS2025'!$K$21:$K$35,MATCH(K20,'DS2025'!$J$21:$J$35,1)):
INDEX('DS2025'!$K$21:$K$35,MATCH(K20,'DS2025'!$J$21:$J$35,1)+1),
INDEX('DS2025'!$J$21:$J$35,MATCH(K20,'DS2025'!$J$21:$J$35,1)):
INDEX('DS2025'!$J$21:$J$35,MATCH(K20,'DS2025'!$J$21:$J$35,1)+1)),
IF($L$4=Database!$A$15,
_xlfn.FORECAST.LINEAR(
K20,
INDEX('DS2025'!$N$21:$N$35,MATCH(K20,'DS2025'!$M$21:$M$35,1)):
INDEX('DS2025'!$N$21:$N$35,MATCH(K20,'DS2025'!$M$21:$M$35,1)+1),
INDEX('DS2025'!$M$21:$M$35,MATCH(K20,'DS2025'!$M$21:$M$35,1)):
INDEX('DS2025'!$M$21:$M$35,MATCH(K20,'DS2025'!$M$21:$M$35,1)+1)),
IF($L$4=Database!$A$16,
_xlfn.FORECAST.LINEAR(
K20,
INDEX('DS2025'!$Q$21:$Q$35,MATCH(K20,'DS2025'!$P$21:$P$35,1)):
INDEX('DS2025'!$Q$21:$Q$35,MATCH(K20,'DS2025'!$P$21:$P$35,1)+1),
INDEX('DS2025'!$P$21:$P$35,MATCH(K20,'DS2025'!$P$21:$P$35,1)):
INDEX('DS2025'!$P$21:$P$35,MATCH(K20,'DS2025'!$P$21:$P$35,1)+1)),
IF($L$4=Database!$A$17,
_xlfn.FORECAST.LINEAR(
K20,
INDEX('DS2025'!$T$21:$T$35,MATCH(K20,'DS2025'!$S$21:$S$35,1)):
INDEX('DS2025'!$T$21:$T$35,MATCH(K20,'DS2025'!$S$21:$S$35,1)+1),
INDEX('DS2025'!$S$21:$S$35,MATCH(K20,'DS2025'!$S$21:$S$35,1)):
INDEX('DS2025'!$S$21:$S$35,MATCH(K20,'DS2025'!$S$21:$S$35,1)+1)),
IF($L$4=Database!$A$18,
_xlfn.FORECAST.LINEAR(
K20,
INDEX('DS2025'!$W$21:$W$35,MATCH(K20,'DS2025'!$V$21:$V$35,1)):
INDEX('DS2025'!$W$21:$W$35,MATCH(K20,'DS2025'!$V$21:$V$35,1)+1),
INDEX('DS2025'!$V$21:$V$35,MATCH(K20,'DS2025'!$V$21:$V$35,1)):
INDEX('DS2025'!$V$21:$V$35,MATCH(K20,'DS2025'!$V$21:$V$35,1)+1)),
IF($L$4=Database!$A$19,
_xlfn.FORECAST.LINEAR(
K20,
INDEX('DS2025'!$Z$21:$Z$35,MATCH(K20,'DS2025'!$Y$21:$Y$35,1)):
INDEX('DS2025'!$Z$21:$Z$35,MATCH(K20,'DS2025'!$Y$21:$Y$35,1)+1),
INDEX('DS2025'!$Y$21:$Y$35,MATCH(K20,'DS2025'!$Y$21:$Y$35,1)):
INDEX('DS2025'!$Y$21:$Y$35,MATCH(K20,'DS2025'!$Y$21:$Y$35,1)+1)),
IF($L$4=Database!$A$20,
_xlfn.FORECAST.LINEAR(
K20,
INDEX('DS2025'!$AC$21:$AC$35,MATCH(K20,'DS2025'!$AB$21:$AB$35,1)):
INDEX('DS2025'!$AC$21:$AC$35,MATCH(K20,'DS2025'!$AB$21:$AB$35,1)+1),
INDEX('DS2025'!$AB$21:$AB$35,MATCH(K20,'DS2025'!$AB$21:$AB$35,1)):
INDEX('DS2025'!$AB$21:$AB$35,MATCH(K20,'DS2025'!$AB$21:$AB$35,1)+1))
)))))))))))))))))))</f>
        <v>-0.36133065386922614</v>
      </c>
      <c r="M20" s="98">
        <f t="shared" si="3"/>
        <v>119.42466934613077</v>
      </c>
      <c r="N20" s="369">
        <f>'Data 110 C'!F21</f>
        <v>117.096</v>
      </c>
      <c r="O20" s="98">
        <f>IF($O$4=Database!$A$2,
_xlfn.FORECAST.LINEAR(N20,
INDEX('DS2025'!$B$5:$B$15,MATCH(N20,'DS2025'!$A$5:$A$15,1)):
INDEX('DS2025'!$B$5:$B$15,MATCH(N20,'DS2025'!$A$5:$A$15,1)+1),
INDEX('DS2025'!$A$5:$A$15,MATCH(N20,'DS2025'!$A$5:$A$15,1)):
INDEX('DS2025'!$A$5:$A$15,MATCH(N20,'DS2025'!$A$5:$A$15,1)+1)),
IF($O$4=Database!$A$3,
_xlfn.FORECAST.LINEAR(N20,
INDEX('DS2025'!$E$5:$E$15,MATCH(N20,'DS2025'!$D$5:$D$15,1)):
INDEX('DS2025'!$E$5:$E$15,MATCH(N20,'DS2025'!$D$5:$D$15,1)+1),
INDEX('DS2025'!$D$5:$D$15,MATCH(N20,'DS2025'!$D$5:$D$15,1)):
INDEX('DS2025'!$D$5:$D$15,MATCH(N20,'DS2025'!$D$5:$D$15,1)+1)),
IF($O$4=Database!$A$4,
_xlfn.FORECAST.LINEAR(N20,
INDEX('DS2025'!$H$5:$H$15,MATCH(N20,'DS2025'!$G$5:$G$15,1)):
INDEX('DS2025'!$H$5:$H$15,MATCH(N20,'DS2025'!$G$5:$G$15,1)+1),
INDEX('DS2025'!$G$5:$G$15,MATCH(N20,'DS2025'!$G$5:$G$15,1)):
INDEX('DS2025'!$G$5:$G$15,MATCH(N20,'DS2025'!$G$5:$G$15,1)+1)),
IF($O$4=Database!$A$5,
_xlfn.FORECAST.LINEAR(N20,
INDEX('DS2025'!$K$5:$K$15,MATCH(N20,'DS2025'!$J$5:$J$15,1)):
INDEX('DS2025'!$K$5:$K$15,MATCH(N20,'DS2025'!$J$5:$J$15,1)+1),
INDEX('DS2025'!$J$5:$J$15,MATCH(N20,'DS2025'!$J$5:$J$15,1)):
INDEX('DS2025'!$J$5:$J$15,MATCH(N20,'DS2025'!$J$5:$J$15,1)+1)),
IF($O$4=Database!$A$6,
_xlfn.FORECAST.LINEAR(N20,
INDEX('DS2025'!$N$5:$N$15,MATCH(N20,'DS2025'!$M$5:$M$15,1)):
INDEX('DS2025'!$N$5:$N$15,MATCH(N20,'DS2025'!$M$5:$M$15,1)+1),
INDEX('DS2025'!$M$5:$M$15,MATCH(N20,'DS2025'!$M$5:$M$15,1)):
INDEX('DS2025'!$M$5:$M$15,MATCH(N20,'DS2025'!$M$5:$M$15,1)+1)),
IF($O$4=Database!$A$7,
_xlfn.FORECAST.LINEAR(N20,
INDEX('DS2025'!$Q$5:$Q$15,MATCH(N20,'DS2025'!$P$5:$P$15,1)):
INDEX('DS2025'!$Q$5:$Q$15,MATCH(N20,'DS2025'!$P$5:$P$15,1)+1),
INDEX('DS2025'!$P$5:$P$15,MATCH(N20,'DS2025'!$P$5:$P$15,1)):
INDEX('DS2025'!$P$5:$P$15,MATCH(N20,'DS2025'!$P$5:$P$15,1)+1)),
IF($O$4=Database!$A$8,
_xlfn.FORECAST.LINEAR(N20,
INDEX('DS2025'!$T$5:$T$15,MATCH(N20,'DS2025'!$S$5:$S$15,1)):
INDEX('DS2025'!$T$5:$T$15,MATCH(N20,'DS2025'!$S$5:$S$15,1)+1),
INDEX('DS2025'!$S$5:$S$15,MATCH(N20,'DS2025'!$S$5:$S$15,1)):
INDEX('DS2025'!$S$5:$S$15,MATCH(N20,'DS2025'!$S$5:$S$15,1)+1)),
IF($O$4=Database!$A$9,
_xlfn.FORECAST.LINEAR(N20,
INDEX('DS2025'!$W$5:$W$15,MATCH(N20,'DS2025'!$V$5:$V$15,1)):
INDEX('DS2025'!$W$5:$W$15,MATCH(N20,'DS2025'!$V$5:$V$15,1)+1),
INDEX('DS2025'!$V$5:$V$15,MATCH(N20,'DS2025'!$V$5:$V$15,1)):
INDEX('DS2025'!$V$5:$V$15,MATCH(N20,'DS2025'!$V$5:$V$15,1)+1)),
IF($O$4=Database!$A$10,
_xlfn.FORECAST.LINEAR(N20,
INDEX('DS2025'!$Z$5:$Z$15,MATCH(N20,'DS2025'!$Y$5:$Y$15,1)):
INDEX('DS2025'!$Z$5:$Z$15,MATCH(N20,'DS2025'!$Y$5:$Y$15,1)+1),
INDEX('DS2025'!$Y$5:$Y$15,MATCH(N20,'DS2025'!$Y$5:$Y$15,1)):
INDEX('DS2025'!$Y$5:$Y$15,MATCH(N20,'DS2025'!$Y$5:$Y$15,1)+1)),
IF($O$4=Database!$A$11,
_xlfn.FORECAST.LINEAR(
N20,
INDEX('DS2025'!$B$21:$B$35,MATCH(N20,'DS2025'!$A$21:$A$35,1)):
INDEX('DS2025'!$B$21:$B$35,MATCH(N20,'DS2025'!$A$21:$A$35,1)+1),
INDEX('DS2025'!$A$21:$A$35,MATCH(N20,'DS2025'!$A$21:$A$35,1)):
INDEX('DS2025'!$A$21:$A$35,MATCH(N20,'DS2025'!$A$21:$A$35,1)+1)),
IF($O$4=Database!$A$12,
_xlfn.FORECAST.LINEAR(
N20,
INDEX('DS2025'!$E$21:$E$35,MATCH(N20,'DS2025'!$D$21:$D$35,1)):
INDEX('DS2025'!$E$21:$E$35,MATCH(N20,'DS2025'!$D$21:$D$35,1)+1),
INDEX('DS2025'!$D$21:$D$35,MATCH(N20,'DS2025'!$D$21:$D$35,1)):
INDEX('DS2025'!$D$21:$D$35,MATCH(N20,'DS2025'!$D$21:$D$35,1)+1)),
IF($O$4=Database!$A$13,
_xlfn.FORECAST.LINEAR(
N20,
INDEX('DS2025'!$H$21:$H$35,MATCH(N20,'DS2025'!$G$21:$G$35,1)):
INDEX('DS2025'!$H$21:$H$35,MATCH(N20,'DS2025'!$G$21:$G$35,1)+1),
INDEX('DS2025'!$G$21:$G$35,MATCH(N20,'DS2025'!$G$21:$G$35,1)):
INDEX('DS2025'!$G$21:$G$35,MATCH(N20,'DS2025'!$G$21:$G$35,1)+1)),
IF($O$4=Database!$A$14,
_xlfn.FORECAST.LINEAR(
N20,
INDEX('DS2025'!$K$21:$K$35,MATCH(N20,'DS2025'!$J$21:$J$35,1)):
INDEX('DS2025'!$K$21:$K$35,MATCH(N20,'DS2025'!$J$21:$J$35,1)+1),
INDEX('DS2025'!$J$21:$J$35,MATCH(N20,'DS2025'!$J$21:$J$35,1)):
INDEX('DS2025'!$J$21:$J$35,MATCH(N20,'DS2025'!$J$21:$J$35,1)+1)),
IF($O$4=Database!$A$15,
_xlfn.FORECAST.LINEAR(
N20,
INDEX('DS2025'!$N$21:$N$35,MATCH(N20,'DS2025'!$M$21:$M$35,1)):
INDEX('DS2025'!$N$21:$N$35,MATCH(N20,'DS2025'!$M$21:$M$35,1)+1),
INDEX('DS2025'!$M$21:$M$35,MATCH(N20,'DS2025'!$M$21:$M$35,1)):
INDEX('DS2025'!$M$21:$M$35,MATCH(N20,'DS2025'!$M$21:$M$35,1)+1)),
IF($O$4=Database!$A$16,
_xlfn.FORECAST.LINEAR(
N20,
INDEX('DS2025'!$Q$21:$Q$35,MATCH(N20,'DS2025'!$P$21:$P$35,1)):
INDEX('DS2025'!$Q$21:$Q$35,MATCH(N20,'DS2025'!$P$21:$P$35,1)+1),
INDEX('DS2025'!$P$21:$P$35,MATCH(N20,'DS2025'!$P$21:$P$35,1)):
INDEX('DS2025'!$P$21:$P$35,MATCH(N20,'DS2025'!$P$21:$P$35,1)+1)),
IF($O$4=Database!$A$17,
_xlfn.FORECAST.LINEAR(
N20,
INDEX('DS2025'!$T$21:$T$35,MATCH(N20,'DS2025'!$S$21:$S$35,1)):
INDEX('DS2025'!$T$21:$T$35,MATCH(N20,'DS2025'!$S$21:$S$35,1)+1),
INDEX('DS2025'!$S$21:$S$35,MATCH(N20,'DS2025'!$S$21:$S$35,1)):
INDEX('DS2025'!$S$21:$S$35,MATCH(N20,'DS2025'!$S$21:$S$35,1)+1)),
IF($O$4=Database!$A$18,
_xlfn.FORECAST.LINEAR(
N20,
INDEX('DS2025'!$W$21:$W$35,MATCH(N20,'DS2025'!$V$21:$V$35,1)):
INDEX('DS2025'!$W$21:$W$35,MATCH(N20,'DS2025'!$V$21:$V$35,1)+1),
INDEX('DS2025'!$V$21:$V$35,MATCH(N20,'DS2025'!$V$21:$V$35,1)):
INDEX('DS2025'!$V$21:$V$35,MATCH(N20,'DS2025'!$V$21:$V$35,1)+1)),
IF($O$4=Database!$A$19,
_xlfn.FORECAST.LINEAR(
N20,
INDEX('DS2025'!$Z$21:$Z$35,MATCH(N20,'DS2025'!$Y$21:$Y$35,1)):
INDEX('DS2025'!$Z$21:$Z$35,MATCH(N20,'DS2025'!$Y$21:$Y$35,1)+1),
INDEX('DS2025'!$Y$21:$Y$35,MATCH(N20,'DS2025'!$Y$21:$Y$35,1)):
INDEX('DS2025'!$Y$21:$Y$35,MATCH(N20,'DS2025'!$Y$21:$Y$35,1)+1)),
IF($O$4=Database!$A$20,
_xlfn.FORECAST.LINEAR(
N20,
INDEX('DS2025'!$AC$21:$AC$35,MATCH(N20,'DS2025'!$AB$21:$AB$35,1)):
INDEX('DS2025'!$AC$21:$AC$35,MATCH(N20,'DS2025'!$AB$21:$AB$35,1)+1),
INDEX('DS2025'!$AB$21:$AB$35,MATCH(N20,'DS2025'!$AB$21:$AB$35,1)):
INDEX('DS2025'!$AB$21:$AB$35,MATCH(N20,'DS2025'!$AB$21:$AB$35,1)+1))
)))))))))))))))))))</f>
        <v>-0.36100791841631669</v>
      </c>
      <c r="P20" s="371">
        <f t="shared" si="4"/>
        <v>116.73499208158368</v>
      </c>
      <c r="Q20" s="369">
        <f>'Data 110 C'!G21</f>
        <v>118.88200000000001</v>
      </c>
      <c r="R20" s="98">
        <f>IF($R$4=Database!$A$2,
_xlfn.FORECAST.LINEAR(Q20,
INDEX('DS2025'!$B$5:$B$15,MATCH(Q20,'DS2025'!$A$5:$A$15,1)):
INDEX('DS2025'!$B$5:$B$15,MATCH(Q20,'DS2025'!$A$5:$A$15,1)+1),
INDEX('DS2025'!$A$5:$A$15,MATCH(Q20,'DS2025'!$A$5:$A$15,1)):
INDEX('DS2025'!$A$5:$A$15,MATCH(Q20,'DS2025'!$A$5:$A$15,1)+1)),
IF($R$4=Database!$A$3,
_xlfn.FORECAST.LINEAR(Q20,
INDEX('DS2025'!$E$5:$E$15,MATCH(Q20,'DS2025'!$D$5:$D$15,1)):
INDEX('DS2025'!$E$5:$E$15,MATCH(Q20,'DS2025'!$D$5:$D$15,1)+1),
INDEX('DS2025'!$D$5:$D$15,MATCH(Q20,'DS2025'!$D$5:$D$15,1)):
INDEX('DS2025'!$D$5:$D$15,MATCH(Q20,'DS2025'!$D$5:$D$15,1)+1)),
IF($R$4=Database!$A$4,
_xlfn.FORECAST.LINEAR(Q20,
INDEX('DS2025'!$H$5:$H$15,MATCH(Q20,'DS2025'!$G$5:$G$15,1)):
INDEX('DS2025'!$H$5:$H$15,MATCH(Q20,'DS2025'!$G$5:$G$15,1)+1),
INDEX('DS2025'!$G$5:$G$15,MATCH(Q20,'DS2025'!$G$5:$G$15,1)):
INDEX('DS2025'!$G$5:$G$15,MATCH(Q20,'DS2025'!$G$5:$G$15,1)+1)),
IF($R$4=Database!$A$5,
_xlfn.FORECAST.LINEAR(Q20,
INDEX('DS2025'!$K$5:$K$15,MATCH(Q20,'DS2025'!$J$5:$J$15,1)):
INDEX('DS2025'!$K$5:$K$15,MATCH(Q20,'DS2025'!$J$5:$J$15,1)+1),
INDEX('DS2025'!$J$5:$J$15,MATCH(Q20,'DS2025'!$J$5:$J$15,1)):
INDEX('DS2025'!$J$5:$J$15,MATCH(Q20,'DS2025'!$J$5:$J$15,1)+1)),
IF($R$4=Database!$A$6,
_xlfn.FORECAST.LINEAR(Q20,
INDEX('DS2025'!$N$5:$N$15,MATCH(Q20,'DS2025'!$M$5:$M$15,1)):
INDEX('DS2025'!$N$5:$N$15,MATCH(Q20,'DS2025'!$M$5:$M$15,1)+1),
INDEX('DS2025'!$M$5:$M$15,MATCH(Q20,'DS2025'!$M$5:$M$15,1)):
INDEX('DS2025'!$M$5:$M$15,MATCH(Q20,'DS2025'!$M$5:$M$15,1)+1)),
IF($R$4=Database!$A$7,
_xlfn.FORECAST.LINEAR(Q20,
INDEX('DS2025'!$Q$5:$Q$15,MATCH(Q20,'DS2025'!$P$5:$P$15,1)):
INDEX('DS2025'!$Q$5:$Q$15,MATCH(Q20,'DS2025'!$P$5:$P$15,1)+1),
INDEX('DS2025'!$P$5:$P$15,MATCH(Q20,'DS2025'!$P$5:$P$15,1)):
INDEX('DS2025'!$P$5:$P$15,MATCH(Q20,'DS2025'!$P$5:$P$15,1)+1)),
IF($R$4=Database!$A$8,
_xlfn.FORECAST.LINEAR(Q20,
INDEX('DS2025'!$T$5:$T$15,MATCH(Q20,'DS2025'!$S$5:$S$15,1)):
INDEX('DS2025'!$T$5:$T$15,MATCH(Q20,'DS2025'!$S$5:$S$15,1)+1),
INDEX('DS2025'!$S$5:$S$15,MATCH(Q20,'DS2025'!$S$5:$S$15,1)):
INDEX('DS2025'!$S$5:$S$15,MATCH(Q20,'DS2025'!$S$5:$S$15,1)+1)),
IF($R$4=Database!$A$9,
_xlfn.FORECAST.LINEAR(Q20,
INDEX('DS2025'!$W$5:$W$15,MATCH(Q20,'DS2025'!$V$5:$V$15,1)):
INDEX('DS2025'!$W$5:$W$15,MATCH(Q20,'DS2025'!$V$5:$V$15,1)+1),
INDEX('DS2025'!$V$5:$V$15,MATCH(Q20,'DS2025'!$V$5:$V$15,1)):
INDEX('DS2025'!$V$5:$V$15,MATCH(Q20,'DS2025'!$V$5:$V$15,1)+1)),
IF($R$4=Database!$A$10,
_xlfn.FORECAST.LINEAR(Q20,
INDEX('DS2025'!$Z$5:$Z$15,MATCH(Q20,'DS2025'!$Y$5:$Y$15,1)):
INDEX('DS2025'!$Z$5:$Z$15,MATCH(Q20,'DS2025'!$Y$5:$Y$15,1)+1),
INDEX('DS2025'!$Y$5:$Y$15,MATCH(Q20,'DS2025'!$Y$5:$Y$15,1)):
INDEX('DS2025'!$Y$5:$Y$15,MATCH(Q20,'DS2025'!$Y$5:$Y$15,1)+1)),
IF($R$4=Database!$A$11,
_xlfn.FORECAST.LINEAR(
Q20,
INDEX('DS2025'!$B$21:$B$35,MATCH(Q20,'DS2025'!$A$21:$A$35,1)):
INDEX('DS2025'!$B$21:$B$35,MATCH(Q20,'DS2025'!$A$21:$A$35,1)+1),
INDEX('DS2025'!$A$21:$A$35,MATCH(Q20,'DS2025'!$A$21:$A$35,1)):
INDEX('DS2025'!$A$21:$A$35,MATCH(Q20,'DS2025'!$A$21:$A$35,1)+1)),
IF($R$4=Database!$A$12,
_xlfn.FORECAST.LINEAR(
Q20,
INDEX('DS2025'!$E$21:$E$35,MATCH(Q20,'DS2025'!$D$21:$D$35,1)):
INDEX('DS2025'!$E$21:$E$35,MATCH(Q20,'DS2025'!$D$21:$D$35,1)+1),
INDEX('DS2025'!$D$21:$D$35,MATCH(Q20,'DS2025'!$D$21:$D$35,1)):
INDEX('DS2025'!$D$21:$D$35,MATCH(Q20,'DS2025'!$D$21:$D$35,1)+1)),
IF($R$4=Database!$A$13,
_xlfn.FORECAST.LINEAR(
Q20,
INDEX('DS2025'!$H$21:$H$35,MATCH(Q20,'DS2025'!$G$21:$G$35,1)):
INDEX('DS2025'!$H$21:$H$35,MATCH(Q20,'DS2025'!$G$21:$G$35,1)+1),
INDEX('DS2025'!$G$21:$G$35,MATCH(Q20,'DS2025'!$G$21:$G$35,1)):
INDEX('DS2025'!$G$21:$G$35,MATCH(Q20,'DS2025'!$G$21:$G$35,1)+1)),
IF($R$4=Database!$A$14,
_xlfn.FORECAST.LINEAR(
Q20,
INDEX('DS2025'!$K$21:$K$35,MATCH(Q20,'DS2025'!$J$21:$J$35,1)):
INDEX('DS2025'!$K$21:$K$35,MATCH(Q20,'DS2025'!$J$21:$J$35,1)+1),
INDEX('DS2025'!$J$21:$J$35,MATCH(Q20,'DS2025'!$J$21:$J$35,1)):
INDEX('DS2025'!$J$21:$J$35,MATCH(Q20,'DS2025'!$J$21:$J$35,1)+1)),
IF($R$4=Database!$A$15,
_xlfn.FORECAST.LINEAR(
Q20,
INDEX('DS2025'!$N$21:$N$35,MATCH(Q20,'DS2025'!$M$21:$M$35,1)):
INDEX('DS2025'!$N$21:$N$35,MATCH(Q20,'DS2025'!$M$21:$M$35,1)+1),
INDEX('DS2025'!$M$21:$M$35,MATCH(Q20,'DS2025'!$M$21:$M$35,1)):
INDEX('DS2025'!$M$21:$M$35,MATCH(Q20,'DS2025'!$M$21:$M$35,1)+1)),
IF($R$4=Database!$A$16,
_xlfn.FORECAST.LINEAR(
Q20,
INDEX('DS2025'!$Q$21:$Q$35,MATCH(Q20,'DS2025'!$P$21:$P$35,1)):
INDEX('DS2025'!$Q$21:$Q$35,MATCH(Q20,'DS2025'!$P$21:$P$35,1)+1),
INDEX('DS2025'!$P$21:$P$35,MATCH(Q20,'DS2025'!$P$21:$P$35,1)):
INDEX('DS2025'!$P$21:$P$35,MATCH(Q20,'DS2025'!$P$21:$P$35,1)+1)),
IF($R$4=Database!$A$17,
_xlfn.FORECAST.LINEAR(
Q20,
INDEX('DS2025'!$T$21:$T$35,MATCH(Q20,'DS2025'!$S$21:$S$35,1)):
INDEX('DS2025'!$T$21:$T$35,MATCH(Q20,'DS2025'!$S$21:$S$35,1)+1),
INDEX('DS2025'!$S$21:$S$35,MATCH(Q20,'DS2025'!$S$21:$S$35,1)):
INDEX('DS2025'!$S$21:$S$35,MATCH(Q20,'DS2025'!$S$21:$S$35,1)+1)),
IF($R$4=Database!$A$18,
_xlfn.FORECAST.LINEAR(
Q20,
INDEX('DS2025'!$W$21:$W$35,MATCH(Q20,'DS2025'!$V$21:$V$35,1)):
INDEX('DS2025'!$W$21:$W$35,MATCH(Q20,'DS2025'!$V$21:$V$35,1)+1),
INDEX('DS2025'!$V$21:$V$35,MATCH(Q20,'DS2025'!$V$21:$V$35,1)):
INDEX('DS2025'!$V$21:$V$35,MATCH(Q20,'DS2025'!$V$21:$V$35,1)+1)),
IF($R$4=Database!$A$19,
_xlfn.FORECAST.LINEAR(
Q20,
INDEX('DS2025'!$Z$21:$Z$35,MATCH(Q20,'DS2025'!$Y$21:$Y$35,1)):
INDEX('DS2025'!$Z$21:$Z$35,MATCH(Q20,'DS2025'!$Y$21:$Y$35,1)+1),
INDEX('DS2025'!$Y$21:$Y$35,MATCH(Q20,'DS2025'!$Y$21:$Y$35,1)):
INDEX('DS2025'!$Y$21:$Y$35,MATCH(Q20,'DS2025'!$Y$21:$Y$35,1)+1)),
IF($R$4=Database!$A$20,
_xlfn.FORECAST.LINEAR(
Q20,
INDEX('DS2025'!$AC$21:$AC$35,MATCH(Q20,'DS2025'!$AB$21:$AB$35,1)):
INDEX('DS2025'!$AC$21:$AC$35,MATCH(Q20,'DS2025'!$AB$21:$AB$35,1)+1),
INDEX('DS2025'!$AB$21:$AB$35,MATCH(Q20,'DS2025'!$AB$21:$AB$35,1)):
INDEX('DS2025'!$AB$21:$AB$35,MATCH(Q20,'DS2025'!$AB$21:$AB$35,1)+1))
)))))))))))))))))))</f>
        <v>-0.3612221955608878</v>
      </c>
      <c r="S20" s="370">
        <f t="shared" si="5"/>
        <v>118.52077780443912</v>
      </c>
      <c r="T20" s="369">
        <f>'Data 110 C'!H21</f>
        <v>116.524</v>
      </c>
      <c r="U20" s="98">
        <f>IF($U$4=Database!$A$2,
_xlfn.FORECAST.LINEAR(T20,
INDEX('DS2025'!$B$5:$B$15,MATCH(T20,'DS2025'!$A$5:$A$15,1)):
INDEX('DS2025'!$B$5:$B$15,MATCH(T20,'DS2025'!$A$5:$A$15,1)+1),
INDEX('DS2025'!$A$5:$A$15,MATCH(T20,'DS2025'!$A$5:$A$15,1)):
INDEX('DS2025'!$A$5:$A$15,MATCH(T20,'DS2025'!$A$5:$A$15,1)+1)),
IF($U$4=Database!$A$3,
_xlfn.FORECAST.LINEAR(T20,
INDEX('DS2025'!$E$5:$E$15,MATCH(T20,'DS2025'!$D$5:$D$15,1)):
INDEX('DS2025'!$E$5:$E$15,MATCH(T20,'DS2025'!$D$5:$D$15,1)+1),
INDEX('DS2025'!$D$5:$D$15,MATCH(T20,'DS2025'!$D$5:$D$15,1)):
INDEX('DS2025'!$D$5:$D$15,MATCH(T20,'DS2025'!$D$5:$D$15,1)+1)),
IF($U$4=Database!$A$4,
_xlfn.FORECAST.LINEAR(T20,
INDEX('DS2025'!$H$5:$H$15,MATCH(T20,'DS2025'!$G$5:$G$15,1)):
INDEX('DS2025'!$H$5:$H$15,MATCH(T20,'DS2025'!$G$5:$G$15,1)+1),
INDEX('DS2025'!$G$5:$G$15,MATCH(T20,'DS2025'!$G$5:$G$15,1)):
INDEX('DS2025'!$G$5:$G$15,MATCH(T20,'DS2025'!$G$5:$G$15,1)+1)),
IF($U$4=Database!$A$5,
_xlfn.FORECAST.LINEAR(T20,
INDEX('DS2025'!$K$5:$K$15,MATCH(T20,'DS2025'!$J$5:$J$15,1)):
INDEX('DS2025'!$K$5:$K$15,MATCH(T20,'DS2025'!$J$5:$J$15,1)+1),
INDEX('DS2025'!$J$5:$J$15,MATCH(T20,'DS2025'!$J$5:$J$15,1)):
INDEX('DS2025'!$J$5:$J$15,MATCH(T20,'DS2025'!$J$5:$J$15,1)+1)),
IF($U$4=Database!$A$6,
_xlfn.FORECAST.LINEAR(T20,
INDEX('DS2025'!$N$5:$N$15,MATCH(T20,'DS2025'!$M$5:$M$15,1)):
INDEX('DS2025'!$N$5:$N$15,MATCH(T20,'DS2025'!$M$5:$M$15,1)+1),
INDEX('DS2025'!$M$5:$M$15,MATCH(T20,'DS2025'!$M$5:$M$15,1)):
INDEX('DS2025'!$M$5:$M$15,MATCH(T20,'DS2025'!$M$5:$M$15,1)+1)),
IF($U$4=Database!$A$7,
_xlfn.FORECAST.LINEAR(T20,
INDEX('DS2025'!$Q$5:$Q$15,MATCH(T20,'DS2025'!$P$5:$P$15,1)):
INDEX('DS2025'!$Q$5:$Q$15,MATCH(T20,'DS2025'!$P$5:$P$15,1)+1),
INDEX('DS2025'!$P$5:$P$15,MATCH(T20,'DS2025'!$P$5:$P$15,1)):
INDEX('DS2025'!$P$5:$P$15,MATCH(T20,'DS2025'!$P$5:$P$15,1)+1)),
IF($U$4=Database!$A$8,
_xlfn.FORECAST.LINEAR(T20,
INDEX('DS2025'!$T$5:$T$15,MATCH(T20,'DS2025'!$S$5:$S$15,1)):
INDEX('DS2025'!$T$5:$T$15,MATCH(T20,'DS2025'!$S$5:$S$15,1)+1),
INDEX('DS2025'!$S$5:$S$15,MATCH(T20,'DS2025'!$S$5:$S$15,1)):
INDEX('DS2025'!$S$5:$S$15,MATCH(T20,'DS2025'!$S$5:$S$15,1)+1)),
IF($U$4=Database!$A$9,
_xlfn.FORECAST.LINEAR(T20,
INDEX('DS2025'!$W$5:$W$15,MATCH(T20,'DS2025'!$V$5:$V$15,1)):
INDEX('DS2025'!$W$5:$W$15,MATCH(T20,'DS2025'!$V$5:$V$15,1)+1),
INDEX('DS2025'!$V$5:$V$15,MATCH(T20,'DS2025'!$V$5:$V$15,1)):
INDEX('DS2025'!$V$5:$V$15,MATCH(T20,'DS2025'!$V$5:$V$15,1)+1)),
IF($U$4=Database!$A$10,
_xlfn.FORECAST.LINEAR(T20,
INDEX('DS2025'!$Z$5:$Z$15,MATCH(T20,'DS2025'!$Y$5:$Y$15,1)):
INDEX('DS2025'!$Z$5:$Z$15,MATCH(T20,'DS2025'!$Y$5:$Y$15,1)+1),
INDEX('DS2025'!$Y$5:$Y$15,MATCH(T20,'DS2025'!$Y$5:$Y$15,1)):
INDEX('DS2025'!$Y$5:$Y$15,MATCH(T20,'DS2025'!$Y$5:$Y$15,1)+1)),
IF($U$4=Database!$A$11,
_xlfn.FORECAST.LINEAR(
T20,
INDEX('DS2025'!$B$21:$B$35,MATCH(T20,'DS2025'!$A$21:$A$35,1)):
INDEX('DS2025'!$B$21:$B$35,MATCH(T20,'DS2025'!$A$21:$A$35,1)+1),
INDEX('DS2025'!$A$21:$A$35,MATCH(T20,'DS2025'!$A$21:$A$35,1)):
INDEX('DS2025'!$A$21:$A$35,MATCH(T20,'DS2025'!$A$21:$A$35,1)+1)),
IF($U$4=Database!$A$12,
_xlfn.FORECAST.LINEAR(
T20,
INDEX('DS2025'!$E$21:$E$35,MATCH(T20,'DS2025'!$D$21:$D$35,1)):
INDEX('DS2025'!$E$21:$E$35,MATCH(T20,'DS2025'!$D$21:$D$35,1)+1),
INDEX('DS2025'!$D$21:$D$35,MATCH(T20,'DS2025'!$D$21:$D$35,1)):
INDEX('DS2025'!$D$21:$D$35,MATCH(T20,'DS2025'!$D$21:$D$35,1)+1)),
IF($U$4=Database!$A$13,
_xlfn.FORECAST.LINEAR(
T20,
INDEX('DS2025'!$H$21:$H$35,MATCH(T20,'DS2025'!$G$21:$G$35,1)):
INDEX('DS2025'!$H$21:$H$35,MATCH(T20,'DS2025'!$G$21:$G$35,1)+1),
INDEX('DS2025'!$G$21:$G$35,MATCH(T20,'DS2025'!$G$21:$G$35,1)):
INDEX('DS2025'!$G$21:$G$35,MATCH(T20,'DS2025'!$G$21:$G$35,1)+1)),
IF($U$4=Database!$A$14,
_xlfn.FORECAST.LINEAR(
T20,
INDEX('DS2025'!$K$21:$K$35,MATCH(T20,'DS2025'!$J$21:$J$35,1)):
INDEX('DS2025'!$K$21:$K$35,MATCH(T20,'DS2025'!$J$21:$J$35,1)+1),
INDEX('DS2025'!$J$21:$J$35,MATCH(T20,'DS2025'!$J$21:$J$35,1)):
INDEX('DS2025'!$J$21:$J$35,MATCH(T20,'DS2025'!$J$21:$J$35,1)+1)),
IF($U$4=Database!$A$15,
_xlfn.FORECAST.LINEAR(
T20,
INDEX('DS2025'!$N$21:$N$35,MATCH(T20,'DS2025'!$M$21:$M$35,1)):
INDEX('DS2025'!$N$21:$N$35,MATCH(T20,'DS2025'!$M$21:$M$35,1)+1),
INDEX('DS2025'!$M$21:$M$35,MATCH(T20,'DS2025'!$M$21:$M$35,1)):
INDEX('DS2025'!$M$21:$M$35,MATCH(T20,'DS2025'!$M$21:$M$35,1)+1)),
IF($U$4=Database!$A$16,
_xlfn.FORECAST.LINEAR(
T20,
INDEX('DS2025'!$Q$21:$Q$35,MATCH(T20,'DS2025'!$P$21:$P$35,1)):
INDEX('DS2025'!$Q$21:$Q$35,MATCH(T20,'DS2025'!$P$21:$P$35,1)+1),
INDEX('DS2025'!$P$21:$P$35,MATCH(T20,'DS2025'!$P$21:$P$35,1)):
INDEX('DS2025'!$P$21:$P$35,MATCH(T20,'DS2025'!$P$21:$P$35,1)+1)),
IF($U$4=Database!$A$17,
_xlfn.FORECAST.LINEAR(
T20,
INDEX('DS2025'!$T$21:$T$35,MATCH(T20,'DS2025'!$S$21:$S$35,1)):
INDEX('DS2025'!$T$21:$T$35,MATCH(T20,'DS2025'!$S$21:$S$35,1)+1),
INDEX('DS2025'!$S$21:$S$35,MATCH(T20,'DS2025'!$S$21:$S$35,1)):
INDEX('DS2025'!$S$21:$S$35,MATCH(T20,'DS2025'!$S$21:$S$35,1)+1)),
IF($U$4=Database!$A$18,
_xlfn.FORECAST.LINEAR(
T20,
INDEX('DS2025'!$W$21:$W$35,MATCH(T20,'DS2025'!$V$21:$V$35,1)):
INDEX('DS2025'!$W$21:$W$35,MATCH(T20,'DS2025'!$V$21:$V$35,1)+1),
INDEX('DS2025'!$V$21:$V$35,MATCH(T20,'DS2025'!$V$21:$V$35,1)):
INDEX('DS2025'!$V$21:$V$35,MATCH(T20,'DS2025'!$V$21:$V$35,1)+1)),
IF($U$4=Database!$A$19,
_xlfn.FORECAST.LINEAR(
T20,
INDEX('DS2025'!$Z$21:$Z$35,MATCH(T20,'DS2025'!$Y$21:$Y$35,1)):
INDEX('DS2025'!$Z$21:$Z$35,MATCH(T20,'DS2025'!$Y$21:$Y$35,1)+1),
INDEX('DS2025'!$Y$21:$Y$35,MATCH(T20,'DS2025'!$Y$21:$Y$35,1)):
INDEX('DS2025'!$Y$21:$Y$35,MATCH(T20,'DS2025'!$Y$21:$Y$35,1)+1)),
IF($U$4=Database!$A$20,
_xlfn.FORECAST.LINEAR(
T20,
INDEX('DS2025'!$AC$21:$AC$35,MATCH(T20,'DS2025'!$AB$21:$AB$35,1)):
INDEX('DS2025'!$AC$21:$AC$35,MATCH(T20,'DS2025'!$AB$21:$AB$35,1)+1),
INDEX('DS2025'!$AB$21:$AB$35,MATCH(T20,'DS2025'!$AB$21:$AB$35,1)):
INDEX('DS2025'!$AB$21:$AB$35,MATCH(T20,'DS2025'!$AB$21:$AB$35,1)+1))
)))))))))))))))))))</f>
        <v>-0.36093929214157167</v>
      </c>
      <c r="V20" s="370">
        <f t="shared" si="6"/>
        <v>116.16306070785843</v>
      </c>
      <c r="W20" s="369">
        <f>'Data 110 C'!I21</f>
        <v>117.66</v>
      </c>
      <c r="X20" s="98">
        <f>IF($X$4=Database!$A$2,
_xlfn.FORECAST.LINEAR(W20,
INDEX('DS2025'!$B$5:$B$15,MATCH(W20,'DS2025'!$A$5:$A$15,1)):
INDEX('DS2025'!$B$5:$B$15,MATCH(W20,'DS2025'!$A$5:$A$15,1)+1),
INDEX('DS2025'!$A$5:$A$15,MATCH(W20,'DS2025'!$A$5:$A$15,1)):
INDEX('DS2025'!$A$5:$A$15,MATCH(W20,'DS2025'!$A$5:$A$15,1)+1)),
IF($X$4=Database!$A$3,
_xlfn.FORECAST.LINEAR(W20,
INDEX('DS2025'!$E$5:$E$15,MATCH(W20,'DS2025'!$D$5:$D$15,1)):
INDEX('DS2025'!$E$5:$E$15,MATCH(W20,'DS2025'!$D$5:$D$15,1)+1),
INDEX('DS2025'!$D$5:$D$15,MATCH(W20,'DS2025'!$D$5:$D$15,1)):
INDEX('DS2025'!$D$5:$D$15,MATCH(W20,'DS2025'!$D$5:$D$15,1)+1)),
IF($X$4=Database!$A$4,
_xlfn.FORECAST.LINEAR(W20,
INDEX('DS2025'!$H$5:$H$15,MATCH(W20,'DS2025'!$G$5:$G$15,1)):
INDEX('DS2025'!$H$5:$H$15,MATCH(W20,'DS2025'!$G$5:$G$15,1)+1),
INDEX('DS2025'!$G$5:$G$15,MATCH(W20,'DS2025'!$G$5:$G$15,1)):
INDEX('DS2025'!$G$5:$G$15,MATCH(W20,'DS2025'!$G$5:$G$15,1)+1)),
IF($X$4=Database!$A$5,
_xlfn.FORECAST.LINEAR(W20,
INDEX('DS2025'!$K$5:$K$15,MATCH(W20,'DS2025'!$J$5:$J$15,1)):
INDEX('DS2025'!$K$5:$K$15,MATCH(W20,'DS2025'!$J$5:$J$15,1)+1),
INDEX('DS2025'!$J$5:$J$15,MATCH(W20,'DS2025'!$J$5:$J$15,1)):
INDEX('DS2025'!$J$5:$J$15,MATCH(W20,'DS2025'!$J$5:$J$15,1)+1)),
IF($X$4=Database!$A$6,
_xlfn.FORECAST.LINEAR(W20,
INDEX('DS2025'!$N$5:$N$15,MATCH(W20,'DS2025'!$M$5:$M$15,1)):
INDEX('DS2025'!$N$5:$N$15,MATCH(W20,'DS2025'!$M$5:$M$15,1)+1),
INDEX('DS2025'!$M$5:$M$15,MATCH(W20,'DS2025'!$M$5:$M$15,1)):
INDEX('DS2025'!$M$5:$M$15,MATCH(W20,'DS2025'!$M$5:$M$15,1)+1)),
IF($X$4=Database!$A$7,
_xlfn.FORECAST.LINEAR(W20,
INDEX('DS2025'!$Q$5:$Q$15,MATCH(W20,'DS2025'!$P$5:$P$15,1)):
INDEX('DS2025'!$Q$5:$Q$15,MATCH(W20,'DS2025'!$P$5:$P$15,1)+1),
INDEX('DS2025'!$P$5:$P$15,MATCH(W20,'DS2025'!$P$5:$P$15,1)):
INDEX('DS2025'!$P$5:$P$15,MATCH(W20,'DS2025'!$P$5:$P$15,1)+1)),
IF($X$4=Database!$A$8,
_xlfn.FORECAST.LINEAR(W20,
INDEX('DS2025'!$T$5:$T$15,MATCH(W20,'DS2025'!$S$5:$S$15,1)):
INDEX('DS2025'!$T$5:$T$15,MATCH(W20,'DS2025'!$S$5:$S$15,1)+1),
INDEX('DS2025'!$S$5:$S$15,MATCH(W20,'DS2025'!$S$5:$S$15,1)):
INDEX('DS2025'!$S$5:$S$15,MATCH(W20,'DS2025'!$S$5:$S$15,1)+1)),
IF($X$4=Database!$A$9,
_xlfn.FORECAST.LINEAR(W20,
INDEX('DS2025'!$W$5:$W$15,MATCH(W20,'DS2025'!$V$5:$V$15,1)):
INDEX('DS2025'!$W$5:$W$15,MATCH(W20,'DS2025'!$V$5:$V$15,1)+1),
INDEX('DS2025'!$V$5:$V$15,MATCH(W20,'DS2025'!$V$5:$V$15,1)):
INDEX('DS2025'!$V$5:$V$15,MATCH(W20,'DS2025'!$V$5:$V$15,1)+1)),
IF($X$4=Database!$A$10,
_xlfn.FORECAST.LINEAR(W20,
INDEX('DS2025'!$Z$5:$Z$15,MATCH(W20,'DS2025'!$Y$5:$Y$15,1)):
INDEX('DS2025'!$Z$5:$Z$15,MATCH(W20,'DS2025'!$Y$5:$Y$15,1)+1),
INDEX('DS2025'!$Y$5:$Y$15,MATCH(W20,'DS2025'!$Y$5:$Y$15,1)):
INDEX('DS2025'!$Y$5:$Y$15,MATCH(W20,'DS2025'!$Y$5:$Y$15,1)+1)),
IF($X$4=Database!$A$11,
_xlfn.FORECAST.LINEAR(
W20,
INDEX('DS2025'!$B$21:$B$35,MATCH(W20,'DS2025'!$A$21:$A$35,1)):
INDEX('DS2025'!$B$21:$B$35,MATCH(W20,'DS2025'!$A$21:$A$35,1)+1),
INDEX('DS2025'!$A$21:$A$35,MATCH(W20,'DS2025'!$A$21:$A$35,1)):
INDEX('DS2025'!$A$21:$A$35,MATCH(W20,'DS2025'!$A$21:$A$35,1)+1)),
IF($X$4=Database!$A$12,
_xlfn.FORECAST.LINEAR(
W20,
INDEX('DS2025'!$E$21:$E$35,MATCH(W20,'DS2025'!$D$21:$D$35,1)):
INDEX('DS2025'!$E$21:$E$35,MATCH(W20,'DS2025'!$D$21:$D$35,1)+1),
INDEX('DS2025'!$D$21:$D$35,MATCH(W20,'DS2025'!$D$21:$D$35,1)):
INDEX('DS2025'!$D$21:$D$35,MATCH(W20,'DS2025'!$D$21:$D$35,1)+1)),
IF($X$4=Database!$A$13,
_xlfn.FORECAST.LINEAR(
W20,
INDEX('DS2025'!$H$21:$H$35,MATCH(W20,'DS2025'!$G$21:$G$35,1)):
INDEX('DS2025'!$H$21:$H$35,MATCH(W20,'DS2025'!$G$21:$G$35,1)+1),
INDEX('DS2025'!$G$21:$G$35,MATCH(W20,'DS2025'!$G$21:$G$35,1)):
INDEX('DS2025'!$G$21:$G$35,MATCH(W20,'DS2025'!$G$21:$G$35,1)+1)),
IF($X$4=Database!$A$14,
_xlfn.FORECAST.LINEAR(
W20,
INDEX('DS2025'!$K$21:$K$35,MATCH(W20,'DS2025'!$J$21:$J$35,1)):
INDEX('DS2025'!$K$21:$K$35,MATCH(W20,'DS2025'!$J$21:$J$35,1)+1),
INDEX('DS2025'!$J$21:$J$35,MATCH(W20,'DS2025'!$J$21:$J$35,1)):
INDEX('DS2025'!$J$21:$J$35,MATCH(W20,'DS2025'!$J$21:$J$35,1)+1)),
IF($X$4=Database!$A$15,
_xlfn.FORECAST.LINEAR(
W20,
INDEX('DS2025'!$N$21:$N$35,MATCH(W20,'DS2025'!$M$21:$M$35,1)):
INDEX('DS2025'!$N$21:$N$35,MATCH(W20,'DS2025'!$M$21:$M$35,1)+1),
INDEX('DS2025'!$M$21:$M$35,MATCH(W20,'DS2025'!$M$21:$M$35,1)):
INDEX('DS2025'!$M$21:$M$35,MATCH(W20,'DS2025'!$M$21:$M$35,1)+1)),
IF($X$4=Database!$A$16,
_xlfn.FORECAST.LINEAR(
W20,
INDEX('DS2025'!$Q$21:$Q$35,MATCH(W20,'DS2025'!$P$21:$P$35,1)):
INDEX('DS2025'!$Q$21:$Q$35,MATCH(W20,'DS2025'!$P$21:$P$35,1)+1),
INDEX('DS2025'!$P$21:$P$35,MATCH(W20,'DS2025'!$P$21:$P$35,1)):
INDEX('DS2025'!$P$21:$P$35,MATCH(W20,'DS2025'!$P$21:$P$35,1)+1)),
IF($X$4=Database!$A$17,
_xlfn.FORECAST.LINEAR(
W20,
INDEX('DS2025'!$T$21:$T$35,MATCH(W20,'DS2025'!$S$21:$S$35,1)):
INDEX('DS2025'!$T$21:$T$35,MATCH(W20,'DS2025'!$S$21:$S$35,1)+1),
INDEX('DS2025'!$S$21:$S$35,MATCH(W20,'DS2025'!$S$21:$S$35,1)):
INDEX('DS2025'!$S$21:$S$35,MATCH(W20,'DS2025'!$S$21:$S$35,1)+1)),
IF($X$4=Database!$A$18,
_xlfn.FORECAST.LINEAR(
W20,
INDEX('DS2025'!$W$21:$W$35,MATCH(W20,'DS2025'!$V$21:$V$35,1)):
INDEX('DS2025'!$W$21:$W$35,MATCH(W20,'DS2025'!$V$21:$V$35,1)+1),
INDEX('DS2025'!$V$21:$V$35,MATCH(W20,'DS2025'!$V$21:$V$35,1)):
INDEX('DS2025'!$V$21:$V$35,MATCH(W20,'DS2025'!$V$21:$V$35,1)+1)),
IF($X$4=Database!$A$19,
_xlfn.FORECAST.LINEAR(
W20,
INDEX('DS2025'!$Z$21:$Z$35,MATCH(W20,'DS2025'!$Y$21:$Y$35,1)):
INDEX('DS2025'!$Z$21:$Z$35,MATCH(W20,'DS2025'!$Y$21:$Y$35,1)+1),
INDEX('DS2025'!$Y$21:$Y$35,MATCH(W20,'DS2025'!$Y$21:$Y$35,1)):
INDEX('DS2025'!$Y$21:$Y$35,MATCH(W20,'DS2025'!$Y$21:$Y$35,1)+1)),
IF($X$4=Database!$A$20,
_xlfn.FORECAST.LINEAR(
W20,
INDEX('DS2025'!$AC$21:$AC$35,MATCH(W20,'DS2025'!$AB$21:$AB$35,1)):
INDEX('DS2025'!$AC$21:$AC$35,MATCH(W20,'DS2025'!$AB$21:$AB$35,1)+1),
INDEX('DS2025'!$AB$21:$AB$35,MATCH(W20,'DS2025'!$AB$21:$AB$35,1)):
INDEX('DS2025'!$AB$21:$AB$35,MATCH(W20,'DS2025'!$AB$21:$AB$35,1)+1))
)))))))))))))))))))</f>
        <v>-0.36107558488302338</v>
      </c>
      <c r="Y20" s="370">
        <f t="shared" si="7"/>
        <v>117.29892441511697</v>
      </c>
      <c r="Z20" s="97">
        <f>'Data 110 C'!J21</f>
        <v>119.764</v>
      </c>
      <c r="AA20" s="98">
        <f>IF($AA$4=Database!$A$2,
_xlfn.FORECAST.LINEAR(Z20,
INDEX('DS2025'!$B$5:$B$15,MATCH(Z20,'DS2025'!$A$5:$A$15,1)):
INDEX('DS2025'!$B$5:$B$15,MATCH(Z20,'DS2025'!$A$5:$A$15,1)+1),
INDEX('DS2025'!$A$5:$A$15,MATCH(Z20,'DS2025'!$A$5:$A$15,1)):
INDEX('DS2025'!$A$5:$A$15,MATCH(Z20,'DS2025'!$A$5:$A$15,1)+1)),
IF($AA$4=Database!$A$3,
_xlfn.FORECAST.LINEAR(Z20,
INDEX('DS2025'!$E$5:$E$15,MATCH(Z20,'DS2025'!$D$5:$D$15,1)):
INDEX('DS2025'!$E$5:$E$15,MATCH(Z20,'DS2025'!$D$5:$D$15,1)+1),
INDEX('DS2025'!$D$5:$D$15,MATCH(Z20,'DS2025'!$D$5:$D$15,1)):
INDEX('DS2025'!$D$5:$D$15,MATCH(Z20,'DS2025'!$D$5:$D$15,1)+1)),
IF($AA$4=Database!$A$4,
_xlfn.FORECAST.LINEAR(Z20,
INDEX('DS2025'!$H$5:$H$15,MATCH(Z20,'DS2025'!$G$5:$G$15,1)):
INDEX('DS2025'!$H$5:$H$15,MATCH(Z20,'DS2025'!$G$5:$G$15,1)+1),
INDEX('DS2025'!$G$5:$G$15,MATCH(Z20,'DS2025'!$G$5:$G$15,1)):
INDEX('DS2025'!$G$5:$G$15,MATCH(Z20,'DS2025'!$G$5:$G$15,1)+1)),
IF($AA$4=Database!$A$5,
_xlfn.FORECAST.LINEAR(Z20,
INDEX('DS2025'!$K$5:$K$15,MATCH(Z20,'DS2025'!$J$5:$J$15,1)):
INDEX('DS2025'!$K$5:$K$15,MATCH(Z20,'DS2025'!$J$5:$J$15,1)+1),
INDEX('DS2025'!$J$5:$J$15,MATCH(Z20,'DS2025'!$J$5:$J$15,1)):
INDEX('DS2025'!$J$5:$J$15,MATCH(Z20,'DS2025'!$J$5:$J$15,1)+1)),
IF($AA$4=Database!$A$6,
_xlfn.FORECAST.LINEAR(Z20,
INDEX('DS2025'!$N$5:$N$15,MATCH(Z20,'DS2025'!$M$5:$M$15,1)):
INDEX('DS2025'!$N$5:$N$15,MATCH(Z20,'DS2025'!$M$5:$M$15,1)+1),
INDEX('DS2025'!$M$5:$M$15,MATCH(Z20,'DS2025'!$M$5:$M$15,1)):
INDEX('DS2025'!$M$5:$M$15,MATCH(Z20,'DS2025'!$M$5:$M$15,1)+1)),
IF($AA$4=Database!$A$7,
_xlfn.FORECAST.LINEAR(Z20,
INDEX('DS2025'!$Q$5:$Q$15,MATCH(Z20,'DS2025'!$P$5:$P$15,1)):
INDEX('DS2025'!$Q$5:$Q$15,MATCH(Z20,'DS2025'!$P$5:$P$15,1)+1),
INDEX('DS2025'!$P$5:$P$15,MATCH(Z20,'DS2025'!$P$5:$P$15,1)):
INDEX('DS2025'!$P$5:$P$15,MATCH(Z20,'DS2025'!$P$5:$P$15,1)+1)),
IF($AA$4=Database!$A$8,
_xlfn.FORECAST.LINEAR(Z20,
INDEX('DS2025'!$T$5:$T$15,MATCH(Z20,'DS2025'!$S$5:$S$15,1)):
INDEX('DS2025'!$T$5:$T$15,MATCH(Z20,'DS2025'!$S$5:$S$15,1)+1),
INDEX('DS2025'!$S$5:$S$15,MATCH(Z20,'DS2025'!$S$5:$S$15,1)):
INDEX('DS2025'!$S$5:$S$15,MATCH(Z20,'DS2025'!$S$5:$S$15,1)+1)),
IF($AA$4=Database!$A$9,
_xlfn.FORECAST.LINEAR(Z20,
INDEX('DS2025'!$W$5:$W$15,MATCH(Z20,'DS2025'!$V$5:$V$15,1)):
INDEX('DS2025'!$W$5:$W$15,MATCH(Z20,'DS2025'!$V$5:$V$15,1)+1),
INDEX('DS2025'!$V$5:$V$15,MATCH(Z20,'DS2025'!$V$5:$V$15,1)):
INDEX('DS2025'!$V$5:$V$15,MATCH(Z20,'DS2025'!$V$5:$V$15,1)+1)),
IF($AA$4=Database!$A$10,
_xlfn.FORECAST.LINEAR(Z20,
INDEX('DS2025'!$Z$5:$Z$15,MATCH(Z20,'DS2025'!$Y$5:$Y$15,1)):
INDEX('DS2025'!$Z$5:$Z$15,MATCH(Z20,'DS2025'!$Y$5:$Y$15,1)+1),
INDEX('DS2025'!$Y$5:$Y$15,MATCH(Z20,'DS2025'!$Y$5:$Y$15,1)):
INDEX('DS2025'!$Y$5:$Y$15,MATCH(Z20,'DS2025'!$Y$5:$Y$15,1)+1)),
IF($AA$4=Database!$A$11,
_xlfn.FORECAST.LINEAR(
Z20,
INDEX('DS2025'!$B$21:$B$35,MATCH(Z20,'DS2025'!$A$21:$A$35,1)):
INDEX('DS2025'!$B$21:$B$35,MATCH(Z20,'DS2025'!$A$21:$A$35,1)+1),
INDEX('DS2025'!$A$21:$A$35,MATCH(Z20,'DS2025'!$A$21:$A$35,1)):
INDEX('DS2025'!$A$21:$A$35,MATCH(Z20,'DS2025'!$A$21:$A$35,1)+1)),
IF($AA$4=Database!$A$12,
_xlfn.FORECAST.LINEAR(
Z20,
INDEX('DS2025'!$E$21:$E$35,MATCH(Z20,'DS2025'!$D$21:$D$35,1)):
INDEX('DS2025'!$E$21:$E$35,MATCH(Z20,'DS2025'!$D$21:$D$35,1)+1),
INDEX('DS2025'!$D$21:$D$35,MATCH(Z20,'DS2025'!$D$21:$D$35,1)):
INDEX('DS2025'!$D$21:$D$35,MATCH(Z20,'DS2025'!$D$21:$D$35,1)+1)),
IF($AA$4=Database!$A$13,
_xlfn.FORECAST.LINEAR(
Z20,
INDEX('DS2025'!$H$21:$H$35,MATCH(Z20,'DS2025'!$G$21:$G$35,1)):
INDEX('DS2025'!$H$21:$H$35,MATCH(Z20,'DS2025'!$G$21:$G$35,1)+1),
INDEX('DS2025'!$G$21:$G$35,MATCH(Z20,'DS2025'!$G$21:$G$35,1)):
INDEX('DS2025'!$G$21:$G$35,MATCH(Z20,'DS2025'!$G$21:$G$35,1)+1)),
IF($AA$4=Database!$A$14,
_xlfn.FORECAST.LINEAR(
Z20,
INDEX('DS2025'!$K$21:$K$35,MATCH(Z20,'DS2025'!$J$21:$J$35,1)):
INDEX('DS2025'!$K$21:$K$35,MATCH(Z20,'DS2025'!$J$21:$J$35,1)+1),
INDEX('DS2025'!$J$21:$J$35,MATCH(Z20,'DS2025'!$J$21:$J$35,1)):
INDEX('DS2025'!$J$21:$J$35,MATCH(Z20,'DS2025'!$J$21:$J$35,1)+1)),
IF($AA$4=Database!$A$15,
_xlfn.FORECAST.LINEAR(
Z20,
INDEX('DS2025'!$N$21:$N$35,MATCH(Z20,'DS2025'!$M$21:$M$35,1)):
INDEX('DS2025'!$N$21:$N$35,MATCH(Z20,'DS2025'!$M$21:$M$35,1)+1),
INDEX('DS2025'!$M$21:$M$35,MATCH(Z20,'DS2025'!$M$21:$M$35,1)):
INDEX('DS2025'!$M$21:$M$35,MATCH(Z20,'DS2025'!$M$21:$M$35,1)+1)),
IF($AA$4=Database!$A$16,
_xlfn.FORECAST.LINEAR(
Z20,
INDEX('DS2025'!$Q$21:$Q$35,MATCH(Z20,'DS2025'!$P$21:$P$35,1)):
INDEX('DS2025'!$Q$21:$Q$35,MATCH(Z20,'DS2025'!$P$21:$P$35,1)+1),
INDEX('DS2025'!$P$21:$P$35,MATCH(Z20,'DS2025'!$P$21:$P$35,1)):
INDEX('DS2025'!$P$21:$P$35,MATCH(Z20,'DS2025'!$P$21:$P$35,1)+1)),
IF($AA$4=Database!$A$17,
_xlfn.FORECAST.LINEAR(
Z20,
INDEX('DS2025'!$T$21:$T$35,MATCH(Z20,'DS2025'!$S$21:$S$35,1)):
INDEX('DS2025'!$T$21:$T$35,MATCH(Z20,'DS2025'!$S$21:$S$35,1)+1),
INDEX('DS2025'!$S$21:$S$35,MATCH(Z20,'DS2025'!$S$21:$S$35,1)):
INDEX('DS2025'!$S$21:$S$35,MATCH(Z20,'DS2025'!$S$21:$S$35,1)+1)),
IF($AA$4=Database!$A$18,
_xlfn.FORECAST.LINEAR(
Z20,
INDEX('DS2025'!$W$21:$W$35,MATCH(Z20,'DS2025'!$V$21:$V$35,1)):
INDEX('DS2025'!$W$21:$W$35,MATCH(Z20,'DS2025'!$V$21:$V$35,1)+1),
INDEX('DS2025'!$V$21:$V$35,MATCH(Z20,'DS2025'!$V$21:$V$35,1)):
INDEX('DS2025'!$V$21:$V$35,MATCH(Z20,'DS2025'!$V$21:$V$35,1)+1)),
IF($AA$4=Database!$A$19,
_xlfn.FORECAST.LINEAR(
Z20,
INDEX('DS2025'!$Z$21:$Z$35,MATCH(Z20,'DS2025'!$Y$21:$Y$35,1)):
INDEX('DS2025'!$Z$21:$Z$35,MATCH(Z20,'DS2025'!$Y$21:$Y$35,1)+1),
INDEX('DS2025'!$Y$21:$Y$35,MATCH(Z20,'DS2025'!$Y$21:$Y$35,1)):
INDEX('DS2025'!$Y$21:$Y$35,MATCH(Z20,'DS2025'!$Y$21:$Y$35,1)+1)),
IF($AA$4=Database!$A$20,
_xlfn.FORECAST.LINEAR(
Z20,
INDEX('DS2025'!$AC$21:$AC$35,MATCH(Z20,'DS2025'!$AB$21:$AB$35,1)):
INDEX('DS2025'!$AC$21:$AC$35,MATCH(Z20,'DS2025'!$AB$21:$AB$35,1)+1),
INDEX('DS2025'!$AB$21:$AB$35,MATCH(Z20,'DS2025'!$AB$21:$AB$35,1)):
INDEX('DS2025'!$AB$21:$AB$35,MATCH(Z20,'DS2025'!$AB$21:$AB$35,1)+1))
)))))))))))))))))))</f>
        <v>-0.36132801439712053</v>
      </c>
      <c r="AB20" s="97">
        <f t="shared" si="8"/>
        <v>119.40267198560288</v>
      </c>
      <c r="AC20" s="318">
        <f>'Data 110 C'!K21</f>
        <v>118</v>
      </c>
      <c r="AD20" s="42"/>
      <c r="AE20" s="42"/>
      <c r="AF20" s="42"/>
    </row>
    <row r="21" spans="1:32" ht="15" customHeight="1">
      <c r="A21" s="316">
        <v>15</v>
      </c>
      <c r="B21" s="316">
        <f>'Data 110 C'!B22</f>
        <v>119.905</v>
      </c>
      <c r="C21" s="98">
        <f>IF($C$4=Database!$A$2,
_xlfn.FORECAST.LINEAR(B21,
INDEX('DS2025'!$B$5:$B$15,MATCH(B21,'DS2025'!$A$5:$A$15,1)):
INDEX('DS2025'!$B$5:$B$15,MATCH(B21,'DS2025'!$A$5:$A$15,1)+1),
INDEX('DS2025'!$A$5:$A$15,MATCH(B21,'DS2025'!$A$5:$A$15,1)):
INDEX('DS2025'!$A$5:$A$15,MATCH(B21,'DS2025'!$A$5:$A$15,1)+1)),
IF($C$4=Database!$A$3,
_xlfn.FORECAST.LINEAR(B21,
INDEX('DS2025'!$E$5:$E$15,MATCH(B21,'DS2025'!$D$5:$D$15,1)):
INDEX('DS2025'!$E$5:$E$15,MATCH(B21,'DS2025'!$D$5:$D$15,1)+1),
INDEX('DS2025'!$D$5:$D$15,MATCH(B21,'DS2025'!$D$5:$D$15,1)):
INDEX('DS2025'!$D$5:$D$15,MATCH(B21,'DS2025'!$D$5:$D$15,1)+1)),
IF($C$4=Database!$A$4,
_xlfn.FORECAST.LINEAR(B21,
INDEX('DS2025'!$H$5:$H$15,MATCH(B21,'DS2025'!$G$5:$G$15,1)):
INDEX('DS2025'!$H$5:$H$15,MATCH(B21,'DS2025'!$G$5:$G$15,1)+1),
INDEX('DS2025'!$G$5:$G$15,MATCH(B21,'DS2025'!$G$5:$G$15,1)):
INDEX('DS2025'!$G$5:$G$15,MATCH(B21,'DS2025'!$G$5:$G$15,1)+1)),
IF($C$4=Database!$A$5,
_xlfn.FORECAST.LINEAR(B21,
INDEX('DS2025'!$K$5:$K$15,MATCH(B21,'DS2025'!$J$5:$J$15,1)):
INDEX('DS2025'!$K$5:$K$15,MATCH(B21,'DS2025'!$J$5:$J$15,1)+1),
INDEX('DS2025'!$J$5:$J$15,MATCH(B21,'DS2025'!$J$5:$J$15,1)):
INDEX('DS2025'!$J$5:$J$15,MATCH(B21,'DS2025'!$J$5:$J$15,1)+1)),
IF($C$4=Database!$A$6,
_xlfn.FORECAST.LINEAR(B21,
INDEX('DS2025'!$N$5:$N$15,MATCH(B21,'DS2025'!$M$5:$M$15,1)):
INDEX('DS2025'!$N$5:$N$15,MATCH(B21,'DS2025'!$M$5:$M$15,1)+1),
INDEX('DS2025'!$M$5:$M$15,MATCH(B21,'DS2025'!$M$5:$M$15,1)):
INDEX('DS2025'!$M$5:$M$15,MATCH(B21,'DS2025'!$M$5:$M$15,1)+1)),
IF($C$4=Database!$A$7,
_xlfn.FORECAST.LINEAR(B21,
INDEX('DS2025'!$Q$5:$Q$15,MATCH(B21,'DS2025'!$P$5:$P$15,1)):
INDEX('DS2025'!$Q$5:$Q$15,MATCH(B21,'DS2025'!$P$5:$P$15,1)+1),
INDEX('DS2025'!$P$5:$P$15,MATCH(B21,'DS2025'!$P$5:$P$15,1)):
INDEX('DS2025'!$P$5:$P$15,MATCH(B21,'DS2025'!$P$5:$P$15,1)+1)),
IF($C$4=Database!$A$8,
_xlfn.FORECAST.LINEAR(B21,
INDEX('DS2025'!$T$5:$T$15,MATCH(B21,'DS2025'!$S$5:$S$15,1)):
INDEX('DS2025'!$T$5:$T$15,MATCH(B21,'DS2025'!$S$5:$S$15,1)+1),
INDEX('DS2025'!$S$5:$S$15,MATCH(B21,'DS2025'!$S$5:$S$15,1)):
INDEX('DS2025'!$S$5:$S$15,MATCH(B21,'DS2025'!$S$5:$S$15,1)+1)),
IF($C$4=Database!$A$9,
_xlfn.FORECAST.LINEAR(B21,
INDEX('DS2025'!$W$5:$W$15,MATCH(B21,'DS2025'!$V$5:$V$15,1)):
INDEX('DS2025'!$W$5:$W$15,MATCH(B21,'DS2025'!$V$5:$V$15,1)+1),
INDEX('DS2025'!$V$5:$V$15,MATCH(B21,'DS2025'!$V$5:$V$15,1)):
INDEX('DS2025'!$V$5:$V$15,MATCH(B21,'DS2025'!$V$5:$V$15,1)+1)),
IF($C$4=Database!$A$10,
_xlfn.FORECAST.LINEAR(B21,
INDEX('DS2025'!$Z$5:$Z$15,MATCH(B21,'DS2025'!$Y$5:$Y$15,1)):
INDEX('DS2025'!$Z$5:$Z$15,MATCH(B21,'DS2025'!$Y$5:$Y$15,1)+1),
INDEX('DS2025'!$Y$5:$Y$15,MATCH(B21,'DS2025'!$Y$5:$Y$15,1)):
INDEX('DS2025'!$Y$5:$Y$15,MATCH(B21,'DS2025'!$Y$5:$Y$15,1)+1)),
IF($C$4=Database!$A$11,
_xlfn.FORECAST.LINEAR(
B21,
INDEX('DS2025'!$B$21:$B$35,MATCH(B21,'DS2025'!$A$21:$A$35,1)):
INDEX('DS2025'!$B$21:$B$35,MATCH(B21,'DS2025'!$A$21:$A$35,1)+1),
INDEX('DS2025'!$A$21:$A$35,MATCH(B21,'DS2025'!$A$21:$A$35,1)):
INDEX('DS2025'!$A$21:$A$35,MATCH(B21,'DS2025'!$A$21:$A$35,1)+1)),
IF($C$4=Database!$A$12,
_xlfn.FORECAST.LINEAR(
B21,
INDEX('DS2025'!$E$21:$E$35,MATCH(B21,'DS2025'!$D$21:$D$35,1)):
INDEX('DS2025'!$E$21:$E$35,MATCH(B21,'DS2025'!$D$21:$D$35,1)+1),
INDEX('DS2025'!$D$21:$D$35,MATCH(B21,'DS2025'!$D$21:$D$35,1)):
INDEX('DS2025'!$D$21:$D$35,MATCH(B21,'DS2025'!$D$21:$D$35,1)+1)),
IF($C$4=Database!$A$13,
_xlfn.FORECAST.LINEAR(
B21,
INDEX('DS2025'!$H$21:$H$35,MATCH(B21,'DS2025'!$G$21:$G$35,1)):
INDEX('DS2025'!$H$21:$H$35,MATCH(B21,'DS2025'!$G$21:$G$35,1)+1),
INDEX('DS2025'!$G$21:$G$35,MATCH(B21,'DS2025'!$G$21:$G$35,1)):
INDEX('DS2025'!$G$21:$G$35,MATCH(B21,'DS2025'!$G$21:$G$35,1)+1)),
IF($C$4=Database!$A$14,
_xlfn.FORECAST.LINEAR(
B21,
INDEX('DS2025'!$K$21:$K$35,MATCH(B21,'DS2025'!$J$21:$J$35,1)):
INDEX('DS2025'!$K$21:$K$35,MATCH(B21,'DS2025'!$J$21:$J$35,1)+1),
INDEX('DS2025'!$J$21:$J$35,MATCH(B21,'DS2025'!$J$21:$J$35,1)):
INDEX('DS2025'!$J$21:$J$35,MATCH(B21,'DS2025'!$J$21:$J$35,1)+1)),
IF($C$4=Database!$A$15,
_xlfn.FORECAST.LINEAR(
B21,
INDEX('DS2025'!$N$21:$N$35,MATCH(B21,'DS2025'!$M$21:$M$35,1)):
INDEX('DS2025'!$N$21:$N$35,MATCH(B21,'DS2025'!$M$21:$M$35,1)+1),
INDEX('DS2025'!$M$21:$M$35,MATCH(B21,'DS2025'!$M$21:$M$35,1)):
INDEX('DS2025'!$M$21:$M$35,MATCH(B21,'DS2025'!$M$21:$M$35,1)+1)),
IF($C$4=Database!$A$16,
_xlfn.FORECAST.LINEAR(
B21,
INDEX('DS2025'!$Q$21:$Q$35,MATCH(B21,'DS2025'!$P$21:$P$35,1)):
INDEX('DS2025'!$Q$21:$Q$35,MATCH(B21,'DS2025'!$P$21:$P$35,1)+1),
INDEX('DS2025'!$P$21:$P$35,MATCH(B21,'DS2025'!$P$21:$P$35,1)):
INDEX('DS2025'!$P$21:$P$35,MATCH(B21,'DS2025'!$P$21:$P$35,1)+1)),
IF($C$4=Database!$A$17,
_xlfn.FORECAST.LINEAR(
B21,
INDEX('DS2025'!$T$21:$T$35,MATCH(B21,'DS2025'!$S$21:$S$35,1)):
INDEX('DS2025'!$T$21:$T$35,MATCH(B21,'DS2025'!$S$21:$S$35,1)+1),
INDEX('DS2025'!$S$21:$S$35,MATCH(B21,'DS2025'!$S$21:$S$35,1)):
INDEX('DS2025'!$S$21:$S$35,MATCH(B21,'DS2025'!$S$21:$S$35,1)+1)),
IF($C$4=Database!$A$18,
_xlfn.FORECAST.LINEAR(
B21,
INDEX('DS2025'!$W$21:$W$35,MATCH(B21,'DS2025'!$V$21:$V$35,1)):
INDEX('DS2025'!$W$21:$W$35,MATCH(B21,'DS2025'!$V$21:$V$35,1)+1),
INDEX('DS2025'!$V$21:$V$35,MATCH(B21,'DS2025'!$V$21:$V$35,1)):
INDEX('DS2025'!$V$21:$V$35,MATCH(B21,'DS2025'!$V$21:$V$35,1)+1)),
IF($C$4=Database!$A$19,
_xlfn.FORECAST.LINEAR(
B21,
INDEX('DS2025'!$Z$21:$Z$35,MATCH(B21,'DS2025'!$Y$21:$Y$35,1)):
INDEX('DS2025'!$Z$21:$Z$35,MATCH(B21,'DS2025'!$Y$21:$Y$35,1)+1),
INDEX('DS2025'!$Y$21:$Y$35,MATCH(B21,'DS2025'!$Y$21:$Y$35,1)):
INDEX('DS2025'!$Y$21:$Y$35,MATCH(B21,'DS2025'!$Y$21:$Y$35,1)+1)),
IF($C$4=Database!$A$20,
_xlfn.FORECAST.LINEAR(
B21,
INDEX('DS2025'!$AC$21:$AC$35,MATCH(B21,'DS2025'!$AB$21:$AB$35,1)):
INDEX('DS2025'!$AC$21:$AC$35,MATCH(B21,'DS2025'!$AB$21:$AB$35,1)+1),
INDEX('DS2025'!$AB$21:$AB$35,MATCH(B21,'DS2025'!$AB$21:$AB$35,1)):
INDEX('DS2025'!$AB$21:$AB$35,MATCH(B21,'DS2025'!$AB$21:$AB$35,1)+1))
)))))))))))))))))))</f>
        <v>-0.36134493101379722</v>
      </c>
      <c r="D21" s="98">
        <f t="shared" si="0"/>
        <v>119.5436550689862</v>
      </c>
      <c r="E21" s="98">
        <f>'Data 110 C'!C22</f>
        <v>121.035</v>
      </c>
      <c r="F21" s="98">
        <f>IF($F$4=Database!$A$2,
_xlfn.FORECAST.LINEAR(E21,
INDEX('DS2025'!$B$5:$B$15,MATCH(E21,'DS2025'!$A$5:$A$15,1)):
INDEX('DS2025'!$B$5:$B$15,MATCH(E21,'DS2025'!$A$5:$A$15,1)+1),
INDEX('DS2025'!$A$5:$A$15,MATCH(E21,'DS2025'!$A$5:$A$15,1)):
INDEX('DS2025'!$A$5:$A$15,MATCH(E21,'DS2025'!$A$5:$A$15,1)+1)),
IF($F$4=Database!$A$3,
_xlfn.FORECAST.LINEAR(E21,
INDEX('DS2025'!$E$5:$E$15,MATCH(E21,'DS2025'!$D$5:$D$15,1)):
INDEX('DS2025'!$E$5:$E$15,MATCH(E21,'DS2025'!$D$5:$D$15,1)+1),
INDEX('DS2025'!$D$5:$D$15,MATCH(E21,'DS2025'!$D$5:$D$15,1)):
INDEX('DS2025'!$D$5:$D$15,MATCH(E21,'DS2025'!$D$5:$D$15,1)+1)),
IF($F$4=Database!$A$4,
_xlfn.FORECAST.LINEAR(E21,
INDEX('DS2025'!$H$5:$H$15,MATCH(E21,'DS2025'!$G$5:$G$15,1)):
INDEX('DS2025'!$H$5:$H$15,MATCH(E21,'DS2025'!$G$5:$G$15,1)+1),
INDEX('DS2025'!$G$5:$G$15,MATCH(E21,'DS2025'!$G$5:$G$15,1)):
INDEX('DS2025'!$G$5:$G$15,MATCH(E21,'DS2025'!$G$5:$G$15,1)+1)),
IF($F$4=Database!$A$5,
_xlfn.FORECAST.LINEAR(E21,
INDEX('DS2025'!$K$5:$K$15,MATCH(E21,'DS2025'!$J$5:$J$15,1)):
INDEX('DS2025'!$K$5:$K$15,MATCH(E21,'DS2025'!$J$5:$J$15,1)+1),
INDEX('DS2025'!$J$5:$J$15,MATCH(E21,'DS2025'!$J$5:$J$15,1)):
INDEX('DS2025'!$J$5:$J$15,MATCH(E21,'DS2025'!$J$5:$J$15,1)+1)),
IF($F$4=Database!$A$6,
_xlfn.FORECAST.LINEAR(E21,
INDEX('DS2025'!$N$5:$N$15,MATCH(E21,'DS2025'!$M$5:$M$15,1)):
INDEX('DS2025'!$N$5:$N$15,MATCH(E21,'DS2025'!$M$5:$M$15,1)+1),
INDEX('DS2025'!$M$5:$M$15,MATCH(E21,'DS2025'!$M$5:$M$15,1)):
INDEX('DS2025'!$M$5:$M$15,MATCH(E21,'DS2025'!$M$5:$M$15,1)+1)),
IF($F$4=Database!$A$7,
_xlfn.FORECAST.LINEAR(E21,
INDEX('DS2025'!$Q$5:$Q$15,MATCH(E21,'DS2025'!$P$5:$P$15,1)):
INDEX('DS2025'!$Q$5:$Q$15,MATCH(E21,'DS2025'!$P$5:$P$15,1)+1),
INDEX('DS2025'!$P$5:$P$15,MATCH(E21,'DS2025'!$P$5:$P$15,1)):
INDEX('DS2025'!$P$5:$P$15,MATCH(E21,'DS2025'!$P$5:$P$15,1)+1)),
IF($F$4=Database!$A$8,
_xlfn.FORECAST.LINEAR(E21,
INDEX('DS2025'!$T$5:$T$15,MATCH(E21,'DS2025'!$S$5:$S$15,1)):
INDEX('DS2025'!$T$5:$T$15,MATCH(E21,'DS2025'!$S$5:$S$15,1)+1),
INDEX('DS2025'!$S$5:$S$15,MATCH(E21,'DS2025'!$S$5:$S$15,1)):
INDEX('DS2025'!$S$5:$S$15,MATCH(E21,'DS2025'!$S$5:$S$15,1)+1)),
IF($F$4=Database!$A$9,
_xlfn.FORECAST.LINEAR(E21,
INDEX('DS2025'!$W$5:$W$15,MATCH(E21,'DS2025'!$V$5:$V$15,1)):
INDEX('DS2025'!$W$5:$W$15,MATCH(E21,'DS2025'!$V$5:$V$15,1)+1),
INDEX('DS2025'!$V$5:$V$15,MATCH(E21,'DS2025'!$V$5:$V$15,1)):
INDEX('DS2025'!$V$5:$V$15,MATCH(E21,'DS2025'!$V$5:$V$15,1)+1)),
IF($F$4=Database!$A$10,
_xlfn.FORECAST.LINEAR(E21,
INDEX('DS2025'!$Z$5:$Z$15,MATCH(E21,'DS2025'!$Y$5:$Y$15,1)):
INDEX('DS2025'!$Z$5:$Z$15,MATCH(E21,'DS2025'!$Y$5:$Y$15,1)+1),
INDEX('DS2025'!$Y$5:$Y$15,MATCH(E21,'DS2025'!$Y$5:$Y$15,1)):
INDEX('DS2025'!$Y$5:$Y$15,MATCH(E21,'DS2025'!$Y$5:$Y$15,1)+1)),
IF($F$4=Database!$A$11,
_xlfn.FORECAST.LINEAR(
E21,
INDEX('DS2025'!$B$21:$B$35,MATCH(E21,'DS2025'!$A$21:$A$35,1)):
INDEX('DS2025'!$B$21:$B$35,MATCH(E21,'DS2025'!$A$21:$A$35,1)+1),
INDEX('DS2025'!$A$21:$A$35,MATCH(E21,'DS2025'!$A$21:$A$35,1)):
INDEX('DS2025'!$A$21:$A$35,MATCH(E21,'DS2025'!$A$21:$A$35,1)+1)),
IF($F$4=Database!$A$12,
_xlfn.FORECAST.LINEAR(
E21,
INDEX('DS2025'!$E$21:$E$35,MATCH(E21,'DS2025'!$D$21:$D$35,1)):
INDEX('DS2025'!$E$21:$E$35,MATCH(E21,'DS2025'!$D$21:$D$35,1)+1),
INDEX('DS2025'!$D$21:$D$35,MATCH(E21,'DS2025'!$D$21:$D$35,1)):
INDEX('DS2025'!$D$21:$D$35,MATCH(E21,'DS2025'!$D$21:$D$35,1)+1)),
IF($F$4=Database!$A$13,
_xlfn.FORECAST.LINEAR(
E21,
INDEX('DS2025'!$H$21:$H$35,MATCH(E21,'DS2025'!$G$21:$G$35,1)):
INDEX('DS2025'!$H$21:$H$35,MATCH(E21,'DS2025'!$G$21:$G$35,1)+1),
INDEX('DS2025'!$G$21:$G$35,MATCH(E21,'DS2025'!$G$21:$G$35,1)):
INDEX('DS2025'!$G$21:$G$35,MATCH(E21,'DS2025'!$G$21:$G$35,1)+1)),
IF($F$4=Database!$A$14,
_xlfn.FORECAST.LINEAR(
E21,
INDEX('DS2025'!$K$21:$K$35,MATCH(E21,'DS2025'!$J$21:$J$35,1)):
INDEX('DS2025'!$K$21:$K$35,MATCH(E21,'DS2025'!$J$21:$J$35,1)+1),
INDEX('DS2025'!$J$21:$J$35,MATCH(E21,'DS2025'!$J$21:$J$35,1)):
INDEX('DS2025'!$J$21:$J$35,MATCH(E21,'DS2025'!$J$21:$J$35,1)+1)),
IF($F$4=Database!$A$15,
_xlfn.FORECAST.LINEAR(
E21,
INDEX('DS2025'!$N$21:$N$35,MATCH(E21,'DS2025'!$M$21:$M$35,1)):
INDEX('DS2025'!$N$21:$N$35,MATCH(E21,'DS2025'!$M$21:$M$35,1)+1),
INDEX('DS2025'!$M$21:$M$35,MATCH(E21,'DS2025'!$M$21:$M$35,1)):
INDEX('DS2025'!$M$21:$M$35,MATCH(E21,'DS2025'!$M$21:$M$35,1)+1)),
IF($F$4=Database!$A$16,
_xlfn.FORECAST.LINEAR(
E21,
INDEX('DS2025'!$Q$21:$Q$35,MATCH(E21,'DS2025'!$P$21:$P$35,1)):
INDEX('DS2025'!$Q$21:$Q$35,MATCH(E21,'DS2025'!$P$21:$P$35,1)+1),
INDEX('DS2025'!$P$21:$P$35,MATCH(E21,'DS2025'!$P$21:$P$35,1)):
INDEX('DS2025'!$P$21:$P$35,MATCH(E21,'DS2025'!$P$21:$P$35,1)+1)),
IF($F$4=Database!$A$17,
_xlfn.FORECAST.LINEAR(
E21,
INDEX('DS2025'!$T$21:$T$35,MATCH(E21,'DS2025'!$S$21:$S$35,1)):
INDEX('DS2025'!$T$21:$T$35,MATCH(E21,'DS2025'!$S$21:$S$35,1)+1),
INDEX('DS2025'!$S$21:$S$35,MATCH(E21,'DS2025'!$S$21:$S$35,1)):
INDEX('DS2025'!$S$21:$S$35,MATCH(E21,'DS2025'!$S$21:$S$35,1)+1)),
IF($F$4=Database!$A$18,
_xlfn.FORECAST.LINEAR(
E21,
INDEX('DS2025'!$W$21:$W$35,MATCH(E21,'DS2025'!$V$21:$V$35,1)):
INDEX('DS2025'!$W$21:$W$35,MATCH(E21,'DS2025'!$V$21:$V$35,1)+1),
INDEX('DS2025'!$V$21:$V$35,MATCH(E21,'DS2025'!$V$21:$V$35,1)):
INDEX('DS2025'!$V$21:$V$35,MATCH(E21,'DS2025'!$V$21:$V$35,1)+1)),
IF($F$4=Database!$A$19,
_xlfn.FORECAST.LINEAR(
E21,
INDEX('DS2025'!$Z$21:$Z$35,MATCH(E21,'DS2025'!$Y$21:$Y$35,1)):
INDEX('DS2025'!$Z$21:$Z$35,MATCH(E21,'DS2025'!$Y$21:$Y$35,1)+1),
INDEX('DS2025'!$Y$21:$Y$35,MATCH(E21,'DS2025'!$Y$21:$Y$35,1)):
INDEX('DS2025'!$Y$21:$Y$35,MATCH(E21,'DS2025'!$Y$21:$Y$35,1)+1)),
IF($F$4=Database!$A$20,
_xlfn.FORECAST.LINEAR(
E21,
INDEX('DS2025'!$AC$21:$AC$35,MATCH(E21,'DS2025'!$AB$21:$AB$35,1)):
INDEX('DS2025'!$AC$21:$AC$35,MATCH(E21,'DS2025'!$AB$21:$AB$35,1)+1),
INDEX('DS2025'!$AB$21:$AB$35,MATCH(E21,'DS2025'!$AB$21:$AB$35,1)):
INDEX('DS2025'!$AB$21:$AB$35,MATCH(E21,'DS2025'!$AB$21:$AB$35,1)+1))
)))))))))))))))))))</f>
        <v>-0.36148050389922015</v>
      </c>
      <c r="G21" s="98">
        <f t="shared" si="1"/>
        <v>120.67351949610078</v>
      </c>
      <c r="H21" s="98">
        <f>'Data 110 C'!D22</f>
        <v>119.53</v>
      </c>
      <c r="I21" s="98">
        <f>IF($I$4=Database!$A$2,
_xlfn.FORECAST.LINEAR(H21,
INDEX('DS2025'!$B$5:$B$15,MATCH(H21,'DS2025'!$A$5:$A$15,1)):
INDEX('DS2025'!$B$5:$B$15,MATCH(H21,'DS2025'!$A$5:$A$15,1)+1),
INDEX('DS2025'!$A$5:$A$15,MATCH(H21,'DS2025'!$A$5:$A$15,1)):
INDEX('DS2025'!$A$5:$A$15,MATCH(H21,'DS2025'!$A$5:$A$15,1)+1)),
IF($I$4=Database!$A$3,
_xlfn.FORECAST.LINEAR(H21,
INDEX('DS2025'!$E$5:$E$15,MATCH(H21,'DS2025'!$D$5:$D$15,1)):
INDEX('DS2025'!$E$5:$E$15,MATCH(H21,'DS2025'!$D$5:$D$15,1)+1),
INDEX('DS2025'!$D$5:$D$15,MATCH(H21,'DS2025'!$D$5:$D$15,1)):
INDEX('DS2025'!$D$5:$D$15,MATCH(H21,'DS2025'!$D$5:$D$15,1)+1)),
IF($I$4=Database!$A$4,
_xlfn.FORECAST.LINEAR(H21,
INDEX('DS2025'!$H$5:$H$15,MATCH(H21,'DS2025'!$G$5:$G$15,1)):
INDEX('DS2025'!$H$5:$H$15,MATCH(H21,'DS2025'!$G$5:$G$15,1)+1),
INDEX('DS2025'!$G$5:$G$15,MATCH(H21,'DS2025'!$G$5:$G$15,1)):
INDEX('DS2025'!$G$5:$G$15,MATCH(H21,'DS2025'!$G$5:$G$15,1)+1)),
IF($I$4=Database!$A$5,
_xlfn.FORECAST.LINEAR(H21,
INDEX('DS2025'!$K$5:$K$15,MATCH(H21,'DS2025'!$J$5:$J$15,1)):
INDEX('DS2025'!$K$5:$K$15,MATCH(H21,'DS2025'!$J$5:$J$15,1)+1),
INDEX('DS2025'!$J$5:$J$15,MATCH(H21,'DS2025'!$J$5:$J$15,1)):
INDEX('DS2025'!$J$5:$J$15,MATCH(H21,'DS2025'!$J$5:$J$15,1)+1)),
IF($I$4=Database!$A$6,
_xlfn.FORECAST.LINEAR(H21,
INDEX('DS2025'!$N$5:$N$15,MATCH(H21,'DS2025'!$M$5:$M$15,1)):
INDEX('DS2025'!$N$5:$N$15,MATCH(H21,'DS2025'!$M$5:$M$15,1)+1),
INDEX('DS2025'!$M$5:$M$15,MATCH(H21,'DS2025'!$M$5:$M$15,1)):
INDEX('DS2025'!$M$5:$M$15,MATCH(H21,'DS2025'!$M$5:$M$15,1)+1)),
IF($I$4=Database!$A$7,
_xlfn.FORECAST.LINEAR(H21,
INDEX('DS2025'!$Q$5:$Q$15,MATCH(H21,'DS2025'!$P$5:$P$15,1)):
INDEX('DS2025'!$Q$5:$Q$15,MATCH(H21,'DS2025'!$P$5:$P$15,1)+1),
INDEX('DS2025'!$P$5:$P$15,MATCH(H21,'DS2025'!$P$5:$P$15,1)):
INDEX('DS2025'!$P$5:$P$15,MATCH(H21,'DS2025'!$P$5:$P$15,1)+1)),
IF($I$4=Database!$A$8,
_xlfn.FORECAST.LINEAR(H21,
INDEX('DS2025'!$T$5:$T$15,MATCH(H21,'DS2025'!$S$5:$S$15,1)):
INDEX('DS2025'!$T$5:$T$15,MATCH(H21,'DS2025'!$S$5:$S$15,1)+1),
INDEX('DS2025'!$S$5:$S$15,MATCH(H21,'DS2025'!$S$5:$S$15,1)):
INDEX('DS2025'!$S$5:$S$15,MATCH(H21,'DS2025'!$S$5:$S$15,1)+1)),
IF($I$4=Database!$A$9,
_xlfn.FORECAST.LINEAR(H21,
INDEX('DS2025'!$W$5:$W$15,MATCH(H21,'DS2025'!$V$5:$V$15,1)):
INDEX('DS2025'!$W$5:$W$15,MATCH(H21,'DS2025'!$V$5:$V$15,1)+1),
INDEX('DS2025'!$V$5:$V$15,MATCH(H21,'DS2025'!$V$5:$V$15,1)):
INDEX('DS2025'!$V$5:$V$15,MATCH(H21,'DS2025'!$V$5:$V$15,1)+1)),
IF($I$4=Database!$A$10,
_xlfn.FORECAST.LINEAR(H21,
INDEX('DS2025'!$Z$5:$Z$15,MATCH(H21,'DS2025'!$Y$5:$Y$15,1)):
INDEX('DS2025'!$Z$5:$Z$15,MATCH(H21,'DS2025'!$Y$5:$Y$15,1)+1),
INDEX('DS2025'!$Y$5:$Y$15,MATCH(H21,'DS2025'!$Y$5:$Y$15,1)):
INDEX('DS2025'!$Y$5:$Y$15,MATCH(H21,'DS2025'!$Y$5:$Y$15,1)+1)),
IF($I$4=Database!$A$11,
_xlfn.FORECAST.LINEAR(
H21,
INDEX('DS2025'!$B$21:$B$35,MATCH(H21,'DS2025'!$A$21:$A$35,1)):
INDEX('DS2025'!$B$21:$B$35,MATCH(H21,'DS2025'!$A$21:$A$35,1)+1),
INDEX('DS2025'!$A$21:$A$35,MATCH(H21,'DS2025'!$A$21:$A$35,1)):
INDEX('DS2025'!$A$21:$A$35,MATCH(H21,'DS2025'!$A$21:$A$35,1)+1)),
IF($I$4=Database!$A$12,
_xlfn.FORECAST.LINEAR(
H21,
INDEX('DS2025'!$E$21:$E$35,MATCH(H21,'DS2025'!$D$21:$D$35,1)):
INDEX('DS2025'!$E$21:$E$35,MATCH(H21,'DS2025'!$D$21:$D$35,1)+1),
INDEX('DS2025'!$D$21:$D$35,MATCH(H21,'DS2025'!$D$21:$D$35,1)):
INDEX('DS2025'!$D$21:$D$35,MATCH(H21,'DS2025'!$D$21:$D$35,1)+1)),
IF($I$4=Database!$A$13,
_xlfn.FORECAST.LINEAR(
H21,
INDEX('DS2025'!$H$21:$H$35,MATCH(H21,'DS2025'!$G$21:$G$35,1)):
INDEX('DS2025'!$H$21:$H$35,MATCH(H21,'DS2025'!$G$21:$G$35,1)+1),
INDEX('DS2025'!$G$21:$G$35,MATCH(H21,'DS2025'!$G$21:$G$35,1)):
INDEX('DS2025'!$G$21:$G$35,MATCH(H21,'DS2025'!$G$21:$G$35,1)+1)),
IF($I$4=Database!$A$14,
_xlfn.FORECAST.LINEAR(
H21,
INDEX('DS2025'!$K$21:$K$35,MATCH(H21,'DS2025'!$J$21:$J$35,1)):
INDEX('DS2025'!$K$21:$K$35,MATCH(H21,'DS2025'!$J$21:$J$35,1)+1),
INDEX('DS2025'!$J$21:$J$35,MATCH(H21,'DS2025'!$J$21:$J$35,1)):
INDEX('DS2025'!$J$21:$J$35,MATCH(H21,'DS2025'!$J$21:$J$35,1)+1)),
IF($I$4=Database!$A$15,
_xlfn.FORECAST.LINEAR(
H21,
INDEX('DS2025'!$N$21:$N$35,MATCH(H21,'DS2025'!$M$21:$M$35,1)):
INDEX('DS2025'!$N$21:$N$35,MATCH(H21,'DS2025'!$M$21:$M$35,1)+1),
INDEX('DS2025'!$M$21:$M$35,MATCH(H21,'DS2025'!$M$21:$M$35,1)):
INDEX('DS2025'!$M$21:$M$35,MATCH(H21,'DS2025'!$M$21:$M$35,1)+1)),
IF($I$4=Database!$A$16,
_xlfn.FORECAST.LINEAR(
H21,
INDEX('DS2025'!$Q$21:$Q$35,MATCH(H21,'DS2025'!$P$21:$P$35,1)):
INDEX('DS2025'!$Q$21:$Q$35,MATCH(H21,'DS2025'!$P$21:$P$35,1)+1),
INDEX('DS2025'!$P$21:$P$35,MATCH(H21,'DS2025'!$P$21:$P$35,1)):
INDEX('DS2025'!$P$21:$P$35,MATCH(H21,'DS2025'!$P$21:$P$35,1)+1)),
IF($I$4=Database!$A$17,
_xlfn.FORECAST.LINEAR(
H21,
INDEX('DS2025'!$T$21:$T$35,MATCH(H21,'DS2025'!$S$21:$S$35,1)):
INDEX('DS2025'!$T$21:$T$35,MATCH(H21,'DS2025'!$S$21:$S$35,1)+1),
INDEX('DS2025'!$S$21:$S$35,MATCH(H21,'DS2025'!$S$21:$S$35,1)):
INDEX('DS2025'!$S$21:$S$35,MATCH(H21,'DS2025'!$S$21:$S$35,1)+1)),
IF($I$4=Database!$A$18,
_xlfn.FORECAST.LINEAR(
H21,
INDEX('DS2025'!$W$21:$W$35,MATCH(H21,'DS2025'!$V$21:$V$35,1)):
INDEX('DS2025'!$W$21:$W$35,MATCH(H21,'DS2025'!$V$21:$V$35,1)+1),
INDEX('DS2025'!$V$21:$V$35,MATCH(H21,'DS2025'!$V$21:$V$35,1)):
INDEX('DS2025'!$V$21:$V$35,MATCH(H21,'DS2025'!$V$21:$V$35,1)+1)),
IF($I$4=Database!$A$19,
_xlfn.FORECAST.LINEAR(
H21,
INDEX('DS2025'!$Z$21:$Z$35,MATCH(H21,'DS2025'!$Y$21:$Y$35,1)):
INDEX('DS2025'!$Z$21:$Z$35,MATCH(H21,'DS2025'!$Y$21:$Y$35,1)+1),
INDEX('DS2025'!$Y$21:$Y$35,MATCH(H21,'DS2025'!$Y$21:$Y$35,1)):
INDEX('DS2025'!$Y$21:$Y$35,MATCH(H21,'DS2025'!$Y$21:$Y$35,1)+1)),
IF($I$4=Database!$A$20,
_xlfn.FORECAST.LINEAR(
H21,
INDEX('DS2025'!$AC$21:$AC$35,MATCH(H21,'DS2025'!$AB$21:$AB$35,1)):
INDEX('DS2025'!$AC$21:$AC$35,MATCH(H21,'DS2025'!$AB$21:$AB$35,1)+1),
INDEX('DS2025'!$AB$21:$AB$35,MATCH(H21,'DS2025'!$AB$21:$AB$35,1)):
INDEX('DS2025'!$AB$21:$AB$35,MATCH(H21,'DS2025'!$AB$21:$AB$35,1)+1))
)))))))))))))))))))</f>
        <v>-0.26217219097762356</v>
      </c>
      <c r="J21" s="98">
        <f t="shared" si="2"/>
        <v>119.26782780902238</v>
      </c>
      <c r="K21" s="98">
        <f>'Data 110 C'!E22</f>
        <v>120.089</v>
      </c>
      <c r="L21" s="98">
        <f>IF($L$4=Database!$A$2,
_xlfn.FORECAST.LINEAR(K21,
INDEX('DS2025'!$B$5:$B$15,MATCH(K21,'DS2025'!$A$5:$A$15,1)):
INDEX('DS2025'!$B$5:$B$15,MATCH(K21,'DS2025'!$A$5:$A$15,1)+1),
INDEX('DS2025'!$A$5:$A$15,MATCH(K21,'DS2025'!$A$5:$A$15,1)):
INDEX('DS2025'!$A$5:$A$15,MATCH(K21,'DS2025'!$A$5:$A$15,1)+1)),
IF($L$4=Database!$A$3,
_xlfn.FORECAST.LINEAR(K21,
INDEX('DS2025'!$E$5:$E$15,MATCH(K21,'DS2025'!$D$5:$D$15,1)):
INDEX('DS2025'!$E$5:$E$15,MATCH(K21,'DS2025'!$D$5:$D$15,1)+1),
INDEX('DS2025'!$D$5:$D$15,MATCH(K21,'DS2025'!$D$5:$D$15,1)):
INDEX('DS2025'!$D$5:$D$15,MATCH(K21,'DS2025'!$D$5:$D$15,1)+1)),
IF($L$4=Database!$A$4,
_xlfn.FORECAST.LINEAR(K21,
INDEX('DS2025'!$H$5:$H$15,MATCH(K21,'DS2025'!$G$5:$G$15,1)):
INDEX('DS2025'!$H$5:$H$15,MATCH(K21,'DS2025'!$G$5:$G$15,1)+1),
INDEX('DS2025'!$G$5:$G$15,MATCH(K21,'DS2025'!$G$5:$G$15,1)):
INDEX('DS2025'!$G$5:$G$15,MATCH(K21,'DS2025'!$G$5:$G$15,1)+1)),
IF($L$4=Database!$A$5,
_xlfn.FORECAST.LINEAR(K21,
INDEX('DS2025'!$K$5:$K$15,MATCH(K21,'DS2025'!$J$5:$J$15,1)):
INDEX('DS2025'!$K$5:$K$15,MATCH(K21,'DS2025'!$J$5:$J$15,1)+1),
INDEX('DS2025'!$J$5:$J$15,MATCH(K21,'DS2025'!$J$5:$J$15,1)):
INDEX('DS2025'!$J$5:$J$15,MATCH(K21,'DS2025'!$J$5:$J$15,1)+1)),
IF($L$4=Database!$A$6,
_xlfn.FORECAST.LINEAR(K21,
INDEX('DS2025'!$N$5:$N$15,MATCH(K21,'DS2025'!$M$5:$M$15,1)):
INDEX('DS2025'!$N$5:$N$15,MATCH(K21,'DS2025'!$M$5:$M$15,1)+1),
INDEX('DS2025'!$M$5:$M$15,MATCH(K21,'DS2025'!$M$5:$M$15,1)):
INDEX('DS2025'!$M$5:$M$15,MATCH(K21,'DS2025'!$M$5:$M$15,1)+1)),
IF($L$4=Database!$A$7,
_xlfn.FORECAST.LINEAR(K21,
INDEX('DS2025'!$Q$5:$Q$15,MATCH(K21,'DS2025'!$P$5:$P$15,1)):
INDEX('DS2025'!$Q$5:$Q$15,MATCH(K21,'DS2025'!$P$5:$P$15,1)+1),
INDEX('DS2025'!$P$5:$P$15,MATCH(K21,'DS2025'!$P$5:$P$15,1)):
INDEX('DS2025'!$P$5:$P$15,MATCH(K21,'DS2025'!$P$5:$P$15,1)+1)),
IF($L$4=Database!$A$8,
_xlfn.FORECAST.LINEAR(K21,
INDEX('DS2025'!$T$5:$T$15,MATCH(K21,'DS2025'!$S$5:$S$15,1)):
INDEX('DS2025'!$T$5:$T$15,MATCH(K21,'DS2025'!$S$5:$S$15,1)+1),
INDEX('DS2025'!$S$5:$S$15,MATCH(K21,'DS2025'!$S$5:$S$15,1)):
INDEX('DS2025'!$S$5:$S$15,MATCH(K21,'DS2025'!$S$5:$S$15,1)+1)),
IF($L$4=Database!$A$9,
_xlfn.FORECAST.LINEAR(K21,
INDEX('DS2025'!$W$5:$W$15,MATCH(K21,'DS2025'!$V$5:$V$15,1)):
INDEX('DS2025'!$W$5:$W$15,MATCH(K21,'DS2025'!$V$5:$V$15,1)+1),
INDEX('DS2025'!$V$5:$V$15,MATCH(K21,'DS2025'!$V$5:$V$15,1)):
INDEX('DS2025'!$V$5:$V$15,MATCH(K21,'DS2025'!$V$5:$V$15,1)+1)),
IF($L$4=Database!$A$10,
_xlfn.FORECAST.LINEAR(K21,
INDEX('DS2025'!$Z$5:$Z$15,MATCH(K21,'DS2025'!$Y$5:$Y$15,1)):
INDEX('DS2025'!$Z$5:$Z$15,MATCH(K21,'DS2025'!$Y$5:$Y$15,1)+1),
INDEX('DS2025'!$Y$5:$Y$15,MATCH(K21,'DS2025'!$Y$5:$Y$15,1)):
INDEX('DS2025'!$Y$5:$Y$15,MATCH(K21,'DS2025'!$Y$5:$Y$15,1)+1)),
IF($L$4=Database!$A$11,
_xlfn.FORECAST.LINEAR(
K21,
INDEX('DS2025'!$B$21:$B$35,MATCH(K21,'DS2025'!$A$21:$A$35,1)):
INDEX('DS2025'!$B$21:$B$35,MATCH(K21,'DS2025'!$A$21:$A$35,1)+1),
INDEX('DS2025'!$A$21:$A$35,MATCH(K21,'DS2025'!$A$21:$A$35,1)):
INDEX('DS2025'!$A$21:$A$35,MATCH(K21,'DS2025'!$A$21:$A$35,1)+1)),
IF($L$4=Database!$A$12,
_xlfn.FORECAST.LINEAR(
K21,
INDEX('DS2025'!$E$21:$E$35,MATCH(K21,'DS2025'!$D$21:$D$35,1)):
INDEX('DS2025'!$E$21:$E$35,MATCH(K21,'DS2025'!$D$21:$D$35,1)+1),
INDEX('DS2025'!$D$21:$D$35,MATCH(K21,'DS2025'!$D$21:$D$35,1)):
INDEX('DS2025'!$D$21:$D$35,MATCH(K21,'DS2025'!$D$21:$D$35,1)+1)),
IF($L$4=Database!$A$13,
_xlfn.FORECAST.LINEAR(
K21,
INDEX('DS2025'!$H$21:$H$35,MATCH(K21,'DS2025'!$G$21:$G$35,1)):
INDEX('DS2025'!$H$21:$H$35,MATCH(K21,'DS2025'!$G$21:$G$35,1)+1),
INDEX('DS2025'!$G$21:$G$35,MATCH(K21,'DS2025'!$G$21:$G$35,1)):
INDEX('DS2025'!$G$21:$G$35,MATCH(K21,'DS2025'!$G$21:$G$35,1)+1)),
IF($L$4=Database!$A$14,
_xlfn.FORECAST.LINEAR(
K21,
INDEX('DS2025'!$K$21:$K$35,MATCH(K21,'DS2025'!$J$21:$J$35,1)):
INDEX('DS2025'!$K$21:$K$35,MATCH(K21,'DS2025'!$J$21:$J$35,1)+1),
INDEX('DS2025'!$J$21:$J$35,MATCH(K21,'DS2025'!$J$21:$J$35,1)):
INDEX('DS2025'!$J$21:$J$35,MATCH(K21,'DS2025'!$J$21:$J$35,1)+1)),
IF($L$4=Database!$A$15,
_xlfn.FORECAST.LINEAR(
K21,
INDEX('DS2025'!$N$21:$N$35,MATCH(K21,'DS2025'!$M$21:$M$35,1)):
INDEX('DS2025'!$N$21:$N$35,MATCH(K21,'DS2025'!$M$21:$M$35,1)+1),
INDEX('DS2025'!$M$21:$M$35,MATCH(K21,'DS2025'!$M$21:$M$35,1)):
INDEX('DS2025'!$M$21:$M$35,MATCH(K21,'DS2025'!$M$21:$M$35,1)+1)),
IF($L$4=Database!$A$16,
_xlfn.FORECAST.LINEAR(
K21,
INDEX('DS2025'!$Q$21:$Q$35,MATCH(K21,'DS2025'!$P$21:$P$35,1)):
INDEX('DS2025'!$Q$21:$Q$35,MATCH(K21,'DS2025'!$P$21:$P$35,1)+1),
INDEX('DS2025'!$P$21:$P$35,MATCH(K21,'DS2025'!$P$21:$P$35,1)):
INDEX('DS2025'!$P$21:$P$35,MATCH(K21,'DS2025'!$P$21:$P$35,1)+1)),
IF($L$4=Database!$A$17,
_xlfn.FORECAST.LINEAR(
K21,
INDEX('DS2025'!$T$21:$T$35,MATCH(K21,'DS2025'!$S$21:$S$35,1)):
INDEX('DS2025'!$T$21:$T$35,MATCH(K21,'DS2025'!$S$21:$S$35,1)+1),
INDEX('DS2025'!$S$21:$S$35,MATCH(K21,'DS2025'!$S$21:$S$35,1)):
INDEX('DS2025'!$S$21:$S$35,MATCH(K21,'DS2025'!$S$21:$S$35,1)+1)),
IF($L$4=Database!$A$18,
_xlfn.FORECAST.LINEAR(
K21,
INDEX('DS2025'!$W$21:$W$35,MATCH(K21,'DS2025'!$V$21:$V$35,1)):
INDEX('DS2025'!$W$21:$W$35,MATCH(K21,'DS2025'!$V$21:$V$35,1)+1),
INDEX('DS2025'!$V$21:$V$35,MATCH(K21,'DS2025'!$V$21:$V$35,1)):
INDEX('DS2025'!$V$21:$V$35,MATCH(K21,'DS2025'!$V$21:$V$35,1)+1)),
IF($L$4=Database!$A$19,
_xlfn.FORECAST.LINEAR(
K21,
INDEX('DS2025'!$Z$21:$Z$35,MATCH(K21,'DS2025'!$Y$21:$Y$35,1)):
INDEX('DS2025'!$Z$21:$Z$35,MATCH(K21,'DS2025'!$Y$21:$Y$35,1)+1),
INDEX('DS2025'!$Y$21:$Y$35,MATCH(K21,'DS2025'!$Y$21:$Y$35,1)):
INDEX('DS2025'!$Y$21:$Y$35,MATCH(K21,'DS2025'!$Y$21:$Y$35,1)+1)),
IF($L$4=Database!$A$20,
_xlfn.FORECAST.LINEAR(
K21,
INDEX('DS2025'!$AC$21:$AC$35,MATCH(K21,'DS2025'!$AB$21:$AB$35,1)):
INDEX('DS2025'!$AC$21:$AC$35,MATCH(K21,'DS2025'!$AB$21:$AB$35,1)+1),
INDEX('DS2025'!$AB$21:$AB$35,MATCH(K21,'DS2025'!$AB$21:$AB$35,1)):
INDEX('DS2025'!$AB$21:$AB$35,MATCH(K21,'DS2025'!$AB$21:$AB$35,1)+1))
)))))))))))))))))))</f>
        <v>-0.36136700659868021</v>
      </c>
      <c r="M21" s="98">
        <f t="shared" si="3"/>
        <v>119.72763299340131</v>
      </c>
      <c r="N21" s="369">
        <f>'Data 110 C'!F22</f>
        <v>118.101</v>
      </c>
      <c r="O21" s="98">
        <f>IF($O$4=Database!$A$2,
_xlfn.FORECAST.LINEAR(N21,
INDEX('DS2025'!$B$5:$B$15,MATCH(N21,'DS2025'!$A$5:$A$15,1)):
INDEX('DS2025'!$B$5:$B$15,MATCH(N21,'DS2025'!$A$5:$A$15,1)+1),
INDEX('DS2025'!$A$5:$A$15,MATCH(N21,'DS2025'!$A$5:$A$15,1)):
INDEX('DS2025'!$A$5:$A$15,MATCH(N21,'DS2025'!$A$5:$A$15,1)+1)),
IF($O$4=Database!$A$3,
_xlfn.FORECAST.LINEAR(N21,
INDEX('DS2025'!$E$5:$E$15,MATCH(N21,'DS2025'!$D$5:$D$15,1)):
INDEX('DS2025'!$E$5:$E$15,MATCH(N21,'DS2025'!$D$5:$D$15,1)+1),
INDEX('DS2025'!$D$5:$D$15,MATCH(N21,'DS2025'!$D$5:$D$15,1)):
INDEX('DS2025'!$D$5:$D$15,MATCH(N21,'DS2025'!$D$5:$D$15,1)+1)),
IF($O$4=Database!$A$4,
_xlfn.FORECAST.LINEAR(N21,
INDEX('DS2025'!$H$5:$H$15,MATCH(N21,'DS2025'!$G$5:$G$15,1)):
INDEX('DS2025'!$H$5:$H$15,MATCH(N21,'DS2025'!$G$5:$G$15,1)+1),
INDEX('DS2025'!$G$5:$G$15,MATCH(N21,'DS2025'!$G$5:$G$15,1)):
INDEX('DS2025'!$G$5:$G$15,MATCH(N21,'DS2025'!$G$5:$G$15,1)+1)),
IF($O$4=Database!$A$5,
_xlfn.FORECAST.LINEAR(N21,
INDEX('DS2025'!$K$5:$K$15,MATCH(N21,'DS2025'!$J$5:$J$15,1)):
INDEX('DS2025'!$K$5:$K$15,MATCH(N21,'DS2025'!$J$5:$J$15,1)+1),
INDEX('DS2025'!$J$5:$J$15,MATCH(N21,'DS2025'!$J$5:$J$15,1)):
INDEX('DS2025'!$J$5:$J$15,MATCH(N21,'DS2025'!$J$5:$J$15,1)+1)),
IF($O$4=Database!$A$6,
_xlfn.FORECAST.LINEAR(N21,
INDEX('DS2025'!$N$5:$N$15,MATCH(N21,'DS2025'!$M$5:$M$15,1)):
INDEX('DS2025'!$N$5:$N$15,MATCH(N21,'DS2025'!$M$5:$M$15,1)+1),
INDEX('DS2025'!$M$5:$M$15,MATCH(N21,'DS2025'!$M$5:$M$15,1)):
INDEX('DS2025'!$M$5:$M$15,MATCH(N21,'DS2025'!$M$5:$M$15,1)+1)),
IF($O$4=Database!$A$7,
_xlfn.FORECAST.LINEAR(N21,
INDEX('DS2025'!$Q$5:$Q$15,MATCH(N21,'DS2025'!$P$5:$P$15,1)):
INDEX('DS2025'!$Q$5:$Q$15,MATCH(N21,'DS2025'!$P$5:$P$15,1)+1),
INDEX('DS2025'!$P$5:$P$15,MATCH(N21,'DS2025'!$P$5:$P$15,1)):
INDEX('DS2025'!$P$5:$P$15,MATCH(N21,'DS2025'!$P$5:$P$15,1)+1)),
IF($O$4=Database!$A$8,
_xlfn.FORECAST.LINEAR(N21,
INDEX('DS2025'!$T$5:$T$15,MATCH(N21,'DS2025'!$S$5:$S$15,1)):
INDEX('DS2025'!$T$5:$T$15,MATCH(N21,'DS2025'!$S$5:$S$15,1)+1),
INDEX('DS2025'!$S$5:$S$15,MATCH(N21,'DS2025'!$S$5:$S$15,1)):
INDEX('DS2025'!$S$5:$S$15,MATCH(N21,'DS2025'!$S$5:$S$15,1)+1)),
IF($O$4=Database!$A$9,
_xlfn.FORECAST.LINEAR(N21,
INDEX('DS2025'!$W$5:$W$15,MATCH(N21,'DS2025'!$V$5:$V$15,1)):
INDEX('DS2025'!$W$5:$W$15,MATCH(N21,'DS2025'!$V$5:$V$15,1)+1),
INDEX('DS2025'!$V$5:$V$15,MATCH(N21,'DS2025'!$V$5:$V$15,1)):
INDEX('DS2025'!$V$5:$V$15,MATCH(N21,'DS2025'!$V$5:$V$15,1)+1)),
IF($O$4=Database!$A$10,
_xlfn.FORECAST.LINEAR(N21,
INDEX('DS2025'!$Z$5:$Z$15,MATCH(N21,'DS2025'!$Y$5:$Y$15,1)):
INDEX('DS2025'!$Z$5:$Z$15,MATCH(N21,'DS2025'!$Y$5:$Y$15,1)+1),
INDEX('DS2025'!$Y$5:$Y$15,MATCH(N21,'DS2025'!$Y$5:$Y$15,1)):
INDEX('DS2025'!$Y$5:$Y$15,MATCH(N21,'DS2025'!$Y$5:$Y$15,1)+1)),
IF($O$4=Database!$A$11,
_xlfn.FORECAST.LINEAR(
N21,
INDEX('DS2025'!$B$21:$B$35,MATCH(N21,'DS2025'!$A$21:$A$35,1)):
INDEX('DS2025'!$B$21:$B$35,MATCH(N21,'DS2025'!$A$21:$A$35,1)+1),
INDEX('DS2025'!$A$21:$A$35,MATCH(N21,'DS2025'!$A$21:$A$35,1)):
INDEX('DS2025'!$A$21:$A$35,MATCH(N21,'DS2025'!$A$21:$A$35,1)+1)),
IF($O$4=Database!$A$12,
_xlfn.FORECAST.LINEAR(
N21,
INDEX('DS2025'!$E$21:$E$35,MATCH(N21,'DS2025'!$D$21:$D$35,1)):
INDEX('DS2025'!$E$21:$E$35,MATCH(N21,'DS2025'!$D$21:$D$35,1)+1),
INDEX('DS2025'!$D$21:$D$35,MATCH(N21,'DS2025'!$D$21:$D$35,1)):
INDEX('DS2025'!$D$21:$D$35,MATCH(N21,'DS2025'!$D$21:$D$35,1)+1)),
IF($O$4=Database!$A$13,
_xlfn.FORECAST.LINEAR(
N21,
INDEX('DS2025'!$H$21:$H$35,MATCH(N21,'DS2025'!$G$21:$G$35,1)):
INDEX('DS2025'!$H$21:$H$35,MATCH(N21,'DS2025'!$G$21:$G$35,1)+1),
INDEX('DS2025'!$G$21:$G$35,MATCH(N21,'DS2025'!$G$21:$G$35,1)):
INDEX('DS2025'!$G$21:$G$35,MATCH(N21,'DS2025'!$G$21:$G$35,1)+1)),
IF($O$4=Database!$A$14,
_xlfn.FORECAST.LINEAR(
N21,
INDEX('DS2025'!$K$21:$K$35,MATCH(N21,'DS2025'!$J$21:$J$35,1)):
INDEX('DS2025'!$K$21:$K$35,MATCH(N21,'DS2025'!$J$21:$J$35,1)+1),
INDEX('DS2025'!$J$21:$J$35,MATCH(N21,'DS2025'!$J$21:$J$35,1)):
INDEX('DS2025'!$J$21:$J$35,MATCH(N21,'DS2025'!$J$21:$J$35,1)+1)),
IF($O$4=Database!$A$15,
_xlfn.FORECAST.LINEAR(
N21,
INDEX('DS2025'!$N$21:$N$35,MATCH(N21,'DS2025'!$M$21:$M$35,1)):
INDEX('DS2025'!$N$21:$N$35,MATCH(N21,'DS2025'!$M$21:$M$35,1)+1),
INDEX('DS2025'!$M$21:$M$35,MATCH(N21,'DS2025'!$M$21:$M$35,1)):
INDEX('DS2025'!$M$21:$M$35,MATCH(N21,'DS2025'!$M$21:$M$35,1)+1)),
IF($O$4=Database!$A$16,
_xlfn.FORECAST.LINEAR(
N21,
INDEX('DS2025'!$Q$21:$Q$35,MATCH(N21,'DS2025'!$P$21:$P$35,1)):
INDEX('DS2025'!$Q$21:$Q$35,MATCH(N21,'DS2025'!$P$21:$P$35,1)+1),
INDEX('DS2025'!$P$21:$P$35,MATCH(N21,'DS2025'!$P$21:$P$35,1)):
INDEX('DS2025'!$P$21:$P$35,MATCH(N21,'DS2025'!$P$21:$P$35,1)+1)),
IF($O$4=Database!$A$17,
_xlfn.FORECAST.LINEAR(
N21,
INDEX('DS2025'!$T$21:$T$35,MATCH(N21,'DS2025'!$S$21:$S$35,1)):
INDEX('DS2025'!$T$21:$T$35,MATCH(N21,'DS2025'!$S$21:$S$35,1)+1),
INDEX('DS2025'!$S$21:$S$35,MATCH(N21,'DS2025'!$S$21:$S$35,1)):
INDEX('DS2025'!$S$21:$S$35,MATCH(N21,'DS2025'!$S$21:$S$35,1)+1)),
IF($O$4=Database!$A$18,
_xlfn.FORECAST.LINEAR(
N21,
INDEX('DS2025'!$W$21:$W$35,MATCH(N21,'DS2025'!$V$21:$V$35,1)):
INDEX('DS2025'!$W$21:$W$35,MATCH(N21,'DS2025'!$V$21:$V$35,1)+1),
INDEX('DS2025'!$V$21:$V$35,MATCH(N21,'DS2025'!$V$21:$V$35,1)):
INDEX('DS2025'!$V$21:$V$35,MATCH(N21,'DS2025'!$V$21:$V$35,1)+1)),
IF($O$4=Database!$A$19,
_xlfn.FORECAST.LINEAR(
N21,
INDEX('DS2025'!$Z$21:$Z$35,MATCH(N21,'DS2025'!$Y$21:$Y$35,1)):
INDEX('DS2025'!$Z$21:$Z$35,MATCH(N21,'DS2025'!$Y$21:$Y$35,1)+1),
INDEX('DS2025'!$Y$21:$Y$35,MATCH(N21,'DS2025'!$Y$21:$Y$35,1)):
INDEX('DS2025'!$Y$21:$Y$35,MATCH(N21,'DS2025'!$Y$21:$Y$35,1)+1)),
IF($O$4=Database!$A$20,
_xlfn.FORECAST.LINEAR(
N21,
INDEX('DS2025'!$AC$21:$AC$35,MATCH(N21,'DS2025'!$AB$21:$AB$35,1)):
INDEX('DS2025'!$AC$21:$AC$35,MATCH(N21,'DS2025'!$AB$21:$AB$35,1)+1),
INDEX('DS2025'!$AB$21:$AB$35,MATCH(N21,'DS2025'!$AB$21:$AB$35,1)):
INDEX('DS2025'!$AB$21:$AB$35,MATCH(N21,'DS2025'!$AB$21:$AB$35,1)+1))
)))))))))))))))))))</f>
        <v>-0.36112849430113975</v>
      </c>
      <c r="P21" s="371">
        <f t="shared" si="4"/>
        <v>117.73987150569886</v>
      </c>
      <c r="Q21" s="369">
        <f>'Data 110 C'!G22</f>
        <v>119.679</v>
      </c>
      <c r="R21" s="98">
        <f>IF($R$4=Database!$A$2,
_xlfn.FORECAST.LINEAR(Q21,
INDEX('DS2025'!$B$5:$B$15,MATCH(Q21,'DS2025'!$A$5:$A$15,1)):
INDEX('DS2025'!$B$5:$B$15,MATCH(Q21,'DS2025'!$A$5:$A$15,1)+1),
INDEX('DS2025'!$A$5:$A$15,MATCH(Q21,'DS2025'!$A$5:$A$15,1)):
INDEX('DS2025'!$A$5:$A$15,MATCH(Q21,'DS2025'!$A$5:$A$15,1)+1)),
IF($R$4=Database!$A$3,
_xlfn.FORECAST.LINEAR(Q21,
INDEX('DS2025'!$E$5:$E$15,MATCH(Q21,'DS2025'!$D$5:$D$15,1)):
INDEX('DS2025'!$E$5:$E$15,MATCH(Q21,'DS2025'!$D$5:$D$15,1)+1),
INDEX('DS2025'!$D$5:$D$15,MATCH(Q21,'DS2025'!$D$5:$D$15,1)):
INDEX('DS2025'!$D$5:$D$15,MATCH(Q21,'DS2025'!$D$5:$D$15,1)+1)),
IF($R$4=Database!$A$4,
_xlfn.FORECAST.LINEAR(Q21,
INDEX('DS2025'!$H$5:$H$15,MATCH(Q21,'DS2025'!$G$5:$G$15,1)):
INDEX('DS2025'!$H$5:$H$15,MATCH(Q21,'DS2025'!$G$5:$G$15,1)+1),
INDEX('DS2025'!$G$5:$G$15,MATCH(Q21,'DS2025'!$G$5:$G$15,1)):
INDEX('DS2025'!$G$5:$G$15,MATCH(Q21,'DS2025'!$G$5:$G$15,1)+1)),
IF($R$4=Database!$A$5,
_xlfn.FORECAST.LINEAR(Q21,
INDEX('DS2025'!$K$5:$K$15,MATCH(Q21,'DS2025'!$J$5:$J$15,1)):
INDEX('DS2025'!$K$5:$K$15,MATCH(Q21,'DS2025'!$J$5:$J$15,1)+1),
INDEX('DS2025'!$J$5:$J$15,MATCH(Q21,'DS2025'!$J$5:$J$15,1)):
INDEX('DS2025'!$J$5:$J$15,MATCH(Q21,'DS2025'!$J$5:$J$15,1)+1)),
IF($R$4=Database!$A$6,
_xlfn.FORECAST.LINEAR(Q21,
INDEX('DS2025'!$N$5:$N$15,MATCH(Q21,'DS2025'!$M$5:$M$15,1)):
INDEX('DS2025'!$N$5:$N$15,MATCH(Q21,'DS2025'!$M$5:$M$15,1)+1),
INDEX('DS2025'!$M$5:$M$15,MATCH(Q21,'DS2025'!$M$5:$M$15,1)):
INDEX('DS2025'!$M$5:$M$15,MATCH(Q21,'DS2025'!$M$5:$M$15,1)+1)),
IF($R$4=Database!$A$7,
_xlfn.FORECAST.LINEAR(Q21,
INDEX('DS2025'!$Q$5:$Q$15,MATCH(Q21,'DS2025'!$P$5:$P$15,1)):
INDEX('DS2025'!$Q$5:$Q$15,MATCH(Q21,'DS2025'!$P$5:$P$15,1)+1),
INDEX('DS2025'!$P$5:$P$15,MATCH(Q21,'DS2025'!$P$5:$P$15,1)):
INDEX('DS2025'!$P$5:$P$15,MATCH(Q21,'DS2025'!$P$5:$P$15,1)+1)),
IF($R$4=Database!$A$8,
_xlfn.FORECAST.LINEAR(Q21,
INDEX('DS2025'!$T$5:$T$15,MATCH(Q21,'DS2025'!$S$5:$S$15,1)):
INDEX('DS2025'!$T$5:$T$15,MATCH(Q21,'DS2025'!$S$5:$S$15,1)+1),
INDEX('DS2025'!$S$5:$S$15,MATCH(Q21,'DS2025'!$S$5:$S$15,1)):
INDEX('DS2025'!$S$5:$S$15,MATCH(Q21,'DS2025'!$S$5:$S$15,1)+1)),
IF($R$4=Database!$A$9,
_xlfn.FORECAST.LINEAR(Q21,
INDEX('DS2025'!$W$5:$W$15,MATCH(Q21,'DS2025'!$V$5:$V$15,1)):
INDEX('DS2025'!$W$5:$W$15,MATCH(Q21,'DS2025'!$V$5:$V$15,1)+1),
INDEX('DS2025'!$V$5:$V$15,MATCH(Q21,'DS2025'!$V$5:$V$15,1)):
INDEX('DS2025'!$V$5:$V$15,MATCH(Q21,'DS2025'!$V$5:$V$15,1)+1)),
IF($R$4=Database!$A$10,
_xlfn.FORECAST.LINEAR(Q21,
INDEX('DS2025'!$Z$5:$Z$15,MATCH(Q21,'DS2025'!$Y$5:$Y$15,1)):
INDEX('DS2025'!$Z$5:$Z$15,MATCH(Q21,'DS2025'!$Y$5:$Y$15,1)+1),
INDEX('DS2025'!$Y$5:$Y$15,MATCH(Q21,'DS2025'!$Y$5:$Y$15,1)):
INDEX('DS2025'!$Y$5:$Y$15,MATCH(Q21,'DS2025'!$Y$5:$Y$15,1)+1)),
IF($R$4=Database!$A$11,
_xlfn.FORECAST.LINEAR(
Q21,
INDEX('DS2025'!$B$21:$B$35,MATCH(Q21,'DS2025'!$A$21:$A$35,1)):
INDEX('DS2025'!$B$21:$B$35,MATCH(Q21,'DS2025'!$A$21:$A$35,1)+1),
INDEX('DS2025'!$A$21:$A$35,MATCH(Q21,'DS2025'!$A$21:$A$35,1)):
INDEX('DS2025'!$A$21:$A$35,MATCH(Q21,'DS2025'!$A$21:$A$35,1)+1)),
IF($R$4=Database!$A$12,
_xlfn.FORECAST.LINEAR(
Q21,
INDEX('DS2025'!$E$21:$E$35,MATCH(Q21,'DS2025'!$D$21:$D$35,1)):
INDEX('DS2025'!$E$21:$E$35,MATCH(Q21,'DS2025'!$D$21:$D$35,1)+1),
INDEX('DS2025'!$D$21:$D$35,MATCH(Q21,'DS2025'!$D$21:$D$35,1)):
INDEX('DS2025'!$D$21:$D$35,MATCH(Q21,'DS2025'!$D$21:$D$35,1)+1)),
IF($R$4=Database!$A$13,
_xlfn.FORECAST.LINEAR(
Q21,
INDEX('DS2025'!$H$21:$H$35,MATCH(Q21,'DS2025'!$G$21:$G$35,1)):
INDEX('DS2025'!$H$21:$H$35,MATCH(Q21,'DS2025'!$G$21:$G$35,1)+1),
INDEX('DS2025'!$G$21:$G$35,MATCH(Q21,'DS2025'!$G$21:$G$35,1)):
INDEX('DS2025'!$G$21:$G$35,MATCH(Q21,'DS2025'!$G$21:$G$35,1)+1)),
IF($R$4=Database!$A$14,
_xlfn.FORECAST.LINEAR(
Q21,
INDEX('DS2025'!$K$21:$K$35,MATCH(Q21,'DS2025'!$J$21:$J$35,1)):
INDEX('DS2025'!$K$21:$K$35,MATCH(Q21,'DS2025'!$J$21:$J$35,1)+1),
INDEX('DS2025'!$J$21:$J$35,MATCH(Q21,'DS2025'!$J$21:$J$35,1)):
INDEX('DS2025'!$J$21:$J$35,MATCH(Q21,'DS2025'!$J$21:$J$35,1)+1)),
IF($R$4=Database!$A$15,
_xlfn.FORECAST.LINEAR(
Q21,
INDEX('DS2025'!$N$21:$N$35,MATCH(Q21,'DS2025'!$M$21:$M$35,1)):
INDEX('DS2025'!$N$21:$N$35,MATCH(Q21,'DS2025'!$M$21:$M$35,1)+1),
INDEX('DS2025'!$M$21:$M$35,MATCH(Q21,'DS2025'!$M$21:$M$35,1)):
INDEX('DS2025'!$M$21:$M$35,MATCH(Q21,'DS2025'!$M$21:$M$35,1)+1)),
IF($R$4=Database!$A$16,
_xlfn.FORECAST.LINEAR(
Q21,
INDEX('DS2025'!$Q$21:$Q$35,MATCH(Q21,'DS2025'!$P$21:$P$35,1)):
INDEX('DS2025'!$Q$21:$Q$35,MATCH(Q21,'DS2025'!$P$21:$P$35,1)+1),
INDEX('DS2025'!$P$21:$P$35,MATCH(Q21,'DS2025'!$P$21:$P$35,1)):
INDEX('DS2025'!$P$21:$P$35,MATCH(Q21,'DS2025'!$P$21:$P$35,1)+1)),
IF($R$4=Database!$A$17,
_xlfn.FORECAST.LINEAR(
Q21,
INDEX('DS2025'!$T$21:$T$35,MATCH(Q21,'DS2025'!$S$21:$S$35,1)):
INDEX('DS2025'!$T$21:$T$35,MATCH(Q21,'DS2025'!$S$21:$S$35,1)+1),
INDEX('DS2025'!$S$21:$S$35,MATCH(Q21,'DS2025'!$S$21:$S$35,1)):
INDEX('DS2025'!$S$21:$S$35,MATCH(Q21,'DS2025'!$S$21:$S$35,1)+1)),
IF($R$4=Database!$A$18,
_xlfn.FORECAST.LINEAR(
Q21,
INDEX('DS2025'!$W$21:$W$35,MATCH(Q21,'DS2025'!$V$21:$V$35,1)):
INDEX('DS2025'!$W$21:$W$35,MATCH(Q21,'DS2025'!$V$21:$V$35,1)+1),
INDEX('DS2025'!$V$21:$V$35,MATCH(Q21,'DS2025'!$V$21:$V$35,1)):
INDEX('DS2025'!$V$21:$V$35,MATCH(Q21,'DS2025'!$V$21:$V$35,1)+1)),
IF($R$4=Database!$A$19,
_xlfn.FORECAST.LINEAR(
Q21,
INDEX('DS2025'!$Z$21:$Z$35,MATCH(Q21,'DS2025'!$Y$21:$Y$35,1)):
INDEX('DS2025'!$Z$21:$Z$35,MATCH(Q21,'DS2025'!$Y$21:$Y$35,1)+1),
INDEX('DS2025'!$Y$21:$Y$35,MATCH(Q21,'DS2025'!$Y$21:$Y$35,1)):
INDEX('DS2025'!$Y$21:$Y$35,MATCH(Q21,'DS2025'!$Y$21:$Y$35,1)+1)),
IF($R$4=Database!$A$20,
_xlfn.FORECAST.LINEAR(
Q21,
INDEX('DS2025'!$AC$21:$AC$35,MATCH(Q21,'DS2025'!$AB$21:$AB$35,1)):
INDEX('DS2025'!$AC$21:$AC$35,MATCH(Q21,'DS2025'!$AB$21:$AB$35,1)+1),
INDEX('DS2025'!$AB$21:$AB$35,MATCH(Q21,'DS2025'!$AB$21:$AB$35,1)):
INDEX('DS2025'!$AB$21:$AB$35,MATCH(Q21,'DS2025'!$AB$21:$AB$35,1)+1))
)))))))))))))))))))</f>
        <v>-0.36131781643671262</v>
      </c>
      <c r="S21" s="370">
        <f t="shared" si="5"/>
        <v>119.31768218356329</v>
      </c>
      <c r="T21" s="369">
        <f>'Data 110 C'!H22</f>
        <v>117.29300000000001</v>
      </c>
      <c r="U21" s="98">
        <f>IF($U$4=Database!$A$2,
_xlfn.FORECAST.LINEAR(T21,
INDEX('DS2025'!$B$5:$B$15,MATCH(T21,'DS2025'!$A$5:$A$15,1)):
INDEX('DS2025'!$B$5:$B$15,MATCH(T21,'DS2025'!$A$5:$A$15,1)+1),
INDEX('DS2025'!$A$5:$A$15,MATCH(T21,'DS2025'!$A$5:$A$15,1)):
INDEX('DS2025'!$A$5:$A$15,MATCH(T21,'DS2025'!$A$5:$A$15,1)+1)),
IF($U$4=Database!$A$3,
_xlfn.FORECAST.LINEAR(T21,
INDEX('DS2025'!$E$5:$E$15,MATCH(T21,'DS2025'!$D$5:$D$15,1)):
INDEX('DS2025'!$E$5:$E$15,MATCH(T21,'DS2025'!$D$5:$D$15,1)+1),
INDEX('DS2025'!$D$5:$D$15,MATCH(T21,'DS2025'!$D$5:$D$15,1)):
INDEX('DS2025'!$D$5:$D$15,MATCH(T21,'DS2025'!$D$5:$D$15,1)+1)),
IF($U$4=Database!$A$4,
_xlfn.FORECAST.LINEAR(T21,
INDEX('DS2025'!$H$5:$H$15,MATCH(T21,'DS2025'!$G$5:$G$15,1)):
INDEX('DS2025'!$H$5:$H$15,MATCH(T21,'DS2025'!$G$5:$G$15,1)+1),
INDEX('DS2025'!$G$5:$G$15,MATCH(T21,'DS2025'!$G$5:$G$15,1)):
INDEX('DS2025'!$G$5:$G$15,MATCH(T21,'DS2025'!$G$5:$G$15,1)+1)),
IF($U$4=Database!$A$5,
_xlfn.FORECAST.LINEAR(T21,
INDEX('DS2025'!$K$5:$K$15,MATCH(T21,'DS2025'!$J$5:$J$15,1)):
INDEX('DS2025'!$K$5:$K$15,MATCH(T21,'DS2025'!$J$5:$J$15,1)+1),
INDEX('DS2025'!$J$5:$J$15,MATCH(T21,'DS2025'!$J$5:$J$15,1)):
INDEX('DS2025'!$J$5:$J$15,MATCH(T21,'DS2025'!$J$5:$J$15,1)+1)),
IF($U$4=Database!$A$6,
_xlfn.FORECAST.LINEAR(T21,
INDEX('DS2025'!$N$5:$N$15,MATCH(T21,'DS2025'!$M$5:$M$15,1)):
INDEX('DS2025'!$N$5:$N$15,MATCH(T21,'DS2025'!$M$5:$M$15,1)+1),
INDEX('DS2025'!$M$5:$M$15,MATCH(T21,'DS2025'!$M$5:$M$15,1)):
INDEX('DS2025'!$M$5:$M$15,MATCH(T21,'DS2025'!$M$5:$M$15,1)+1)),
IF($U$4=Database!$A$7,
_xlfn.FORECAST.LINEAR(T21,
INDEX('DS2025'!$Q$5:$Q$15,MATCH(T21,'DS2025'!$P$5:$P$15,1)):
INDEX('DS2025'!$Q$5:$Q$15,MATCH(T21,'DS2025'!$P$5:$P$15,1)+1),
INDEX('DS2025'!$P$5:$P$15,MATCH(T21,'DS2025'!$P$5:$P$15,1)):
INDEX('DS2025'!$P$5:$P$15,MATCH(T21,'DS2025'!$P$5:$P$15,1)+1)),
IF($U$4=Database!$A$8,
_xlfn.FORECAST.LINEAR(T21,
INDEX('DS2025'!$T$5:$T$15,MATCH(T21,'DS2025'!$S$5:$S$15,1)):
INDEX('DS2025'!$T$5:$T$15,MATCH(T21,'DS2025'!$S$5:$S$15,1)+1),
INDEX('DS2025'!$S$5:$S$15,MATCH(T21,'DS2025'!$S$5:$S$15,1)):
INDEX('DS2025'!$S$5:$S$15,MATCH(T21,'DS2025'!$S$5:$S$15,1)+1)),
IF($U$4=Database!$A$9,
_xlfn.FORECAST.LINEAR(T21,
INDEX('DS2025'!$W$5:$W$15,MATCH(T21,'DS2025'!$V$5:$V$15,1)):
INDEX('DS2025'!$W$5:$W$15,MATCH(T21,'DS2025'!$V$5:$V$15,1)+1),
INDEX('DS2025'!$V$5:$V$15,MATCH(T21,'DS2025'!$V$5:$V$15,1)):
INDEX('DS2025'!$V$5:$V$15,MATCH(T21,'DS2025'!$V$5:$V$15,1)+1)),
IF($U$4=Database!$A$10,
_xlfn.FORECAST.LINEAR(T21,
INDEX('DS2025'!$Z$5:$Z$15,MATCH(T21,'DS2025'!$Y$5:$Y$15,1)):
INDEX('DS2025'!$Z$5:$Z$15,MATCH(T21,'DS2025'!$Y$5:$Y$15,1)+1),
INDEX('DS2025'!$Y$5:$Y$15,MATCH(T21,'DS2025'!$Y$5:$Y$15,1)):
INDEX('DS2025'!$Y$5:$Y$15,MATCH(T21,'DS2025'!$Y$5:$Y$15,1)+1)),
IF($U$4=Database!$A$11,
_xlfn.FORECAST.LINEAR(
T21,
INDEX('DS2025'!$B$21:$B$35,MATCH(T21,'DS2025'!$A$21:$A$35,1)):
INDEX('DS2025'!$B$21:$B$35,MATCH(T21,'DS2025'!$A$21:$A$35,1)+1),
INDEX('DS2025'!$A$21:$A$35,MATCH(T21,'DS2025'!$A$21:$A$35,1)):
INDEX('DS2025'!$A$21:$A$35,MATCH(T21,'DS2025'!$A$21:$A$35,1)+1)),
IF($U$4=Database!$A$12,
_xlfn.FORECAST.LINEAR(
T21,
INDEX('DS2025'!$E$21:$E$35,MATCH(T21,'DS2025'!$D$21:$D$35,1)):
INDEX('DS2025'!$E$21:$E$35,MATCH(T21,'DS2025'!$D$21:$D$35,1)+1),
INDEX('DS2025'!$D$21:$D$35,MATCH(T21,'DS2025'!$D$21:$D$35,1)):
INDEX('DS2025'!$D$21:$D$35,MATCH(T21,'DS2025'!$D$21:$D$35,1)+1)),
IF($U$4=Database!$A$13,
_xlfn.FORECAST.LINEAR(
T21,
INDEX('DS2025'!$H$21:$H$35,MATCH(T21,'DS2025'!$G$21:$G$35,1)):
INDEX('DS2025'!$H$21:$H$35,MATCH(T21,'DS2025'!$G$21:$G$35,1)+1),
INDEX('DS2025'!$G$21:$G$35,MATCH(T21,'DS2025'!$G$21:$G$35,1)):
INDEX('DS2025'!$G$21:$G$35,MATCH(T21,'DS2025'!$G$21:$G$35,1)+1)),
IF($U$4=Database!$A$14,
_xlfn.FORECAST.LINEAR(
T21,
INDEX('DS2025'!$K$21:$K$35,MATCH(T21,'DS2025'!$J$21:$J$35,1)):
INDEX('DS2025'!$K$21:$K$35,MATCH(T21,'DS2025'!$J$21:$J$35,1)+1),
INDEX('DS2025'!$J$21:$J$35,MATCH(T21,'DS2025'!$J$21:$J$35,1)):
INDEX('DS2025'!$J$21:$J$35,MATCH(T21,'DS2025'!$J$21:$J$35,1)+1)),
IF($U$4=Database!$A$15,
_xlfn.FORECAST.LINEAR(
T21,
INDEX('DS2025'!$N$21:$N$35,MATCH(T21,'DS2025'!$M$21:$M$35,1)):
INDEX('DS2025'!$N$21:$N$35,MATCH(T21,'DS2025'!$M$21:$M$35,1)+1),
INDEX('DS2025'!$M$21:$M$35,MATCH(T21,'DS2025'!$M$21:$M$35,1)):
INDEX('DS2025'!$M$21:$M$35,MATCH(T21,'DS2025'!$M$21:$M$35,1)+1)),
IF($U$4=Database!$A$16,
_xlfn.FORECAST.LINEAR(
T21,
INDEX('DS2025'!$Q$21:$Q$35,MATCH(T21,'DS2025'!$P$21:$P$35,1)):
INDEX('DS2025'!$Q$21:$Q$35,MATCH(T21,'DS2025'!$P$21:$P$35,1)+1),
INDEX('DS2025'!$P$21:$P$35,MATCH(T21,'DS2025'!$P$21:$P$35,1)):
INDEX('DS2025'!$P$21:$P$35,MATCH(T21,'DS2025'!$P$21:$P$35,1)+1)),
IF($U$4=Database!$A$17,
_xlfn.FORECAST.LINEAR(
T21,
INDEX('DS2025'!$T$21:$T$35,MATCH(T21,'DS2025'!$S$21:$S$35,1)):
INDEX('DS2025'!$T$21:$T$35,MATCH(T21,'DS2025'!$S$21:$S$35,1)+1),
INDEX('DS2025'!$S$21:$S$35,MATCH(T21,'DS2025'!$S$21:$S$35,1)):
INDEX('DS2025'!$S$21:$S$35,MATCH(T21,'DS2025'!$S$21:$S$35,1)+1)),
IF($U$4=Database!$A$18,
_xlfn.FORECAST.LINEAR(
T21,
INDEX('DS2025'!$W$21:$W$35,MATCH(T21,'DS2025'!$V$21:$V$35,1)):
INDEX('DS2025'!$W$21:$W$35,MATCH(T21,'DS2025'!$V$21:$V$35,1)+1),
INDEX('DS2025'!$V$21:$V$35,MATCH(T21,'DS2025'!$V$21:$V$35,1)):
INDEX('DS2025'!$V$21:$V$35,MATCH(T21,'DS2025'!$V$21:$V$35,1)+1)),
IF($U$4=Database!$A$19,
_xlfn.FORECAST.LINEAR(
T21,
INDEX('DS2025'!$Z$21:$Z$35,MATCH(T21,'DS2025'!$Y$21:$Y$35,1)):
INDEX('DS2025'!$Z$21:$Z$35,MATCH(T21,'DS2025'!$Y$21:$Y$35,1)+1),
INDEX('DS2025'!$Y$21:$Y$35,MATCH(T21,'DS2025'!$Y$21:$Y$35,1)):
INDEX('DS2025'!$Y$21:$Y$35,MATCH(T21,'DS2025'!$Y$21:$Y$35,1)+1)),
IF($U$4=Database!$A$20,
_xlfn.FORECAST.LINEAR(
T21,
INDEX('DS2025'!$AC$21:$AC$35,MATCH(T21,'DS2025'!$AB$21:$AB$35,1)):
INDEX('DS2025'!$AC$21:$AC$35,MATCH(T21,'DS2025'!$AB$21:$AB$35,1)+1),
INDEX('DS2025'!$AB$21:$AB$35,MATCH(T21,'DS2025'!$AB$21:$AB$35,1)):
INDEX('DS2025'!$AB$21:$AB$35,MATCH(T21,'DS2025'!$AB$21:$AB$35,1)+1))
)))))))))))))))))))</f>
        <v>-0.3610315536892621</v>
      </c>
      <c r="V21" s="370">
        <f t="shared" si="6"/>
        <v>116.93196844631075</v>
      </c>
      <c r="W21" s="369">
        <f>'Data 110 C'!I22</f>
        <v>118.336</v>
      </c>
      <c r="X21" s="98">
        <f>IF($X$4=Database!$A$2,
_xlfn.FORECAST.LINEAR(W21,
INDEX('DS2025'!$B$5:$B$15,MATCH(W21,'DS2025'!$A$5:$A$15,1)):
INDEX('DS2025'!$B$5:$B$15,MATCH(W21,'DS2025'!$A$5:$A$15,1)+1),
INDEX('DS2025'!$A$5:$A$15,MATCH(W21,'DS2025'!$A$5:$A$15,1)):
INDEX('DS2025'!$A$5:$A$15,MATCH(W21,'DS2025'!$A$5:$A$15,1)+1)),
IF($X$4=Database!$A$3,
_xlfn.FORECAST.LINEAR(W21,
INDEX('DS2025'!$E$5:$E$15,MATCH(W21,'DS2025'!$D$5:$D$15,1)):
INDEX('DS2025'!$E$5:$E$15,MATCH(W21,'DS2025'!$D$5:$D$15,1)+1),
INDEX('DS2025'!$D$5:$D$15,MATCH(W21,'DS2025'!$D$5:$D$15,1)):
INDEX('DS2025'!$D$5:$D$15,MATCH(W21,'DS2025'!$D$5:$D$15,1)+1)),
IF($X$4=Database!$A$4,
_xlfn.FORECAST.LINEAR(W21,
INDEX('DS2025'!$H$5:$H$15,MATCH(W21,'DS2025'!$G$5:$G$15,1)):
INDEX('DS2025'!$H$5:$H$15,MATCH(W21,'DS2025'!$G$5:$G$15,1)+1),
INDEX('DS2025'!$G$5:$G$15,MATCH(W21,'DS2025'!$G$5:$G$15,1)):
INDEX('DS2025'!$G$5:$G$15,MATCH(W21,'DS2025'!$G$5:$G$15,1)+1)),
IF($X$4=Database!$A$5,
_xlfn.FORECAST.LINEAR(W21,
INDEX('DS2025'!$K$5:$K$15,MATCH(W21,'DS2025'!$J$5:$J$15,1)):
INDEX('DS2025'!$K$5:$K$15,MATCH(W21,'DS2025'!$J$5:$J$15,1)+1),
INDEX('DS2025'!$J$5:$J$15,MATCH(W21,'DS2025'!$J$5:$J$15,1)):
INDEX('DS2025'!$J$5:$J$15,MATCH(W21,'DS2025'!$J$5:$J$15,1)+1)),
IF($X$4=Database!$A$6,
_xlfn.FORECAST.LINEAR(W21,
INDEX('DS2025'!$N$5:$N$15,MATCH(W21,'DS2025'!$M$5:$M$15,1)):
INDEX('DS2025'!$N$5:$N$15,MATCH(W21,'DS2025'!$M$5:$M$15,1)+1),
INDEX('DS2025'!$M$5:$M$15,MATCH(W21,'DS2025'!$M$5:$M$15,1)):
INDEX('DS2025'!$M$5:$M$15,MATCH(W21,'DS2025'!$M$5:$M$15,1)+1)),
IF($X$4=Database!$A$7,
_xlfn.FORECAST.LINEAR(W21,
INDEX('DS2025'!$Q$5:$Q$15,MATCH(W21,'DS2025'!$P$5:$P$15,1)):
INDEX('DS2025'!$Q$5:$Q$15,MATCH(W21,'DS2025'!$P$5:$P$15,1)+1),
INDEX('DS2025'!$P$5:$P$15,MATCH(W21,'DS2025'!$P$5:$P$15,1)):
INDEX('DS2025'!$P$5:$P$15,MATCH(W21,'DS2025'!$P$5:$P$15,1)+1)),
IF($X$4=Database!$A$8,
_xlfn.FORECAST.LINEAR(W21,
INDEX('DS2025'!$T$5:$T$15,MATCH(W21,'DS2025'!$S$5:$S$15,1)):
INDEX('DS2025'!$T$5:$T$15,MATCH(W21,'DS2025'!$S$5:$S$15,1)+1),
INDEX('DS2025'!$S$5:$S$15,MATCH(W21,'DS2025'!$S$5:$S$15,1)):
INDEX('DS2025'!$S$5:$S$15,MATCH(W21,'DS2025'!$S$5:$S$15,1)+1)),
IF($X$4=Database!$A$9,
_xlfn.FORECAST.LINEAR(W21,
INDEX('DS2025'!$W$5:$W$15,MATCH(W21,'DS2025'!$V$5:$V$15,1)):
INDEX('DS2025'!$W$5:$W$15,MATCH(W21,'DS2025'!$V$5:$V$15,1)+1),
INDEX('DS2025'!$V$5:$V$15,MATCH(W21,'DS2025'!$V$5:$V$15,1)):
INDEX('DS2025'!$V$5:$V$15,MATCH(W21,'DS2025'!$V$5:$V$15,1)+1)),
IF($X$4=Database!$A$10,
_xlfn.FORECAST.LINEAR(W21,
INDEX('DS2025'!$Z$5:$Z$15,MATCH(W21,'DS2025'!$Y$5:$Y$15,1)):
INDEX('DS2025'!$Z$5:$Z$15,MATCH(W21,'DS2025'!$Y$5:$Y$15,1)+1),
INDEX('DS2025'!$Y$5:$Y$15,MATCH(W21,'DS2025'!$Y$5:$Y$15,1)):
INDEX('DS2025'!$Y$5:$Y$15,MATCH(W21,'DS2025'!$Y$5:$Y$15,1)+1)),
IF($X$4=Database!$A$11,
_xlfn.FORECAST.LINEAR(
W21,
INDEX('DS2025'!$B$21:$B$35,MATCH(W21,'DS2025'!$A$21:$A$35,1)):
INDEX('DS2025'!$B$21:$B$35,MATCH(W21,'DS2025'!$A$21:$A$35,1)+1),
INDEX('DS2025'!$A$21:$A$35,MATCH(W21,'DS2025'!$A$21:$A$35,1)):
INDEX('DS2025'!$A$21:$A$35,MATCH(W21,'DS2025'!$A$21:$A$35,1)+1)),
IF($X$4=Database!$A$12,
_xlfn.FORECAST.LINEAR(
W21,
INDEX('DS2025'!$E$21:$E$35,MATCH(W21,'DS2025'!$D$21:$D$35,1)):
INDEX('DS2025'!$E$21:$E$35,MATCH(W21,'DS2025'!$D$21:$D$35,1)+1),
INDEX('DS2025'!$D$21:$D$35,MATCH(W21,'DS2025'!$D$21:$D$35,1)):
INDEX('DS2025'!$D$21:$D$35,MATCH(W21,'DS2025'!$D$21:$D$35,1)+1)),
IF($X$4=Database!$A$13,
_xlfn.FORECAST.LINEAR(
W21,
INDEX('DS2025'!$H$21:$H$35,MATCH(W21,'DS2025'!$G$21:$G$35,1)):
INDEX('DS2025'!$H$21:$H$35,MATCH(W21,'DS2025'!$G$21:$G$35,1)+1),
INDEX('DS2025'!$G$21:$G$35,MATCH(W21,'DS2025'!$G$21:$G$35,1)):
INDEX('DS2025'!$G$21:$G$35,MATCH(W21,'DS2025'!$G$21:$G$35,1)+1)),
IF($X$4=Database!$A$14,
_xlfn.FORECAST.LINEAR(
W21,
INDEX('DS2025'!$K$21:$K$35,MATCH(W21,'DS2025'!$J$21:$J$35,1)):
INDEX('DS2025'!$K$21:$K$35,MATCH(W21,'DS2025'!$J$21:$J$35,1)+1),
INDEX('DS2025'!$J$21:$J$35,MATCH(W21,'DS2025'!$J$21:$J$35,1)):
INDEX('DS2025'!$J$21:$J$35,MATCH(W21,'DS2025'!$J$21:$J$35,1)+1)),
IF($X$4=Database!$A$15,
_xlfn.FORECAST.LINEAR(
W21,
INDEX('DS2025'!$N$21:$N$35,MATCH(W21,'DS2025'!$M$21:$M$35,1)):
INDEX('DS2025'!$N$21:$N$35,MATCH(W21,'DS2025'!$M$21:$M$35,1)+1),
INDEX('DS2025'!$M$21:$M$35,MATCH(W21,'DS2025'!$M$21:$M$35,1)):
INDEX('DS2025'!$M$21:$M$35,MATCH(W21,'DS2025'!$M$21:$M$35,1)+1)),
IF($X$4=Database!$A$16,
_xlfn.FORECAST.LINEAR(
W21,
INDEX('DS2025'!$Q$21:$Q$35,MATCH(W21,'DS2025'!$P$21:$P$35,1)):
INDEX('DS2025'!$Q$21:$Q$35,MATCH(W21,'DS2025'!$P$21:$P$35,1)+1),
INDEX('DS2025'!$P$21:$P$35,MATCH(W21,'DS2025'!$P$21:$P$35,1)):
INDEX('DS2025'!$P$21:$P$35,MATCH(W21,'DS2025'!$P$21:$P$35,1)+1)),
IF($X$4=Database!$A$17,
_xlfn.FORECAST.LINEAR(
W21,
INDEX('DS2025'!$T$21:$T$35,MATCH(W21,'DS2025'!$S$21:$S$35,1)):
INDEX('DS2025'!$T$21:$T$35,MATCH(W21,'DS2025'!$S$21:$S$35,1)+1),
INDEX('DS2025'!$S$21:$S$35,MATCH(W21,'DS2025'!$S$21:$S$35,1)):
INDEX('DS2025'!$S$21:$S$35,MATCH(W21,'DS2025'!$S$21:$S$35,1)+1)),
IF($X$4=Database!$A$18,
_xlfn.FORECAST.LINEAR(
W21,
INDEX('DS2025'!$W$21:$W$35,MATCH(W21,'DS2025'!$V$21:$V$35,1)):
INDEX('DS2025'!$W$21:$W$35,MATCH(W21,'DS2025'!$V$21:$V$35,1)+1),
INDEX('DS2025'!$V$21:$V$35,MATCH(W21,'DS2025'!$V$21:$V$35,1)):
INDEX('DS2025'!$V$21:$V$35,MATCH(W21,'DS2025'!$V$21:$V$35,1)+1)),
IF($X$4=Database!$A$19,
_xlfn.FORECAST.LINEAR(
W21,
INDEX('DS2025'!$Z$21:$Z$35,MATCH(W21,'DS2025'!$Y$21:$Y$35,1)):
INDEX('DS2025'!$Z$21:$Z$35,MATCH(W21,'DS2025'!$Y$21:$Y$35,1)+1),
INDEX('DS2025'!$Y$21:$Y$35,MATCH(W21,'DS2025'!$Y$21:$Y$35,1)):
INDEX('DS2025'!$Y$21:$Y$35,MATCH(W21,'DS2025'!$Y$21:$Y$35,1)+1)),
IF($X$4=Database!$A$20,
_xlfn.FORECAST.LINEAR(
W21,
INDEX('DS2025'!$AC$21:$AC$35,MATCH(W21,'DS2025'!$AB$21:$AB$35,1)):
INDEX('DS2025'!$AC$21:$AC$35,MATCH(W21,'DS2025'!$AB$21:$AB$35,1)+1),
INDEX('DS2025'!$AB$21:$AB$35,MATCH(W21,'DS2025'!$AB$21:$AB$35,1)):
INDEX('DS2025'!$AB$21:$AB$35,MATCH(W21,'DS2025'!$AB$21:$AB$35,1)+1))
)))))))))))))))))))</f>
        <v>-0.36115668866226752</v>
      </c>
      <c r="Y21" s="370">
        <f t="shared" si="7"/>
        <v>117.97484331133774</v>
      </c>
      <c r="Z21" s="97">
        <f>'Data 110 C'!J22</f>
        <v>119.961</v>
      </c>
      <c r="AA21" s="98">
        <f>IF($AA$4=Database!$A$2,
_xlfn.FORECAST.LINEAR(Z21,
INDEX('DS2025'!$B$5:$B$15,MATCH(Z21,'DS2025'!$A$5:$A$15,1)):
INDEX('DS2025'!$B$5:$B$15,MATCH(Z21,'DS2025'!$A$5:$A$15,1)+1),
INDEX('DS2025'!$A$5:$A$15,MATCH(Z21,'DS2025'!$A$5:$A$15,1)):
INDEX('DS2025'!$A$5:$A$15,MATCH(Z21,'DS2025'!$A$5:$A$15,1)+1)),
IF($AA$4=Database!$A$3,
_xlfn.FORECAST.LINEAR(Z21,
INDEX('DS2025'!$E$5:$E$15,MATCH(Z21,'DS2025'!$D$5:$D$15,1)):
INDEX('DS2025'!$E$5:$E$15,MATCH(Z21,'DS2025'!$D$5:$D$15,1)+1),
INDEX('DS2025'!$D$5:$D$15,MATCH(Z21,'DS2025'!$D$5:$D$15,1)):
INDEX('DS2025'!$D$5:$D$15,MATCH(Z21,'DS2025'!$D$5:$D$15,1)+1)),
IF($AA$4=Database!$A$4,
_xlfn.FORECAST.LINEAR(Z21,
INDEX('DS2025'!$H$5:$H$15,MATCH(Z21,'DS2025'!$G$5:$G$15,1)):
INDEX('DS2025'!$H$5:$H$15,MATCH(Z21,'DS2025'!$G$5:$G$15,1)+1),
INDEX('DS2025'!$G$5:$G$15,MATCH(Z21,'DS2025'!$G$5:$G$15,1)):
INDEX('DS2025'!$G$5:$G$15,MATCH(Z21,'DS2025'!$G$5:$G$15,1)+1)),
IF($AA$4=Database!$A$5,
_xlfn.FORECAST.LINEAR(Z21,
INDEX('DS2025'!$K$5:$K$15,MATCH(Z21,'DS2025'!$J$5:$J$15,1)):
INDEX('DS2025'!$K$5:$K$15,MATCH(Z21,'DS2025'!$J$5:$J$15,1)+1),
INDEX('DS2025'!$J$5:$J$15,MATCH(Z21,'DS2025'!$J$5:$J$15,1)):
INDEX('DS2025'!$J$5:$J$15,MATCH(Z21,'DS2025'!$J$5:$J$15,1)+1)),
IF($AA$4=Database!$A$6,
_xlfn.FORECAST.LINEAR(Z21,
INDEX('DS2025'!$N$5:$N$15,MATCH(Z21,'DS2025'!$M$5:$M$15,1)):
INDEX('DS2025'!$N$5:$N$15,MATCH(Z21,'DS2025'!$M$5:$M$15,1)+1),
INDEX('DS2025'!$M$5:$M$15,MATCH(Z21,'DS2025'!$M$5:$M$15,1)):
INDEX('DS2025'!$M$5:$M$15,MATCH(Z21,'DS2025'!$M$5:$M$15,1)+1)),
IF($AA$4=Database!$A$7,
_xlfn.FORECAST.LINEAR(Z21,
INDEX('DS2025'!$Q$5:$Q$15,MATCH(Z21,'DS2025'!$P$5:$P$15,1)):
INDEX('DS2025'!$Q$5:$Q$15,MATCH(Z21,'DS2025'!$P$5:$P$15,1)+1),
INDEX('DS2025'!$P$5:$P$15,MATCH(Z21,'DS2025'!$P$5:$P$15,1)):
INDEX('DS2025'!$P$5:$P$15,MATCH(Z21,'DS2025'!$P$5:$P$15,1)+1)),
IF($AA$4=Database!$A$8,
_xlfn.FORECAST.LINEAR(Z21,
INDEX('DS2025'!$T$5:$T$15,MATCH(Z21,'DS2025'!$S$5:$S$15,1)):
INDEX('DS2025'!$T$5:$T$15,MATCH(Z21,'DS2025'!$S$5:$S$15,1)+1),
INDEX('DS2025'!$S$5:$S$15,MATCH(Z21,'DS2025'!$S$5:$S$15,1)):
INDEX('DS2025'!$S$5:$S$15,MATCH(Z21,'DS2025'!$S$5:$S$15,1)+1)),
IF($AA$4=Database!$A$9,
_xlfn.FORECAST.LINEAR(Z21,
INDEX('DS2025'!$W$5:$W$15,MATCH(Z21,'DS2025'!$V$5:$V$15,1)):
INDEX('DS2025'!$W$5:$W$15,MATCH(Z21,'DS2025'!$V$5:$V$15,1)+1),
INDEX('DS2025'!$V$5:$V$15,MATCH(Z21,'DS2025'!$V$5:$V$15,1)):
INDEX('DS2025'!$V$5:$V$15,MATCH(Z21,'DS2025'!$V$5:$V$15,1)+1)),
IF($AA$4=Database!$A$10,
_xlfn.FORECAST.LINEAR(Z21,
INDEX('DS2025'!$Z$5:$Z$15,MATCH(Z21,'DS2025'!$Y$5:$Y$15,1)):
INDEX('DS2025'!$Z$5:$Z$15,MATCH(Z21,'DS2025'!$Y$5:$Y$15,1)+1),
INDEX('DS2025'!$Y$5:$Y$15,MATCH(Z21,'DS2025'!$Y$5:$Y$15,1)):
INDEX('DS2025'!$Y$5:$Y$15,MATCH(Z21,'DS2025'!$Y$5:$Y$15,1)+1)),
IF($AA$4=Database!$A$11,
_xlfn.FORECAST.LINEAR(
Z21,
INDEX('DS2025'!$B$21:$B$35,MATCH(Z21,'DS2025'!$A$21:$A$35,1)):
INDEX('DS2025'!$B$21:$B$35,MATCH(Z21,'DS2025'!$A$21:$A$35,1)+1),
INDEX('DS2025'!$A$21:$A$35,MATCH(Z21,'DS2025'!$A$21:$A$35,1)):
INDEX('DS2025'!$A$21:$A$35,MATCH(Z21,'DS2025'!$A$21:$A$35,1)+1)),
IF($AA$4=Database!$A$12,
_xlfn.FORECAST.LINEAR(
Z21,
INDEX('DS2025'!$E$21:$E$35,MATCH(Z21,'DS2025'!$D$21:$D$35,1)):
INDEX('DS2025'!$E$21:$E$35,MATCH(Z21,'DS2025'!$D$21:$D$35,1)+1),
INDEX('DS2025'!$D$21:$D$35,MATCH(Z21,'DS2025'!$D$21:$D$35,1)):
INDEX('DS2025'!$D$21:$D$35,MATCH(Z21,'DS2025'!$D$21:$D$35,1)+1)),
IF($AA$4=Database!$A$13,
_xlfn.FORECAST.LINEAR(
Z21,
INDEX('DS2025'!$H$21:$H$35,MATCH(Z21,'DS2025'!$G$21:$G$35,1)):
INDEX('DS2025'!$H$21:$H$35,MATCH(Z21,'DS2025'!$G$21:$G$35,1)+1),
INDEX('DS2025'!$G$21:$G$35,MATCH(Z21,'DS2025'!$G$21:$G$35,1)):
INDEX('DS2025'!$G$21:$G$35,MATCH(Z21,'DS2025'!$G$21:$G$35,1)+1)),
IF($AA$4=Database!$A$14,
_xlfn.FORECAST.LINEAR(
Z21,
INDEX('DS2025'!$K$21:$K$35,MATCH(Z21,'DS2025'!$J$21:$J$35,1)):
INDEX('DS2025'!$K$21:$K$35,MATCH(Z21,'DS2025'!$J$21:$J$35,1)+1),
INDEX('DS2025'!$J$21:$J$35,MATCH(Z21,'DS2025'!$J$21:$J$35,1)):
INDEX('DS2025'!$J$21:$J$35,MATCH(Z21,'DS2025'!$J$21:$J$35,1)+1)),
IF($AA$4=Database!$A$15,
_xlfn.FORECAST.LINEAR(
Z21,
INDEX('DS2025'!$N$21:$N$35,MATCH(Z21,'DS2025'!$M$21:$M$35,1)):
INDEX('DS2025'!$N$21:$N$35,MATCH(Z21,'DS2025'!$M$21:$M$35,1)+1),
INDEX('DS2025'!$M$21:$M$35,MATCH(Z21,'DS2025'!$M$21:$M$35,1)):
INDEX('DS2025'!$M$21:$M$35,MATCH(Z21,'DS2025'!$M$21:$M$35,1)+1)),
IF($AA$4=Database!$A$16,
_xlfn.FORECAST.LINEAR(
Z21,
INDEX('DS2025'!$Q$21:$Q$35,MATCH(Z21,'DS2025'!$P$21:$P$35,1)):
INDEX('DS2025'!$Q$21:$Q$35,MATCH(Z21,'DS2025'!$P$21:$P$35,1)+1),
INDEX('DS2025'!$P$21:$P$35,MATCH(Z21,'DS2025'!$P$21:$P$35,1)):
INDEX('DS2025'!$P$21:$P$35,MATCH(Z21,'DS2025'!$P$21:$P$35,1)+1)),
IF($AA$4=Database!$A$17,
_xlfn.FORECAST.LINEAR(
Z21,
INDEX('DS2025'!$T$21:$T$35,MATCH(Z21,'DS2025'!$S$21:$S$35,1)):
INDEX('DS2025'!$T$21:$T$35,MATCH(Z21,'DS2025'!$S$21:$S$35,1)+1),
INDEX('DS2025'!$S$21:$S$35,MATCH(Z21,'DS2025'!$S$21:$S$35,1)):
INDEX('DS2025'!$S$21:$S$35,MATCH(Z21,'DS2025'!$S$21:$S$35,1)+1)),
IF($AA$4=Database!$A$18,
_xlfn.FORECAST.LINEAR(
Z21,
INDEX('DS2025'!$W$21:$W$35,MATCH(Z21,'DS2025'!$V$21:$V$35,1)):
INDEX('DS2025'!$W$21:$W$35,MATCH(Z21,'DS2025'!$V$21:$V$35,1)+1),
INDEX('DS2025'!$V$21:$V$35,MATCH(Z21,'DS2025'!$V$21:$V$35,1)):
INDEX('DS2025'!$V$21:$V$35,MATCH(Z21,'DS2025'!$V$21:$V$35,1)+1)),
IF($AA$4=Database!$A$19,
_xlfn.FORECAST.LINEAR(
Z21,
INDEX('DS2025'!$Z$21:$Z$35,MATCH(Z21,'DS2025'!$Y$21:$Y$35,1)):
INDEX('DS2025'!$Z$21:$Z$35,MATCH(Z21,'DS2025'!$Y$21:$Y$35,1)+1),
INDEX('DS2025'!$Y$21:$Y$35,MATCH(Z21,'DS2025'!$Y$21:$Y$35,1)):
INDEX('DS2025'!$Y$21:$Y$35,MATCH(Z21,'DS2025'!$Y$21:$Y$35,1)+1)),
IF($AA$4=Database!$A$20,
_xlfn.FORECAST.LINEAR(
Z21,
INDEX('DS2025'!$AC$21:$AC$35,MATCH(Z21,'DS2025'!$AB$21:$AB$35,1)):
INDEX('DS2025'!$AC$21:$AC$35,MATCH(Z21,'DS2025'!$AB$21:$AB$35,1)+1),
INDEX('DS2025'!$AB$21:$AB$35,MATCH(Z21,'DS2025'!$AB$21:$AB$35,1)):
INDEX('DS2025'!$AB$21:$AB$35,MATCH(Z21,'DS2025'!$AB$21:$AB$35,1)+1))
)))))))))))))))))))</f>
        <v>-0.36135164967006594</v>
      </c>
      <c r="AB21" s="97">
        <f t="shared" si="8"/>
        <v>119.59964835032993</v>
      </c>
      <c r="AC21" s="318">
        <f>'Data 110 C'!K22</f>
        <v>118</v>
      </c>
      <c r="AD21" s="42"/>
      <c r="AE21" s="42"/>
      <c r="AF21" s="42"/>
    </row>
    <row r="22" spans="1:32" ht="15" customHeight="1">
      <c r="A22" s="316">
        <v>16</v>
      </c>
      <c r="B22" s="316">
        <f>'Data 110 C'!B23</f>
        <v>119.69799999999999</v>
      </c>
      <c r="C22" s="98">
        <f>IF($C$4=Database!$A$2,
_xlfn.FORECAST.LINEAR(B22,
INDEX('DS2025'!$B$5:$B$15,MATCH(B22,'DS2025'!$A$5:$A$15,1)):
INDEX('DS2025'!$B$5:$B$15,MATCH(B22,'DS2025'!$A$5:$A$15,1)+1),
INDEX('DS2025'!$A$5:$A$15,MATCH(B22,'DS2025'!$A$5:$A$15,1)):
INDEX('DS2025'!$A$5:$A$15,MATCH(B22,'DS2025'!$A$5:$A$15,1)+1)),
IF($C$4=Database!$A$3,
_xlfn.FORECAST.LINEAR(B22,
INDEX('DS2025'!$E$5:$E$15,MATCH(B22,'DS2025'!$D$5:$D$15,1)):
INDEX('DS2025'!$E$5:$E$15,MATCH(B22,'DS2025'!$D$5:$D$15,1)+1),
INDEX('DS2025'!$D$5:$D$15,MATCH(B22,'DS2025'!$D$5:$D$15,1)):
INDEX('DS2025'!$D$5:$D$15,MATCH(B22,'DS2025'!$D$5:$D$15,1)+1)),
IF($C$4=Database!$A$4,
_xlfn.FORECAST.LINEAR(B22,
INDEX('DS2025'!$H$5:$H$15,MATCH(B22,'DS2025'!$G$5:$G$15,1)):
INDEX('DS2025'!$H$5:$H$15,MATCH(B22,'DS2025'!$G$5:$G$15,1)+1),
INDEX('DS2025'!$G$5:$G$15,MATCH(B22,'DS2025'!$G$5:$G$15,1)):
INDEX('DS2025'!$G$5:$G$15,MATCH(B22,'DS2025'!$G$5:$G$15,1)+1)),
IF($C$4=Database!$A$5,
_xlfn.FORECAST.LINEAR(B22,
INDEX('DS2025'!$K$5:$K$15,MATCH(B22,'DS2025'!$J$5:$J$15,1)):
INDEX('DS2025'!$K$5:$K$15,MATCH(B22,'DS2025'!$J$5:$J$15,1)+1),
INDEX('DS2025'!$J$5:$J$15,MATCH(B22,'DS2025'!$J$5:$J$15,1)):
INDEX('DS2025'!$J$5:$J$15,MATCH(B22,'DS2025'!$J$5:$J$15,1)+1)),
IF($C$4=Database!$A$6,
_xlfn.FORECAST.LINEAR(B22,
INDEX('DS2025'!$N$5:$N$15,MATCH(B22,'DS2025'!$M$5:$M$15,1)):
INDEX('DS2025'!$N$5:$N$15,MATCH(B22,'DS2025'!$M$5:$M$15,1)+1),
INDEX('DS2025'!$M$5:$M$15,MATCH(B22,'DS2025'!$M$5:$M$15,1)):
INDEX('DS2025'!$M$5:$M$15,MATCH(B22,'DS2025'!$M$5:$M$15,1)+1)),
IF($C$4=Database!$A$7,
_xlfn.FORECAST.LINEAR(B22,
INDEX('DS2025'!$Q$5:$Q$15,MATCH(B22,'DS2025'!$P$5:$P$15,1)):
INDEX('DS2025'!$Q$5:$Q$15,MATCH(B22,'DS2025'!$P$5:$P$15,1)+1),
INDEX('DS2025'!$P$5:$P$15,MATCH(B22,'DS2025'!$P$5:$P$15,1)):
INDEX('DS2025'!$P$5:$P$15,MATCH(B22,'DS2025'!$P$5:$P$15,1)+1)),
IF($C$4=Database!$A$8,
_xlfn.FORECAST.LINEAR(B22,
INDEX('DS2025'!$T$5:$T$15,MATCH(B22,'DS2025'!$S$5:$S$15,1)):
INDEX('DS2025'!$T$5:$T$15,MATCH(B22,'DS2025'!$S$5:$S$15,1)+1),
INDEX('DS2025'!$S$5:$S$15,MATCH(B22,'DS2025'!$S$5:$S$15,1)):
INDEX('DS2025'!$S$5:$S$15,MATCH(B22,'DS2025'!$S$5:$S$15,1)+1)),
IF($C$4=Database!$A$9,
_xlfn.FORECAST.LINEAR(B22,
INDEX('DS2025'!$W$5:$W$15,MATCH(B22,'DS2025'!$V$5:$V$15,1)):
INDEX('DS2025'!$W$5:$W$15,MATCH(B22,'DS2025'!$V$5:$V$15,1)+1),
INDEX('DS2025'!$V$5:$V$15,MATCH(B22,'DS2025'!$V$5:$V$15,1)):
INDEX('DS2025'!$V$5:$V$15,MATCH(B22,'DS2025'!$V$5:$V$15,1)+1)),
IF($C$4=Database!$A$10,
_xlfn.FORECAST.LINEAR(B22,
INDEX('DS2025'!$Z$5:$Z$15,MATCH(B22,'DS2025'!$Y$5:$Y$15,1)):
INDEX('DS2025'!$Z$5:$Z$15,MATCH(B22,'DS2025'!$Y$5:$Y$15,1)+1),
INDEX('DS2025'!$Y$5:$Y$15,MATCH(B22,'DS2025'!$Y$5:$Y$15,1)):
INDEX('DS2025'!$Y$5:$Y$15,MATCH(B22,'DS2025'!$Y$5:$Y$15,1)+1)),
IF($C$4=Database!$A$11,
_xlfn.FORECAST.LINEAR(
B22,
INDEX('DS2025'!$B$21:$B$35,MATCH(B22,'DS2025'!$A$21:$A$35,1)):
INDEX('DS2025'!$B$21:$B$35,MATCH(B22,'DS2025'!$A$21:$A$35,1)+1),
INDEX('DS2025'!$A$21:$A$35,MATCH(B22,'DS2025'!$A$21:$A$35,1)):
INDEX('DS2025'!$A$21:$A$35,MATCH(B22,'DS2025'!$A$21:$A$35,1)+1)),
IF($C$4=Database!$A$12,
_xlfn.FORECAST.LINEAR(
B22,
INDEX('DS2025'!$E$21:$E$35,MATCH(B22,'DS2025'!$D$21:$D$35,1)):
INDEX('DS2025'!$E$21:$E$35,MATCH(B22,'DS2025'!$D$21:$D$35,1)+1),
INDEX('DS2025'!$D$21:$D$35,MATCH(B22,'DS2025'!$D$21:$D$35,1)):
INDEX('DS2025'!$D$21:$D$35,MATCH(B22,'DS2025'!$D$21:$D$35,1)+1)),
IF($C$4=Database!$A$13,
_xlfn.FORECAST.LINEAR(
B22,
INDEX('DS2025'!$H$21:$H$35,MATCH(B22,'DS2025'!$G$21:$G$35,1)):
INDEX('DS2025'!$H$21:$H$35,MATCH(B22,'DS2025'!$G$21:$G$35,1)+1),
INDEX('DS2025'!$G$21:$G$35,MATCH(B22,'DS2025'!$G$21:$G$35,1)):
INDEX('DS2025'!$G$21:$G$35,MATCH(B22,'DS2025'!$G$21:$G$35,1)+1)),
IF($C$4=Database!$A$14,
_xlfn.FORECAST.LINEAR(
B22,
INDEX('DS2025'!$K$21:$K$35,MATCH(B22,'DS2025'!$J$21:$J$35,1)):
INDEX('DS2025'!$K$21:$K$35,MATCH(B22,'DS2025'!$J$21:$J$35,1)+1),
INDEX('DS2025'!$J$21:$J$35,MATCH(B22,'DS2025'!$J$21:$J$35,1)):
INDEX('DS2025'!$J$21:$J$35,MATCH(B22,'DS2025'!$J$21:$J$35,1)+1)),
IF($C$4=Database!$A$15,
_xlfn.FORECAST.LINEAR(
B22,
INDEX('DS2025'!$N$21:$N$35,MATCH(B22,'DS2025'!$M$21:$M$35,1)):
INDEX('DS2025'!$N$21:$N$35,MATCH(B22,'DS2025'!$M$21:$M$35,1)+1),
INDEX('DS2025'!$M$21:$M$35,MATCH(B22,'DS2025'!$M$21:$M$35,1)):
INDEX('DS2025'!$M$21:$M$35,MATCH(B22,'DS2025'!$M$21:$M$35,1)+1)),
IF($C$4=Database!$A$16,
_xlfn.FORECAST.LINEAR(
B22,
INDEX('DS2025'!$Q$21:$Q$35,MATCH(B22,'DS2025'!$P$21:$P$35,1)):
INDEX('DS2025'!$Q$21:$Q$35,MATCH(B22,'DS2025'!$P$21:$P$35,1)+1),
INDEX('DS2025'!$P$21:$P$35,MATCH(B22,'DS2025'!$P$21:$P$35,1)):
INDEX('DS2025'!$P$21:$P$35,MATCH(B22,'DS2025'!$P$21:$P$35,1)+1)),
IF($C$4=Database!$A$17,
_xlfn.FORECAST.LINEAR(
B22,
INDEX('DS2025'!$T$21:$T$35,MATCH(B22,'DS2025'!$S$21:$S$35,1)):
INDEX('DS2025'!$T$21:$T$35,MATCH(B22,'DS2025'!$S$21:$S$35,1)+1),
INDEX('DS2025'!$S$21:$S$35,MATCH(B22,'DS2025'!$S$21:$S$35,1)):
INDEX('DS2025'!$S$21:$S$35,MATCH(B22,'DS2025'!$S$21:$S$35,1)+1)),
IF($C$4=Database!$A$18,
_xlfn.FORECAST.LINEAR(
B22,
INDEX('DS2025'!$W$21:$W$35,MATCH(B22,'DS2025'!$V$21:$V$35,1)):
INDEX('DS2025'!$W$21:$W$35,MATCH(B22,'DS2025'!$V$21:$V$35,1)+1),
INDEX('DS2025'!$V$21:$V$35,MATCH(B22,'DS2025'!$V$21:$V$35,1)):
INDEX('DS2025'!$V$21:$V$35,MATCH(B22,'DS2025'!$V$21:$V$35,1)+1)),
IF($C$4=Database!$A$19,
_xlfn.FORECAST.LINEAR(
B22,
INDEX('DS2025'!$Z$21:$Z$35,MATCH(B22,'DS2025'!$Y$21:$Y$35,1)):
INDEX('DS2025'!$Z$21:$Z$35,MATCH(B22,'DS2025'!$Y$21:$Y$35,1)+1),
INDEX('DS2025'!$Y$21:$Y$35,MATCH(B22,'DS2025'!$Y$21:$Y$35,1)):
INDEX('DS2025'!$Y$21:$Y$35,MATCH(B22,'DS2025'!$Y$21:$Y$35,1)+1)),
IF($C$4=Database!$A$20,
_xlfn.FORECAST.LINEAR(
B22,
INDEX('DS2025'!$AC$21:$AC$35,MATCH(B22,'DS2025'!$AB$21:$AB$35,1)):
INDEX('DS2025'!$AC$21:$AC$35,MATCH(B22,'DS2025'!$AB$21:$AB$35,1)+1),
INDEX('DS2025'!$AB$21:$AB$35,MATCH(B22,'DS2025'!$AB$21:$AB$35,1)):
INDEX('DS2025'!$AB$21:$AB$35,MATCH(B22,'DS2025'!$AB$21:$AB$35,1)+1))
)))))))))))))))))))</f>
        <v>-0.36132009598080383</v>
      </c>
      <c r="D22" s="98">
        <f t="shared" si="0"/>
        <v>119.33667990401919</v>
      </c>
      <c r="E22" s="98">
        <f>'Data 110 C'!C23</f>
        <v>120.976</v>
      </c>
      <c r="F22" s="98">
        <f>IF($F$4=Database!$A$2,
_xlfn.FORECAST.LINEAR(E22,
INDEX('DS2025'!$B$5:$B$15,MATCH(E22,'DS2025'!$A$5:$A$15,1)):
INDEX('DS2025'!$B$5:$B$15,MATCH(E22,'DS2025'!$A$5:$A$15,1)+1),
INDEX('DS2025'!$A$5:$A$15,MATCH(E22,'DS2025'!$A$5:$A$15,1)):
INDEX('DS2025'!$A$5:$A$15,MATCH(E22,'DS2025'!$A$5:$A$15,1)+1)),
IF($F$4=Database!$A$3,
_xlfn.FORECAST.LINEAR(E22,
INDEX('DS2025'!$E$5:$E$15,MATCH(E22,'DS2025'!$D$5:$D$15,1)):
INDEX('DS2025'!$E$5:$E$15,MATCH(E22,'DS2025'!$D$5:$D$15,1)+1),
INDEX('DS2025'!$D$5:$D$15,MATCH(E22,'DS2025'!$D$5:$D$15,1)):
INDEX('DS2025'!$D$5:$D$15,MATCH(E22,'DS2025'!$D$5:$D$15,1)+1)),
IF($F$4=Database!$A$4,
_xlfn.FORECAST.LINEAR(E22,
INDEX('DS2025'!$H$5:$H$15,MATCH(E22,'DS2025'!$G$5:$G$15,1)):
INDEX('DS2025'!$H$5:$H$15,MATCH(E22,'DS2025'!$G$5:$G$15,1)+1),
INDEX('DS2025'!$G$5:$G$15,MATCH(E22,'DS2025'!$G$5:$G$15,1)):
INDEX('DS2025'!$G$5:$G$15,MATCH(E22,'DS2025'!$G$5:$G$15,1)+1)),
IF($F$4=Database!$A$5,
_xlfn.FORECAST.LINEAR(E22,
INDEX('DS2025'!$K$5:$K$15,MATCH(E22,'DS2025'!$J$5:$J$15,1)):
INDEX('DS2025'!$K$5:$K$15,MATCH(E22,'DS2025'!$J$5:$J$15,1)+1),
INDEX('DS2025'!$J$5:$J$15,MATCH(E22,'DS2025'!$J$5:$J$15,1)):
INDEX('DS2025'!$J$5:$J$15,MATCH(E22,'DS2025'!$J$5:$J$15,1)+1)),
IF($F$4=Database!$A$6,
_xlfn.FORECAST.LINEAR(E22,
INDEX('DS2025'!$N$5:$N$15,MATCH(E22,'DS2025'!$M$5:$M$15,1)):
INDEX('DS2025'!$N$5:$N$15,MATCH(E22,'DS2025'!$M$5:$M$15,1)+1),
INDEX('DS2025'!$M$5:$M$15,MATCH(E22,'DS2025'!$M$5:$M$15,1)):
INDEX('DS2025'!$M$5:$M$15,MATCH(E22,'DS2025'!$M$5:$M$15,1)+1)),
IF($F$4=Database!$A$7,
_xlfn.FORECAST.LINEAR(E22,
INDEX('DS2025'!$Q$5:$Q$15,MATCH(E22,'DS2025'!$P$5:$P$15,1)):
INDEX('DS2025'!$Q$5:$Q$15,MATCH(E22,'DS2025'!$P$5:$P$15,1)+1),
INDEX('DS2025'!$P$5:$P$15,MATCH(E22,'DS2025'!$P$5:$P$15,1)):
INDEX('DS2025'!$P$5:$P$15,MATCH(E22,'DS2025'!$P$5:$P$15,1)+1)),
IF($F$4=Database!$A$8,
_xlfn.FORECAST.LINEAR(E22,
INDEX('DS2025'!$T$5:$T$15,MATCH(E22,'DS2025'!$S$5:$S$15,1)):
INDEX('DS2025'!$T$5:$T$15,MATCH(E22,'DS2025'!$S$5:$S$15,1)+1),
INDEX('DS2025'!$S$5:$S$15,MATCH(E22,'DS2025'!$S$5:$S$15,1)):
INDEX('DS2025'!$S$5:$S$15,MATCH(E22,'DS2025'!$S$5:$S$15,1)+1)),
IF($F$4=Database!$A$9,
_xlfn.FORECAST.LINEAR(E22,
INDEX('DS2025'!$W$5:$W$15,MATCH(E22,'DS2025'!$V$5:$V$15,1)):
INDEX('DS2025'!$W$5:$W$15,MATCH(E22,'DS2025'!$V$5:$V$15,1)+1),
INDEX('DS2025'!$V$5:$V$15,MATCH(E22,'DS2025'!$V$5:$V$15,1)):
INDEX('DS2025'!$V$5:$V$15,MATCH(E22,'DS2025'!$V$5:$V$15,1)+1)),
IF($F$4=Database!$A$10,
_xlfn.FORECAST.LINEAR(E22,
INDEX('DS2025'!$Z$5:$Z$15,MATCH(E22,'DS2025'!$Y$5:$Y$15,1)):
INDEX('DS2025'!$Z$5:$Z$15,MATCH(E22,'DS2025'!$Y$5:$Y$15,1)+1),
INDEX('DS2025'!$Y$5:$Y$15,MATCH(E22,'DS2025'!$Y$5:$Y$15,1)):
INDEX('DS2025'!$Y$5:$Y$15,MATCH(E22,'DS2025'!$Y$5:$Y$15,1)+1)),
IF($F$4=Database!$A$11,
_xlfn.FORECAST.LINEAR(
E22,
INDEX('DS2025'!$B$21:$B$35,MATCH(E22,'DS2025'!$A$21:$A$35,1)):
INDEX('DS2025'!$B$21:$B$35,MATCH(E22,'DS2025'!$A$21:$A$35,1)+1),
INDEX('DS2025'!$A$21:$A$35,MATCH(E22,'DS2025'!$A$21:$A$35,1)):
INDEX('DS2025'!$A$21:$A$35,MATCH(E22,'DS2025'!$A$21:$A$35,1)+1)),
IF($F$4=Database!$A$12,
_xlfn.FORECAST.LINEAR(
E22,
INDEX('DS2025'!$E$21:$E$35,MATCH(E22,'DS2025'!$D$21:$D$35,1)):
INDEX('DS2025'!$E$21:$E$35,MATCH(E22,'DS2025'!$D$21:$D$35,1)+1),
INDEX('DS2025'!$D$21:$D$35,MATCH(E22,'DS2025'!$D$21:$D$35,1)):
INDEX('DS2025'!$D$21:$D$35,MATCH(E22,'DS2025'!$D$21:$D$35,1)+1)),
IF($F$4=Database!$A$13,
_xlfn.FORECAST.LINEAR(
E22,
INDEX('DS2025'!$H$21:$H$35,MATCH(E22,'DS2025'!$G$21:$G$35,1)):
INDEX('DS2025'!$H$21:$H$35,MATCH(E22,'DS2025'!$G$21:$G$35,1)+1),
INDEX('DS2025'!$G$21:$G$35,MATCH(E22,'DS2025'!$G$21:$G$35,1)):
INDEX('DS2025'!$G$21:$G$35,MATCH(E22,'DS2025'!$G$21:$G$35,1)+1)),
IF($F$4=Database!$A$14,
_xlfn.FORECAST.LINEAR(
E22,
INDEX('DS2025'!$K$21:$K$35,MATCH(E22,'DS2025'!$J$21:$J$35,1)):
INDEX('DS2025'!$K$21:$K$35,MATCH(E22,'DS2025'!$J$21:$J$35,1)+1),
INDEX('DS2025'!$J$21:$J$35,MATCH(E22,'DS2025'!$J$21:$J$35,1)):
INDEX('DS2025'!$J$21:$J$35,MATCH(E22,'DS2025'!$J$21:$J$35,1)+1)),
IF($F$4=Database!$A$15,
_xlfn.FORECAST.LINEAR(
E22,
INDEX('DS2025'!$N$21:$N$35,MATCH(E22,'DS2025'!$M$21:$M$35,1)):
INDEX('DS2025'!$N$21:$N$35,MATCH(E22,'DS2025'!$M$21:$M$35,1)+1),
INDEX('DS2025'!$M$21:$M$35,MATCH(E22,'DS2025'!$M$21:$M$35,1)):
INDEX('DS2025'!$M$21:$M$35,MATCH(E22,'DS2025'!$M$21:$M$35,1)+1)),
IF($F$4=Database!$A$16,
_xlfn.FORECAST.LINEAR(
E22,
INDEX('DS2025'!$Q$21:$Q$35,MATCH(E22,'DS2025'!$P$21:$P$35,1)):
INDEX('DS2025'!$Q$21:$Q$35,MATCH(E22,'DS2025'!$P$21:$P$35,1)+1),
INDEX('DS2025'!$P$21:$P$35,MATCH(E22,'DS2025'!$P$21:$P$35,1)):
INDEX('DS2025'!$P$21:$P$35,MATCH(E22,'DS2025'!$P$21:$P$35,1)+1)),
IF($F$4=Database!$A$17,
_xlfn.FORECAST.LINEAR(
E22,
INDEX('DS2025'!$T$21:$T$35,MATCH(E22,'DS2025'!$S$21:$S$35,1)):
INDEX('DS2025'!$T$21:$T$35,MATCH(E22,'DS2025'!$S$21:$S$35,1)+1),
INDEX('DS2025'!$S$21:$S$35,MATCH(E22,'DS2025'!$S$21:$S$35,1)):
INDEX('DS2025'!$S$21:$S$35,MATCH(E22,'DS2025'!$S$21:$S$35,1)+1)),
IF($F$4=Database!$A$18,
_xlfn.FORECAST.LINEAR(
E22,
INDEX('DS2025'!$W$21:$W$35,MATCH(E22,'DS2025'!$V$21:$V$35,1)):
INDEX('DS2025'!$W$21:$W$35,MATCH(E22,'DS2025'!$V$21:$V$35,1)+1),
INDEX('DS2025'!$V$21:$V$35,MATCH(E22,'DS2025'!$V$21:$V$35,1)):
INDEX('DS2025'!$V$21:$V$35,MATCH(E22,'DS2025'!$V$21:$V$35,1)+1)),
IF($F$4=Database!$A$19,
_xlfn.FORECAST.LINEAR(
E22,
INDEX('DS2025'!$Z$21:$Z$35,MATCH(E22,'DS2025'!$Y$21:$Y$35,1)):
INDEX('DS2025'!$Z$21:$Z$35,MATCH(E22,'DS2025'!$Y$21:$Y$35,1)+1),
INDEX('DS2025'!$Y$21:$Y$35,MATCH(E22,'DS2025'!$Y$21:$Y$35,1)):
INDEX('DS2025'!$Y$21:$Y$35,MATCH(E22,'DS2025'!$Y$21:$Y$35,1)+1)),
IF($F$4=Database!$A$20,
_xlfn.FORECAST.LINEAR(
E22,
INDEX('DS2025'!$AC$21:$AC$35,MATCH(E22,'DS2025'!$AB$21:$AB$35,1)):
INDEX('DS2025'!$AC$21:$AC$35,MATCH(E22,'DS2025'!$AB$21:$AB$35,1)+1),
INDEX('DS2025'!$AB$21:$AB$35,MATCH(E22,'DS2025'!$AB$21:$AB$35,1)):
INDEX('DS2025'!$AB$21:$AB$35,MATCH(E22,'DS2025'!$AB$21:$AB$35,1)+1))
)))))))))))))))))))</f>
        <v>-0.36147342531493698</v>
      </c>
      <c r="G22" s="98">
        <f t="shared" si="1"/>
        <v>120.61452657468506</v>
      </c>
      <c r="H22" s="98">
        <f>'Data 110 C'!D23</f>
        <v>119.33499999999999</v>
      </c>
      <c r="I22" s="98">
        <f>IF($I$4=Database!$A$2,
_xlfn.FORECAST.LINEAR(H22,
INDEX('DS2025'!$B$5:$B$15,MATCH(H22,'DS2025'!$A$5:$A$15,1)):
INDEX('DS2025'!$B$5:$B$15,MATCH(H22,'DS2025'!$A$5:$A$15,1)+1),
INDEX('DS2025'!$A$5:$A$15,MATCH(H22,'DS2025'!$A$5:$A$15,1)):
INDEX('DS2025'!$A$5:$A$15,MATCH(H22,'DS2025'!$A$5:$A$15,1)+1)),
IF($I$4=Database!$A$3,
_xlfn.FORECAST.LINEAR(H22,
INDEX('DS2025'!$E$5:$E$15,MATCH(H22,'DS2025'!$D$5:$D$15,1)):
INDEX('DS2025'!$E$5:$E$15,MATCH(H22,'DS2025'!$D$5:$D$15,1)+1),
INDEX('DS2025'!$D$5:$D$15,MATCH(H22,'DS2025'!$D$5:$D$15,1)):
INDEX('DS2025'!$D$5:$D$15,MATCH(H22,'DS2025'!$D$5:$D$15,1)+1)),
IF($I$4=Database!$A$4,
_xlfn.FORECAST.LINEAR(H22,
INDEX('DS2025'!$H$5:$H$15,MATCH(H22,'DS2025'!$G$5:$G$15,1)):
INDEX('DS2025'!$H$5:$H$15,MATCH(H22,'DS2025'!$G$5:$G$15,1)+1),
INDEX('DS2025'!$G$5:$G$15,MATCH(H22,'DS2025'!$G$5:$G$15,1)):
INDEX('DS2025'!$G$5:$G$15,MATCH(H22,'DS2025'!$G$5:$G$15,1)+1)),
IF($I$4=Database!$A$5,
_xlfn.FORECAST.LINEAR(H22,
INDEX('DS2025'!$K$5:$K$15,MATCH(H22,'DS2025'!$J$5:$J$15,1)):
INDEX('DS2025'!$K$5:$K$15,MATCH(H22,'DS2025'!$J$5:$J$15,1)+1),
INDEX('DS2025'!$J$5:$J$15,MATCH(H22,'DS2025'!$J$5:$J$15,1)):
INDEX('DS2025'!$J$5:$J$15,MATCH(H22,'DS2025'!$J$5:$J$15,1)+1)),
IF($I$4=Database!$A$6,
_xlfn.FORECAST.LINEAR(H22,
INDEX('DS2025'!$N$5:$N$15,MATCH(H22,'DS2025'!$M$5:$M$15,1)):
INDEX('DS2025'!$N$5:$N$15,MATCH(H22,'DS2025'!$M$5:$M$15,1)+1),
INDEX('DS2025'!$M$5:$M$15,MATCH(H22,'DS2025'!$M$5:$M$15,1)):
INDEX('DS2025'!$M$5:$M$15,MATCH(H22,'DS2025'!$M$5:$M$15,1)+1)),
IF($I$4=Database!$A$7,
_xlfn.FORECAST.LINEAR(H22,
INDEX('DS2025'!$Q$5:$Q$15,MATCH(H22,'DS2025'!$P$5:$P$15,1)):
INDEX('DS2025'!$Q$5:$Q$15,MATCH(H22,'DS2025'!$P$5:$P$15,1)+1),
INDEX('DS2025'!$P$5:$P$15,MATCH(H22,'DS2025'!$P$5:$P$15,1)):
INDEX('DS2025'!$P$5:$P$15,MATCH(H22,'DS2025'!$P$5:$P$15,1)+1)),
IF($I$4=Database!$A$8,
_xlfn.FORECAST.LINEAR(H22,
INDEX('DS2025'!$T$5:$T$15,MATCH(H22,'DS2025'!$S$5:$S$15,1)):
INDEX('DS2025'!$T$5:$T$15,MATCH(H22,'DS2025'!$S$5:$S$15,1)+1),
INDEX('DS2025'!$S$5:$S$15,MATCH(H22,'DS2025'!$S$5:$S$15,1)):
INDEX('DS2025'!$S$5:$S$15,MATCH(H22,'DS2025'!$S$5:$S$15,1)+1)),
IF($I$4=Database!$A$9,
_xlfn.FORECAST.LINEAR(H22,
INDEX('DS2025'!$W$5:$W$15,MATCH(H22,'DS2025'!$V$5:$V$15,1)):
INDEX('DS2025'!$W$5:$W$15,MATCH(H22,'DS2025'!$V$5:$V$15,1)+1),
INDEX('DS2025'!$V$5:$V$15,MATCH(H22,'DS2025'!$V$5:$V$15,1)):
INDEX('DS2025'!$V$5:$V$15,MATCH(H22,'DS2025'!$V$5:$V$15,1)+1)),
IF($I$4=Database!$A$10,
_xlfn.FORECAST.LINEAR(H22,
INDEX('DS2025'!$Z$5:$Z$15,MATCH(H22,'DS2025'!$Y$5:$Y$15,1)):
INDEX('DS2025'!$Z$5:$Z$15,MATCH(H22,'DS2025'!$Y$5:$Y$15,1)+1),
INDEX('DS2025'!$Y$5:$Y$15,MATCH(H22,'DS2025'!$Y$5:$Y$15,1)):
INDEX('DS2025'!$Y$5:$Y$15,MATCH(H22,'DS2025'!$Y$5:$Y$15,1)+1)),
IF($I$4=Database!$A$11,
_xlfn.FORECAST.LINEAR(
H22,
INDEX('DS2025'!$B$21:$B$35,MATCH(H22,'DS2025'!$A$21:$A$35,1)):
INDEX('DS2025'!$B$21:$B$35,MATCH(H22,'DS2025'!$A$21:$A$35,1)+1),
INDEX('DS2025'!$A$21:$A$35,MATCH(H22,'DS2025'!$A$21:$A$35,1)):
INDEX('DS2025'!$A$21:$A$35,MATCH(H22,'DS2025'!$A$21:$A$35,1)+1)),
IF($I$4=Database!$A$12,
_xlfn.FORECAST.LINEAR(
H22,
INDEX('DS2025'!$E$21:$E$35,MATCH(H22,'DS2025'!$D$21:$D$35,1)):
INDEX('DS2025'!$E$21:$E$35,MATCH(H22,'DS2025'!$D$21:$D$35,1)+1),
INDEX('DS2025'!$D$21:$D$35,MATCH(H22,'DS2025'!$D$21:$D$35,1)):
INDEX('DS2025'!$D$21:$D$35,MATCH(H22,'DS2025'!$D$21:$D$35,1)+1)),
IF($I$4=Database!$A$13,
_xlfn.FORECAST.LINEAR(
H22,
INDEX('DS2025'!$H$21:$H$35,MATCH(H22,'DS2025'!$G$21:$G$35,1)):
INDEX('DS2025'!$H$21:$H$35,MATCH(H22,'DS2025'!$G$21:$G$35,1)+1),
INDEX('DS2025'!$G$21:$G$35,MATCH(H22,'DS2025'!$G$21:$G$35,1)):
INDEX('DS2025'!$G$21:$G$35,MATCH(H22,'DS2025'!$G$21:$G$35,1)+1)),
IF($I$4=Database!$A$14,
_xlfn.FORECAST.LINEAR(
H22,
INDEX('DS2025'!$K$21:$K$35,MATCH(H22,'DS2025'!$J$21:$J$35,1)):
INDEX('DS2025'!$K$21:$K$35,MATCH(H22,'DS2025'!$J$21:$J$35,1)+1),
INDEX('DS2025'!$J$21:$J$35,MATCH(H22,'DS2025'!$J$21:$J$35,1)):
INDEX('DS2025'!$J$21:$J$35,MATCH(H22,'DS2025'!$J$21:$J$35,1)+1)),
IF($I$4=Database!$A$15,
_xlfn.FORECAST.LINEAR(
H22,
INDEX('DS2025'!$N$21:$N$35,MATCH(H22,'DS2025'!$M$21:$M$35,1)):
INDEX('DS2025'!$N$21:$N$35,MATCH(H22,'DS2025'!$M$21:$M$35,1)+1),
INDEX('DS2025'!$M$21:$M$35,MATCH(H22,'DS2025'!$M$21:$M$35,1)):
INDEX('DS2025'!$M$21:$M$35,MATCH(H22,'DS2025'!$M$21:$M$35,1)+1)),
IF($I$4=Database!$A$16,
_xlfn.FORECAST.LINEAR(
H22,
INDEX('DS2025'!$Q$21:$Q$35,MATCH(H22,'DS2025'!$P$21:$P$35,1)):
INDEX('DS2025'!$Q$21:$Q$35,MATCH(H22,'DS2025'!$P$21:$P$35,1)+1),
INDEX('DS2025'!$P$21:$P$35,MATCH(H22,'DS2025'!$P$21:$P$35,1)):
INDEX('DS2025'!$P$21:$P$35,MATCH(H22,'DS2025'!$P$21:$P$35,1)+1)),
IF($I$4=Database!$A$17,
_xlfn.FORECAST.LINEAR(
H22,
INDEX('DS2025'!$T$21:$T$35,MATCH(H22,'DS2025'!$S$21:$S$35,1)):
INDEX('DS2025'!$T$21:$T$35,MATCH(H22,'DS2025'!$S$21:$S$35,1)+1),
INDEX('DS2025'!$S$21:$S$35,MATCH(H22,'DS2025'!$S$21:$S$35,1)):
INDEX('DS2025'!$S$21:$S$35,MATCH(H22,'DS2025'!$S$21:$S$35,1)+1)),
IF($I$4=Database!$A$18,
_xlfn.FORECAST.LINEAR(
H22,
INDEX('DS2025'!$W$21:$W$35,MATCH(H22,'DS2025'!$V$21:$V$35,1)):
INDEX('DS2025'!$W$21:$W$35,MATCH(H22,'DS2025'!$V$21:$V$35,1)+1),
INDEX('DS2025'!$V$21:$V$35,MATCH(H22,'DS2025'!$V$21:$V$35,1)):
INDEX('DS2025'!$V$21:$V$35,MATCH(H22,'DS2025'!$V$21:$V$35,1)+1)),
IF($I$4=Database!$A$19,
_xlfn.FORECAST.LINEAR(
H22,
INDEX('DS2025'!$Z$21:$Z$35,MATCH(H22,'DS2025'!$Y$21:$Y$35,1)):
INDEX('DS2025'!$Z$21:$Z$35,MATCH(H22,'DS2025'!$Y$21:$Y$35,1)+1),
INDEX('DS2025'!$Y$21:$Y$35,MATCH(H22,'DS2025'!$Y$21:$Y$35,1)):
INDEX('DS2025'!$Y$21:$Y$35,MATCH(H22,'DS2025'!$Y$21:$Y$35,1)+1)),
IF($I$4=Database!$A$20,
_xlfn.FORECAST.LINEAR(
H22,
INDEX('DS2025'!$AC$21:$AC$35,MATCH(H22,'DS2025'!$AB$21:$AB$35,1)):
INDEX('DS2025'!$AC$21:$AC$35,MATCH(H22,'DS2025'!$AB$21:$AB$35,1)+1),
INDEX('DS2025'!$AB$21:$AB$35,MATCH(H22,'DS2025'!$AB$21:$AB$35,1)):
INDEX('DS2025'!$AB$21:$AB$35,MATCH(H22,'DS2025'!$AB$21:$AB$35,1)+1))
)))))))))))))))))))</f>
        <v>-0.26163551513701089</v>
      </c>
      <c r="J22" s="98">
        <f t="shared" si="2"/>
        <v>119.07336448486298</v>
      </c>
      <c r="K22" s="98">
        <f>'Data 110 C'!E23</f>
        <v>119.85599999999999</v>
      </c>
      <c r="L22" s="98">
        <f>IF($L$4=Database!$A$2,
_xlfn.FORECAST.LINEAR(K22,
INDEX('DS2025'!$B$5:$B$15,MATCH(K22,'DS2025'!$A$5:$A$15,1)):
INDEX('DS2025'!$B$5:$B$15,MATCH(K22,'DS2025'!$A$5:$A$15,1)+1),
INDEX('DS2025'!$A$5:$A$15,MATCH(K22,'DS2025'!$A$5:$A$15,1)):
INDEX('DS2025'!$A$5:$A$15,MATCH(K22,'DS2025'!$A$5:$A$15,1)+1)),
IF($L$4=Database!$A$3,
_xlfn.FORECAST.LINEAR(K22,
INDEX('DS2025'!$E$5:$E$15,MATCH(K22,'DS2025'!$D$5:$D$15,1)):
INDEX('DS2025'!$E$5:$E$15,MATCH(K22,'DS2025'!$D$5:$D$15,1)+1),
INDEX('DS2025'!$D$5:$D$15,MATCH(K22,'DS2025'!$D$5:$D$15,1)):
INDEX('DS2025'!$D$5:$D$15,MATCH(K22,'DS2025'!$D$5:$D$15,1)+1)),
IF($L$4=Database!$A$4,
_xlfn.FORECAST.LINEAR(K22,
INDEX('DS2025'!$H$5:$H$15,MATCH(K22,'DS2025'!$G$5:$G$15,1)):
INDEX('DS2025'!$H$5:$H$15,MATCH(K22,'DS2025'!$G$5:$G$15,1)+1),
INDEX('DS2025'!$G$5:$G$15,MATCH(K22,'DS2025'!$G$5:$G$15,1)):
INDEX('DS2025'!$G$5:$G$15,MATCH(K22,'DS2025'!$G$5:$G$15,1)+1)),
IF($L$4=Database!$A$5,
_xlfn.FORECAST.LINEAR(K22,
INDEX('DS2025'!$K$5:$K$15,MATCH(K22,'DS2025'!$J$5:$J$15,1)):
INDEX('DS2025'!$K$5:$K$15,MATCH(K22,'DS2025'!$J$5:$J$15,1)+1),
INDEX('DS2025'!$J$5:$J$15,MATCH(K22,'DS2025'!$J$5:$J$15,1)):
INDEX('DS2025'!$J$5:$J$15,MATCH(K22,'DS2025'!$J$5:$J$15,1)+1)),
IF($L$4=Database!$A$6,
_xlfn.FORECAST.LINEAR(K22,
INDEX('DS2025'!$N$5:$N$15,MATCH(K22,'DS2025'!$M$5:$M$15,1)):
INDEX('DS2025'!$N$5:$N$15,MATCH(K22,'DS2025'!$M$5:$M$15,1)+1),
INDEX('DS2025'!$M$5:$M$15,MATCH(K22,'DS2025'!$M$5:$M$15,1)):
INDEX('DS2025'!$M$5:$M$15,MATCH(K22,'DS2025'!$M$5:$M$15,1)+1)),
IF($L$4=Database!$A$7,
_xlfn.FORECAST.LINEAR(K22,
INDEX('DS2025'!$Q$5:$Q$15,MATCH(K22,'DS2025'!$P$5:$P$15,1)):
INDEX('DS2025'!$Q$5:$Q$15,MATCH(K22,'DS2025'!$P$5:$P$15,1)+1),
INDEX('DS2025'!$P$5:$P$15,MATCH(K22,'DS2025'!$P$5:$P$15,1)):
INDEX('DS2025'!$P$5:$P$15,MATCH(K22,'DS2025'!$P$5:$P$15,1)+1)),
IF($L$4=Database!$A$8,
_xlfn.FORECAST.LINEAR(K22,
INDEX('DS2025'!$T$5:$T$15,MATCH(K22,'DS2025'!$S$5:$S$15,1)):
INDEX('DS2025'!$T$5:$T$15,MATCH(K22,'DS2025'!$S$5:$S$15,1)+1),
INDEX('DS2025'!$S$5:$S$15,MATCH(K22,'DS2025'!$S$5:$S$15,1)):
INDEX('DS2025'!$S$5:$S$15,MATCH(K22,'DS2025'!$S$5:$S$15,1)+1)),
IF($L$4=Database!$A$9,
_xlfn.FORECAST.LINEAR(K22,
INDEX('DS2025'!$W$5:$W$15,MATCH(K22,'DS2025'!$V$5:$V$15,1)):
INDEX('DS2025'!$W$5:$W$15,MATCH(K22,'DS2025'!$V$5:$V$15,1)+1),
INDEX('DS2025'!$V$5:$V$15,MATCH(K22,'DS2025'!$V$5:$V$15,1)):
INDEX('DS2025'!$V$5:$V$15,MATCH(K22,'DS2025'!$V$5:$V$15,1)+1)),
IF($L$4=Database!$A$10,
_xlfn.FORECAST.LINEAR(K22,
INDEX('DS2025'!$Z$5:$Z$15,MATCH(K22,'DS2025'!$Y$5:$Y$15,1)):
INDEX('DS2025'!$Z$5:$Z$15,MATCH(K22,'DS2025'!$Y$5:$Y$15,1)+1),
INDEX('DS2025'!$Y$5:$Y$15,MATCH(K22,'DS2025'!$Y$5:$Y$15,1)):
INDEX('DS2025'!$Y$5:$Y$15,MATCH(K22,'DS2025'!$Y$5:$Y$15,1)+1)),
IF($L$4=Database!$A$11,
_xlfn.FORECAST.LINEAR(
K22,
INDEX('DS2025'!$B$21:$B$35,MATCH(K22,'DS2025'!$A$21:$A$35,1)):
INDEX('DS2025'!$B$21:$B$35,MATCH(K22,'DS2025'!$A$21:$A$35,1)+1),
INDEX('DS2025'!$A$21:$A$35,MATCH(K22,'DS2025'!$A$21:$A$35,1)):
INDEX('DS2025'!$A$21:$A$35,MATCH(K22,'DS2025'!$A$21:$A$35,1)+1)),
IF($L$4=Database!$A$12,
_xlfn.FORECAST.LINEAR(
K22,
INDEX('DS2025'!$E$21:$E$35,MATCH(K22,'DS2025'!$D$21:$D$35,1)):
INDEX('DS2025'!$E$21:$E$35,MATCH(K22,'DS2025'!$D$21:$D$35,1)+1),
INDEX('DS2025'!$D$21:$D$35,MATCH(K22,'DS2025'!$D$21:$D$35,1)):
INDEX('DS2025'!$D$21:$D$35,MATCH(K22,'DS2025'!$D$21:$D$35,1)+1)),
IF($L$4=Database!$A$13,
_xlfn.FORECAST.LINEAR(
K22,
INDEX('DS2025'!$H$21:$H$35,MATCH(K22,'DS2025'!$G$21:$G$35,1)):
INDEX('DS2025'!$H$21:$H$35,MATCH(K22,'DS2025'!$G$21:$G$35,1)+1),
INDEX('DS2025'!$G$21:$G$35,MATCH(K22,'DS2025'!$G$21:$G$35,1)):
INDEX('DS2025'!$G$21:$G$35,MATCH(K22,'DS2025'!$G$21:$G$35,1)+1)),
IF($L$4=Database!$A$14,
_xlfn.FORECAST.LINEAR(
K22,
INDEX('DS2025'!$K$21:$K$35,MATCH(K22,'DS2025'!$J$21:$J$35,1)):
INDEX('DS2025'!$K$21:$K$35,MATCH(K22,'DS2025'!$J$21:$J$35,1)+1),
INDEX('DS2025'!$J$21:$J$35,MATCH(K22,'DS2025'!$J$21:$J$35,1)):
INDEX('DS2025'!$J$21:$J$35,MATCH(K22,'DS2025'!$J$21:$J$35,1)+1)),
IF($L$4=Database!$A$15,
_xlfn.FORECAST.LINEAR(
K22,
INDEX('DS2025'!$N$21:$N$35,MATCH(K22,'DS2025'!$M$21:$M$35,1)):
INDEX('DS2025'!$N$21:$N$35,MATCH(K22,'DS2025'!$M$21:$M$35,1)+1),
INDEX('DS2025'!$M$21:$M$35,MATCH(K22,'DS2025'!$M$21:$M$35,1)):
INDEX('DS2025'!$M$21:$M$35,MATCH(K22,'DS2025'!$M$21:$M$35,1)+1)),
IF($L$4=Database!$A$16,
_xlfn.FORECAST.LINEAR(
K22,
INDEX('DS2025'!$Q$21:$Q$35,MATCH(K22,'DS2025'!$P$21:$P$35,1)):
INDEX('DS2025'!$Q$21:$Q$35,MATCH(K22,'DS2025'!$P$21:$P$35,1)+1),
INDEX('DS2025'!$P$21:$P$35,MATCH(K22,'DS2025'!$P$21:$P$35,1)):
INDEX('DS2025'!$P$21:$P$35,MATCH(K22,'DS2025'!$P$21:$P$35,1)+1)),
IF($L$4=Database!$A$17,
_xlfn.FORECAST.LINEAR(
K22,
INDEX('DS2025'!$T$21:$T$35,MATCH(K22,'DS2025'!$S$21:$S$35,1)):
INDEX('DS2025'!$T$21:$T$35,MATCH(K22,'DS2025'!$S$21:$S$35,1)+1),
INDEX('DS2025'!$S$21:$S$35,MATCH(K22,'DS2025'!$S$21:$S$35,1)):
INDEX('DS2025'!$S$21:$S$35,MATCH(K22,'DS2025'!$S$21:$S$35,1)+1)),
IF($L$4=Database!$A$18,
_xlfn.FORECAST.LINEAR(
K22,
INDEX('DS2025'!$W$21:$W$35,MATCH(K22,'DS2025'!$V$21:$V$35,1)):
INDEX('DS2025'!$W$21:$W$35,MATCH(K22,'DS2025'!$V$21:$V$35,1)+1),
INDEX('DS2025'!$V$21:$V$35,MATCH(K22,'DS2025'!$V$21:$V$35,1)):
INDEX('DS2025'!$V$21:$V$35,MATCH(K22,'DS2025'!$V$21:$V$35,1)+1)),
IF($L$4=Database!$A$19,
_xlfn.FORECAST.LINEAR(
K22,
INDEX('DS2025'!$Z$21:$Z$35,MATCH(K22,'DS2025'!$Y$21:$Y$35,1)):
INDEX('DS2025'!$Z$21:$Z$35,MATCH(K22,'DS2025'!$Y$21:$Y$35,1)+1),
INDEX('DS2025'!$Y$21:$Y$35,MATCH(K22,'DS2025'!$Y$21:$Y$35,1)):
INDEX('DS2025'!$Y$21:$Y$35,MATCH(K22,'DS2025'!$Y$21:$Y$35,1)+1)),
IF($L$4=Database!$A$20,
_xlfn.FORECAST.LINEAR(
K22,
INDEX('DS2025'!$AC$21:$AC$35,MATCH(K22,'DS2025'!$AB$21:$AB$35,1)):
INDEX('DS2025'!$AC$21:$AC$35,MATCH(K22,'DS2025'!$AB$21:$AB$35,1)+1),
INDEX('DS2025'!$AB$21:$AB$35,MATCH(K22,'DS2025'!$AB$21:$AB$35,1)):
INDEX('DS2025'!$AB$21:$AB$35,MATCH(K22,'DS2025'!$AB$21:$AB$35,1)+1))
)))))))))))))))))))</f>
        <v>-0.36133905218956208</v>
      </c>
      <c r="M22" s="98">
        <f t="shared" si="3"/>
        <v>119.49466094781043</v>
      </c>
      <c r="N22" s="369">
        <f>'Data 110 C'!F23</f>
        <v>117.246</v>
      </c>
      <c r="O22" s="98">
        <f>IF($O$4=Database!$A$2,
_xlfn.FORECAST.LINEAR(N22,
INDEX('DS2025'!$B$5:$B$15,MATCH(N22,'DS2025'!$A$5:$A$15,1)):
INDEX('DS2025'!$B$5:$B$15,MATCH(N22,'DS2025'!$A$5:$A$15,1)+1),
INDEX('DS2025'!$A$5:$A$15,MATCH(N22,'DS2025'!$A$5:$A$15,1)):
INDEX('DS2025'!$A$5:$A$15,MATCH(N22,'DS2025'!$A$5:$A$15,1)+1)),
IF($O$4=Database!$A$3,
_xlfn.FORECAST.LINEAR(N22,
INDEX('DS2025'!$E$5:$E$15,MATCH(N22,'DS2025'!$D$5:$D$15,1)):
INDEX('DS2025'!$E$5:$E$15,MATCH(N22,'DS2025'!$D$5:$D$15,1)+1),
INDEX('DS2025'!$D$5:$D$15,MATCH(N22,'DS2025'!$D$5:$D$15,1)):
INDEX('DS2025'!$D$5:$D$15,MATCH(N22,'DS2025'!$D$5:$D$15,1)+1)),
IF($O$4=Database!$A$4,
_xlfn.FORECAST.LINEAR(N22,
INDEX('DS2025'!$H$5:$H$15,MATCH(N22,'DS2025'!$G$5:$G$15,1)):
INDEX('DS2025'!$H$5:$H$15,MATCH(N22,'DS2025'!$G$5:$G$15,1)+1),
INDEX('DS2025'!$G$5:$G$15,MATCH(N22,'DS2025'!$G$5:$G$15,1)):
INDEX('DS2025'!$G$5:$G$15,MATCH(N22,'DS2025'!$G$5:$G$15,1)+1)),
IF($O$4=Database!$A$5,
_xlfn.FORECAST.LINEAR(N22,
INDEX('DS2025'!$K$5:$K$15,MATCH(N22,'DS2025'!$J$5:$J$15,1)):
INDEX('DS2025'!$K$5:$K$15,MATCH(N22,'DS2025'!$J$5:$J$15,1)+1),
INDEX('DS2025'!$J$5:$J$15,MATCH(N22,'DS2025'!$J$5:$J$15,1)):
INDEX('DS2025'!$J$5:$J$15,MATCH(N22,'DS2025'!$J$5:$J$15,1)+1)),
IF($O$4=Database!$A$6,
_xlfn.FORECAST.LINEAR(N22,
INDEX('DS2025'!$N$5:$N$15,MATCH(N22,'DS2025'!$M$5:$M$15,1)):
INDEX('DS2025'!$N$5:$N$15,MATCH(N22,'DS2025'!$M$5:$M$15,1)+1),
INDEX('DS2025'!$M$5:$M$15,MATCH(N22,'DS2025'!$M$5:$M$15,1)):
INDEX('DS2025'!$M$5:$M$15,MATCH(N22,'DS2025'!$M$5:$M$15,1)+1)),
IF($O$4=Database!$A$7,
_xlfn.FORECAST.LINEAR(N22,
INDEX('DS2025'!$Q$5:$Q$15,MATCH(N22,'DS2025'!$P$5:$P$15,1)):
INDEX('DS2025'!$Q$5:$Q$15,MATCH(N22,'DS2025'!$P$5:$P$15,1)+1),
INDEX('DS2025'!$P$5:$P$15,MATCH(N22,'DS2025'!$P$5:$P$15,1)):
INDEX('DS2025'!$P$5:$P$15,MATCH(N22,'DS2025'!$P$5:$P$15,1)+1)),
IF($O$4=Database!$A$8,
_xlfn.FORECAST.LINEAR(N22,
INDEX('DS2025'!$T$5:$T$15,MATCH(N22,'DS2025'!$S$5:$S$15,1)):
INDEX('DS2025'!$T$5:$T$15,MATCH(N22,'DS2025'!$S$5:$S$15,1)+1),
INDEX('DS2025'!$S$5:$S$15,MATCH(N22,'DS2025'!$S$5:$S$15,1)):
INDEX('DS2025'!$S$5:$S$15,MATCH(N22,'DS2025'!$S$5:$S$15,1)+1)),
IF($O$4=Database!$A$9,
_xlfn.FORECAST.LINEAR(N22,
INDEX('DS2025'!$W$5:$W$15,MATCH(N22,'DS2025'!$V$5:$V$15,1)):
INDEX('DS2025'!$W$5:$W$15,MATCH(N22,'DS2025'!$V$5:$V$15,1)+1),
INDEX('DS2025'!$V$5:$V$15,MATCH(N22,'DS2025'!$V$5:$V$15,1)):
INDEX('DS2025'!$V$5:$V$15,MATCH(N22,'DS2025'!$V$5:$V$15,1)+1)),
IF($O$4=Database!$A$10,
_xlfn.FORECAST.LINEAR(N22,
INDEX('DS2025'!$Z$5:$Z$15,MATCH(N22,'DS2025'!$Y$5:$Y$15,1)):
INDEX('DS2025'!$Z$5:$Z$15,MATCH(N22,'DS2025'!$Y$5:$Y$15,1)+1),
INDEX('DS2025'!$Y$5:$Y$15,MATCH(N22,'DS2025'!$Y$5:$Y$15,1)):
INDEX('DS2025'!$Y$5:$Y$15,MATCH(N22,'DS2025'!$Y$5:$Y$15,1)+1)),
IF($O$4=Database!$A$11,
_xlfn.FORECAST.LINEAR(
N22,
INDEX('DS2025'!$B$21:$B$35,MATCH(N22,'DS2025'!$A$21:$A$35,1)):
INDEX('DS2025'!$B$21:$B$35,MATCH(N22,'DS2025'!$A$21:$A$35,1)+1),
INDEX('DS2025'!$A$21:$A$35,MATCH(N22,'DS2025'!$A$21:$A$35,1)):
INDEX('DS2025'!$A$21:$A$35,MATCH(N22,'DS2025'!$A$21:$A$35,1)+1)),
IF($O$4=Database!$A$12,
_xlfn.FORECAST.LINEAR(
N22,
INDEX('DS2025'!$E$21:$E$35,MATCH(N22,'DS2025'!$D$21:$D$35,1)):
INDEX('DS2025'!$E$21:$E$35,MATCH(N22,'DS2025'!$D$21:$D$35,1)+1),
INDEX('DS2025'!$D$21:$D$35,MATCH(N22,'DS2025'!$D$21:$D$35,1)):
INDEX('DS2025'!$D$21:$D$35,MATCH(N22,'DS2025'!$D$21:$D$35,1)+1)),
IF($O$4=Database!$A$13,
_xlfn.FORECAST.LINEAR(
N22,
INDEX('DS2025'!$H$21:$H$35,MATCH(N22,'DS2025'!$G$21:$G$35,1)):
INDEX('DS2025'!$H$21:$H$35,MATCH(N22,'DS2025'!$G$21:$G$35,1)+1),
INDEX('DS2025'!$G$21:$G$35,MATCH(N22,'DS2025'!$G$21:$G$35,1)):
INDEX('DS2025'!$G$21:$G$35,MATCH(N22,'DS2025'!$G$21:$G$35,1)+1)),
IF($O$4=Database!$A$14,
_xlfn.FORECAST.LINEAR(
N22,
INDEX('DS2025'!$K$21:$K$35,MATCH(N22,'DS2025'!$J$21:$J$35,1)):
INDEX('DS2025'!$K$21:$K$35,MATCH(N22,'DS2025'!$J$21:$J$35,1)+1),
INDEX('DS2025'!$J$21:$J$35,MATCH(N22,'DS2025'!$J$21:$J$35,1)):
INDEX('DS2025'!$J$21:$J$35,MATCH(N22,'DS2025'!$J$21:$J$35,1)+1)),
IF($O$4=Database!$A$15,
_xlfn.FORECAST.LINEAR(
N22,
INDEX('DS2025'!$N$21:$N$35,MATCH(N22,'DS2025'!$M$21:$M$35,1)):
INDEX('DS2025'!$N$21:$N$35,MATCH(N22,'DS2025'!$M$21:$M$35,1)+1),
INDEX('DS2025'!$M$21:$M$35,MATCH(N22,'DS2025'!$M$21:$M$35,1)):
INDEX('DS2025'!$M$21:$M$35,MATCH(N22,'DS2025'!$M$21:$M$35,1)+1)),
IF($O$4=Database!$A$16,
_xlfn.FORECAST.LINEAR(
N22,
INDEX('DS2025'!$Q$21:$Q$35,MATCH(N22,'DS2025'!$P$21:$P$35,1)):
INDEX('DS2025'!$Q$21:$Q$35,MATCH(N22,'DS2025'!$P$21:$P$35,1)+1),
INDEX('DS2025'!$P$21:$P$35,MATCH(N22,'DS2025'!$P$21:$P$35,1)):
INDEX('DS2025'!$P$21:$P$35,MATCH(N22,'DS2025'!$P$21:$P$35,1)+1)),
IF($O$4=Database!$A$17,
_xlfn.FORECAST.LINEAR(
N22,
INDEX('DS2025'!$T$21:$T$35,MATCH(N22,'DS2025'!$S$21:$S$35,1)):
INDEX('DS2025'!$T$21:$T$35,MATCH(N22,'DS2025'!$S$21:$S$35,1)+1),
INDEX('DS2025'!$S$21:$S$35,MATCH(N22,'DS2025'!$S$21:$S$35,1)):
INDEX('DS2025'!$S$21:$S$35,MATCH(N22,'DS2025'!$S$21:$S$35,1)+1)),
IF($O$4=Database!$A$18,
_xlfn.FORECAST.LINEAR(
N22,
INDEX('DS2025'!$W$21:$W$35,MATCH(N22,'DS2025'!$V$21:$V$35,1)):
INDEX('DS2025'!$W$21:$W$35,MATCH(N22,'DS2025'!$V$21:$V$35,1)+1),
INDEX('DS2025'!$V$21:$V$35,MATCH(N22,'DS2025'!$V$21:$V$35,1)):
INDEX('DS2025'!$V$21:$V$35,MATCH(N22,'DS2025'!$V$21:$V$35,1)+1)),
IF($O$4=Database!$A$19,
_xlfn.FORECAST.LINEAR(
N22,
INDEX('DS2025'!$Z$21:$Z$35,MATCH(N22,'DS2025'!$Y$21:$Y$35,1)):
INDEX('DS2025'!$Z$21:$Z$35,MATCH(N22,'DS2025'!$Y$21:$Y$35,1)+1),
INDEX('DS2025'!$Y$21:$Y$35,MATCH(N22,'DS2025'!$Y$21:$Y$35,1)):
INDEX('DS2025'!$Y$21:$Y$35,MATCH(N22,'DS2025'!$Y$21:$Y$35,1)+1)),
IF($O$4=Database!$A$20,
_xlfn.FORECAST.LINEAR(
N22,
INDEX('DS2025'!$AC$21:$AC$35,MATCH(N22,'DS2025'!$AB$21:$AB$35,1)):
INDEX('DS2025'!$AC$21:$AC$35,MATCH(N22,'DS2025'!$AB$21:$AB$35,1)+1),
INDEX('DS2025'!$AB$21:$AB$35,MATCH(N22,'DS2025'!$AB$21:$AB$35,1)):
INDEX('DS2025'!$AB$21:$AB$35,MATCH(N22,'DS2025'!$AB$21:$AB$35,1)+1))
)))))))))))))))))))</f>
        <v>-0.36102591481703655</v>
      </c>
      <c r="P22" s="371">
        <f t="shared" si="4"/>
        <v>116.88497408518296</v>
      </c>
      <c r="Q22" s="369">
        <f>'Data 110 C'!G23</f>
        <v>118.83199999999999</v>
      </c>
      <c r="R22" s="98">
        <f>IF($R$4=Database!$A$2,
_xlfn.FORECAST.LINEAR(Q22,
INDEX('DS2025'!$B$5:$B$15,MATCH(Q22,'DS2025'!$A$5:$A$15,1)):
INDEX('DS2025'!$B$5:$B$15,MATCH(Q22,'DS2025'!$A$5:$A$15,1)+1),
INDEX('DS2025'!$A$5:$A$15,MATCH(Q22,'DS2025'!$A$5:$A$15,1)):
INDEX('DS2025'!$A$5:$A$15,MATCH(Q22,'DS2025'!$A$5:$A$15,1)+1)),
IF($R$4=Database!$A$3,
_xlfn.FORECAST.LINEAR(Q22,
INDEX('DS2025'!$E$5:$E$15,MATCH(Q22,'DS2025'!$D$5:$D$15,1)):
INDEX('DS2025'!$E$5:$E$15,MATCH(Q22,'DS2025'!$D$5:$D$15,1)+1),
INDEX('DS2025'!$D$5:$D$15,MATCH(Q22,'DS2025'!$D$5:$D$15,1)):
INDEX('DS2025'!$D$5:$D$15,MATCH(Q22,'DS2025'!$D$5:$D$15,1)+1)),
IF($R$4=Database!$A$4,
_xlfn.FORECAST.LINEAR(Q22,
INDEX('DS2025'!$H$5:$H$15,MATCH(Q22,'DS2025'!$G$5:$G$15,1)):
INDEX('DS2025'!$H$5:$H$15,MATCH(Q22,'DS2025'!$G$5:$G$15,1)+1),
INDEX('DS2025'!$G$5:$G$15,MATCH(Q22,'DS2025'!$G$5:$G$15,1)):
INDEX('DS2025'!$G$5:$G$15,MATCH(Q22,'DS2025'!$G$5:$G$15,1)+1)),
IF($R$4=Database!$A$5,
_xlfn.FORECAST.LINEAR(Q22,
INDEX('DS2025'!$K$5:$K$15,MATCH(Q22,'DS2025'!$J$5:$J$15,1)):
INDEX('DS2025'!$K$5:$K$15,MATCH(Q22,'DS2025'!$J$5:$J$15,1)+1),
INDEX('DS2025'!$J$5:$J$15,MATCH(Q22,'DS2025'!$J$5:$J$15,1)):
INDEX('DS2025'!$J$5:$J$15,MATCH(Q22,'DS2025'!$J$5:$J$15,1)+1)),
IF($R$4=Database!$A$6,
_xlfn.FORECAST.LINEAR(Q22,
INDEX('DS2025'!$N$5:$N$15,MATCH(Q22,'DS2025'!$M$5:$M$15,1)):
INDEX('DS2025'!$N$5:$N$15,MATCH(Q22,'DS2025'!$M$5:$M$15,1)+1),
INDEX('DS2025'!$M$5:$M$15,MATCH(Q22,'DS2025'!$M$5:$M$15,1)):
INDEX('DS2025'!$M$5:$M$15,MATCH(Q22,'DS2025'!$M$5:$M$15,1)+1)),
IF($R$4=Database!$A$7,
_xlfn.FORECAST.LINEAR(Q22,
INDEX('DS2025'!$Q$5:$Q$15,MATCH(Q22,'DS2025'!$P$5:$P$15,1)):
INDEX('DS2025'!$Q$5:$Q$15,MATCH(Q22,'DS2025'!$P$5:$P$15,1)+1),
INDEX('DS2025'!$P$5:$P$15,MATCH(Q22,'DS2025'!$P$5:$P$15,1)):
INDEX('DS2025'!$P$5:$P$15,MATCH(Q22,'DS2025'!$P$5:$P$15,1)+1)),
IF($R$4=Database!$A$8,
_xlfn.FORECAST.LINEAR(Q22,
INDEX('DS2025'!$T$5:$T$15,MATCH(Q22,'DS2025'!$S$5:$S$15,1)):
INDEX('DS2025'!$T$5:$T$15,MATCH(Q22,'DS2025'!$S$5:$S$15,1)+1),
INDEX('DS2025'!$S$5:$S$15,MATCH(Q22,'DS2025'!$S$5:$S$15,1)):
INDEX('DS2025'!$S$5:$S$15,MATCH(Q22,'DS2025'!$S$5:$S$15,1)+1)),
IF($R$4=Database!$A$9,
_xlfn.FORECAST.LINEAR(Q22,
INDEX('DS2025'!$W$5:$W$15,MATCH(Q22,'DS2025'!$V$5:$V$15,1)):
INDEX('DS2025'!$W$5:$W$15,MATCH(Q22,'DS2025'!$V$5:$V$15,1)+1),
INDEX('DS2025'!$V$5:$V$15,MATCH(Q22,'DS2025'!$V$5:$V$15,1)):
INDEX('DS2025'!$V$5:$V$15,MATCH(Q22,'DS2025'!$V$5:$V$15,1)+1)),
IF($R$4=Database!$A$10,
_xlfn.FORECAST.LINEAR(Q22,
INDEX('DS2025'!$Z$5:$Z$15,MATCH(Q22,'DS2025'!$Y$5:$Y$15,1)):
INDEX('DS2025'!$Z$5:$Z$15,MATCH(Q22,'DS2025'!$Y$5:$Y$15,1)+1),
INDEX('DS2025'!$Y$5:$Y$15,MATCH(Q22,'DS2025'!$Y$5:$Y$15,1)):
INDEX('DS2025'!$Y$5:$Y$15,MATCH(Q22,'DS2025'!$Y$5:$Y$15,1)+1)),
IF($R$4=Database!$A$11,
_xlfn.FORECAST.LINEAR(
Q22,
INDEX('DS2025'!$B$21:$B$35,MATCH(Q22,'DS2025'!$A$21:$A$35,1)):
INDEX('DS2025'!$B$21:$B$35,MATCH(Q22,'DS2025'!$A$21:$A$35,1)+1),
INDEX('DS2025'!$A$21:$A$35,MATCH(Q22,'DS2025'!$A$21:$A$35,1)):
INDEX('DS2025'!$A$21:$A$35,MATCH(Q22,'DS2025'!$A$21:$A$35,1)+1)),
IF($R$4=Database!$A$12,
_xlfn.FORECAST.LINEAR(
Q22,
INDEX('DS2025'!$E$21:$E$35,MATCH(Q22,'DS2025'!$D$21:$D$35,1)):
INDEX('DS2025'!$E$21:$E$35,MATCH(Q22,'DS2025'!$D$21:$D$35,1)+1),
INDEX('DS2025'!$D$21:$D$35,MATCH(Q22,'DS2025'!$D$21:$D$35,1)):
INDEX('DS2025'!$D$21:$D$35,MATCH(Q22,'DS2025'!$D$21:$D$35,1)+1)),
IF($R$4=Database!$A$13,
_xlfn.FORECAST.LINEAR(
Q22,
INDEX('DS2025'!$H$21:$H$35,MATCH(Q22,'DS2025'!$G$21:$G$35,1)):
INDEX('DS2025'!$H$21:$H$35,MATCH(Q22,'DS2025'!$G$21:$G$35,1)+1),
INDEX('DS2025'!$G$21:$G$35,MATCH(Q22,'DS2025'!$G$21:$G$35,1)):
INDEX('DS2025'!$G$21:$G$35,MATCH(Q22,'DS2025'!$G$21:$G$35,1)+1)),
IF($R$4=Database!$A$14,
_xlfn.FORECAST.LINEAR(
Q22,
INDEX('DS2025'!$K$21:$K$35,MATCH(Q22,'DS2025'!$J$21:$J$35,1)):
INDEX('DS2025'!$K$21:$K$35,MATCH(Q22,'DS2025'!$J$21:$J$35,1)+1),
INDEX('DS2025'!$J$21:$J$35,MATCH(Q22,'DS2025'!$J$21:$J$35,1)):
INDEX('DS2025'!$J$21:$J$35,MATCH(Q22,'DS2025'!$J$21:$J$35,1)+1)),
IF($R$4=Database!$A$15,
_xlfn.FORECAST.LINEAR(
Q22,
INDEX('DS2025'!$N$21:$N$35,MATCH(Q22,'DS2025'!$M$21:$M$35,1)):
INDEX('DS2025'!$N$21:$N$35,MATCH(Q22,'DS2025'!$M$21:$M$35,1)+1),
INDEX('DS2025'!$M$21:$M$35,MATCH(Q22,'DS2025'!$M$21:$M$35,1)):
INDEX('DS2025'!$M$21:$M$35,MATCH(Q22,'DS2025'!$M$21:$M$35,1)+1)),
IF($R$4=Database!$A$16,
_xlfn.FORECAST.LINEAR(
Q22,
INDEX('DS2025'!$Q$21:$Q$35,MATCH(Q22,'DS2025'!$P$21:$P$35,1)):
INDEX('DS2025'!$Q$21:$Q$35,MATCH(Q22,'DS2025'!$P$21:$P$35,1)+1),
INDEX('DS2025'!$P$21:$P$35,MATCH(Q22,'DS2025'!$P$21:$P$35,1)):
INDEX('DS2025'!$P$21:$P$35,MATCH(Q22,'DS2025'!$P$21:$P$35,1)+1)),
IF($R$4=Database!$A$17,
_xlfn.FORECAST.LINEAR(
Q22,
INDEX('DS2025'!$T$21:$T$35,MATCH(Q22,'DS2025'!$S$21:$S$35,1)):
INDEX('DS2025'!$T$21:$T$35,MATCH(Q22,'DS2025'!$S$21:$S$35,1)+1),
INDEX('DS2025'!$S$21:$S$35,MATCH(Q22,'DS2025'!$S$21:$S$35,1)):
INDEX('DS2025'!$S$21:$S$35,MATCH(Q22,'DS2025'!$S$21:$S$35,1)+1)),
IF($R$4=Database!$A$18,
_xlfn.FORECAST.LINEAR(
Q22,
INDEX('DS2025'!$W$21:$W$35,MATCH(Q22,'DS2025'!$V$21:$V$35,1)):
INDEX('DS2025'!$W$21:$W$35,MATCH(Q22,'DS2025'!$V$21:$V$35,1)+1),
INDEX('DS2025'!$V$21:$V$35,MATCH(Q22,'DS2025'!$V$21:$V$35,1)):
INDEX('DS2025'!$V$21:$V$35,MATCH(Q22,'DS2025'!$V$21:$V$35,1)+1)),
IF($R$4=Database!$A$19,
_xlfn.FORECAST.LINEAR(
Q22,
INDEX('DS2025'!$Z$21:$Z$35,MATCH(Q22,'DS2025'!$Y$21:$Y$35,1)):
INDEX('DS2025'!$Z$21:$Z$35,MATCH(Q22,'DS2025'!$Y$21:$Y$35,1)+1),
INDEX('DS2025'!$Y$21:$Y$35,MATCH(Q22,'DS2025'!$Y$21:$Y$35,1)):
INDEX('DS2025'!$Y$21:$Y$35,MATCH(Q22,'DS2025'!$Y$21:$Y$35,1)+1)),
IF($R$4=Database!$A$20,
_xlfn.FORECAST.LINEAR(
Q22,
INDEX('DS2025'!$AC$21:$AC$35,MATCH(Q22,'DS2025'!$AB$21:$AB$35,1)):
INDEX('DS2025'!$AC$21:$AC$35,MATCH(Q22,'DS2025'!$AB$21:$AB$35,1)+1),
INDEX('DS2025'!$AB$21:$AB$35,MATCH(Q22,'DS2025'!$AB$21:$AB$35,1)):
INDEX('DS2025'!$AB$21:$AB$35,MATCH(Q22,'DS2025'!$AB$21:$AB$35,1)+1))
)))))))))))))))))))</f>
        <v>-0.36121619676064787</v>
      </c>
      <c r="S22" s="370">
        <f t="shared" si="5"/>
        <v>118.47078380323934</v>
      </c>
      <c r="T22" s="369">
        <f>'Data 110 C'!H23</f>
        <v>116.577</v>
      </c>
      <c r="U22" s="98">
        <f>IF($U$4=Database!$A$2,
_xlfn.FORECAST.LINEAR(T22,
INDEX('DS2025'!$B$5:$B$15,MATCH(T22,'DS2025'!$A$5:$A$15,1)):
INDEX('DS2025'!$B$5:$B$15,MATCH(T22,'DS2025'!$A$5:$A$15,1)+1),
INDEX('DS2025'!$A$5:$A$15,MATCH(T22,'DS2025'!$A$5:$A$15,1)):
INDEX('DS2025'!$A$5:$A$15,MATCH(T22,'DS2025'!$A$5:$A$15,1)+1)),
IF($U$4=Database!$A$3,
_xlfn.FORECAST.LINEAR(T22,
INDEX('DS2025'!$E$5:$E$15,MATCH(T22,'DS2025'!$D$5:$D$15,1)):
INDEX('DS2025'!$E$5:$E$15,MATCH(T22,'DS2025'!$D$5:$D$15,1)+1),
INDEX('DS2025'!$D$5:$D$15,MATCH(T22,'DS2025'!$D$5:$D$15,1)):
INDEX('DS2025'!$D$5:$D$15,MATCH(T22,'DS2025'!$D$5:$D$15,1)+1)),
IF($U$4=Database!$A$4,
_xlfn.FORECAST.LINEAR(T22,
INDEX('DS2025'!$H$5:$H$15,MATCH(T22,'DS2025'!$G$5:$G$15,1)):
INDEX('DS2025'!$H$5:$H$15,MATCH(T22,'DS2025'!$G$5:$G$15,1)+1),
INDEX('DS2025'!$G$5:$G$15,MATCH(T22,'DS2025'!$G$5:$G$15,1)):
INDEX('DS2025'!$G$5:$G$15,MATCH(T22,'DS2025'!$G$5:$G$15,1)+1)),
IF($U$4=Database!$A$5,
_xlfn.FORECAST.LINEAR(T22,
INDEX('DS2025'!$K$5:$K$15,MATCH(T22,'DS2025'!$J$5:$J$15,1)):
INDEX('DS2025'!$K$5:$K$15,MATCH(T22,'DS2025'!$J$5:$J$15,1)+1),
INDEX('DS2025'!$J$5:$J$15,MATCH(T22,'DS2025'!$J$5:$J$15,1)):
INDEX('DS2025'!$J$5:$J$15,MATCH(T22,'DS2025'!$J$5:$J$15,1)+1)),
IF($U$4=Database!$A$6,
_xlfn.FORECAST.LINEAR(T22,
INDEX('DS2025'!$N$5:$N$15,MATCH(T22,'DS2025'!$M$5:$M$15,1)):
INDEX('DS2025'!$N$5:$N$15,MATCH(T22,'DS2025'!$M$5:$M$15,1)+1),
INDEX('DS2025'!$M$5:$M$15,MATCH(T22,'DS2025'!$M$5:$M$15,1)):
INDEX('DS2025'!$M$5:$M$15,MATCH(T22,'DS2025'!$M$5:$M$15,1)+1)),
IF($U$4=Database!$A$7,
_xlfn.FORECAST.LINEAR(T22,
INDEX('DS2025'!$Q$5:$Q$15,MATCH(T22,'DS2025'!$P$5:$P$15,1)):
INDEX('DS2025'!$Q$5:$Q$15,MATCH(T22,'DS2025'!$P$5:$P$15,1)+1),
INDEX('DS2025'!$P$5:$P$15,MATCH(T22,'DS2025'!$P$5:$P$15,1)):
INDEX('DS2025'!$P$5:$P$15,MATCH(T22,'DS2025'!$P$5:$P$15,1)+1)),
IF($U$4=Database!$A$8,
_xlfn.FORECAST.LINEAR(T22,
INDEX('DS2025'!$T$5:$T$15,MATCH(T22,'DS2025'!$S$5:$S$15,1)):
INDEX('DS2025'!$T$5:$T$15,MATCH(T22,'DS2025'!$S$5:$S$15,1)+1),
INDEX('DS2025'!$S$5:$S$15,MATCH(T22,'DS2025'!$S$5:$S$15,1)):
INDEX('DS2025'!$S$5:$S$15,MATCH(T22,'DS2025'!$S$5:$S$15,1)+1)),
IF($U$4=Database!$A$9,
_xlfn.FORECAST.LINEAR(T22,
INDEX('DS2025'!$W$5:$W$15,MATCH(T22,'DS2025'!$V$5:$V$15,1)):
INDEX('DS2025'!$W$5:$W$15,MATCH(T22,'DS2025'!$V$5:$V$15,1)+1),
INDEX('DS2025'!$V$5:$V$15,MATCH(T22,'DS2025'!$V$5:$V$15,1)):
INDEX('DS2025'!$V$5:$V$15,MATCH(T22,'DS2025'!$V$5:$V$15,1)+1)),
IF($U$4=Database!$A$10,
_xlfn.FORECAST.LINEAR(T22,
INDEX('DS2025'!$Z$5:$Z$15,MATCH(T22,'DS2025'!$Y$5:$Y$15,1)):
INDEX('DS2025'!$Z$5:$Z$15,MATCH(T22,'DS2025'!$Y$5:$Y$15,1)+1),
INDEX('DS2025'!$Y$5:$Y$15,MATCH(T22,'DS2025'!$Y$5:$Y$15,1)):
INDEX('DS2025'!$Y$5:$Y$15,MATCH(T22,'DS2025'!$Y$5:$Y$15,1)+1)),
IF($U$4=Database!$A$11,
_xlfn.FORECAST.LINEAR(
T22,
INDEX('DS2025'!$B$21:$B$35,MATCH(T22,'DS2025'!$A$21:$A$35,1)):
INDEX('DS2025'!$B$21:$B$35,MATCH(T22,'DS2025'!$A$21:$A$35,1)+1),
INDEX('DS2025'!$A$21:$A$35,MATCH(T22,'DS2025'!$A$21:$A$35,1)):
INDEX('DS2025'!$A$21:$A$35,MATCH(T22,'DS2025'!$A$21:$A$35,1)+1)),
IF($U$4=Database!$A$12,
_xlfn.FORECAST.LINEAR(
T22,
INDEX('DS2025'!$E$21:$E$35,MATCH(T22,'DS2025'!$D$21:$D$35,1)):
INDEX('DS2025'!$E$21:$E$35,MATCH(T22,'DS2025'!$D$21:$D$35,1)+1),
INDEX('DS2025'!$D$21:$D$35,MATCH(T22,'DS2025'!$D$21:$D$35,1)):
INDEX('DS2025'!$D$21:$D$35,MATCH(T22,'DS2025'!$D$21:$D$35,1)+1)),
IF($U$4=Database!$A$13,
_xlfn.FORECAST.LINEAR(
T22,
INDEX('DS2025'!$H$21:$H$35,MATCH(T22,'DS2025'!$G$21:$G$35,1)):
INDEX('DS2025'!$H$21:$H$35,MATCH(T22,'DS2025'!$G$21:$G$35,1)+1),
INDEX('DS2025'!$G$21:$G$35,MATCH(T22,'DS2025'!$G$21:$G$35,1)):
INDEX('DS2025'!$G$21:$G$35,MATCH(T22,'DS2025'!$G$21:$G$35,1)+1)),
IF($U$4=Database!$A$14,
_xlfn.FORECAST.LINEAR(
T22,
INDEX('DS2025'!$K$21:$K$35,MATCH(T22,'DS2025'!$J$21:$J$35,1)):
INDEX('DS2025'!$K$21:$K$35,MATCH(T22,'DS2025'!$J$21:$J$35,1)+1),
INDEX('DS2025'!$J$21:$J$35,MATCH(T22,'DS2025'!$J$21:$J$35,1)):
INDEX('DS2025'!$J$21:$J$35,MATCH(T22,'DS2025'!$J$21:$J$35,1)+1)),
IF($U$4=Database!$A$15,
_xlfn.FORECAST.LINEAR(
T22,
INDEX('DS2025'!$N$21:$N$35,MATCH(T22,'DS2025'!$M$21:$M$35,1)):
INDEX('DS2025'!$N$21:$N$35,MATCH(T22,'DS2025'!$M$21:$M$35,1)+1),
INDEX('DS2025'!$M$21:$M$35,MATCH(T22,'DS2025'!$M$21:$M$35,1)):
INDEX('DS2025'!$M$21:$M$35,MATCH(T22,'DS2025'!$M$21:$M$35,1)+1)),
IF($U$4=Database!$A$16,
_xlfn.FORECAST.LINEAR(
T22,
INDEX('DS2025'!$Q$21:$Q$35,MATCH(T22,'DS2025'!$P$21:$P$35,1)):
INDEX('DS2025'!$Q$21:$Q$35,MATCH(T22,'DS2025'!$P$21:$P$35,1)+1),
INDEX('DS2025'!$P$21:$P$35,MATCH(T22,'DS2025'!$P$21:$P$35,1)):
INDEX('DS2025'!$P$21:$P$35,MATCH(T22,'DS2025'!$P$21:$P$35,1)+1)),
IF($U$4=Database!$A$17,
_xlfn.FORECAST.LINEAR(
T22,
INDEX('DS2025'!$T$21:$T$35,MATCH(T22,'DS2025'!$S$21:$S$35,1)):
INDEX('DS2025'!$T$21:$T$35,MATCH(T22,'DS2025'!$S$21:$S$35,1)+1),
INDEX('DS2025'!$S$21:$S$35,MATCH(T22,'DS2025'!$S$21:$S$35,1)):
INDEX('DS2025'!$S$21:$S$35,MATCH(T22,'DS2025'!$S$21:$S$35,1)+1)),
IF($U$4=Database!$A$18,
_xlfn.FORECAST.LINEAR(
T22,
INDEX('DS2025'!$W$21:$W$35,MATCH(T22,'DS2025'!$V$21:$V$35,1)):
INDEX('DS2025'!$W$21:$W$35,MATCH(T22,'DS2025'!$V$21:$V$35,1)+1),
INDEX('DS2025'!$V$21:$V$35,MATCH(T22,'DS2025'!$V$21:$V$35,1)):
INDEX('DS2025'!$V$21:$V$35,MATCH(T22,'DS2025'!$V$21:$V$35,1)+1)),
IF($U$4=Database!$A$19,
_xlfn.FORECAST.LINEAR(
T22,
INDEX('DS2025'!$Z$21:$Z$35,MATCH(T22,'DS2025'!$Y$21:$Y$35,1)):
INDEX('DS2025'!$Z$21:$Z$35,MATCH(T22,'DS2025'!$Y$21:$Y$35,1)+1),
INDEX('DS2025'!$Y$21:$Y$35,MATCH(T22,'DS2025'!$Y$21:$Y$35,1)):
INDEX('DS2025'!$Y$21:$Y$35,MATCH(T22,'DS2025'!$Y$21:$Y$35,1)+1)),
IF($U$4=Database!$A$20,
_xlfn.FORECAST.LINEAR(
T22,
INDEX('DS2025'!$AC$21:$AC$35,MATCH(T22,'DS2025'!$AB$21:$AB$35,1)):
INDEX('DS2025'!$AC$21:$AC$35,MATCH(T22,'DS2025'!$AB$21:$AB$35,1)+1),
INDEX('DS2025'!$AB$21:$AB$35,MATCH(T22,'DS2025'!$AB$21:$AB$35,1)):
INDEX('DS2025'!$AB$21:$AB$35,MATCH(T22,'DS2025'!$AB$21:$AB$35,1)+1))
)))))))))))))))))))</f>
        <v>-0.360945650869826</v>
      </c>
      <c r="V22" s="370">
        <f t="shared" si="6"/>
        <v>116.21605434913018</v>
      </c>
      <c r="W22" s="369">
        <f>'Data 110 C'!I23</f>
        <v>117.824</v>
      </c>
      <c r="X22" s="98">
        <f>IF($X$4=Database!$A$2,
_xlfn.FORECAST.LINEAR(W22,
INDEX('DS2025'!$B$5:$B$15,MATCH(W22,'DS2025'!$A$5:$A$15,1)):
INDEX('DS2025'!$B$5:$B$15,MATCH(W22,'DS2025'!$A$5:$A$15,1)+1),
INDEX('DS2025'!$A$5:$A$15,MATCH(W22,'DS2025'!$A$5:$A$15,1)):
INDEX('DS2025'!$A$5:$A$15,MATCH(W22,'DS2025'!$A$5:$A$15,1)+1)),
IF($X$4=Database!$A$3,
_xlfn.FORECAST.LINEAR(W22,
INDEX('DS2025'!$E$5:$E$15,MATCH(W22,'DS2025'!$D$5:$D$15,1)):
INDEX('DS2025'!$E$5:$E$15,MATCH(W22,'DS2025'!$D$5:$D$15,1)+1),
INDEX('DS2025'!$D$5:$D$15,MATCH(W22,'DS2025'!$D$5:$D$15,1)):
INDEX('DS2025'!$D$5:$D$15,MATCH(W22,'DS2025'!$D$5:$D$15,1)+1)),
IF($X$4=Database!$A$4,
_xlfn.FORECAST.LINEAR(W22,
INDEX('DS2025'!$H$5:$H$15,MATCH(W22,'DS2025'!$G$5:$G$15,1)):
INDEX('DS2025'!$H$5:$H$15,MATCH(W22,'DS2025'!$G$5:$G$15,1)+1),
INDEX('DS2025'!$G$5:$G$15,MATCH(W22,'DS2025'!$G$5:$G$15,1)):
INDEX('DS2025'!$G$5:$G$15,MATCH(W22,'DS2025'!$G$5:$G$15,1)+1)),
IF($X$4=Database!$A$5,
_xlfn.FORECAST.LINEAR(W22,
INDEX('DS2025'!$K$5:$K$15,MATCH(W22,'DS2025'!$J$5:$J$15,1)):
INDEX('DS2025'!$K$5:$K$15,MATCH(W22,'DS2025'!$J$5:$J$15,1)+1),
INDEX('DS2025'!$J$5:$J$15,MATCH(W22,'DS2025'!$J$5:$J$15,1)):
INDEX('DS2025'!$J$5:$J$15,MATCH(W22,'DS2025'!$J$5:$J$15,1)+1)),
IF($X$4=Database!$A$6,
_xlfn.FORECAST.LINEAR(W22,
INDEX('DS2025'!$N$5:$N$15,MATCH(W22,'DS2025'!$M$5:$M$15,1)):
INDEX('DS2025'!$N$5:$N$15,MATCH(W22,'DS2025'!$M$5:$M$15,1)+1),
INDEX('DS2025'!$M$5:$M$15,MATCH(W22,'DS2025'!$M$5:$M$15,1)):
INDEX('DS2025'!$M$5:$M$15,MATCH(W22,'DS2025'!$M$5:$M$15,1)+1)),
IF($X$4=Database!$A$7,
_xlfn.FORECAST.LINEAR(W22,
INDEX('DS2025'!$Q$5:$Q$15,MATCH(W22,'DS2025'!$P$5:$P$15,1)):
INDEX('DS2025'!$Q$5:$Q$15,MATCH(W22,'DS2025'!$P$5:$P$15,1)+1),
INDEX('DS2025'!$P$5:$P$15,MATCH(W22,'DS2025'!$P$5:$P$15,1)):
INDEX('DS2025'!$P$5:$P$15,MATCH(W22,'DS2025'!$P$5:$P$15,1)+1)),
IF($X$4=Database!$A$8,
_xlfn.FORECAST.LINEAR(W22,
INDEX('DS2025'!$T$5:$T$15,MATCH(W22,'DS2025'!$S$5:$S$15,1)):
INDEX('DS2025'!$T$5:$T$15,MATCH(W22,'DS2025'!$S$5:$S$15,1)+1),
INDEX('DS2025'!$S$5:$S$15,MATCH(W22,'DS2025'!$S$5:$S$15,1)):
INDEX('DS2025'!$S$5:$S$15,MATCH(W22,'DS2025'!$S$5:$S$15,1)+1)),
IF($X$4=Database!$A$9,
_xlfn.FORECAST.LINEAR(W22,
INDEX('DS2025'!$W$5:$W$15,MATCH(W22,'DS2025'!$V$5:$V$15,1)):
INDEX('DS2025'!$W$5:$W$15,MATCH(W22,'DS2025'!$V$5:$V$15,1)+1),
INDEX('DS2025'!$V$5:$V$15,MATCH(W22,'DS2025'!$V$5:$V$15,1)):
INDEX('DS2025'!$V$5:$V$15,MATCH(W22,'DS2025'!$V$5:$V$15,1)+1)),
IF($X$4=Database!$A$10,
_xlfn.FORECAST.LINEAR(W22,
INDEX('DS2025'!$Z$5:$Z$15,MATCH(W22,'DS2025'!$Y$5:$Y$15,1)):
INDEX('DS2025'!$Z$5:$Z$15,MATCH(W22,'DS2025'!$Y$5:$Y$15,1)+1),
INDEX('DS2025'!$Y$5:$Y$15,MATCH(W22,'DS2025'!$Y$5:$Y$15,1)):
INDEX('DS2025'!$Y$5:$Y$15,MATCH(W22,'DS2025'!$Y$5:$Y$15,1)+1)),
IF($X$4=Database!$A$11,
_xlfn.FORECAST.LINEAR(
W22,
INDEX('DS2025'!$B$21:$B$35,MATCH(W22,'DS2025'!$A$21:$A$35,1)):
INDEX('DS2025'!$B$21:$B$35,MATCH(W22,'DS2025'!$A$21:$A$35,1)+1),
INDEX('DS2025'!$A$21:$A$35,MATCH(W22,'DS2025'!$A$21:$A$35,1)):
INDEX('DS2025'!$A$21:$A$35,MATCH(W22,'DS2025'!$A$21:$A$35,1)+1)),
IF($X$4=Database!$A$12,
_xlfn.FORECAST.LINEAR(
W22,
INDEX('DS2025'!$E$21:$E$35,MATCH(W22,'DS2025'!$D$21:$D$35,1)):
INDEX('DS2025'!$E$21:$E$35,MATCH(W22,'DS2025'!$D$21:$D$35,1)+1),
INDEX('DS2025'!$D$21:$D$35,MATCH(W22,'DS2025'!$D$21:$D$35,1)):
INDEX('DS2025'!$D$21:$D$35,MATCH(W22,'DS2025'!$D$21:$D$35,1)+1)),
IF($X$4=Database!$A$13,
_xlfn.FORECAST.LINEAR(
W22,
INDEX('DS2025'!$H$21:$H$35,MATCH(W22,'DS2025'!$G$21:$G$35,1)):
INDEX('DS2025'!$H$21:$H$35,MATCH(W22,'DS2025'!$G$21:$G$35,1)+1),
INDEX('DS2025'!$G$21:$G$35,MATCH(W22,'DS2025'!$G$21:$G$35,1)):
INDEX('DS2025'!$G$21:$G$35,MATCH(W22,'DS2025'!$G$21:$G$35,1)+1)),
IF($X$4=Database!$A$14,
_xlfn.FORECAST.LINEAR(
W22,
INDEX('DS2025'!$K$21:$K$35,MATCH(W22,'DS2025'!$J$21:$J$35,1)):
INDEX('DS2025'!$K$21:$K$35,MATCH(W22,'DS2025'!$J$21:$J$35,1)+1),
INDEX('DS2025'!$J$21:$J$35,MATCH(W22,'DS2025'!$J$21:$J$35,1)):
INDEX('DS2025'!$J$21:$J$35,MATCH(W22,'DS2025'!$J$21:$J$35,1)+1)),
IF($X$4=Database!$A$15,
_xlfn.FORECAST.LINEAR(
W22,
INDEX('DS2025'!$N$21:$N$35,MATCH(W22,'DS2025'!$M$21:$M$35,1)):
INDEX('DS2025'!$N$21:$N$35,MATCH(W22,'DS2025'!$M$21:$M$35,1)+1),
INDEX('DS2025'!$M$21:$M$35,MATCH(W22,'DS2025'!$M$21:$M$35,1)):
INDEX('DS2025'!$M$21:$M$35,MATCH(W22,'DS2025'!$M$21:$M$35,1)+1)),
IF($X$4=Database!$A$16,
_xlfn.FORECAST.LINEAR(
W22,
INDEX('DS2025'!$Q$21:$Q$35,MATCH(W22,'DS2025'!$P$21:$P$35,1)):
INDEX('DS2025'!$Q$21:$Q$35,MATCH(W22,'DS2025'!$P$21:$P$35,1)+1),
INDEX('DS2025'!$P$21:$P$35,MATCH(W22,'DS2025'!$P$21:$P$35,1)):
INDEX('DS2025'!$P$21:$P$35,MATCH(W22,'DS2025'!$P$21:$P$35,1)+1)),
IF($X$4=Database!$A$17,
_xlfn.FORECAST.LINEAR(
W22,
INDEX('DS2025'!$T$21:$T$35,MATCH(W22,'DS2025'!$S$21:$S$35,1)):
INDEX('DS2025'!$T$21:$T$35,MATCH(W22,'DS2025'!$S$21:$S$35,1)+1),
INDEX('DS2025'!$S$21:$S$35,MATCH(W22,'DS2025'!$S$21:$S$35,1)):
INDEX('DS2025'!$S$21:$S$35,MATCH(W22,'DS2025'!$S$21:$S$35,1)+1)),
IF($X$4=Database!$A$18,
_xlfn.FORECAST.LINEAR(
W22,
INDEX('DS2025'!$W$21:$W$35,MATCH(W22,'DS2025'!$V$21:$V$35,1)):
INDEX('DS2025'!$W$21:$W$35,MATCH(W22,'DS2025'!$V$21:$V$35,1)+1),
INDEX('DS2025'!$V$21:$V$35,MATCH(W22,'DS2025'!$V$21:$V$35,1)):
INDEX('DS2025'!$V$21:$V$35,MATCH(W22,'DS2025'!$V$21:$V$35,1)+1)),
IF($X$4=Database!$A$19,
_xlfn.FORECAST.LINEAR(
W22,
INDEX('DS2025'!$Z$21:$Z$35,MATCH(W22,'DS2025'!$Y$21:$Y$35,1)):
INDEX('DS2025'!$Z$21:$Z$35,MATCH(W22,'DS2025'!$Y$21:$Y$35,1)+1),
INDEX('DS2025'!$Y$21:$Y$35,MATCH(W22,'DS2025'!$Y$21:$Y$35,1)):
INDEX('DS2025'!$Y$21:$Y$35,MATCH(W22,'DS2025'!$Y$21:$Y$35,1)+1)),
IF($X$4=Database!$A$20,
_xlfn.FORECAST.LINEAR(
W22,
INDEX('DS2025'!$AC$21:$AC$35,MATCH(W22,'DS2025'!$AB$21:$AB$35,1)):
INDEX('DS2025'!$AC$21:$AC$35,MATCH(W22,'DS2025'!$AB$21:$AB$35,1)+1),
INDEX('DS2025'!$AB$21:$AB$35,MATCH(W22,'DS2025'!$AB$21:$AB$35,1)):
INDEX('DS2025'!$AB$21:$AB$35,MATCH(W22,'DS2025'!$AB$21:$AB$35,1)+1))
)))))))))))))))))))</f>
        <v>-0.36109526094781041</v>
      </c>
      <c r="Y22" s="370">
        <f t="shared" si="7"/>
        <v>117.46290473905219</v>
      </c>
      <c r="Z22" s="97">
        <f>'Data 110 C'!J23</f>
        <v>119.818</v>
      </c>
      <c r="AA22" s="98">
        <f>IF($AA$4=Database!$A$2,
_xlfn.FORECAST.LINEAR(Z22,
INDEX('DS2025'!$B$5:$B$15,MATCH(Z22,'DS2025'!$A$5:$A$15,1)):
INDEX('DS2025'!$B$5:$B$15,MATCH(Z22,'DS2025'!$A$5:$A$15,1)+1),
INDEX('DS2025'!$A$5:$A$15,MATCH(Z22,'DS2025'!$A$5:$A$15,1)):
INDEX('DS2025'!$A$5:$A$15,MATCH(Z22,'DS2025'!$A$5:$A$15,1)+1)),
IF($AA$4=Database!$A$3,
_xlfn.FORECAST.LINEAR(Z22,
INDEX('DS2025'!$E$5:$E$15,MATCH(Z22,'DS2025'!$D$5:$D$15,1)):
INDEX('DS2025'!$E$5:$E$15,MATCH(Z22,'DS2025'!$D$5:$D$15,1)+1),
INDEX('DS2025'!$D$5:$D$15,MATCH(Z22,'DS2025'!$D$5:$D$15,1)):
INDEX('DS2025'!$D$5:$D$15,MATCH(Z22,'DS2025'!$D$5:$D$15,1)+1)),
IF($AA$4=Database!$A$4,
_xlfn.FORECAST.LINEAR(Z22,
INDEX('DS2025'!$H$5:$H$15,MATCH(Z22,'DS2025'!$G$5:$G$15,1)):
INDEX('DS2025'!$H$5:$H$15,MATCH(Z22,'DS2025'!$G$5:$G$15,1)+1),
INDEX('DS2025'!$G$5:$G$15,MATCH(Z22,'DS2025'!$G$5:$G$15,1)):
INDEX('DS2025'!$G$5:$G$15,MATCH(Z22,'DS2025'!$G$5:$G$15,1)+1)),
IF($AA$4=Database!$A$5,
_xlfn.FORECAST.LINEAR(Z22,
INDEX('DS2025'!$K$5:$K$15,MATCH(Z22,'DS2025'!$J$5:$J$15,1)):
INDEX('DS2025'!$K$5:$K$15,MATCH(Z22,'DS2025'!$J$5:$J$15,1)+1),
INDEX('DS2025'!$J$5:$J$15,MATCH(Z22,'DS2025'!$J$5:$J$15,1)):
INDEX('DS2025'!$J$5:$J$15,MATCH(Z22,'DS2025'!$J$5:$J$15,1)+1)),
IF($AA$4=Database!$A$6,
_xlfn.FORECAST.LINEAR(Z22,
INDEX('DS2025'!$N$5:$N$15,MATCH(Z22,'DS2025'!$M$5:$M$15,1)):
INDEX('DS2025'!$N$5:$N$15,MATCH(Z22,'DS2025'!$M$5:$M$15,1)+1),
INDEX('DS2025'!$M$5:$M$15,MATCH(Z22,'DS2025'!$M$5:$M$15,1)):
INDEX('DS2025'!$M$5:$M$15,MATCH(Z22,'DS2025'!$M$5:$M$15,1)+1)),
IF($AA$4=Database!$A$7,
_xlfn.FORECAST.LINEAR(Z22,
INDEX('DS2025'!$Q$5:$Q$15,MATCH(Z22,'DS2025'!$P$5:$P$15,1)):
INDEX('DS2025'!$Q$5:$Q$15,MATCH(Z22,'DS2025'!$P$5:$P$15,1)+1),
INDEX('DS2025'!$P$5:$P$15,MATCH(Z22,'DS2025'!$P$5:$P$15,1)):
INDEX('DS2025'!$P$5:$P$15,MATCH(Z22,'DS2025'!$P$5:$P$15,1)+1)),
IF($AA$4=Database!$A$8,
_xlfn.FORECAST.LINEAR(Z22,
INDEX('DS2025'!$T$5:$T$15,MATCH(Z22,'DS2025'!$S$5:$S$15,1)):
INDEX('DS2025'!$T$5:$T$15,MATCH(Z22,'DS2025'!$S$5:$S$15,1)+1),
INDEX('DS2025'!$S$5:$S$15,MATCH(Z22,'DS2025'!$S$5:$S$15,1)):
INDEX('DS2025'!$S$5:$S$15,MATCH(Z22,'DS2025'!$S$5:$S$15,1)+1)),
IF($AA$4=Database!$A$9,
_xlfn.FORECAST.LINEAR(Z22,
INDEX('DS2025'!$W$5:$W$15,MATCH(Z22,'DS2025'!$V$5:$V$15,1)):
INDEX('DS2025'!$W$5:$W$15,MATCH(Z22,'DS2025'!$V$5:$V$15,1)+1),
INDEX('DS2025'!$V$5:$V$15,MATCH(Z22,'DS2025'!$V$5:$V$15,1)):
INDEX('DS2025'!$V$5:$V$15,MATCH(Z22,'DS2025'!$V$5:$V$15,1)+1)),
IF($AA$4=Database!$A$10,
_xlfn.FORECAST.LINEAR(Z22,
INDEX('DS2025'!$Z$5:$Z$15,MATCH(Z22,'DS2025'!$Y$5:$Y$15,1)):
INDEX('DS2025'!$Z$5:$Z$15,MATCH(Z22,'DS2025'!$Y$5:$Y$15,1)+1),
INDEX('DS2025'!$Y$5:$Y$15,MATCH(Z22,'DS2025'!$Y$5:$Y$15,1)):
INDEX('DS2025'!$Y$5:$Y$15,MATCH(Z22,'DS2025'!$Y$5:$Y$15,1)+1)),
IF($AA$4=Database!$A$11,
_xlfn.FORECAST.LINEAR(
Z22,
INDEX('DS2025'!$B$21:$B$35,MATCH(Z22,'DS2025'!$A$21:$A$35,1)):
INDEX('DS2025'!$B$21:$B$35,MATCH(Z22,'DS2025'!$A$21:$A$35,1)+1),
INDEX('DS2025'!$A$21:$A$35,MATCH(Z22,'DS2025'!$A$21:$A$35,1)):
INDEX('DS2025'!$A$21:$A$35,MATCH(Z22,'DS2025'!$A$21:$A$35,1)+1)),
IF($AA$4=Database!$A$12,
_xlfn.FORECAST.LINEAR(
Z22,
INDEX('DS2025'!$E$21:$E$35,MATCH(Z22,'DS2025'!$D$21:$D$35,1)):
INDEX('DS2025'!$E$21:$E$35,MATCH(Z22,'DS2025'!$D$21:$D$35,1)+1),
INDEX('DS2025'!$D$21:$D$35,MATCH(Z22,'DS2025'!$D$21:$D$35,1)):
INDEX('DS2025'!$D$21:$D$35,MATCH(Z22,'DS2025'!$D$21:$D$35,1)+1)),
IF($AA$4=Database!$A$13,
_xlfn.FORECAST.LINEAR(
Z22,
INDEX('DS2025'!$H$21:$H$35,MATCH(Z22,'DS2025'!$G$21:$G$35,1)):
INDEX('DS2025'!$H$21:$H$35,MATCH(Z22,'DS2025'!$G$21:$G$35,1)+1),
INDEX('DS2025'!$G$21:$G$35,MATCH(Z22,'DS2025'!$G$21:$G$35,1)):
INDEX('DS2025'!$G$21:$G$35,MATCH(Z22,'DS2025'!$G$21:$G$35,1)+1)),
IF($AA$4=Database!$A$14,
_xlfn.FORECAST.LINEAR(
Z22,
INDEX('DS2025'!$K$21:$K$35,MATCH(Z22,'DS2025'!$J$21:$J$35,1)):
INDEX('DS2025'!$K$21:$K$35,MATCH(Z22,'DS2025'!$J$21:$J$35,1)+1),
INDEX('DS2025'!$J$21:$J$35,MATCH(Z22,'DS2025'!$J$21:$J$35,1)):
INDEX('DS2025'!$J$21:$J$35,MATCH(Z22,'DS2025'!$J$21:$J$35,1)+1)),
IF($AA$4=Database!$A$15,
_xlfn.FORECAST.LINEAR(
Z22,
INDEX('DS2025'!$N$21:$N$35,MATCH(Z22,'DS2025'!$M$21:$M$35,1)):
INDEX('DS2025'!$N$21:$N$35,MATCH(Z22,'DS2025'!$M$21:$M$35,1)+1),
INDEX('DS2025'!$M$21:$M$35,MATCH(Z22,'DS2025'!$M$21:$M$35,1)):
INDEX('DS2025'!$M$21:$M$35,MATCH(Z22,'DS2025'!$M$21:$M$35,1)+1)),
IF($AA$4=Database!$A$16,
_xlfn.FORECAST.LINEAR(
Z22,
INDEX('DS2025'!$Q$21:$Q$35,MATCH(Z22,'DS2025'!$P$21:$P$35,1)):
INDEX('DS2025'!$Q$21:$Q$35,MATCH(Z22,'DS2025'!$P$21:$P$35,1)+1),
INDEX('DS2025'!$P$21:$P$35,MATCH(Z22,'DS2025'!$P$21:$P$35,1)):
INDEX('DS2025'!$P$21:$P$35,MATCH(Z22,'DS2025'!$P$21:$P$35,1)+1)),
IF($AA$4=Database!$A$17,
_xlfn.FORECAST.LINEAR(
Z22,
INDEX('DS2025'!$T$21:$T$35,MATCH(Z22,'DS2025'!$S$21:$S$35,1)):
INDEX('DS2025'!$T$21:$T$35,MATCH(Z22,'DS2025'!$S$21:$S$35,1)+1),
INDEX('DS2025'!$S$21:$S$35,MATCH(Z22,'DS2025'!$S$21:$S$35,1)):
INDEX('DS2025'!$S$21:$S$35,MATCH(Z22,'DS2025'!$S$21:$S$35,1)+1)),
IF($AA$4=Database!$A$18,
_xlfn.FORECAST.LINEAR(
Z22,
INDEX('DS2025'!$W$21:$W$35,MATCH(Z22,'DS2025'!$V$21:$V$35,1)):
INDEX('DS2025'!$W$21:$W$35,MATCH(Z22,'DS2025'!$V$21:$V$35,1)+1),
INDEX('DS2025'!$V$21:$V$35,MATCH(Z22,'DS2025'!$V$21:$V$35,1)):
INDEX('DS2025'!$V$21:$V$35,MATCH(Z22,'DS2025'!$V$21:$V$35,1)+1)),
IF($AA$4=Database!$A$19,
_xlfn.FORECAST.LINEAR(
Z22,
INDEX('DS2025'!$Z$21:$Z$35,MATCH(Z22,'DS2025'!$Y$21:$Y$35,1)):
INDEX('DS2025'!$Z$21:$Z$35,MATCH(Z22,'DS2025'!$Y$21:$Y$35,1)+1),
INDEX('DS2025'!$Y$21:$Y$35,MATCH(Z22,'DS2025'!$Y$21:$Y$35,1)):
INDEX('DS2025'!$Y$21:$Y$35,MATCH(Z22,'DS2025'!$Y$21:$Y$35,1)+1)),
IF($AA$4=Database!$A$20,
_xlfn.FORECAST.LINEAR(
Z22,
INDEX('DS2025'!$AC$21:$AC$35,MATCH(Z22,'DS2025'!$AB$21:$AB$35,1)):
INDEX('DS2025'!$AC$21:$AC$35,MATCH(Z22,'DS2025'!$AB$21:$AB$35,1)+1),
INDEX('DS2025'!$AB$21:$AB$35,MATCH(Z22,'DS2025'!$AB$21:$AB$35,1)):
INDEX('DS2025'!$AB$21:$AB$35,MATCH(Z22,'DS2025'!$AB$21:$AB$35,1)+1))
)))))))))))))))))))</f>
        <v>-0.36133449310137972</v>
      </c>
      <c r="AB22" s="97">
        <f t="shared" si="8"/>
        <v>119.45666550689862</v>
      </c>
      <c r="AC22" s="318">
        <f>'Data 110 C'!K23</f>
        <v>118</v>
      </c>
      <c r="AD22" s="42"/>
      <c r="AE22" s="42"/>
      <c r="AF22" s="42"/>
    </row>
    <row r="23" spans="1:32" ht="15" customHeight="1">
      <c r="A23" s="316">
        <v>17</v>
      </c>
      <c r="B23" s="316">
        <f>'Data 110 C'!B24</f>
        <v>119.929</v>
      </c>
      <c r="C23" s="98">
        <f>IF($C$4=Database!$A$2,
_xlfn.FORECAST.LINEAR(B23,
INDEX('DS2025'!$B$5:$B$15,MATCH(B23,'DS2025'!$A$5:$A$15,1)):
INDEX('DS2025'!$B$5:$B$15,MATCH(B23,'DS2025'!$A$5:$A$15,1)+1),
INDEX('DS2025'!$A$5:$A$15,MATCH(B23,'DS2025'!$A$5:$A$15,1)):
INDEX('DS2025'!$A$5:$A$15,MATCH(B23,'DS2025'!$A$5:$A$15,1)+1)),
IF($C$4=Database!$A$3,
_xlfn.FORECAST.LINEAR(B23,
INDEX('DS2025'!$E$5:$E$15,MATCH(B23,'DS2025'!$D$5:$D$15,1)):
INDEX('DS2025'!$E$5:$E$15,MATCH(B23,'DS2025'!$D$5:$D$15,1)+1),
INDEX('DS2025'!$D$5:$D$15,MATCH(B23,'DS2025'!$D$5:$D$15,1)):
INDEX('DS2025'!$D$5:$D$15,MATCH(B23,'DS2025'!$D$5:$D$15,1)+1)),
IF($C$4=Database!$A$4,
_xlfn.FORECAST.LINEAR(B23,
INDEX('DS2025'!$H$5:$H$15,MATCH(B23,'DS2025'!$G$5:$G$15,1)):
INDEX('DS2025'!$H$5:$H$15,MATCH(B23,'DS2025'!$G$5:$G$15,1)+1),
INDEX('DS2025'!$G$5:$G$15,MATCH(B23,'DS2025'!$G$5:$G$15,1)):
INDEX('DS2025'!$G$5:$G$15,MATCH(B23,'DS2025'!$G$5:$G$15,1)+1)),
IF($C$4=Database!$A$5,
_xlfn.FORECAST.LINEAR(B23,
INDEX('DS2025'!$K$5:$K$15,MATCH(B23,'DS2025'!$J$5:$J$15,1)):
INDEX('DS2025'!$K$5:$K$15,MATCH(B23,'DS2025'!$J$5:$J$15,1)+1),
INDEX('DS2025'!$J$5:$J$15,MATCH(B23,'DS2025'!$J$5:$J$15,1)):
INDEX('DS2025'!$J$5:$J$15,MATCH(B23,'DS2025'!$J$5:$J$15,1)+1)),
IF($C$4=Database!$A$6,
_xlfn.FORECAST.LINEAR(B23,
INDEX('DS2025'!$N$5:$N$15,MATCH(B23,'DS2025'!$M$5:$M$15,1)):
INDEX('DS2025'!$N$5:$N$15,MATCH(B23,'DS2025'!$M$5:$M$15,1)+1),
INDEX('DS2025'!$M$5:$M$15,MATCH(B23,'DS2025'!$M$5:$M$15,1)):
INDEX('DS2025'!$M$5:$M$15,MATCH(B23,'DS2025'!$M$5:$M$15,1)+1)),
IF($C$4=Database!$A$7,
_xlfn.FORECAST.LINEAR(B23,
INDEX('DS2025'!$Q$5:$Q$15,MATCH(B23,'DS2025'!$P$5:$P$15,1)):
INDEX('DS2025'!$Q$5:$Q$15,MATCH(B23,'DS2025'!$P$5:$P$15,1)+1),
INDEX('DS2025'!$P$5:$P$15,MATCH(B23,'DS2025'!$P$5:$P$15,1)):
INDEX('DS2025'!$P$5:$P$15,MATCH(B23,'DS2025'!$P$5:$P$15,1)+1)),
IF($C$4=Database!$A$8,
_xlfn.FORECAST.LINEAR(B23,
INDEX('DS2025'!$T$5:$T$15,MATCH(B23,'DS2025'!$S$5:$S$15,1)):
INDEX('DS2025'!$T$5:$T$15,MATCH(B23,'DS2025'!$S$5:$S$15,1)+1),
INDEX('DS2025'!$S$5:$S$15,MATCH(B23,'DS2025'!$S$5:$S$15,1)):
INDEX('DS2025'!$S$5:$S$15,MATCH(B23,'DS2025'!$S$5:$S$15,1)+1)),
IF($C$4=Database!$A$9,
_xlfn.FORECAST.LINEAR(B23,
INDEX('DS2025'!$W$5:$W$15,MATCH(B23,'DS2025'!$V$5:$V$15,1)):
INDEX('DS2025'!$W$5:$W$15,MATCH(B23,'DS2025'!$V$5:$V$15,1)+1),
INDEX('DS2025'!$V$5:$V$15,MATCH(B23,'DS2025'!$V$5:$V$15,1)):
INDEX('DS2025'!$V$5:$V$15,MATCH(B23,'DS2025'!$V$5:$V$15,1)+1)),
IF($C$4=Database!$A$10,
_xlfn.FORECAST.LINEAR(B23,
INDEX('DS2025'!$Z$5:$Z$15,MATCH(B23,'DS2025'!$Y$5:$Y$15,1)):
INDEX('DS2025'!$Z$5:$Z$15,MATCH(B23,'DS2025'!$Y$5:$Y$15,1)+1),
INDEX('DS2025'!$Y$5:$Y$15,MATCH(B23,'DS2025'!$Y$5:$Y$15,1)):
INDEX('DS2025'!$Y$5:$Y$15,MATCH(B23,'DS2025'!$Y$5:$Y$15,1)+1)),
IF($C$4=Database!$A$11,
_xlfn.FORECAST.LINEAR(
B23,
INDEX('DS2025'!$B$21:$B$35,MATCH(B23,'DS2025'!$A$21:$A$35,1)):
INDEX('DS2025'!$B$21:$B$35,MATCH(B23,'DS2025'!$A$21:$A$35,1)+1),
INDEX('DS2025'!$A$21:$A$35,MATCH(B23,'DS2025'!$A$21:$A$35,1)):
INDEX('DS2025'!$A$21:$A$35,MATCH(B23,'DS2025'!$A$21:$A$35,1)+1)),
IF($C$4=Database!$A$12,
_xlfn.FORECAST.LINEAR(
B23,
INDEX('DS2025'!$E$21:$E$35,MATCH(B23,'DS2025'!$D$21:$D$35,1)):
INDEX('DS2025'!$E$21:$E$35,MATCH(B23,'DS2025'!$D$21:$D$35,1)+1),
INDEX('DS2025'!$D$21:$D$35,MATCH(B23,'DS2025'!$D$21:$D$35,1)):
INDEX('DS2025'!$D$21:$D$35,MATCH(B23,'DS2025'!$D$21:$D$35,1)+1)),
IF($C$4=Database!$A$13,
_xlfn.FORECAST.LINEAR(
B23,
INDEX('DS2025'!$H$21:$H$35,MATCH(B23,'DS2025'!$G$21:$G$35,1)):
INDEX('DS2025'!$H$21:$H$35,MATCH(B23,'DS2025'!$G$21:$G$35,1)+1),
INDEX('DS2025'!$G$21:$G$35,MATCH(B23,'DS2025'!$G$21:$G$35,1)):
INDEX('DS2025'!$G$21:$G$35,MATCH(B23,'DS2025'!$G$21:$G$35,1)+1)),
IF($C$4=Database!$A$14,
_xlfn.FORECAST.LINEAR(
B23,
INDEX('DS2025'!$K$21:$K$35,MATCH(B23,'DS2025'!$J$21:$J$35,1)):
INDEX('DS2025'!$K$21:$K$35,MATCH(B23,'DS2025'!$J$21:$J$35,1)+1),
INDEX('DS2025'!$J$21:$J$35,MATCH(B23,'DS2025'!$J$21:$J$35,1)):
INDEX('DS2025'!$J$21:$J$35,MATCH(B23,'DS2025'!$J$21:$J$35,1)+1)),
IF($C$4=Database!$A$15,
_xlfn.FORECAST.LINEAR(
B23,
INDEX('DS2025'!$N$21:$N$35,MATCH(B23,'DS2025'!$M$21:$M$35,1)):
INDEX('DS2025'!$N$21:$N$35,MATCH(B23,'DS2025'!$M$21:$M$35,1)+1),
INDEX('DS2025'!$M$21:$M$35,MATCH(B23,'DS2025'!$M$21:$M$35,1)):
INDEX('DS2025'!$M$21:$M$35,MATCH(B23,'DS2025'!$M$21:$M$35,1)+1)),
IF($C$4=Database!$A$16,
_xlfn.FORECAST.LINEAR(
B23,
INDEX('DS2025'!$Q$21:$Q$35,MATCH(B23,'DS2025'!$P$21:$P$35,1)):
INDEX('DS2025'!$Q$21:$Q$35,MATCH(B23,'DS2025'!$P$21:$P$35,1)+1),
INDEX('DS2025'!$P$21:$P$35,MATCH(B23,'DS2025'!$P$21:$P$35,1)):
INDEX('DS2025'!$P$21:$P$35,MATCH(B23,'DS2025'!$P$21:$P$35,1)+1)),
IF($C$4=Database!$A$17,
_xlfn.FORECAST.LINEAR(
B23,
INDEX('DS2025'!$T$21:$T$35,MATCH(B23,'DS2025'!$S$21:$S$35,1)):
INDEX('DS2025'!$T$21:$T$35,MATCH(B23,'DS2025'!$S$21:$S$35,1)+1),
INDEX('DS2025'!$S$21:$S$35,MATCH(B23,'DS2025'!$S$21:$S$35,1)):
INDEX('DS2025'!$S$21:$S$35,MATCH(B23,'DS2025'!$S$21:$S$35,1)+1)),
IF($C$4=Database!$A$18,
_xlfn.FORECAST.LINEAR(
B23,
INDEX('DS2025'!$W$21:$W$35,MATCH(B23,'DS2025'!$V$21:$V$35,1)):
INDEX('DS2025'!$W$21:$W$35,MATCH(B23,'DS2025'!$V$21:$V$35,1)+1),
INDEX('DS2025'!$V$21:$V$35,MATCH(B23,'DS2025'!$V$21:$V$35,1)):
INDEX('DS2025'!$V$21:$V$35,MATCH(B23,'DS2025'!$V$21:$V$35,1)+1)),
IF($C$4=Database!$A$19,
_xlfn.FORECAST.LINEAR(
B23,
INDEX('DS2025'!$Z$21:$Z$35,MATCH(B23,'DS2025'!$Y$21:$Y$35,1)):
INDEX('DS2025'!$Z$21:$Z$35,MATCH(B23,'DS2025'!$Y$21:$Y$35,1)+1),
INDEX('DS2025'!$Y$21:$Y$35,MATCH(B23,'DS2025'!$Y$21:$Y$35,1)):
INDEX('DS2025'!$Y$21:$Y$35,MATCH(B23,'DS2025'!$Y$21:$Y$35,1)+1)),
IF($C$4=Database!$A$20,
_xlfn.FORECAST.LINEAR(
B23,
INDEX('DS2025'!$AC$21:$AC$35,MATCH(B23,'DS2025'!$AB$21:$AB$35,1)):
INDEX('DS2025'!$AC$21:$AC$35,MATCH(B23,'DS2025'!$AB$21:$AB$35,1)+1),
INDEX('DS2025'!$AB$21:$AB$35,MATCH(B23,'DS2025'!$AB$21:$AB$35,1)):
INDEX('DS2025'!$AB$21:$AB$35,MATCH(B23,'DS2025'!$AB$21:$AB$35,1)+1))
)))))))))))))))))))</f>
        <v>-0.36134781043791236</v>
      </c>
      <c r="D23" s="98">
        <f t="shared" si="0"/>
        <v>119.5676521895621</v>
      </c>
      <c r="E23" s="98">
        <f>'Data 110 C'!C24</f>
        <v>121.04600000000001</v>
      </c>
      <c r="F23" s="98">
        <f>IF($F$4=Database!$A$2,
_xlfn.FORECAST.LINEAR(E23,
INDEX('DS2025'!$B$5:$B$15,MATCH(E23,'DS2025'!$A$5:$A$15,1)):
INDEX('DS2025'!$B$5:$B$15,MATCH(E23,'DS2025'!$A$5:$A$15,1)+1),
INDEX('DS2025'!$A$5:$A$15,MATCH(E23,'DS2025'!$A$5:$A$15,1)):
INDEX('DS2025'!$A$5:$A$15,MATCH(E23,'DS2025'!$A$5:$A$15,1)+1)),
IF($F$4=Database!$A$3,
_xlfn.FORECAST.LINEAR(E23,
INDEX('DS2025'!$E$5:$E$15,MATCH(E23,'DS2025'!$D$5:$D$15,1)):
INDEX('DS2025'!$E$5:$E$15,MATCH(E23,'DS2025'!$D$5:$D$15,1)+1),
INDEX('DS2025'!$D$5:$D$15,MATCH(E23,'DS2025'!$D$5:$D$15,1)):
INDEX('DS2025'!$D$5:$D$15,MATCH(E23,'DS2025'!$D$5:$D$15,1)+1)),
IF($F$4=Database!$A$4,
_xlfn.FORECAST.LINEAR(E23,
INDEX('DS2025'!$H$5:$H$15,MATCH(E23,'DS2025'!$G$5:$G$15,1)):
INDEX('DS2025'!$H$5:$H$15,MATCH(E23,'DS2025'!$G$5:$G$15,1)+1),
INDEX('DS2025'!$G$5:$G$15,MATCH(E23,'DS2025'!$G$5:$G$15,1)):
INDEX('DS2025'!$G$5:$G$15,MATCH(E23,'DS2025'!$G$5:$G$15,1)+1)),
IF($F$4=Database!$A$5,
_xlfn.FORECAST.LINEAR(E23,
INDEX('DS2025'!$K$5:$K$15,MATCH(E23,'DS2025'!$J$5:$J$15,1)):
INDEX('DS2025'!$K$5:$K$15,MATCH(E23,'DS2025'!$J$5:$J$15,1)+1),
INDEX('DS2025'!$J$5:$J$15,MATCH(E23,'DS2025'!$J$5:$J$15,1)):
INDEX('DS2025'!$J$5:$J$15,MATCH(E23,'DS2025'!$J$5:$J$15,1)+1)),
IF($F$4=Database!$A$6,
_xlfn.FORECAST.LINEAR(E23,
INDEX('DS2025'!$N$5:$N$15,MATCH(E23,'DS2025'!$M$5:$M$15,1)):
INDEX('DS2025'!$N$5:$N$15,MATCH(E23,'DS2025'!$M$5:$M$15,1)+1),
INDEX('DS2025'!$M$5:$M$15,MATCH(E23,'DS2025'!$M$5:$M$15,1)):
INDEX('DS2025'!$M$5:$M$15,MATCH(E23,'DS2025'!$M$5:$M$15,1)+1)),
IF($F$4=Database!$A$7,
_xlfn.FORECAST.LINEAR(E23,
INDEX('DS2025'!$Q$5:$Q$15,MATCH(E23,'DS2025'!$P$5:$P$15,1)):
INDEX('DS2025'!$Q$5:$Q$15,MATCH(E23,'DS2025'!$P$5:$P$15,1)+1),
INDEX('DS2025'!$P$5:$P$15,MATCH(E23,'DS2025'!$P$5:$P$15,1)):
INDEX('DS2025'!$P$5:$P$15,MATCH(E23,'DS2025'!$P$5:$P$15,1)+1)),
IF($F$4=Database!$A$8,
_xlfn.FORECAST.LINEAR(E23,
INDEX('DS2025'!$T$5:$T$15,MATCH(E23,'DS2025'!$S$5:$S$15,1)):
INDEX('DS2025'!$T$5:$T$15,MATCH(E23,'DS2025'!$S$5:$S$15,1)+1),
INDEX('DS2025'!$S$5:$S$15,MATCH(E23,'DS2025'!$S$5:$S$15,1)):
INDEX('DS2025'!$S$5:$S$15,MATCH(E23,'DS2025'!$S$5:$S$15,1)+1)),
IF($F$4=Database!$A$9,
_xlfn.FORECAST.LINEAR(E23,
INDEX('DS2025'!$W$5:$W$15,MATCH(E23,'DS2025'!$V$5:$V$15,1)):
INDEX('DS2025'!$W$5:$W$15,MATCH(E23,'DS2025'!$V$5:$V$15,1)+1),
INDEX('DS2025'!$V$5:$V$15,MATCH(E23,'DS2025'!$V$5:$V$15,1)):
INDEX('DS2025'!$V$5:$V$15,MATCH(E23,'DS2025'!$V$5:$V$15,1)+1)),
IF($F$4=Database!$A$10,
_xlfn.FORECAST.LINEAR(E23,
INDEX('DS2025'!$Z$5:$Z$15,MATCH(E23,'DS2025'!$Y$5:$Y$15,1)):
INDEX('DS2025'!$Z$5:$Z$15,MATCH(E23,'DS2025'!$Y$5:$Y$15,1)+1),
INDEX('DS2025'!$Y$5:$Y$15,MATCH(E23,'DS2025'!$Y$5:$Y$15,1)):
INDEX('DS2025'!$Y$5:$Y$15,MATCH(E23,'DS2025'!$Y$5:$Y$15,1)+1)),
IF($F$4=Database!$A$11,
_xlfn.FORECAST.LINEAR(
E23,
INDEX('DS2025'!$B$21:$B$35,MATCH(E23,'DS2025'!$A$21:$A$35,1)):
INDEX('DS2025'!$B$21:$B$35,MATCH(E23,'DS2025'!$A$21:$A$35,1)+1),
INDEX('DS2025'!$A$21:$A$35,MATCH(E23,'DS2025'!$A$21:$A$35,1)):
INDEX('DS2025'!$A$21:$A$35,MATCH(E23,'DS2025'!$A$21:$A$35,1)+1)),
IF($F$4=Database!$A$12,
_xlfn.FORECAST.LINEAR(
E23,
INDEX('DS2025'!$E$21:$E$35,MATCH(E23,'DS2025'!$D$21:$D$35,1)):
INDEX('DS2025'!$E$21:$E$35,MATCH(E23,'DS2025'!$D$21:$D$35,1)+1),
INDEX('DS2025'!$D$21:$D$35,MATCH(E23,'DS2025'!$D$21:$D$35,1)):
INDEX('DS2025'!$D$21:$D$35,MATCH(E23,'DS2025'!$D$21:$D$35,1)+1)),
IF($F$4=Database!$A$13,
_xlfn.FORECAST.LINEAR(
E23,
INDEX('DS2025'!$H$21:$H$35,MATCH(E23,'DS2025'!$G$21:$G$35,1)):
INDEX('DS2025'!$H$21:$H$35,MATCH(E23,'DS2025'!$G$21:$G$35,1)+1),
INDEX('DS2025'!$G$21:$G$35,MATCH(E23,'DS2025'!$G$21:$G$35,1)):
INDEX('DS2025'!$G$21:$G$35,MATCH(E23,'DS2025'!$G$21:$G$35,1)+1)),
IF($F$4=Database!$A$14,
_xlfn.FORECAST.LINEAR(
E23,
INDEX('DS2025'!$K$21:$K$35,MATCH(E23,'DS2025'!$J$21:$J$35,1)):
INDEX('DS2025'!$K$21:$K$35,MATCH(E23,'DS2025'!$J$21:$J$35,1)+1),
INDEX('DS2025'!$J$21:$J$35,MATCH(E23,'DS2025'!$J$21:$J$35,1)):
INDEX('DS2025'!$J$21:$J$35,MATCH(E23,'DS2025'!$J$21:$J$35,1)+1)),
IF($F$4=Database!$A$15,
_xlfn.FORECAST.LINEAR(
E23,
INDEX('DS2025'!$N$21:$N$35,MATCH(E23,'DS2025'!$M$21:$M$35,1)):
INDEX('DS2025'!$N$21:$N$35,MATCH(E23,'DS2025'!$M$21:$M$35,1)+1),
INDEX('DS2025'!$M$21:$M$35,MATCH(E23,'DS2025'!$M$21:$M$35,1)):
INDEX('DS2025'!$M$21:$M$35,MATCH(E23,'DS2025'!$M$21:$M$35,1)+1)),
IF($F$4=Database!$A$16,
_xlfn.FORECAST.LINEAR(
E23,
INDEX('DS2025'!$Q$21:$Q$35,MATCH(E23,'DS2025'!$P$21:$P$35,1)):
INDEX('DS2025'!$Q$21:$Q$35,MATCH(E23,'DS2025'!$P$21:$P$35,1)+1),
INDEX('DS2025'!$P$21:$P$35,MATCH(E23,'DS2025'!$P$21:$P$35,1)):
INDEX('DS2025'!$P$21:$P$35,MATCH(E23,'DS2025'!$P$21:$P$35,1)+1)),
IF($F$4=Database!$A$17,
_xlfn.FORECAST.LINEAR(
E23,
INDEX('DS2025'!$T$21:$T$35,MATCH(E23,'DS2025'!$S$21:$S$35,1)):
INDEX('DS2025'!$T$21:$T$35,MATCH(E23,'DS2025'!$S$21:$S$35,1)+1),
INDEX('DS2025'!$S$21:$S$35,MATCH(E23,'DS2025'!$S$21:$S$35,1)):
INDEX('DS2025'!$S$21:$S$35,MATCH(E23,'DS2025'!$S$21:$S$35,1)+1)),
IF($F$4=Database!$A$18,
_xlfn.FORECAST.LINEAR(
E23,
INDEX('DS2025'!$W$21:$W$35,MATCH(E23,'DS2025'!$V$21:$V$35,1)):
INDEX('DS2025'!$W$21:$W$35,MATCH(E23,'DS2025'!$V$21:$V$35,1)+1),
INDEX('DS2025'!$V$21:$V$35,MATCH(E23,'DS2025'!$V$21:$V$35,1)):
INDEX('DS2025'!$V$21:$V$35,MATCH(E23,'DS2025'!$V$21:$V$35,1)+1)),
IF($F$4=Database!$A$19,
_xlfn.FORECAST.LINEAR(
E23,
INDEX('DS2025'!$Z$21:$Z$35,MATCH(E23,'DS2025'!$Y$21:$Y$35,1)):
INDEX('DS2025'!$Z$21:$Z$35,MATCH(E23,'DS2025'!$Y$21:$Y$35,1)+1),
INDEX('DS2025'!$Y$21:$Y$35,MATCH(E23,'DS2025'!$Y$21:$Y$35,1)):
INDEX('DS2025'!$Y$21:$Y$35,MATCH(E23,'DS2025'!$Y$21:$Y$35,1)+1)),
IF($F$4=Database!$A$20,
_xlfn.FORECAST.LINEAR(
E23,
INDEX('DS2025'!$AC$21:$AC$35,MATCH(E23,'DS2025'!$AB$21:$AB$35,1)):
INDEX('DS2025'!$AC$21:$AC$35,MATCH(E23,'DS2025'!$AB$21:$AB$35,1)+1),
INDEX('DS2025'!$AB$21:$AB$35,MATCH(E23,'DS2025'!$AB$21:$AB$35,1)):
INDEX('DS2025'!$AB$21:$AB$35,MATCH(E23,'DS2025'!$AB$21:$AB$35,1)+1))
)))))))))))))))))))</f>
        <v>-0.36148182363527293</v>
      </c>
      <c r="G23" s="98">
        <f t="shared" si="1"/>
        <v>120.68451817636473</v>
      </c>
      <c r="H23" s="98">
        <f>'Data 110 C'!D24</f>
        <v>119.58</v>
      </c>
      <c r="I23" s="98">
        <f>IF($I$4=Database!$A$2,
_xlfn.FORECAST.LINEAR(H23,
INDEX('DS2025'!$B$5:$B$15,MATCH(H23,'DS2025'!$A$5:$A$15,1)):
INDEX('DS2025'!$B$5:$B$15,MATCH(H23,'DS2025'!$A$5:$A$15,1)+1),
INDEX('DS2025'!$A$5:$A$15,MATCH(H23,'DS2025'!$A$5:$A$15,1)):
INDEX('DS2025'!$A$5:$A$15,MATCH(H23,'DS2025'!$A$5:$A$15,1)+1)),
IF($I$4=Database!$A$3,
_xlfn.FORECAST.LINEAR(H23,
INDEX('DS2025'!$E$5:$E$15,MATCH(H23,'DS2025'!$D$5:$D$15,1)):
INDEX('DS2025'!$E$5:$E$15,MATCH(H23,'DS2025'!$D$5:$D$15,1)+1),
INDEX('DS2025'!$D$5:$D$15,MATCH(H23,'DS2025'!$D$5:$D$15,1)):
INDEX('DS2025'!$D$5:$D$15,MATCH(H23,'DS2025'!$D$5:$D$15,1)+1)),
IF($I$4=Database!$A$4,
_xlfn.FORECAST.LINEAR(H23,
INDEX('DS2025'!$H$5:$H$15,MATCH(H23,'DS2025'!$G$5:$G$15,1)):
INDEX('DS2025'!$H$5:$H$15,MATCH(H23,'DS2025'!$G$5:$G$15,1)+1),
INDEX('DS2025'!$G$5:$G$15,MATCH(H23,'DS2025'!$G$5:$G$15,1)):
INDEX('DS2025'!$G$5:$G$15,MATCH(H23,'DS2025'!$G$5:$G$15,1)+1)),
IF($I$4=Database!$A$5,
_xlfn.FORECAST.LINEAR(H23,
INDEX('DS2025'!$K$5:$K$15,MATCH(H23,'DS2025'!$J$5:$J$15,1)):
INDEX('DS2025'!$K$5:$K$15,MATCH(H23,'DS2025'!$J$5:$J$15,1)+1),
INDEX('DS2025'!$J$5:$J$15,MATCH(H23,'DS2025'!$J$5:$J$15,1)):
INDEX('DS2025'!$J$5:$J$15,MATCH(H23,'DS2025'!$J$5:$J$15,1)+1)),
IF($I$4=Database!$A$6,
_xlfn.FORECAST.LINEAR(H23,
INDEX('DS2025'!$N$5:$N$15,MATCH(H23,'DS2025'!$M$5:$M$15,1)):
INDEX('DS2025'!$N$5:$N$15,MATCH(H23,'DS2025'!$M$5:$M$15,1)+1),
INDEX('DS2025'!$M$5:$M$15,MATCH(H23,'DS2025'!$M$5:$M$15,1)):
INDEX('DS2025'!$M$5:$M$15,MATCH(H23,'DS2025'!$M$5:$M$15,1)+1)),
IF($I$4=Database!$A$7,
_xlfn.FORECAST.LINEAR(H23,
INDEX('DS2025'!$Q$5:$Q$15,MATCH(H23,'DS2025'!$P$5:$P$15,1)):
INDEX('DS2025'!$Q$5:$Q$15,MATCH(H23,'DS2025'!$P$5:$P$15,1)+1),
INDEX('DS2025'!$P$5:$P$15,MATCH(H23,'DS2025'!$P$5:$P$15,1)):
INDEX('DS2025'!$P$5:$P$15,MATCH(H23,'DS2025'!$P$5:$P$15,1)+1)),
IF($I$4=Database!$A$8,
_xlfn.FORECAST.LINEAR(H23,
INDEX('DS2025'!$T$5:$T$15,MATCH(H23,'DS2025'!$S$5:$S$15,1)):
INDEX('DS2025'!$T$5:$T$15,MATCH(H23,'DS2025'!$S$5:$S$15,1)+1),
INDEX('DS2025'!$S$5:$S$15,MATCH(H23,'DS2025'!$S$5:$S$15,1)):
INDEX('DS2025'!$S$5:$S$15,MATCH(H23,'DS2025'!$S$5:$S$15,1)+1)),
IF($I$4=Database!$A$9,
_xlfn.FORECAST.LINEAR(H23,
INDEX('DS2025'!$W$5:$W$15,MATCH(H23,'DS2025'!$V$5:$V$15,1)):
INDEX('DS2025'!$W$5:$W$15,MATCH(H23,'DS2025'!$V$5:$V$15,1)+1),
INDEX('DS2025'!$V$5:$V$15,MATCH(H23,'DS2025'!$V$5:$V$15,1)):
INDEX('DS2025'!$V$5:$V$15,MATCH(H23,'DS2025'!$V$5:$V$15,1)+1)),
IF($I$4=Database!$A$10,
_xlfn.FORECAST.LINEAR(H23,
INDEX('DS2025'!$Z$5:$Z$15,MATCH(H23,'DS2025'!$Y$5:$Y$15,1)):
INDEX('DS2025'!$Z$5:$Z$15,MATCH(H23,'DS2025'!$Y$5:$Y$15,1)+1),
INDEX('DS2025'!$Y$5:$Y$15,MATCH(H23,'DS2025'!$Y$5:$Y$15,1)):
INDEX('DS2025'!$Y$5:$Y$15,MATCH(H23,'DS2025'!$Y$5:$Y$15,1)+1)),
IF($I$4=Database!$A$11,
_xlfn.FORECAST.LINEAR(
H23,
INDEX('DS2025'!$B$21:$B$35,MATCH(H23,'DS2025'!$A$21:$A$35,1)):
INDEX('DS2025'!$B$21:$B$35,MATCH(H23,'DS2025'!$A$21:$A$35,1)+1),
INDEX('DS2025'!$A$21:$A$35,MATCH(H23,'DS2025'!$A$21:$A$35,1)):
INDEX('DS2025'!$A$21:$A$35,MATCH(H23,'DS2025'!$A$21:$A$35,1)+1)),
IF($I$4=Database!$A$12,
_xlfn.FORECAST.LINEAR(
H23,
INDEX('DS2025'!$E$21:$E$35,MATCH(H23,'DS2025'!$D$21:$D$35,1)):
INDEX('DS2025'!$E$21:$E$35,MATCH(H23,'DS2025'!$D$21:$D$35,1)+1),
INDEX('DS2025'!$D$21:$D$35,MATCH(H23,'DS2025'!$D$21:$D$35,1)):
INDEX('DS2025'!$D$21:$D$35,MATCH(H23,'DS2025'!$D$21:$D$35,1)+1)),
IF($I$4=Database!$A$13,
_xlfn.FORECAST.LINEAR(
H23,
INDEX('DS2025'!$H$21:$H$35,MATCH(H23,'DS2025'!$G$21:$G$35,1)):
INDEX('DS2025'!$H$21:$H$35,MATCH(H23,'DS2025'!$G$21:$G$35,1)+1),
INDEX('DS2025'!$G$21:$G$35,MATCH(H23,'DS2025'!$G$21:$G$35,1)):
INDEX('DS2025'!$G$21:$G$35,MATCH(H23,'DS2025'!$G$21:$G$35,1)+1)),
IF($I$4=Database!$A$14,
_xlfn.FORECAST.LINEAR(
H23,
INDEX('DS2025'!$K$21:$K$35,MATCH(H23,'DS2025'!$J$21:$J$35,1)):
INDEX('DS2025'!$K$21:$K$35,MATCH(H23,'DS2025'!$J$21:$J$35,1)+1),
INDEX('DS2025'!$J$21:$J$35,MATCH(H23,'DS2025'!$J$21:$J$35,1)):
INDEX('DS2025'!$J$21:$J$35,MATCH(H23,'DS2025'!$J$21:$J$35,1)+1)),
IF($I$4=Database!$A$15,
_xlfn.FORECAST.LINEAR(
H23,
INDEX('DS2025'!$N$21:$N$35,MATCH(H23,'DS2025'!$M$21:$M$35,1)):
INDEX('DS2025'!$N$21:$N$35,MATCH(H23,'DS2025'!$M$21:$M$35,1)+1),
INDEX('DS2025'!$M$21:$M$35,MATCH(H23,'DS2025'!$M$21:$M$35,1)):
INDEX('DS2025'!$M$21:$M$35,MATCH(H23,'DS2025'!$M$21:$M$35,1)+1)),
IF($I$4=Database!$A$16,
_xlfn.FORECAST.LINEAR(
H23,
INDEX('DS2025'!$Q$21:$Q$35,MATCH(H23,'DS2025'!$P$21:$P$35,1)):
INDEX('DS2025'!$Q$21:$Q$35,MATCH(H23,'DS2025'!$P$21:$P$35,1)+1),
INDEX('DS2025'!$P$21:$P$35,MATCH(H23,'DS2025'!$P$21:$P$35,1)):
INDEX('DS2025'!$P$21:$P$35,MATCH(H23,'DS2025'!$P$21:$P$35,1)+1)),
IF($I$4=Database!$A$17,
_xlfn.FORECAST.LINEAR(
H23,
INDEX('DS2025'!$T$21:$T$35,MATCH(H23,'DS2025'!$S$21:$S$35,1)):
INDEX('DS2025'!$T$21:$T$35,MATCH(H23,'DS2025'!$S$21:$S$35,1)+1),
INDEX('DS2025'!$S$21:$S$35,MATCH(H23,'DS2025'!$S$21:$S$35,1)):
INDEX('DS2025'!$S$21:$S$35,MATCH(H23,'DS2025'!$S$21:$S$35,1)+1)),
IF($I$4=Database!$A$18,
_xlfn.FORECAST.LINEAR(
H23,
INDEX('DS2025'!$W$21:$W$35,MATCH(H23,'DS2025'!$V$21:$V$35,1)):
INDEX('DS2025'!$W$21:$W$35,MATCH(H23,'DS2025'!$V$21:$V$35,1)+1),
INDEX('DS2025'!$V$21:$V$35,MATCH(H23,'DS2025'!$V$21:$V$35,1)):
INDEX('DS2025'!$V$21:$V$35,MATCH(H23,'DS2025'!$V$21:$V$35,1)+1)),
IF($I$4=Database!$A$19,
_xlfn.FORECAST.LINEAR(
H23,
INDEX('DS2025'!$Z$21:$Z$35,MATCH(H23,'DS2025'!$Y$21:$Y$35,1)):
INDEX('DS2025'!$Z$21:$Z$35,MATCH(H23,'DS2025'!$Y$21:$Y$35,1)+1),
INDEX('DS2025'!$Y$21:$Y$35,MATCH(H23,'DS2025'!$Y$21:$Y$35,1)):
INDEX('DS2025'!$Y$21:$Y$35,MATCH(H23,'DS2025'!$Y$21:$Y$35,1)+1)),
IF($I$4=Database!$A$20,
_xlfn.FORECAST.LINEAR(
H23,
INDEX('DS2025'!$AC$21:$AC$35,MATCH(H23,'DS2025'!$AB$21:$AB$35,1)):
INDEX('DS2025'!$AC$21:$AC$35,MATCH(H23,'DS2025'!$AB$21:$AB$35,1)+1),
INDEX('DS2025'!$AB$21:$AB$35,MATCH(H23,'DS2025'!$AB$21:$AB$35,1)):
INDEX('DS2025'!$AB$21:$AB$35,MATCH(H23,'DS2025'!$AB$21:$AB$35,1)+1))
)))))))))))))))))))</f>
        <v>-0.2623098001675242</v>
      </c>
      <c r="J23" s="98">
        <f t="shared" si="2"/>
        <v>119.31769019983247</v>
      </c>
      <c r="K23" s="98">
        <f>'Data 110 C'!E24</f>
        <v>120.13</v>
      </c>
      <c r="L23" s="98">
        <f>IF($L$4=Database!$A$2,
_xlfn.FORECAST.LINEAR(K23,
INDEX('DS2025'!$B$5:$B$15,MATCH(K23,'DS2025'!$A$5:$A$15,1)):
INDEX('DS2025'!$B$5:$B$15,MATCH(K23,'DS2025'!$A$5:$A$15,1)+1),
INDEX('DS2025'!$A$5:$A$15,MATCH(K23,'DS2025'!$A$5:$A$15,1)):
INDEX('DS2025'!$A$5:$A$15,MATCH(K23,'DS2025'!$A$5:$A$15,1)+1)),
IF($L$4=Database!$A$3,
_xlfn.FORECAST.LINEAR(K23,
INDEX('DS2025'!$E$5:$E$15,MATCH(K23,'DS2025'!$D$5:$D$15,1)):
INDEX('DS2025'!$E$5:$E$15,MATCH(K23,'DS2025'!$D$5:$D$15,1)+1),
INDEX('DS2025'!$D$5:$D$15,MATCH(K23,'DS2025'!$D$5:$D$15,1)):
INDEX('DS2025'!$D$5:$D$15,MATCH(K23,'DS2025'!$D$5:$D$15,1)+1)),
IF($L$4=Database!$A$4,
_xlfn.FORECAST.LINEAR(K23,
INDEX('DS2025'!$H$5:$H$15,MATCH(K23,'DS2025'!$G$5:$G$15,1)):
INDEX('DS2025'!$H$5:$H$15,MATCH(K23,'DS2025'!$G$5:$G$15,1)+1),
INDEX('DS2025'!$G$5:$G$15,MATCH(K23,'DS2025'!$G$5:$G$15,1)):
INDEX('DS2025'!$G$5:$G$15,MATCH(K23,'DS2025'!$G$5:$G$15,1)+1)),
IF($L$4=Database!$A$5,
_xlfn.FORECAST.LINEAR(K23,
INDEX('DS2025'!$K$5:$K$15,MATCH(K23,'DS2025'!$J$5:$J$15,1)):
INDEX('DS2025'!$K$5:$K$15,MATCH(K23,'DS2025'!$J$5:$J$15,1)+1),
INDEX('DS2025'!$J$5:$J$15,MATCH(K23,'DS2025'!$J$5:$J$15,1)):
INDEX('DS2025'!$J$5:$J$15,MATCH(K23,'DS2025'!$J$5:$J$15,1)+1)),
IF($L$4=Database!$A$6,
_xlfn.FORECAST.LINEAR(K23,
INDEX('DS2025'!$N$5:$N$15,MATCH(K23,'DS2025'!$M$5:$M$15,1)):
INDEX('DS2025'!$N$5:$N$15,MATCH(K23,'DS2025'!$M$5:$M$15,1)+1),
INDEX('DS2025'!$M$5:$M$15,MATCH(K23,'DS2025'!$M$5:$M$15,1)):
INDEX('DS2025'!$M$5:$M$15,MATCH(K23,'DS2025'!$M$5:$M$15,1)+1)),
IF($L$4=Database!$A$7,
_xlfn.FORECAST.LINEAR(K23,
INDEX('DS2025'!$Q$5:$Q$15,MATCH(K23,'DS2025'!$P$5:$P$15,1)):
INDEX('DS2025'!$Q$5:$Q$15,MATCH(K23,'DS2025'!$P$5:$P$15,1)+1),
INDEX('DS2025'!$P$5:$P$15,MATCH(K23,'DS2025'!$P$5:$P$15,1)):
INDEX('DS2025'!$P$5:$P$15,MATCH(K23,'DS2025'!$P$5:$P$15,1)+1)),
IF($L$4=Database!$A$8,
_xlfn.FORECAST.LINEAR(K23,
INDEX('DS2025'!$T$5:$T$15,MATCH(K23,'DS2025'!$S$5:$S$15,1)):
INDEX('DS2025'!$T$5:$T$15,MATCH(K23,'DS2025'!$S$5:$S$15,1)+1),
INDEX('DS2025'!$S$5:$S$15,MATCH(K23,'DS2025'!$S$5:$S$15,1)):
INDEX('DS2025'!$S$5:$S$15,MATCH(K23,'DS2025'!$S$5:$S$15,1)+1)),
IF($L$4=Database!$A$9,
_xlfn.FORECAST.LINEAR(K23,
INDEX('DS2025'!$W$5:$W$15,MATCH(K23,'DS2025'!$V$5:$V$15,1)):
INDEX('DS2025'!$W$5:$W$15,MATCH(K23,'DS2025'!$V$5:$V$15,1)+1),
INDEX('DS2025'!$V$5:$V$15,MATCH(K23,'DS2025'!$V$5:$V$15,1)):
INDEX('DS2025'!$V$5:$V$15,MATCH(K23,'DS2025'!$V$5:$V$15,1)+1)),
IF($L$4=Database!$A$10,
_xlfn.FORECAST.LINEAR(K23,
INDEX('DS2025'!$Z$5:$Z$15,MATCH(K23,'DS2025'!$Y$5:$Y$15,1)):
INDEX('DS2025'!$Z$5:$Z$15,MATCH(K23,'DS2025'!$Y$5:$Y$15,1)+1),
INDEX('DS2025'!$Y$5:$Y$15,MATCH(K23,'DS2025'!$Y$5:$Y$15,1)):
INDEX('DS2025'!$Y$5:$Y$15,MATCH(K23,'DS2025'!$Y$5:$Y$15,1)+1)),
IF($L$4=Database!$A$11,
_xlfn.FORECAST.LINEAR(
K23,
INDEX('DS2025'!$B$21:$B$35,MATCH(K23,'DS2025'!$A$21:$A$35,1)):
INDEX('DS2025'!$B$21:$B$35,MATCH(K23,'DS2025'!$A$21:$A$35,1)+1),
INDEX('DS2025'!$A$21:$A$35,MATCH(K23,'DS2025'!$A$21:$A$35,1)):
INDEX('DS2025'!$A$21:$A$35,MATCH(K23,'DS2025'!$A$21:$A$35,1)+1)),
IF($L$4=Database!$A$12,
_xlfn.FORECAST.LINEAR(
K23,
INDEX('DS2025'!$E$21:$E$35,MATCH(K23,'DS2025'!$D$21:$D$35,1)):
INDEX('DS2025'!$E$21:$E$35,MATCH(K23,'DS2025'!$D$21:$D$35,1)+1),
INDEX('DS2025'!$D$21:$D$35,MATCH(K23,'DS2025'!$D$21:$D$35,1)):
INDEX('DS2025'!$D$21:$D$35,MATCH(K23,'DS2025'!$D$21:$D$35,1)+1)),
IF($L$4=Database!$A$13,
_xlfn.FORECAST.LINEAR(
K23,
INDEX('DS2025'!$H$21:$H$35,MATCH(K23,'DS2025'!$G$21:$G$35,1)):
INDEX('DS2025'!$H$21:$H$35,MATCH(K23,'DS2025'!$G$21:$G$35,1)+1),
INDEX('DS2025'!$G$21:$G$35,MATCH(K23,'DS2025'!$G$21:$G$35,1)):
INDEX('DS2025'!$G$21:$G$35,MATCH(K23,'DS2025'!$G$21:$G$35,1)+1)),
IF($L$4=Database!$A$14,
_xlfn.FORECAST.LINEAR(
K23,
INDEX('DS2025'!$K$21:$K$35,MATCH(K23,'DS2025'!$J$21:$J$35,1)):
INDEX('DS2025'!$K$21:$K$35,MATCH(K23,'DS2025'!$J$21:$J$35,1)+1),
INDEX('DS2025'!$J$21:$J$35,MATCH(K23,'DS2025'!$J$21:$J$35,1)):
INDEX('DS2025'!$J$21:$J$35,MATCH(K23,'DS2025'!$J$21:$J$35,1)+1)),
IF($L$4=Database!$A$15,
_xlfn.FORECAST.LINEAR(
K23,
INDEX('DS2025'!$N$21:$N$35,MATCH(K23,'DS2025'!$M$21:$M$35,1)):
INDEX('DS2025'!$N$21:$N$35,MATCH(K23,'DS2025'!$M$21:$M$35,1)+1),
INDEX('DS2025'!$M$21:$M$35,MATCH(K23,'DS2025'!$M$21:$M$35,1)):
INDEX('DS2025'!$M$21:$M$35,MATCH(K23,'DS2025'!$M$21:$M$35,1)+1)),
IF($L$4=Database!$A$16,
_xlfn.FORECAST.LINEAR(
K23,
INDEX('DS2025'!$Q$21:$Q$35,MATCH(K23,'DS2025'!$P$21:$P$35,1)):
INDEX('DS2025'!$Q$21:$Q$35,MATCH(K23,'DS2025'!$P$21:$P$35,1)+1),
INDEX('DS2025'!$P$21:$P$35,MATCH(K23,'DS2025'!$P$21:$P$35,1)):
INDEX('DS2025'!$P$21:$P$35,MATCH(K23,'DS2025'!$P$21:$P$35,1)+1)),
IF($L$4=Database!$A$17,
_xlfn.FORECAST.LINEAR(
K23,
INDEX('DS2025'!$T$21:$T$35,MATCH(K23,'DS2025'!$S$21:$S$35,1)):
INDEX('DS2025'!$T$21:$T$35,MATCH(K23,'DS2025'!$S$21:$S$35,1)+1),
INDEX('DS2025'!$S$21:$S$35,MATCH(K23,'DS2025'!$S$21:$S$35,1)):
INDEX('DS2025'!$S$21:$S$35,MATCH(K23,'DS2025'!$S$21:$S$35,1)+1)),
IF($L$4=Database!$A$18,
_xlfn.FORECAST.LINEAR(
K23,
INDEX('DS2025'!$W$21:$W$35,MATCH(K23,'DS2025'!$V$21:$V$35,1)):
INDEX('DS2025'!$W$21:$W$35,MATCH(K23,'DS2025'!$V$21:$V$35,1)+1),
INDEX('DS2025'!$V$21:$V$35,MATCH(K23,'DS2025'!$V$21:$V$35,1)):
INDEX('DS2025'!$V$21:$V$35,MATCH(K23,'DS2025'!$V$21:$V$35,1)+1)),
IF($L$4=Database!$A$19,
_xlfn.FORECAST.LINEAR(
K23,
INDEX('DS2025'!$Z$21:$Z$35,MATCH(K23,'DS2025'!$Y$21:$Y$35,1)):
INDEX('DS2025'!$Z$21:$Z$35,MATCH(K23,'DS2025'!$Y$21:$Y$35,1)+1),
INDEX('DS2025'!$Y$21:$Y$35,MATCH(K23,'DS2025'!$Y$21:$Y$35,1)):
INDEX('DS2025'!$Y$21:$Y$35,MATCH(K23,'DS2025'!$Y$21:$Y$35,1)+1)),
IF($L$4=Database!$A$20,
_xlfn.FORECAST.LINEAR(
K23,
INDEX('DS2025'!$AC$21:$AC$35,MATCH(K23,'DS2025'!$AB$21:$AB$35,1)):
INDEX('DS2025'!$AC$21:$AC$35,MATCH(K23,'DS2025'!$AB$21:$AB$35,1)+1),
INDEX('DS2025'!$AB$21:$AB$35,MATCH(K23,'DS2025'!$AB$21:$AB$35,1)):
INDEX('DS2025'!$AB$21:$AB$35,MATCH(K23,'DS2025'!$AB$21:$AB$35,1)+1))
)))))))))))))))))))</f>
        <v>-0.36137192561487697</v>
      </c>
      <c r="M23" s="98">
        <f t="shared" si="3"/>
        <v>119.76862807438512</v>
      </c>
      <c r="N23" s="369">
        <f>'Data 110 C'!F24</f>
        <v>118.074</v>
      </c>
      <c r="O23" s="98">
        <f>IF($O$4=Database!$A$2,
_xlfn.FORECAST.LINEAR(N23,
INDEX('DS2025'!$B$5:$B$15,MATCH(N23,'DS2025'!$A$5:$A$15,1)):
INDEX('DS2025'!$B$5:$B$15,MATCH(N23,'DS2025'!$A$5:$A$15,1)+1),
INDEX('DS2025'!$A$5:$A$15,MATCH(N23,'DS2025'!$A$5:$A$15,1)):
INDEX('DS2025'!$A$5:$A$15,MATCH(N23,'DS2025'!$A$5:$A$15,1)+1)),
IF($O$4=Database!$A$3,
_xlfn.FORECAST.LINEAR(N23,
INDEX('DS2025'!$E$5:$E$15,MATCH(N23,'DS2025'!$D$5:$D$15,1)):
INDEX('DS2025'!$E$5:$E$15,MATCH(N23,'DS2025'!$D$5:$D$15,1)+1),
INDEX('DS2025'!$D$5:$D$15,MATCH(N23,'DS2025'!$D$5:$D$15,1)):
INDEX('DS2025'!$D$5:$D$15,MATCH(N23,'DS2025'!$D$5:$D$15,1)+1)),
IF($O$4=Database!$A$4,
_xlfn.FORECAST.LINEAR(N23,
INDEX('DS2025'!$H$5:$H$15,MATCH(N23,'DS2025'!$G$5:$G$15,1)):
INDEX('DS2025'!$H$5:$H$15,MATCH(N23,'DS2025'!$G$5:$G$15,1)+1),
INDEX('DS2025'!$G$5:$G$15,MATCH(N23,'DS2025'!$G$5:$G$15,1)):
INDEX('DS2025'!$G$5:$G$15,MATCH(N23,'DS2025'!$G$5:$G$15,1)+1)),
IF($O$4=Database!$A$5,
_xlfn.FORECAST.LINEAR(N23,
INDEX('DS2025'!$K$5:$K$15,MATCH(N23,'DS2025'!$J$5:$J$15,1)):
INDEX('DS2025'!$K$5:$K$15,MATCH(N23,'DS2025'!$J$5:$J$15,1)+1),
INDEX('DS2025'!$J$5:$J$15,MATCH(N23,'DS2025'!$J$5:$J$15,1)):
INDEX('DS2025'!$J$5:$J$15,MATCH(N23,'DS2025'!$J$5:$J$15,1)+1)),
IF($O$4=Database!$A$6,
_xlfn.FORECAST.LINEAR(N23,
INDEX('DS2025'!$N$5:$N$15,MATCH(N23,'DS2025'!$M$5:$M$15,1)):
INDEX('DS2025'!$N$5:$N$15,MATCH(N23,'DS2025'!$M$5:$M$15,1)+1),
INDEX('DS2025'!$M$5:$M$15,MATCH(N23,'DS2025'!$M$5:$M$15,1)):
INDEX('DS2025'!$M$5:$M$15,MATCH(N23,'DS2025'!$M$5:$M$15,1)+1)),
IF($O$4=Database!$A$7,
_xlfn.FORECAST.LINEAR(N23,
INDEX('DS2025'!$Q$5:$Q$15,MATCH(N23,'DS2025'!$P$5:$P$15,1)):
INDEX('DS2025'!$Q$5:$Q$15,MATCH(N23,'DS2025'!$P$5:$P$15,1)+1),
INDEX('DS2025'!$P$5:$P$15,MATCH(N23,'DS2025'!$P$5:$P$15,1)):
INDEX('DS2025'!$P$5:$P$15,MATCH(N23,'DS2025'!$P$5:$P$15,1)+1)),
IF($O$4=Database!$A$8,
_xlfn.FORECAST.LINEAR(N23,
INDEX('DS2025'!$T$5:$T$15,MATCH(N23,'DS2025'!$S$5:$S$15,1)):
INDEX('DS2025'!$T$5:$T$15,MATCH(N23,'DS2025'!$S$5:$S$15,1)+1),
INDEX('DS2025'!$S$5:$S$15,MATCH(N23,'DS2025'!$S$5:$S$15,1)):
INDEX('DS2025'!$S$5:$S$15,MATCH(N23,'DS2025'!$S$5:$S$15,1)+1)),
IF($O$4=Database!$A$9,
_xlfn.FORECAST.LINEAR(N23,
INDEX('DS2025'!$W$5:$W$15,MATCH(N23,'DS2025'!$V$5:$V$15,1)):
INDEX('DS2025'!$W$5:$W$15,MATCH(N23,'DS2025'!$V$5:$V$15,1)+1),
INDEX('DS2025'!$V$5:$V$15,MATCH(N23,'DS2025'!$V$5:$V$15,1)):
INDEX('DS2025'!$V$5:$V$15,MATCH(N23,'DS2025'!$V$5:$V$15,1)+1)),
IF($O$4=Database!$A$10,
_xlfn.FORECAST.LINEAR(N23,
INDEX('DS2025'!$Z$5:$Z$15,MATCH(N23,'DS2025'!$Y$5:$Y$15,1)):
INDEX('DS2025'!$Z$5:$Z$15,MATCH(N23,'DS2025'!$Y$5:$Y$15,1)+1),
INDEX('DS2025'!$Y$5:$Y$15,MATCH(N23,'DS2025'!$Y$5:$Y$15,1)):
INDEX('DS2025'!$Y$5:$Y$15,MATCH(N23,'DS2025'!$Y$5:$Y$15,1)+1)),
IF($O$4=Database!$A$11,
_xlfn.FORECAST.LINEAR(
N23,
INDEX('DS2025'!$B$21:$B$35,MATCH(N23,'DS2025'!$A$21:$A$35,1)):
INDEX('DS2025'!$B$21:$B$35,MATCH(N23,'DS2025'!$A$21:$A$35,1)+1),
INDEX('DS2025'!$A$21:$A$35,MATCH(N23,'DS2025'!$A$21:$A$35,1)):
INDEX('DS2025'!$A$21:$A$35,MATCH(N23,'DS2025'!$A$21:$A$35,1)+1)),
IF($O$4=Database!$A$12,
_xlfn.FORECAST.LINEAR(
N23,
INDEX('DS2025'!$E$21:$E$35,MATCH(N23,'DS2025'!$D$21:$D$35,1)):
INDEX('DS2025'!$E$21:$E$35,MATCH(N23,'DS2025'!$D$21:$D$35,1)+1),
INDEX('DS2025'!$D$21:$D$35,MATCH(N23,'DS2025'!$D$21:$D$35,1)):
INDEX('DS2025'!$D$21:$D$35,MATCH(N23,'DS2025'!$D$21:$D$35,1)+1)),
IF($O$4=Database!$A$13,
_xlfn.FORECAST.LINEAR(
N23,
INDEX('DS2025'!$H$21:$H$35,MATCH(N23,'DS2025'!$G$21:$G$35,1)):
INDEX('DS2025'!$H$21:$H$35,MATCH(N23,'DS2025'!$G$21:$G$35,1)+1),
INDEX('DS2025'!$G$21:$G$35,MATCH(N23,'DS2025'!$G$21:$G$35,1)):
INDEX('DS2025'!$G$21:$G$35,MATCH(N23,'DS2025'!$G$21:$G$35,1)+1)),
IF($O$4=Database!$A$14,
_xlfn.FORECAST.LINEAR(
N23,
INDEX('DS2025'!$K$21:$K$35,MATCH(N23,'DS2025'!$J$21:$J$35,1)):
INDEX('DS2025'!$K$21:$K$35,MATCH(N23,'DS2025'!$J$21:$J$35,1)+1),
INDEX('DS2025'!$J$21:$J$35,MATCH(N23,'DS2025'!$J$21:$J$35,1)):
INDEX('DS2025'!$J$21:$J$35,MATCH(N23,'DS2025'!$J$21:$J$35,1)+1)),
IF($O$4=Database!$A$15,
_xlfn.FORECAST.LINEAR(
N23,
INDEX('DS2025'!$N$21:$N$35,MATCH(N23,'DS2025'!$M$21:$M$35,1)):
INDEX('DS2025'!$N$21:$N$35,MATCH(N23,'DS2025'!$M$21:$M$35,1)+1),
INDEX('DS2025'!$M$21:$M$35,MATCH(N23,'DS2025'!$M$21:$M$35,1)):
INDEX('DS2025'!$M$21:$M$35,MATCH(N23,'DS2025'!$M$21:$M$35,1)+1)),
IF($O$4=Database!$A$16,
_xlfn.FORECAST.LINEAR(
N23,
INDEX('DS2025'!$Q$21:$Q$35,MATCH(N23,'DS2025'!$P$21:$P$35,1)):
INDEX('DS2025'!$Q$21:$Q$35,MATCH(N23,'DS2025'!$P$21:$P$35,1)+1),
INDEX('DS2025'!$P$21:$P$35,MATCH(N23,'DS2025'!$P$21:$P$35,1)):
INDEX('DS2025'!$P$21:$P$35,MATCH(N23,'DS2025'!$P$21:$P$35,1)+1)),
IF($O$4=Database!$A$17,
_xlfn.FORECAST.LINEAR(
N23,
INDEX('DS2025'!$T$21:$T$35,MATCH(N23,'DS2025'!$S$21:$S$35,1)):
INDEX('DS2025'!$T$21:$T$35,MATCH(N23,'DS2025'!$S$21:$S$35,1)+1),
INDEX('DS2025'!$S$21:$S$35,MATCH(N23,'DS2025'!$S$21:$S$35,1)):
INDEX('DS2025'!$S$21:$S$35,MATCH(N23,'DS2025'!$S$21:$S$35,1)+1)),
IF($O$4=Database!$A$18,
_xlfn.FORECAST.LINEAR(
N23,
INDEX('DS2025'!$W$21:$W$35,MATCH(N23,'DS2025'!$V$21:$V$35,1)):
INDEX('DS2025'!$W$21:$W$35,MATCH(N23,'DS2025'!$V$21:$V$35,1)+1),
INDEX('DS2025'!$V$21:$V$35,MATCH(N23,'DS2025'!$V$21:$V$35,1)):
INDEX('DS2025'!$V$21:$V$35,MATCH(N23,'DS2025'!$V$21:$V$35,1)+1)),
IF($O$4=Database!$A$19,
_xlfn.FORECAST.LINEAR(
N23,
INDEX('DS2025'!$Z$21:$Z$35,MATCH(N23,'DS2025'!$Y$21:$Y$35,1)):
INDEX('DS2025'!$Z$21:$Z$35,MATCH(N23,'DS2025'!$Y$21:$Y$35,1)+1),
INDEX('DS2025'!$Y$21:$Y$35,MATCH(N23,'DS2025'!$Y$21:$Y$35,1)):
INDEX('DS2025'!$Y$21:$Y$35,MATCH(N23,'DS2025'!$Y$21:$Y$35,1)+1)),
IF($O$4=Database!$A$20,
_xlfn.FORECAST.LINEAR(
N23,
INDEX('DS2025'!$AC$21:$AC$35,MATCH(N23,'DS2025'!$AB$21:$AB$35,1)):
INDEX('DS2025'!$AC$21:$AC$35,MATCH(N23,'DS2025'!$AB$21:$AB$35,1)+1),
INDEX('DS2025'!$AB$21:$AB$35,MATCH(N23,'DS2025'!$AB$21:$AB$35,1)):
INDEX('DS2025'!$AB$21:$AB$35,MATCH(N23,'DS2025'!$AB$21:$AB$35,1)+1))
)))))))))))))))))))</f>
        <v>-0.36112525494901015</v>
      </c>
      <c r="P23" s="371">
        <f t="shared" si="4"/>
        <v>117.71287474505098</v>
      </c>
      <c r="Q23" s="369">
        <f>'Data 110 C'!G24</f>
        <v>119.744</v>
      </c>
      <c r="R23" s="98">
        <f>IF($R$4=Database!$A$2,
_xlfn.FORECAST.LINEAR(Q23,
INDEX('DS2025'!$B$5:$B$15,MATCH(Q23,'DS2025'!$A$5:$A$15,1)):
INDEX('DS2025'!$B$5:$B$15,MATCH(Q23,'DS2025'!$A$5:$A$15,1)+1),
INDEX('DS2025'!$A$5:$A$15,MATCH(Q23,'DS2025'!$A$5:$A$15,1)):
INDEX('DS2025'!$A$5:$A$15,MATCH(Q23,'DS2025'!$A$5:$A$15,1)+1)),
IF($R$4=Database!$A$3,
_xlfn.FORECAST.LINEAR(Q23,
INDEX('DS2025'!$E$5:$E$15,MATCH(Q23,'DS2025'!$D$5:$D$15,1)):
INDEX('DS2025'!$E$5:$E$15,MATCH(Q23,'DS2025'!$D$5:$D$15,1)+1),
INDEX('DS2025'!$D$5:$D$15,MATCH(Q23,'DS2025'!$D$5:$D$15,1)):
INDEX('DS2025'!$D$5:$D$15,MATCH(Q23,'DS2025'!$D$5:$D$15,1)+1)),
IF($R$4=Database!$A$4,
_xlfn.FORECAST.LINEAR(Q23,
INDEX('DS2025'!$H$5:$H$15,MATCH(Q23,'DS2025'!$G$5:$G$15,1)):
INDEX('DS2025'!$H$5:$H$15,MATCH(Q23,'DS2025'!$G$5:$G$15,1)+1),
INDEX('DS2025'!$G$5:$G$15,MATCH(Q23,'DS2025'!$G$5:$G$15,1)):
INDEX('DS2025'!$G$5:$G$15,MATCH(Q23,'DS2025'!$G$5:$G$15,1)+1)),
IF($R$4=Database!$A$5,
_xlfn.FORECAST.LINEAR(Q23,
INDEX('DS2025'!$K$5:$K$15,MATCH(Q23,'DS2025'!$J$5:$J$15,1)):
INDEX('DS2025'!$K$5:$K$15,MATCH(Q23,'DS2025'!$J$5:$J$15,1)+1),
INDEX('DS2025'!$J$5:$J$15,MATCH(Q23,'DS2025'!$J$5:$J$15,1)):
INDEX('DS2025'!$J$5:$J$15,MATCH(Q23,'DS2025'!$J$5:$J$15,1)+1)),
IF($R$4=Database!$A$6,
_xlfn.FORECAST.LINEAR(Q23,
INDEX('DS2025'!$N$5:$N$15,MATCH(Q23,'DS2025'!$M$5:$M$15,1)):
INDEX('DS2025'!$N$5:$N$15,MATCH(Q23,'DS2025'!$M$5:$M$15,1)+1),
INDEX('DS2025'!$M$5:$M$15,MATCH(Q23,'DS2025'!$M$5:$M$15,1)):
INDEX('DS2025'!$M$5:$M$15,MATCH(Q23,'DS2025'!$M$5:$M$15,1)+1)),
IF($R$4=Database!$A$7,
_xlfn.FORECAST.LINEAR(Q23,
INDEX('DS2025'!$Q$5:$Q$15,MATCH(Q23,'DS2025'!$P$5:$P$15,1)):
INDEX('DS2025'!$Q$5:$Q$15,MATCH(Q23,'DS2025'!$P$5:$P$15,1)+1),
INDEX('DS2025'!$P$5:$P$15,MATCH(Q23,'DS2025'!$P$5:$P$15,1)):
INDEX('DS2025'!$P$5:$P$15,MATCH(Q23,'DS2025'!$P$5:$P$15,1)+1)),
IF($R$4=Database!$A$8,
_xlfn.FORECAST.LINEAR(Q23,
INDEX('DS2025'!$T$5:$T$15,MATCH(Q23,'DS2025'!$S$5:$S$15,1)):
INDEX('DS2025'!$T$5:$T$15,MATCH(Q23,'DS2025'!$S$5:$S$15,1)+1),
INDEX('DS2025'!$S$5:$S$15,MATCH(Q23,'DS2025'!$S$5:$S$15,1)):
INDEX('DS2025'!$S$5:$S$15,MATCH(Q23,'DS2025'!$S$5:$S$15,1)+1)),
IF($R$4=Database!$A$9,
_xlfn.FORECAST.LINEAR(Q23,
INDEX('DS2025'!$W$5:$W$15,MATCH(Q23,'DS2025'!$V$5:$V$15,1)):
INDEX('DS2025'!$W$5:$W$15,MATCH(Q23,'DS2025'!$V$5:$V$15,1)+1),
INDEX('DS2025'!$V$5:$V$15,MATCH(Q23,'DS2025'!$V$5:$V$15,1)):
INDEX('DS2025'!$V$5:$V$15,MATCH(Q23,'DS2025'!$V$5:$V$15,1)+1)),
IF($R$4=Database!$A$10,
_xlfn.FORECAST.LINEAR(Q23,
INDEX('DS2025'!$Z$5:$Z$15,MATCH(Q23,'DS2025'!$Y$5:$Y$15,1)):
INDEX('DS2025'!$Z$5:$Z$15,MATCH(Q23,'DS2025'!$Y$5:$Y$15,1)+1),
INDEX('DS2025'!$Y$5:$Y$15,MATCH(Q23,'DS2025'!$Y$5:$Y$15,1)):
INDEX('DS2025'!$Y$5:$Y$15,MATCH(Q23,'DS2025'!$Y$5:$Y$15,1)+1)),
IF($R$4=Database!$A$11,
_xlfn.FORECAST.LINEAR(
Q23,
INDEX('DS2025'!$B$21:$B$35,MATCH(Q23,'DS2025'!$A$21:$A$35,1)):
INDEX('DS2025'!$B$21:$B$35,MATCH(Q23,'DS2025'!$A$21:$A$35,1)+1),
INDEX('DS2025'!$A$21:$A$35,MATCH(Q23,'DS2025'!$A$21:$A$35,1)):
INDEX('DS2025'!$A$21:$A$35,MATCH(Q23,'DS2025'!$A$21:$A$35,1)+1)),
IF($R$4=Database!$A$12,
_xlfn.FORECAST.LINEAR(
Q23,
INDEX('DS2025'!$E$21:$E$35,MATCH(Q23,'DS2025'!$D$21:$D$35,1)):
INDEX('DS2025'!$E$21:$E$35,MATCH(Q23,'DS2025'!$D$21:$D$35,1)+1),
INDEX('DS2025'!$D$21:$D$35,MATCH(Q23,'DS2025'!$D$21:$D$35,1)):
INDEX('DS2025'!$D$21:$D$35,MATCH(Q23,'DS2025'!$D$21:$D$35,1)+1)),
IF($R$4=Database!$A$13,
_xlfn.FORECAST.LINEAR(
Q23,
INDEX('DS2025'!$H$21:$H$35,MATCH(Q23,'DS2025'!$G$21:$G$35,1)):
INDEX('DS2025'!$H$21:$H$35,MATCH(Q23,'DS2025'!$G$21:$G$35,1)+1),
INDEX('DS2025'!$G$21:$G$35,MATCH(Q23,'DS2025'!$G$21:$G$35,1)):
INDEX('DS2025'!$G$21:$G$35,MATCH(Q23,'DS2025'!$G$21:$G$35,1)+1)),
IF($R$4=Database!$A$14,
_xlfn.FORECAST.LINEAR(
Q23,
INDEX('DS2025'!$K$21:$K$35,MATCH(Q23,'DS2025'!$J$21:$J$35,1)):
INDEX('DS2025'!$K$21:$K$35,MATCH(Q23,'DS2025'!$J$21:$J$35,1)+1),
INDEX('DS2025'!$J$21:$J$35,MATCH(Q23,'DS2025'!$J$21:$J$35,1)):
INDEX('DS2025'!$J$21:$J$35,MATCH(Q23,'DS2025'!$J$21:$J$35,1)+1)),
IF($R$4=Database!$A$15,
_xlfn.FORECAST.LINEAR(
Q23,
INDEX('DS2025'!$N$21:$N$35,MATCH(Q23,'DS2025'!$M$21:$M$35,1)):
INDEX('DS2025'!$N$21:$N$35,MATCH(Q23,'DS2025'!$M$21:$M$35,1)+1),
INDEX('DS2025'!$M$21:$M$35,MATCH(Q23,'DS2025'!$M$21:$M$35,1)):
INDEX('DS2025'!$M$21:$M$35,MATCH(Q23,'DS2025'!$M$21:$M$35,1)+1)),
IF($R$4=Database!$A$16,
_xlfn.FORECAST.LINEAR(
Q23,
INDEX('DS2025'!$Q$21:$Q$35,MATCH(Q23,'DS2025'!$P$21:$P$35,1)):
INDEX('DS2025'!$Q$21:$Q$35,MATCH(Q23,'DS2025'!$P$21:$P$35,1)+1),
INDEX('DS2025'!$P$21:$P$35,MATCH(Q23,'DS2025'!$P$21:$P$35,1)):
INDEX('DS2025'!$P$21:$P$35,MATCH(Q23,'DS2025'!$P$21:$P$35,1)+1)),
IF($R$4=Database!$A$17,
_xlfn.FORECAST.LINEAR(
Q23,
INDEX('DS2025'!$T$21:$T$35,MATCH(Q23,'DS2025'!$S$21:$S$35,1)):
INDEX('DS2025'!$T$21:$T$35,MATCH(Q23,'DS2025'!$S$21:$S$35,1)+1),
INDEX('DS2025'!$S$21:$S$35,MATCH(Q23,'DS2025'!$S$21:$S$35,1)):
INDEX('DS2025'!$S$21:$S$35,MATCH(Q23,'DS2025'!$S$21:$S$35,1)+1)),
IF($R$4=Database!$A$18,
_xlfn.FORECAST.LINEAR(
Q23,
INDEX('DS2025'!$W$21:$W$35,MATCH(Q23,'DS2025'!$V$21:$V$35,1)):
INDEX('DS2025'!$W$21:$W$35,MATCH(Q23,'DS2025'!$V$21:$V$35,1)+1),
INDEX('DS2025'!$V$21:$V$35,MATCH(Q23,'DS2025'!$V$21:$V$35,1)):
INDEX('DS2025'!$V$21:$V$35,MATCH(Q23,'DS2025'!$V$21:$V$35,1)+1)),
IF($R$4=Database!$A$19,
_xlfn.FORECAST.LINEAR(
Q23,
INDEX('DS2025'!$Z$21:$Z$35,MATCH(Q23,'DS2025'!$Y$21:$Y$35,1)):
INDEX('DS2025'!$Z$21:$Z$35,MATCH(Q23,'DS2025'!$Y$21:$Y$35,1)+1),
INDEX('DS2025'!$Y$21:$Y$35,MATCH(Q23,'DS2025'!$Y$21:$Y$35,1)):
INDEX('DS2025'!$Y$21:$Y$35,MATCH(Q23,'DS2025'!$Y$21:$Y$35,1)+1)),
IF($R$4=Database!$A$20,
_xlfn.FORECAST.LINEAR(
Q23,
INDEX('DS2025'!$AC$21:$AC$35,MATCH(Q23,'DS2025'!$AB$21:$AB$35,1)):
INDEX('DS2025'!$AC$21:$AC$35,MATCH(Q23,'DS2025'!$AB$21:$AB$35,1)+1),
INDEX('DS2025'!$AB$21:$AB$35,MATCH(Q23,'DS2025'!$AB$21:$AB$35,1)):
INDEX('DS2025'!$AB$21:$AB$35,MATCH(Q23,'DS2025'!$AB$21:$AB$35,1)+1))
)))))))))))))))))))</f>
        <v>-0.36132561487702458</v>
      </c>
      <c r="S23" s="370">
        <f t="shared" si="5"/>
        <v>119.38267438512298</v>
      </c>
      <c r="T23" s="369">
        <f>'Data 110 C'!H24</f>
        <v>117.35</v>
      </c>
      <c r="U23" s="98">
        <f>IF($U$4=Database!$A$2,
_xlfn.FORECAST.LINEAR(T23,
INDEX('DS2025'!$B$5:$B$15,MATCH(T23,'DS2025'!$A$5:$A$15,1)):
INDEX('DS2025'!$B$5:$B$15,MATCH(T23,'DS2025'!$A$5:$A$15,1)+1),
INDEX('DS2025'!$A$5:$A$15,MATCH(T23,'DS2025'!$A$5:$A$15,1)):
INDEX('DS2025'!$A$5:$A$15,MATCH(T23,'DS2025'!$A$5:$A$15,1)+1)),
IF($U$4=Database!$A$3,
_xlfn.FORECAST.LINEAR(T23,
INDEX('DS2025'!$E$5:$E$15,MATCH(T23,'DS2025'!$D$5:$D$15,1)):
INDEX('DS2025'!$E$5:$E$15,MATCH(T23,'DS2025'!$D$5:$D$15,1)+1),
INDEX('DS2025'!$D$5:$D$15,MATCH(T23,'DS2025'!$D$5:$D$15,1)):
INDEX('DS2025'!$D$5:$D$15,MATCH(T23,'DS2025'!$D$5:$D$15,1)+1)),
IF($U$4=Database!$A$4,
_xlfn.FORECAST.LINEAR(T23,
INDEX('DS2025'!$H$5:$H$15,MATCH(T23,'DS2025'!$G$5:$G$15,1)):
INDEX('DS2025'!$H$5:$H$15,MATCH(T23,'DS2025'!$G$5:$G$15,1)+1),
INDEX('DS2025'!$G$5:$G$15,MATCH(T23,'DS2025'!$G$5:$G$15,1)):
INDEX('DS2025'!$G$5:$G$15,MATCH(T23,'DS2025'!$G$5:$G$15,1)+1)),
IF($U$4=Database!$A$5,
_xlfn.FORECAST.LINEAR(T23,
INDEX('DS2025'!$K$5:$K$15,MATCH(T23,'DS2025'!$J$5:$J$15,1)):
INDEX('DS2025'!$K$5:$K$15,MATCH(T23,'DS2025'!$J$5:$J$15,1)+1),
INDEX('DS2025'!$J$5:$J$15,MATCH(T23,'DS2025'!$J$5:$J$15,1)):
INDEX('DS2025'!$J$5:$J$15,MATCH(T23,'DS2025'!$J$5:$J$15,1)+1)),
IF($U$4=Database!$A$6,
_xlfn.FORECAST.LINEAR(T23,
INDEX('DS2025'!$N$5:$N$15,MATCH(T23,'DS2025'!$M$5:$M$15,1)):
INDEX('DS2025'!$N$5:$N$15,MATCH(T23,'DS2025'!$M$5:$M$15,1)+1),
INDEX('DS2025'!$M$5:$M$15,MATCH(T23,'DS2025'!$M$5:$M$15,1)):
INDEX('DS2025'!$M$5:$M$15,MATCH(T23,'DS2025'!$M$5:$M$15,1)+1)),
IF($U$4=Database!$A$7,
_xlfn.FORECAST.LINEAR(T23,
INDEX('DS2025'!$Q$5:$Q$15,MATCH(T23,'DS2025'!$P$5:$P$15,1)):
INDEX('DS2025'!$Q$5:$Q$15,MATCH(T23,'DS2025'!$P$5:$P$15,1)+1),
INDEX('DS2025'!$P$5:$P$15,MATCH(T23,'DS2025'!$P$5:$P$15,1)):
INDEX('DS2025'!$P$5:$P$15,MATCH(T23,'DS2025'!$P$5:$P$15,1)+1)),
IF($U$4=Database!$A$8,
_xlfn.FORECAST.LINEAR(T23,
INDEX('DS2025'!$T$5:$T$15,MATCH(T23,'DS2025'!$S$5:$S$15,1)):
INDEX('DS2025'!$T$5:$T$15,MATCH(T23,'DS2025'!$S$5:$S$15,1)+1),
INDEX('DS2025'!$S$5:$S$15,MATCH(T23,'DS2025'!$S$5:$S$15,1)):
INDEX('DS2025'!$S$5:$S$15,MATCH(T23,'DS2025'!$S$5:$S$15,1)+1)),
IF($U$4=Database!$A$9,
_xlfn.FORECAST.LINEAR(T23,
INDEX('DS2025'!$W$5:$W$15,MATCH(T23,'DS2025'!$V$5:$V$15,1)):
INDEX('DS2025'!$W$5:$W$15,MATCH(T23,'DS2025'!$V$5:$V$15,1)+1),
INDEX('DS2025'!$V$5:$V$15,MATCH(T23,'DS2025'!$V$5:$V$15,1)):
INDEX('DS2025'!$V$5:$V$15,MATCH(T23,'DS2025'!$V$5:$V$15,1)+1)),
IF($U$4=Database!$A$10,
_xlfn.FORECAST.LINEAR(T23,
INDEX('DS2025'!$Z$5:$Z$15,MATCH(T23,'DS2025'!$Y$5:$Y$15,1)):
INDEX('DS2025'!$Z$5:$Z$15,MATCH(T23,'DS2025'!$Y$5:$Y$15,1)+1),
INDEX('DS2025'!$Y$5:$Y$15,MATCH(T23,'DS2025'!$Y$5:$Y$15,1)):
INDEX('DS2025'!$Y$5:$Y$15,MATCH(T23,'DS2025'!$Y$5:$Y$15,1)+1)),
IF($U$4=Database!$A$11,
_xlfn.FORECAST.LINEAR(
T23,
INDEX('DS2025'!$B$21:$B$35,MATCH(T23,'DS2025'!$A$21:$A$35,1)):
INDEX('DS2025'!$B$21:$B$35,MATCH(T23,'DS2025'!$A$21:$A$35,1)+1),
INDEX('DS2025'!$A$21:$A$35,MATCH(T23,'DS2025'!$A$21:$A$35,1)):
INDEX('DS2025'!$A$21:$A$35,MATCH(T23,'DS2025'!$A$21:$A$35,1)+1)),
IF($U$4=Database!$A$12,
_xlfn.FORECAST.LINEAR(
T23,
INDEX('DS2025'!$E$21:$E$35,MATCH(T23,'DS2025'!$D$21:$D$35,1)):
INDEX('DS2025'!$E$21:$E$35,MATCH(T23,'DS2025'!$D$21:$D$35,1)+1),
INDEX('DS2025'!$D$21:$D$35,MATCH(T23,'DS2025'!$D$21:$D$35,1)):
INDEX('DS2025'!$D$21:$D$35,MATCH(T23,'DS2025'!$D$21:$D$35,1)+1)),
IF($U$4=Database!$A$13,
_xlfn.FORECAST.LINEAR(
T23,
INDEX('DS2025'!$H$21:$H$35,MATCH(T23,'DS2025'!$G$21:$G$35,1)):
INDEX('DS2025'!$H$21:$H$35,MATCH(T23,'DS2025'!$G$21:$G$35,1)+1),
INDEX('DS2025'!$G$21:$G$35,MATCH(T23,'DS2025'!$G$21:$G$35,1)):
INDEX('DS2025'!$G$21:$G$35,MATCH(T23,'DS2025'!$G$21:$G$35,1)+1)),
IF($U$4=Database!$A$14,
_xlfn.FORECAST.LINEAR(
T23,
INDEX('DS2025'!$K$21:$K$35,MATCH(T23,'DS2025'!$J$21:$J$35,1)):
INDEX('DS2025'!$K$21:$K$35,MATCH(T23,'DS2025'!$J$21:$J$35,1)+1),
INDEX('DS2025'!$J$21:$J$35,MATCH(T23,'DS2025'!$J$21:$J$35,1)):
INDEX('DS2025'!$J$21:$J$35,MATCH(T23,'DS2025'!$J$21:$J$35,1)+1)),
IF($U$4=Database!$A$15,
_xlfn.FORECAST.LINEAR(
T23,
INDEX('DS2025'!$N$21:$N$35,MATCH(T23,'DS2025'!$M$21:$M$35,1)):
INDEX('DS2025'!$N$21:$N$35,MATCH(T23,'DS2025'!$M$21:$M$35,1)+1),
INDEX('DS2025'!$M$21:$M$35,MATCH(T23,'DS2025'!$M$21:$M$35,1)):
INDEX('DS2025'!$M$21:$M$35,MATCH(T23,'DS2025'!$M$21:$M$35,1)+1)),
IF($U$4=Database!$A$16,
_xlfn.FORECAST.LINEAR(
T23,
INDEX('DS2025'!$Q$21:$Q$35,MATCH(T23,'DS2025'!$P$21:$P$35,1)):
INDEX('DS2025'!$Q$21:$Q$35,MATCH(T23,'DS2025'!$P$21:$P$35,1)+1),
INDEX('DS2025'!$P$21:$P$35,MATCH(T23,'DS2025'!$P$21:$P$35,1)):
INDEX('DS2025'!$P$21:$P$35,MATCH(T23,'DS2025'!$P$21:$P$35,1)+1)),
IF($U$4=Database!$A$17,
_xlfn.FORECAST.LINEAR(
T23,
INDEX('DS2025'!$T$21:$T$35,MATCH(T23,'DS2025'!$S$21:$S$35,1)):
INDEX('DS2025'!$T$21:$T$35,MATCH(T23,'DS2025'!$S$21:$S$35,1)+1),
INDEX('DS2025'!$S$21:$S$35,MATCH(T23,'DS2025'!$S$21:$S$35,1)):
INDEX('DS2025'!$S$21:$S$35,MATCH(T23,'DS2025'!$S$21:$S$35,1)+1)),
IF($U$4=Database!$A$18,
_xlfn.FORECAST.LINEAR(
T23,
INDEX('DS2025'!$W$21:$W$35,MATCH(T23,'DS2025'!$V$21:$V$35,1)):
INDEX('DS2025'!$W$21:$W$35,MATCH(T23,'DS2025'!$V$21:$V$35,1)+1),
INDEX('DS2025'!$V$21:$V$35,MATCH(T23,'DS2025'!$V$21:$V$35,1)):
INDEX('DS2025'!$V$21:$V$35,MATCH(T23,'DS2025'!$V$21:$V$35,1)+1)),
IF($U$4=Database!$A$19,
_xlfn.FORECAST.LINEAR(
T23,
INDEX('DS2025'!$Z$21:$Z$35,MATCH(T23,'DS2025'!$Y$21:$Y$35,1)):
INDEX('DS2025'!$Z$21:$Z$35,MATCH(T23,'DS2025'!$Y$21:$Y$35,1)+1),
INDEX('DS2025'!$Y$21:$Y$35,MATCH(T23,'DS2025'!$Y$21:$Y$35,1)):
INDEX('DS2025'!$Y$21:$Y$35,MATCH(T23,'DS2025'!$Y$21:$Y$35,1)+1)),
IF($U$4=Database!$A$20,
_xlfn.FORECAST.LINEAR(
T23,
INDEX('DS2025'!$AC$21:$AC$35,MATCH(T23,'DS2025'!$AB$21:$AB$35,1)):
INDEX('DS2025'!$AC$21:$AC$35,MATCH(T23,'DS2025'!$AB$21:$AB$35,1)+1),
INDEX('DS2025'!$AB$21:$AB$35,MATCH(T23,'DS2025'!$AB$21:$AB$35,1)):
INDEX('DS2025'!$AB$21:$AB$35,MATCH(T23,'DS2025'!$AB$21:$AB$35,1)+1))
)))))))))))))))))))</f>
        <v>-0.36103839232153567</v>
      </c>
      <c r="V23" s="370">
        <f t="shared" si="6"/>
        <v>116.98896160767846</v>
      </c>
      <c r="W23" s="369">
        <f>'Data 110 C'!I24</f>
        <v>118.446</v>
      </c>
      <c r="X23" s="98">
        <f>IF($X$4=Database!$A$2,
_xlfn.FORECAST.LINEAR(W23,
INDEX('DS2025'!$B$5:$B$15,MATCH(W23,'DS2025'!$A$5:$A$15,1)):
INDEX('DS2025'!$B$5:$B$15,MATCH(W23,'DS2025'!$A$5:$A$15,1)+1),
INDEX('DS2025'!$A$5:$A$15,MATCH(W23,'DS2025'!$A$5:$A$15,1)):
INDEX('DS2025'!$A$5:$A$15,MATCH(W23,'DS2025'!$A$5:$A$15,1)+1)),
IF($X$4=Database!$A$3,
_xlfn.FORECAST.LINEAR(W23,
INDEX('DS2025'!$E$5:$E$15,MATCH(W23,'DS2025'!$D$5:$D$15,1)):
INDEX('DS2025'!$E$5:$E$15,MATCH(W23,'DS2025'!$D$5:$D$15,1)+1),
INDEX('DS2025'!$D$5:$D$15,MATCH(W23,'DS2025'!$D$5:$D$15,1)):
INDEX('DS2025'!$D$5:$D$15,MATCH(W23,'DS2025'!$D$5:$D$15,1)+1)),
IF($X$4=Database!$A$4,
_xlfn.FORECAST.LINEAR(W23,
INDEX('DS2025'!$H$5:$H$15,MATCH(W23,'DS2025'!$G$5:$G$15,1)):
INDEX('DS2025'!$H$5:$H$15,MATCH(W23,'DS2025'!$G$5:$G$15,1)+1),
INDEX('DS2025'!$G$5:$G$15,MATCH(W23,'DS2025'!$G$5:$G$15,1)):
INDEX('DS2025'!$G$5:$G$15,MATCH(W23,'DS2025'!$G$5:$G$15,1)+1)),
IF($X$4=Database!$A$5,
_xlfn.FORECAST.LINEAR(W23,
INDEX('DS2025'!$K$5:$K$15,MATCH(W23,'DS2025'!$J$5:$J$15,1)):
INDEX('DS2025'!$K$5:$K$15,MATCH(W23,'DS2025'!$J$5:$J$15,1)+1),
INDEX('DS2025'!$J$5:$J$15,MATCH(W23,'DS2025'!$J$5:$J$15,1)):
INDEX('DS2025'!$J$5:$J$15,MATCH(W23,'DS2025'!$J$5:$J$15,1)+1)),
IF($X$4=Database!$A$6,
_xlfn.FORECAST.LINEAR(W23,
INDEX('DS2025'!$N$5:$N$15,MATCH(W23,'DS2025'!$M$5:$M$15,1)):
INDEX('DS2025'!$N$5:$N$15,MATCH(W23,'DS2025'!$M$5:$M$15,1)+1),
INDEX('DS2025'!$M$5:$M$15,MATCH(W23,'DS2025'!$M$5:$M$15,1)):
INDEX('DS2025'!$M$5:$M$15,MATCH(W23,'DS2025'!$M$5:$M$15,1)+1)),
IF($X$4=Database!$A$7,
_xlfn.FORECAST.LINEAR(W23,
INDEX('DS2025'!$Q$5:$Q$15,MATCH(W23,'DS2025'!$P$5:$P$15,1)):
INDEX('DS2025'!$Q$5:$Q$15,MATCH(W23,'DS2025'!$P$5:$P$15,1)+1),
INDEX('DS2025'!$P$5:$P$15,MATCH(W23,'DS2025'!$P$5:$P$15,1)):
INDEX('DS2025'!$P$5:$P$15,MATCH(W23,'DS2025'!$P$5:$P$15,1)+1)),
IF($X$4=Database!$A$8,
_xlfn.FORECAST.LINEAR(W23,
INDEX('DS2025'!$T$5:$T$15,MATCH(W23,'DS2025'!$S$5:$S$15,1)):
INDEX('DS2025'!$T$5:$T$15,MATCH(W23,'DS2025'!$S$5:$S$15,1)+1),
INDEX('DS2025'!$S$5:$S$15,MATCH(W23,'DS2025'!$S$5:$S$15,1)):
INDEX('DS2025'!$S$5:$S$15,MATCH(W23,'DS2025'!$S$5:$S$15,1)+1)),
IF($X$4=Database!$A$9,
_xlfn.FORECAST.LINEAR(W23,
INDEX('DS2025'!$W$5:$W$15,MATCH(W23,'DS2025'!$V$5:$V$15,1)):
INDEX('DS2025'!$W$5:$W$15,MATCH(W23,'DS2025'!$V$5:$V$15,1)+1),
INDEX('DS2025'!$V$5:$V$15,MATCH(W23,'DS2025'!$V$5:$V$15,1)):
INDEX('DS2025'!$V$5:$V$15,MATCH(W23,'DS2025'!$V$5:$V$15,1)+1)),
IF($X$4=Database!$A$10,
_xlfn.FORECAST.LINEAR(W23,
INDEX('DS2025'!$Z$5:$Z$15,MATCH(W23,'DS2025'!$Y$5:$Y$15,1)):
INDEX('DS2025'!$Z$5:$Z$15,MATCH(W23,'DS2025'!$Y$5:$Y$15,1)+1),
INDEX('DS2025'!$Y$5:$Y$15,MATCH(W23,'DS2025'!$Y$5:$Y$15,1)):
INDEX('DS2025'!$Y$5:$Y$15,MATCH(W23,'DS2025'!$Y$5:$Y$15,1)+1)),
IF($X$4=Database!$A$11,
_xlfn.FORECAST.LINEAR(
W23,
INDEX('DS2025'!$B$21:$B$35,MATCH(W23,'DS2025'!$A$21:$A$35,1)):
INDEX('DS2025'!$B$21:$B$35,MATCH(W23,'DS2025'!$A$21:$A$35,1)+1),
INDEX('DS2025'!$A$21:$A$35,MATCH(W23,'DS2025'!$A$21:$A$35,1)):
INDEX('DS2025'!$A$21:$A$35,MATCH(W23,'DS2025'!$A$21:$A$35,1)+1)),
IF($X$4=Database!$A$12,
_xlfn.FORECAST.LINEAR(
W23,
INDEX('DS2025'!$E$21:$E$35,MATCH(W23,'DS2025'!$D$21:$D$35,1)):
INDEX('DS2025'!$E$21:$E$35,MATCH(W23,'DS2025'!$D$21:$D$35,1)+1),
INDEX('DS2025'!$D$21:$D$35,MATCH(W23,'DS2025'!$D$21:$D$35,1)):
INDEX('DS2025'!$D$21:$D$35,MATCH(W23,'DS2025'!$D$21:$D$35,1)+1)),
IF($X$4=Database!$A$13,
_xlfn.FORECAST.LINEAR(
W23,
INDEX('DS2025'!$H$21:$H$35,MATCH(W23,'DS2025'!$G$21:$G$35,1)):
INDEX('DS2025'!$H$21:$H$35,MATCH(W23,'DS2025'!$G$21:$G$35,1)+1),
INDEX('DS2025'!$G$21:$G$35,MATCH(W23,'DS2025'!$G$21:$G$35,1)):
INDEX('DS2025'!$G$21:$G$35,MATCH(W23,'DS2025'!$G$21:$G$35,1)+1)),
IF($X$4=Database!$A$14,
_xlfn.FORECAST.LINEAR(
W23,
INDEX('DS2025'!$K$21:$K$35,MATCH(W23,'DS2025'!$J$21:$J$35,1)):
INDEX('DS2025'!$K$21:$K$35,MATCH(W23,'DS2025'!$J$21:$J$35,1)+1),
INDEX('DS2025'!$J$21:$J$35,MATCH(W23,'DS2025'!$J$21:$J$35,1)):
INDEX('DS2025'!$J$21:$J$35,MATCH(W23,'DS2025'!$J$21:$J$35,1)+1)),
IF($X$4=Database!$A$15,
_xlfn.FORECAST.LINEAR(
W23,
INDEX('DS2025'!$N$21:$N$35,MATCH(W23,'DS2025'!$M$21:$M$35,1)):
INDEX('DS2025'!$N$21:$N$35,MATCH(W23,'DS2025'!$M$21:$M$35,1)+1),
INDEX('DS2025'!$M$21:$M$35,MATCH(W23,'DS2025'!$M$21:$M$35,1)):
INDEX('DS2025'!$M$21:$M$35,MATCH(W23,'DS2025'!$M$21:$M$35,1)+1)),
IF($X$4=Database!$A$16,
_xlfn.FORECAST.LINEAR(
W23,
INDEX('DS2025'!$Q$21:$Q$35,MATCH(W23,'DS2025'!$P$21:$P$35,1)):
INDEX('DS2025'!$Q$21:$Q$35,MATCH(W23,'DS2025'!$P$21:$P$35,1)+1),
INDEX('DS2025'!$P$21:$P$35,MATCH(W23,'DS2025'!$P$21:$P$35,1)):
INDEX('DS2025'!$P$21:$P$35,MATCH(W23,'DS2025'!$P$21:$P$35,1)+1)),
IF($X$4=Database!$A$17,
_xlfn.FORECAST.LINEAR(
W23,
INDEX('DS2025'!$T$21:$T$35,MATCH(W23,'DS2025'!$S$21:$S$35,1)):
INDEX('DS2025'!$T$21:$T$35,MATCH(W23,'DS2025'!$S$21:$S$35,1)+1),
INDEX('DS2025'!$S$21:$S$35,MATCH(W23,'DS2025'!$S$21:$S$35,1)):
INDEX('DS2025'!$S$21:$S$35,MATCH(W23,'DS2025'!$S$21:$S$35,1)+1)),
IF($X$4=Database!$A$18,
_xlfn.FORECAST.LINEAR(
W23,
INDEX('DS2025'!$W$21:$W$35,MATCH(W23,'DS2025'!$V$21:$V$35,1)):
INDEX('DS2025'!$W$21:$W$35,MATCH(W23,'DS2025'!$V$21:$V$35,1)+1),
INDEX('DS2025'!$V$21:$V$35,MATCH(W23,'DS2025'!$V$21:$V$35,1)):
INDEX('DS2025'!$V$21:$V$35,MATCH(W23,'DS2025'!$V$21:$V$35,1)+1)),
IF($X$4=Database!$A$19,
_xlfn.FORECAST.LINEAR(
W23,
INDEX('DS2025'!$Z$21:$Z$35,MATCH(W23,'DS2025'!$Y$21:$Y$35,1)):
INDEX('DS2025'!$Z$21:$Z$35,MATCH(W23,'DS2025'!$Y$21:$Y$35,1)+1),
INDEX('DS2025'!$Y$21:$Y$35,MATCH(W23,'DS2025'!$Y$21:$Y$35,1)):
INDEX('DS2025'!$Y$21:$Y$35,MATCH(W23,'DS2025'!$Y$21:$Y$35,1)+1)),
IF($X$4=Database!$A$20,
_xlfn.FORECAST.LINEAR(
W23,
INDEX('DS2025'!$AC$21:$AC$35,MATCH(W23,'DS2025'!$AB$21:$AB$35,1)):
INDEX('DS2025'!$AC$21:$AC$35,MATCH(W23,'DS2025'!$AB$21:$AB$35,1)+1),
INDEX('DS2025'!$AB$21:$AB$35,MATCH(W23,'DS2025'!$AB$21:$AB$35,1)):
INDEX('DS2025'!$AB$21:$AB$35,MATCH(W23,'DS2025'!$AB$21:$AB$35,1)+1))
)))))))))))))))))))</f>
        <v>-0.36116988602279543</v>
      </c>
      <c r="Y23" s="370">
        <f t="shared" si="7"/>
        <v>118.0848301139772</v>
      </c>
      <c r="Z23" s="97">
        <f>'Data 110 C'!J24</f>
        <v>119.97499999999999</v>
      </c>
      <c r="AA23" s="98">
        <f>IF($AA$4=Database!$A$2,
_xlfn.FORECAST.LINEAR(Z23,
INDEX('DS2025'!$B$5:$B$15,MATCH(Z23,'DS2025'!$A$5:$A$15,1)):
INDEX('DS2025'!$B$5:$B$15,MATCH(Z23,'DS2025'!$A$5:$A$15,1)+1),
INDEX('DS2025'!$A$5:$A$15,MATCH(Z23,'DS2025'!$A$5:$A$15,1)):
INDEX('DS2025'!$A$5:$A$15,MATCH(Z23,'DS2025'!$A$5:$A$15,1)+1)),
IF($AA$4=Database!$A$3,
_xlfn.FORECAST.LINEAR(Z23,
INDEX('DS2025'!$E$5:$E$15,MATCH(Z23,'DS2025'!$D$5:$D$15,1)):
INDEX('DS2025'!$E$5:$E$15,MATCH(Z23,'DS2025'!$D$5:$D$15,1)+1),
INDEX('DS2025'!$D$5:$D$15,MATCH(Z23,'DS2025'!$D$5:$D$15,1)):
INDEX('DS2025'!$D$5:$D$15,MATCH(Z23,'DS2025'!$D$5:$D$15,1)+1)),
IF($AA$4=Database!$A$4,
_xlfn.FORECAST.LINEAR(Z23,
INDEX('DS2025'!$H$5:$H$15,MATCH(Z23,'DS2025'!$G$5:$G$15,1)):
INDEX('DS2025'!$H$5:$H$15,MATCH(Z23,'DS2025'!$G$5:$G$15,1)+1),
INDEX('DS2025'!$G$5:$G$15,MATCH(Z23,'DS2025'!$G$5:$G$15,1)):
INDEX('DS2025'!$G$5:$G$15,MATCH(Z23,'DS2025'!$G$5:$G$15,1)+1)),
IF($AA$4=Database!$A$5,
_xlfn.FORECAST.LINEAR(Z23,
INDEX('DS2025'!$K$5:$K$15,MATCH(Z23,'DS2025'!$J$5:$J$15,1)):
INDEX('DS2025'!$K$5:$K$15,MATCH(Z23,'DS2025'!$J$5:$J$15,1)+1),
INDEX('DS2025'!$J$5:$J$15,MATCH(Z23,'DS2025'!$J$5:$J$15,1)):
INDEX('DS2025'!$J$5:$J$15,MATCH(Z23,'DS2025'!$J$5:$J$15,1)+1)),
IF($AA$4=Database!$A$6,
_xlfn.FORECAST.LINEAR(Z23,
INDEX('DS2025'!$N$5:$N$15,MATCH(Z23,'DS2025'!$M$5:$M$15,1)):
INDEX('DS2025'!$N$5:$N$15,MATCH(Z23,'DS2025'!$M$5:$M$15,1)+1),
INDEX('DS2025'!$M$5:$M$15,MATCH(Z23,'DS2025'!$M$5:$M$15,1)):
INDEX('DS2025'!$M$5:$M$15,MATCH(Z23,'DS2025'!$M$5:$M$15,1)+1)),
IF($AA$4=Database!$A$7,
_xlfn.FORECAST.LINEAR(Z23,
INDEX('DS2025'!$Q$5:$Q$15,MATCH(Z23,'DS2025'!$P$5:$P$15,1)):
INDEX('DS2025'!$Q$5:$Q$15,MATCH(Z23,'DS2025'!$P$5:$P$15,1)+1),
INDEX('DS2025'!$P$5:$P$15,MATCH(Z23,'DS2025'!$P$5:$P$15,1)):
INDEX('DS2025'!$P$5:$P$15,MATCH(Z23,'DS2025'!$P$5:$P$15,1)+1)),
IF($AA$4=Database!$A$8,
_xlfn.FORECAST.LINEAR(Z23,
INDEX('DS2025'!$T$5:$T$15,MATCH(Z23,'DS2025'!$S$5:$S$15,1)):
INDEX('DS2025'!$T$5:$T$15,MATCH(Z23,'DS2025'!$S$5:$S$15,1)+1),
INDEX('DS2025'!$S$5:$S$15,MATCH(Z23,'DS2025'!$S$5:$S$15,1)):
INDEX('DS2025'!$S$5:$S$15,MATCH(Z23,'DS2025'!$S$5:$S$15,1)+1)),
IF($AA$4=Database!$A$9,
_xlfn.FORECAST.LINEAR(Z23,
INDEX('DS2025'!$W$5:$W$15,MATCH(Z23,'DS2025'!$V$5:$V$15,1)):
INDEX('DS2025'!$W$5:$W$15,MATCH(Z23,'DS2025'!$V$5:$V$15,1)+1),
INDEX('DS2025'!$V$5:$V$15,MATCH(Z23,'DS2025'!$V$5:$V$15,1)):
INDEX('DS2025'!$V$5:$V$15,MATCH(Z23,'DS2025'!$V$5:$V$15,1)+1)),
IF($AA$4=Database!$A$10,
_xlfn.FORECAST.LINEAR(Z23,
INDEX('DS2025'!$Z$5:$Z$15,MATCH(Z23,'DS2025'!$Y$5:$Y$15,1)):
INDEX('DS2025'!$Z$5:$Z$15,MATCH(Z23,'DS2025'!$Y$5:$Y$15,1)+1),
INDEX('DS2025'!$Y$5:$Y$15,MATCH(Z23,'DS2025'!$Y$5:$Y$15,1)):
INDEX('DS2025'!$Y$5:$Y$15,MATCH(Z23,'DS2025'!$Y$5:$Y$15,1)+1)),
IF($AA$4=Database!$A$11,
_xlfn.FORECAST.LINEAR(
Z23,
INDEX('DS2025'!$B$21:$B$35,MATCH(Z23,'DS2025'!$A$21:$A$35,1)):
INDEX('DS2025'!$B$21:$B$35,MATCH(Z23,'DS2025'!$A$21:$A$35,1)+1),
INDEX('DS2025'!$A$21:$A$35,MATCH(Z23,'DS2025'!$A$21:$A$35,1)):
INDEX('DS2025'!$A$21:$A$35,MATCH(Z23,'DS2025'!$A$21:$A$35,1)+1)),
IF($AA$4=Database!$A$12,
_xlfn.FORECAST.LINEAR(
Z23,
INDEX('DS2025'!$E$21:$E$35,MATCH(Z23,'DS2025'!$D$21:$D$35,1)):
INDEX('DS2025'!$E$21:$E$35,MATCH(Z23,'DS2025'!$D$21:$D$35,1)+1),
INDEX('DS2025'!$D$21:$D$35,MATCH(Z23,'DS2025'!$D$21:$D$35,1)):
INDEX('DS2025'!$D$21:$D$35,MATCH(Z23,'DS2025'!$D$21:$D$35,1)+1)),
IF($AA$4=Database!$A$13,
_xlfn.FORECAST.LINEAR(
Z23,
INDEX('DS2025'!$H$21:$H$35,MATCH(Z23,'DS2025'!$G$21:$G$35,1)):
INDEX('DS2025'!$H$21:$H$35,MATCH(Z23,'DS2025'!$G$21:$G$35,1)+1),
INDEX('DS2025'!$G$21:$G$35,MATCH(Z23,'DS2025'!$G$21:$G$35,1)):
INDEX('DS2025'!$G$21:$G$35,MATCH(Z23,'DS2025'!$G$21:$G$35,1)+1)),
IF($AA$4=Database!$A$14,
_xlfn.FORECAST.LINEAR(
Z23,
INDEX('DS2025'!$K$21:$K$35,MATCH(Z23,'DS2025'!$J$21:$J$35,1)):
INDEX('DS2025'!$K$21:$K$35,MATCH(Z23,'DS2025'!$J$21:$J$35,1)+1),
INDEX('DS2025'!$J$21:$J$35,MATCH(Z23,'DS2025'!$J$21:$J$35,1)):
INDEX('DS2025'!$J$21:$J$35,MATCH(Z23,'DS2025'!$J$21:$J$35,1)+1)),
IF($AA$4=Database!$A$15,
_xlfn.FORECAST.LINEAR(
Z23,
INDEX('DS2025'!$N$21:$N$35,MATCH(Z23,'DS2025'!$M$21:$M$35,1)):
INDEX('DS2025'!$N$21:$N$35,MATCH(Z23,'DS2025'!$M$21:$M$35,1)+1),
INDEX('DS2025'!$M$21:$M$35,MATCH(Z23,'DS2025'!$M$21:$M$35,1)):
INDEX('DS2025'!$M$21:$M$35,MATCH(Z23,'DS2025'!$M$21:$M$35,1)+1)),
IF($AA$4=Database!$A$16,
_xlfn.FORECAST.LINEAR(
Z23,
INDEX('DS2025'!$Q$21:$Q$35,MATCH(Z23,'DS2025'!$P$21:$P$35,1)):
INDEX('DS2025'!$Q$21:$Q$35,MATCH(Z23,'DS2025'!$P$21:$P$35,1)+1),
INDEX('DS2025'!$P$21:$P$35,MATCH(Z23,'DS2025'!$P$21:$P$35,1)):
INDEX('DS2025'!$P$21:$P$35,MATCH(Z23,'DS2025'!$P$21:$P$35,1)+1)),
IF($AA$4=Database!$A$17,
_xlfn.FORECAST.LINEAR(
Z23,
INDEX('DS2025'!$T$21:$T$35,MATCH(Z23,'DS2025'!$S$21:$S$35,1)):
INDEX('DS2025'!$T$21:$T$35,MATCH(Z23,'DS2025'!$S$21:$S$35,1)+1),
INDEX('DS2025'!$S$21:$S$35,MATCH(Z23,'DS2025'!$S$21:$S$35,1)):
INDEX('DS2025'!$S$21:$S$35,MATCH(Z23,'DS2025'!$S$21:$S$35,1)+1)),
IF($AA$4=Database!$A$18,
_xlfn.FORECAST.LINEAR(
Z23,
INDEX('DS2025'!$W$21:$W$35,MATCH(Z23,'DS2025'!$V$21:$V$35,1)):
INDEX('DS2025'!$W$21:$W$35,MATCH(Z23,'DS2025'!$V$21:$V$35,1)+1),
INDEX('DS2025'!$V$21:$V$35,MATCH(Z23,'DS2025'!$V$21:$V$35,1)):
INDEX('DS2025'!$V$21:$V$35,MATCH(Z23,'DS2025'!$V$21:$V$35,1)+1)),
IF($AA$4=Database!$A$19,
_xlfn.FORECAST.LINEAR(
Z23,
INDEX('DS2025'!$Z$21:$Z$35,MATCH(Z23,'DS2025'!$Y$21:$Y$35,1)):
INDEX('DS2025'!$Z$21:$Z$35,MATCH(Z23,'DS2025'!$Y$21:$Y$35,1)+1),
INDEX('DS2025'!$Y$21:$Y$35,MATCH(Z23,'DS2025'!$Y$21:$Y$35,1)):
INDEX('DS2025'!$Y$21:$Y$35,MATCH(Z23,'DS2025'!$Y$21:$Y$35,1)+1)),
IF($AA$4=Database!$A$20,
_xlfn.FORECAST.LINEAR(
Z23,
INDEX('DS2025'!$AC$21:$AC$35,MATCH(Z23,'DS2025'!$AB$21:$AB$35,1)):
INDEX('DS2025'!$AC$21:$AC$35,MATCH(Z23,'DS2025'!$AB$21:$AB$35,1)+1),
INDEX('DS2025'!$AB$21:$AB$35,MATCH(Z23,'DS2025'!$AB$21:$AB$35,1)):
INDEX('DS2025'!$AB$21:$AB$35,MATCH(Z23,'DS2025'!$AB$21:$AB$35,1)+1))
)))))))))))))))))))</f>
        <v>-0.36135332933413317</v>
      </c>
      <c r="AB23" s="97">
        <f t="shared" si="8"/>
        <v>119.61364667066586</v>
      </c>
      <c r="AC23" s="318">
        <f>'Data 110 C'!K24</f>
        <v>118</v>
      </c>
      <c r="AD23" s="42"/>
      <c r="AE23" s="42"/>
      <c r="AF23" s="42"/>
    </row>
    <row r="24" spans="1:32" ht="15" customHeight="1">
      <c r="A24" s="316">
        <v>18</v>
      </c>
      <c r="B24" s="316">
        <f>'Data 110 C'!B25</f>
        <v>119.72</v>
      </c>
      <c r="C24" s="98">
        <f>IF($C$4=Database!$A$2,
_xlfn.FORECAST.LINEAR(B24,
INDEX('DS2025'!$B$5:$B$15,MATCH(B24,'DS2025'!$A$5:$A$15,1)):
INDEX('DS2025'!$B$5:$B$15,MATCH(B24,'DS2025'!$A$5:$A$15,1)+1),
INDEX('DS2025'!$A$5:$A$15,MATCH(B24,'DS2025'!$A$5:$A$15,1)):
INDEX('DS2025'!$A$5:$A$15,MATCH(B24,'DS2025'!$A$5:$A$15,1)+1)),
IF($C$4=Database!$A$3,
_xlfn.FORECAST.LINEAR(B24,
INDEX('DS2025'!$E$5:$E$15,MATCH(B24,'DS2025'!$D$5:$D$15,1)):
INDEX('DS2025'!$E$5:$E$15,MATCH(B24,'DS2025'!$D$5:$D$15,1)+1),
INDEX('DS2025'!$D$5:$D$15,MATCH(B24,'DS2025'!$D$5:$D$15,1)):
INDEX('DS2025'!$D$5:$D$15,MATCH(B24,'DS2025'!$D$5:$D$15,1)+1)),
IF($C$4=Database!$A$4,
_xlfn.FORECAST.LINEAR(B24,
INDEX('DS2025'!$H$5:$H$15,MATCH(B24,'DS2025'!$G$5:$G$15,1)):
INDEX('DS2025'!$H$5:$H$15,MATCH(B24,'DS2025'!$G$5:$G$15,1)+1),
INDEX('DS2025'!$G$5:$G$15,MATCH(B24,'DS2025'!$G$5:$G$15,1)):
INDEX('DS2025'!$G$5:$G$15,MATCH(B24,'DS2025'!$G$5:$G$15,1)+1)),
IF($C$4=Database!$A$5,
_xlfn.FORECAST.LINEAR(B24,
INDEX('DS2025'!$K$5:$K$15,MATCH(B24,'DS2025'!$J$5:$J$15,1)):
INDEX('DS2025'!$K$5:$K$15,MATCH(B24,'DS2025'!$J$5:$J$15,1)+1),
INDEX('DS2025'!$J$5:$J$15,MATCH(B24,'DS2025'!$J$5:$J$15,1)):
INDEX('DS2025'!$J$5:$J$15,MATCH(B24,'DS2025'!$J$5:$J$15,1)+1)),
IF($C$4=Database!$A$6,
_xlfn.FORECAST.LINEAR(B24,
INDEX('DS2025'!$N$5:$N$15,MATCH(B24,'DS2025'!$M$5:$M$15,1)):
INDEX('DS2025'!$N$5:$N$15,MATCH(B24,'DS2025'!$M$5:$M$15,1)+1),
INDEX('DS2025'!$M$5:$M$15,MATCH(B24,'DS2025'!$M$5:$M$15,1)):
INDEX('DS2025'!$M$5:$M$15,MATCH(B24,'DS2025'!$M$5:$M$15,1)+1)),
IF($C$4=Database!$A$7,
_xlfn.FORECAST.LINEAR(B24,
INDEX('DS2025'!$Q$5:$Q$15,MATCH(B24,'DS2025'!$P$5:$P$15,1)):
INDEX('DS2025'!$Q$5:$Q$15,MATCH(B24,'DS2025'!$P$5:$P$15,1)+1),
INDEX('DS2025'!$P$5:$P$15,MATCH(B24,'DS2025'!$P$5:$P$15,1)):
INDEX('DS2025'!$P$5:$P$15,MATCH(B24,'DS2025'!$P$5:$P$15,1)+1)),
IF($C$4=Database!$A$8,
_xlfn.FORECAST.LINEAR(B24,
INDEX('DS2025'!$T$5:$T$15,MATCH(B24,'DS2025'!$S$5:$S$15,1)):
INDEX('DS2025'!$T$5:$T$15,MATCH(B24,'DS2025'!$S$5:$S$15,1)+1),
INDEX('DS2025'!$S$5:$S$15,MATCH(B24,'DS2025'!$S$5:$S$15,1)):
INDEX('DS2025'!$S$5:$S$15,MATCH(B24,'DS2025'!$S$5:$S$15,1)+1)),
IF($C$4=Database!$A$9,
_xlfn.FORECAST.LINEAR(B24,
INDEX('DS2025'!$W$5:$W$15,MATCH(B24,'DS2025'!$V$5:$V$15,1)):
INDEX('DS2025'!$W$5:$W$15,MATCH(B24,'DS2025'!$V$5:$V$15,1)+1),
INDEX('DS2025'!$V$5:$V$15,MATCH(B24,'DS2025'!$V$5:$V$15,1)):
INDEX('DS2025'!$V$5:$V$15,MATCH(B24,'DS2025'!$V$5:$V$15,1)+1)),
IF($C$4=Database!$A$10,
_xlfn.FORECAST.LINEAR(B24,
INDEX('DS2025'!$Z$5:$Z$15,MATCH(B24,'DS2025'!$Y$5:$Y$15,1)):
INDEX('DS2025'!$Z$5:$Z$15,MATCH(B24,'DS2025'!$Y$5:$Y$15,1)+1),
INDEX('DS2025'!$Y$5:$Y$15,MATCH(B24,'DS2025'!$Y$5:$Y$15,1)):
INDEX('DS2025'!$Y$5:$Y$15,MATCH(B24,'DS2025'!$Y$5:$Y$15,1)+1)),
IF($C$4=Database!$A$11,
_xlfn.FORECAST.LINEAR(
B24,
INDEX('DS2025'!$B$21:$B$35,MATCH(B24,'DS2025'!$A$21:$A$35,1)):
INDEX('DS2025'!$B$21:$B$35,MATCH(B24,'DS2025'!$A$21:$A$35,1)+1),
INDEX('DS2025'!$A$21:$A$35,MATCH(B24,'DS2025'!$A$21:$A$35,1)):
INDEX('DS2025'!$A$21:$A$35,MATCH(B24,'DS2025'!$A$21:$A$35,1)+1)),
IF($C$4=Database!$A$12,
_xlfn.FORECAST.LINEAR(
B24,
INDEX('DS2025'!$E$21:$E$35,MATCH(B24,'DS2025'!$D$21:$D$35,1)):
INDEX('DS2025'!$E$21:$E$35,MATCH(B24,'DS2025'!$D$21:$D$35,1)+1),
INDEX('DS2025'!$D$21:$D$35,MATCH(B24,'DS2025'!$D$21:$D$35,1)):
INDEX('DS2025'!$D$21:$D$35,MATCH(B24,'DS2025'!$D$21:$D$35,1)+1)),
IF($C$4=Database!$A$13,
_xlfn.FORECAST.LINEAR(
B24,
INDEX('DS2025'!$H$21:$H$35,MATCH(B24,'DS2025'!$G$21:$G$35,1)):
INDEX('DS2025'!$H$21:$H$35,MATCH(B24,'DS2025'!$G$21:$G$35,1)+1),
INDEX('DS2025'!$G$21:$G$35,MATCH(B24,'DS2025'!$G$21:$G$35,1)):
INDEX('DS2025'!$G$21:$G$35,MATCH(B24,'DS2025'!$G$21:$G$35,1)+1)),
IF($C$4=Database!$A$14,
_xlfn.FORECAST.LINEAR(
B24,
INDEX('DS2025'!$K$21:$K$35,MATCH(B24,'DS2025'!$J$21:$J$35,1)):
INDEX('DS2025'!$K$21:$K$35,MATCH(B24,'DS2025'!$J$21:$J$35,1)+1),
INDEX('DS2025'!$J$21:$J$35,MATCH(B24,'DS2025'!$J$21:$J$35,1)):
INDEX('DS2025'!$J$21:$J$35,MATCH(B24,'DS2025'!$J$21:$J$35,1)+1)),
IF($C$4=Database!$A$15,
_xlfn.FORECAST.LINEAR(
B24,
INDEX('DS2025'!$N$21:$N$35,MATCH(B24,'DS2025'!$M$21:$M$35,1)):
INDEX('DS2025'!$N$21:$N$35,MATCH(B24,'DS2025'!$M$21:$M$35,1)+1),
INDEX('DS2025'!$M$21:$M$35,MATCH(B24,'DS2025'!$M$21:$M$35,1)):
INDEX('DS2025'!$M$21:$M$35,MATCH(B24,'DS2025'!$M$21:$M$35,1)+1)),
IF($C$4=Database!$A$16,
_xlfn.FORECAST.LINEAR(
B24,
INDEX('DS2025'!$Q$21:$Q$35,MATCH(B24,'DS2025'!$P$21:$P$35,1)):
INDEX('DS2025'!$Q$21:$Q$35,MATCH(B24,'DS2025'!$P$21:$P$35,1)+1),
INDEX('DS2025'!$P$21:$P$35,MATCH(B24,'DS2025'!$P$21:$P$35,1)):
INDEX('DS2025'!$P$21:$P$35,MATCH(B24,'DS2025'!$P$21:$P$35,1)+1)),
IF($C$4=Database!$A$17,
_xlfn.FORECAST.LINEAR(
B24,
INDEX('DS2025'!$T$21:$T$35,MATCH(B24,'DS2025'!$S$21:$S$35,1)):
INDEX('DS2025'!$T$21:$T$35,MATCH(B24,'DS2025'!$S$21:$S$35,1)+1),
INDEX('DS2025'!$S$21:$S$35,MATCH(B24,'DS2025'!$S$21:$S$35,1)):
INDEX('DS2025'!$S$21:$S$35,MATCH(B24,'DS2025'!$S$21:$S$35,1)+1)),
IF($C$4=Database!$A$18,
_xlfn.FORECAST.LINEAR(
B24,
INDEX('DS2025'!$W$21:$W$35,MATCH(B24,'DS2025'!$V$21:$V$35,1)):
INDEX('DS2025'!$W$21:$W$35,MATCH(B24,'DS2025'!$V$21:$V$35,1)+1),
INDEX('DS2025'!$V$21:$V$35,MATCH(B24,'DS2025'!$V$21:$V$35,1)):
INDEX('DS2025'!$V$21:$V$35,MATCH(B24,'DS2025'!$V$21:$V$35,1)+1)),
IF($C$4=Database!$A$19,
_xlfn.FORECAST.LINEAR(
B24,
INDEX('DS2025'!$Z$21:$Z$35,MATCH(B24,'DS2025'!$Y$21:$Y$35,1)):
INDEX('DS2025'!$Z$21:$Z$35,MATCH(B24,'DS2025'!$Y$21:$Y$35,1)+1),
INDEX('DS2025'!$Y$21:$Y$35,MATCH(B24,'DS2025'!$Y$21:$Y$35,1)):
INDEX('DS2025'!$Y$21:$Y$35,MATCH(B24,'DS2025'!$Y$21:$Y$35,1)+1)),
IF($C$4=Database!$A$20,
_xlfn.FORECAST.LINEAR(
B24,
INDEX('DS2025'!$AC$21:$AC$35,MATCH(B24,'DS2025'!$AB$21:$AB$35,1)):
INDEX('DS2025'!$AC$21:$AC$35,MATCH(B24,'DS2025'!$AB$21:$AB$35,1)+1),
INDEX('DS2025'!$AB$21:$AB$35,MATCH(B24,'DS2025'!$AB$21:$AB$35,1)):
INDEX('DS2025'!$AB$21:$AB$35,MATCH(B24,'DS2025'!$AB$21:$AB$35,1)+1))
)))))))))))))))))))</f>
        <v>-0.36132273545290938</v>
      </c>
      <c r="D24" s="98">
        <f t="shared" si="0"/>
        <v>119.35867726454708</v>
      </c>
      <c r="E24" s="98">
        <f>'Data 110 C'!C25</f>
        <v>120.983</v>
      </c>
      <c r="F24" s="98">
        <f>IF($F$4=Database!$A$2,
_xlfn.FORECAST.LINEAR(E24,
INDEX('DS2025'!$B$5:$B$15,MATCH(E24,'DS2025'!$A$5:$A$15,1)):
INDEX('DS2025'!$B$5:$B$15,MATCH(E24,'DS2025'!$A$5:$A$15,1)+1),
INDEX('DS2025'!$A$5:$A$15,MATCH(E24,'DS2025'!$A$5:$A$15,1)):
INDEX('DS2025'!$A$5:$A$15,MATCH(E24,'DS2025'!$A$5:$A$15,1)+1)),
IF($F$4=Database!$A$3,
_xlfn.FORECAST.LINEAR(E24,
INDEX('DS2025'!$E$5:$E$15,MATCH(E24,'DS2025'!$D$5:$D$15,1)):
INDEX('DS2025'!$E$5:$E$15,MATCH(E24,'DS2025'!$D$5:$D$15,1)+1),
INDEX('DS2025'!$D$5:$D$15,MATCH(E24,'DS2025'!$D$5:$D$15,1)):
INDEX('DS2025'!$D$5:$D$15,MATCH(E24,'DS2025'!$D$5:$D$15,1)+1)),
IF($F$4=Database!$A$4,
_xlfn.FORECAST.LINEAR(E24,
INDEX('DS2025'!$H$5:$H$15,MATCH(E24,'DS2025'!$G$5:$G$15,1)):
INDEX('DS2025'!$H$5:$H$15,MATCH(E24,'DS2025'!$G$5:$G$15,1)+1),
INDEX('DS2025'!$G$5:$G$15,MATCH(E24,'DS2025'!$G$5:$G$15,1)):
INDEX('DS2025'!$G$5:$G$15,MATCH(E24,'DS2025'!$G$5:$G$15,1)+1)),
IF($F$4=Database!$A$5,
_xlfn.FORECAST.LINEAR(E24,
INDEX('DS2025'!$K$5:$K$15,MATCH(E24,'DS2025'!$J$5:$J$15,1)):
INDEX('DS2025'!$K$5:$K$15,MATCH(E24,'DS2025'!$J$5:$J$15,1)+1),
INDEX('DS2025'!$J$5:$J$15,MATCH(E24,'DS2025'!$J$5:$J$15,1)):
INDEX('DS2025'!$J$5:$J$15,MATCH(E24,'DS2025'!$J$5:$J$15,1)+1)),
IF($F$4=Database!$A$6,
_xlfn.FORECAST.LINEAR(E24,
INDEX('DS2025'!$N$5:$N$15,MATCH(E24,'DS2025'!$M$5:$M$15,1)):
INDEX('DS2025'!$N$5:$N$15,MATCH(E24,'DS2025'!$M$5:$M$15,1)+1),
INDEX('DS2025'!$M$5:$M$15,MATCH(E24,'DS2025'!$M$5:$M$15,1)):
INDEX('DS2025'!$M$5:$M$15,MATCH(E24,'DS2025'!$M$5:$M$15,1)+1)),
IF($F$4=Database!$A$7,
_xlfn.FORECAST.LINEAR(E24,
INDEX('DS2025'!$Q$5:$Q$15,MATCH(E24,'DS2025'!$P$5:$P$15,1)):
INDEX('DS2025'!$Q$5:$Q$15,MATCH(E24,'DS2025'!$P$5:$P$15,1)+1),
INDEX('DS2025'!$P$5:$P$15,MATCH(E24,'DS2025'!$P$5:$P$15,1)):
INDEX('DS2025'!$P$5:$P$15,MATCH(E24,'DS2025'!$P$5:$P$15,1)+1)),
IF($F$4=Database!$A$8,
_xlfn.FORECAST.LINEAR(E24,
INDEX('DS2025'!$T$5:$T$15,MATCH(E24,'DS2025'!$S$5:$S$15,1)):
INDEX('DS2025'!$T$5:$T$15,MATCH(E24,'DS2025'!$S$5:$S$15,1)+1),
INDEX('DS2025'!$S$5:$S$15,MATCH(E24,'DS2025'!$S$5:$S$15,1)):
INDEX('DS2025'!$S$5:$S$15,MATCH(E24,'DS2025'!$S$5:$S$15,1)+1)),
IF($F$4=Database!$A$9,
_xlfn.FORECAST.LINEAR(E24,
INDEX('DS2025'!$W$5:$W$15,MATCH(E24,'DS2025'!$V$5:$V$15,1)):
INDEX('DS2025'!$W$5:$W$15,MATCH(E24,'DS2025'!$V$5:$V$15,1)+1),
INDEX('DS2025'!$V$5:$V$15,MATCH(E24,'DS2025'!$V$5:$V$15,1)):
INDEX('DS2025'!$V$5:$V$15,MATCH(E24,'DS2025'!$V$5:$V$15,1)+1)),
IF($F$4=Database!$A$10,
_xlfn.FORECAST.LINEAR(E24,
INDEX('DS2025'!$Z$5:$Z$15,MATCH(E24,'DS2025'!$Y$5:$Y$15,1)):
INDEX('DS2025'!$Z$5:$Z$15,MATCH(E24,'DS2025'!$Y$5:$Y$15,1)+1),
INDEX('DS2025'!$Y$5:$Y$15,MATCH(E24,'DS2025'!$Y$5:$Y$15,1)):
INDEX('DS2025'!$Y$5:$Y$15,MATCH(E24,'DS2025'!$Y$5:$Y$15,1)+1)),
IF($F$4=Database!$A$11,
_xlfn.FORECAST.LINEAR(
E24,
INDEX('DS2025'!$B$21:$B$35,MATCH(E24,'DS2025'!$A$21:$A$35,1)):
INDEX('DS2025'!$B$21:$B$35,MATCH(E24,'DS2025'!$A$21:$A$35,1)+1),
INDEX('DS2025'!$A$21:$A$35,MATCH(E24,'DS2025'!$A$21:$A$35,1)):
INDEX('DS2025'!$A$21:$A$35,MATCH(E24,'DS2025'!$A$21:$A$35,1)+1)),
IF($F$4=Database!$A$12,
_xlfn.FORECAST.LINEAR(
E24,
INDEX('DS2025'!$E$21:$E$35,MATCH(E24,'DS2025'!$D$21:$D$35,1)):
INDEX('DS2025'!$E$21:$E$35,MATCH(E24,'DS2025'!$D$21:$D$35,1)+1),
INDEX('DS2025'!$D$21:$D$35,MATCH(E24,'DS2025'!$D$21:$D$35,1)):
INDEX('DS2025'!$D$21:$D$35,MATCH(E24,'DS2025'!$D$21:$D$35,1)+1)),
IF($F$4=Database!$A$13,
_xlfn.FORECAST.LINEAR(
E24,
INDEX('DS2025'!$H$21:$H$35,MATCH(E24,'DS2025'!$G$21:$G$35,1)):
INDEX('DS2025'!$H$21:$H$35,MATCH(E24,'DS2025'!$G$21:$G$35,1)+1),
INDEX('DS2025'!$G$21:$G$35,MATCH(E24,'DS2025'!$G$21:$G$35,1)):
INDEX('DS2025'!$G$21:$G$35,MATCH(E24,'DS2025'!$G$21:$G$35,1)+1)),
IF($F$4=Database!$A$14,
_xlfn.FORECAST.LINEAR(
E24,
INDEX('DS2025'!$K$21:$K$35,MATCH(E24,'DS2025'!$J$21:$J$35,1)):
INDEX('DS2025'!$K$21:$K$35,MATCH(E24,'DS2025'!$J$21:$J$35,1)+1),
INDEX('DS2025'!$J$21:$J$35,MATCH(E24,'DS2025'!$J$21:$J$35,1)):
INDEX('DS2025'!$J$21:$J$35,MATCH(E24,'DS2025'!$J$21:$J$35,1)+1)),
IF($F$4=Database!$A$15,
_xlfn.FORECAST.LINEAR(
E24,
INDEX('DS2025'!$N$21:$N$35,MATCH(E24,'DS2025'!$M$21:$M$35,1)):
INDEX('DS2025'!$N$21:$N$35,MATCH(E24,'DS2025'!$M$21:$M$35,1)+1),
INDEX('DS2025'!$M$21:$M$35,MATCH(E24,'DS2025'!$M$21:$M$35,1)):
INDEX('DS2025'!$M$21:$M$35,MATCH(E24,'DS2025'!$M$21:$M$35,1)+1)),
IF($F$4=Database!$A$16,
_xlfn.FORECAST.LINEAR(
E24,
INDEX('DS2025'!$Q$21:$Q$35,MATCH(E24,'DS2025'!$P$21:$P$35,1)):
INDEX('DS2025'!$Q$21:$Q$35,MATCH(E24,'DS2025'!$P$21:$P$35,1)+1),
INDEX('DS2025'!$P$21:$P$35,MATCH(E24,'DS2025'!$P$21:$P$35,1)):
INDEX('DS2025'!$P$21:$P$35,MATCH(E24,'DS2025'!$P$21:$P$35,1)+1)),
IF($F$4=Database!$A$17,
_xlfn.FORECAST.LINEAR(
E24,
INDEX('DS2025'!$T$21:$T$35,MATCH(E24,'DS2025'!$S$21:$S$35,1)):
INDEX('DS2025'!$T$21:$T$35,MATCH(E24,'DS2025'!$S$21:$S$35,1)+1),
INDEX('DS2025'!$S$21:$S$35,MATCH(E24,'DS2025'!$S$21:$S$35,1)):
INDEX('DS2025'!$S$21:$S$35,MATCH(E24,'DS2025'!$S$21:$S$35,1)+1)),
IF($F$4=Database!$A$18,
_xlfn.FORECAST.LINEAR(
E24,
INDEX('DS2025'!$W$21:$W$35,MATCH(E24,'DS2025'!$V$21:$V$35,1)):
INDEX('DS2025'!$W$21:$W$35,MATCH(E24,'DS2025'!$V$21:$V$35,1)+1),
INDEX('DS2025'!$V$21:$V$35,MATCH(E24,'DS2025'!$V$21:$V$35,1)):
INDEX('DS2025'!$V$21:$V$35,MATCH(E24,'DS2025'!$V$21:$V$35,1)+1)),
IF($F$4=Database!$A$19,
_xlfn.FORECAST.LINEAR(
E24,
INDEX('DS2025'!$Z$21:$Z$35,MATCH(E24,'DS2025'!$Y$21:$Y$35,1)):
INDEX('DS2025'!$Z$21:$Z$35,MATCH(E24,'DS2025'!$Y$21:$Y$35,1)+1),
INDEX('DS2025'!$Y$21:$Y$35,MATCH(E24,'DS2025'!$Y$21:$Y$35,1)):
INDEX('DS2025'!$Y$21:$Y$35,MATCH(E24,'DS2025'!$Y$21:$Y$35,1)+1)),
IF($F$4=Database!$A$20,
_xlfn.FORECAST.LINEAR(
E24,
INDEX('DS2025'!$AC$21:$AC$35,MATCH(E24,'DS2025'!$AB$21:$AB$35,1)):
INDEX('DS2025'!$AC$21:$AC$35,MATCH(E24,'DS2025'!$AB$21:$AB$35,1)+1),
INDEX('DS2025'!$AB$21:$AB$35,MATCH(E24,'DS2025'!$AB$21:$AB$35,1)):
INDEX('DS2025'!$AB$21:$AB$35,MATCH(E24,'DS2025'!$AB$21:$AB$35,1)+1))
)))))))))))))))))))</f>
        <v>-0.36147426514697056</v>
      </c>
      <c r="G24" s="98">
        <f t="shared" si="1"/>
        <v>120.62152573485304</v>
      </c>
      <c r="H24" s="98">
        <f>'Data 110 C'!D25</f>
        <v>119.371</v>
      </c>
      <c r="I24" s="98">
        <f>IF($I$4=Database!$A$2,
_xlfn.FORECAST.LINEAR(H24,
INDEX('DS2025'!$B$5:$B$15,MATCH(H24,'DS2025'!$A$5:$A$15,1)):
INDEX('DS2025'!$B$5:$B$15,MATCH(H24,'DS2025'!$A$5:$A$15,1)+1),
INDEX('DS2025'!$A$5:$A$15,MATCH(H24,'DS2025'!$A$5:$A$15,1)):
INDEX('DS2025'!$A$5:$A$15,MATCH(H24,'DS2025'!$A$5:$A$15,1)+1)),
IF($I$4=Database!$A$3,
_xlfn.FORECAST.LINEAR(H24,
INDEX('DS2025'!$E$5:$E$15,MATCH(H24,'DS2025'!$D$5:$D$15,1)):
INDEX('DS2025'!$E$5:$E$15,MATCH(H24,'DS2025'!$D$5:$D$15,1)+1),
INDEX('DS2025'!$D$5:$D$15,MATCH(H24,'DS2025'!$D$5:$D$15,1)):
INDEX('DS2025'!$D$5:$D$15,MATCH(H24,'DS2025'!$D$5:$D$15,1)+1)),
IF($I$4=Database!$A$4,
_xlfn.FORECAST.LINEAR(H24,
INDEX('DS2025'!$H$5:$H$15,MATCH(H24,'DS2025'!$G$5:$G$15,1)):
INDEX('DS2025'!$H$5:$H$15,MATCH(H24,'DS2025'!$G$5:$G$15,1)+1),
INDEX('DS2025'!$G$5:$G$15,MATCH(H24,'DS2025'!$G$5:$G$15,1)):
INDEX('DS2025'!$G$5:$G$15,MATCH(H24,'DS2025'!$G$5:$G$15,1)+1)),
IF($I$4=Database!$A$5,
_xlfn.FORECAST.LINEAR(H24,
INDEX('DS2025'!$K$5:$K$15,MATCH(H24,'DS2025'!$J$5:$J$15,1)):
INDEX('DS2025'!$K$5:$K$15,MATCH(H24,'DS2025'!$J$5:$J$15,1)+1),
INDEX('DS2025'!$J$5:$J$15,MATCH(H24,'DS2025'!$J$5:$J$15,1)):
INDEX('DS2025'!$J$5:$J$15,MATCH(H24,'DS2025'!$J$5:$J$15,1)+1)),
IF($I$4=Database!$A$6,
_xlfn.FORECAST.LINEAR(H24,
INDEX('DS2025'!$N$5:$N$15,MATCH(H24,'DS2025'!$M$5:$M$15,1)):
INDEX('DS2025'!$N$5:$N$15,MATCH(H24,'DS2025'!$M$5:$M$15,1)+1),
INDEX('DS2025'!$M$5:$M$15,MATCH(H24,'DS2025'!$M$5:$M$15,1)):
INDEX('DS2025'!$M$5:$M$15,MATCH(H24,'DS2025'!$M$5:$M$15,1)+1)),
IF($I$4=Database!$A$7,
_xlfn.FORECAST.LINEAR(H24,
INDEX('DS2025'!$Q$5:$Q$15,MATCH(H24,'DS2025'!$P$5:$P$15,1)):
INDEX('DS2025'!$Q$5:$Q$15,MATCH(H24,'DS2025'!$P$5:$P$15,1)+1),
INDEX('DS2025'!$P$5:$P$15,MATCH(H24,'DS2025'!$P$5:$P$15,1)):
INDEX('DS2025'!$P$5:$P$15,MATCH(H24,'DS2025'!$P$5:$P$15,1)+1)),
IF($I$4=Database!$A$8,
_xlfn.FORECAST.LINEAR(H24,
INDEX('DS2025'!$T$5:$T$15,MATCH(H24,'DS2025'!$S$5:$S$15,1)):
INDEX('DS2025'!$T$5:$T$15,MATCH(H24,'DS2025'!$S$5:$S$15,1)+1),
INDEX('DS2025'!$S$5:$S$15,MATCH(H24,'DS2025'!$S$5:$S$15,1)):
INDEX('DS2025'!$S$5:$S$15,MATCH(H24,'DS2025'!$S$5:$S$15,1)+1)),
IF($I$4=Database!$A$9,
_xlfn.FORECAST.LINEAR(H24,
INDEX('DS2025'!$W$5:$W$15,MATCH(H24,'DS2025'!$V$5:$V$15,1)):
INDEX('DS2025'!$W$5:$W$15,MATCH(H24,'DS2025'!$V$5:$V$15,1)+1),
INDEX('DS2025'!$V$5:$V$15,MATCH(H24,'DS2025'!$V$5:$V$15,1)):
INDEX('DS2025'!$V$5:$V$15,MATCH(H24,'DS2025'!$V$5:$V$15,1)+1)),
IF($I$4=Database!$A$10,
_xlfn.FORECAST.LINEAR(H24,
INDEX('DS2025'!$Z$5:$Z$15,MATCH(H24,'DS2025'!$Y$5:$Y$15,1)):
INDEX('DS2025'!$Z$5:$Z$15,MATCH(H24,'DS2025'!$Y$5:$Y$15,1)+1),
INDEX('DS2025'!$Y$5:$Y$15,MATCH(H24,'DS2025'!$Y$5:$Y$15,1)):
INDEX('DS2025'!$Y$5:$Y$15,MATCH(H24,'DS2025'!$Y$5:$Y$15,1)+1)),
IF($I$4=Database!$A$11,
_xlfn.FORECAST.LINEAR(
H24,
INDEX('DS2025'!$B$21:$B$35,MATCH(H24,'DS2025'!$A$21:$A$35,1)):
INDEX('DS2025'!$B$21:$B$35,MATCH(H24,'DS2025'!$A$21:$A$35,1)+1),
INDEX('DS2025'!$A$21:$A$35,MATCH(H24,'DS2025'!$A$21:$A$35,1)):
INDEX('DS2025'!$A$21:$A$35,MATCH(H24,'DS2025'!$A$21:$A$35,1)+1)),
IF($I$4=Database!$A$12,
_xlfn.FORECAST.LINEAR(
H24,
INDEX('DS2025'!$E$21:$E$35,MATCH(H24,'DS2025'!$D$21:$D$35,1)):
INDEX('DS2025'!$E$21:$E$35,MATCH(H24,'DS2025'!$D$21:$D$35,1)+1),
INDEX('DS2025'!$D$21:$D$35,MATCH(H24,'DS2025'!$D$21:$D$35,1)):
INDEX('DS2025'!$D$21:$D$35,MATCH(H24,'DS2025'!$D$21:$D$35,1)+1)),
IF($I$4=Database!$A$13,
_xlfn.FORECAST.LINEAR(
H24,
INDEX('DS2025'!$H$21:$H$35,MATCH(H24,'DS2025'!$G$21:$G$35,1)):
INDEX('DS2025'!$H$21:$H$35,MATCH(H24,'DS2025'!$G$21:$G$35,1)+1),
INDEX('DS2025'!$G$21:$G$35,MATCH(H24,'DS2025'!$G$21:$G$35,1)):
INDEX('DS2025'!$G$21:$G$35,MATCH(H24,'DS2025'!$G$21:$G$35,1)+1)),
IF($I$4=Database!$A$14,
_xlfn.FORECAST.LINEAR(
H24,
INDEX('DS2025'!$K$21:$K$35,MATCH(H24,'DS2025'!$J$21:$J$35,1)):
INDEX('DS2025'!$K$21:$K$35,MATCH(H24,'DS2025'!$J$21:$J$35,1)+1),
INDEX('DS2025'!$J$21:$J$35,MATCH(H24,'DS2025'!$J$21:$J$35,1)):
INDEX('DS2025'!$J$21:$J$35,MATCH(H24,'DS2025'!$J$21:$J$35,1)+1)),
IF($I$4=Database!$A$15,
_xlfn.FORECAST.LINEAR(
H24,
INDEX('DS2025'!$N$21:$N$35,MATCH(H24,'DS2025'!$M$21:$M$35,1)):
INDEX('DS2025'!$N$21:$N$35,MATCH(H24,'DS2025'!$M$21:$M$35,1)+1),
INDEX('DS2025'!$M$21:$M$35,MATCH(H24,'DS2025'!$M$21:$M$35,1)):
INDEX('DS2025'!$M$21:$M$35,MATCH(H24,'DS2025'!$M$21:$M$35,1)+1)),
IF($I$4=Database!$A$16,
_xlfn.FORECAST.LINEAR(
H24,
INDEX('DS2025'!$Q$21:$Q$35,MATCH(H24,'DS2025'!$P$21:$P$35,1)):
INDEX('DS2025'!$Q$21:$Q$35,MATCH(H24,'DS2025'!$P$21:$P$35,1)+1),
INDEX('DS2025'!$P$21:$P$35,MATCH(H24,'DS2025'!$P$21:$P$35,1)):
INDEX('DS2025'!$P$21:$P$35,MATCH(H24,'DS2025'!$P$21:$P$35,1)+1)),
IF($I$4=Database!$A$17,
_xlfn.FORECAST.LINEAR(
H24,
INDEX('DS2025'!$T$21:$T$35,MATCH(H24,'DS2025'!$S$21:$S$35,1)):
INDEX('DS2025'!$T$21:$T$35,MATCH(H24,'DS2025'!$S$21:$S$35,1)+1),
INDEX('DS2025'!$S$21:$S$35,MATCH(H24,'DS2025'!$S$21:$S$35,1)):
INDEX('DS2025'!$S$21:$S$35,MATCH(H24,'DS2025'!$S$21:$S$35,1)+1)),
IF($I$4=Database!$A$18,
_xlfn.FORECAST.LINEAR(
H24,
INDEX('DS2025'!$W$21:$W$35,MATCH(H24,'DS2025'!$V$21:$V$35,1)):
INDEX('DS2025'!$W$21:$W$35,MATCH(H24,'DS2025'!$V$21:$V$35,1)+1),
INDEX('DS2025'!$V$21:$V$35,MATCH(H24,'DS2025'!$V$21:$V$35,1)):
INDEX('DS2025'!$V$21:$V$35,MATCH(H24,'DS2025'!$V$21:$V$35,1)+1)),
IF($I$4=Database!$A$19,
_xlfn.FORECAST.LINEAR(
H24,
INDEX('DS2025'!$Z$21:$Z$35,MATCH(H24,'DS2025'!$Y$21:$Y$35,1)):
INDEX('DS2025'!$Z$21:$Z$35,MATCH(H24,'DS2025'!$Y$21:$Y$35,1)+1),
INDEX('DS2025'!$Y$21:$Y$35,MATCH(H24,'DS2025'!$Y$21:$Y$35,1)):
INDEX('DS2025'!$Y$21:$Y$35,MATCH(H24,'DS2025'!$Y$21:$Y$35,1)+1)),
IF($I$4=Database!$A$20,
_xlfn.FORECAST.LINEAR(
H24,
INDEX('DS2025'!$AC$21:$AC$35,MATCH(H24,'DS2025'!$AB$21:$AB$35,1)):
INDEX('DS2025'!$AC$21:$AC$35,MATCH(H24,'DS2025'!$AB$21:$AB$35,1)+1),
INDEX('DS2025'!$AB$21:$AB$35,MATCH(H24,'DS2025'!$AB$21:$AB$35,1)):
INDEX('DS2025'!$AB$21:$AB$35,MATCH(H24,'DS2025'!$AB$21:$AB$35,1)+1))
)))))))))))))))))))</f>
        <v>-0.26173459375373936</v>
      </c>
      <c r="J24" s="98">
        <f t="shared" si="2"/>
        <v>119.10926540624625</v>
      </c>
      <c r="K24" s="98">
        <f>'Data 110 C'!E25</f>
        <v>119.914</v>
      </c>
      <c r="L24" s="98">
        <f>IF($L$4=Database!$A$2,
_xlfn.FORECAST.LINEAR(K24,
INDEX('DS2025'!$B$5:$B$15,MATCH(K24,'DS2025'!$A$5:$A$15,1)):
INDEX('DS2025'!$B$5:$B$15,MATCH(K24,'DS2025'!$A$5:$A$15,1)+1),
INDEX('DS2025'!$A$5:$A$15,MATCH(K24,'DS2025'!$A$5:$A$15,1)):
INDEX('DS2025'!$A$5:$A$15,MATCH(K24,'DS2025'!$A$5:$A$15,1)+1)),
IF($L$4=Database!$A$3,
_xlfn.FORECAST.LINEAR(K24,
INDEX('DS2025'!$E$5:$E$15,MATCH(K24,'DS2025'!$D$5:$D$15,1)):
INDEX('DS2025'!$E$5:$E$15,MATCH(K24,'DS2025'!$D$5:$D$15,1)+1),
INDEX('DS2025'!$D$5:$D$15,MATCH(K24,'DS2025'!$D$5:$D$15,1)):
INDEX('DS2025'!$D$5:$D$15,MATCH(K24,'DS2025'!$D$5:$D$15,1)+1)),
IF($L$4=Database!$A$4,
_xlfn.FORECAST.LINEAR(K24,
INDEX('DS2025'!$H$5:$H$15,MATCH(K24,'DS2025'!$G$5:$G$15,1)):
INDEX('DS2025'!$H$5:$H$15,MATCH(K24,'DS2025'!$G$5:$G$15,1)+1),
INDEX('DS2025'!$G$5:$G$15,MATCH(K24,'DS2025'!$G$5:$G$15,1)):
INDEX('DS2025'!$G$5:$G$15,MATCH(K24,'DS2025'!$G$5:$G$15,1)+1)),
IF($L$4=Database!$A$5,
_xlfn.FORECAST.LINEAR(K24,
INDEX('DS2025'!$K$5:$K$15,MATCH(K24,'DS2025'!$J$5:$J$15,1)):
INDEX('DS2025'!$K$5:$K$15,MATCH(K24,'DS2025'!$J$5:$J$15,1)+1),
INDEX('DS2025'!$J$5:$J$15,MATCH(K24,'DS2025'!$J$5:$J$15,1)):
INDEX('DS2025'!$J$5:$J$15,MATCH(K24,'DS2025'!$J$5:$J$15,1)+1)),
IF($L$4=Database!$A$6,
_xlfn.FORECAST.LINEAR(K24,
INDEX('DS2025'!$N$5:$N$15,MATCH(K24,'DS2025'!$M$5:$M$15,1)):
INDEX('DS2025'!$N$5:$N$15,MATCH(K24,'DS2025'!$M$5:$M$15,1)+1),
INDEX('DS2025'!$M$5:$M$15,MATCH(K24,'DS2025'!$M$5:$M$15,1)):
INDEX('DS2025'!$M$5:$M$15,MATCH(K24,'DS2025'!$M$5:$M$15,1)+1)),
IF($L$4=Database!$A$7,
_xlfn.FORECAST.LINEAR(K24,
INDEX('DS2025'!$Q$5:$Q$15,MATCH(K24,'DS2025'!$P$5:$P$15,1)):
INDEX('DS2025'!$Q$5:$Q$15,MATCH(K24,'DS2025'!$P$5:$P$15,1)+1),
INDEX('DS2025'!$P$5:$P$15,MATCH(K24,'DS2025'!$P$5:$P$15,1)):
INDEX('DS2025'!$P$5:$P$15,MATCH(K24,'DS2025'!$P$5:$P$15,1)+1)),
IF($L$4=Database!$A$8,
_xlfn.FORECAST.LINEAR(K24,
INDEX('DS2025'!$T$5:$T$15,MATCH(K24,'DS2025'!$S$5:$S$15,1)):
INDEX('DS2025'!$T$5:$T$15,MATCH(K24,'DS2025'!$S$5:$S$15,1)+1),
INDEX('DS2025'!$S$5:$S$15,MATCH(K24,'DS2025'!$S$5:$S$15,1)):
INDEX('DS2025'!$S$5:$S$15,MATCH(K24,'DS2025'!$S$5:$S$15,1)+1)),
IF($L$4=Database!$A$9,
_xlfn.FORECAST.LINEAR(K24,
INDEX('DS2025'!$W$5:$W$15,MATCH(K24,'DS2025'!$V$5:$V$15,1)):
INDEX('DS2025'!$W$5:$W$15,MATCH(K24,'DS2025'!$V$5:$V$15,1)+1),
INDEX('DS2025'!$V$5:$V$15,MATCH(K24,'DS2025'!$V$5:$V$15,1)):
INDEX('DS2025'!$V$5:$V$15,MATCH(K24,'DS2025'!$V$5:$V$15,1)+1)),
IF($L$4=Database!$A$10,
_xlfn.FORECAST.LINEAR(K24,
INDEX('DS2025'!$Z$5:$Z$15,MATCH(K24,'DS2025'!$Y$5:$Y$15,1)):
INDEX('DS2025'!$Z$5:$Z$15,MATCH(K24,'DS2025'!$Y$5:$Y$15,1)+1),
INDEX('DS2025'!$Y$5:$Y$15,MATCH(K24,'DS2025'!$Y$5:$Y$15,1)):
INDEX('DS2025'!$Y$5:$Y$15,MATCH(K24,'DS2025'!$Y$5:$Y$15,1)+1)),
IF($L$4=Database!$A$11,
_xlfn.FORECAST.LINEAR(
K24,
INDEX('DS2025'!$B$21:$B$35,MATCH(K24,'DS2025'!$A$21:$A$35,1)):
INDEX('DS2025'!$B$21:$B$35,MATCH(K24,'DS2025'!$A$21:$A$35,1)+1),
INDEX('DS2025'!$A$21:$A$35,MATCH(K24,'DS2025'!$A$21:$A$35,1)):
INDEX('DS2025'!$A$21:$A$35,MATCH(K24,'DS2025'!$A$21:$A$35,1)+1)),
IF($L$4=Database!$A$12,
_xlfn.FORECAST.LINEAR(
K24,
INDEX('DS2025'!$E$21:$E$35,MATCH(K24,'DS2025'!$D$21:$D$35,1)):
INDEX('DS2025'!$E$21:$E$35,MATCH(K24,'DS2025'!$D$21:$D$35,1)+1),
INDEX('DS2025'!$D$21:$D$35,MATCH(K24,'DS2025'!$D$21:$D$35,1)):
INDEX('DS2025'!$D$21:$D$35,MATCH(K24,'DS2025'!$D$21:$D$35,1)+1)),
IF($L$4=Database!$A$13,
_xlfn.FORECAST.LINEAR(
K24,
INDEX('DS2025'!$H$21:$H$35,MATCH(K24,'DS2025'!$G$21:$G$35,1)):
INDEX('DS2025'!$H$21:$H$35,MATCH(K24,'DS2025'!$G$21:$G$35,1)+1),
INDEX('DS2025'!$G$21:$G$35,MATCH(K24,'DS2025'!$G$21:$G$35,1)):
INDEX('DS2025'!$G$21:$G$35,MATCH(K24,'DS2025'!$G$21:$G$35,1)+1)),
IF($L$4=Database!$A$14,
_xlfn.FORECAST.LINEAR(
K24,
INDEX('DS2025'!$K$21:$K$35,MATCH(K24,'DS2025'!$J$21:$J$35,1)):
INDEX('DS2025'!$K$21:$K$35,MATCH(K24,'DS2025'!$J$21:$J$35,1)+1),
INDEX('DS2025'!$J$21:$J$35,MATCH(K24,'DS2025'!$J$21:$J$35,1)):
INDEX('DS2025'!$J$21:$J$35,MATCH(K24,'DS2025'!$J$21:$J$35,1)+1)),
IF($L$4=Database!$A$15,
_xlfn.FORECAST.LINEAR(
K24,
INDEX('DS2025'!$N$21:$N$35,MATCH(K24,'DS2025'!$M$21:$M$35,1)):
INDEX('DS2025'!$N$21:$N$35,MATCH(K24,'DS2025'!$M$21:$M$35,1)+1),
INDEX('DS2025'!$M$21:$M$35,MATCH(K24,'DS2025'!$M$21:$M$35,1)):
INDEX('DS2025'!$M$21:$M$35,MATCH(K24,'DS2025'!$M$21:$M$35,1)+1)),
IF($L$4=Database!$A$16,
_xlfn.FORECAST.LINEAR(
K24,
INDEX('DS2025'!$Q$21:$Q$35,MATCH(K24,'DS2025'!$P$21:$P$35,1)):
INDEX('DS2025'!$Q$21:$Q$35,MATCH(K24,'DS2025'!$P$21:$P$35,1)+1),
INDEX('DS2025'!$P$21:$P$35,MATCH(K24,'DS2025'!$P$21:$P$35,1)):
INDEX('DS2025'!$P$21:$P$35,MATCH(K24,'DS2025'!$P$21:$P$35,1)+1)),
IF($L$4=Database!$A$17,
_xlfn.FORECAST.LINEAR(
K24,
INDEX('DS2025'!$T$21:$T$35,MATCH(K24,'DS2025'!$S$21:$S$35,1)):
INDEX('DS2025'!$T$21:$T$35,MATCH(K24,'DS2025'!$S$21:$S$35,1)+1),
INDEX('DS2025'!$S$21:$S$35,MATCH(K24,'DS2025'!$S$21:$S$35,1)):
INDEX('DS2025'!$S$21:$S$35,MATCH(K24,'DS2025'!$S$21:$S$35,1)+1)),
IF($L$4=Database!$A$18,
_xlfn.FORECAST.LINEAR(
K24,
INDEX('DS2025'!$W$21:$W$35,MATCH(K24,'DS2025'!$V$21:$V$35,1)):
INDEX('DS2025'!$W$21:$W$35,MATCH(K24,'DS2025'!$V$21:$V$35,1)+1),
INDEX('DS2025'!$V$21:$V$35,MATCH(K24,'DS2025'!$V$21:$V$35,1)):
INDEX('DS2025'!$V$21:$V$35,MATCH(K24,'DS2025'!$V$21:$V$35,1)+1)),
IF($L$4=Database!$A$19,
_xlfn.FORECAST.LINEAR(
K24,
INDEX('DS2025'!$Z$21:$Z$35,MATCH(K24,'DS2025'!$Y$21:$Y$35,1)):
INDEX('DS2025'!$Z$21:$Z$35,MATCH(K24,'DS2025'!$Y$21:$Y$35,1)+1),
INDEX('DS2025'!$Y$21:$Y$35,MATCH(K24,'DS2025'!$Y$21:$Y$35,1)):
INDEX('DS2025'!$Y$21:$Y$35,MATCH(K24,'DS2025'!$Y$21:$Y$35,1)+1)),
IF($L$4=Database!$A$20,
_xlfn.FORECAST.LINEAR(
K24,
INDEX('DS2025'!$AC$21:$AC$35,MATCH(K24,'DS2025'!$AB$21:$AB$35,1)):
INDEX('DS2025'!$AC$21:$AC$35,MATCH(K24,'DS2025'!$AB$21:$AB$35,1)+1),
INDEX('DS2025'!$AB$21:$AB$35,MATCH(K24,'DS2025'!$AB$21:$AB$35,1)):
INDEX('DS2025'!$AB$21:$AB$35,MATCH(K24,'DS2025'!$AB$21:$AB$35,1)+1))
)))))))))))))))))))</f>
        <v>-0.3613460107978404</v>
      </c>
      <c r="M24" s="98">
        <f t="shared" si="3"/>
        <v>119.55265398920216</v>
      </c>
      <c r="N24" s="369">
        <f>'Data 110 C'!F25</f>
        <v>117.21899999999999</v>
      </c>
      <c r="O24" s="98">
        <f>IF($O$4=Database!$A$2,
_xlfn.FORECAST.LINEAR(N24,
INDEX('DS2025'!$B$5:$B$15,MATCH(N24,'DS2025'!$A$5:$A$15,1)):
INDEX('DS2025'!$B$5:$B$15,MATCH(N24,'DS2025'!$A$5:$A$15,1)+1),
INDEX('DS2025'!$A$5:$A$15,MATCH(N24,'DS2025'!$A$5:$A$15,1)):
INDEX('DS2025'!$A$5:$A$15,MATCH(N24,'DS2025'!$A$5:$A$15,1)+1)),
IF($O$4=Database!$A$3,
_xlfn.FORECAST.LINEAR(N24,
INDEX('DS2025'!$E$5:$E$15,MATCH(N24,'DS2025'!$D$5:$D$15,1)):
INDEX('DS2025'!$E$5:$E$15,MATCH(N24,'DS2025'!$D$5:$D$15,1)+1),
INDEX('DS2025'!$D$5:$D$15,MATCH(N24,'DS2025'!$D$5:$D$15,1)):
INDEX('DS2025'!$D$5:$D$15,MATCH(N24,'DS2025'!$D$5:$D$15,1)+1)),
IF($O$4=Database!$A$4,
_xlfn.FORECAST.LINEAR(N24,
INDEX('DS2025'!$H$5:$H$15,MATCH(N24,'DS2025'!$G$5:$G$15,1)):
INDEX('DS2025'!$H$5:$H$15,MATCH(N24,'DS2025'!$G$5:$G$15,1)+1),
INDEX('DS2025'!$G$5:$G$15,MATCH(N24,'DS2025'!$G$5:$G$15,1)):
INDEX('DS2025'!$G$5:$G$15,MATCH(N24,'DS2025'!$G$5:$G$15,1)+1)),
IF($O$4=Database!$A$5,
_xlfn.FORECAST.LINEAR(N24,
INDEX('DS2025'!$K$5:$K$15,MATCH(N24,'DS2025'!$J$5:$J$15,1)):
INDEX('DS2025'!$K$5:$K$15,MATCH(N24,'DS2025'!$J$5:$J$15,1)+1),
INDEX('DS2025'!$J$5:$J$15,MATCH(N24,'DS2025'!$J$5:$J$15,1)):
INDEX('DS2025'!$J$5:$J$15,MATCH(N24,'DS2025'!$J$5:$J$15,1)+1)),
IF($O$4=Database!$A$6,
_xlfn.FORECAST.LINEAR(N24,
INDEX('DS2025'!$N$5:$N$15,MATCH(N24,'DS2025'!$M$5:$M$15,1)):
INDEX('DS2025'!$N$5:$N$15,MATCH(N24,'DS2025'!$M$5:$M$15,1)+1),
INDEX('DS2025'!$M$5:$M$15,MATCH(N24,'DS2025'!$M$5:$M$15,1)):
INDEX('DS2025'!$M$5:$M$15,MATCH(N24,'DS2025'!$M$5:$M$15,1)+1)),
IF($O$4=Database!$A$7,
_xlfn.FORECAST.LINEAR(N24,
INDEX('DS2025'!$Q$5:$Q$15,MATCH(N24,'DS2025'!$P$5:$P$15,1)):
INDEX('DS2025'!$Q$5:$Q$15,MATCH(N24,'DS2025'!$P$5:$P$15,1)+1),
INDEX('DS2025'!$P$5:$P$15,MATCH(N24,'DS2025'!$P$5:$P$15,1)):
INDEX('DS2025'!$P$5:$P$15,MATCH(N24,'DS2025'!$P$5:$P$15,1)+1)),
IF($O$4=Database!$A$8,
_xlfn.FORECAST.LINEAR(N24,
INDEX('DS2025'!$T$5:$T$15,MATCH(N24,'DS2025'!$S$5:$S$15,1)):
INDEX('DS2025'!$T$5:$T$15,MATCH(N24,'DS2025'!$S$5:$S$15,1)+1),
INDEX('DS2025'!$S$5:$S$15,MATCH(N24,'DS2025'!$S$5:$S$15,1)):
INDEX('DS2025'!$S$5:$S$15,MATCH(N24,'DS2025'!$S$5:$S$15,1)+1)),
IF($O$4=Database!$A$9,
_xlfn.FORECAST.LINEAR(N24,
INDEX('DS2025'!$W$5:$W$15,MATCH(N24,'DS2025'!$V$5:$V$15,1)):
INDEX('DS2025'!$W$5:$W$15,MATCH(N24,'DS2025'!$V$5:$V$15,1)+1),
INDEX('DS2025'!$V$5:$V$15,MATCH(N24,'DS2025'!$V$5:$V$15,1)):
INDEX('DS2025'!$V$5:$V$15,MATCH(N24,'DS2025'!$V$5:$V$15,1)+1)),
IF($O$4=Database!$A$10,
_xlfn.FORECAST.LINEAR(N24,
INDEX('DS2025'!$Z$5:$Z$15,MATCH(N24,'DS2025'!$Y$5:$Y$15,1)):
INDEX('DS2025'!$Z$5:$Z$15,MATCH(N24,'DS2025'!$Y$5:$Y$15,1)+1),
INDEX('DS2025'!$Y$5:$Y$15,MATCH(N24,'DS2025'!$Y$5:$Y$15,1)):
INDEX('DS2025'!$Y$5:$Y$15,MATCH(N24,'DS2025'!$Y$5:$Y$15,1)+1)),
IF($O$4=Database!$A$11,
_xlfn.FORECAST.LINEAR(
N24,
INDEX('DS2025'!$B$21:$B$35,MATCH(N24,'DS2025'!$A$21:$A$35,1)):
INDEX('DS2025'!$B$21:$B$35,MATCH(N24,'DS2025'!$A$21:$A$35,1)+1),
INDEX('DS2025'!$A$21:$A$35,MATCH(N24,'DS2025'!$A$21:$A$35,1)):
INDEX('DS2025'!$A$21:$A$35,MATCH(N24,'DS2025'!$A$21:$A$35,1)+1)),
IF($O$4=Database!$A$12,
_xlfn.FORECAST.LINEAR(
N24,
INDEX('DS2025'!$E$21:$E$35,MATCH(N24,'DS2025'!$D$21:$D$35,1)):
INDEX('DS2025'!$E$21:$E$35,MATCH(N24,'DS2025'!$D$21:$D$35,1)+1),
INDEX('DS2025'!$D$21:$D$35,MATCH(N24,'DS2025'!$D$21:$D$35,1)):
INDEX('DS2025'!$D$21:$D$35,MATCH(N24,'DS2025'!$D$21:$D$35,1)+1)),
IF($O$4=Database!$A$13,
_xlfn.FORECAST.LINEAR(
N24,
INDEX('DS2025'!$H$21:$H$35,MATCH(N24,'DS2025'!$G$21:$G$35,1)):
INDEX('DS2025'!$H$21:$H$35,MATCH(N24,'DS2025'!$G$21:$G$35,1)+1),
INDEX('DS2025'!$G$21:$G$35,MATCH(N24,'DS2025'!$G$21:$G$35,1)):
INDEX('DS2025'!$G$21:$G$35,MATCH(N24,'DS2025'!$G$21:$G$35,1)+1)),
IF($O$4=Database!$A$14,
_xlfn.FORECAST.LINEAR(
N24,
INDEX('DS2025'!$K$21:$K$35,MATCH(N24,'DS2025'!$J$21:$J$35,1)):
INDEX('DS2025'!$K$21:$K$35,MATCH(N24,'DS2025'!$J$21:$J$35,1)+1),
INDEX('DS2025'!$J$21:$J$35,MATCH(N24,'DS2025'!$J$21:$J$35,1)):
INDEX('DS2025'!$J$21:$J$35,MATCH(N24,'DS2025'!$J$21:$J$35,1)+1)),
IF($O$4=Database!$A$15,
_xlfn.FORECAST.LINEAR(
N24,
INDEX('DS2025'!$N$21:$N$35,MATCH(N24,'DS2025'!$M$21:$M$35,1)):
INDEX('DS2025'!$N$21:$N$35,MATCH(N24,'DS2025'!$M$21:$M$35,1)+1),
INDEX('DS2025'!$M$21:$M$35,MATCH(N24,'DS2025'!$M$21:$M$35,1)):
INDEX('DS2025'!$M$21:$M$35,MATCH(N24,'DS2025'!$M$21:$M$35,1)+1)),
IF($O$4=Database!$A$16,
_xlfn.FORECAST.LINEAR(
N24,
INDEX('DS2025'!$Q$21:$Q$35,MATCH(N24,'DS2025'!$P$21:$P$35,1)):
INDEX('DS2025'!$Q$21:$Q$35,MATCH(N24,'DS2025'!$P$21:$P$35,1)+1),
INDEX('DS2025'!$P$21:$P$35,MATCH(N24,'DS2025'!$P$21:$P$35,1)):
INDEX('DS2025'!$P$21:$P$35,MATCH(N24,'DS2025'!$P$21:$P$35,1)+1)),
IF($O$4=Database!$A$17,
_xlfn.FORECAST.LINEAR(
N24,
INDEX('DS2025'!$T$21:$T$35,MATCH(N24,'DS2025'!$S$21:$S$35,1)):
INDEX('DS2025'!$T$21:$T$35,MATCH(N24,'DS2025'!$S$21:$S$35,1)+1),
INDEX('DS2025'!$S$21:$S$35,MATCH(N24,'DS2025'!$S$21:$S$35,1)):
INDEX('DS2025'!$S$21:$S$35,MATCH(N24,'DS2025'!$S$21:$S$35,1)+1)),
IF($O$4=Database!$A$18,
_xlfn.FORECAST.LINEAR(
N24,
INDEX('DS2025'!$W$21:$W$35,MATCH(N24,'DS2025'!$V$21:$V$35,1)):
INDEX('DS2025'!$W$21:$W$35,MATCH(N24,'DS2025'!$V$21:$V$35,1)+1),
INDEX('DS2025'!$V$21:$V$35,MATCH(N24,'DS2025'!$V$21:$V$35,1)):
INDEX('DS2025'!$V$21:$V$35,MATCH(N24,'DS2025'!$V$21:$V$35,1)+1)),
IF($O$4=Database!$A$19,
_xlfn.FORECAST.LINEAR(
N24,
INDEX('DS2025'!$Z$21:$Z$35,MATCH(N24,'DS2025'!$Y$21:$Y$35,1)):
INDEX('DS2025'!$Z$21:$Z$35,MATCH(N24,'DS2025'!$Y$21:$Y$35,1)+1),
INDEX('DS2025'!$Y$21:$Y$35,MATCH(N24,'DS2025'!$Y$21:$Y$35,1)):
INDEX('DS2025'!$Y$21:$Y$35,MATCH(N24,'DS2025'!$Y$21:$Y$35,1)+1)),
IF($O$4=Database!$A$20,
_xlfn.FORECAST.LINEAR(
N24,
INDEX('DS2025'!$AC$21:$AC$35,MATCH(N24,'DS2025'!$AB$21:$AB$35,1)):
INDEX('DS2025'!$AC$21:$AC$35,MATCH(N24,'DS2025'!$AB$21:$AB$35,1)+1),
INDEX('DS2025'!$AB$21:$AB$35,MATCH(N24,'DS2025'!$AB$21:$AB$35,1)):
INDEX('DS2025'!$AB$21:$AB$35,MATCH(N24,'DS2025'!$AB$21:$AB$35,1)+1))
)))))))))))))))))))</f>
        <v>-0.36102267546490696</v>
      </c>
      <c r="P24" s="371">
        <f t="shared" si="4"/>
        <v>116.85797732453509</v>
      </c>
      <c r="Q24" s="369">
        <f>'Data 110 C'!G25</f>
        <v>118.884</v>
      </c>
      <c r="R24" s="98">
        <f>IF($R$4=Database!$A$2,
_xlfn.FORECAST.LINEAR(Q24,
INDEX('DS2025'!$B$5:$B$15,MATCH(Q24,'DS2025'!$A$5:$A$15,1)):
INDEX('DS2025'!$B$5:$B$15,MATCH(Q24,'DS2025'!$A$5:$A$15,1)+1),
INDEX('DS2025'!$A$5:$A$15,MATCH(Q24,'DS2025'!$A$5:$A$15,1)):
INDEX('DS2025'!$A$5:$A$15,MATCH(Q24,'DS2025'!$A$5:$A$15,1)+1)),
IF($R$4=Database!$A$3,
_xlfn.FORECAST.LINEAR(Q24,
INDEX('DS2025'!$E$5:$E$15,MATCH(Q24,'DS2025'!$D$5:$D$15,1)):
INDEX('DS2025'!$E$5:$E$15,MATCH(Q24,'DS2025'!$D$5:$D$15,1)+1),
INDEX('DS2025'!$D$5:$D$15,MATCH(Q24,'DS2025'!$D$5:$D$15,1)):
INDEX('DS2025'!$D$5:$D$15,MATCH(Q24,'DS2025'!$D$5:$D$15,1)+1)),
IF($R$4=Database!$A$4,
_xlfn.FORECAST.LINEAR(Q24,
INDEX('DS2025'!$H$5:$H$15,MATCH(Q24,'DS2025'!$G$5:$G$15,1)):
INDEX('DS2025'!$H$5:$H$15,MATCH(Q24,'DS2025'!$G$5:$G$15,1)+1),
INDEX('DS2025'!$G$5:$G$15,MATCH(Q24,'DS2025'!$G$5:$G$15,1)):
INDEX('DS2025'!$G$5:$G$15,MATCH(Q24,'DS2025'!$G$5:$G$15,1)+1)),
IF($R$4=Database!$A$5,
_xlfn.FORECAST.LINEAR(Q24,
INDEX('DS2025'!$K$5:$K$15,MATCH(Q24,'DS2025'!$J$5:$J$15,1)):
INDEX('DS2025'!$K$5:$K$15,MATCH(Q24,'DS2025'!$J$5:$J$15,1)+1),
INDEX('DS2025'!$J$5:$J$15,MATCH(Q24,'DS2025'!$J$5:$J$15,1)):
INDEX('DS2025'!$J$5:$J$15,MATCH(Q24,'DS2025'!$J$5:$J$15,1)+1)),
IF($R$4=Database!$A$6,
_xlfn.FORECAST.LINEAR(Q24,
INDEX('DS2025'!$N$5:$N$15,MATCH(Q24,'DS2025'!$M$5:$M$15,1)):
INDEX('DS2025'!$N$5:$N$15,MATCH(Q24,'DS2025'!$M$5:$M$15,1)+1),
INDEX('DS2025'!$M$5:$M$15,MATCH(Q24,'DS2025'!$M$5:$M$15,1)):
INDEX('DS2025'!$M$5:$M$15,MATCH(Q24,'DS2025'!$M$5:$M$15,1)+1)),
IF($R$4=Database!$A$7,
_xlfn.FORECAST.LINEAR(Q24,
INDEX('DS2025'!$Q$5:$Q$15,MATCH(Q24,'DS2025'!$P$5:$P$15,1)):
INDEX('DS2025'!$Q$5:$Q$15,MATCH(Q24,'DS2025'!$P$5:$P$15,1)+1),
INDEX('DS2025'!$P$5:$P$15,MATCH(Q24,'DS2025'!$P$5:$P$15,1)):
INDEX('DS2025'!$P$5:$P$15,MATCH(Q24,'DS2025'!$P$5:$P$15,1)+1)),
IF($R$4=Database!$A$8,
_xlfn.FORECAST.LINEAR(Q24,
INDEX('DS2025'!$T$5:$T$15,MATCH(Q24,'DS2025'!$S$5:$S$15,1)):
INDEX('DS2025'!$T$5:$T$15,MATCH(Q24,'DS2025'!$S$5:$S$15,1)+1),
INDEX('DS2025'!$S$5:$S$15,MATCH(Q24,'DS2025'!$S$5:$S$15,1)):
INDEX('DS2025'!$S$5:$S$15,MATCH(Q24,'DS2025'!$S$5:$S$15,1)+1)),
IF($R$4=Database!$A$9,
_xlfn.FORECAST.LINEAR(Q24,
INDEX('DS2025'!$W$5:$W$15,MATCH(Q24,'DS2025'!$V$5:$V$15,1)):
INDEX('DS2025'!$W$5:$W$15,MATCH(Q24,'DS2025'!$V$5:$V$15,1)+1),
INDEX('DS2025'!$V$5:$V$15,MATCH(Q24,'DS2025'!$V$5:$V$15,1)):
INDEX('DS2025'!$V$5:$V$15,MATCH(Q24,'DS2025'!$V$5:$V$15,1)+1)),
IF($R$4=Database!$A$10,
_xlfn.FORECAST.LINEAR(Q24,
INDEX('DS2025'!$Z$5:$Z$15,MATCH(Q24,'DS2025'!$Y$5:$Y$15,1)):
INDEX('DS2025'!$Z$5:$Z$15,MATCH(Q24,'DS2025'!$Y$5:$Y$15,1)+1),
INDEX('DS2025'!$Y$5:$Y$15,MATCH(Q24,'DS2025'!$Y$5:$Y$15,1)):
INDEX('DS2025'!$Y$5:$Y$15,MATCH(Q24,'DS2025'!$Y$5:$Y$15,1)+1)),
IF($R$4=Database!$A$11,
_xlfn.FORECAST.LINEAR(
Q24,
INDEX('DS2025'!$B$21:$B$35,MATCH(Q24,'DS2025'!$A$21:$A$35,1)):
INDEX('DS2025'!$B$21:$B$35,MATCH(Q24,'DS2025'!$A$21:$A$35,1)+1),
INDEX('DS2025'!$A$21:$A$35,MATCH(Q24,'DS2025'!$A$21:$A$35,1)):
INDEX('DS2025'!$A$21:$A$35,MATCH(Q24,'DS2025'!$A$21:$A$35,1)+1)),
IF($R$4=Database!$A$12,
_xlfn.FORECAST.LINEAR(
Q24,
INDEX('DS2025'!$E$21:$E$35,MATCH(Q24,'DS2025'!$D$21:$D$35,1)):
INDEX('DS2025'!$E$21:$E$35,MATCH(Q24,'DS2025'!$D$21:$D$35,1)+1),
INDEX('DS2025'!$D$21:$D$35,MATCH(Q24,'DS2025'!$D$21:$D$35,1)):
INDEX('DS2025'!$D$21:$D$35,MATCH(Q24,'DS2025'!$D$21:$D$35,1)+1)),
IF($R$4=Database!$A$13,
_xlfn.FORECAST.LINEAR(
Q24,
INDEX('DS2025'!$H$21:$H$35,MATCH(Q24,'DS2025'!$G$21:$G$35,1)):
INDEX('DS2025'!$H$21:$H$35,MATCH(Q24,'DS2025'!$G$21:$G$35,1)+1),
INDEX('DS2025'!$G$21:$G$35,MATCH(Q24,'DS2025'!$G$21:$G$35,1)):
INDEX('DS2025'!$G$21:$G$35,MATCH(Q24,'DS2025'!$G$21:$G$35,1)+1)),
IF($R$4=Database!$A$14,
_xlfn.FORECAST.LINEAR(
Q24,
INDEX('DS2025'!$K$21:$K$35,MATCH(Q24,'DS2025'!$J$21:$J$35,1)):
INDEX('DS2025'!$K$21:$K$35,MATCH(Q24,'DS2025'!$J$21:$J$35,1)+1),
INDEX('DS2025'!$J$21:$J$35,MATCH(Q24,'DS2025'!$J$21:$J$35,1)):
INDEX('DS2025'!$J$21:$J$35,MATCH(Q24,'DS2025'!$J$21:$J$35,1)+1)),
IF($R$4=Database!$A$15,
_xlfn.FORECAST.LINEAR(
Q24,
INDEX('DS2025'!$N$21:$N$35,MATCH(Q24,'DS2025'!$M$21:$M$35,1)):
INDEX('DS2025'!$N$21:$N$35,MATCH(Q24,'DS2025'!$M$21:$M$35,1)+1),
INDEX('DS2025'!$M$21:$M$35,MATCH(Q24,'DS2025'!$M$21:$M$35,1)):
INDEX('DS2025'!$M$21:$M$35,MATCH(Q24,'DS2025'!$M$21:$M$35,1)+1)),
IF($R$4=Database!$A$16,
_xlfn.FORECAST.LINEAR(
Q24,
INDEX('DS2025'!$Q$21:$Q$35,MATCH(Q24,'DS2025'!$P$21:$P$35,1)):
INDEX('DS2025'!$Q$21:$Q$35,MATCH(Q24,'DS2025'!$P$21:$P$35,1)+1),
INDEX('DS2025'!$P$21:$P$35,MATCH(Q24,'DS2025'!$P$21:$P$35,1)):
INDEX('DS2025'!$P$21:$P$35,MATCH(Q24,'DS2025'!$P$21:$P$35,1)+1)),
IF($R$4=Database!$A$17,
_xlfn.FORECAST.LINEAR(
Q24,
INDEX('DS2025'!$T$21:$T$35,MATCH(Q24,'DS2025'!$S$21:$S$35,1)):
INDEX('DS2025'!$T$21:$T$35,MATCH(Q24,'DS2025'!$S$21:$S$35,1)+1),
INDEX('DS2025'!$S$21:$S$35,MATCH(Q24,'DS2025'!$S$21:$S$35,1)):
INDEX('DS2025'!$S$21:$S$35,MATCH(Q24,'DS2025'!$S$21:$S$35,1)+1)),
IF($R$4=Database!$A$18,
_xlfn.FORECAST.LINEAR(
Q24,
INDEX('DS2025'!$W$21:$W$35,MATCH(Q24,'DS2025'!$V$21:$V$35,1)):
INDEX('DS2025'!$W$21:$W$35,MATCH(Q24,'DS2025'!$V$21:$V$35,1)+1),
INDEX('DS2025'!$V$21:$V$35,MATCH(Q24,'DS2025'!$V$21:$V$35,1)):
INDEX('DS2025'!$V$21:$V$35,MATCH(Q24,'DS2025'!$V$21:$V$35,1)+1)),
IF($R$4=Database!$A$19,
_xlfn.FORECAST.LINEAR(
Q24,
INDEX('DS2025'!$Z$21:$Z$35,MATCH(Q24,'DS2025'!$Y$21:$Y$35,1)):
INDEX('DS2025'!$Z$21:$Z$35,MATCH(Q24,'DS2025'!$Y$21:$Y$35,1)+1),
INDEX('DS2025'!$Y$21:$Y$35,MATCH(Q24,'DS2025'!$Y$21:$Y$35,1)):
INDEX('DS2025'!$Y$21:$Y$35,MATCH(Q24,'DS2025'!$Y$21:$Y$35,1)+1)),
IF($R$4=Database!$A$20,
_xlfn.FORECAST.LINEAR(
Q24,
INDEX('DS2025'!$AC$21:$AC$35,MATCH(Q24,'DS2025'!$AB$21:$AB$35,1)):
INDEX('DS2025'!$AC$21:$AC$35,MATCH(Q24,'DS2025'!$AB$21:$AB$35,1)+1),
INDEX('DS2025'!$AB$21:$AB$35,MATCH(Q24,'DS2025'!$AB$21:$AB$35,1)):
INDEX('DS2025'!$AB$21:$AB$35,MATCH(Q24,'DS2025'!$AB$21:$AB$35,1)+1))
)))))))))))))))))))</f>
        <v>-0.3612224355128974</v>
      </c>
      <c r="S24" s="370">
        <f t="shared" si="5"/>
        <v>118.5227775644871</v>
      </c>
      <c r="T24" s="369">
        <f>'Data 110 C'!H25</f>
        <v>116.61499999999999</v>
      </c>
      <c r="U24" s="98">
        <f>IF($U$4=Database!$A$2,
_xlfn.FORECAST.LINEAR(T24,
INDEX('DS2025'!$B$5:$B$15,MATCH(T24,'DS2025'!$A$5:$A$15,1)):
INDEX('DS2025'!$B$5:$B$15,MATCH(T24,'DS2025'!$A$5:$A$15,1)+1),
INDEX('DS2025'!$A$5:$A$15,MATCH(T24,'DS2025'!$A$5:$A$15,1)):
INDEX('DS2025'!$A$5:$A$15,MATCH(T24,'DS2025'!$A$5:$A$15,1)+1)),
IF($U$4=Database!$A$3,
_xlfn.FORECAST.LINEAR(T24,
INDEX('DS2025'!$E$5:$E$15,MATCH(T24,'DS2025'!$D$5:$D$15,1)):
INDEX('DS2025'!$E$5:$E$15,MATCH(T24,'DS2025'!$D$5:$D$15,1)+1),
INDEX('DS2025'!$D$5:$D$15,MATCH(T24,'DS2025'!$D$5:$D$15,1)):
INDEX('DS2025'!$D$5:$D$15,MATCH(T24,'DS2025'!$D$5:$D$15,1)+1)),
IF($U$4=Database!$A$4,
_xlfn.FORECAST.LINEAR(T24,
INDEX('DS2025'!$H$5:$H$15,MATCH(T24,'DS2025'!$G$5:$G$15,1)):
INDEX('DS2025'!$H$5:$H$15,MATCH(T24,'DS2025'!$G$5:$G$15,1)+1),
INDEX('DS2025'!$G$5:$G$15,MATCH(T24,'DS2025'!$G$5:$G$15,1)):
INDEX('DS2025'!$G$5:$G$15,MATCH(T24,'DS2025'!$G$5:$G$15,1)+1)),
IF($U$4=Database!$A$5,
_xlfn.FORECAST.LINEAR(T24,
INDEX('DS2025'!$K$5:$K$15,MATCH(T24,'DS2025'!$J$5:$J$15,1)):
INDEX('DS2025'!$K$5:$K$15,MATCH(T24,'DS2025'!$J$5:$J$15,1)+1),
INDEX('DS2025'!$J$5:$J$15,MATCH(T24,'DS2025'!$J$5:$J$15,1)):
INDEX('DS2025'!$J$5:$J$15,MATCH(T24,'DS2025'!$J$5:$J$15,1)+1)),
IF($U$4=Database!$A$6,
_xlfn.FORECAST.LINEAR(T24,
INDEX('DS2025'!$N$5:$N$15,MATCH(T24,'DS2025'!$M$5:$M$15,1)):
INDEX('DS2025'!$N$5:$N$15,MATCH(T24,'DS2025'!$M$5:$M$15,1)+1),
INDEX('DS2025'!$M$5:$M$15,MATCH(T24,'DS2025'!$M$5:$M$15,1)):
INDEX('DS2025'!$M$5:$M$15,MATCH(T24,'DS2025'!$M$5:$M$15,1)+1)),
IF($U$4=Database!$A$7,
_xlfn.FORECAST.LINEAR(T24,
INDEX('DS2025'!$Q$5:$Q$15,MATCH(T24,'DS2025'!$P$5:$P$15,1)):
INDEX('DS2025'!$Q$5:$Q$15,MATCH(T24,'DS2025'!$P$5:$P$15,1)+1),
INDEX('DS2025'!$P$5:$P$15,MATCH(T24,'DS2025'!$P$5:$P$15,1)):
INDEX('DS2025'!$P$5:$P$15,MATCH(T24,'DS2025'!$P$5:$P$15,1)+1)),
IF($U$4=Database!$A$8,
_xlfn.FORECAST.LINEAR(T24,
INDEX('DS2025'!$T$5:$T$15,MATCH(T24,'DS2025'!$S$5:$S$15,1)):
INDEX('DS2025'!$T$5:$T$15,MATCH(T24,'DS2025'!$S$5:$S$15,1)+1),
INDEX('DS2025'!$S$5:$S$15,MATCH(T24,'DS2025'!$S$5:$S$15,1)):
INDEX('DS2025'!$S$5:$S$15,MATCH(T24,'DS2025'!$S$5:$S$15,1)+1)),
IF($U$4=Database!$A$9,
_xlfn.FORECAST.LINEAR(T24,
INDEX('DS2025'!$W$5:$W$15,MATCH(T24,'DS2025'!$V$5:$V$15,1)):
INDEX('DS2025'!$W$5:$W$15,MATCH(T24,'DS2025'!$V$5:$V$15,1)+1),
INDEX('DS2025'!$V$5:$V$15,MATCH(T24,'DS2025'!$V$5:$V$15,1)):
INDEX('DS2025'!$V$5:$V$15,MATCH(T24,'DS2025'!$V$5:$V$15,1)+1)),
IF($U$4=Database!$A$10,
_xlfn.FORECAST.LINEAR(T24,
INDEX('DS2025'!$Z$5:$Z$15,MATCH(T24,'DS2025'!$Y$5:$Y$15,1)):
INDEX('DS2025'!$Z$5:$Z$15,MATCH(T24,'DS2025'!$Y$5:$Y$15,1)+1),
INDEX('DS2025'!$Y$5:$Y$15,MATCH(T24,'DS2025'!$Y$5:$Y$15,1)):
INDEX('DS2025'!$Y$5:$Y$15,MATCH(T24,'DS2025'!$Y$5:$Y$15,1)+1)),
IF($U$4=Database!$A$11,
_xlfn.FORECAST.LINEAR(
T24,
INDEX('DS2025'!$B$21:$B$35,MATCH(T24,'DS2025'!$A$21:$A$35,1)):
INDEX('DS2025'!$B$21:$B$35,MATCH(T24,'DS2025'!$A$21:$A$35,1)+1),
INDEX('DS2025'!$A$21:$A$35,MATCH(T24,'DS2025'!$A$21:$A$35,1)):
INDEX('DS2025'!$A$21:$A$35,MATCH(T24,'DS2025'!$A$21:$A$35,1)+1)),
IF($U$4=Database!$A$12,
_xlfn.FORECAST.LINEAR(
T24,
INDEX('DS2025'!$E$21:$E$35,MATCH(T24,'DS2025'!$D$21:$D$35,1)):
INDEX('DS2025'!$E$21:$E$35,MATCH(T24,'DS2025'!$D$21:$D$35,1)+1),
INDEX('DS2025'!$D$21:$D$35,MATCH(T24,'DS2025'!$D$21:$D$35,1)):
INDEX('DS2025'!$D$21:$D$35,MATCH(T24,'DS2025'!$D$21:$D$35,1)+1)),
IF($U$4=Database!$A$13,
_xlfn.FORECAST.LINEAR(
T24,
INDEX('DS2025'!$H$21:$H$35,MATCH(T24,'DS2025'!$G$21:$G$35,1)):
INDEX('DS2025'!$H$21:$H$35,MATCH(T24,'DS2025'!$G$21:$G$35,1)+1),
INDEX('DS2025'!$G$21:$G$35,MATCH(T24,'DS2025'!$G$21:$G$35,1)):
INDEX('DS2025'!$G$21:$G$35,MATCH(T24,'DS2025'!$G$21:$G$35,1)+1)),
IF($U$4=Database!$A$14,
_xlfn.FORECAST.LINEAR(
T24,
INDEX('DS2025'!$K$21:$K$35,MATCH(T24,'DS2025'!$J$21:$J$35,1)):
INDEX('DS2025'!$K$21:$K$35,MATCH(T24,'DS2025'!$J$21:$J$35,1)+1),
INDEX('DS2025'!$J$21:$J$35,MATCH(T24,'DS2025'!$J$21:$J$35,1)):
INDEX('DS2025'!$J$21:$J$35,MATCH(T24,'DS2025'!$J$21:$J$35,1)+1)),
IF($U$4=Database!$A$15,
_xlfn.FORECAST.LINEAR(
T24,
INDEX('DS2025'!$N$21:$N$35,MATCH(T24,'DS2025'!$M$21:$M$35,1)):
INDEX('DS2025'!$N$21:$N$35,MATCH(T24,'DS2025'!$M$21:$M$35,1)+1),
INDEX('DS2025'!$M$21:$M$35,MATCH(T24,'DS2025'!$M$21:$M$35,1)):
INDEX('DS2025'!$M$21:$M$35,MATCH(T24,'DS2025'!$M$21:$M$35,1)+1)),
IF($U$4=Database!$A$16,
_xlfn.FORECAST.LINEAR(
T24,
INDEX('DS2025'!$Q$21:$Q$35,MATCH(T24,'DS2025'!$P$21:$P$35,1)):
INDEX('DS2025'!$Q$21:$Q$35,MATCH(T24,'DS2025'!$P$21:$P$35,1)+1),
INDEX('DS2025'!$P$21:$P$35,MATCH(T24,'DS2025'!$P$21:$P$35,1)):
INDEX('DS2025'!$P$21:$P$35,MATCH(T24,'DS2025'!$P$21:$P$35,1)+1)),
IF($U$4=Database!$A$17,
_xlfn.FORECAST.LINEAR(
T24,
INDEX('DS2025'!$T$21:$T$35,MATCH(T24,'DS2025'!$S$21:$S$35,1)):
INDEX('DS2025'!$T$21:$T$35,MATCH(T24,'DS2025'!$S$21:$S$35,1)+1),
INDEX('DS2025'!$S$21:$S$35,MATCH(T24,'DS2025'!$S$21:$S$35,1)):
INDEX('DS2025'!$S$21:$S$35,MATCH(T24,'DS2025'!$S$21:$S$35,1)+1)),
IF($U$4=Database!$A$18,
_xlfn.FORECAST.LINEAR(
T24,
INDEX('DS2025'!$W$21:$W$35,MATCH(T24,'DS2025'!$V$21:$V$35,1)):
INDEX('DS2025'!$W$21:$W$35,MATCH(T24,'DS2025'!$V$21:$V$35,1)+1),
INDEX('DS2025'!$V$21:$V$35,MATCH(T24,'DS2025'!$V$21:$V$35,1)):
INDEX('DS2025'!$V$21:$V$35,MATCH(T24,'DS2025'!$V$21:$V$35,1)+1)),
IF($U$4=Database!$A$19,
_xlfn.FORECAST.LINEAR(
T24,
INDEX('DS2025'!$Z$21:$Z$35,MATCH(T24,'DS2025'!$Y$21:$Y$35,1)):
INDEX('DS2025'!$Z$21:$Z$35,MATCH(T24,'DS2025'!$Y$21:$Y$35,1)+1),
INDEX('DS2025'!$Y$21:$Y$35,MATCH(T24,'DS2025'!$Y$21:$Y$35,1)):
INDEX('DS2025'!$Y$21:$Y$35,MATCH(T24,'DS2025'!$Y$21:$Y$35,1)+1)),
IF($U$4=Database!$A$20,
_xlfn.FORECAST.LINEAR(
T24,
INDEX('DS2025'!$AC$21:$AC$35,MATCH(T24,'DS2025'!$AB$21:$AB$35,1)):
INDEX('DS2025'!$AC$21:$AC$35,MATCH(T24,'DS2025'!$AB$21:$AB$35,1)+1),
INDEX('DS2025'!$AB$21:$AB$35,MATCH(T24,'DS2025'!$AB$21:$AB$35,1)):
INDEX('DS2025'!$AB$21:$AB$35,MATCH(T24,'DS2025'!$AB$21:$AB$35,1)+1))
)))))))))))))))))))</f>
        <v>-0.36095020995800836</v>
      </c>
      <c r="V24" s="370">
        <f t="shared" si="6"/>
        <v>116.25404979004199</v>
      </c>
      <c r="W24" s="369">
        <f>'Data 110 C'!I25</f>
        <v>117.88800000000001</v>
      </c>
      <c r="X24" s="98">
        <f>IF($X$4=Database!$A$2,
_xlfn.FORECAST.LINEAR(W24,
INDEX('DS2025'!$B$5:$B$15,MATCH(W24,'DS2025'!$A$5:$A$15,1)):
INDEX('DS2025'!$B$5:$B$15,MATCH(W24,'DS2025'!$A$5:$A$15,1)+1),
INDEX('DS2025'!$A$5:$A$15,MATCH(W24,'DS2025'!$A$5:$A$15,1)):
INDEX('DS2025'!$A$5:$A$15,MATCH(W24,'DS2025'!$A$5:$A$15,1)+1)),
IF($X$4=Database!$A$3,
_xlfn.FORECAST.LINEAR(W24,
INDEX('DS2025'!$E$5:$E$15,MATCH(W24,'DS2025'!$D$5:$D$15,1)):
INDEX('DS2025'!$E$5:$E$15,MATCH(W24,'DS2025'!$D$5:$D$15,1)+1),
INDEX('DS2025'!$D$5:$D$15,MATCH(W24,'DS2025'!$D$5:$D$15,1)):
INDEX('DS2025'!$D$5:$D$15,MATCH(W24,'DS2025'!$D$5:$D$15,1)+1)),
IF($X$4=Database!$A$4,
_xlfn.FORECAST.LINEAR(W24,
INDEX('DS2025'!$H$5:$H$15,MATCH(W24,'DS2025'!$G$5:$G$15,1)):
INDEX('DS2025'!$H$5:$H$15,MATCH(W24,'DS2025'!$G$5:$G$15,1)+1),
INDEX('DS2025'!$G$5:$G$15,MATCH(W24,'DS2025'!$G$5:$G$15,1)):
INDEX('DS2025'!$G$5:$G$15,MATCH(W24,'DS2025'!$G$5:$G$15,1)+1)),
IF($X$4=Database!$A$5,
_xlfn.FORECAST.LINEAR(W24,
INDEX('DS2025'!$K$5:$K$15,MATCH(W24,'DS2025'!$J$5:$J$15,1)):
INDEX('DS2025'!$K$5:$K$15,MATCH(W24,'DS2025'!$J$5:$J$15,1)+1),
INDEX('DS2025'!$J$5:$J$15,MATCH(W24,'DS2025'!$J$5:$J$15,1)):
INDEX('DS2025'!$J$5:$J$15,MATCH(W24,'DS2025'!$J$5:$J$15,1)+1)),
IF($X$4=Database!$A$6,
_xlfn.FORECAST.LINEAR(W24,
INDEX('DS2025'!$N$5:$N$15,MATCH(W24,'DS2025'!$M$5:$M$15,1)):
INDEX('DS2025'!$N$5:$N$15,MATCH(W24,'DS2025'!$M$5:$M$15,1)+1),
INDEX('DS2025'!$M$5:$M$15,MATCH(W24,'DS2025'!$M$5:$M$15,1)):
INDEX('DS2025'!$M$5:$M$15,MATCH(W24,'DS2025'!$M$5:$M$15,1)+1)),
IF($X$4=Database!$A$7,
_xlfn.FORECAST.LINEAR(W24,
INDEX('DS2025'!$Q$5:$Q$15,MATCH(W24,'DS2025'!$P$5:$P$15,1)):
INDEX('DS2025'!$Q$5:$Q$15,MATCH(W24,'DS2025'!$P$5:$P$15,1)+1),
INDEX('DS2025'!$P$5:$P$15,MATCH(W24,'DS2025'!$P$5:$P$15,1)):
INDEX('DS2025'!$P$5:$P$15,MATCH(W24,'DS2025'!$P$5:$P$15,1)+1)),
IF($X$4=Database!$A$8,
_xlfn.FORECAST.LINEAR(W24,
INDEX('DS2025'!$T$5:$T$15,MATCH(W24,'DS2025'!$S$5:$S$15,1)):
INDEX('DS2025'!$T$5:$T$15,MATCH(W24,'DS2025'!$S$5:$S$15,1)+1),
INDEX('DS2025'!$S$5:$S$15,MATCH(W24,'DS2025'!$S$5:$S$15,1)):
INDEX('DS2025'!$S$5:$S$15,MATCH(W24,'DS2025'!$S$5:$S$15,1)+1)),
IF($X$4=Database!$A$9,
_xlfn.FORECAST.LINEAR(W24,
INDEX('DS2025'!$W$5:$W$15,MATCH(W24,'DS2025'!$V$5:$V$15,1)):
INDEX('DS2025'!$W$5:$W$15,MATCH(W24,'DS2025'!$V$5:$V$15,1)+1),
INDEX('DS2025'!$V$5:$V$15,MATCH(W24,'DS2025'!$V$5:$V$15,1)):
INDEX('DS2025'!$V$5:$V$15,MATCH(W24,'DS2025'!$V$5:$V$15,1)+1)),
IF($X$4=Database!$A$10,
_xlfn.FORECAST.LINEAR(W24,
INDEX('DS2025'!$Z$5:$Z$15,MATCH(W24,'DS2025'!$Y$5:$Y$15,1)):
INDEX('DS2025'!$Z$5:$Z$15,MATCH(W24,'DS2025'!$Y$5:$Y$15,1)+1),
INDEX('DS2025'!$Y$5:$Y$15,MATCH(W24,'DS2025'!$Y$5:$Y$15,1)):
INDEX('DS2025'!$Y$5:$Y$15,MATCH(W24,'DS2025'!$Y$5:$Y$15,1)+1)),
IF($X$4=Database!$A$11,
_xlfn.FORECAST.LINEAR(
W24,
INDEX('DS2025'!$B$21:$B$35,MATCH(W24,'DS2025'!$A$21:$A$35,1)):
INDEX('DS2025'!$B$21:$B$35,MATCH(W24,'DS2025'!$A$21:$A$35,1)+1),
INDEX('DS2025'!$A$21:$A$35,MATCH(W24,'DS2025'!$A$21:$A$35,1)):
INDEX('DS2025'!$A$21:$A$35,MATCH(W24,'DS2025'!$A$21:$A$35,1)+1)),
IF($X$4=Database!$A$12,
_xlfn.FORECAST.LINEAR(
W24,
INDEX('DS2025'!$E$21:$E$35,MATCH(W24,'DS2025'!$D$21:$D$35,1)):
INDEX('DS2025'!$E$21:$E$35,MATCH(W24,'DS2025'!$D$21:$D$35,1)+1),
INDEX('DS2025'!$D$21:$D$35,MATCH(W24,'DS2025'!$D$21:$D$35,1)):
INDEX('DS2025'!$D$21:$D$35,MATCH(W24,'DS2025'!$D$21:$D$35,1)+1)),
IF($X$4=Database!$A$13,
_xlfn.FORECAST.LINEAR(
W24,
INDEX('DS2025'!$H$21:$H$35,MATCH(W24,'DS2025'!$G$21:$G$35,1)):
INDEX('DS2025'!$H$21:$H$35,MATCH(W24,'DS2025'!$G$21:$G$35,1)+1),
INDEX('DS2025'!$G$21:$G$35,MATCH(W24,'DS2025'!$G$21:$G$35,1)):
INDEX('DS2025'!$G$21:$G$35,MATCH(W24,'DS2025'!$G$21:$G$35,1)+1)),
IF($X$4=Database!$A$14,
_xlfn.FORECAST.LINEAR(
W24,
INDEX('DS2025'!$K$21:$K$35,MATCH(W24,'DS2025'!$J$21:$J$35,1)):
INDEX('DS2025'!$K$21:$K$35,MATCH(W24,'DS2025'!$J$21:$J$35,1)+1),
INDEX('DS2025'!$J$21:$J$35,MATCH(W24,'DS2025'!$J$21:$J$35,1)):
INDEX('DS2025'!$J$21:$J$35,MATCH(W24,'DS2025'!$J$21:$J$35,1)+1)),
IF($X$4=Database!$A$15,
_xlfn.FORECAST.LINEAR(
W24,
INDEX('DS2025'!$N$21:$N$35,MATCH(W24,'DS2025'!$M$21:$M$35,1)):
INDEX('DS2025'!$N$21:$N$35,MATCH(W24,'DS2025'!$M$21:$M$35,1)+1),
INDEX('DS2025'!$M$21:$M$35,MATCH(W24,'DS2025'!$M$21:$M$35,1)):
INDEX('DS2025'!$M$21:$M$35,MATCH(W24,'DS2025'!$M$21:$M$35,1)+1)),
IF($X$4=Database!$A$16,
_xlfn.FORECAST.LINEAR(
W24,
INDEX('DS2025'!$Q$21:$Q$35,MATCH(W24,'DS2025'!$P$21:$P$35,1)):
INDEX('DS2025'!$Q$21:$Q$35,MATCH(W24,'DS2025'!$P$21:$P$35,1)+1),
INDEX('DS2025'!$P$21:$P$35,MATCH(W24,'DS2025'!$P$21:$P$35,1)):
INDEX('DS2025'!$P$21:$P$35,MATCH(W24,'DS2025'!$P$21:$P$35,1)+1)),
IF($X$4=Database!$A$17,
_xlfn.FORECAST.LINEAR(
W24,
INDEX('DS2025'!$T$21:$T$35,MATCH(W24,'DS2025'!$S$21:$S$35,1)):
INDEX('DS2025'!$T$21:$T$35,MATCH(W24,'DS2025'!$S$21:$S$35,1)+1),
INDEX('DS2025'!$S$21:$S$35,MATCH(W24,'DS2025'!$S$21:$S$35,1)):
INDEX('DS2025'!$S$21:$S$35,MATCH(W24,'DS2025'!$S$21:$S$35,1)+1)),
IF($X$4=Database!$A$18,
_xlfn.FORECAST.LINEAR(
W24,
INDEX('DS2025'!$W$21:$W$35,MATCH(W24,'DS2025'!$V$21:$V$35,1)):
INDEX('DS2025'!$W$21:$W$35,MATCH(W24,'DS2025'!$V$21:$V$35,1)+1),
INDEX('DS2025'!$V$21:$V$35,MATCH(W24,'DS2025'!$V$21:$V$35,1)):
INDEX('DS2025'!$V$21:$V$35,MATCH(W24,'DS2025'!$V$21:$V$35,1)+1)),
IF($X$4=Database!$A$19,
_xlfn.FORECAST.LINEAR(
W24,
INDEX('DS2025'!$Z$21:$Z$35,MATCH(W24,'DS2025'!$Y$21:$Y$35,1)):
INDEX('DS2025'!$Z$21:$Z$35,MATCH(W24,'DS2025'!$Y$21:$Y$35,1)+1),
INDEX('DS2025'!$Y$21:$Y$35,MATCH(W24,'DS2025'!$Y$21:$Y$35,1)):
INDEX('DS2025'!$Y$21:$Y$35,MATCH(W24,'DS2025'!$Y$21:$Y$35,1)+1)),
IF($X$4=Database!$A$20,
_xlfn.FORECAST.LINEAR(
W24,
INDEX('DS2025'!$AC$21:$AC$35,MATCH(W24,'DS2025'!$AB$21:$AB$35,1)):
INDEX('DS2025'!$AC$21:$AC$35,MATCH(W24,'DS2025'!$AB$21:$AB$35,1)+1),
INDEX('DS2025'!$AB$21:$AB$35,MATCH(W24,'DS2025'!$AB$21:$AB$35,1)):
INDEX('DS2025'!$AB$21:$AB$35,MATCH(W24,'DS2025'!$AB$21:$AB$35,1)+1))
)))))))))))))))))))</f>
        <v>-0.36110293941211757</v>
      </c>
      <c r="Y24" s="370">
        <f t="shared" si="7"/>
        <v>117.52689706058788</v>
      </c>
      <c r="Z24" s="97">
        <f>'Data 110 C'!J25</f>
        <v>119.851</v>
      </c>
      <c r="AA24" s="98">
        <f>IF($AA$4=Database!$A$2,
_xlfn.FORECAST.LINEAR(Z24,
INDEX('DS2025'!$B$5:$B$15,MATCH(Z24,'DS2025'!$A$5:$A$15,1)):
INDEX('DS2025'!$B$5:$B$15,MATCH(Z24,'DS2025'!$A$5:$A$15,1)+1),
INDEX('DS2025'!$A$5:$A$15,MATCH(Z24,'DS2025'!$A$5:$A$15,1)):
INDEX('DS2025'!$A$5:$A$15,MATCH(Z24,'DS2025'!$A$5:$A$15,1)+1)),
IF($AA$4=Database!$A$3,
_xlfn.FORECAST.LINEAR(Z24,
INDEX('DS2025'!$E$5:$E$15,MATCH(Z24,'DS2025'!$D$5:$D$15,1)):
INDEX('DS2025'!$E$5:$E$15,MATCH(Z24,'DS2025'!$D$5:$D$15,1)+1),
INDEX('DS2025'!$D$5:$D$15,MATCH(Z24,'DS2025'!$D$5:$D$15,1)):
INDEX('DS2025'!$D$5:$D$15,MATCH(Z24,'DS2025'!$D$5:$D$15,1)+1)),
IF($AA$4=Database!$A$4,
_xlfn.FORECAST.LINEAR(Z24,
INDEX('DS2025'!$H$5:$H$15,MATCH(Z24,'DS2025'!$G$5:$G$15,1)):
INDEX('DS2025'!$H$5:$H$15,MATCH(Z24,'DS2025'!$G$5:$G$15,1)+1),
INDEX('DS2025'!$G$5:$G$15,MATCH(Z24,'DS2025'!$G$5:$G$15,1)):
INDEX('DS2025'!$G$5:$G$15,MATCH(Z24,'DS2025'!$G$5:$G$15,1)+1)),
IF($AA$4=Database!$A$5,
_xlfn.FORECAST.LINEAR(Z24,
INDEX('DS2025'!$K$5:$K$15,MATCH(Z24,'DS2025'!$J$5:$J$15,1)):
INDEX('DS2025'!$K$5:$K$15,MATCH(Z24,'DS2025'!$J$5:$J$15,1)+1),
INDEX('DS2025'!$J$5:$J$15,MATCH(Z24,'DS2025'!$J$5:$J$15,1)):
INDEX('DS2025'!$J$5:$J$15,MATCH(Z24,'DS2025'!$J$5:$J$15,1)+1)),
IF($AA$4=Database!$A$6,
_xlfn.FORECAST.LINEAR(Z24,
INDEX('DS2025'!$N$5:$N$15,MATCH(Z24,'DS2025'!$M$5:$M$15,1)):
INDEX('DS2025'!$N$5:$N$15,MATCH(Z24,'DS2025'!$M$5:$M$15,1)+1),
INDEX('DS2025'!$M$5:$M$15,MATCH(Z24,'DS2025'!$M$5:$M$15,1)):
INDEX('DS2025'!$M$5:$M$15,MATCH(Z24,'DS2025'!$M$5:$M$15,1)+1)),
IF($AA$4=Database!$A$7,
_xlfn.FORECAST.LINEAR(Z24,
INDEX('DS2025'!$Q$5:$Q$15,MATCH(Z24,'DS2025'!$P$5:$P$15,1)):
INDEX('DS2025'!$Q$5:$Q$15,MATCH(Z24,'DS2025'!$P$5:$P$15,1)+1),
INDEX('DS2025'!$P$5:$P$15,MATCH(Z24,'DS2025'!$P$5:$P$15,1)):
INDEX('DS2025'!$P$5:$P$15,MATCH(Z24,'DS2025'!$P$5:$P$15,1)+1)),
IF($AA$4=Database!$A$8,
_xlfn.FORECAST.LINEAR(Z24,
INDEX('DS2025'!$T$5:$T$15,MATCH(Z24,'DS2025'!$S$5:$S$15,1)):
INDEX('DS2025'!$T$5:$T$15,MATCH(Z24,'DS2025'!$S$5:$S$15,1)+1),
INDEX('DS2025'!$S$5:$S$15,MATCH(Z24,'DS2025'!$S$5:$S$15,1)):
INDEX('DS2025'!$S$5:$S$15,MATCH(Z24,'DS2025'!$S$5:$S$15,1)+1)),
IF($AA$4=Database!$A$9,
_xlfn.FORECAST.LINEAR(Z24,
INDEX('DS2025'!$W$5:$W$15,MATCH(Z24,'DS2025'!$V$5:$V$15,1)):
INDEX('DS2025'!$W$5:$W$15,MATCH(Z24,'DS2025'!$V$5:$V$15,1)+1),
INDEX('DS2025'!$V$5:$V$15,MATCH(Z24,'DS2025'!$V$5:$V$15,1)):
INDEX('DS2025'!$V$5:$V$15,MATCH(Z24,'DS2025'!$V$5:$V$15,1)+1)),
IF($AA$4=Database!$A$10,
_xlfn.FORECAST.LINEAR(Z24,
INDEX('DS2025'!$Z$5:$Z$15,MATCH(Z24,'DS2025'!$Y$5:$Y$15,1)):
INDEX('DS2025'!$Z$5:$Z$15,MATCH(Z24,'DS2025'!$Y$5:$Y$15,1)+1),
INDEX('DS2025'!$Y$5:$Y$15,MATCH(Z24,'DS2025'!$Y$5:$Y$15,1)):
INDEX('DS2025'!$Y$5:$Y$15,MATCH(Z24,'DS2025'!$Y$5:$Y$15,1)+1)),
IF($AA$4=Database!$A$11,
_xlfn.FORECAST.LINEAR(
Z24,
INDEX('DS2025'!$B$21:$B$35,MATCH(Z24,'DS2025'!$A$21:$A$35,1)):
INDEX('DS2025'!$B$21:$B$35,MATCH(Z24,'DS2025'!$A$21:$A$35,1)+1),
INDEX('DS2025'!$A$21:$A$35,MATCH(Z24,'DS2025'!$A$21:$A$35,1)):
INDEX('DS2025'!$A$21:$A$35,MATCH(Z24,'DS2025'!$A$21:$A$35,1)+1)),
IF($AA$4=Database!$A$12,
_xlfn.FORECAST.LINEAR(
Z24,
INDEX('DS2025'!$E$21:$E$35,MATCH(Z24,'DS2025'!$D$21:$D$35,1)):
INDEX('DS2025'!$E$21:$E$35,MATCH(Z24,'DS2025'!$D$21:$D$35,1)+1),
INDEX('DS2025'!$D$21:$D$35,MATCH(Z24,'DS2025'!$D$21:$D$35,1)):
INDEX('DS2025'!$D$21:$D$35,MATCH(Z24,'DS2025'!$D$21:$D$35,1)+1)),
IF($AA$4=Database!$A$13,
_xlfn.FORECAST.LINEAR(
Z24,
INDEX('DS2025'!$H$21:$H$35,MATCH(Z24,'DS2025'!$G$21:$G$35,1)):
INDEX('DS2025'!$H$21:$H$35,MATCH(Z24,'DS2025'!$G$21:$G$35,1)+1),
INDEX('DS2025'!$G$21:$G$35,MATCH(Z24,'DS2025'!$G$21:$G$35,1)):
INDEX('DS2025'!$G$21:$G$35,MATCH(Z24,'DS2025'!$G$21:$G$35,1)+1)),
IF($AA$4=Database!$A$14,
_xlfn.FORECAST.LINEAR(
Z24,
INDEX('DS2025'!$K$21:$K$35,MATCH(Z24,'DS2025'!$J$21:$J$35,1)):
INDEX('DS2025'!$K$21:$K$35,MATCH(Z24,'DS2025'!$J$21:$J$35,1)+1),
INDEX('DS2025'!$J$21:$J$35,MATCH(Z24,'DS2025'!$J$21:$J$35,1)):
INDEX('DS2025'!$J$21:$J$35,MATCH(Z24,'DS2025'!$J$21:$J$35,1)+1)),
IF($AA$4=Database!$A$15,
_xlfn.FORECAST.LINEAR(
Z24,
INDEX('DS2025'!$N$21:$N$35,MATCH(Z24,'DS2025'!$M$21:$M$35,1)):
INDEX('DS2025'!$N$21:$N$35,MATCH(Z24,'DS2025'!$M$21:$M$35,1)+1),
INDEX('DS2025'!$M$21:$M$35,MATCH(Z24,'DS2025'!$M$21:$M$35,1)):
INDEX('DS2025'!$M$21:$M$35,MATCH(Z24,'DS2025'!$M$21:$M$35,1)+1)),
IF($AA$4=Database!$A$16,
_xlfn.FORECAST.LINEAR(
Z24,
INDEX('DS2025'!$Q$21:$Q$35,MATCH(Z24,'DS2025'!$P$21:$P$35,1)):
INDEX('DS2025'!$Q$21:$Q$35,MATCH(Z24,'DS2025'!$P$21:$P$35,1)+1),
INDEX('DS2025'!$P$21:$P$35,MATCH(Z24,'DS2025'!$P$21:$P$35,1)):
INDEX('DS2025'!$P$21:$P$35,MATCH(Z24,'DS2025'!$P$21:$P$35,1)+1)),
IF($AA$4=Database!$A$17,
_xlfn.FORECAST.LINEAR(
Z24,
INDEX('DS2025'!$T$21:$T$35,MATCH(Z24,'DS2025'!$S$21:$S$35,1)):
INDEX('DS2025'!$T$21:$T$35,MATCH(Z24,'DS2025'!$S$21:$S$35,1)+1),
INDEX('DS2025'!$S$21:$S$35,MATCH(Z24,'DS2025'!$S$21:$S$35,1)):
INDEX('DS2025'!$S$21:$S$35,MATCH(Z24,'DS2025'!$S$21:$S$35,1)+1)),
IF($AA$4=Database!$A$18,
_xlfn.FORECAST.LINEAR(
Z24,
INDEX('DS2025'!$W$21:$W$35,MATCH(Z24,'DS2025'!$V$21:$V$35,1)):
INDEX('DS2025'!$W$21:$W$35,MATCH(Z24,'DS2025'!$V$21:$V$35,1)+1),
INDEX('DS2025'!$V$21:$V$35,MATCH(Z24,'DS2025'!$V$21:$V$35,1)):
INDEX('DS2025'!$V$21:$V$35,MATCH(Z24,'DS2025'!$V$21:$V$35,1)+1)),
IF($AA$4=Database!$A$19,
_xlfn.FORECAST.LINEAR(
Z24,
INDEX('DS2025'!$Z$21:$Z$35,MATCH(Z24,'DS2025'!$Y$21:$Y$35,1)):
INDEX('DS2025'!$Z$21:$Z$35,MATCH(Z24,'DS2025'!$Y$21:$Y$35,1)+1),
INDEX('DS2025'!$Y$21:$Y$35,MATCH(Z24,'DS2025'!$Y$21:$Y$35,1)):
INDEX('DS2025'!$Y$21:$Y$35,MATCH(Z24,'DS2025'!$Y$21:$Y$35,1)+1)),
IF($AA$4=Database!$A$20,
_xlfn.FORECAST.LINEAR(
Z24,
INDEX('DS2025'!$AC$21:$AC$35,MATCH(Z24,'DS2025'!$AB$21:$AB$35,1)):
INDEX('DS2025'!$AC$21:$AC$35,MATCH(Z24,'DS2025'!$AB$21:$AB$35,1)+1),
INDEX('DS2025'!$AB$21:$AB$35,MATCH(Z24,'DS2025'!$AB$21:$AB$35,1)):
INDEX('DS2025'!$AB$21:$AB$35,MATCH(Z24,'DS2025'!$AB$21:$AB$35,1)+1))
)))))))))))))))))))</f>
        <v>-0.36133845230953804</v>
      </c>
      <c r="AB24" s="97">
        <f t="shared" si="8"/>
        <v>119.48966154769046</v>
      </c>
      <c r="AC24" s="318">
        <f>'Data 110 C'!K25</f>
        <v>118</v>
      </c>
      <c r="AD24" s="42"/>
      <c r="AE24" s="42"/>
      <c r="AF24" s="42"/>
    </row>
    <row r="25" spans="1:32" ht="15" customHeight="1">
      <c r="A25" s="316">
        <v>19</v>
      </c>
      <c r="B25" s="316">
        <f>'Data 110 C'!B26</f>
        <v>119.925</v>
      </c>
      <c r="C25" s="98">
        <f>IF($C$4=Database!$A$2,
_xlfn.FORECAST.LINEAR(B25,
INDEX('DS2025'!$B$5:$B$15,MATCH(B25,'DS2025'!$A$5:$A$15,1)):
INDEX('DS2025'!$B$5:$B$15,MATCH(B25,'DS2025'!$A$5:$A$15,1)+1),
INDEX('DS2025'!$A$5:$A$15,MATCH(B25,'DS2025'!$A$5:$A$15,1)):
INDEX('DS2025'!$A$5:$A$15,MATCH(B25,'DS2025'!$A$5:$A$15,1)+1)),
IF($C$4=Database!$A$3,
_xlfn.FORECAST.LINEAR(B25,
INDEX('DS2025'!$E$5:$E$15,MATCH(B25,'DS2025'!$D$5:$D$15,1)):
INDEX('DS2025'!$E$5:$E$15,MATCH(B25,'DS2025'!$D$5:$D$15,1)+1),
INDEX('DS2025'!$D$5:$D$15,MATCH(B25,'DS2025'!$D$5:$D$15,1)):
INDEX('DS2025'!$D$5:$D$15,MATCH(B25,'DS2025'!$D$5:$D$15,1)+1)),
IF($C$4=Database!$A$4,
_xlfn.FORECAST.LINEAR(B25,
INDEX('DS2025'!$H$5:$H$15,MATCH(B25,'DS2025'!$G$5:$G$15,1)):
INDEX('DS2025'!$H$5:$H$15,MATCH(B25,'DS2025'!$G$5:$G$15,1)+1),
INDEX('DS2025'!$G$5:$G$15,MATCH(B25,'DS2025'!$G$5:$G$15,1)):
INDEX('DS2025'!$G$5:$G$15,MATCH(B25,'DS2025'!$G$5:$G$15,1)+1)),
IF($C$4=Database!$A$5,
_xlfn.FORECAST.LINEAR(B25,
INDEX('DS2025'!$K$5:$K$15,MATCH(B25,'DS2025'!$J$5:$J$15,1)):
INDEX('DS2025'!$K$5:$K$15,MATCH(B25,'DS2025'!$J$5:$J$15,1)+1),
INDEX('DS2025'!$J$5:$J$15,MATCH(B25,'DS2025'!$J$5:$J$15,1)):
INDEX('DS2025'!$J$5:$J$15,MATCH(B25,'DS2025'!$J$5:$J$15,1)+1)),
IF($C$4=Database!$A$6,
_xlfn.FORECAST.LINEAR(B25,
INDEX('DS2025'!$N$5:$N$15,MATCH(B25,'DS2025'!$M$5:$M$15,1)):
INDEX('DS2025'!$N$5:$N$15,MATCH(B25,'DS2025'!$M$5:$M$15,1)+1),
INDEX('DS2025'!$M$5:$M$15,MATCH(B25,'DS2025'!$M$5:$M$15,1)):
INDEX('DS2025'!$M$5:$M$15,MATCH(B25,'DS2025'!$M$5:$M$15,1)+1)),
IF($C$4=Database!$A$7,
_xlfn.FORECAST.LINEAR(B25,
INDEX('DS2025'!$Q$5:$Q$15,MATCH(B25,'DS2025'!$P$5:$P$15,1)):
INDEX('DS2025'!$Q$5:$Q$15,MATCH(B25,'DS2025'!$P$5:$P$15,1)+1),
INDEX('DS2025'!$P$5:$P$15,MATCH(B25,'DS2025'!$P$5:$P$15,1)):
INDEX('DS2025'!$P$5:$P$15,MATCH(B25,'DS2025'!$P$5:$P$15,1)+1)),
IF($C$4=Database!$A$8,
_xlfn.FORECAST.LINEAR(B25,
INDEX('DS2025'!$T$5:$T$15,MATCH(B25,'DS2025'!$S$5:$S$15,1)):
INDEX('DS2025'!$T$5:$T$15,MATCH(B25,'DS2025'!$S$5:$S$15,1)+1),
INDEX('DS2025'!$S$5:$S$15,MATCH(B25,'DS2025'!$S$5:$S$15,1)):
INDEX('DS2025'!$S$5:$S$15,MATCH(B25,'DS2025'!$S$5:$S$15,1)+1)),
IF($C$4=Database!$A$9,
_xlfn.FORECAST.LINEAR(B25,
INDEX('DS2025'!$W$5:$W$15,MATCH(B25,'DS2025'!$V$5:$V$15,1)):
INDEX('DS2025'!$W$5:$W$15,MATCH(B25,'DS2025'!$V$5:$V$15,1)+1),
INDEX('DS2025'!$V$5:$V$15,MATCH(B25,'DS2025'!$V$5:$V$15,1)):
INDEX('DS2025'!$V$5:$V$15,MATCH(B25,'DS2025'!$V$5:$V$15,1)+1)),
IF($C$4=Database!$A$10,
_xlfn.FORECAST.LINEAR(B25,
INDEX('DS2025'!$Z$5:$Z$15,MATCH(B25,'DS2025'!$Y$5:$Y$15,1)):
INDEX('DS2025'!$Z$5:$Z$15,MATCH(B25,'DS2025'!$Y$5:$Y$15,1)+1),
INDEX('DS2025'!$Y$5:$Y$15,MATCH(B25,'DS2025'!$Y$5:$Y$15,1)):
INDEX('DS2025'!$Y$5:$Y$15,MATCH(B25,'DS2025'!$Y$5:$Y$15,1)+1)),
IF($C$4=Database!$A$11,
_xlfn.FORECAST.LINEAR(
B25,
INDEX('DS2025'!$B$21:$B$35,MATCH(B25,'DS2025'!$A$21:$A$35,1)):
INDEX('DS2025'!$B$21:$B$35,MATCH(B25,'DS2025'!$A$21:$A$35,1)+1),
INDEX('DS2025'!$A$21:$A$35,MATCH(B25,'DS2025'!$A$21:$A$35,1)):
INDEX('DS2025'!$A$21:$A$35,MATCH(B25,'DS2025'!$A$21:$A$35,1)+1)),
IF($C$4=Database!$A$12,
_xlfn.FORECAST.LINEAR(
B25,
INDEX('DS2025'!$E$21:$E$35,MATCH(B25,'DS2025'!$D$21:$D$35,1)):
INDEX('DS2025'!$E$21:$E$35,MATCH(B25,'DS2025'!$D$21:$D$35,1)+1),
INDEX('DS2025'!$D$21:$D$35,MATCH(B25,'DS2025'!$D$21:$D$35,1)):
INDEX('DS2025'!$D$21:$D$35,MATCH(B25,'DS2025'!$D$21:$D$35,1)+1)),
IF($C$4=Database!$A$13,
_xlfn.FORECAST.LINEAR(
B25,
INDEX('DS2025'!$H$21:$H$35,MATCH(B25,'DS2025'!$G$21:$G$35,1)):
INDEX('DS2025'!$H$21:$H$35,MATCH(B25,'DS2025'!$G$21:$G$35,1)+1),
INDEX('DS2025'!$G$21:$G$35,MATCH(B25,'DS2025'!$G$21:$G$35,1)):
INDEX('DS2025'!$G$21:$G$35,MATCH(B25,'DS2025'!$G$21:$G$35,1)+1)),
IF($C$4=Database!$A$14,
_xlfn.FORECAST.LINEAR(
B25,
INDEX('DS2025'!$K$21:$K$35,MATCH(B25,'DS2025'!$J$21:$J$35,1)):
INDEX('DS2025'!$K$21:$K$35,MATCH(B25,'DS2025'!$J$21:$J$35,1)+1),
INDEX('DS2025'!$J$21:$J$35,MATCH(B25,'DS2025'!$J$21:$J$35,1)):
INDEX('DS2025'!$J$21:$J$35,MATCH(B25,'DS2025'!$J$21:$J$35,1)+1)),
IF($C$4=Database!$A$15,
_xlfn.FORECAST.LINEAR(
B25,
INDEX('DS2025'!$N$21:$N$35,MATCH(B25,'DS2025'!$M$21:$M$35,1)):
INDEX('DS2025'!$N$21:$N$35,MATCH(B25,'DS2025'!$M$21:$M$35,1)+1),
INDEX('DS2025'!$M$21:$M$35,MATCH(B25,'DS2025'!$M$21:$M$35,1)):
INDEX('DS2025'!$M$21:$M$35,MATCH(B25,'DS2025'!$M$21:$M$35,1)+1)),
IF($C$4=Database!$A$16,
_xlfn.FORECAST.LINEAR(
B25,
INDEX('DS2025'!$Q$21:$Q$35,MATCH(B25,'DS2025'!$P$21:$P$35,1)):
INDEX('DS2025'!$Q$21:$Q$35,MATCH(B25,'DS2025'!$P$21:$P$35,1)+1),
INDEX('DS2025'!$P$21:$P$35,MATCH(B25,'DS2025'!$P$21:$P$35,1)):
INDEX('DS2025'!$P$21:$P$35,MATCH(B25,'DS2025'!$P$21:$P$35,1)+1)),
IF($C$4=Database!$A$17,
_xlfn.FORECAST.LINEAR(
B25,
INDEX('DS2025'!$T$21:$T$35,MATCH(B25,'DS2025'!$S$21:$S$35,1)):
INDEX('DS2025'!$T$21:$T$35,MATCH(B25,'DS2025'!$S$21:$S$35,1)+1),
INDEX('DS2025'!$S$21:$S$35,MATCH(B25,'DS2025'!$S$21:$S$35,1)):
INDEX('DS2025'!$S$21:$S$35,MATCH(B25,'DS2025'!$S$21:$S$35,1)+1)),
IF($C$4=Database!$A$18,
_xlfn.FORECAST.LINEAR(
B25,
INDEX('DS2025'!$W$21:$W$35,MATCH(B25,'DS2025'!$V$21:$V$35,1)):
INDEX('DS2025'!$W$21:$W$35,MATCH(B25,'DS2025'!$V$21:$V$35,1)+1),
INDEX('DS2025'!$V$21:$V$35,MATCH(B25,'DS2025'!$V$21:$V$35,1)):
INDEX('DS2025'!$V$21:$V$35,MATCH(B25,'DS2025'!$V$21:$V$35,1)+1)),
IF($C$4=Database!$A$19,
_xlfn.FORECAST.LINEAR(
B25,
INDEX('DS2025'!$Z$21:$Z$35,MATCH(B25,'DS2025'!$Y$21:$Y$35,1)):
INDEX('DS2025'!$Z$21:$Z$35,MATCH(B25,'DS2025'!$Y$21:$Y$35,1)+1),
INDEX('DS2025'!$Y$21:$Y$35,MATCH(B25,'DS2025'!$Y$21:$Y$35,1)):
INDEX('DS2025'!$Y$21:$Y$35,MATCH(B25,'DS2025'!$Y$21:$Y$35,1)+1)),
IF($C$4=Database!$A$20,
_xlfn.FORECAST.LINEAR(
B25,
INDEX('DS2025'!$AC$21:$AC$35,MATCH(B25,'DS2025'!$AB$21:$AB$35,1)):
INDEX('DS2025'!$AC$21:$AC$35,MATCH(B25,'DS2025'!$AB$21:$AB$35,1)+1),
INDEX('DS2025'!$AB$21:$AB$35,MATCH(B25,'DS2025'!$AB$21:$AB$35,1)):
INDEX('DS2025'!$AB$21:$AB$35,MATCH(B25,'DS2025'!$AB$21:$AB$35,1)+1))
)))))))))))))))))))</f>
        <v>-0.36134733053389317</v>
      </c>
      <c r="D25" s="98">
        <f t="shared" si="0"/>
        <v>119.56365266946611</v>
      </c>
      <c r="E25" s="98">
        <f>'Data 110 C'!C26</f>
        <v>121.127</v>
      </c>
      <c r="F25" s="98">
        <f>IF($F$4=Database!$A$2,
_xlfn.FORECAST.LINEAR(E25,
INDEX('DS2025'!$B$5:$B$15,MATCH(E25,'DS2025'!$A$5:$A$15,1)):
INDEX('DS2025'!$B$5:$B$15,MATCH(E25,'DS2025'!$A$5:$A$15,1)+1),
INDEX('DS2025'!$A$5:$A$15,MATCH(E25,'DS2025'!$A$5:$A$15,1)):
INDEX('DS2025'!$A$5:$A$15,MATCH(E25,'DS2025'!$A$5:$A$15,1)+1)),
IF($F$4=Database!$A$3,
_xlfn.FORECAST.LINEAR(E25,
INDEX('DS2025'!$E$5:$E$15,MATCH(E25,'DS2025'!$D$5:$D$15,1)):
INDEX('DS2025'!$E$5:$E$15,MATCH(E25,'DS2025'!$D$5:$D$15,1)+1),
INDEX('DS2025'!$D$5:$D$15,MATCH(E25,'DS2025'!$D$5:$D$15,1)):
INDEX('DS2025'!$D$5:$D$15,MATCH(E25,'DS2025'!$D$5:$D$15,1)+1)),
IF($F$4=Database!$A$4,
_xlfn.FORECAST.LINEAR(E25,
INDEX('DS2025'!$H$5:$H$15,MATCH(E25,'DS2025'!$G$5:$G$15,1)):
INDEX('DS2025'!$H$5:$H$15,MATCH(E25,'DS2025'!$G$5:$G$15,1)+1),
INDEX('DS2025'!$G$5:$G$15,MATCH(E25,'DS2025'!$G$5:$G$15,1)):
INDEX('DS2025'!$G$5:$G$15,MATCH(E25,'DS2025'!$G$5:$G$15,1)+1)),
IF($F$4=Database!$A$5,
_xlfn.FORECAST.LINEAR(E25,
INDEX('DS2025'!$K$5:$K$15,MATCH(E25,'DS2025'!$J$5:$J$15,1)):
INDEX('DS2025'!$K$5:$K$15,MATCH(E25,'DS2025'!$J$5:$J$15,1)+1),
INDEX('DS2025'!$J$5:$J$15,MATCH(E25,'DS2025'!$J$5:$J$15,1)):
INDEX('DS2025'!$J$5:$J$15,MATCH(E25,'DS2025'!$J$5:$J$15,1)+1)),
IF($F$4=Database!$A$6,
_xlfn.FORECAST.LINEAR(E25,
INDEX('DS2025'!$N$5:$N$15,MATCH(E25,'DS2025'!$M$5:$M$15,1)):
INDEX('DS2025'!$N$5:$N$15,MATCH(E25,'DS2025'!$M$5:$M$15,1)+1),
INDEX('DS2025'!$M$5:$M$15,MATCH(E25,'DS2025'!$M$5:$M$15,1)):
INDEX('DS2025'!$M$5:$M$15,MATCH(E25,'DS2025'!$M$5:$M$15,1)+1)),
IF($F$4=Database!$A$7,
_xlfn.FORECAST.LINEAR(E25,
INDEX('DS2025'!$Q$5:$Q$15,MATCH(E25,'DS2025'!$P$5:$P$15,1)):
INDEX('DS2025'!$Q$5:$Q$15,MATCH(E25,'DS2025'!$P$5:$P$15,1)+1),
INDEX('DS2025'!$P$5:$P$15,MATCH(E25,'DS2025'!$P$5:$P$15,1)):
INDEX('DS2025'!$P$5:$P$15,MATCH(E25,'DS2025'!$P$5:$P$15,1)+1)),
IF($F$4=Database!$A$8,
_xlfn.FORECAST.LINEAR(E25,
INDEX('DS2025'!$T$5:$T$15,MATCH(E25,'DS2025'!$S$5:$S$15,1)):
INDEX('DS2025'!$T$5:$T$15,MATCH(E25,'DS2025'!$S$5:$S$15,1)+1),
INDEX('DS2025'!$S$5:$S$15,MATCH(E25,'DS2025'!$S$5:$S$15,1)):
INDEX('DS2025'!$S$5:$S$15,MATCH(E25,'DS2025'!$S$5:$S$15,1)+1)),
IF($F$4=Database!$A$9,
_xlfn.FORECAST.LINEAR(E25,
INDEX('DS2025'!$W$5:$W$15,MATCH(E25,'DS2025'!$V$5:$V$15,1)):
INDEX('DS2025'!$W$5:$W$15,MATCH(E25,'DS2025'!$V$5:$V$15,1)+1),
INDEX('DS2025'!$V$5:$V$15,MATCH(E25,'DS2025'!$V$5:$V$15,1)):
INDEX('DS2025'!$V$5:$V$15,MATCH(E25,'DS2025'!$V$5:$V$15,1)+1)),
IF($F$4=Database!$A$10,
_xlfn.FORECAST.LINEAR(E25,
INDEX('DS2025'!$Z$5:$Z$15,MATCH(E25,'DS2025'!$Y$5:$Y$15,1)):
INDEX('DS2025'!$Z$5:$Z$15,MATCH(E25,'DS2025'!$Y$5:$Y$15,1)+1),
INDEX('DS2025'!$Y$5:$Y$15,MATCH(E25,'DS2025'!$Y$5:$Y$15,1)):
INDEX('DS2025'!$Y$5:$Y$15,MATCH(E25,'DS2025'!$Y$5:$Y$15,1)+1)),
IF($F$4=Database!$A$11,
_xlfn.FORECAST.LINEAR(
E25,
INDEX('DS2025'!$B$21:$B$35,MATCH(E25,'DS2025'!$A$21:$A$35,1)):
INDEX('DS2025'!$B$21:$B$35,MATCH(E25,'DS2025'!$A$21:$A$35,1)+1),
INDEX('DS2025'!$A$21:$A$35,MATCH(E25,'DS2025'!$A$21:$A$35,1)):
INDEX('DS2025'!$A$21:$A$35,MATCH(E25,'DS2025'!$A$21:$A$35,1)+1)),
IF($F$4=Database!$A$12,
_xlfn.FORECAST.LINEAR(
E25,
INDEX('DS2025'!$E$21:$E$35,MATCH(E25,'DS2025'!$D$21:$D$35,1)):
INDEX('DS2025'!$E$21:$E$35,MATCH(E25,'DS2025'!$D$21:$D$35,1)+1),
INDEX('DS2025'!$D$21:$D$35,MATCH(E25,'DS2025'!$D$21:$D$35,1)):
INDEX('DS2025'!$D$21:$D$35,MATCH(E25,'DS2025'!$D$21:$D$35,1)+1)),
IF($F$4=Database!$A$13,
_xlfn.FORECAST.LINEAR(
E25,
INDEX('DS2025'!$H$21:$H$35,MATCH(E25,'DS2025'!$G$21:$G$35,1)):
INDEX('DS2025'!$H$21:$H$35,MATCH(E25,'DS2025'!$G$21:$G$35,1)+1),
INDEX('DS2025'!$G$21:$G$35,MATCH(E25,'DS2025'!$G$21:$G$35,1)):
INDEX('DS2025'!$G$21:$G$35,MATCH(E25,'DS2025'!$G$21:$G$35,1)+1)),
IF($F$4=Database!$A$14,
_xlfn.FORECAST.LINEAR(
E25,
INDEX('DS2025'!$K$21:$K$35,MATCH(E25,'DS2025'!$J$21:$J$35,1)):
INDEX('DS2025'!$K$21:$K$35,MATCH(E25,'DS2025'!$J$21:$J$35,1)+1),
INDEX('DS2025'!$J$21:$J$35,MATCH(E25,'DS2025'!$J$21:$J$35,1)):
INDEX('DS2025'!$J$21:$J$35,MATCH(E25,'DS2025'!$J$21:$J$35,1)+1)),
IF($F$4=Database!$A$15,
_xlfn.FORECAST.LINEAR(
E25,
INDEX('DS2025'!$N$21:$N$35,MATCH(E25,'DS2025'!$M$21:$M$35,1)):
INDEX('DS2025'!$N$21:$N$35,MATCH(E25,'DS2025'!$M$21:$M$35,1)+1),
INDEX('DS2025'!$M$21:$M$35,MATCH(E25,'DS2025'!$M$21:$M$35,1)):
INDEX('DS2025'!$M$21:$M$35,MATCH(E25,'DS2025'!$M$21:$M$35,1)+1)),
IF($F$4=Database!$A$16,
_xlfn.FORECAST.LINEAR(
E25,
INDEX('DS2025'!$Q$21:$Q$35,MATCH(E25,'DS2025'!$P$21:$P$35,1)):
INDEX('DS2025'!$Q$21:$Q$35,MATCH(E25,'DS2025'!$P$21:$P$35,1)+1),
INDEX('DS2025'!$P$21:$P$35,MATCH(E25,'DS2025'!$P$21:$P$35,1)):
INDEX('DS2025'!$P$21:$P$35,MATCH(E25,'DS2025'!$P$21:$P$35,1)+1)),
IF($F$4=Database!$A$17,
_xlfn.FORECAST.LINEAR(
E25,
INDEX('DS2025'!$T$21:$T$35,MATCH(E25,'DS2025'!$S$21:$S$35,1)):
INDEX('DS2025'!$T$21:$T$35,MATCH(E25,'DS2025'!$S$21:$S$35,1)+1),
INDEX('DS2025'!$S$21:$S$35,MATCH(E25,'DS2025'!$S$21:$S$35,1)):
INDEX('DS2025'!$S$21:$S$35,MATCH(E25,'DS2025'!$S$21:$S$35,1)+1)),
IF($F$4=Database!$A$18,
_xlfn.FORECAST.LINEAR(
E25,
INDEX('DS2025'!$W$21:$W$35,MATCH(E25,'DS2025'!$V$21:$V$35,1)):
INDEX('DS2025'!$W$21:$W$35,MATCH(E25,'DS2025'!$V$21:$V$35,1)+1),
INDEX('DS2025'!$V$21:$V$35,MATCH(E25,'DS2025'!$V$21:$V$35,1)):
INDEX('DS2025'!$V$21:$V$35,MATCH(E25,'DS2025'!$V$21:$V$35,1)+1)),
IF($F$4=Database!$A$19,
_xlfn.FORECAST.LINEAR(
E25,
INDEX('DS2025'!$Z$21:$Z$35,MATCH(E25,'DS2025'!$Y$21:$Y$35,1)):
INDEX('DS2025'!$Z$21:$Z$35,MATCH(E25,'DS2025'!$Y$21:$Y$35,1)+1),
INDEX('DS2025'!$Y$21:$Y$35,MATCH(E25,'DS2025'!$Y$21:$Y$35,1)):
INDEX('DS2025'!$Y$21:$Y$35,MATCH(E25,'DS2025'!$Y$21:$Y$35,1)+1)),
IF($F$4=Database!$A$20,
_xlfn.FORECAST.LINEAR(
E25,
INDEX('DS2025'!$AC$21:$AC$35,MATCH(E25,'DS2025'!$AB$21:$AB$35,1)):
INDEX('DS2025'!$AC$21:$AC$35,MATCH(E25,'DS2025'!$AB$21:$AB$35,1)+1),
INDEX('DS2025'!$AB$21:$AB$35,MATCH(E25,'DS2025'!$AB$21:$AB$35,1)):
INDEX('DS2025'!$AB$21:$AB$35,MATCH(E25,'DS2025'!$AB$21:$AB$35,1)+1))
)))))))))))))))))))</f>
        <v>-0.36149154169166164</v>
      </c>
      <c r="G25" s="98">
        <f t="shared" si="1"/>
        <v>120.76550845830833</v>
      </c>
      <c r="H25" s="98">
        <f>'Data 110 C'!D26</f>
        <v>119.62</v>
      </c>
      <c r="I25" s="98">
        <f>IF($I$4=Database!$A$2,
_xlfn.FORECAST.LINEAR(H25,
INDEX('DS2025'!$B$5:$B$15,MATCH(H25,'DS2025'!$A$5:$A$15,1)):
INDEX('DS2025'!$B$5:$B$15,MATCH(H25,'DS2025'!$A$5:$A$15,1)+1),
INDEX('DS2025'!$A$5:$A$15,MATCH(H25,'DS2025'!$A$5:$A$15,1)):
INDEX('DS2025'!$A$5:$A$15,MATCH(H25,'DS2025'!$A$5:$A$15,1)+1)),
IF($I$4=Database!$A$3,
_xlfn.FORECAST.LINEAR(H25,
INDEX('DS2025'!$E$5:$E$15,MATCH(H25,'DS2025'!$D$5:$D$15,1)):
INDEX('DS2025'!$E$5:$E$15,MATCH(H25,'DS2025'!$D$5:$D$15,1)+1),
INDEX('DS2025'!$D$5:$D$15,MATCH(H25,'DS2025'!$D$5:$D$15,1)):
INDEX('DS2025'!$D$5:$D$15,MATCH(H25,'DS2025'!$D$5:$D$15,1)+1)),
IF($I$4=Database!$A$4,
_xlfn.FORECAST.LINEAR(H25,
INDEX('DS2025'!$H$5:$H$15,MATCH(H25,'DS2025'!$G$5:$G$15,1)):
INDEX('DS2025'!$H$5:$H$15,MATCH(H25,'DS2025'!$G$5:$G$15,1)+1),
INDEX('DS2025'!$G$5:$G$15,MATCH(H25,'DS2025'!$G$5:$G$15,1)):
INDEX('DS2025'!$G$5:$G$15,MATCH(H25,'DS2025'!$G$5:$G$15,1)+1)),
IF($I$4=Database!$A$5,
_xlfn.FORECAST.LINEAR(H25,
INDEX('DS2025'!$K$5:$K$15,MATCH(H25,'DS2025'!$J$5:$J$15,1)):
INDEX('DS2025'!$K$5:$K$15,MATCH(H25,'DS2025'!$J$5:$J$15,1)+1),
INDEX('DS2025'!$J$5:$J$15,MATCH(H25,'DS2025'!$J$5:$J$15,1)):
INDEX('DS2025'!$J$5:$J$15,MATCH(H25,'DS2025'!$J$5:$J$15,1)+1)),
IF($I$4=Database!$A$6,
_xlfn.FORECAST.LINEAR(H25,
INDEX('DS2025'!$N$5:$N$15,MATCH(H25,'DS2025'!$M$5:$M$15,1)):
INDEX('DS2025'!$N$5:$N$15,MATCH(H25,'DS2025'!$M$5:$M$15,1)+1),
INDEX('DS2025'!$M$5:$M$15,MATCH(H25,'DS2025'!$M$5:$M$15,1)):
INDEX('DS2025'!$M$5:$M$15,MATCH(H25,'DS2025'!$M$5:$M$15,1)+1)),
IF($I$4=Database!$A$7,
_xlfn.FORECAST.LINEAR(H25,
INDEX('DS2025'!$Q$5:$Q$15,MATCH(H25,'DS2025'!$P$5:$P$15,1)):
INDEX('DS2025'!$Q$5:$Q$15,MATCH(H25,'DS2025'!$P$5:$P$15,1)+1),
INDEX('DS2025'!$P$5:$P$15,MATCH(H25,'DS2025'!$P$5:$P$15,1)):
INDEX('DS2025'!$P$5:$P$15,MATCH(H25,'DS2025'!$P$5:$P$15,1)+1)),
IF($I$4=Database!$A$8,
_xlfn.FORECAST.LINEAR(H25,
INDEX('DS2025'!$T$5:$T$15,MATCH(H25,'DS2025'!$S$5:$S$15,1)):
INDEX('DS2025'!$T$5:$T$15,MATCH(H25,'DS2025'!$S$5:$S$15,1)+1),
INDEX('DS2025'!$S$5:$S$15,MATCH(H25,'DS2025'!$S$5:$S$15,1)):
INDEX('DS2025'!$S$5:$S$15,MATCH(H25,'DS2025'!$S$5:$S$15,1)+1)),
IF($I$4=Database!$A$9,
_xlfn.FORECAST.LINEAR(H25,
INDEX('DS2025'!$W$5:$W$15,MATCH(H25,'DS2025'!$V$5:$V$15,1)):
INDEX('DS2025'!$W$5:$W$15,MATCH(H25,'DS2025'!$V$5:$V$15,1)+1),
INDEX('DS2025'!$V$5:$V$15,MATCH(H25,'DS2025'!$V$5:$V$15,1)):
INDEX('DS2025'!$V$5:$V$15,MATCH(H25,'DS2025'!$V$5:$V$15,1)+1)),
IF($I$4=Database!$A$10,
_xlfn.FORECAST.LINEAR(H25,
INDEX('DS2025'!$Z$5:$Z$15,MATCH(H25,'DS2025'!$Y$5:$Y$15,1)):
INDEX('DS2025'!$Z$5:$Z$15,MATCH(H25,'DS2025'!$Y$5:$Y$15,1)+1),
INDEX('DS2025'!$Y$5:$Y$15,MATCH(H25,'DS2025'!$Y$5:$Y$15,1)):
INDEX('DS2025'!$Y$5:$Y$15,MATCH(H25,'DS2025'!$Y$5:$Y$15,1)+1)),
IF($I$4=Database!$A$11,
_xlfn.FORECAST.LINEAR(
H25,
INDEX('DS2025'!$B$21:$B$35,MATCH(H25,'DS2025'!$A$21:$A$35,1)):
INDEX('DS2025'!$B$21:$B$35,MATCH(H25,'DS2025'!$A$21:$A$35,1)+1),
INDEX('DS2025'!$A$21:$A$35,MATCH(H25,'DS2025'!$A$21:$A$35,1)):
INDEX('DS2025'!$A$21:$A$35,MATCH(H25,'DS2025'!$A$21:$A$35,1)+1)),
IF($I$4=Database!$A$12,
_xlfn.FORECAST.LINEAR(
H25,
INDEX('DS2025'!$E$21:$E$35,MATCH(H25,'DS2025'!$D$21:$D$35,1)):
INDEX('DS2025'!$E$21:$E$35,MATCH(H25,'DS2025'!$D$21:$D$35,1)+1),
INDEX('DS2025'!$D$21:$D$35,MATCH(H25,'DS2025'!$D$21:$D$35,1)):
INDEX('DS2025'!$D$21:$D$35,MATCH(H25,'DS2025'!$D$21:$D$35,1)+1)),
IF($I$4=Database!$A$13,
_xlfn.FORECAST.LINEAR(
H25,
INDEX('DS2025'!$H$21:$H$35,MATCH(H25,'DS2025'!$G$21:$G$35,1)):
INDEX('DS2025'!$H$21:$H$35,MATCH(H25,'DS2025'!$G$21:$G$35,1)+1),
INDEX('DS2025'!$G$21:$G$35,MATCH(H25,'DS2025'!$G$21:$G$35,1)):
INDEX('DS2025'!$G$21:$G$35,MATCH(H25,'DS2025'!$G$21:$G$35,1)+1)),
IF($I$4=Database!$A$14,
_xlfn.FORECAST.LINEAR(
H25,
INDEX('DS2025'!$K$21:$K$35,MATCH(H25,'DS2025'!$J$21:$J$35,1)):
INDEX('DS2025'!$K$21:$K$35,MATCH(H25,'DS2025'!$J$21:$J$35,1)+1),
INDEX('DS2025'!$J$21:$J$35,MATCH(H25,'DS2025'!$J$21:$J$35,1)):
INDEX('DS2025'!$J$21:$J$35,MATCH(H25,'DS2025'!$J$21:$J$35,1)+1)),
IF($I$4=Database!$A$15,
_xlfn.FORECAST.LINEAR(
H25,
INDEX('DS2025'!$N$21:$N$35,MATCH(H25,'DS2025'!$M$21:$M$35,1)):
INDEX('DS2025'!$N$21:$N$35,MATCH(H25,'DS2025'!$M$21:$M$35,1)+1),
INDEX('DS2025'!$M$21:$M$35,MATCH(H25,'DS2025'!$M$21:$M$35,1)):
INDEX('DS2025'!$M$21:$M$35,MATCH(H25,'DS2025'!$M$21:$M$35,1)+1)),
IF($I$4=Database!$A$16,
_xlfn.FORECAST.LINEAR(
H25,
INDEX('DS2025'!$Q$21:$Q$35,MATCH(H25,'DS2025'!$P$21:$P$35,1)):
INDEX('DS2025'!$Q$21:$Q$35,MATCH(H25,'DS2025'!$P$21:$P$35,1)+1),
INDEX('DS2025'!$P$21:$P$35,MATCH(H25,'DS2025'!$P$21:$P$35,1)):
INDEX('DS2025'!$P$21:$P$35,MATCH(H25,'DS2025'!$P$21:$P$35,1)+1)),
IF($I$4=Database!$A$17,
_xlfn.FORECAST.LINEAR(
H25,
INDEX('DS2025'!$T$21:$T$35,MATCH(H25,'DS2025'!$S$21:$S$35,1)):
INDEX('DS2025'!$T$21:$T$35,MATCH(H25,'DS2025'!$S$21:$S$35,1)+1),
INDEX('DS2025'!$S$21:$S$35,MATCH(H25,'DS2025'!$S$21:$S$35,1)):
INDEX('DS2025'!$S$21:$S$35,MATCH(H25,'DS2025'!$S$21:$S$35,1)+1)),
IF($I$4=Database!$A$18,
_xlfn.FORECAST.LINEAR(
H25,
INDEX('DS2025'!$W$21:$W$35,MATCH(H25,'DS2025'!$V$21:$V$35,1)):
INDEX('DS2025'!$W$21:$W$35,MATCH(H25,'DS2025'!$V$21:$V$35,1)+1),
INDEX('DS2025'!$V$21:$V$35,MATCH(H25,'DS2025'!$V$21:$V$35,1)):
INDEX('DS2025'!$V$21:$V$35,MATCH(H25,'DS2025'!$V$21:$V$35,1)+1)),
IF($I$4=Database!$A$19,
_xlfn.FORECAST.LINEAR(
H25,
INDEX('DS2025'!$Z$21:$Z$35,MATCH(H25,'DS2025'!$Y$21:$Y$35,1)):
INDEX('DS2025'!$Z$21:$Z$35,MATCH(H25,'DS2025'!$Y$21:$Y$35,1)+1),
INDEX('DS2025'!$Y$21:$Y$35,MATCH(H25,'DS2025'!$Y$21:$Y$35,1)):
INDEX('DS2025'!$Y$21:$Y$35,MATCH(H25,'DS2025'!$Y$21:$Y$35,1)+1)),
IF($I$4=Database!$A$20,
_xlfn.FORECAST.LINEAR(
H25,
INDEX('DS2025'!$AC$21:$AC$35,MATCH(H25,'DS2025'!$AB$21:$AB$35,1)):
INDEX('DS2025'!$AC$21:$AC$35,MATCH(H25,'DS2025'!$AB$21:$AB$35,1)+1),
INDEX('DS2025'!$AB$21:$AB$35,MATCH(H25,'DS2025'!$AB$21:$AB$35,1)):
INDEX('DS2025'!$AB$21:$AB$35,MATCH(H25,'DS2025'!$AB$21:$AB$35,1)+1))
)))))))))))))))))))</f>
        <v>-0.26241988751944478</v>
      </c>
      <c r="J25" s="98">
        <f t="shared" si="2"/>
        <v>119.35758011248056</v>
      </c>
      <c r="K25" s="98">
        <f>'Data 110 C'!E26</f>
        <v>120.128</v>
      </c>
      <c r="L25" s="98">
        <f>IF($L$4=Database!$A$2,
_xlfn.FORECAST.LINEAR(K25,
INDEX('DS2025'!$B$5:$B$15,MATCH(K25,'DS2025'!$A$5:$A$15,1)):
INDEX('DS2025'!$B$5:$B$15,MATCH(K25,'DS2025'!$A$5:$A$15,1)+1),
INDEX('DS2025'!$A$5:$A$15,MATCH(K25,'DS2025'!$A$5:$A$15,1)):
INDEX('DS2025'!$A$5:$A$15,MATCH(K25,'DS2025'!$A$5:$A$15,1)+1)),
IF($L$4=Database!$A$3,
_xlfn.FORECAST.LINEAR(K25,
INDEX('DS2025'!$E$5:$E$15,MATCH(K25,'DS2025'!$D$5:$D$15,1)):
INDEX('DS2025'!$E$5:$E$15,MATCH(K25,'DS2025'!$D$5:$D$15,1)+1),
INDEX('DS2025'!$D$5:$D$15,MATCH(K25,'DS2025'!$D$5:$D$15,1)):
INDEX('DS2025'!$D$5:$D$15,MATCH(K25,'DS2025'!$D$5:$D$15,1)+1)),
IF($L$4=Database!$A$4,
_xlfn.FORECAST.LINEAR(K25,
INDEX('DS2025'!$H$5:$H$15,MATCH(K25,'DS2025'!$G$5:$G$15,1)):
INDEX('DS2025'!$H$5:$H$15,MATCH(K25,'DS2025'!$G$5:$G$15,1)+1),
INDEX('DS2025'!$G$5:$G$15,MATCH(K25,'DS2025'!$G$5:$G$15,1)):
INDEX('DS2025'!$G$5:$G$15,MATCH(K25,'DS2025'!$G$5:$G$15,1)+1)),
IF($L$4=Database!$A$5,
_xlfn.FORECAST.LINEAR(K25,
INDEX('DS2025'!$K$5:$K$15,MATCH(K25,'DS2025'!$J$5:$J$15,1)):
INDEX('DS2025'!$K$5:$K$15,MATCH(K25,'DS2025'!$J$5:$J$15,1)+1),
INDEX('DS2025'!$J$5:$J$15,MATCH(K25,'DS2025'!$J$5:$J$15,1)):
INDEX('DS2025'!$J$5:$J$15,MATCH(K25,'DS2025'!$J$5:$J$15,1)+1)),
IF($L$4=Database!$A$6,
_xlfn.FORECAST.LINEAR(K25,
INDEX('DS2025'!$N$5:$N$15,MATCH(K25,'DS2025'!$M$5:$M$15,1)):
INDEX('DS2025'!$N$5:$N$15,MATCH(K25,'DS2025'!$M$5:$M$15,1)+1),
INDEX('DS2025'!$M$5:$M$15,MATCH(K25,'DS2025'!$M$5:$M$15,1)):
INDEX('DS2025'!$M$5:$M$15,MATCH(K25,'DS2025'!$M$5:$M$15,1)+1)),
IF($L$4=Database!$A$7,
_xlfn.FORECAST.LINEAR(K25,
INDEX('DS2025'!$Q$5:$Q$15,MATCH(K25,'DS2025'!$P$5:$P$15,1)):
INDEX('DS2025'!$Q$5:$Q$15,MATCH(K25,'DS2025'!$P$5:$P$15,1)+1),
INDEX('DS2025'!$P$5:$P$15,MATCH(K25,'DS2025'!$P$5:$P$15,1)):
INDEX('DS2025'!$P$5:$P$15,MATCH(K25,'DS2025'!$P$5:$P$15,1)+1)),
IF($L$4=Database!$A$8,
_xlfn.FORECAST.LINEAR(K25,
INDEX('DS2025'!$T$5:$T$15,MATCH(K25,'DS2025'!$S$5:$S$15,1)):
INDEX('DS2025'!$T$5:$T$15,MATCH(K25,'DS2025'!$S$5:$S$15,1)+1),
INDEX('DS2025'!$S$5:$S$15,MATCH(K25,'DS2025'!$S$5:$S$15,1)):
INDEX('DS2025'!$S$5:$S$15,MATCH(K25,'DS2025'!$S$5:$S$15,1)+1)),
IF($L$4=Database!$A$9,
_xlfn.FORECAST.LINEAR(K25,
INDEX('DS2025'!$W$5:$W$15,MATCH(K25,'DS2025'!$V$5:$V$15,1)):
INDEX('DS2025'!$W$5:$W$15,MATCH(K25,'DS2025'!$V$5:$V$15,1)+1),
INDEX('DS2025'!$V$5:$V$15,MATCH(K25,'DS2025'!$V$5:$V$15,1)):
INDEX('DS2025'!$V$5:$V$15,MATCH(K25,'DS2025'!$V$5:$V$15,1)+1)),
IF($L$4=Database!$A$10,
_xlfn.FORECAST.LINEAR(K25,
INDEX('DS2025'!$Z$5:$Z$15,MATCH(K25,'DS2025'!$Y$5:$Y$15,1)):
INDEX('DS2025'!$Z$5:$Z$15,MATCH(K25,'DS2025'!$Y$5:$Y$15,1)+1),
INDEX('DS2025'!$Y$5:$Y$15,MATCH(K25,'DS2025'!$Y$5:$Y$15,1)):
INDEX('DS2025'!$Y$5:$Y$15,MATCH(K25,'DS2025'!$Y$5:$Y$15,1)+1)),
IF($L$4=Database!$A$11,
_xlfn.FORECAST.LINEAR(
K25,
INDEX('DS2025'!$B$21:$B$35,MATCH(K25,'DS2025'!$A$21:$A$35,1)):
INDEX('DS2025'!$B$21:$B$35,MATCH(K25,'DS2025'!$A$21:$A$35,1)+1),
INDEX('DS2025'!$A$21:$A$35,MATCH(K25,'DS2025'!$A$21:$A$35,1)):
INDEX('DS2025'!$A$21:$A$35,MATCH(K25,'DS2025'!$A$21:$A$35,1)+1)),
IF($L$4=Database!$A$12,
_xlfn.FORECAST.LINEAR(
K25,
INDEX('DS2025'!$E$21:$E$35,MATCH(K25,'DS2025'!$D$21:$D$35,1)):
INDEX('DS2025'!$E$21:$E$35,MATCH(K25,'DS2025'!$D$21:$D$35,1)+1),
INDEX('DS2025'!$D$21:$D$35,MATCH(K25,'DS2025'!$D$21:$D$35,1)):
INDEX('DS2025'!$D$21:$D$35,MATCH(K25,'DS2025'!$D$21:$D$35,1)+1)),
IF($L$4=Database!$A$13,
_xlfn.FORECAST.LINEAR(
K25,
INDEX('DS2025'!$H$21:$H$35,MATCH(K25,'DS2025'!$G$21:$G$35,1)):
INDEX('DS2025'!$H$21:$H$35,MATCH(K25,'DS2025'!$G$21:$G$35,1)+1),
INDEX('DS2025'!$G$21:$G$35,MATCH(K25,'DS2025'!$G$21:$G$35,1)):
INDEX('DS2025'!$G$21:$G$35,MATCH(K25,'DS2025'!$G$21:$G$35,1)+1)),
IF($L$4=Database!$A$14,
_xlfn.FORECAST.LINEAR(
K25,
INDEX('DS2025'!$K$21:$K$35,MATCH(K25,'DS2025'!$J$21:$J$35,1)):
INDEX('DS2025'!$K$21:$K$35,MATCH(K25,'DS2025'!$J$21:$J$35,1)+1),
INDEX('DS2025'!$J$21:$J$35,MATCH(K25,'DS2025'!$J$21:$J$35,1)):
INDEX('DS2025'!$J$21:$J$35,MATCH(K25,'DS2025'!$J$21:$J$35,1)+1)),
IF($L$4=Database!$A$15,
_xlfn.FORECAST.LINEAR(
K25,
INDEX('DS2025'!$N$21:$N$35,MATCH(K25,'DS2025'!$M$21:$M$35,1)):
INDEX('DS2025'!$N$21:$N$35,MATCH(K25,'DS2025'!$M$21:$M$35,1)+1),
INDEX('DS2025'!$M$21:$M$35,MATCH(K25,'DS2025'!$M$21:$M$35,1)):
INDEX('DS2025'!$M$21:$M$35,MATCH(K25,'DS2025'!$M$21:$M$35,1)+1)),
IF($L$4=Database!$A$16,
_xlfn.FORECAST.LINEAR(
K25,
INDEX('DS2025'!$Q$21:$Q$35,MATCH(K25,'DS2025'!$P$21:$P$35,1)):
INDEX('DS2025'!$Q$21:$Q$35,MATCH(K25,'DS2025'!$P$21:$P$35,1)+1),
INDEX('DS2025'!$P$21:$P$35,MATCH(K25,'DS2025'!$P$21:$P$35,1)):
INDEX('DS2025'!$P$21:$P$35,MATCH(K25,'DS2025'!$P$21:$P$35,1)+1)),
IF($L$4=Database!$A$17,
_xlfn.FORECAST.LINEAR(
K25,
INDEX('DS2025'!$T$21:$T$35,MATCH(K25,'DS2025'!$S$21:$S$35,1)):
INDEX('DS2025'!$T$21:$T$35,MATCH(K25,'DS2025'!$S$21:$S$35,1)+1),
INDEX('DS2025'!$S$21:$S$35,MATCH(K25,'DS2025'!$S$21:$S$35,1)):
INDEX('DS2025'!$S$21:$S$35,MATCH(K25,'DS2025'!$S$21:$S$35,1)+1)),
IF($L$4=Database!$A$18,
_xlfn.FORECAST.LINEAR(
K25,
INDEX('DS2025'!$W$21:$W$35,MATCH(K25,'DS2025'!$V$21:$V$35,1)):
INDEX('DS2025'!$W$21:$W$35,MATCH(K25,'DS2025'!$V$21:$V$35,1)+1),
INDEX('DS2025'!$V$21:$V$35,MATCH(K25,'DS2025'!$V$21:$V$35,1)):
INDEX('DS2025'!$V$21:$V$35,MATCH(K25,'DS2025'!$V$21:$V$35,1)+1)),
IF($L$4=Database!$A$19,
_xlfn.FORECAST.LINEAR(
K25,
INDEX('DS2025'!$Z$21:$Z$35,MATCH(K25,'DS2025'!$Y$21:$Y$35,1)):
INDEX('DS2025'!$Z$21:$Z$35,MATCH(K25,'DS2025'!$Y$21:$Y$35,1)+1),
INDEX('DS2025'!$Y$21:$Y$35,MATCH(K25,'DS2025'!$Y$21:$Y$35,1)):
INDEX('DS2025'!$Y$21:$Y$35,MATCH(K25,'DS2025'!$Y$21:$Y$35,1)+1)),
IF($L$4=Database!$A$20,
_xlfn.FORECAST.LINEAR(
K25,
INDEX('DS2025'!$AC$21:$AC$35,MATCH(K25,'DS2025'!$AB$21:$AB$35,1)):
INDEX('DS2025'!$AC$21:$AC$35,MATCH(K25,'DS2025'!$AB$21:$AB$35,1)+1),
INDEX('DS2025'!$AB$21:$AB$35,MATCH(K25,'DS2025'!$AB$21:$AB$35,1)):
INDEX('DS2025'!$AB$21:$AB$35,MATCH(K25,'DS2025'!$AB$21:$AB$35,1)+1))
)))))))))))))))))))</f>
        <v>-0.36137168566286737</v>
      </c>
      <c r="M25" s="98">
        <f t="shared" si="3"/>
        <v>119.76662831433713</v>
      </c>
      <c r="N25" s="369">
        <f>'Data 110 C'!F26</f>
        <v>118.056</v>
      </c>
      <c r="O25" s="98">
        <f>IF($O$4=Database!$A$2,
_xlfn.FORECAST.LINEAR(N25,
INDEX('DS2025'!$B$5:$B$15,MATCH(N25,'DS2025'!$A$5:$A$15,1)):
INDEX('DS2025'!$B$5:$B$15,MATCH(N25,'DS2025'!$A$5:$A$15,1)+1),
INDEX('DS2025'!$A$5:$A$15,MATCH(N25,'DS2025'!$A$5:$A$15,1)):
INDEX('DS2025'!$A$5:$A$15,MATCH(N25,'DS2025'!$A$5:$A$15,1)+1)),
IF($O$4=Database!$A$3,
_xlfn.FORECAST.LINEAR(N25,
INDEX('DS2025'!$E$5:$E$15,MATCH(N25,'DS2025'!$D$5:$D$15,1)):
INDEX('DS2025'!$E$5:$E$15,MATCH(N25,'DS2025'!$D$5:$D$15,1)+1),
INDEX('DS2025'!$D$5:$D$15,MATCH(N25,'DS2025'!$D$5:$D$15,1)):
INDEX('DS2025'!$D$5:$D$15,MATCH(N25,'DS2025'!$D$5:$D$15,1)+1)),
IF($O$4=Database!$A$4,
_xlfn.FORECAST.LINEAR(N25,
INDEX('DS2025'!$H$5:$H$15,MATCH(N25,'DS2025'!$G$5:$G$15,1)):
INDEX('DS2025'!$H$5:$H$15,MATCH(N25,'DS2025'!$G$5:$G$15,1)+1),
INDEX('DS2025'!$G$5:$G$15,MATCH(N25,'DS2025'!$G$5:$G$15,1)):
INDEX('DS2025'!$G$5:$G$15,MATCH(N25,'DS2025'!$G$5:$G$15,1)+1)),
IF($O$4=Database!$A$5,
_xlfn.FORECAST.LINEAR(N25,
INDEX('DS2025'!$K$5:$K$15,MATCH(N25,'DS2025'!$J$5:$J$15,1)):
INDEX('DS2025'!$K$5:$K$15,MATCH(N25,'DS2025'!$J$5:$J$15,1)+1),
INDEX('DS2025'!$J$5:$J$15,MATCH(N25,'DS2025'!$J$5:$J$15,1)):
INDEX('DS2025'!$J$5:$J$15,MATCH(N25,'DS2025'!$J$5:$J$15,1)+1)),
IF($O$4=Database!$A$6,
_xlfn.FORECAST.LINEAR(N25,
INDEX('DS2025'!$N$5:$N$15,MATCH(N25,'DS2025'!$M$5:$M$15,1)):
INDEX('DS2025'!$N$5:$N$15,MATCH(N25,'DS2025'!$M$5:$M$15,1)+1),
INDEX('DS2025'!$M$5:$M$15,MATCH(N25,'DS2025'!$M$5:$M$15,1)):
INDEX('DS2025'!$M$5:$M$15,MATCH(N25,'DS2025'!$M$5:$M$15,1)+1)),
IF($O$4=Database!$A$7,
_xlfn.FORECAST.LINEAR(N25,
INDEX('DS2025'!$Q$5:$Q$15,MATCH(N25,'DS2025'!$P$5:$P$15,1)):
INDEX('DS2025'!$Q$5:$Q$15,MATCH(N25,'DS2025'!$P$5:$P$15,1)+1),
INDEX('DS2025'!$P$5:$P$15,MATCH(N25,'DS2025'!$P$5:$P$15,1)):
INDEX('DS2025'!$P$5:$P$15,MATCH(N25,'DS2025'!$P$5:$P$15,1)+1)),
IF($O$4=Database!$A$8,
_xlfn.FORECAST.LINEAR(N25,
INDEX('DS2025'!$T$5:$T$15,MATCH(N25,'DS2025'!$S$5:$S$15,1)):
INDEX('DS2025'!$T$5:$T$15,MATCH(N25,'DS2025'!$S$5:$S$15,1)+1),
INDEX('DS2025'!$S$5:$S$15,MATCH(N25,'DS2025'!$S$5:$S$15,1)):
INDEX('DS2025'!$S$5:$S$15,MATCH(N25,'DS2025'!$S$5:$S$15,1)+1)),
IF($O$4=Database!$A$9,
_xlfn.FORECAST.LINEAR(N25,
INDEX('DS2025'!$W$5:$W$15,MATCH(N25,'DS2025'!$V$5:$V$15,1)):
INDEX('DS2025'!$W$5:$W$15,MATCH(N25,'DS2025'!$V$5:$V$15,1)+1),
INDEX('DS2025'!$V$5:$V$15,MATCH(N25,'DS2025'!$V$5:$V$15,1)):
INDEX('DS2025'!$V$5:$V$15,MATCH(N25,'DS2025'!$V$5:$V$15,1)+1)),
IF($O$4=Database!$A$10,
_xlfn.FORECAST.LINEAR(N25,
INDEX('DS2025'!$Z$5:$Z$15,MATCH(N25,'DS2025'!$Y$5:$Y$15,1)):
INDEX('DS2025'!$Z$5:$Z$15,MATCH(N25,'DS2025'!$Y$5:$Y$15,1)+1),
INDEX('DS2025'!$Y$5:$Y$15,MATCH(N25,'DS2025'!$Y$5:$Y$15,1)):
INDEX('DS2025'!$Y$5:$Y$15,MATCH(N25,'DS2025'!$Y$5:$Y$15,1)+1)),
IF($O$4=Database!$A$11,
_xlfn.FORECAST.LINEAR(
N25,
INDEX('DS2025'!$B$21:$B$35,MATCH(N25,'DS2025'!$A$21:$A$35,1)):
INDEX('DS2025'!$B$21:$B$35,MATCH(N25,'DS2025'!$A$21:$A$35,1)+1),
INDEX('DS2025'!$A$21:$A$35,MATCH(N25,'DS2025'!$A$21:$A$35,1)):
INDEX('DS2025'!$A$21:$A$35,MATCH(N25,'DS2025'!$A$21:$A$35,1)+1)),
IF($O$4=Database!$A$12,
_xlfn.FORECAST.LINEAR(
N25,
INDEX('DS2025'!$E$21:$E$35,MATCH(N25,'DS2025'!$D$21:$D$35,1)):
INDEX('DS2025'!$E$21:$E$35,MATCH(N25,'DS2025'!$D$21:$D$35,1)+1),
INDEX('DS2025'!$D$21:$D$35,MATCH(N25,'DS2025'!$D$21:$D$35,1)):
INDEX('DS2025'!$D$21:$D$35,MATCH(N25,'DS2025'!$D$21:$D$35,1)+1)),
IF($O$4=Database!$A$13,
_xlfn.FORECAST.LINEAR(
N25,
INDEX('DS2025'!$H$21:$H$35,MATCH(N25,'DS2025'!$G$21:$G$35,1)):
INDEX('DS2025'!$H$21:$H$35,MATCH(N25,'DS2025'!$G$21:$G$35,1)+1),
INDEX('DS2025'!$G$21:$G$35,MATCH(N25,'DS2025'!$G$21:$G$35,1)):
INDEX('DS2025'!$G$21:$G$35,MATCH(N25,'DS2025'!$G$21:$G$35,1)+1)),
IF($O$4=Database!$A$14,
_xlfn.FORECAST.LINEAR(
N25,
INDEX('DS2025'!$K$21:$K$35,MATCH(N25,'DS2025'!$J$21:$J$35,1)):
INDEX('DS2025'!$K$21:$K$35,MATCH(N25,'DS2025'!$J$21:$J$35,1)+1),
INDEX('DS2025'!$J$21:$J$35,MATCH(N25,'DS2025'!$J$21:$J$35,1)):
INDEX('DS2025'!$J$21:$J$35,MATCH(N25,'DS2025'!$J$21:$J$35,1)+1)),
IF($O$4=Database!$A$15,
_xlfn.FORECAST.LINEAR(
N25,
INDEX('DS2025'!$N$21:$N$35,MATCH(N25,'DS2025'!$M$21:$M$35,1)):
INDEX('DS2025'!$N$21:$N$35,MATCH(N25,'DS2025'!$M$21:$M$35,1)+1),
INDEX('DS2025'!$M$21:$M$35,MATCH(N25,'DS2025'!$M$21:$M$35,1)):
INDEX('DS2025'!$M$21:$M$35,MATCH(N25,'DS2025'!$M$21:$M$35,1)+1)),
IF($O$4=Database!$A$16,
_xlfn.FORECAST.LINEAR(
N25,
INDEX('DS2025'!$Q$21:$Q$35,MATCH(N25,'DS2025'!$P$21:$P$35,1)):
INDEX('DS2025'!$Q$21:$Q$35,MATCH(N25,'DS2025'!$P$21:$P$35,1)+1),
INDEX('DS2025'!$P$21:$P$35,MATCH(N25,'DS2025'!$P$21:$P$35,1)):
INDEX('DS2025'!$P$21:$P$35,MATCH(N25,'DS2025'!$P$21:$P$35,1)+1)),
IF($O$4=Database!$A$17,
_xlfn.FORECAST.LINEAR(
N25,
INDEX('DS2025'!$T$21:$T$35,MATCH(N25,'DS2025'!$S$21:$S$35,1)):
INDEX('DS2025'!$T$21:$T$35,MATCH(N25,'DS2025'!$S$21:$S$35,1)+1),
INDEX('DS2025'!$S$21:$S$35,MATCH(N25,'DS2025'!$S$21:$S$35,1)):
INDEX('DS2025'!$S$21:$S$35,MATCH(N25,'DS2025'!$S$21:$S$35,1)+1)),
IF($O$4=Database!$A$18,
_xlfn.FORECAST.LINEAR(
N25,
INDEX('DS2025'!$W$21:$W$35,MATCH(N25,'DS2025'!$V$21:$V$35,1)):
INDEX('DS2025'!$W$21:$W$35,MATCH(N25,'DS2025'!$V$21:$V$35,1)+1),
INDEX('DS2025'!$V$21:$V$35,MATCH(N25,'DS2025'!$V$21:$V$35,1)):
INDEX('DS2025'!$V$21:$V$35,MATCH(N25,'DS2025'!$V$21:$V$35,1)+1)),
IF($O$4=Database!$A$19,
_xlfn.FORECAST.LINEAR(
N25,
INDEX('DS2025'!$Z$21:$Z$35,MATCH(N25,'DS2025'!$Y$21:$Y$35,1)):
INDEX('DS2025'!$Z$21:$Z$35,MATCH(N25,'DS2025'!$Y$21:$Y$35,1)+1),
INDEX('DS2025'!$Y$21:$Y$35,MATCH(N25,'DS2025'!$Y$21:$Y$35,1)):
INDEX('DS2025'!$Y$21:$Y$35,MATCH(N25,'DS2025'!$Y$21:$Y$35,1)+1)),
IF($O$4=Database!$A$20,
_xlfn.FORECAST.LINEAR(
N25,
INDEX('DS2025'!$AC$21:$AC$35,MATCH(N25,'DS2025'!$AB$21:$AB$35,1)):
INDEX('DS2025'!$AC$21:$AC$35,MATCH(N25,'DS2025'!$AB$21:$AB$35,1)+1),
INDEX('DS2025'!$AB$21:$AB$35,MATCH(N25,'DS2025'!$AB$21:$AB$35,1)):
INDEX('DS2025'!$AB$21:$AB$35,MATCH(N25,'DS2025'!$AB$21:$AB$35,1)+1))
)))))))))))))))))))</f>
        <v>-0.3611230953809238</v>
      </c>
      <c r="P25" s="371">
        <f t="shared" si="4"/>
        <v>117.69487690461908</v>
      </c>
      <c r="Q25" s="369">
        <f>'Data 110 C'!G26</f>
        <v>119.82</v>
      </c>
      <c r="R25" s="98">
        <f>IF($R$4=Database!$A$2,
_xlfn.FORECAST.LINEAR(Q25,
INDEX('DS2025'!$B$5:$B$15,MATCH(Q25,'DS2025'!$A$5:$A$15,1)):
INDEX('DS2025'!$B$5:$B$15,MATCH(Q25,'DS2025'!$A$5:$A$15,1)+1),
INDEX('DS2025'!$A$5:$A$15,MATCH(Q25,'DS2025'!$A$5:$A$15,1)):
INDEX('DS2025'!$A$5:$A$15,MATCH(Q25,'DS2025'!$A$5:$A$15,1)+1)),
IF($R$4=Database!$A$3,
_xlfn.FORECAST.LINEAR(Q25,
INDEX('DS2025'!$E$5:$E$15,MATCH(Q25,'DS2025'!$D$5:$D$15,1)):
INDEX('DS2025'!$E$5:$E$15,MATCH(Q25,'DS2025'!$D$5:$D$15,1)+1),
INDEX('DS2025'!$D$5:$D$15,MATCH(Q25,'DS2025'!$D$5:$D$15,1)):
INDEX('DS2025'!$D$5:$D$15,MATCH(Q25,'DS2025'!$D$5:$D$15,1)+1)),
IF($R$4=Database!$A$4,
_xlfn.FORECAST.LINEAR(Q25,
INDEX('DS2025'!$H$5:$H$15,MATCH(Q25,'DS2025'!$G$5:$G$15,1)):
INDEX('DS2025'!$H$5:$H$15,MATCH(Q25,'DS2025'!$G$5:$G$15,1)+1),
INDEX('DS2025'!$G$5:$G$15,MATCH(Q25,'DS2025'!$G$5:$G$15,1)):
INDEX('DS2025'!$G$5:$G$15,MATCH(Q25,'DS2025'!$G$5:$G$15,1)+1)),
IF($R$4=Database!$A$5,
_xlfn.FORECAST.LINEAR(Q25,
INDEX('DS2025'!$K$5:$K$15,MATCH(Q25,'DS2025'!$J$5:$J$15,1)):
INDEX('DS2025'!$K$5:$K$15,MATCH(Q25,'DS2025'!$J$5:$J$15,1)+1),
INDEX('DS2025'!$J$5:$J$15,MATCH(Q25,'DS2025'!$J$5:$J$15,1)):
INDEX('DS2025'!$J$5:$J$15,MATCH(Q25,'DS2025'!$J$5:$J$15,1)+1)),
IF($R$4=Database!$A$6,
_xlfn.FORECAST.LINEAR(Q25,
INDEX('DS2025'!$N$5:$N$15,MATCH(Q25,'DS2025'!$M$5:$M$15,1)):
INDEX('DS2025'!$N$5:$N$15,MATCH(Q25,'DS2025'!$M$5:$M$15,1)+1),
INDEX('DS2025'!$M$5:$M$15,MATCH(Q25,'DS2025'!$M$5:$M$15,1)):
INDEX('DS2025'!$M$5:$M$15,MATCH(Q25,'DS2025'!$M$5:$M$15,1)+1)),
IF($R$4=Database!$A$7,
_xlfn.FORECAST.LINEAR(Q25,
INDEX('DS2025'!$Q$5:$Q$15,MATCH(Q25,'DS2025'!$P$5:$P$15,1)):
INDEX('DS2025'!$Q$5:$Q$15,MATCH(Q25,'DS2025'!$P$5:$P$15,1)+1),
INDEX('DS2025'!$P$5:$P$15,MATCH(Q25,'DS2025'!$P$5:$P$15,1)):
INDEX('DS2025'!$P$5:$P$15,MATCH(Q25,'DS2025'!$P$5:$P$15,1)+1)),
IF($R$4=Database!$A$8,
_xlfn.FORECAST.LINEAR(Q25,
INDEX('DS2025'!$T$5:$T$15,MATCH(Q25,'DS2025'!$S$5:$S$15,1)):
INDEX('DS2025'!$T$5:$T$15,MATCH(Q25,'DS2025'!$S$5:$S$15,1)+1),
INDEX('DS2025'!$S$5:$S$15,MATCH(Q25,'DS2025'!$S$5:$S$15,1)):
INDEX('DS2025'!$S$5:$S$15,MATCH(Q25,'DS2025'!$S$5:$S$15,1)+1)),
IF($R$4=Database!$A$9,
_xlfn.FORECAST.LINEAR(Q25,
INDEX('DS2025'!$W$5:$W$15,MATCH(Q25,'DS2025'!$V$5:$V$15,1)):
INDEX('DS2025'!$W$5:$W$15,MATCH(Q25,'DS2025'!$V$5:$V$15,1)+1),
INDEX('DS2025'!$V$5:$V$15,MATCH(Q25,'DS2025'!$V$5:$V$15,1)):
INDEX('DS2025'!$V$5:$V$15,MATCH(Q25,'DS2025'!$V$5:$V$15,1)+1)),
IF($R$4=Database!$A$10,
_xlfn.FORECAST.LINEAR(Q25,
INDEX('DS2025'!$Z$5:$Z$15,MATCH(Q25,'DS2025'!$Y$5:$Y$15,1)):
INDEX('DS2025'!$Z$5:$Z$15,MATCH(Q25,'DS2025'!$Y$5:$Y$15,1)+1),
INDEX('DS2025'!$Y$5:$Y$15,MATCH(Q25,'DS2025'!$Y$5:$Y$15,1)):
INDEX('DS2025'!$Y$5:$Y$15,MATCH(Q25,'DS2025'!$Y$5:$Y$15,1)+1)),
IF($R$4=Database!$A$11,
_xlfn.FORECAST.LINEAR(
Q25,
INDEX('DS2025'!$B$21:$B$35,MATCH(Q25,'DS2025'!$A$21:$A$35,1)):
INDEX('DS2025'!$B$21:$B$35,MATCH(Q25,'DS2025'!$A$21:$A$35,1)+1),
INDEX('DS2025'!$A$21:$A$35,MATCH(Q25,'DS2025'!$A$21:$A$35,1)):
INDEX('DS2025'!$A$21:$A$35,MATCH(Q25,'DS2025'!$A$21:$A$35,1)+1)),
IF($R$4=Database!$A$12,
_xlfn.FORECAST.LINEAR(
Q25,
INDEX('DS2025'!$E$21:$E$35,MATCH(Q25,'DS2025'!$D$21:$D$35,1)):
INDEX('DS2025'!$E$21:$E$35,MATCH(Q25,'DS2025'!$D$21:$D$35,1)+1),
INDEX('DS2025'!$D$21:$D$35,MATCH(Q25,'DS2025'!$D$21:$D$35,1)):
INDEX('DS2025'!$D$21:$D$35,MATCH(Q25,'DS2025'!$D$21:$D$35,1)+1)),
IF($R$4=Database!$A$13,
_xlfn.FORECAST.LINEAR(
Q25,
INDEX('DS2025'!$H$21:$H$35,MATCH(Q25,'DS2025'!$G$21:$G$35,1)):
INDEX('DS2025'!$H$21:$H$35,MATCH(Q25,'DS2025'!$G$21:$G$35,1)+1),
INDEX('DS2025'!$G$21:$G$35,MATCH(Q25,'DS2025'!$G$21:$G$35,1)):
INDEX('DS2025'!$G$21:$G$35,MATCH(Q25,'DS2025'!$G$21:$G$35,1)+1)),
IF($R$4=Database!$A$14,
_xlfn.FORECAST.LINEAR(
Q25,
INDEX('DS2025'!$K$21:$K$35,MATCH(Q25,'DS2025'!$J$21:$J$35,1)):
INDEX('DS2025'!$K$21:$K$35,MATCH(Q25,'DS2025'!$J$21:$J$35,1)+1),
INDEX('DS2025'!$J$21:$J$35,MATCH(Q25,'DS2025'!$J$21:$J$35,1)):
INDEX('DS2025'!$J$21:$J$35,MATCH(Q25,'DS2025'!$J$21:$J$35,1)+1)),
IF($R$4=Database!$A$15,
_xlfn.FORECAST.LINEAR(
Q25,
INDEX('DS2025'!$N$21:$N$35,MATCH(Q25,'DS2025'!$M$21:$M$35,1)):
INDEX('DS2025'!$N$21:$N$35,MATCH(Q25,'DS2025'!$M$21:$M$35,1)+1),
INDEX('DS2025'!$M$21:$M$35,MATCH(Q25,'DS2025'!$M$21:$M$35,1)):
INDEX('DS2025'!$M$21:$M$35,MATCH(Q25,'DS2025'!$M$21:$M$35,1)+1)),
IF($R$4=Database!$A$16,
_xlfn.FORECAST.LINEAR(
Q25,
INDEX('DS2025'!$Q$21:$Q$35,MATCH(Q25,'DS2025'!$P$21:$P$35,1)):
INDEX('DS2025'!$Q$21:$Q$35,MATCH(Q25,'DS2025'!$P$21:$P$35,1)+1),
INDEX('DS2025'!$P$21:$P$35,MATCH(Q25,'DS2025'!$P$21:$P$35,1)):
INDEX('DS2025'!$P$21:$P$35,MATCH(Q25,'DS2025'!$P$21:$P$35,1)+1)),
IF($R$4=Database!$A$17,
_xlfn.FORECAST.LINEAR(
Q25,
INDEX('DS2025'!$T$21:$T$35,MATCH(Q25,'DS2025'!$S$21:$S$35,1)):
INDEX('DS2025'!$T$21:$T$35,MATCH(Q25,'DS2025'!$S$21:$S$35,1)+1),
INDEX('DS2025'!$S$21:$S$35,MATCH(Q25,'DS2025'!$S$21:$S$35,1)):
INDEX('DS2025'!$S$21:$S$35,MATCH(Q25,'DS2025'!$S$21:$S$35,1)+1)),
IF($R$4=Database!$A$18,
_xlfn.FORECAST.LINEAR(
Q25,
INDEX('DS2025'!$W$21:$W$35,MATCH(Q25,'DS2025'!$V$21:$V$35,1)):
INDEX('DS2025'!$W$21:$W$35,MATCH(Q25,'DS2025'!$V$21:$V$35,1)+1),
INDEX('DS2025'!$V$21:$V$35,MATCH(Q25,'DS2025'!$V$21:$V$35,1)):
INDEX('DS2025'!$V$21:$V$35,MATCH(Q25,'DS2025'!$V$21:$V$35,1)+1)),
IF($R$4=Database!$A$19,
_xlfn.FORECAST.LINEAR(
Q25,
INDEX('DS2025'!$Z$21:$Z$35,MATCH(Q25,'DS2025'!$Y$21:$Y$35,1)):
INDEX('DS2025'!$Z$21:$Z$35,MATCH(Q25,'DS2025'!$Y$21:$Y$35,1)+1),
INDEX('DS2025'!$Y$21:$Y$35,MATCH(Q25,'DS2025'!$Y$21:$Y$35,1)):
INDEX('DS2025'!$Y$21:$Y$35,MATCH(Q25,'DS2025'!$Y$21:$Y$35,1)+1)),
IF($R$4=Database!$A$20,
_xlfn.FORECAST.LINEAR(
Q25,
INDEX('DS2025'!$AC$21:$AC$35,MATCH(Q25,'DS2025'!$AB$21:$AB$35,1)):
INDEX('DS2025'!$AC$21:$AC$35,MATCH(Q25,'DS2025'!$AB$21:$AB$35,1)+1),
INDEX('DS2025'!$AB$21:$AB$35,MATCH(Q25,'DS2025'!$AB$21:$AB$35,1)):
INDEX('DS2025'!$AB$21:$AB$35,MATCH(Q25,'DS2025'!$AB$21:$AB$35,1)+1))
)))))))))))))))))))</f>
        <v>-0.36133473305338931</v>
      </c>
      <c r="S25" s="370">
        <f t="shared" si="5"/>
        <v>119.45866526694661</v>
      </c>
      <c r="T25" s="369">
        <f>'Data 110 C'!H26</f>
        <v>117.366</v>
      </c>
      <c r="U25" s="98">
        <f>IF($U$4=Database!$A$2,
_xlfn.FORECAST.LINEAR(T25,
INDEX('DS2025'!$B$5:$B$15,MATCH(T25,'DS2025'!$A$5:$A$15,1)):
INDEX('DS2025'!$B$5:$B$15,MATCH(T25,'DS2025'!$A$5:$A$15,1)+1),
INDEX('DS2025'!$A$5:$A$15,MATCH(T25,'DS2025'!$A$5:$A$15,1)):
INDEX('DS2025'!$A$5:$A$15,MATCH(T25,'DS2025'!$A$5:$A$15,1)+1)),
IF($U$4=Database!$A$3,
_xlfn.FORECAST.LINEAR(T25,
INDEX('DS2025'!$E$5:$E$15,MATCH(T25,'DS2025'!$D$5:$D$15,1)):
INDEX('DS2025'!$E$5:$E$15,MATCH(T25,'DS2025'!$D$5:$D$15,1)+1),
INDEX('DS2025'!$D$5:$D$15,MATCH(T25,'DS2025'!$D$5:$D$15,1)):
INDEX('DS2025'!$D$5:$D$15,MATCH(T25,'DS2025'!$D$5:$D$15,1)+1)),
IF($U$4=Database!$A$4,
_xlfn.FORECAST.LINEAR(T25,
INDEX('DS2025'!$H$5:$H$15,MATCH(T25,'DS2025'!$G$5:$G$15,1)):
INDEX('DS2025'!$H$5:$H$15,MATCH(T25,'DS2025'!$G$5:$G$15,1)+1),
INDEX('DS2025'!$G$5:$G$15,MATCH(T25,'DS2025'!$G$5:$G$15,1)):
INDEX('DS2025'!$G$5:$G$15,MATCH(T25,'DS2025'!$G$5:$G$15,1)+1)),
IF($U$4=Database!$A$5,
_xlfn.FORECAST.LINEAR(T25,
INDEX('DS2025'!$K$5:$K$15,MATCH(T25,'DS2025'!$J$5:$J$15,1)):
INDEX('DS2025'!$K$5:$K$15,MATCH(T25,'DS2025'!$J$5:$J$15,1)+1),
INDEX('DS2025'!$J$5:$J$15,MATCH(T25,'DS2025'!$J$5:$J$15,1)):
INDEX('DS2025'!$J$5:$J$15,MATCH(T25,'DS2025'!$J$5:$J$15,1)+1)),
IF($U$4=Database!$A$6,
_xlfn.FORECAST.LINEAR(T25,
INDEX('DS2025'!$N$5:$N$15,MATCH(T25,'DS2025'!$M$5:$M$15,1)):
INDEX('DS2025'!$N$5:$N$15,MATCH(T25,'DS2025'!$M$5:$M$15,1)+1),
INDEX('DS2025'!$M$5:$M$15,MATCH(T25,'DS2025'!$M$5:$M$15,1)):
INDEX('DS2025'!$M$5:$M$15,MATCH(T25,'DS2025'!$M$5:$M$15,1)+1)),
IF($U$4=Database!$A$7,
_xlfn.FORECAST.LINEAR(T25,
INDEX('DS2025'!$Q$5:$Q$15,MATCH(T25,'DS2025'!$P$5:$P$15,1)):
INDEX('DS2025'!$Q$5:$Q$15,MATCH(T25,'DS2025'!$P$5:$P$15,1)+1),
INDEX('DS2025'!$P$5:$P$15,MATCH(T25,'DS2025'!$P$5:$P$15,1)):
INDEX('DS2025'!$P$5:$P$15,MATCH(T25,'DS2025'!$P$5:$P$15,1)+1)),
IF($U$4=Database!$A$8,
_xlfn.FORECAST.LINEAR(T25,
INDEX('DS2025'!$T$5:$T$15,MATCH(T25,'DS2025'!$S$5:$S$15,1)):
INDEX('DS2025'!$T$5:$T$15,MATCH(T25,'DS2025'!$S$5:$S$15,1)+1),
INDEX('DS2025'!$S$5:$S$15,MATCH(T25,'DS2025'!$S$5:$S$15,1)):
INDEX('DS2025'!$S$5:$S$15,MATCH(T25,'DS2025'!$S$5:$S$15,1)+1)),
IF($U$4=Database!$A$9,
_xlfn.FORECAST.LINEAR(T25,
INDEX('DS2025'!$W$5:$W$15,MATCH(T25,'DS2025'!$V$5:$V$15,1)):
INDEX('DS2025'!$W$5:$W$15,MATCH(T25,'DS2025'!$V$5:$V$15,1)+1),
INDEX('DS2025'!$V$5:$V$15,MATCH(T25,'DS2025'!$V$5:$V$15,1)):
INDEX('DS2025'!$V$5:$V$15,MATCH(T25,'DS2025'!$V$5:$V$15,1)+1)),
IF($U$4=Database!$A$10,
_xlfn.FORECAST.LINEAR(T25,
INDEX('DS2025'!$Z$5:$Z$15,MATCH(T25,'DS2025'!$Y$5:$Y$15,1)):
INDEX('DS2025'!$Z$5:$Z$15,MATCH(T25,'DS2025'!$Y$5:$Y$15,1)+1),
INDEX('DS2025'!$Y$5:$Y$15,MATCH(T25,'DS2025'!$Y$5:$Y$15,1)):
INDEX('DS2025'!$Y$5:$Y$15,MATCH(T25,'DS2025'!$Y$5:$Y$15,1)+1)),
IF($U$4=Database!$A$11,
_xlfn.FORECAST.LINEAR(
T25,
INDEX('DS2025'!$B$21:$B$35,MATCH(T25,'DS2025'!$A$21:$A$35,1)):
INDEX('DS2025'!$B$21:$B$35,MATCH(T25,'DS2025'!$A$21:$A$35,1)+1),
INDEX('DS2025'!$A$21:$A$35,MATCH(T25,'DS2025'!$A$21:$A$35,1)):
INDEX('DS2025'!$A$21:$A$35,MATCH(T25,'DS2025'!$A$21:$A$35,1)+1)),
IF($U$4=Database!$A$12,
_xlfn.FORECAST.LINEAR(
T25,
INDEX('DS2025'!$E$21:$E$35,MATCH(T25,'DS2025'!$D$21:$D$35,1)):
INDEX('DS2025'!$E$21:$E$35,MATCH(T25,'DS2025'!$D$21:$D$35,1)+1),
INDEX('DS2025'!$D$21:$D$35,MATCH(T25,'DS2025'!$D$21:$D$35,1)):
INDEX('DS2025'!$D$21:$D$35,MATCH(T25,'DS2025'!$D$21:$D$35,1)+1)),
IF($U$4=Database!$A$13,
_xlfn.FORECAST.LINEAR(
T25,
INDEX('DS2025'!$H$21:$H$35,MATCH(T25,'DS2025'!$G$21:$G$35,1)):
INDEX('DS2025'!$H$21:$H$35,MATCH(T25,'DS2025'!$G$21:$G$35,1)+1),
INDEX('DS2025'!$G$21:$G$35,MATCH(T25,'DS2025'!$G$21:$G$35,1)):
INDEX('DS2025'!$G$21:$G$35,MATCH(T25,'DS2025'!$G$21:$G$35,1)+1)),
IF($U$4=Database!$A$14,
_xlfn.FORECAST.LINEAR(
T25,
INDEX('DS2025'!$K$21:$K$35,MATCH(T25,'DS2025'!$J$21:$J$35,1)):
INDEX('DS2025'!$K$21:$K$35,MATCH(T25,'DS2025'!$J$21:$J$35,1)+1),
INDEX('DS2025'!$J$21:$J$35,MATCH(T25,'DS2025'!$J$21:$J$35,1)):
INDEX('DS2025'!$J$21:$J$35,MATCH(T25,'DS2025'!$J$21:$J$35,1)+1)),
IF($U$4=Database!$A$15,
_xlfn.FORECAST.LINEAR(
T25,
INDEX('DS2025'!$N$21:$N$35,MATCH(T25,'DS2025'!$M$21:$M$35,1)):
INDEX('DS2025'!$N$21:$N$35,MATCH(T25,'DS2025'!$M$21:$M$35,1)+1),
INDEX('DS2025'!$M$21:$M$35,MATCH(T25,'DS2025'!$M$21:$M$35,1)):
INDEX('DS2025'!$M$21:$M$35,MATCH(T25,'DS2025'!$M$21:$M$35,1)+1)),
IF($U$4=Database!$A$16,
_xlfn.FORECAST.LINEAR(
T25,
INDEX('DS2025'!$Q$21:$Q$35,MATCH(T25,'DS2025'!$P$21:$P$35,1)):
INDEX('DS2025'!$Q$21:$Q$35,MATCH(T25,'DS2025'!$P$21:$P$35,1)+1),
INDEX('DS2025'!$P$21:$P$35,MATCH(T25,'DS2025'!$P$21:$P$35,1)):
INDEX('DS2025'!$P$21:$P$35,MATCH(T25,'DS2025'!$P$21:$P$35,1)+1)),
IF($U$4=Database!$A$17,
_xlfn.FORECAST.LINEAR(
T25,
INDEX('DS2025'!$T$21:$T$35,MATCH(T25,'DS2025'!$S$21:$S$35,1)):
INDEX('DS2025'!$T$21:$T$35,MATCH(T25,'DS2025'!$S$21:$S$35,1)+1),
INDEX('DS2025'!$S$21:$S$35,MATCH(T25,'DS2025'!$S$21:$S$35,1)):
INDEX('DS2025'!$S$21:$S$35,MATCH(T25,'DS2025'!$S$21:$S$35,1)+1)),
IF($U$4=Database!$A$18,
_xlfn.FORECAST.LINEAR(
T25,
INDEX('DS2025'!$W$21:$W$35,MATCH(T25,'DS2025'!$V$21:$V$35,1)):
INDEX('DS2025'!$W$21:$W$35,MATCH(T25,'DS2025'!$V$21:$V$35,1)+1),
INDEX('DS2025'!$V$21:$V$35,MATCH(T25,'DS2025'!$V$21:$V$35,1)):
INDEX('DS2025'!$V$21:$V$35,MATCH(T25,'DS2025'!$V$21:$V$35,1)+1)),
IF($U$4=Database!$A$19,
_xlfn.FORECAST.LINEAR(
T25,
INDEX('DS2025'!$Z$21:$Z$35,MATCH(T25,'DS2025'!$Y$21:$Y$35,1)):
INDEX('DS2025'!$Z$21:$Z$35,MATCH(T25,'DS2025'!$Y$21:$Y$35,1)+1),
INDEX('DS2025'!$Y$21:$Y$35,MATCH(T25,'DS2025'!$Y$21:$Y$35,1)):
INDEX('DS2025'!$Y$21:$Y$35,MATCH(T25,'DS2025'!$Y$21:$Y$35,1)+1)),
IF($U$4=Database!$A$20,
_xlfn.FORECAST.LINEAR(
T25,
INDEX('DS2025'!$AC$21:$AC$35,MATCH(T25,'DS2025'!$AB$21:$AB$35,1)):
INDEX('DS2025'!$AC$21:$AC$35,MATCH(T25,'DS2025'!$AB$21:$AB$35,1)+1),
INDEX('DS2025'!$AB$21:$AB$35,MATCH(T25,'DS2025'!$AB$21:$AB$35,1)):
INDEX('DS2025'!$AB$21:$AB$35,MATCH(T25,'DS2025'!$AB$21:$AB$35,1)+1))
)))))))))))))))))))</f>
        <v>-0.36104031193761243</v>
      </c>
      <c r="V25" s="370">
        <f t="shared" si="6"/>
        <v>117.00495968806239</v>
      </c>
      <c r="W25" s="369">
        <f>'Data 110 C'!I26</f>
        <v>118.459</v>
      </c>
      <c r="X25" s="98">
        <f>IF($X$4=Database!$A$2,
_xlfn.FORECAST.LINEAR(W25,
INDEX('DS2025'!$B$5:$B$15,MATCH(W25,'DS2025'!$A$5:$A$15,1)):
INDEX('DS2025'!$B$5:$B$15,MATCH(W25,'DS2025'!$A$5:$A$15,1)+1),
INDEX('DS2025'!$A$5:$A$15,MATCH(W25,'DS2025'!$A$5:$A$15,1)):
INDEX('DS2025'!$A$5:$A$15,MATCH(W25,'DS2025'!$A$5:$A$15,1)+1)),
IF($X$4=Database!$A$3,
_xlfn.FORECAST.LINEAR(W25,
INDEX('DS2025'!$E$5:$E$15,MATCH(W25,'DS2025'!$D$5:$D$15,1)):
INDEX('DS2025'!$E$5:$E$15,MATCH(W25,'DS2025'!$D$5:$D$15,1)+1),
INDEX('DS2025'!$D$5:$D$15,MATCH(W25,'DS2025'!$D$5:$D$15,1)):
INDEX('DS2025'!$D$5:$D$15,MATCH(W25,'DS2025'!$D$5:$D$15,1)+1)),
IF($X$4=Database!$A$4,
_xlfn.FORECAST.LINEAR(W25,
INDEX('DS2025'!$H$5:$H$15,MATCH(W25,'DS2025'!$G$5:$G$15,1)):
INDEX('DS2025'!$H$5:$H$15,MATCH(W25,'DS2025'!$G$5:$G$15,1)+1),
INDEX('DS2025'!$G$5:$G$15,MATCH(W25,'DS2025'!$G$5:$G$15,1)):
INDEX('DS2025'!$G$5:$G$15,MATCH(W25,'DS2025'!$G$5:$G$15,1)+1)),
IF($X$4=Database!$A$5,
_xlfn.FORECAST.LINEAR(W25,
INDEX('DS2025'!$K$5:$K$15,MATCH(W25,'DS2025'!$J$5:$J$15,1)):
INDEX('DS2025'!$K$5:$K$15,MATCH(W25,'DS2025'!$J$5:$J$15,1)+1),
INDEX('DS2025'!$J$5:$J$15,MATCH(W25,'DS2025'!$J$5:$J$15,1)):
INDEX('DS2025'!$J$5:$J$15,MATCH(W25,'DS2025'!$J$5:$J$15,1)+1)),
IF($X$4=Database!$A$6,
_xlfn.FORECAST.LINEAR(W25,
INDEX('DS2025'!$N$5:$N$15,MATCH(W25,'DS2025'!$M$5:$M$15,1)):
INDEX('DS2025'!$N$5:$N$15,MATCH(W25,'DS2025'!$M$5:$M$15,1)+1),
INDEX('DS2025'!$M$5:$M$15,MATCH(W25,'DS2025'!$M$5:$M$15,1)):
INDEX('DS2025'!$M$5:$M$15,MATCH(W25,'DS2025'!$M$5:$M$15,1)+1)),
IF($X$4=Database!$A$7,
_xlfn.FORECAST.LINEAR(W25,
INDEX('DS2025'!$Q$5:$Q$15,MATCH(W25,'DS2025'!$P$5:$P$15,1)):
INDEX('DS2025'!$Q$5:$Q$15,MATCH(W25,'DS2025'!$P$5:$P$15,1)+1),
INDEX('DS2025'!$P$5:$P$15,MATCH(W25,'DS2025'!$P$5:$P$15,1)):
INDEX('DS2025'!$P$5:$P$15,MATCH(W25,'DS2025'!$P$5:$P$15,1)+1)),
IF($X$4=Database!$A$8,
_xlfn.FORECAST.LINEAR(W25,
INDEX('DS2025'!$T$5:$T$15,MATCH(W25,'DS2025'!$S$5:$S$15,1)):
INDEX('DS2025'!$T$5:$T$15,MATCH(W25,'DS2025'!$S$5:$S$15,1)+1),
INDEX('DS2025'!$S$5:$S$15,MATCH(W25,'DS2025'!$S$5:$S$15,1)):
INDEX('DS2025'!$S$5:$S$15,MATCH(W25,'DS2025'!$S$5:$S$15,1)+1)),
IF($X$4=Database!$A$9,
_xlfn.FORECAST.LINEAR(W25,
INDEX('DS2025'!$W$5:$W$15,MATCH(W25,'DS2025'!$V$5:$V$15,1)):
INDEX('DS2025'!$W$5:$W$15,MATCH(W25,'DS2025'!$V$5:$V$15,1)+1),
INDEX('DS2025'!$V$5:$V$15,MATCH(W25,'DS2025'!$V$5:$V$15,1)):
INDEX('DS2025'!$V$5:$V$15,MATCH(W25,'DS2025'!$V$5:$V$15,1)+1)),
IF($X$4=Database!$A$10,
_xlfn.FORECAST.LINEAR(W25,
INDEX('DS2025'!$Z$5:$Z$15,MATCH(W25,'DS2025'!$Y$5:$Y$15,1)):
INDEX('DS2025'!$Z$5:$Z$15,MATCH(W25,'DS2025'!$Y$5:$Y$15,1)+1),
INDEX('DS2025'!$Y$5:$Y$15,MATCH(W25,'DS2025'!$Y$5:$Y$15,1)):
INDEX('DS2025'!$Y$5:$Y$15,MATCH(W25,'DS2025'!$Y$5:$Y$15,1)+1)),
IF($X$4=Database!$A$11,
_xlfn.FORECAST.LINEAR(
W25,
INDEX('DS2025'!$B$21:$B$35,MATCH(W25,'DS2025'!$A$21:$A$35,1)):
INDEX('DS2025'!$B$21:$B$35,MATCH(W25,'DS2025'!$A$21:$A$35,1)+1),
INDEX('DS2025'!$A$21:$A$35,MATCH(W25,'DS2025'!$A$21:$A$35,1)):
INDEX('DS2025'!$A$21:$A$35,MATCH(W25,'DS2025'!$A$21:$A$35,1)+1)),
IF($X$4=Database!$A$12,
_xlfn.FORECAST.LINEAR(
W25,
INDEX('DS2025'!$E$21:$E$35,MATCH(W25,'DS2025'!$D$21:$D$35,1)):
INDEX('DS2025'!$E$21:$E$35,MATCH(W25,'DS2025'!$D$21:$D$35,1)+1),
INDEX('DS2025'!$D$21:$D$35,MATCH(W25,'DS2025'!$D$21:$D$35,1)):
INDEX('DS2025'!$D$21:$D$35,MATCH(W25,'DS2025'!$D$21:$D$35,1)+1)),
IF($X$4=Database!$A$13,
_xlfn.FORECAST.LINEAR(
W25,
INDEX('DS2025'!$H$21:$H$35,MATCH(W25,'DS2025'!$G$21:$G$35,1)):
INDEX('DS2025'!$H$21:$H$35,MATCH(W25,'DS2025'!$G$21:$G$35,1)+1),
INDEX('DS2025'!$G$21:$G$35,MATCH(W25,'DS2025'!$G$21:$G$35,1)):
INDEX('DS2025'!$G$21:$G$35,MATCH(W25,'DS2025'!$G$21:$G$35,1)+1)),
IF($X$4=Database!$A$14,
_xlfn.FORECAST.LINEAR(
W25,
INDEX('DS2025'!$K$21:$K$35,MATCH(W25,'DS2025'!$J$21:$J$35,1)):
INDEX('DS2025'!$K$21:$K$35,MATCH(W25,'DS2025'!$J$21:$J$35,1)+1),
INDEX('DS2025'!$J$21:$J$35,MATCH(W25,'DS2025'!$J$21:$J$35,1)):
INDEX('DS2025'!$J$21:$J$35,MATCH(W25,'DS2025'!$J$21:$J$35,1)+1)),
IF($X$4=Database!$A$15,
_xlfn.FORECAST.LINEAR(
W25,
INDEX('DS2025'!$N$21:$N$35,MATCH(W25,'DS2025'!$M$21:$M$35,1)):
INDEX('DS2025'!$N$21:$N$35,MATCH(W25,'DS2025'!$M$21:$M$35,1)+1),
INDEX('DS2025'!$M$21:$M$35,MATCH(W25,'DS2025'!$M$21:$M$35,1)):
INDEX('DS2025'!$M$21:$M$35,MATCH(W25,'DS2025'!$M$21:$M$35,1)+1)),
IF($X$4=Database!$A$16,
_xlfn.FORECAST.LINEAR(
W25,
INDEX('DS2025'!$Q$21:$Q$35,MATCH(W25,'DS2025'!$P$21:$P$35,1)):
INDEX('DS2025'!$Q$21:$Q$35,MATCH(W25,'DS2025'!$P$21:$P$35,1)+1),
INDEX('DS2025'!$P$21:$P$35,MATCH(W25,'DS2025'!$P$21:$P$35,1)):
INDEX('DS2025'!$P$21:$P$35,MATCH(W25,'DS2025'!$P$21:$P$35,1)+1)),
IF($X$4=Database!$A$17,
_xlfn.FORECAST.LINEAR(
W25,
INDEX('DS2025'!$T$21:$T$35,MATCH(W25,'DS2025'!$S$21:$S$35,1)):
INDEX('DS2025'!$T$21:$T$35,MATCH(W25,'DS2025'!$S$21:$S$35,1)+1),
INDEX('DS2025'!$S$21:$S$35,MATCH(W25,'DS2025'!$S$21:$S$35,1)):
INDEX('DS2025'!$S$21:$S$35,MATCH(W25,'DS2025'!$S$21:$S$35,1)+1)),
IF($X$4=Database!$A$18,
_xlfn.FORECAST.LINEAR(
W25,
INDEX('DS2025'!$W$21:$W$35,MATCH(W25,'DS2025'!$V$21:$V$35,1)):
INDEX('DS2025'!$W$21:$W$35,MATCH(W25,'DS2025'!$V$21:$V$35,1)+1),
INDEX('DS2025'!$V$21:$V$35,MATCH(W25,'DS2025'!$V$21:$V$35,1)):
INDEX('DS2025'!$V$21:$V$35,MATCH(W25,'DS2025'!$V$21:$V$35,1)+1)),
IF($X$4=Database!$A$19,
_xlfn.FORECAST.LINEAR(
W25,
INDEX('DS2025'!$Z$21:$Z$35,MATCH(W25,'DS2025'!$Y$21:$Y$35,1)):
INDEX('DS2025'!$Z$21:$Z$35,MATCH(W25,'DS2025'!$Y$21:$Y$35,1)+1),
INDEX('DS2025'!$Y$21:$Y$35,MATCH(W25,'DS2025'!$Y$21:$Y$35,1)):
INDEX('DS2025'!$Y$21:$Y$35,MATCH(W25,'DS2025'!$Y$21:$Y$35,1)+1)),
IF($X$4=Database!$A$20,
_xlfn.FORECAST.LINEAR(
W25,
INDEX('DS2025'!$AC$21:$AC$35,MATCH(W25,'DS2025'!$AB$21:$AB$35,1)):
INDEX('DS2025'!$AC$21:$AC$35,MATCH(W25,'DS2025'!$AB$21:$AB$35,1)+1),
INDEX('DS2025'!$AB$21:$AB$35,MATCH(W25,'DS2025'!$AB$21:$AB$35,1)):
INDEX('DS2025'!$AB$21:$AB$35,MATCH(W25,'DS2025'!$AB$21:$AB$35,1)+1))
)))))))))))))))))))</f>
        <v>-0.3611714457108578</v>
      </c>
      <c r="Y25" s="370">
        <f t="shared" si="7"/>
        <v>118.09782855428915</v>
      </c>
      <c r="Z25" s="97">
        <f>'Data 110 C'!J26</f>
        <v>120.042</v>
      </c>
      <c r="AA25" s="98">
        <f>IF($AA$4=Database!$A$2,
_xlfn.FORECAST.LINEAR(Z25,
INDEX('DS2025'!$B$5:$B$15,MATCH(Z25,'DS2025'!$A$5:$A$15,1)):
INDEX('DS2025'!$B$5:$B$15,MATCH(Z25,'DS2025'!$A$5:$A$15,1)+1),
INDEX('DS2025'!$A$5:$A$15,MATCH(Z25,'DS2025'!$A$5:$A$15,1)):
INDEX('DS2025'!$A$5:$A$15,MATCH(Z25,'DS2025'!$A$5:$A$15,1)+1)),
IF($AA$4=Database!$A$3,
_xlfn.FORECAST.LINEAR(Z25,
INDEX('DS2025'!$E$5:$E$15,MATCH(Z25,'DS2025'!$D$5:$D$15,1)):
INDEX('DS2025'!$E$5:$E$15,MATCH(Z25,'DS2025'!$D$5:$D$15,1)+1),
INDEX('DS2025'!$D$5:$D$15,MATCH(Z25,'DS2025'!$D$5:$D$15,1)):
INDEX('DS2025'!$D$5:$D$15,MATCH(Z25,'DS2025'!$D$5:$D$15,1)+1)),
IF($AA$4=Database!$A$4,
_xlfn.FORECAST.LINEAR(Z25,
INDEX('DS2025'!$H$5:$H$15,MATCH(Z25,'DS2025'!$G$5:$G$15,1)):
INDEX('DS2025'!$H$5:$H$15,MATCH(Z25,'DS2025'!$G$5:$G$15,1)+1),
INDEX('DS2025'!$G$5:$G$15,MATCH(Z25,'DS2025'!$G$5:$G$15,1)):
INDEX('DS2025'!$G$5:$G$15,MATCH(Z25,'DS2025'!$G$5:$G$15,1)+1)),
IF($AA$4=Database!$A$5,
_xlfn.FORECAST.LINEAR(Z25,
INDEX('DS2025'!$K$5:$K$15,MATCH(Z25,'DS2025'!$J$5:$J$15,1)):
INDEX('DS2025'!$K$5:$K$15,MATCH(Z25,'DS2025'!$J$5:$J$15,1)+1),
INDEX('DS2025'!$J$5:$J$15,MATCH(Z25,'DS2025'!$J$5:$J$15,1)):
INDEX('DS2025'!$J$5:$J$15,MATCH(Z25,'DS2025'!$J$5:$J$15,1)+1)),
IF($AA$4=Database!$A$6,
_xlfn.FORECAST.LINEAR(Z25,
INDEX('DS2025'!$N$5:$N$15,MATCH(Z25,'DS2025'!$M$5:$M$15,1)):
INDEX('DS2025'!$N$5:$N$15,MATCH(Z25,'DS2025'!$M$5:$M$15,1)+1),
INDEX('DS2025'!$M$5:$M$15,MATCH(Z25,'DS2025'!$M$5:$M$15,1)):
INDEX('DS2025'!$M$5:$M$15,MATCH(Z25,'DS2025'!$M$5:$M$15,1)+1)),
IF($AA$4=Database!$A$7,
_xlfn.FORECAST.LINEAR(Z25,
INDEX('DS2025'!$Q$5:$Q$15,MATCH(Z25,'DS2025'!$P$5:$P$15,1)):
INDEX('DS2025'!$Q$5:$Q$15,MATCH(Z25,'DS2025'!$P$5:$P$15,1)+1),
INDEX('DS2025'!$P$5:$P$15,MATCH(Z25,'DS2025'!$P$5:$P$15,1)):
INDEX('DS2025'!$P$5:$P$15,MATCH(Z25,'DS2025'!$P$5:$P$15,1)+1)),
IF($AA$4=Database!$A$8,
_xlfn.FORECAST.LINEAR(Z25,
INDEX('DS2025'!$T$5:$T$15,MATCH(Z25,'DS2025'!$S$5:$S$15,1)):
INDEX('DS2025'!$T$5:$T$15,MATCH(Z25,'DS2025'!$S$5:$S$15,1)+1),
INDEX('DS2025'!$S$5:$S$15,MATCH(Z25,'DS2025'!$S$5:$S$15,1)):
INDEX('DS2025'!$S$5:$S$15,MATCH(Z25,'DS2025'!$S$5:$S$15,1)+1)),
IF($AA$4=Database!$A$9,
_xlfn.FORECAST.LINEAR(Z25,
INDEX('DS2025'!$W$5:$W$15,MATCH(Z25,'DS2025'!$V$5:$V$15,1)):
INDEX('DS2025'!$W$5:$W$15,MATCH(Z25,'DS2025'!$V$5:$V$15,1)+1),
INDEX('DS2025'!$V$5:$V$15,MATCH(Z25,'DS2025'!$V$5:$V$15,1)):
INDEX('DS2025'!$V$5:$V$15,MATCH(Z25,'DS2025'!$V$5:$V$15,1)+1)),
IF($AA$4=Database!$A$10,
_xlfn.FORECAST.LINEAR(Z25,
INDEX('DS2025'!$Z$5:$Z$15,MATCH(Z25,'DS2025'!$Y$5:$Y$15,1)):
INDEX('DS2025'!$Z$5:$Z$15,MATCH(Z25,'DS2025'!$Y$5:$Y$15,1)+1),
INDEX('DS2025'!$Y$5:$Y$15,MATCH(Z25,'DS2025'!$Y$5:$Y$15,1)):
INDEX('DS2025'!$Y$5:$Y$15,MATCH(Z25,'DS2025'!$Y$5:$Y$15,1)+1)),
IF($AA$4=Database!$A$11,
_xlfn.FORECAST.LINEAR(
Z25,
INDEX('DS2025'!$B$21:$B$35,MATCH(Z25,'DS2025'!$A$21:$A$35,1)):
INDEX('DS2025'!$B$21:$B$35,MATCH(Z25,'DS2025'!$A$21:$A$35,1)+1),
INDEX('DS2025'!$A$21:$A$35,MATCH(Z25,'DS2025'!$A$21:$A$35,1)):
INDEX('DS2025'!$A$21:$A$35,MATCH(Z25,'DS2025'!$A$21:$A$35,1)+1)),
IF($AA$4=Database!$A$12,
_xlfn.FORECAST.LINEAR(
Z25,
INDEX('DS2025'!$E$21:$E$35,MATCH(Z25,'DS2025'!$D$21:$D$35,1)):
INDEX('DS2025'!$E$21:$E$35,MATCH(Z25,'DS2025'!$D$21:$D$35,1)+1),
INDEX('DS2025'!$D$21:$D$35,MATCH(Z25,'DS2025'!$D$21:$D$35,1)):
INDEX('DS2025'!$D$21:$D$35,MATCH(Z25,'DS2025'!$D$21:$D$35,1)+1)),
IF($AA$4=Database!$A$13,
_xlfn.FORECAST.LINEAR(
Z25,
INDEX('DS2025'!$H$21:$H$35,MATCH(Z25,'DS2025'!$G$21:$G$35,1)):
INDEX('DS2025'!$H$21:$H$35,MATCH(Z25,'DS2025'!$G$21:$G$35,1)+1),
INDEX('DS2025'!$G$21:$G$35,MATCH(Z25,'DS2025'!$G$21:$G$35,1)):
INDEX('DS2025'!$G$21:$G$35,MATCH(Z25,'DS2025'!$G$21:$G$35,1)+1)),
IF($AA$4=Database!$A$14,
_xlfn.FORECAST.LINEAR(
Z25,
INDEX('DS2025'!$K$21:$K$35,MATCH(Z25,'DS2025'!$J$21:$J$35,1)):
INDEX('DS2025'!$K$21:$K$35,MATCH(Z25,'DS2025'!$J$21:$J$35,1)+1),
INDEX('DS2025'!$J$21:$J$35,MATCH(Z25,'DS2025'!$J$21:$J$35,1)):
INDEX('DS2025'!$J$21:$J$35,MATCH(Z25,'DS2025'!$J$21:$J$35,1)+1)),
IF($AA$4=Database!$A$15,
_xlfn.FORECAST.LINEAR(
Z25,
INDEX('DS2025'!$N$21:$N$35,MATCH(Z25,'DS2025'!$M$21:$M$35,1)):
INDEX('DS2025'!$N$21:$N$35,MATCH(Z25,'DS2025'!$M$21:$M$35,1)+1),
INDEX('DS2025'!$M$21:$M$35,MATCH(Z25,'DS2025'!$M$21:$M$35,1)):
INDEX('DS2025'!$M$21:$M$35,MATCH(Z25,'DS2025'!$M$21:$M$35,1)+1)),
IF($AA$4=Database!$A$16,
_xlfn.FORECAST.LINEAR(
Z25,
INDEX('DS2025'!$Q$21:$Q$35,MATCH(Z25,'DS2025'!$P$21:$P$35,1)):
INDEX('DS2025'!$Q$21:$Q$35,MATCH(Z25,'DS2025'!$P$21:$P$35,1)+1),
INDEX('DS2025'!$P$21:$P$35,MATCH(Z25,'DS2025'!$P$21:$P$35,1)):
INDEX('DS2025'!$P$21:$P$35,MATCH(Z25,'DS2025'!$P$21:$P$35,1)+1)),
IF($AA$4=Database!$A$17,
_xlfn.FORECAST.LINEAR(
Z25,
INDEX('DS2025'!$T$21:$T$35,MATCH(Z25,'DS2025'!$S$21:$S$35,1)):
INDEX('DS2025'!$T$21:$T$35,MATCH(Z25,'DS2025'!$S$21:$S$35,1)+1),
INDEX('DS2025'!$S$21:$S$35,MATCH(Z25,'DS2025'!$S$21:$S$35,1)):
INDEX('DS2025'!$S$21:$S$35,MATCH(Z25,'DS2025'!$S$21:$S$35,1)+1)),
IF($AA$4=Database!$A$18,
_xlfn.FORECAST.LINEAR(
Z25,
INDEX('DS2025'!$W$21:$W$35,MATCH(Z25,'DS2025'!$V$21:$V$35,1)):
INDEX('DS2025'!$W$21:$W$35,MATCH(Z25,'DS2025'!$V$21:$V$35,1)+1),
INDEX('DS2025'!$V$21:$V$35,MATCH(Z25,'DS2025'!$V$21:$V$35,1)):
INDEX('DS2025'!$V$21:$V$35,MATCH(Z25,'DS2025'!$V$21:$V$35,1)+1)),
IF($AA$4=Database!$A$19,
_xlfn.FORECAST.LINEAR(
Z25,
INDEX('DS2025'!$Z$21:$Z$35,MATCH(Z25,'DS2025'!$Y$21:$Y$35,1)):
INDEX('DS2025'!$Z$21:$Z$35,MATCH(Z25,'DS2025'!$Y$21:$Y$35,1)+1),
INDEX('DS2025'!$Y$21:$Y$35,MATCH(Z25,'DS2025'!$Y$21:$Y$35,1)):
INDEX('DS2025'!$Y$21:$Y$35,MATCH(Z25,'DS2025'!$Y$21:$Y$35,1)+1)),
IF($AA$4=Database!$A$20,
_xlfn.FORECAST.LINEAR(
Z25,
INDEX('DS2025'!$AC$21:$AC$35,MATCH(Z25,'DS2025'!$AB$21:$AB$35,1)):
INDEX('DS2025'!$AC$21:$AC$35,MATCH(Z25,'DS2025'!$AB$21:$AB$35,1)+1),
INDEX('DS2025'!$AB$21:$AB$35,MATCH(Z25,'DS2025'!$AB$21:$AB$35,1)):
INDEX('DS2025'!$AB$21:$AB$35,MATCH(Z25,'DS2025'!$AB$21:$AB$35,1)+1))
)))))))))))))))))))</f>
        <v>-0.36136136772645466</v>
      </c>
      <c r="AB25" s="97">
        <f t="shared" si="8"/>
        <v>119.68063863227354</v>
      </c>
      <c r="AC25" s="318">
        <f>'Data 110 C'!K26</f>
        <v>118</v>
      </c>
      <c r="AD25" s="42"/>
      <c r="AE25" s="42"/>
      <c r="AF25" s="42"/>
    </row>
    <row r="26" spans="1:32" ht="15" customHeight="1">
      <c r="A26" s="316">
        <v>20</v>
      </c>
      <c r="B26" s="316">
        <f>'Data 110 C'!B27</f>
        <v>119.723</v>
      </c>
      <c r="C26" s="98">
        <f>IF($C$4=Database!$A$2,
_xlfn.FORECAST.LINEAR(B26,
INDEX('DS2025'!$B$5:$B$15,MATCH(B26,'DS2025'!$A$5:$A$15,1)):
INDEX('DS2025'!$B$5:$B$15,MATCH(B26,'DS2025'!$A$5:$A$15,1)+1),
INDEX('DS2025'!$A$5:$A$15,MATCH(B26,'DS2025'!$A$5:$A$15,1)):
INDEX('DS2025'!$A$5:$A$15,MATCH(B26,'DS2025'!$A$5:$A$15,1)+1)),
IF($C$4=Database!$A$3,
_xlfn.FORECAST.LINEAR(B26,
INDEX('DS2025'!$E$5:$E$15,MATCH(B26,'DS2025'!$D$5:$D$15,1)):
INDEX('DS2025'!$E$5:$E$15,MATCH(B26,'DS2025'!$D$5:$D$15,1)+1),
INDEX('DS2025'!$D$5:$D$15,MATCH(B26,'DS2025'!$D$5:$D$15,1)):
INDEX('DS2025'!$D$5:$D$15,MATCH(B26,'DS2025'!$D$5:$D$15,1)+1)),
IF($C$4=Database!$A$4,
_xlfn.FORECAST.LINEAR(B26,
INDEX('DS2025'!$H$5:$H$15,MATCH(B26,'DS2025'!$G$5:$G$15,1)):
INDEX('DS2025'!$H$5:$H$15,MATCH(B26,'DS2025'!$G$5:$G$15,1)+1),
INDEX('DS2025'!$G$5:$G$15,MATCH(B26,'DS2025'!$G$5:$G$15,1)):
INDEX('DS2025'!$G$5:$G$15,MATCH(B26,'DS2025'!$G$5:$G$15,1)+1)),
IF($C$4=Database!$A$5,
_xlfn.FORECAST.LINEAR(B26,
INDEX('DS2025'!$K$5:$K$15,MATCH(B26,'DS2025'!$J$5:$J$15,1)):
INDEX('DS2025'!$K$5:$K$15,MATCH(B26,'DS2025'!$J$5:$J$15,1)+1),
INDEX('DS2025'!$J$5:$J$15,MATCH(B26,'DS2025'!$J$5:$J$15,1)):
INDEX('DS2025'!$J$5:$J$15,MATCH(B26,'DS2025'!$J$5:$J$15,1)+1)),
IF($C$4=Database!$A$6,
_xlfn.FORECAST.LINEAR(B26,
INDEX('DS2025'!$N$5:$N$15,MATCH(B26,'DS2025'!$M$5:$M$15,1)):
INDEX('DS2025'!$N$5:$N$15,MATCH(B26,'DS2025'!$M$5:$M$15,1)+1),
INDEX('DS2025'!$M$5:$M$15,MATCH(B26,'DS2025'!$M$5:$M$15,1)):
INDEX('DS2025'!$M$5:$M$15,MATCH(B26,'DS2025'!$M$5:$M$15,1)+1)),
IF($C$4=Database!$A$7,
_xlfn.FORECAST.LINEAR(B26,
INDEX('DS2025'!$Q$5:$Q$15,MATCH(B26,'DS2025'!$P$5:$P$15,1)):
INDEX('DS2025'!$Q$5:$Q$15,MATCH(B26,'DS2025'!$P$5:$P$15,1)+1),
INDEX('DS2025'!$P$5:$P$15,MATCH(B26,'DS2025'!$P$5:$P$15,1)):
INDEX('DS2025'!$P$5:$P$15,MATCH(B26,'DS2025'!$P$5:$P$15,1)+1)),
IF($C$4=Database!$A$8,
_xlfn.FORECAST.LINEAR(B26,
INDEX('DS2025'!$T$5:$T$15,MATCH(B26,'DS2025'!$S$5:$S$15,1)):
INDEX('DS2025'!$T$5:$T$15,MATCH(B26,'DS2025'!$S$5:$S$15,1)+1),
INDEX('DS2025'!$S$5:$S$15,MATCH(B26,'DS2025'!$S$5:$S$15,1)):
INDEX('DS2025'!$S$5:$S$15,MATCH(B26,'DS2025'!$S$5:$S$15,1)+1)),
IF($C$4=Database!$A$9,
_xlfn.FORECAST.LINEAR(B26,
INDEX('DS2025'!$W$5:$W$15,MATCH(B26,'DS2025'!$V$5:$V$15,1)):
INDEX('DS2025'!$W$5:$W$15,MATCH(B26,'DS2025'!$V$5:$V$15,1)+1),
INDEX('DS2025'!$V$5:$V$15,MATCH(B26,'DS2025'!$V$5:$V$15,1)):
INDEX('DS2025'!$V$5:$V$15,MATCH(B26,'DS2025'!$V$5:$V$15,1)+1)),
IF($C$4=Database!$A$10,
_xlfn.FORECAST.LINEAR(B26,
INDEX('DS2025'!$Z$5:$Z$15,MATCH(B26,'DS2025'!$Y$5:$Y$15,1)):
INDEX('DS2025'!$Z$5:$Z$15,MATCH(B26,'DS2025'!$Y$5:$Y$15,1)+1),
INDEX('DS2025'!$Y$5:$Y$15,MATCH(B26,'DS2025'!$Y$5:$Y$15,1)):
INDEX('DS2025'!$Y$5:$Y$15,MATCH(B26,'DS2025'!$Y$5:$Y$15,1)+1)),
IF($C$4=Database!$A$11,
_xlfn.FORECAST.LINEAR(
B26,
INDEX('DS2025'!$B$21:$B$35,MATCH(B26,'DS2025'!$A$21:$A$35,1)):
INDEX('DS2025'!$B$21:$B$35,MATCH(B26,'DS2025'!$A$21:$A$35,1)+1),
INDEX('DS2025'!$A$21:$A$35,MATCH(B26,'DS2025'!$A$21:$A$35,1)):
INDEX('DS2025'!$A$21:$A$35,MATCH(B26,'DS2025'!$A$21:$A$35,1)+1)),
IF($C$4=Database!$A$12,
_xlfn.FORECAST.LINEAR(
B26,
INDEX('DS2025'!$E$21:$E$35,MATCH(B26,'DS2025'!$D$21:$D$35,1)):
INDEX('DS2025'!$E$21:$E$35,MATCH(B26,'DS2025'!$D$21:$D$35,1)+1),
INDEX('DS2025'!$D$21:$D$35,MATCH(B26,'DS2025'!$D$21:$D$35,1)):
INDEX('DS2025'!$D$21:$D$35,MATCH(B26,'DS2025'!$D$21:$D$35,1)+1)),
IF($C$4=Database!$A$13,
_xlfn.FORECAST.LINEAR(
B26,
INDEX('DS2025'!$H$21:$H$35,MATCH(B26,'DS2025'!$G$21:$G$35,1)):
INDEX('DS2025'!$H$21:$H$35,MATCH(B26,'DS2025'!$G$21:$G$35,1)+1),
INDEX('DS2025'!$G$21:$G$35,MATCH(B26,'DS2025'!$G$21:$G$35,1)):
INDEX('DS2025'!$G$21:$G$35,MATCH(B26,'DS2025'!$G$21:$G$35,1)+1)),
IF($C$4=Database!$A$14,
_xlfn.FORECAST.LINEAR(
B26,
INDEX('DS2025'!$K$21:$K$35,MATCH(B26,'DS2025'!$J$21:$J$35,1)):
INDEX('DS2025'!$K$21:$K$35,MATCH(B26,'DS2025'!$J$21:$J$35,1)+1),
INDEX('DS2025'!$J$21:$J$35,MATCH(B26,'DS2025'!$J$21:$J$35,1)):
INDEX('DS2025'!$J$21:$J$35,MATCH(B26,'DS2025'!$J$21:$J$35,1)+1)),
IF($C$4=Database!$A$15,
_xlfn.FORECAST.LINEAR(
B26,
INDEX('DS2025'!$N$21:$N$35,MATCH(B26,'DS2025'!$M$21:$M$35,1)):
INDEX('DS2025'!$N$21:$N$35,MATCH(B26,'DS2025'!$M$21:$M$35,1)+1),
INDEX('DS2025'!$M$21:$M$35,MATCH(B26,'DS2025'!$M$21:$M$35,1)):
INDEX('DS2025'!$M$21:$M$35,MATCH(B26,'DS2025'!$M$21:$M$35,1)+1)),
IF($C$4=Database!$A$16,
_xlfn.FORECAST.LINEAR(
B26,
INDEX('DS2025'!$Q$21:$Q$35,MATCH(B26,'DS2025'!$P$21:$P$35,1)):
INDEX('DS2025'!$Q$21:$Q$35,MATCH(B26,'DS2025'!$P$21:$P$35,1)+1),
INDEX('DS2025'!$P$21:$P$35,MATCH(B26,'DS2025'!$P$21:$P$35,1)):
INDEX('DS2025'!$P$21:$P$35,MATCH(B26,'DS2025'!$P$21:$P$35,1)+1)),
IF($C$4=Database!$A$17,
_xlfn.FORECAST.LINEAR(
B26,
INDEX('DS2025'!$T$21:$T$35,MATCH(B26,'DS2025'!$S$21:$S$35,1)):
INDEX('DS2025'!$T$21:$T$35,MATCH(B26,'DS2025'!$S$21:$S$35,1)+1),
INDEX('DS2025'!$S$21:$S$35,MATCH(B26,'DS2025'!$S$21:$S$35,1)):
INDEX('DS2025'!$S$21:$S$35,MATCH(B26,'DS2025'!$S$21:$S$35,1)+1)),
IF($C$4=Database!$A$18,
_xlfn.FORECAST.LINEAR(
B26,
INDEX('DS2025'!$W$21:$W$35,MATCH(B26,'DS2025'!$V$21:$V$35,1)):
INDEX('DS2025'!$W$21:$W$35,MATCH(B26,'DS2025'!$V$21:$V$35,1)+1),
INDEX('DS2025'!$V$21:$V$35,MATCH(B26,'DS2025'!$V$21:$V$35,1)):
INDEX('DS2025'!$V$21:$V$35,MATCH(B26,'DS2025'!$V$21:$V$35,1)+1)),
IF($C$4=Database!$A$19,
_xlfn.FORECAST.LINEAR(
B26,
INDEX('DS2025'!$Z$21:$Z$35,MATCH(B26,'DS2025'!$Y$21:$Y$35,1)):
INDEX('DS2025'!$Z$21:$Z$35,MATCH(B26,'DS2025'!$Y$21:$Y$35,1)+1),
INDEX('DS2025'!$Y$21:$Y$35,MATCH(B26,'DS2025'!$Y$21:$Y$35,1)):
INDEX('DS2025'!$Y$21:$Y$35,MATCH(B26,'DS2025'!$Y$21:$Y$35,1)+1)),
IF($C$4=Database!$A$20,
_xlfn.FORECAST.LINEAR(
B26,
INDEX('DS2025'!$AC$21:$AC$35,MATCH(B26,'DS2025'!$AB$21:$AB$35,1)):
INDEX('DS2025'!$AC$21:$AC$35,MATCH(B26,'DS2025'!$AB$21:$AB$35,1)+1),
INDEX('DS2025'!$AB$21:$AB$35,MATCH(B26,'DS2025'!$AB$21:$AB$35,1)):
INDEX('DS2025'!$AB$21:$AB$35,MATCH(B26,'DS2025'!$AB$21:$AB$35,1)+1))
)))))))))))))))))))</f>
        <v>-0.36132309538092378</v>
      </c>
      <c r="D26" s="98">
        <f t="shared" si="0"/>
        <v>119.36167690461907</v>
      </c>
      <c r="E26" s="98">
        <f>'Data 110 C'!C27</f>
        <v>121.084</v>
      </c>
      <c r="F26" s="98">
        <f>IF($F$4=Database!$A$2,
_xlfn.FORECAST.LINEAR(E26,
INDEX('DS2025'!$B$5:$B$15,MATCH(E26,'DS2025'!$A$5:$A$15,1)):
INDEX('DS2025'!$B$5:$B$15,MATCH(E26,'DS2025'!$A$5:$A$15,1)+1),
INDEX('DS2025'!$A$5:$A$15,MATCH(E26,'DS2025'!$A$5:$A$15,1)):
INDEX('DS2025'!$A$5:$A$15,MATCH(E26,'DS2025'!$A$5:$A$15,1)+1)),
IF($F$4=Database!$A$3,
_xlfn.FORECAST.LINEAR(E26,
INDEX('DS2025'!$E$5:$E$15,MATCH(E26,'DS2025'!$D$5:$D$15,1)):
INDEX('DS2025'!$E$5:$E$15,MATCH(E26,'DS2025'!$D$5:$D$15,1)+1),
INDEX('DS2025'!$D$5:$D$15,MATCH(E26,'DS2025'!$D$5:$D$15,1)):
INDEX('DS2025'!$D$5:$D$15,MATCH(E26,'DS2025'!$D$5:$D$15,1)+1)),
IF($F$4=Database!$A$4,
_xlfn.FORECAST.LINEAR(E26,
INDEX('DS2025'!$H$5:$H$15,MATCH(E26,'DS2025'!$G$5:$G$15,1)):
INDEX('DS2025'!$H$5:$H$15,MATCH(E26,'DS2025'!$G$5:$G$15,1)+1),
INDEX('DS2025'!$G$5:$G$15,MATCH(E26,'DS2025'!$G$5:$G$15,1)):
INDEX('DS2025'!$G$5:$G$15,MATCH(E26,'DS2025'!$G$5:$G$15,1)+1)),
IF($F$4=Database!$A$5,
_xlfn.FORECAST.LINEAR(E26,
INDEX('DS2025'!$K$5:$K$15,MATCH(E26,'DS2025'!$J$5:$J$15,1)):
INDEX('DS2025'!$K$5:$K$15,MATCH(E26,'DS2025'!$J$5:$J$15,1)+1),
INDEX('DS2025'!$J$5:$J$15,MATCH(E26,'DS2025'!$J$5:$J$15,1)):
INDEX('DS2025'!$J$5:$J$15,MATCH(E26,'DS2025'!$J$5:$J$15,1)+1)),
IF($F$4=Database!$A$6,
_xlfn.FORECAST.LINEAR(E26,
INDEX('DS2025'!$N$5:$N$15,MATCH(E26,'DS2025'!$M$5:$M$15,1)):
INDEX('DS2025'!$N$5:$N$15,MATCH(E26,'DS2025'!$M$5:$M$15,1)+1),
INDEX('DS2025'!$M$5:$M$15,MATCH(E26,'DS2025'!$M$5:$M$15,1)):
INDEX('DS2025'!$M$5:$M$15,MATCH(E26,'DS2025'!$M$5:$M$15,1)+1)),
IF($F$4=Database!$A$7,
_xlfn.FORECAST.LINEAR(E26,
INDEX('DS2025'!$Q$5:$Q$15,MATCH(E26,'DS2025'!$P$5:$P$15,1)):
INDEX('DS2025'!$Q$5:$Q$15,MATCH(E26,'DS2025'!$P$5:$P$15,1)+1),
INDEX('DS2025'!$P$5:$P$15,MATCH(E26,'DS2025'!$P$5:$P$15,1)):
INDEX('DS2025'!$P$5:$P$15,MATCH(E26,'DS2025'!$P$5:$P$15,1)+1)),
IF($F$4=Database!$A$8,
_xlfn.FORECAST.LINEAR(E26,
INDEX('DS2025'!$T$5:$T$15,MATCH(E26,'DS2025'!$S$5:$S$15,1)):
INDEX('DS2025'!$T$5:$T$15,MATCH(E26,'DS2025'!$S$5:$S$15,1)+1),
INDEX('DS2025'!$S$5:$S$15,MATCH(E26,'DS2025'!$S$5:$S$15,1)):
INDEX('DS2025'!$S$5:$S$15,MATCH(E26,'DS2025'!$S$5:$S$15,1)+1)),
IF($F$4=Database!$A$9,
_xlfn.FORECAST.LINEAR(E26,
INDEX('DS2025'!$W$5:$W$15,MATCH(E26,'DS2025'!$V$5:$V$15,1)):
INDEX('DS2025'!$W$5:$W$15,MATCH(E26,'DS2025'!$V$5:$V$15,1)+1),
INDEX('DS2025'!$V$5:$V$15,MATCH(E26,'DS2025'!$V$5:$V$15,1)):
INDEX('DS2025'!$V$5:$V$15,MATCH(E26,'DS2025'!$V$5:$V$15,1)+1)),
IF($F$4=Database!$A$10,
_xlfn.FORECAST.LINEAR(E26,
INDEX('DS2025'!$Z$5:$Z$15,MATCH(E26,'DS2025'!$Y$5:$Y$15,1)):
INDEX('DS2025'!$Z$5:$Z$15,MATCH(E26,'DS2025'!$Y$5:$Y$15,1)+1),
INDEX('DS2025'!$Y$5:$Y$15,MATCH(E26,'DS2025'!$Y$5:$Y$15,1)):
INDEX('DS2025'!$Y$5:$Y$15,MATCH(E26,'DS2025'!$Y$5:$Y$15,1)+1)),
IF($F$4=Database!$A$11,
_xlfn.FORECAST.LINEAR(
E26,
INDEX('DS2025'!$B$21:$B$35,MATCH(E26,'DS2025'!$A$21:$A$35,1)):
INDEX('DS2025'!$B$21:$B$35,MATCH(E26,'DS2025'!$A$21:$A$35,1)+1),
INDEX('DS2025'!$A$21:$A$35,MATCH(E26,'DS2025'!$A$21:$A$35,1)):
INDEX('DS2025'!$A$21:$A$35,MATCH(E26,'DS2025'!$A$21:$A$35,1)+1)),
IF($F$4=Database!$A$12,
_xlfn.FORECAST.LINEAR(
E26,
INDEX('DS2025'!$E$21:$E$35,MATCH(E26,'DS2025'!$D$21:$D$35,1)):
INDEX('DS2025'!$E$21:$E$35,MATCH(E26,'DS2025'!$D$21:$D$35,1)+1),
INDEX('DS2025'!$D$21:$D$35,MATCH(E26,'DS2025'!$D$21:$D$35,1)):
INDEX('DS2025'!$D$21:$D$35,MATCH(E26,'DS2025'!$D$21:$D$35,1)+1)),
IF($F$4=Database!$A$13,
_xlfn.FORECAST.LINEAR(
E26,
INDEX('DS2025'!$H$21:$H$35,MATCH(E26,'DS2025'!$G$21:$G$35,1)):
INDEX('DS2025'!$H$21:$H$35,MATCH(E26,'DS2025'!$G$21:$G$35,1)+1),
INDEX('DS2025'!$G$21:$G$35,MATCH(E26,'DS2025'!$G$21:$G$35,1)):
INDEX('DS2025'!$G$21:$G$35,MATCH(E26,'DS2025'!$G$21:$G$35,1)+1)),
IF($F$4=Database!$A$14,
_xlfn.FORECAST.LINEAR(
E26,
INDEX('DS2025'!$K$21:$K$35,MATCH(E26,'DS2025'!$J$21:$J$35,1)):
INDEX('DS2025'!$K$21:$K$35,MATCH(E26,'DS2025'!$J$21:$J$35,1)+1),
INDEX('DS2025'!$J$21:$J$35,MATCH(E26,'DS2025'!$J$21:$J$35,1)):
INDEX('DS2025'!$J$21:$J$35,MATCH(E26,'DS2025'!$J$21:$J$35,1)+1)),
IF($F$4=Database!$A$15,
_xlfn.FORECAST.LINEAR(
E26,
INDEX('DS2025'!$N$21:$N$35,MATCH(E26,'DS2025'!$M$21:$M$35,1)):
INDEX('DS2025'!$N$21:$N$35,MATCH(E26,'DS2025'!$M$21:$M$35,1)+1),
INDEX('DS2025'!$M$21:$M$35,MATCH(E26,'DS2025'!$M$21:$M$35,1)):
INDEX('DS2025'!$M$21:$M$35,MATCH(E26,'DS2025'!$M$21:$M$35,1)+1)),
IF($F$4=Database!$A$16,
_xlfn.FORECAST.LINEAR(
E26,
INDEX('DS2025'!$Q$21:$Q$35,MATCH(E26,'DS2025'!$P$21:$P$35,1)):
INDEX('DS2025'!$Q$21:$Q$35,MATCH(E26,'DS2025'!$P$21:$P$35,1)+1),
INDEX('DS2025'!$P$21:$P$35,MATCH(E26,'DS2025'!$P$21:$P$35,1)):
INDEX('DS2025'!$P$21:$P$35,MATCH(E26,'DS2025'!$P$21:$P$35,1)+1)),
IF($F$4=Database!$A$17,
_xlfn.FORECAST.LINEAR(
E26,
INDEX('DS2025'!$T$21:$T$35,MATCH(E26,'DS2025'!$S$21:$S$35,1)):
INDEX('DS2025'!$T$21:$T$35,MATCH(E26,'DS2025'!$S$21:$S$35,1)+1),
INDEX('DS2025'!$S$21:$S$35,MATCH(E26,'DS2025'!$S$21:$S$35,1)):
INDEX('DS2025'!$S$21:$S$35,MATCH(E26,'DS2025'!$S$21:$S$35,1)+1)),
IF($F$4=Database!$A$18,
_xlfn.FORECAST.LINEAR(
E26,
INDEX('DS2025'!$W$21:$W$35,MATCH(E26,'DS2025'!$V$21:$V$35,1)):
INDEX('DS2025'!$W$21:$W$35,MATCH(E26,'DS2025'!$V$21:$V$35,1)+1),
INDEX('DS2025'!$V$21:$V$35,MATCH(E26,'DS2025'!$V$21:$V$35,1)):
INDEX('DS2025'!$V$21:$V$35,MATCH(E26,'DS2025'!$V$21:$V$35,1)+1)),
IF($F$4=Database!$A$19,
_xlfn.FORECAST.LINEAR(
E26,
INDEX('DS2025'!$Z$21:$Z$35,MATCH(E26,'DS2025'!$Y$21:$Y$35,1)):
INDEX('DS2025'!$Z$21:$Z$35,MATCH(E26,'DS2025'!$Y$21:$Y$35,1)+1),
INDEX('DS2025'!$Y$21:$Y$35,MATCH(E26,'DS2025'!$Y$21:$Y$35,1)):
INDEX('DS2025'!$Y$21:$Y$35,MATCH(E26,'DS2025'!$Y$21:$Y$35,1)+1)),
IF($F$4=Database!$A$20,
_xlfn.FORECAST.LINEAR(
E26,
INDEX('DS2025'!$AC$21:$AC$35,MATCH(E26,'DS2025'!$AB$21:$AB$35,1)):
INDEX('DS2025'!$AC$21:$AC$35,MATCH(E26,'DS2025'!$AB$21:$AB$35,1)+1),
INDEX('DS2025'!$AB$21:$AB$35,MATCH(E26,'DS2025'!$AB$21:$AB$35,1)):
INDEX('DS2025'!$AB$21:$AB$35,MATCH(E26,'DS2025'!$AB$21:$AB$35,1)+1))
)))))))))))))))))))</f>
        <v>-0.36148638272345529</v>
      </c>
      <c r="G26" s="98">
        <f t="shared" si="1"/>
        <v>120.72251361727655</v>
      </c>
      <c r="H26" s="98">
        <f>'Data 110 C'!D27</f>
        <v>119.405</v>
      </c>
      <c r="I26" s="98">
        <f>IF($I$4=Database!$A$2,
_xlfn.FORECAST.LINEAR(H26,
INDEX('DS2025'!$B$5:$B$15,MATCH(H26,'DS2025'!$A$5:$A$15,1)):
INDEX('DS2025'!$B$5:$B$15,MATCH(H26,'DS2025'!$A$5:$A$15,1)+1),
INDEX('DS2025'!$A$5:$A$15,MATCH(H26,'DS2025'!$A$5:$A$15,1)):
INDEX('DS2025'!$A$5:$A$15,MATCH(H26,'DS2025'!$A$5:$A$15,1)+1)),
IF($I$4=Database!$A$3,
_xlfn.FORECAST.LINEAR(H26,
INDEX('DS2025'!$E$5:$E$15,MATCH(H26,'DS2025'!$D$5:$D$15,1)):
INDEX('DS2025'!$E$5:$E$15,MATCH(H26,'DS2025'!$D$5:$D$15,1)+1),
INDEX('DS2025'!$D$5:$D$15,MATCH(H26,'DS2025'!$D$5:$D$15,1)):
INDEX('DS2025'!$D$5:$D$15,MATCH(H26,'DS2025'!$D$5:$D$15,1)+1)),
IF($I$4=Database!$A$4,
_xlfn.FORECAST.LINEAR(H26,
INDEX('DS2025'!$H$5:$H$15,MATCH(H26,'DS2025'!$G$5:$G$15,1)):
INDEX('DS2025'!$H$5:$H$15,MATCH(H26,'DS2025'!$G$5:$G$15,1)+1),
INDEX('DS2025'!$G$5:$G$15,MATCH(H26,'DS2025'!$G$5:$G$15,1)):
INDEX('DS2025'!$G$5:$G$15,MATCH(H26,'DS2025'!$G$5:$G$15,1)+1)),
IF($I$4=Database!$A$5,
_xlfn.FORECAST.LINEAR(H26,
INDEX('DS2025'!$K$5:$K$15,MATCH(H26,'DS2025'!$J$5:$J$15,1)):
INDEX('DS2025'!$K$5:$K$15,MATCH(H26,'DS2025'!$J$5:$J$15,1)+1),
INDEX('DS2025'!$J$5:$J$15,MATCH(H26,'DS2025'!$J$5:$J$15,1)):
INDEX('DS2025'!$J$5:$J$15,MATCH(H26,'DS2025'!$J$5:$J$15,1)+1)),
IF($I$4=Database!$A$6,
_xlfn.FORECAST.LINEAR(H26,
INDEX('DS2025'!$N$5:$N$15,MATCH(H26,'DS2025'!$M$5:$M$15,1)):
INDEX('DS2025'!$N$5:$N$15,MATCH(H26,'DS2025'!$M$5:$M$15,1)+1),
INDEX('DS2025'!$M$5:$M$15,MATCH(H26,'DS2025'!$M$5:$M$15,1)):
INDEX('DS2025'!$M$5:$M$15,MATCH(H26,'DS2025'!$M$5:$M$15,1)+1)),
IF($I$4=Database!$A$7,
_xlfn.FORECAST.LINEAR(H26,
INDEX('DS2025'!$Q$5:$Q$15,MATCH(H26,'DS2025'!$P$5:$P$15,1)):
INDEX('DS2025'!$Q$5:$Q$15,MATCH(H26,'DS2025'!$P$5:$P$15,1)+1),
INDEX('DS2025'!$P$5:$P$15,MATCH(H26,'DS2025'!$P$5:$P$15,1)):
INDEX('DS2025'!$P$5:$P$15,MATCH(H26,'DS2025'!$P$5:$P$15,1)+1)),
IF($I$4=Database!$A$8,
_xlfn.FORECAST.LINEAR(H26,
INDEX('DS2025'!$T$5:$T$15,MATCH(H26,'DS2025'!$S$5:$S$15,1)):
INDEX('DS2025'!$T$5:$T$15,MATCH(H26,'DS2025'!$S$5:$S$15,1)+1),
INDEX('DS2025'!$S$5:$S$15,MATCH(H26,'DS2025'!$S$5:$S$15,1)):
INDEX('DS2025'!$S$5:$S$15,MATCH(H26,'DS2025'!$S$5:$S$15,1)+1)),
IF($I$4=Database!$A$9,
_xlfn.FORECAST.LINEAR(H26,
INDEX('DS2025'!$W$5:$W$15,MATCH(H26,'DS2025'!$V$5:$V$15,1)):
INDEX('DS2025'!$W$5:$W$15,MATCH(H26,'DS2025'!$V$5:$V$15,1)+1),
INDEX('DS2025'!$V$5:$V$15,MATCH(H26,'DS2025'!$V$5:$V$15,1)):
INDEX('DS2025'!$V$5:$V$15,MATCH(H26,'DS2025'!$V$5:$V$15,1)+1)),
IF($I$4=Database!$A$10,
_xlfn.FORECAST.LINEAR(H26,
INDEX('DS2025'!$Z$5:$Z$15,MATCH(H26,'DS2025'!$Y$5:$Y$15,1)):
INDEX('DS2025'!$Z$5:$Z$15,MATCH(H26,'DS2025'!$Y$5:$Y$15,1)+1),
INDEX('DS2025'!$Y$5:$Y$15,MATCH(H26,'DS2025'!$Y$5:$Y$15,1)):
INDEX('DS2025'!$Y$5:$Y$15,MATCH(H26,'DS2025'!$Y$5:$Y$15,1)+1)),
IF($I$4=Database!$A$11,
_xlfn.FORECAST.LINEAR(
H26,
INDEX('DS2025'!$B$21:$B$35,MATCH(H26,'DS2025'!$A$21:$A$35,1)):
INDEX('DS2025'!$B$21:$B$35,MATCH(H26,'DS2025'!$A$21:$A$35,1)+1),
INDEX('DS2025'!$A$21:$A$35,MATCH(H26,'DS2025'!$A$21:$A$35,1)):
INDEX('DS2025'!$A$21:$A$35,MATCH(H26,'DS2025'!$A$21:$A$35,1)+1)),
IF($I$4=Database!$A$12,
_xlfn.FORECAST.LINEAR(
H26,
INDEX('DS2025'!$E$21:$E$35,MATCH(H26,'DS2025'!$D$21:$D$35,1)):
INDEX('DS2025'!$E$21:$E$35,MATCH(H26,'DS2025'!$D$21:$D$35,1)+1),
INDEX('DS2025'!$D$21:$D$35,MATCH(H26,'DS2025'!$D$21:$D$35,1)):
INDEX('DS2025'!$D$21:$D$35,MATCH(H26,'DS2025'!$D$21:$D$35,1)+1)),
IF($I$4=Database!$A$13,
_xlfn.FORECAST.LINEAR(
H26,
INDEX('DS2025'!$H$21:$H$35,MATCH(H26,'DS2025'!$G$21:$G$35,1)):
INDEX('DS2025'!$H$21:$H$35,MATCH(H26,'DS2025'!$G$21:$G$35,1)+1),
INDEX('DS2025'!$G$21:$G$35,MATCH(H26,'DS2025'!$G$21:$G$35,1)):
INDEX('DS2025'!$G$21:$G$35,MATCH(H26,'DS2025'!$G$21:$G$35,1)+1)),
IF($I$4=Database!$A$14,
_xlfn.FORECAST.LINEAR(
H26,
INDEX('DS2025'!$K$21:$K$35,MATCH(H26,'DS2025'!$J$21:$J$35,1)):
INDEX('DS2025'!$K$21:$K$35,MATCH(H26,'DS2025'!$J$21:$J$35,1)+1),
INDEX('DS2025'!$J$21:$J$35,MATCH(H26,'DS2025'!$J$21:$J$35,1)):
INDEX('DS2025'!$J$21:$J$35,MATCH(H26,'DS2025'!$J$21:$J$35,1)+1)),
IF($I$4=Database!$A$15,
_xlfn.FORECAST.LINEAR(
H26,
INDEX('DS2025'!$N$21:$N$35,MATCH(H26,'DS2025'!$M$21:$M$35,1)):
INDEX('DS2025'!$N$21:$N$35,MATCH(H26,'DS2025'!$M$21:$M$35,1)+1),
INDEX('DS2025'!$M$21:$M$35,MATCH(H26,'DS2025'!$M$21:$M$35,1)):
INDEX('DS2025'!$M$21:$M$35,MATCH(H26,'DS2025'!$M$21:$M$35,1)+1)),
IF($I$4=Database!$A$16,
_xlfn.FORECAST.LINEAR(
H26,
INDEX('DS2025'!$Q$21:$Q$35,MATCH(H26,'DS2025'!$P$21:$P$35,1)):
INDEX('DS2025'!$Q$21:$Q$35,MATCH(H26,'DS2025'!$P$21:$P$35,1)+1),
INDEX('DS2025'!$P$21:$P$35,MATCH(H26,'DS2025'!$P$21:$P$35,1)):
INDEX('DS2025'!$P$21:$P$35,MATCH(H26,'DS2025'!$P$21:$P$35,1)+1)),
IF($I$4=Database!$A$17,
_xlfn.FORECAST.LINEAR(
H26,
INDEX('DS2025'!$T$21:$T$35,MATCH(H26,'DS2025'!$S$21:$S$35,1)):
INDEX('DS2025'!$T$21:$T$35,MATCH(H26,'DS2025'!$S$21:$S$35,1)+1),
INDEX('DS2025'!$S$21:$S$35,MATCH(H26,'DS2025'!$S$21:$S$35,1)):
INDEX('DS2025'!$S$21:$S$35,MATCH(H26,'DS2025'!$S$21:$S$35,1)+1)),
IF($I$4=Database!$A$18,
_xlfn.FORECAST.LINEAR(
H26,
INDEX('DS2025'!$W$21:$W$35,MATCH(H26,'DS2025'!$V$21:$V$35,1)):
INDEX('DS2025'!$W$21:$W$35,MATCH(H26,'DS2025'!$V$21:$V$35,1)+1),
INDEX('DS2025'!$V$21:$V$35,MATCH(H26,'DS2025'!$V$21:$V$35,1)):
INDEX('DS2025'!$V$21:$V$35,MATCH(H26,'DS2025'!$V$21:$V$35,1)+1)),
IF($I$4=Database!$A$19,
_xlfn.FORECAST.LINEAR(
H26,
INDEX('DS2025'!$Z$21:$Z$35,MATCH(H26,'DS2025'!$Y$21:$Y$35,1)):
INDEX('DS2025'!$Z$21:$Z$35,MATCH(H26,'DS2025'!$Y$21:$Y$35,1)+1),
INDEX('DS2025'!$Y$21:$Y$35,MATCH(H26,'DS2025'!$Y$21:$Y$35,1)):
INDEX('DS2025'!$Y$21:$Y$35,MATCH(H26,'DS2025'!$Y$21:$Y$35,1)+1)),
IF($I$4=Database!$A$20,
_xlfn.FORECAST.LINEAR(
H26,
INDEX('DS2025'!$AC$21:$AC$35,MATCH(H26,'DS2025'!$AB$21:$AB$35,1)):
INDEX('DS2025'!$AC$21:$AC$35,MATCH(H26,'DS2025'!$AB$21:$AB$35,1)+1),
INDEX('DS2025'!$AB$21:$AB$35,MATCH(H26,'DS2025'!$AB$21:$AB$35,1)):
INDEX('DS2025'!$AB$21:$AB$35,MATCH(H26,'DS2025'!$AB$21:$AB$35,1)+1))
)))))))))))))))))))</f>
        <v>-0.26182816800287184</v>
      </c>
      <c r="J26" s="98">
        <f t="shared" si="2"/>
        <v>119.14317183199712</v>
      </c>
      <c r="K26" s="98">
        <f>'Data 110 C'!E27</f>
        <v>119.919</v>
      </c>
      <c r="L26" s="98">
        <f>IF($L$4=Database!$A$2,
_xlfn.FORECAST.LINEAR(K26,
INDEX('DS2025'!$B$5:$B$15,MATCH(K26,'DS2025'!$A$5:$A$15,1)):
INDEX('DS2025'!$B$5:$B$15,MATCH(K26,'DS2025'!$A$5:$A$15,1)+1),
INDEX('DS2025'!$A$5:$A$15,MATCH(K26,'DS2025'!$A$5:$A$15,1)):
INDEX('DS2025'!$A$5:$A$15,MATCH(K26,'DS2025'!$A$5:$A$15,1)+1)),
IF($L$4=Database!$A$3,
_xlfn.FORECAST.LINEAR(K26,
INDEX('DS2025'!$E$5:$E$15,MATCH(K26,'DS2025'!$D$5:$D$15,1)):
INDEX('DS2025'!$E$5:$E$15,MATCH(K26,'DS2025'!$D$5:$D$15,1)+1),
INDEX('DS2025'!$D$5:$D$15,MATCH(K26,'DS2025'!$D$5:$D$15,1)):
INDEX('DS2025'!$D$5:$D$15,MATCH(K26,'DS2025'!$D$5:$D$15,1)+1)),
IF($L$4=Database!$A$4,
_xlfn.FORECAST.LINEAR(K26,
INDEX('DS2025'!$H$5:$H$15,MATCH(K26,'DS2025'!$G$5:$G$15,1)):
INDEX('DS2025'!$H$5:$H$15,MATCH(K26,'DS2025'!$G$5:$G$15,1)+1),
INDEX('DS2025'!$G$5:$G$15,MATCH(K26,'DS2025'!$G$5:$G$15,1)):
INDEX('DS2025'!$G$5:$G$15,MATCH(K26,'DS2025'!$G$5:$G$15,1)+1)),
IF($L$4=Database!$A$5,
_xlfn.FORECAST.LINEAR(K26,
INDEX('DS2025'!$K$5:$K$15,MATCH(K26,'DS2025'!$J$5:$J$15,1)):
INDEX('DS2025'!$K$5:$K$15,MATCH(K26,'DS2025'!$J$5:$J$15,1)+1),
INDEX('DS2025'!$J$5:$J$15,MATCH(K26,'DS2025'!$J$5:$J$15,1)):
INDEX('DS2025'!$J$5:$J$15,MATCH(K26,'DS2025'!$J$5:$J$15,1)+1)),
IF($L$4=Database!$A$6,
_xlfn.FORECAST.LINEAR(K26,
INDEX('DS2025'!$N$5:$N$15,MATCH(K26,'DS2025'!$M$5:$M$15,1)):
INDEX('DS2025'!$N$5:$N$15,MATCH(K26,'DS2025'!$M$5:$M$15,1)+1),
INDEX('DS2025'!$M$5:$M$15,MATCH(K26,'DS2025'!$M$5:$M$15,1)):
INDEX('DS2025'!$M$5:$M$15,MATCH(K26,'DS2025'!$M$5:$M$15,1)+1)),
IF($L$4=Database!$A$7,
_xlfn.FORECAST.LINEAR(K26,
INDEX('DS2025'!$Q$5:$Q$15,MATCH(K26,'DS2025'!$P$5:$P$15,1)):
INDEX('DS2025'!$Q$5:$Q$15,MATCH(K26,'DS2025'!$P$5:$P$15,1)+1),
INDEX('DS2025'!$P$5:$P$15,MATCH(K26,'DS2025'!$P$5:$P$15,1)):
INDEX('DS2025'!$P$5:$P$15,MATCH(K26,'DS2025'!$P$5:$P$15,1)+1)),
IF($L$4=Database!$A$8,
_xlfn.FORECAST.LINEAR(K26,
INDEX('DS2025'!$T$5:$T$15,MATCH(K26,'DS2025'!$S$5:$S$15,1)):
INDEX('DS2025'!$T$5:$T$15,MATCH(K26,'DS2025'!$S$5:$S$15,1)+1),
INDEX('DS2025'!$S$5:$S$15,MATCH(K26,'DS2025'!$S$5:$S$15,1)):
INDEX('DS2025'!$S$5:$S$15,MATCH(K26,'DS2025'!$S$5:$S$15,1)+1)),
IF($L$4=Database!$A$9,
_xlfn.FORECAST.LINEAR(K26,
INDEX('DS2025'!$W$5:$W$15,MATCH(K26,'DS2025'!$V$5:$V$15,1)):
INDEX('DS2025'!$W$5:$W$15,MATCH(K26,'DS2025'!$V$5:$V$15,1)+1),
INDEX('DS2025'!$V$5:$V$15,MATCH(K26,'DS2025'!$V$5:$V$15,1)):
INDEX('DS2025'!$V$5:$V$15,MATCH(K26,'DS2025'!$V$5:$V$15,1)+1)),
IF($L$4=Database!$A$10,
_xlfn.FORECAST.LINEAR(K26,
INDEX('DS2025'!$Z$5:$Z$15,MATCH(K26,'DS2025'!$Y$5:$Y$15,1)):
INDEX('DS2025'!$Z$5:$Z$15,MATCH(K26,'DS2025'!$Y$5:$Y$15,1)+1),
INDEX('DS2025'!$Y$5:$Y$15,MATCH(K26,'DS2025'!$Y$5:$Y$15,1)):
INDEX('DS2025'!$Y$5:$Y$15,MATCH(K26,'DS2025'!$Y$5:$Y$15,1)+1)),
IF($L$4=Database!$A$11,
_xlfn.FORECAST.LINEAR(
K26,
INDEX('DS2025'!$B$21:$B$35,MATCH(K26,'DS2025'!$A$21:$A$35,1)):
INDEX('DS2025'!$B$21:$B$35,MATCH(K26,'DS2025'!$A$21:$A$35,1)+1),
INDEX('DS2025'!$A$21:$A$35,MATCH(K26,'DS2025'!$A$21:$A$35,1)):
INDEX('DS2025'!$A$21:$A$35,MATCH(K26,'DS2025'!$A$21:$A$35,1)+1)),
IF($L$4=Database!$A$12,
_xlfn.FORECAST.LINEAR(
K26,
INDEX('DS2025'!$E$21:$E$35,MATCH(K26,'DS2025'!$D$21:$D$35,1)):
INDEX('DS2025'!$E$21:$E$35,MATCH(K26,'DS2025'!$D$21:$D$35,1)+1),
INDEX('DS2025'!$D$21:$D$35,MATCH(K26,'DS2025'!$D$21:$D$35,1)):
INDEX('DS2025'!$D$21:$D$35,MATCH(K26,'DS2025'!$D$21:$D$35,1)+1)),
IF($L$4=Database!$A$13,
_xlfn.FORECAST.LINEAR(
K26,
INDEX('DS2025'!$H$21:$H$35,MATCH(K26,'DS2025'!$G$21:$G$35,1)):
INDEX('DS2025'!$H$21:$H$35,MATCH(K26,'DS2025'!$G$21:$G$35,1)+1),
INDEX('DS2025'!$G$21:$G$35,MATCH(K26,'DS2025'!$G$21:$G$35,1)):
INDEX('DS2025'!$G$21:$G$35,MATCH(K26,'DS2025'!$G$21:$G$35,1)+1)),
IF($L$4=Database!$A$14,
_xlfn.FORECAST.LINEAR(
K26,
INDEX('DS2025'!$K$21:$K$35,MATCH(K26,'DS2025'!$J$21:$J$35,1)):
INDEX('DS2025'!$K$21:$K$35,MATCH(K26,'DS2025'!$J$21:$J$35,1)+1),
INDEX('DS2025'!$J$21:$J$35,MATCH(K26,'DS2025'!$J$21:$J$35,1)):
INDEX('DS2025'!$J$21:$J$35,MATCH(K26,'DS2025'!$J$21:$J$35,1)+1)),
IF($L$4=Database!$A$15,
_xlfn.FORECAST.LINEAR(
K26,
INDEX('DS2025'!$N$21:$N$35,MATCH(K26,'DS2025'!$M$21:$M$35,1)):
INDEX('DS2025'!$N$21:$N$35,MATCH(K26,'DS2025'!$M$21:$M$35,1)+1),
INDEX('DS2025'!$M$21:$M$35,MATCH(K26,'DS2025'!$M$21:$M$35,1)):
INDEX('DS2025'!$M$21:$M$35,MATCH(K26,'DS2025'!$M$21:$M$35,1)+1)),
IF($L$4=Database!$A$16,
_xlfn.FORECAST.LINEAR(
K26,
INDEX('DS2025'!$Q$21:$Q$35,MATCH(K26,'DS2025'!$P$21:$P$35,1)):
INDEX('DS2025'!$Q$21:$Q$35,MATCH(K26,'DS2025'!$P$21:$P$35,1)+1),
INDEX('DS2025'!$P$21:$P$35,MATCH(K26,'DS2025'!$P$21:$P$35,1)):
INDEX('DS2025'!$P$21:$P$35,MATCH(K26,'DS2025'!$P$21:$P$35,1)+1)),
IF($L$4=Database!$A$17,
_xlfn.FORECAST.LINEAR(
K26,
INDEX('DS2025'!$T$21:$T$35,MATCH(K26,'DS2025'!$S$21:$S$35,1)):
INDEX('DS2025'!$T$21:$T$35,MATCH(K26,'DS2025'!$S$21:$S$35,1)+1),
INDEX('DS2025'!$S$21:$S$35,MATCH(K26,'DS2025'!$S$21:$S$35,1)):
INDEX('DS2025'!$S$21:$S$35,MATCH(K26,'DS2025'!$S$21:$S$35,1)+1)),
IF($L$4=Database!$A$18,
_xlfn.FORECAST.LINEAR(
K26,
INDEX('DS2025'!$W$21:$W$35,MATCH(K26,'DS2025'!$V$21:$V$35,1)):
INDEX('DS2025'!$W$21:$W$35,MATCH(K26,'DS2025'!$V$21:$V$35,1)+1),
INDEX('DS2025'!$V$21:$V$35,MATCH(K26,'DS2025'!$V$21:$V$35,1)):
INDEX('DS2025'!$V$21:$V$35,MATCH(K26,'DS2025'!$V$21:$V$35,1)+1)),
IF($L$4=Database!$A$19,
_xlfn.FORECAST.LINEAR(
K26,
INDEX('DS2025'!$Z$21:$Z$35,MATCH(K26,'DS2025'!$Y$21:$Y$35,1)):
INDEX('DS2025'!$Z$21:$Z$35,MATCH(K26,'DS2025'!$Y$21:$Y$35,1)+1),
INDEX('DS2025'!$Y$21:$Y$35,MATCH(K26,'DS2025'!$Y$21:$Y$35,1)):
INDEX('DS2025'!$Y$21:$Y$35,MATCH(K26,'DS2025'!$Y$21:$Y$35,1)+1)),
IF($L$4=Database!$A$20,
_xlfn.FORECAST.LINEAR(
K26,
INDEX('DS2025'!$AC$21:$AC$35,MATCH(K26,'DS2025'!$AB$21:$AB$35,1)):
INDEX('DS2025'!$AC$21:$AC$35,MATCH(K26,'DS2025'!$AB$21:$AB$35,1)+1),
INDEX('DS2025'!$AB$21:$AB$35,MATCH(K26,'DS2025'!$AB$21:$AB$35,1)):
INDEX('DS2025'!$AB$21:$AB$35,MATCH(K26,'DS2025'!$AB$21:$AB$35,1)+1))
)))))))))))))))))))</f>
        <v>-0.36134661067786439</v>
      </c>
      <c r="M26" s="98">
        <f t="shared" si="3"/>
        <v>119.55765338932213</v>
      </c>
      <c r="N26" s="369">
        <f>'Data 110 C'!F27</f>
        <v>117.29900000000001</v>
      </c>
      <c r="O26" s="98">
        <f>IF($O$4=Database!$A$2,
_xlfn.FORECAST.LINEAR(N26,
INDEX('DS2025'!$B$5:$B$15,MATCH(N26,'DS2025'!$A$5:$A$15,1)):
INDEX('DS2025'!$B$5:$B$15,MATCH(N26,'DS2025'!$A$5:$A$15,1)+1),
INDEX('DS2025'!$A$5:$A$15,MATCH(N26,'DS2025'!$A$5:$A$15,1)):
INDEX('DS2025'!$A$5:$A$15,MATCH(N26,'DS2025'!$A$5:$A$15,1)+1)),
IF($O$4=Database!$A$3,
_xlfn.FORECAST.LINEAR(N26,
INDEX('DS2025'!$E$5:$E$15,MATCH(N26,'DS2025'!$D$5:$D$15,1)):
INDEX('DS2025'!$E$5:$E$15,MATCH(N26,'DS2025'!$D$5:$D$15,1)+1),
INDEX('DS2025'!$D$5:$D$15,MATCH(N26,'DS2025'!$D$5:$D$15,1)):
INDEX('DS2025'!$D$5:$D$15,MATCH(N26,'DS2025'!$D$5:$D$15,1)+1)),
IF($O$4=Database!$A$4,
_xlfn.FORECAST.LINEAR(N26,
INDEX('DS2025'!$H$5:$H$15,MATCH(N26,'DS2025'!$G$5:$G$15,1)):
INDEX('DS2025'!$H$5:$H$15,MATCH(N26,'DS2025'!$G$5:$G$15,1)+1),
INDEX('DS2025'!$G$5:$G$15,MATCH(N26,'DS2025'!$G$5:$G$15,1)):
INDEX('DS2025'!$G$5:$G$15,MATCH(N26,'DS2025'!$G$5:$G$15,1)+1)),
IF($O$4=Database!$A$5,
_xlfn.FORECAST.LINEAR(N26,
INDEX('DS2025'!$K$5:$K$15,MATCH(N26,'DS2025'!$J$5:$J$15,1)):
INDEX('DS2025'!$K$5:$K$15,MATCH(N26,'DS2025'!$J$5:$J$15,1)+1),
INDEX('DS2025'!$J$5:$J$15,MATCH(N26,'DS2025'!$J$5:$J$15,1)):
INDEX('DS2025'!$J$5:$J$15,MATCH(N26,'DS2025'!$J$5:$J$15,1)+1)),
IF($O$4=Database!$A$6,
_xlfn.FORECAST.LINEAR(N26,
INDEX('DS2025'!$N$5:$N$15,MATCH(N26,'DS2025'!$M$5:$M$15,1)):
INDEX('DS2025'!$N$5:$N$15,MATCH(N26,'DS2025'!$M$5:$M$15,1)+1),
INDEX('DS2025'!$M$5:$M$15,MATCH(N26,'DS2025'!$M$5:$M$15,1)):
INDEX('DS2025'!$M$5:$M$15,MATCH(N26,'DS2025'!$M$5:$M$15,1)+1)),
IF($O$4=Database!$A$7,
_xlfn.FORECAST.LINEAR(N26,
INDEX('DS2025'!$Q$5:$Q$15,MATCH(N26,'DS2025'!$P$5:$P$15,1)):
INDEX('DS2025'!$Q$5:$Q$15,MATCH(N26,'DS2025'!$P$5:$P$15,1)+1),
INDEX('DS2025'!$P$5:$P$15,MATCH(N26,'DS2025'!$P$5:$P$15,1)):
INDEX('DS2025'!$P$5:$P$15,MATCH(N26,'DS2025'!$P$5:$P$15,1)+1)),
IF($O$4=Database!$A$8,
_xlfn.FORECAST.LINEAR(N26,
INDEX('DS2025'!$T$5:$T$15,MATCH(N26,'DS2025'!$S$5:$S$15,1)):
INDEX('DS2025'!$T$5:$T$15,MATCH(N26,'DS2025'!$S$5:$S$15,1)+1),
INDEX('DS2025'!$S$5:$S$15,MATCH(N26,'DS2025'!$S$5:$S$15,1)):
INDEX('DS2025'!$S$5:$S$15,MATCH(N26,'DS2025'!$S$5:$S$15,1)+1)),
IF($O$4=Database!$A$9,
_xlfn.FORECAST.LINEAR(N26,
INDEX('DS2025'!$W$5:$W$15,MATCH(N26,'DS2025'!$V$5:$V$15,1)):
INDEX('DS2025'!$W$5:$W$15,MATCH(N26,'DS2025'!$V$5:$V$15,1)+1),
INDEX('DS2025'!$V$5:$V$15,MATCH(N26,'DS2025'!$V$5:$V$15,1)):
INDEX('DS2025'!$V$5:$V$15,MATCH(N26,'DS2025'!$V$5:$V$15,1)+1)),
IF($O$4=Database!$A$10,
_xlfn.FORECAST.LINEAR(N26,
INDEX('DS2025'!$Z$5:$Z$15,MATCH(N26,'DS2025'!$Y$5:$Y$15,1)):
INDEX('DS2025'!$Z$5:$Z$15,MATCH(N26,'DS2025'!$Y$5:$Y$15,1)+1),
INDEX('DS2025'!$Y$5:$Y$15,MATCH(N26,'DS2025'!$Y$5:$Y$15,1)):
INDEX('DS2025'!$Y$5:$Y$15,MATCH(N26,'DS2025'!$Y$5:$Y$15,1)+1)),
IF($O$4=Database!$A$11,
_xlfn.FORECAST.LINEAR(
N26,
INDEX('DS2025'!$B$21:$B$35,MATCH(N26,'DS2025'!$A$21:$A$35,1)):
INDEX('DS2025'!$B$21:$B$35,MATCH(N26,'DS2025'!$A$21:$A$35,1)+1),
INDEX('DS2025'!$A$21:$A$35,MATCH(N26,'DS2025'!$A$21:$A$35,1)):
INDEX('DS2025'!$A$21:$A$35,MATCH(N26,'DS2025'!$A$21:$A$35,1)+1)),
IF($O$4=Database!$A$12,
_xlfn.FORECAST.LINEAR(
N26,
INDEX('DS2025'!$E$21:$E$35,MATCH(N26,'DS2025'!$D$21:$D$35,1)):
INDEX('DS2025'!$E$21:$E$35,MATCH(N26,'DS2025'!$D$21:$D$35,1)+1),
INDEX('DS2025'!$D$21:$D$35,MATCH(N26,'DS2025'!$D$21:$D$35,1)):
INDEX('DS2025'!$D$21:$D$35,MATCH(N26,'DS2025'!$D$21:$D$35,1)+1)),
IF($O$4=Database!$A$13,
_xlfn.FORECAST.LINEAR(
N26,
INDEX('DS2025'!$H$21:$H$35,MATCH(N26,'DS2025'!$G$21:$G$35,1)):
INDEX('DS2025'!$H$21:$H$35,MATCH(N26,'DS2025'!$G$21:$G$35,1)+1),
INDEX('DS2025'!$G$21:$G$35,MATCH(N26,'DS2025'!$G$21:$G$35,1)):
INDEX('DS2025'!$G$21:$G$35,MATCH(N26,'DS2025'!$G$21:$G$35,1)+1)),
IF($O$4=Database!$A$14,
_xlfn.FORECAST.LINEAR(
N26,
INDEX('DS2025'!$K$21:$K$35,MATCH(N26,'DS2025'!$J$21:$J$35,1)):
INDEX('DS2025'!$K$21:$K$35,MATCH(N26,'DS2025'!$J$21:$J$35,1)+1),
INDEX('DS2025'!$J$21:$J$35,MATCH(N26,'DS2025'!$J$21:$J$35,1)):
INDEX('DS2025'!$J$21:$J$35,MATCH(N26,'DS2025'!$J$21:$J$35,1)+1)),
IF($O$4=Database!$A$15,
_xlfn.FORECAST.LINEAR(
N26,
INDEX('DS2025'!$N$21:$N$35,MATCH(N26,'DS2025'!$M$21:$M$35,1)):
INDEX('DS2025'!$N$21:$N$35,MATCH(N26,'DS2025'!$M$21:$M$35,1)+1),
INDEX('DS2025'!$M$21:$M$35,MATCH(N26,'DS2025'!$M$21:$M$35,1)):
INDEX('DS2025'!$M$21:$M$35,MATCH(N26,'DS2025'!$M$21:$M$35,1)+1)),
IF($O$4=Database!$A$16,
_xlfn.FORECAST.LINEAR(
N26,
INDEX('DS2025'!$Q$21:$Q$35,MATCH(N26,'DS2025'!$P$21:$P$35,1)):
INDEX('DS2025'!$Q$21:$Q$35,MATCH(N26,'DS2025'!$P$21:$P$35,1)+1),
INDEX('DS2025'!$P$21:$P$35,MATCH(N26,'DS2025'!$P$21:$P$35,1)):
INDEX('DS2025'!$P$21:$P$35,MATCH(N26,'DS2025'!$P$21:$P$35,1)+1)),
IF($O$4=Database!$A$17,
_xlfn.FORECAST.LINEAR(
N26,
INDEX('DS2025'!$T$21:$T$35,MATCH(N26,'DS2025'!$S$21:$S$35,1)):
INDEX('DS2025'!$T$21:$T$35,MATCH(N26,'DS2025'!$S$21:$S$35,1)+1),
INDEX('DS2025'!$S$21:$S$35,MATCH(N26,'DS2025'!$S$21:$S$35,1)):
INDEX('DS2025'!$S$21:$S$35,MATCH(N26,'DS2025'!$S$21:$S$35,1)+1)),
IF($O$4=Database!$A$18,
_xlfn.FORECAST.LINEAR(
N26,
INDEX('DS2025'!$W$21:$W$35,MATCH(N26,'DS2025'!$V$21:$V$35,1)):
INDEX('DS2025'!$W$21:$W$35,MATCH(N26,'DS2025'!$V$21:$V$35,1)+1),
INDEX('DS2025'!$V$21:$V$35,MATCH(N26,'DS2025'!$V$21:$V$35,1)):
INDEX('DS2025'!$V$21:$V$35,MATCH(N26,'DS2025'!$V$21:$V$35,1)+1)),
IF($O$4=Database!$A$19,
_xlfn.FORECAST.LINEAR(
N26,
INDEX('DS2025'!$Z$21:$Z$35,MATCH(N26,'DS2025'!$Y$21:$Y$35,1)):
INDEX('DS2025'!$Z$21:$Z$35,MATCH(N26,'DS2025'!$Y$21:$Y$35,1)+1),
INDEX('DS2025'!$Y$21:$Y$35,MATCH(N26,'DS2025'!$Y$21:$Y$35,1)):
INDEX('DS2025'!$Y$21:$Y$35,MATCH(N26,'DS2025'!$Y$21:$Y$35,1)+1)),
IF($O$4=Database!$A$20,
_xlfn.FORECAST.LINEAR(
N26,
INDEX('DS2025'!$AC$21:$AC$35,MATCH(N26,'DS2025'!$AB$21:$AB$35,1)):
INDEX('DS2025'!$AC$21:$AC$35,MATCH(N26,'DS2025'!$AB$21:$AB$35,1)+1),
INDEX('DS2025'!$AB$21:$AB$35,MATCH(N26,'DS2025'!$AB$21:$AB$35,1)):
INDEX('DS2025'!$AB$21:$AB$35,MATCH(N26,'DS2025'!$AB$21:$AB$35,1)+1))
)))))))))))))))))))</f>
        <v>-0.36103227354529094</v>
      </c>
      <c r="P26" s="371">
        <f t="shared" si="4"/>
        <v>116.93796772645472</v>
      </c>
      <c r="Q26" s="369">
        <f>'Data 110 C'!G27</f>
        <v>118.944</v>
      </c>
      <c r="R26" s="98">
        <f>IF($R$4=Database!$A$2,
_xlfn.FORECAST.LINEAR(Q26,
INDEX('DS2025'!$B$5:$B$15,MATCH(Q26,'DS2025'!$A$5:$A$15,1)):
INDEX('DS2025'!$B$5:$B$15,MATCH(Q26,'DS2025'!$A$5:$A$15,1)+1),
INDEX('DS2025'!$A$5:$A$15,MATCH(Q26,'DS2025'!$A$5:$A$15,1)):
INDEX('DS2025'!$A$5:$A$15,MATCH(Q26,'DS2025'!$A$5:$A$15,1)+1)),
IF($R$4=Database!$A$3,
_xlfn.FORECAST.LINEAR(Q26,
INDEX('DS2025'!$E$5:$E$15,MATCH(Q26,'DS2025'!$D$5:$D$15,1)):
INDEX('DS2025'!$E$5:$E$15,MATCH(Q26,'DS2025'!$D$5:$D$15,1)+1),
INDEX('DS2025'!$D$5:$D$15,MATCH(Q26,'DS2025'!$D$5:$D$15,1)):
INDEX('DS2025'!$D$5:$D$15,MATCH(Q26,'DS2025'!$D$5:$D$15,1)+1)),
IF($R$4=Database!$A$4,
_xlfn.FORECAST.LINEAR(Q26,
INDEX('DS2025'!$H$5:$H$15,MATCH(Q26,'DS2025'!$G$5:$G$15,1)):
INDEX('DS2025'!$H$5:$H$15,MATCH(Q26,'DS2025'!$G$5:$G$15,1)+1),
INDEX('DS2025'!$G$5:$G$15,MATCH(Q26,'DS2025'!$G$5:$G$15,1)):
INDEX('DS2025'!$G$5:$G$15,MATCH(Q26,'DS2025'!$G$5:$G$15,1)+1)),
IF($R$4=Database!$A$5,
_xlfn.FORECAST.LINEAR(Q26,
INDEX('DS2025'!$K$5:$K$15,MATCH(Q26,'DS2025'!$J$5:$J$15,1)):
INDEX('DS2025'!$K$5:$K$15,MATCH(Q26,'DS2025'!$J$5:$J$15,1)+1),
INDEX('DS2025'!$J$5:$J$15,MATCH(Q26,'DS2025'!$J$5:$J$15,1)):
INDEX('DS2025'!$J$5:$J$15,MATCH(Q26,'DS2025'!$J$5:$J$15,1)+1)),
IF($R$4=Database!$A$6,
_xlfn.FORECAST.LINEAR(Q26,
INDEX('DS2025'!$N$5:$N$15,MATCH(Q26,'DS2025'!$M$5:$M$15,1)):
INDEX('DS2025'!$N$5:$N$15,MATCH(Q26,'DS2025'!$M$5:$M$15,1)+1),
INDEX('DS2025'!$M$5:$M$15,MATCH(Q26,'DS2025'!$M$5:$M$15,1)):
INDEX('DS2025'!$M$5:$M$15,MATCH(Q26,'DS2025'!$M$5:$M$15,1)+1)),
IF($R$4=Database!$A$7,
_xlfn.FORECAST.LINEAR(Q26,
INDEX('DS2025'!$Q$5:$Q$15,MATCH(Q26,'DS2025'!$P$5:$P$15,1)):
INDEX('DS2025'!$Q$5:$Q$15,MATCH(Q26,'DS2025'!$P$5:$P$15,1)+1),
INDEX('DS2025'!$P$5:$P$15,MATCH(Q26,'DS2025'!$P$5:$P$15,1)):
INDEX('DS2025'!$P$5:$P$15,MATCH(Q26,'DS2025'!$P$5:$P$15,1)+1)),
IF($R$4=Database!$A$8,
_xlfn.FORECAST.LINEAR(Q26,
INDEX('DS2025'!$T$5:$T$15,MATCH(Q26,'DS2025'!$S$5:$S$15,1)):
INDEX('DS2025'!$T$5:$T$15,MATCH(Q26,'DS2025'!$S$5:$S$15,1)+1),
INDEX('DS2025'!$S$5:$S$15,MATCH(Q26,'DS2025'!$S$5:$S$15,1)):
INDEX('DS2025'!$S$5:$S$15,MATCH(Q26,'DS2025'!$S$5:$S$15,1)+1)),
IF($R$4=Database!$A$9,
_xlfn.FORECAST.LINEAR(Q26,
INDEX('DS2025'!$W$5:$W$15,MATCH(Q26,'DS2025'!$V$5:$V$15,1)):
INDEX('DS2025'!$W$5:$W$15,MATCH(Q26,'DS2025'!$V$5:$V$15,1)+1),
INDEX('DS2025'!$V$5:$V$15,MATCH(Q26,'DS2025'!$V$5:$V$15,1)):
INDEX('DS2025'!$V$5:$V$15,MATCH(Q26,'DS2025'!$V$5:$V$15,1)+1)),
IF($R$4=Database!$A$10,
_xlfn.FORECAST.LINEAR(Q26,
INDEX('DS2025'!$Z$5:$Z$15,MATCH(Q26,'DS2025'!$Y$5:$Y$15,1)):
INDEX('DS2025'!$Z$5:$Z$15,MATCH(Q26,'DS2025'!$Y$5:$Y$15,1)+1),
INDEX('DS2025'!$Y$5:$Y$15,MATCH(Q26,'DS2025'!$Y$5:$Y$15,1)):
INDEX('DS2025'!$Y$5:$Y$15,MATCH(Q26,'DS2025'!$Y$5:$Y$15,1)+1)),
IF($R$4=Database!$A$11,
_xlfn.FORECAST.LINEAR(
Q26,
INDEX('DS2025'!$B$21:$B$35,MATCH(Q26,'DS2025'!$A$21:$A$35,1)):
INDEX('DS2025'!$B$21:$B$35,MATCH(Q26,'DS2025'!$A$21:$A$35,1)+1),
INDEX('DS2025'!$A$21:$A$35,MATCH(Q26,'DS2025'!$A$21:$A$35,1)):
INDEX('DS2025'!$A$21:$A$35,MATCH(Q26,'DS2025'!$A$21:$A$35,1)+1)),
IF($R$4=Database!$A$12,
_xlfn.FORECAST.LINEAR(
Q26,
INDEX('DS2025'!$E$21:$E$35,MATCH(Q26,'DS2025'!$D$21:$D$35,1)):
INDEX('DS2025'!$E$21:$E$35,MATCH(Q26,'DS2025'!$D$21:$D$35,1)+1),
INDEX('DS2025'!$D$21:$D$35,MATCH(Q26,'DS2025'!$D$21:$D$35,1)):
INDEX('DS2025'!$D$21:$D$35,MATCH(Q26,'DS2025'!$D$21:$D$35,1)+1)),
IF($R$4=Database!$A$13,
_xlfn.FORECAST.LINEAR(
Q26,
INDEX('DS2025'!$H$21:$H$35,MATCH(Q26,'DS2025'!$G$21:$G$35,1)):
INDEX('DS2025'!$H$21:$H$35,MATCH(Q26,'DS2025'!$G$21:$G$35,1)+1),
INDEX('DS2025'!$G$21:$G$35,MATCH(Q26,'DS2025'!$G$21:$G$35,1)):
INDEX('DS2025'!$G$21:$G$35,MATCH(Q26,'DS2025'!$G$21:$G$35,1)+1)),
IF($R$4=Database!$A$14,
_xlfn.FORECAST.LINEAR(
Q26,
INDEX('DS2025'!$K$21:$K$35,MATCH(Q26,'DS2025'!$J$21:$J$35,1)):
INDEX('DS2025'!$K$21:$K$35,MATCH(Q26,'DS2025'!$J$21:$J$35,1)+1),
INDEX('DS2025'!$J$21:$J$35,MATCH(Q26,'DS2025'!$J$21:$J$35,1)):
INDEX('DS2025'!$J$21:$J$35,MATCH(Q26,'DS2025'!$J$21:$J$35,1)+1)),
IF($R$4=Database!$A$15,
_xlfn.FORECAST.LINEAR(
Q26,
INDEX('DS2025'!$N$21:$N$35,MATCH(Q26,'DS2025'!$M$21:$M$35,1)):
INDEX('DS2025'!$N$21:$N$35,MATCH(Q26,'DS2025'!$M$21:$M$35,1)+1),
INDEX('DS2025'!$M$21:$M$35,MATCH(Q26,'DS2025'!$M$21:$M$35,1)):
INDEX('DS2025'!$M$21:$M$35,MATCH(Q26,'DS2025'!$M$21:$M$35,1)+1)),
IF($R$4=Database!$A$16,
_xlfn.FORECAST.LINEAR(
Q26,
INDEX('DS2025'!$Q$21:$Q$35,MATCH(Q26,'DS2025'!$P$21:$P$35,1)):
INDEX('DS2025'!$Q$21:$Q$35,MATCH(Q26,'DS2025'!$P$21:$P$35,1)+1),
INDEX('DS2025'!$P$21:$P$35,MATCH(Q26,'DS2025'!$P$21:$P$35,1)):
INDEX('DS2025'!$P$21:$P$35,MATCH(Q26,'DS2025'!$P$21:$P$35,1)+1)),
IF($R$4=Database!$A$17,
_xlfn.FORECAST.LINEAR(
Q26,
INDEX('DS2025'!$T$21:$T$35,MATCH(Q26,'DS2025'!$S$21:$S$35,1)):
INDEX('DS2025'!$T$21:$T$35,MATCH(Q26,'DS2025'!$S$21:$S$35,1)+1),
INDEX('DS2025'!$S$21:$S$35,MATCH(Q26,'DS2025'!$S$21:$S$35,1)):
INDEX('DS2025'!$S$21:$S$35,MATCH(Q26,'DS2025'!$S$21:$S$35,1)+1)),
IF($R$4=Database!$A$18,
_xlfn.FORECAST.LINEAR(
Q26,
INDEX('DS2025'!$W$21:$W$35,MATCH(Q26,'DS2025'!$V$21:$V$35,1)):
INDEX('DS2025'!$W$21:$W$35,MATCH(Q26,'DS2025'!$V$21:$V$35,1)+1),
INDEX('DS2025'!$V$21:$V$35,MATCH(Q26,'DS2025'!$V$21:$V$35,1)):
INDEX('DS2025'!$V$21:$V$35,MATCH(Q26,'DS2025'!$V$21:$V$35,1)+1)),
IF($R$4=Database!$A$19,
_xlfn.FORECAST.LINEAR(
Q26,
INDEX('DS2025'!$Z$21:$Z$35,MATCH(Q26,'DS2025'!$Y$21:$Y$35,1)):
INDEX('DS2025'!$Z$21:$Z$35,MATCH(Q26,'DS2025'!$Y$21:$Y$35,1)+1),
INDEX('DS2025'!$Y$21:$Y$35,MATCH(Q26,'DS2025'!$Y$21:$Y$35,1)):
INDEX('DS2025'!$Y$21:$Y$35,MATCH(Q26,'DS2025'!$Y$21:$Y$35,1)+1)),
IF($R$4=Database!$A$20,
_xlfn.FORECAST.LINEAR(
Q26,
INDEX('DS2025'!$AC$21:$AC$35,MATCH(Q26,'DS2025'!$AB$21:$AB$35,1)):
INDEX('DS2025'!$AC$21:$AC$35,MATCH(Q26,'DS2025'!$AB$21:$AB$35,1)+1),
INDEX('DS2025'!$AB$21:$AB$35,MATCH(Q26,'DS2025'!$AB$21:$AB$35,1)):
INDEX('DS2025'!$AB$21:$AB$35,MATCH(Q26,'DS2025'!$AB$21:$AB$35,1)+1))
)))))))))))))))))))</f>
        <v>-0.36122963407318531</v>
      </c>
      <c r="S26" s="370">
        <f t="shared" si="5"/>
        <v>118.58277036592682</v>
      </c>
      <c r="T26" s="369">
        <f>'Data 110 C'!H27</f>
        <v>116.613</v>
      </c>
      <c r="U26" s="98">
        <f>IF($U$4=Database!$A$2,
_xlfn.FORECAST.LINEAR(T26,
INDEX('DS2025'!$B$5:$B$15,MATCH(T26,'DS2025'!$A$5:$A$15,1)):
INDEX('DS2025'!$B$5:$B$15,MATCH(T26,'DS2025'!$A$5:$A$15,1)+1),
INDEX('DS2025'!$A$5:$A$15,MATCH(T26,'DS2025'!$A$5:$A$15,1)):
INDEX('DS2025'!$A$5:$A$15,MATCH(T26,'DS2025'!$A$5:$A$15,1)+1)),
IF($U$4=Database!$A$3,
_xlfn.FORECAST.LINEAR(T26,
INDEX('DS2025'!$E$5:$E$15,MATCH(T26,'DS2025'!$D$5:$D$15,1)):
INDEX('DS2025'!$E$5:$E$15,MATCH(T26,'DS2025'!$D$5:$D$15,1)+1),
INDEX('DS2025'!$D$5:$D$15,MATCH(T26,'DS2025'!$D$5:$D$15,1)):
INDEX('DS2025'!$D$5:$D$15,MATCH(T26,'DS2025'!$D$5:$D$15,1)+1)),
IF($U$4=Database!$A$4,
_xlfn.FORECAST.LINEAR(T26,
INDEX('DS2025'!$H$5:$H$15,MATCH(T26,'DS2025'!$G$5:$G$15,1)):
INDEX('DS2025'!$H$5:$H$15,MATCH(T26,'DS2025'!$G$5:$G$15,1)+1),
INDEX('DS2025'!$G$5:$G$15,MATCH(T26,'DS2025'!$G$5:$G$15,1)):
INDEX('DS2025'!$G$5:$G$15,MATCH(T26,'DS2025'!$G$5:$G$15,1)+1)),
IF($U$4=Database!$A$5,
_xlfn.FORECAST.LINEAR(T26,
INDEX('DS2025'!$K$5:$K$15,MATCH(T26,'DS2025'!$J$5:$J$15,1)):
INDEX('DS2025'!$K$5:$K$15,MATCH(T26,'DS2025'!$J$5:$J$15,1)+1),
INDEX('DS2025'!$J$5:$J$15,MATCH(T26,'DS2025'!$J$5:$J$15,1)):
INDEX('DS2025'!$J$5:$J$15,MATCH(T26,'DS2025'!$J$5:$J$15,1)+1)),
IF($U$4=Database!$A$6,
_xlfn.FORECAST.LINEAR(T26,
INDEX('DS2025'!$N$5:$N$15,MATCH(T26,'DS2025'!$M$5:$M$15,1)):
INDEX('DS2025'!$N$5:$N$15,MATCH(T26,'DS2025'!$M$5:$M$15,1)+1),
INDEX('DS2025'!$M$5:$M$15,MATCH(T26,'DS2025'!$M$5:$M$15,1)):
INDEX('DS2025'!$M$5:$M$15,MATCH(T26,'DS2025'!$M$5:$M$15,1)+1)),
IF($U$4=Database!$A$7,
_xlfn.FORECAST.LINEAR(T26,
INDEX('DS2025'!$Q$5:$Q$15,MATCH(T26,'DS2025'!$P$5:$P$15,1)):
INDEX('DS2025'!$Q$5:$Q$15,MATCH(T26,'DS2025'!$P$5:$P$15,1)+1),
INDEX('DS2025'!$P$5:$P$15,MATCH(T26,'DS2025'!$P$5:$P$15,1)):
INDEX('DS2025'!$P$5:$P$15,MATCH(T26,'DS2025'!$P$5:$P$15,1)+1)),
IF($U$4=Database!$A$8,
_xlfn.FORECAST.LINEAR(T26,
INDEX('DS2025'!$T$5:$T$15,MATCH(T26,'DS2025'!$S$5:$S$15,1)):
INDEX('DS2025'!$T$5:$T$15,MATCH(T26,'DS2025'!$S$5:$S$15,1)+1),
INDEX('DS2025'!$S$5:$S$15,MATCH(T26,'DS2025'!$S$5:$S$15,1)):
INDEX('DS2025'!$S$5:$S$15,MATCH(T26,'DS2025'!$S$5:$S$15,1)+1)),
IF($U$4=Database!$A$9,
_xlfn.FORECAST.LINEAR(T26,
INDEX('DS2025'!$W$5:$W$15,MATCH(T26,'DS2025'!$V$5:$V$15,1)):
INDEX('DS2025'!$W$5:$W$15,MATCH(T26,'DS2025'!$V$5:$V$15,1)+1),
INDEX('DS2025'!$V$5:$V$15,MATCH(T26,'DS2025'!$V$5:$V$15,1)):
INDEX('DS2025'!$V$5:$V$15,MATCH(T26,'DS2025'!$V$5:$V$15,1)+1)),
IF($U$4=Database!$A$10,
_xlfn.FORECAST.LINEAR(T26,
INDEX('DS2025'!$Z$5:$Z$15,MATCH(T26,'DS2025'!$Y$5:$Y$15,1)):
INDEX('DS2025'!$Z$5:$Z$15,MATCH(T26,'DS2025'!$Y$5:$Y$15,1)+1),
INDEX('DS2025'!$Y$5:$Y$15,MATCH(T26,'DS2025'!$Y$5:$Y$15,1)):
INDEX('DS2025'!$Y$5:$Y$15,MATCH(T26,'DS2025'!$Y$5:$Y$15,1)+1)),
IF($U$4=Database!$A$11,
_xlfn.FORECAST.LINEAR(
T26,
INDEX('DS2025'!$B$21:$B$35,MATCH(T26,'DS2025'!$A$21:$A$35,1)):
INDEX('DS2025'!$B$21:$B$35,MATCH(T26,'DS2025'!$A$21:$A$35,1)+1),
INDEX('DS2025'!$A$21:$A$35,MATCH(T26,'DS2025'!$A$21:$A$35,1)):
INDEX('DS2025'!$A$21:$A$35,MATCH(T26,'DS2025'!$A$21:$A$35,1)+1)),
IF($U$4=Database!$A$12,
_xlfn.FORECAST.LINEAR(
T26,
INDEX('DS2025'!$E$21:$E$35,MATCH(T26,'DS2025'!$D$21:$D$35,1)):
INDEX('DS2025'!$E$21:$E$35,MATCH(T26,'DS2025'!$D$21:$D$35,1)+1),
INDEX('DS2025'!$D$21:$D$35,MATCH(T26,'DS2025'!$D$21:$D$35,1)):
INDEX('DS2025'!$D$21:$D$35,MATCH(T26,'DS2025'!$D$21:$D$35,1)+1)),
IF($U$4=Database!$A$13,
_xlfn.FORECAST.LINEAR(
T26,
INDEX('DS2025'!$H$21:$H$35,MATCH(T26,'DS2025'!$G$21:$G$35,1)):
INDEX('DS2025'!$H$21:$H$35,MATCH(T26,'DS2025'!$G$21:$G$35,1)+1),
INDEX('DS2025'!$G$21:$G$35,MATCH(T26,'DS2025'!$G$21:$G$35,1)):
INDEX('DS2025'!$G$21:$G$35,MATCH(T26,'DS2025'!$G$21:$G$35,1)+1)),
IF($U$4=Database!$A$14,
_xlfn.FORECAST.LINEAR(
T26,
INDEX('DS2025'!$K$21:$K$35,MATCH(T26,'DS2025'!$J$21:$J$35,1)):
INDEX('DS2025'!$K$21:$K$35,MATCH(T26,'DS2025'!$J$21:$J$35,1)+1),
INDEX('DS2025'!$J$21:$J$35,MATCH(T26,'DS2025'!$J$21:$J$35,1)):
INDEX('DS2025'!$J$21:$J$35,MATCH(T26,'DS2025'!$J$21:$J$35,1)+1)),
IF($U$4=Database!$A$15,
_xlfn.FORECAST.LINEAR(
T26,
INDEX('DS2025'!$N$21:$N$35,MATCH(T26,'DS2025'!$M$21:$M$35,1)):
INDEX('DS2025'!$N$21:$N$35,MATCH(T26,'DS2025'!$M$21:$M$35,1)+1),
INDEX('DS2025'!$M$21:$M$35,MATCH(T26,'DS2025'!$M$21:$M$35,1)):
INDEX('DS2025'!$M$21:$M$35,MATCH(T26,'DS2025'!$M$21:$M$35,1)+1)),
IF($U$4=Database!$A$16,
_xlfn.FORECAST.LINEAR(
T26,
INDEX('DS2025'!$Q$21:$Q$35,MATCH(T26,'DS2025'!$P$21:$P$35,1)):
INDEX('DS2025'!$Q$21:$Q$35,MATCH(T26,'DS2025'!$P$21:$P$35,1)+1),
INDEX('DS2025'!$P$21:$P$35,MATCH(T26,'DS2025'!$P$21:$P$35,1)):
INDEX('DS2025'!$P$21:$P$35,MATCH(T26,'DS2025'!$P$21:$P$35,1)+1)),
IF($U$4=Database!$A$17,
_xlfn.FORECAST.LINEAR(
T26,
INDEX('DS2025'!$T$21:$T$35,MATCH(T26,'DS2025'!$S$21:$S$35,1)):
INDEX('DS2025'!$T$21:$T$35,MATCH(T26,'DS2025'!$S$21:$S$35,1)+1),
INDEX('DS2025'!$S$21:$S$35,MATCH(T26,'DS2025'!$S$21:$S$35,1)):
INDEX('DS2025'!$S$21:$S$35,MATCH(T26,'DS2025'!$S$21:$S$35,1)+1)),
IF($U$4=Database!$A$18,
_xlfn.FORECAST.LINEAR(
T26,
INDEX('DS2025'!$W$21:$W$35,MATCH(T26,'DS2025'!$V$21:$V$35,1)):
INDEX('DS2025'!$W$21:$W$35,MATCH(T26,'DS2025'!$V$21:$V$35,1)+1),
INDEX('DS2025'!$V$21:$V$35,MATCH(T26,'DS2025'!$V$21:$V$35,1)):
INDEX('DS2025'!$V$21:$V$35,MATCH(T26,'DS2025'!$V$21:$V$35,1)+1)),
IF($U$4=Database!$A$19,
_xlfn.FORECAST.LINEAR(
T26,
INDEX('DS2025'!$Z$21:$Z$35,MATCH(T26,'DS2025'!$Y$21:$Y$35,1)):
INDEX('DS2025'!$Z$21:$Z$35,MATCH(T26,'DS2025'!$Y$21:$Y$35,1)+1),
INDEX('DS2025'!$Y$21:$Y$35,MATCH(T26,'DS2025'!$Y$21:$Y$35,1)):
INDEX('DS2025'!$Y$21:$Y$35,MATCH(T26,'DS2025'!$Y$21:$Y$35,1)+1)),
IF($U$4=Database!$A$20,
_xlfn.FORECAST.LINEAR(
T26,
INDEX('DS2025'!$AC$21:$AC$35,MATCH(T26,'DS2025'!$AB$21:$AB$35,1)):
INDEX('DS2025'!$AC$21:$AC$35,MATCH(T26,'DS2025'!$AB$21:$AB$35,1)+1),
INDEX('DS2025'!$AB$21:$AB$35,MATCH(T26,'DS2025'!$AB$21:$AB$35,1)):
INDEX('DS2025'!$AB$21:$AB$35,MATCH(T26,'DS2025'!$AB$21:$AB$35,1)+1))
)))))))))))))))))))</f>
        <v>-0.36094997000599877</v>
      </c>
      <c r="V26" s="370">
        <f t="shared" si="6"/>
        <v>116.252050029994</v>
      </c>
      <c r="W26" s="369">
        <f>'Data 110 C'!I27</f>
        <v>117.922</v>
      </c>
      <c r="X26" s="98">
        <f>IF($X$4=Database!$A$2,
_xlfn.FORECAST.LINEAR(W26,
INDEX('DS2025'!$B$5:$B$15,MATCH(W26,'DS2025'!$A$5:$A$15,1)):
INDEX('DS2025'!$B$5:$B$15,MATCH(W26,'DS2025'!$A$5:$A$15,1)+1),
INDEX('DS2025'!$A$5:$A$15,MATCH(W26,'DS2025'!$A$5:$A$15,1)):
INDEX('DS2025'!$A$5:$A$15,MATCH(W26,'DS2025'!$A$5:$A$15,1)+1)),
IF($X$4=Database!$A$3,
_xlfn.FORECAST.LINEAR(W26,
INDEX('DS2025'!$E$5:$E$15,MATCH(W26,'DS2025'!$D$5:$D$15,1)):
INDEX('DS2025'!$E$5:$E$15,MATCH(W26,'DS2025'!$D$5:$D$15,1)+1),
INDEX('DS2025'!$D$5:$D$15,MATCH(W26,'DS2025'!$D$5:$D$15,1)):
INDEX('DS2025'!$D$5:$D$15,MATCH(W26,'DS2025'!$D$5:$D$15,1)+1)),
IF($X$4=Database!$A$4,
_xlfn.FORECAST.LINEAR(W26,
INDEX('DS2025'!$H$5:$H$15,MATCH(W26,'DS2025'!$G$5:$G$15,1)):
INDEX('DS2025'!$H$5:$H$15,MATCH(W26,'DS2025'!$G$5:$G$15,1)+1),
INDEX('DS2025'!$G$5:$G$15,MATCH(W26,'DS2025'!$G$5:$G$15,1)):
INDEX('DS2025'!$G$5:$G$15,MATCH(W26,'DS2025'!$G$5:$G$15,1)+1)),
IF($X$4=Database!$A$5,
_xlfn.FORECAST.LINEAR(W26,
INDEX('DS2025'!$K$5:$K$15,MATCH(W26,'DS2025'!$J$5:$J$15,1)):
INDEX('DS2025'!$K$5:$K$15,MATCH(W26,'DS2025'!$J$5:$J$15,1)+1),
INDEX('DS2025'!$J$5:$J$15,MATCH(W26,'DS2025'!$J$5:$J$15,1)):
INDEX('DS2025'!$J$5:$J$15,MATCH(W26,'DS2025'!$J$5:$J$15,1)+1)),
IF($X$4=Database!$A$6,
_xlfn.FORECAST.LINEAR(W26,
INDEX('DS2025'!$N$5:$N$15,MATCH(W26,'DS2025'!$M$5:$M$15,1)):
INDEX('DS2025'!$N$5:$N$15,MATCH(W26,'DS2025'!$M$5:$M$15,1)+1),
INDEX('DS2025'!$M$5:$M$15,MATCH(W26,'DS2025'!$M$5:$M$15,1)):
INDEX('DS2025'!$M$5:$M$15,MATCH(W26,'DS2025'!$M$5:$M$15,1)+1)),
IF($X$4=Database!$A$7,
_xlfn.FORECAST.LINEAR(W26,
INDEX('DS2025'!$Q$5:$Q$15,MATCH(W26,'DS2025'!$P$5:$P$15,1)):
INDEX('DS2025'!$Q$5:$Q$15,MATCH(W26,'DS2025'!$P$5:$P$15,1)+1),
INDEX('DS2025'!$P$5:$P$15,MATCH(W26,'DS2025'!$P$5:$P$15,1)):
INDEX('DS2025'!$P$5:$P$15,MATCH(W26,'DS2025'!$P$5:$P$15,1)+1)),
IF($X$4=Database!$A$8,
_xlfn.FORECAST.LINEAR(W26,
INDEX('DS2025'!$T$5:$T$15,MATCH(W26,'DS2025'!$S$5:$S$15,1)):
INDEX('DS2025'!$T$5:$T$15,MATCH(W26,'DS2025'!$S$5:$S$15,1)+1),
INDEX('DS2025'!$S$5:$S$15,MATCH(W26,'DS2025'!$S$5:$S$15,1)):
INDEX('DS2025'!$S$5:$S$15,MATCH(W26,'DS2025'!$S$5:$S$15,1)+1)),
IF($X$4=Database!$A$9,
_xlfn.FORECAST.LINEAR(W26,
INDEX('DS2025'!$W$5:$W$15,MATCH(W26,'DS2025'!$V$5:$V$15,1)):
INDEX('DS2025'!$W$5:$W$15,MATCH(W26,'DS2025'!$V$5:$V$15,1)+1),
INDEX('DS2025'!$V$5:$V$15,MATCH(W26,'DS2025'!$V$5:$V$15,1)):
INDEX('DS2025'!$V$5:$V$15,MATCH(W26,'DS2025'!$V$5:$V$15,1)+1)),
IF($X$4=Database!$A$10,
_xlfn.FORECAST.LINEAR(W26,
INDEX('DS2025'!$Z$5:$Z$15,MATCH(W26,'DS2025'!$Y$5:$Y$15,1)):
INDEX('DS2025'!$Z$5:$Z$15,MATCH(W26,'DS2025'!$Y$5:$Y$15,1)+1),
INDEX('DS2025'!$Y$5:$Y$15,MATCH(W26,'DS2025'!$Y$5:$Y$15,1)):
INDEX('DS2025'!$Y$5:$Y$15,MATCH(W26,'DS2025'!$Y$5:$Y$15,1)+1)),
IF($X$4=Database!$A$11,
_xlfn.FORECAST.LINEAR(
W26,
INDEX('DS2025'!$B$21:$B$35,MATCH(W26,'DS2025'!$A$21:$A$35,1)):
INDEX('DS2025'!$B$21:$B$35,MATCH(W26,'DS2025'!$A$21:$A$35,1)+1),
INDEX('DS2025'!$A$21:$A$35,MATCH(W26,'DS2025'!$A$21:$A$35,1)):
INDEX('DS2025'!$A$21:$A$35,MATCH(W26,'DS2025'!$A$21:$A$35,1)+1)),
IF($X$4=Database!$A$12,
_xlfn.FORECAST.LINEAR(
W26,
INDEX('DS2025'!$E$21:$E$35,MATCH(W26,'DS2025'!$D$21:$D$35,1)):
INDEX('DS2025'!$E$21:$E$35,MATCH(W26,'DS2025'!$D$21:$D$35,1)+1),
INDEX('DS2025'!$D$21:$D$35,MATCH(W26,'DS2025'!$D$21:$D$35,1)):
INDEX('DS2025'!$D$21:$D$35,MATCH(W26,'DS2025'!$D$21:$D$35,1)+1)),
IF($X$4=Database!$A$13,
_xlfn.FORECAST.LINEAR(
W26,
INDEX('DS2025'!$H$21:$H$35,MATCH(W26,'DS2025'!$G$21:$G$35,1)):
INDEX('DS2025'!$H$21:$H$35,MATCH(W26,'DS2025'!$G$21:$G$35,1)+1),
INDEX('DS2025'!$G$21:$G$35,MATCH(W26,'DS2025'!$G$21:$G$35,1)):
INDEX('DS2025'!$G$21:$G$35,MATCH(W26,'DS2025'!$G$21:$G$35,1)+1)),
IF($X$4=Database!$A$14,
_xlfn.FORECAST.LINEAR(
W26,
INDEX('DS2025'!$K$21:$K$35,MATCH(W26,'DS2025'!$J$21:$J$35,1)):
INDEX('DS2025'!$K$21:$K$35,MATCH(W26,'DS2025'!$J$21:$J$35,1)+1),
INDEX('DS2025'!$J$21:$J$35,MATCH(W26,'DS2025'!$J$21:$J$35,1)):
INDEX('DS2025'!$J$21:$J$35,MATCH(W26,'DS2025'!$J$21:$J$35,1)+1)),
IF($X$4=Database!$A$15,
_xlfn.FORECAST.LINEAR(
W26,
INDEX('DS2025'!$N$21:$N$35,MATCH(W26,'DS2025'!$M$21:$M$35,1)):
INDEX('DS2025'!$N$21:$N$35,MATCH(W26,'DS2025'!$M$21:$M$35,1)+1),
INDEX('DS2025'!$M$21:$M$35,MATCH(W26,'DS2025'!$M$21:$M$35,1)):
INDEX('DS2025'!$M$21:$M$35,MATCH(W26,'DS2025'!$M$21:$M$35,1)+1)),
IF($X$4=Database!$A$16,
_xlfn.FORECAST.LINEAR(
W26,
INDEX('DS2025'!$Q$21:$Q$35,MATCH(W26,'DS2025'!$P$21:$P$35,1)):
INDEX('DS2025'!$Q$21:$Q$35,MATCH(W26,'DS2025'!$P$21:$P$35,1)+1),
INDEX('DS2025'!$P$21:$P$35,MATCH(W26,'DS2025'!$P$21:$P$35,1)):
INDEX('DS2025'!$P$21:$P$35,MATCH(W26,'DS2025'!$P$21:$P$35,1)+1)),
IF($X$4=Database!$A$17,
_xlfn.FORECAST.LINEAR(
W26,
INDEX('DS2025'!$T$21:$T$35,MATCH(W26,'DS2025'!$S$21:$S$35,1)):
INDEX('DS2025'!$T$21:$T$35,MATCH(W26,'DS2025'!$S$21:$S$35,1)+1),
INDEX('DS2025'!$S$21:$S$35,MATCH(W26,'DS2025'!$S$21:$S$35,1)):
INDEX('DS2025'!$S$21:$S$35,MATCH(W26,'DS2025'!$S$21:$S$35,1)+1)),
IF($X$4=Database!$A$18,
_xlfn.FORECAST.LINEAR(
W26,
INDEX('DS2025'!$W$21:$W$35,MATCH(W26,'DS2025'!$V$21:$V$35,1)):
INDEX('DS2025'!$W$21:$W$35,MATCH(W26,'DS2025'!$V$21:$V$35,1)+1),
INDEX('DS2025'!$V$21:$V$35,MATCH(W26,'DS2025'!$V$21:$V$35,1)):
INDEX('DS2025'!$V$21:$V$35,MATCH(W26,'DS2025'!$V$21:$V$35,1)+1)),
IF($X$4=Database!$A$19,
_xlfn.FORECAST.LINEAR(
W26,
INDEX('DS2025'!$Z$21:$Z$35,MATCH(W26,'DS2025'!$Y$21:$Y$35,1)):
INDEX('DS2025'!$Z$21:$Z$35,MATCH(W26,'DS2025'!$Y$21:$Y$35,1)+1),
INDEX('DS2025'!$Y$21:$Y$35,MATCH(W26,'DS2025'!$Y$21:$Y$35,1)):
INDEX('DS2025'!$Y$21:$Y$35,MATCH(W26,'DS2025'!$Y$21:$Y$35,1)+1)),
IF($X$4=Database!$A$20,
_xlfn.FORECAST.LINEAR(
W26,
INDEX('DS2025'!$AC$21:$AC$35,MATCH(W26,'DS2025'!$AB$21:$AB$35,1)):
INDEX('DS2025'!$AC$21:$AC$35,MATCH(W26,'DS2025'!$AB$21:$AB$35,1)+1),
INDEX('DS2025'!$AB$21:$AB$35,MATCH(W26,'DS2025'!$AB$21:$AB$35,1)):
INDEX('DS2025'!$AB$21:$AB$35,MATCH(W26,'DS2025'!$AB$21:$AB$35,1)+1))
)))))))))))))))))))</f>
        <v>-0.36110701859628069</v>
      </c>
      <c r="Y26" s="370">
        <f t="shared" si="7"/>
        <v>117.56089298140371</v>
      </c>
      <c r="Z26" s="97">
        <f>'Data 110 C'!J27</f>
        <v>119.89400000000001</v>
      </c>
      <c r="AA26" s="98">
        <f>IF($AA$4=Database!$A$2,
_xlfn.FORECAST.LINEAR(Z26,
INDEX('DS2025'!$B$5:$B$15,MATCH(Z26,'DS2025'!$A$5:$A$15,1)):
INDEX('DS2025'!$B$5:$B$15,MATCH(Z26,'DS2025'!$A$5:$A$15,1)+1),
INDEX('DS2025'!$A$5:$A$15,MATCH(Z26,'DS2025'!$A$5:$A$15,1)):
INDEX('DS2025'!$A$5:$A$15,MATCH(Z26,'DS2025'!$A$5:$A$15,1)+1)),
IF($AA$4=Database!$A$3,
_xlfn.FORECAST.LINEAR(Z26,
INDEX('DS2025'!$E$5:$E$15,MATCH(Z26,'DS2025'!$D$5:$D$15,1)):
INDEX('DS2025'!$E$5:$E$15,MATCH(Z26,'DS2025'!$D$5:$D$15,1)+1),
INDEX('DS2025'!$D$5:$D$15,MATCH(Z26,'DS2025'!$D$5:$D$15,1)):
INDEX('DS2025'!$D$5:$D$15,MATCH(Z26,'DS2025'!$D$5:$D$15,1)+1)),
IF($AA$4=Database!$A$4,
_xlfn.FORECAST.LINEAR(Z26,
INDEX('DS2025'!$H$5:$H$15,MATCH(Z26,'DS2025'!$G$5:$G$15,1)):
INDEX('DS2025'!$H$5:$H$15,MATCH(Z26,'DS2025'!$G$5:$G$15,1)+1),
INDEX('DS2025'!$G$5:$G$15,MATCH(Z26,'DS2025'!$G$5:$G$15,1)):
INDEX('DS2025'!$G$5:$G$15,MATCH(Z26,'DS2025'!$G$5:$G$15,1)+1)),
IF($AA$4=Database!$A$5,
_xlfn.FORECAST.LINEAR(Z26,
INDEX('DS2025'!$K$5:$K$15,MATCH(Z26,'DS2025'!$J$5:$J$15,1)):
INDEX('DS2025'!$K$5:$K$15,MATCH(Z26,'DS2025'!$J$5:$J$15,1)+1),
INDEX('DS2025'!$J$5:$J$15,MATCH(Z26,'DS2025'!$J$5:$J$15,1)):
INDEX('DS2025'!$J$5:$J$15,MATCH(Z26,'DS2025'!$J$5:$J$15,1)+1)),
IF($AA$4=Database!$A$6,
_xlfn.FORECAST.LINEAR(Z26,
INDEX('DS2025'!$N$5:$N$15,MATCH(Z26,'DS2025'!$M$5:$M$15,1)):
INDEX('DS2025'!$N$5:$N$15,MATCH(Z26,'DS2025'!$M$5:$M$15,1)+1),
INDEX('DS2025'!$M$5:$M$15,MATCH(Z26,'DS2025'!$M$5:$M$15,1)):
INDEX('DS2025'!$M$5:$M$15,MATCH(Z26,'DS2025'!$M$5:$M$15,1)+1)),
IF($AA$4=Database!$A$7,
_xlfn.FORECAST.LINEAR(Z26,
INDEX('DS2025'!$Q$5:$Q$15,MATCH(Z26,'DS2025'!$P$5:$P$15,1)):
INDEX('DS2025'!$Q$5:$Q$15,MATCH(Z26,'DS2025'!$P$5:$P$15,1)+1),
INDEX('DS2025'!$P$5:$P$15,MATCH(Z26,'DS2025'!$P$5:$P$15,1)):
INDEX('DS2025'!$P$5:$P$15,MATCH(Z26,'DS2025'!$P$5:$P$15,1)+1)),
IF($AA$4=Database!$A$8,
_xlfn.FORECAST.LINEAR(Z26,
INDEX('DS2025'!$T$5:$T$15,MATCH(Z26,'DS2025'!$S$5:$S$15,1)):
INDEX('DS2025'!$T$5:$T$15,MATCH(Z26,'DS2025'!$S$5:$S$15,1)+1),
INDEX('DS2025'!$S$5:$S$15,MATCH(Z26,'DS2025'!$S$5:$S$15,1)):
INDEX('DS2025'!$S$5:$S$15,MATCH(Z26,'DS2025'!$S$5:$S$15,1)+1)),
IF($AA$4=Database!$A$9,
_xlfn.FORECAST.LINEAR(Z26,
INDEX('DS2025'!$W$5:$W$15,MATCH(Z26,'DS2025'!$V$5:$V$15,1)):
INDEX('DS2025'!$W$5:$W$15,MATCH(Z26,'DS2025'!$V$5:$V$15,1)+1),
INDEX('DS2025'!$V$5:$V$15,MATCH(Z26,'DS2025'!$V$5:$V$15,1)):
INDEX('DS2025'!$V$5:$V$15,MATCH(Z26,'DS2025'!$V$5:$V$15,1)+1)),
IF($AA$4=Database!$A$10,
_xlfn.FORECAST.LINEAR(Z26,
INDEX('DS2025'!$Z$5:$Z$15,MATCH(Z26,'DS2025'!$Y$5:$Y$15,1)):
INDEX('DS2025'!$Z$5:$Z$15,MATCH(Z26,'DS2025'!$Y$5:$Y$15,1)+1),
INDEX('DS2025'!$Y$5:$Y$15,MATCH(Z26,'DS2025'!$Y$5:$Y$15,1)):
INDEX('DS2025'!$Y$5:$Y$15,MATCH(Z26,'DS2025'!$Y$5:$Y$15,1)+1)),
IF($AA$4=Database!$A$11,
_xlfn.FORECAST.LINEAR(
Z26,
INDEX('DS2025'!$B$21:$B$35,MATCH(Z26,'DS2025'!$A$21:$A$35,1)):
INDEX('DS2025'!$B$21:$B$35,MATCH(Z26,'DS2025'!$A$21:$A$35,1)+1),
INDEX('DS2025'!$A$21:$A$35,MATCH(Z26,'DS2025'!$A$21:$A$35,1)):
INDEX('DS2025'!$A$21:$A$35,MATCH(Z26,'DS2025'!$A$21:$A$35,1)+1)),
IF($AA$4=Database!$A$12,
_xlfn.FORECAST.LINEAR(
Z26,
INDEX('DS2025'!$E$21:$E$35,MATCH(Z26,'DS2025'!$D$21:$D$35,1)):
INDEX('DS2025'!$E$21:$E$35,MATCH(Z26,'DS2025'!$D$21:$D$35,1)+1),
INDEX('DS2025'!$D$21:$D$35,MATCH(Z26,'DS2025'!$D$21:$D$35,1)):
INDEX('DS2025'!$D$21:$D$35,MATCH(Z26,'DS2025'!$D$21:$D$35,1)+1)),
IF($AA$4=Database!$A$13,
_xlfn.FORECAST.LINEAR(
Z26,
INDEX('DS2025'!$H$21:$H$35,MATCH(Z26,'DS2025'!$G$21:$G$35,1)):
INDEX('DS2025'!$H$21:$H$35,MATCH(Z26,'DS2025'!$G$21:$G$35,1)+1),
INDEX('DS2025'!$G$21:$G$35,MATCH(Z26,'DS2025'!$G$21:$G$35,1)):
INDEX('DS2025'!$G$21:$G$35,MATCH(Z26,'DS2025'!$G$21:$G$35,1)+1)),
IF($AA$4=Database!$A$14,
_xlfn.FORECAST.LINEAR(
Z26,
INDEX('DS2025'!$K$21:$K$35,MATCH(Z26,'DS2025'!$J$21:$J$35,1)):
INDEX('DS2025'!$K$21:$K$35,MATCH(Z26,'DS2025'!$J$21:$J$35,1)+1),
INDEX('DS2025'!$J$21:$J$35,MATCH(Z26,'DS2025'!$J$21:$J$35,1)):
INDEX('DS2025'!$J$21:$J$35,MATCH(Z26,'DS2025'!$J$21:$J$35,1)+1)),
IF($AA$4=Database!$A$15,
_xlfn.FORECAST.LINEAR(
Z26,
INDEX('DS2025'!$N$21:$N$35,MATCH(Z26,'DS2025'!$M$21:$M$35,1)):
INDEX('DS2025'!$N$21:$N$35,MATCH(Z26,'DS2025'!$M$21:$M$35,1)+1),
INDEX('DS2025'!$M$21:$M$35,MATCH(Z26,'DS2025'!$M$21:$M$35,1)):
INDEX('DS2025'!$M$21:$M$35,MATCH(Z26,'DS2025'!$M$21:$M$35,1)+1)),
IF($AA$4=Database!$A$16,
_xlfn.FORECAST.LINEAR(
Z26,
INDEX('DS2025'!$Q$21:$Q$35,MATCH(Z26,'DS2025'!$P$21:$P$35,1)):
INDEX('DS2025'!$Q$21:$Q$35,MATCH(Z26,'DS2025'!$P$21:$P$35,1)+1),
INDEX('DS2025'!$P$21:$P$35,MATCH(Z26,'DS2025'!$P$21:$P$35,1)):
INDEX('DS2025'!$P$21:$P$35,MATCH(Z26,'DS2025'!$P$21:$P$35,1)+1)),
IF($AA$4=Database!$A$17,
_xlfn.FORECAST.LINEAR(
Z26,
INDEX('DS2025'!$T$21:$T$35,MATCH(Z26,'DS2025'!$S$21:$S$35,1)):
INDEX('DS2025'!$T$21:$T$35,MATCH(Z26,'DS2025'!$S$21:$S$35,1)+1),
INDEX('DS2025'!$S$21:$S$35,MATCH(Z26,'DS2025'!$S$21:$S$35,1)):
INDEX('DS2025'!$S$21:$S$35,MATCH(Z26,'DS2025'!$S$21:$S$35,1)+1)),
IF($AA$4=Database!$A$18,
_xlfn.FORECAST.LINEAR(
Z26,
INDEX('DS2025'!$W$21:$W$35,MATCH(Z26,'DS2025'!$V$21:$V$35,1)):
INDEX('DS2025'!$W$21:$W$35,MATCH(Z26,'DS2025'!$V$21:$V$35,1)+1),
INDEX('DS2025'!$V$21:$V$35,MATCH(Z26,'DS2025'!$V$21:$V$35,1)):
INDEX('DS2025'!$V$21:$V$35,MATCH(Z26,'DS2025'!$V$21:$V$35,1)+1)),
IF($AA$4=Database!$A$19,
_xlfn.FORECAST.LINEAR(
Z26,
INDEX('DS2025'!$Z$21:$Z$35,MATCH(Z26,'DS2025'!$Y$21:$Y$35,1)):
INDEX('DS2025'!$Z$21:$Z$35,MATCH(Z26,'DS2025'!$Y$21:$Y$35,1)+1),
INDEX('DS2025'!$Y$21:$Y$35,MATCH(Z26,'DS2025'!$Y$21:$Y$35,1)):
INDEX('DS2025'!$Y$21:$Y$35,MATCH(Z26,'DS2025'!$Y$21:$Y$35,1)+1)),
IF($AA$4=Database!$A$20,
_xlfn.FORECAST.LINEAR(
Z26,
INDEX('DS2025'!$AC$21:$AC$35,MATCH(Z26,'DS2025'!$AB$21:$AB$35,1)):
INDEX('DS2025'!$AC$21:$AC$35,MATCH(Z26,'DS2025'!$AB$21:$AB$35,1)+1),
INDEX('DS2025'!$AB$21:$AB$35,MATCH(Z26,'DS2025'!$AB$21:$AB$35,1)):
INDEX('DS2025'!$AB$21:$AB$35,MATCH(Z26,'DS2025'!$AB$21:$AB$35,1)+1))
)))))))))))))))))))</f>
        <v>-0.36134361127774445</v>
      </c>
      <c r="AB26" s="97">
        <f t="shared" si="8"/>
        <v>119.53265638872226</v>
      </c>
      <c r="AC26" s="318">
        <f>'Data 110 C'!K27</f>
        <v>118.5</v>
      </c>
      <c r="AD26" s="42"/>
      <c r="AE26" s="42"/>
      <c r="AF26" s="42"/>
    </row>
    <row r="27" spans="1:32" ht="15" customHeight="1">
      <c r="A27" s="316">
        <v>21</v>
      </c>
      <c r="B27" s="316">
        <f>'Data 110 C'!B28</f>
        <v>119.974</v>
      </c>
      <c r="C27" s="98">
        <f>IF($C$4=Database!$A$2,
_xlfn.FORECAST.LINEAR(B27,
INDEX('DS2025'!$B$5:$B$15,MATCH(B27,'DS2025'!$A$5:$A$15,1)):
INDEX('DS2025'!$B$5:$B$15,MATCH(B27,'DS2025'!$A$5:$A$15,1)+1),
INDEX('DS2025'!$A$5:$A$15,MATCH(B27,'DS2025'!$A$5:$A$15,1)):
INDEX('DS2025'!$A$5:$A$15,MATCH(B27,'DS2025'!$A$5:$A$15,1)+1)),
IF($C$4=Database!$A$3,
_xlfn.FORECAST.LINEAR(B27,
INDEX('DS2025'!$E$5:$E$15,MATCH(B27,'DS2025'!$D$5:$D$15,1)):
INDEX('DS2025'!$E$5:$E$15,MATCH(B27,'DS2025'!$D$5:$D$15,1)+1),
INDEX('DS2025'!$D$5:$D$15,MATCH(B27,'DS2025'!$D$5:$D$15,1)):
INDEX('DS2025'!$D$5:$D$15,MATCH(B27,'DS2025'!$D$5:$D$15,1)+1)),
IF($C$4=Database!$A$4,
_xlfn.FORECAST.LINEAR(B27,
INDEX('DS2025'!$H$5:$H$15,MATCH(B27,'DS2025'!$G$5:$G$15,1)):
INDEX('DS2025'!$H$5:$H$15,MATCH(B27,'DS2025'!$G$5:$G$15,1)+1),
INDEX('DS2025'!$G$5:$G$15,MATCH(B27,'DS2025'!$G$5:$G$15,1)):
INDEX('DS2025'!$G$5:$G$15,MATCH(B27,'DS2025'!$G$5:$G$15,1)+1)),
IF($C$4=Database!$A$5,
_xlfn.FORECAST.LINEAR(B27,
INDEX('DS2025'!$K$5:$K$15,MATCH(B27,'DS2025'!$J$5:$J$15,1)):
INDEX('DS2025'!$K$5:$K$15,MATCH(B27,'DS2025'!$J$5:$J$15,1)+1),
INDEX('DS2025'!$J$5:$J$15,MATCH(B27,'DS2025'!$J$5:$J$15,1)):
INDEX('DS2025'!$J$5:$J$15,MATCH(B27,'DS2025'!$J$5:$J$15,1)+1)),
IF($C$4=Database!$A$6,
_xlfn.FORECAST.LINEAR(B27,
INDEX('DS2025'!$N$5:$N$15,MATCH(B27,'DS2025'!$M$5:$M$15,1)):
INDEX('DS2025'!$N$5:$N$15,MATCH(B27,'DS2025'!$M$5:$M$15,1)+1),
INDEX('DS2025'!$M$5:$M$15,MATCH(B27,'DS2025'!$M$5:$M$15,1)):
INDEX('DS2025'!$M$5:$M$15,MATCH(B27,'DS2025'!$M$5:$M$15,1)+1)),
IF($C$4=Database!$A$7,
_xlfn.FORECAST.LINEAR(B27,
INDEX('DS2025'!$Q$5:$Q$15,MATCH(B27,'DS2025'!$P$5:$P$15,1)):
INDEX('DS2025'!$Q$5:$Q$15,MATCH(B27,'DS2025'!$P$5:$P$15,1)+1),
INDEX('DS2025'!$P$5:$P$15,MATCH(B27,'DS2025'!$P$5:$P$15,1)):
INDEX('DS2025'!$P$5:$P$15,MATCH(B27,'DS2025'!$P$5:$P$15,1)+1)),
IF($C$4=Database!$A$8,
_xlfn.FORECAST.LINEAR(B27,
INDEX('DS2025'!$T$5:$T$15,MATCH(B27,'DS2025'!$S$5:$S$15,1)):
INDEX('DS2025'!$T$5:$T$15,MATCH(B27,'DS2025'!$S$5:$S$15,1)+1),
INDEX('DS2025'!$S$5:$S$15,MATCH(B27,'DS2025'!$S$5:$S$15,1)):
INDEX('DS2025'!$S$5:$S$15,MATCH(B27,'DS2025'!$S$5:$S$15,1)+1)),
IF($C$4=Database!$A$9,
_xlfn.FORECAST.LINEAR(B27,
INDEX('DS2025'!$W$5:$W$15,MATCH(B27,'DS2025'!$V$5:$V$15,1)):
INDEX('DS2025'!$W$5:$W$15,MATCH(B27,'DS2025'!$V$5:$V$15,1)+1),
INDEX('DS2025'!$V$5:$V$15,MATCH(B27,'DS2025'!$V$5:$V$15,1)):
INDEX('DS2025'!$V$5:$V$15,MATCH(B27,'DS2025'!$V$5:$V$15,1)+1)),
IF($C$4=Database!$A$10,
_xlfn.FORECAST.LINEAR(B27,
INDEX('DS2025'!$Z$5:$Z$15,MATCH(B27,'DS2025'!$Y$5:$Y$15,1)):
INDEX('DS2025'!$Z$5:$Z$15,MATCH(B27,'DS2025'!$Y$5:$Y$15,1)+1),
INDEX('DS2025'!$Y$5:$Y$15,MATCH(B27,'DS2025'!$Y$5:$Y$15,1)):
INDEX('DS2025'!$Y$5:$Y$15,MATCH(B27,'DS2025'!$Y$5:$Y$15,1)+1)),
IF($C$4=Database!$A$11,
_xlfn.FORECAST.LINEAR(
B27,
INDEX('DS2025'!$B$21:$B$35,MATCH(B27,'DS2025'!$A$21:$A$35,1)):
INDEX('DS2025'!$B$21:$B$35,MATCH(B27,'DS2025'!$A$21:$A$35,1)+1),
INDEX('DS2025'!$A$21:$A$35,MATCH(B27,'DS2025'!$A$21:$A$35,1)):
INDEX('DS2025'!$A$21:$A$35,MATCH(B27,'DS2025'!$A$21:$A$35,1)+1)),
IF($C$4=Database!$A$12,
_xlfn.FORECAST.LINEAR(
B27,
INDEX('DS2025'!$E$21:$E$35,MATCH(B27,'DS2025'!$D$21:$D$35,1)):
INDEX('DS2025'!$E$21:$E$35,MATCH(B27,'DS2025'!$D$21:$D$35,1)+1),
INDEX('DS2025'!$D$21:$D$35,MATCH(B27,'DS2025'!$D$21:$D$35,1)):
INDEX('DS2025'!$D$21:$D$35,MATCH(B27,'DS2025'!$D$21:$D$35,1)+1)),
IF($C$4=Database!$A$13,
_xlfn.FORECAST.LINEAR(
B27,
INDEX('DS2025'!$H$21:$H$35,MATCH(B27,'DS2025'!$G$21:$G$35,1)):
INDEX('DS2025'!$H$21:$H$35,MATCH(B27,'DS2025'!$G$21:$G$35,1)+1),
INDEX('DS2025'!$G$21:$G$35,MATCH(B27,'DS2025'!$G$21:$G$35,1)):
INDEX('DS2025'!$G$21:$G$35,MATCH(B27,'DS2025'!$G$21:$G$35,1)+1)),
IF($C$4=Database!$A$14,
_xlfn.FORECAST.LINEAR(
B27,
INDEX('DS2025'!$K$21:$K$35,MATCH(B27,'DS2025'!$J$21:$J$35,1)):
INDEX('DS2025'!$K$21:$K$35,MATCH(B27,'DS2025'!$J$21:$J$35,1)+1),
INDEX('DS2025'!$J$21:$J$35,MATCH(B27,'DS2025'!$J$21:$J$35,1)):
INDEX('DS2025'!$J$21:$J$35,MATCH(B27,'DS2025'!$J$21:$J$35,1)+1)),
IF($C$4=Database!$A$15,
_xlfn.FORECAST.LINEAR(
B27,
INDEX('DS2025'!$N$21:$N$35,MATCH(B27,'DS2025'!$M$21:$M$35,1)):
INDEX('DS2025'!$N$21:$N$35,MATCH(B27,'DS2025'!$M$21:$M$35,1)+1),
INDEX('DS2025'!$M$21:$M$35,MATCH(B27,'DS2025'!$M$21:$M$35,1)):
INDEX('DS2025'!$M$21:$M$35,MATCH(B27,'DS2025'!$M$21:$M$35,1)+1)),
IF($C$4=Database!$A$16,
_xlfn.FORECAST.LINEAR(
B27,
INDEX('DS2025'!$Q$21:$Q$35,MATCH(B27,'DS2025'!$P$21:$P$35,1)):
INDEX('DS2025'!$Q$21:$Q$35,MATCH(B27,'DS2025'!$P$21:$P$35,1)+1),
INDEX('DS2025'!$P$21:$P$35,MATCH(B27,'DS2025'!$P$21:$P$35,1)):
INDEX('DS2025'!$P$21:$P$35,MATCH(B27,'DS2025'!$P$21:$P$35,1)+1)),
IF($C$4=Database!$A$17,
_xlfn.FORECAST.LINEAR(
B27,
INDEX('DS2025'!$T$21:$T$35,MATCH(B27,'DS2025'!$S$21:$S$35,1)):
INDEX('DS2025'!$T$21:$T$35,MATCH(B27,'DS2025'!$S$21:$S$35,1)+1),
INDEX('DS2025'!$S$21:$S$35,MATCH(B27,'DS2025'!$S$21:$S$35,1)):
INDEX('DS2025'!$S$21:$S$35,MATCH(B27,'DS2025'!$S$21:$S$35,1)+1)),
IF($C$4=Database!$A$18,
_xlfn.FORECAST.LINEAR(
B27,
INDEX('DS2025'!$W$21:$W$35,MATCH(B27,'DS2025'!$V$21:$V$35,1)):
INDEX('DS2025'!$W$21:$W$35,MATCH(B27,'DS2025'!$V$21:$V$35,1)+1),
INDEX('DS2025'!$V$21:$V$35,MATCH(B27,'DS2025'!$V$21:$V$35,1)):
INDEX('DS2025'!$V$21:$V$35,MATCH(B27,'DS2025'!$V$21:$V$35,1)+1)),
IF($C$4=Database!$A$19,
_xlfn.FORECAST.LINEAR(
B27,
INDEX('DS2025'!$Z$21:$Z$35,MATCH(B27,'DS2025'!$Y$21:$Y$35,1)):
INDEX('DS2025'!$Z$21:$Z$35,MATCH(B27,'DS2025'!$Y$21:$Y$35,1)+1),
INDEX('DS2025'!$Y$21:$Y$35,MATCH(B27,'DS2025'!$Y$21:$Y$35,1)):
INDEX('DS2025'!$Y$21:$Y$35,MATCH(B27,'DS2025'!$Y$21:$Y$35,1)+1)),
IF($C$4=Database!$A$20,
_xlfn.FORECAST.LINEAR(
B27,
INDEX('DS2025'!$AC$21:$AC$35,MATCH(B27,'DS2025'!$AB$21:$AB$35,1)):
INDEX('DS2025'!$AC$21:$AC$35,MATCH(B27,'DS2025'!$AB$21:$AB$35,1)+1),
INDEX('DS2025'!$AB$21:$AB$35,MATCH(B27,'DS2025'!$AB$21:$AB$35,1)):
INDEX('DS2025'!$AB$21:$AB$35,MATCH(B27,'DS2025'!$AB$21:$AB$35,1)+1))
)))))))))))))))))))</f>
        <v>-0.36135320935812837</v>
      </c>
      <c r="D27" s="98">
        <f t="shared" si="0"/>
        <v>119.61264679064188</v>
      </c>
      <c r="E27" s="98">
        <f>'Data 110 C'!C28</f>
        <v>121.20099999999999</v>
      </c>
      <c r="F27" s="98">
        <f>IF($F$4=Database!$A$2,
_xlfn.FORECAST.LINEAR(E27,
INDEX('DS2025'!$B$5:$B$15,MATCH(E27,'DS2025'!$A$5:$A$15,1)):
INDEX('DS2025'!$B$5:$B$15,MATCH(E27,'DS2025'!$A$5:$A$15,1)+1),
INDEX('DS2025'!$A$5:$A$15,MATCH(E27,'DS2025'!$A$5:$A$15,1)):
INDEX('DS2025'!$A$5:$A$15,MATCH(E27,'DS2025'!$A$5:$A$15,1)+1)),
IF($F$4=Database!$A$3,
_xlfn.FORECAST.LINEAR(E27,
INDEX('DS2025'!$E$5:$E$15,MATCH(E27,'DS2025'!$D$5:$D$15,1)):
INDEX('DS2025'!$E$5:$E$15,MATCH(E27,'DS2025'!$D$5:$D$15,1)+1),
INDEX('DS2025'!$D$5:$D$15,MATCH(E27,'DS2025'!$D$5:$D$15,1)):
INDEX('DS2025'!$D$5:$D$15,MATCH(E27,'DS2025'!$D$5:$D$15,1)+1)),
IF($F$4=Database!$A$4,
_xlfn.FORECAST.LINEAR(E27,
INDEX('DS2025'!$H$5:$H$15,MATCH(E27,'DS2025'!$G$5:$G$15,1)):
INDEX('DS2025'!$H$5:$H$15,MATCH(E27,'DS2025'!$G$5:$G$15,1)+1),
INDEX('DS2025'!$G$5:$G$15,MATCH(E27,'DS2025'!$G$5:$G$15,1)):
INDEX('DS2025'!$G$5:$G$15,MATCH(E27,'DS2025'!$G$5:$G$15,1)+1)),
IF($F$4=Database!$A$5,
_xlfn.FORECAST.LINEAR(E27,
INDEX('DS2025'!$K$5:$K$15,MATCH(E27,'DS2025'!$J$5:$J$15,1)):
INDEX('DS2025'!$K$5:$K$15,MATCH(E27,'DS2025'!$J$5:$J$15,1)+1),
INDEX('DS2025'!$J$5:$J$15,MATCH(E27,'DS2025'!$J$5:$J$15,1)):
INDEX('DS2025'!$J$5:$J$15,MATCH(E27,'DS2025'!$J$5:$J$15,1)+1)),
IF($F$4=Database!$A$6,
_xlfn.FORECAST.LINEAR(E27,
INDEX('DS2025'!$N$5:$N$15,MATCH(E27,'DS2025'!$M$5:$M$15,1)):
INDEX('DS2025'!$N$5:$N$15,MATCH(E27,'DS2025'!$M$5:$M$15,1)+1),
INDEX('DS2025'!$M$5:$M$15,MATCH(E27,'DS2025'!$M$5:$M$15,1)):
INDEX('DS2025'!$M$5:$M$15,MATCH(E27,'DS2025'!$M$5:$M$15,1)+1)),
IF($F$4=Database!$A$7,
_xlfn.FORECAST.LINEAR(E27,
INDEX('DS2025'!$Q$5:$Q$15,MATCH(E27,'DS2025'!$P$5:$P$15,1)):
INDEX('DS2025'!$Q$5:$Q$15,MATCH(E27,'DS2025'!$P$5:$P$15,1)+1),
INDEX('DS2025'!$P$5:$P$15,MATCH(E27,'DS2025'!$P$5:$P$15,1)):
INDEX('DS2025'!$P$5:$P$15,MATCH(E27,'DS2025'!$P$5:$P$15,1)+1)),
IF($F$4=Database!$A$8,
_xlfn.FORECAST.LINEAR(E27,
INDEX('DS2025'!$T$5:$T$15,MATCH(E27,'DS2025'!$S$5:$S$15,1)):
INDEX('DS2025'!$T$5:$T$15,MATCH(E27,'DS2025'!$S$5:$S$15,1)+1),
INDEX('DS2025'!$S$5:$S$15,MATCH(E27,'DS2025'!$S$5:$S$15,1)):
INDEX('DS2025'!$S$5:$S$15,MATCH(E27,'DS2025'!$S$5:$S$15,1)+1)),
IF($F$4=Database!$A$9,
_xlfn.FORECAST.LINEAR(E27,
INDEX('DS2025'!$W$5:$W$15,MATCH(E27,'DS2025'!$V$5:$V$15,1)):
INDEX('DS2025'!$W$5:$W$15,MATCH(E27,'DS2025'!$V$5:$V$15,1)+1),
INDEX('DS2025'!$V$5:$V$15,MATCH(E27,'DS2025'!$V$5:$V$15,1)):
INDEX('DS2025'!$V$5:$V$15,MATCH(E27,'DS2025'!$V$5:$V$15,1)+1)),
IF($F$4=Database!$A$10,
_xlfn.FORECAST.LINEAR(E27,
INDEX('DS2025'!$Z$5:$Z$15,MATCH(E27,'DS2025'!$Y$5:$Y$15,1)):
INDEX('DS2025'!$Z$5:$Z$15,MATCH(E27,'DS2025'!$Y$5:$Y$15,1)+1),
INDEX('DS2025'!$Y$5:$Y$15,MATCH(E27,'DS2025'!$Y$5:$Y$15,1)):
INDEX('DS2025'!$Y$5:$Y$15,MATCH(E27,'DS2025'!$Y$5:$Y$15,1)+1)),
IF($F$4=Database!$A$11,
_xlfn.FORECAST.LINEAR(
E27,
INDEX('DS2025'!$B$21:$B$35,MATCH(E27,'DS2025'!$A$21:$A$35,1)):
INDEX('DS2025'!$B$21:$B$35,MATCH(E27,'DS2025'!$A$21:$A$35,1)+1),
INDEX('DS2025'!$A$21:$A$35,MATCH(E27,'DS2025'!$A$21:$A$35,1)):
INDEX('DS2025'!$A$21:$A$35,MATCH(E27,'DS2025'!$A$21:$A$35,1)+1)),
IF($F$4=Database!$A$12,
_xlfn.FORECAST.LINEAR(
E27,
INDEX('DS2025'!$E$21:$E$35,MATCH(E27,'DS2025'!$D$21:$D$35,1)):
INDEX('DS2025'!$E$21:$E$35,MATCH(E27,'DS2025'!$D$21:$D$35,1)+1),
INDEX('DS2025'!$D$21:$D$35,MATCH(E27,'DS2025'!$D$21:$D$35,1)):
INDEX('DS2025'!$D$21:$D$35,MATCH(E27,'DS2025'!$D$21:$D$35,1)+1)),
IF($F$4=Database!$A$13,
_xlfn.FORECAST.LINEAR(
E27,
INDEX('DS2025'!$H$21:$H$35,MATCH(E27,'DS2025'!$G$21:$G$35,1)):
INDEX('DS2025'!$H$21:$H$35,MATCH(E27,'DS2025'!$G$21:$G$35,1)+1),
INDEX('DS2025'!$G$21:$G$35,MATCH(E27,'DS2025'!$G$21:$G$35,1)):
INDEX('DS2025'!$G$21:$G$35,MATCH(E27,'DS2025'!$G$21:$G$35,1)+1)),
IF($F$4=Database!$A$14,
_xlfn.FORECAST.LINEAR(
E27,
INDEX('DS2025'!$K$21:$K$35,MATCH(E27,'DS2025'!$J$21:$J$35,1)):
INDEX('DS2025'!$K$21:$K$35,MATCH(E27,'DS2025'!$J$21:$J$35,1)+1),
INDEX('DS2025'!$J$21:$J$35,MATCH(E27,'DS2025'!$J$21:$J$35,1)):
INDEX('DS2025'!$J$21:$J$35,MATCH(E27,'DS2025'!$J$21:$J$35,1)+1)),
IF($F$4=Database!$A$15,
_xlfn.FORECAST.LINEAR(
E27,
INDEX('DS2025'!$N$21:$N$35,MATCH(E27,'DS2025'!$M$21:$M$35,1)):
INDEX('DS2025'!$N$21:$N$35,MATCH(E27,'DS2025'!$M$21:$M$35,1)+1),
INDEX('DS2025'!$M$21:$M$35,MATCH(E27,'DS2025'!$M$21:$M$35,1)):
INDEX('DS2025'!$M$21:$M$35,MATCH(E27,'DS2025'!$M$21:$M$35,1)+1)),
IF($F$4=Database!$A$16,
_xlfn.FORECAST.LINEAR(
E27,
INDEX('DS2025'!$Q$21:$Q$35,MATCH(E27,'DS2025'!$P$21:$P$35,1)):
INDEX('DS2025'!$Q$21:$Q$35,MATCH(E27,'DS2025'!$P$21:$P$35,1)+1),
INDEX('DS2025'!$P$21:$P$35,MATCH(E27,'DS2025'!$P$21:$P$35,1)):
INDEX('DS2025'!$P$21:$P$35,MATCH(E27,'DS2025'!$P$21:$P$35,1)+1)),
IF($F$4=Database!$A$17,
_xlfn.FORECAST.LINEAR(
E27,
INDEX('DS2025'!$T$21:$T$35,MATCH(E27,'DS2025'!$S$21:$S$35,1)):
INDEX('DS2025'!$T$21:$T$35,MATCH(E27,'DS2025'!$S$21:$S$35,1)+1),
INDEX('DS2025'!$S$21:$S$35,MATCH(E27,'DS2025'!$S$21:$S$35,1)):
INDEX('DS2025'!$S$21:$S$35,MATCH(E27,'DS2025'!$S$21:$S$35,1)+1)),
IF($F$4=Database!$A$18,
_xlfn.FORECAST.LINEAR(
E27,
INDEX('DS2025'!$W$21:$W$35,MATCH(E27,'DS2025'!$V$21:$V$35,1)):
INDEX('DS2025'!$W$21:$W$35,MATCH(E27,'DS2025'!$V$21:$V$35,1)+1),
INDEX('DS2025'!$V$21:$V$35,MATCH(E27,'DS2025'!$V$21:$V$35,1)):
INDEX('DS2025'!$V$21:$V$35,MATCH(E27,'DS2025'!$V$21:$V$35,1)+1)),
IF($F$4=Database!$A$19,
_xlfn.FORECAST.LINEAR(
E27,
INDEX('DS2025'!$Z$21:$Z$35,MATCH(E27,'DS2025'!$Y$21:$Y$35,1)):
INDEX('DS2025'!$Z$21:$Z$35,MATCH(E27,'DS2025'!$Y$21:$Y$35,1)+1),
INDEX('DS2025'!$Y$21:$Y$35,MATCH(E27,'DS2025'!$Y$21:$Y$35,1)):
INDEX('DS2025'!$Y$21:$Y$35,MATCH(E27,'DS2025'!$Y$21:$Y$35,1)+1)),
IF($F$4=Database!$A$20,
_xlfn.FORECAST.LINEAR(
E27,
INDEX('DS2025'!$AC$21:$AC$35,MATCH(E27,'DS2025'!$AB$21:$AB$35,1)):
INDEX('DS2025'!$AC$21:$AC$35,MATCH(E27,'DS2025'!$AB$21:$AB$35,1)+1),
INDEX('DS2025'!$AB$21:$AB$35,MATCH(E27,'DS2025'!$AB$21:$AB$35,1)):
INDEX('DS2025'!$AB$21:$AB$35,MATCH(E27,'DS2025'!$AB$21:$AB$35,1)+1))
)))))))))))))))))))</f>
        <v>-0.36150041991601678</v>
      </c>
      <c r="G27" s="98">
        <f t="shared" si="1"/>
        <v>120.83949958008398</v>
      </c>
      <c r="H27" s="98">
        <f>'Data 110 C'!D28</f>
        <v>119.661</v>
      </c>
      <c r="I27" s="98">
        <f>IF($I$4=Database!$A$2,
_xlfn.FORECAST.LINEAR(H27,
INDEX('DS2025'!$B$5:$B$15,MATCH(H27,'DS2025'!$A$5:$A$15,1)):
INDEX('DS2025'!$B$5:$B$15,MATCH(H27,'DS2025'!$A$5:$A$15,1)+1),
INDEX('DS2025'!$A$5:$A$15,MATCH(H27,'DS2025'!$A$5:$A$15,1)):
INDEX('DS2025'!$A$5:$A$15,MATCH(H27,'DS2025'!$A$5:$A$15,1)+1)),
IF($I$4=Database!$A$3,
_xlfn.FORECAST.LINEAR(H27,
INDEX('DS2025'!$E$5:$E$15,MATCH(H27,'DS2025'!$D$5:$D$15,1)):
INDEX('DS2025'!$E$5:$E$15,MATCH(H27,'DS2025'!$D$5:$D$15,1)+1),
INDEX('DS2025'!$D$5:$D$15,MATCH(H27,'DS2025'!$D$5:$D$15,1)):
INDEX('DS2025'!$D$5:$D$15,MATCH(H27,'DS2025'!$D$5:$D$15,1)+1)),
IF($I$4=Database!$A$4,
_xlfn.FORECAST.LINEAR(H27,
INDEX('DS2025'!$H$5:$H$15,MATCH(H27,'DS2025'!$G$5:$G$15,1)):
INDEX('DS2025'!$H$5:$H$15,MATCH(H27,'DS2025'!$G$5:$G$15,1)+1),
INDEX('DS2025'!$G$5:$G$15,MATCH(H27,'DS2025'!$G$5:$G$15,1)):
INDEX('DS2025'!$G$5:$G$15,MATCH(H27,'DS2025'!$G$5:$G$15,1)+1)),
IF($I$4=Database!$A$5,
_xlfn.FORECAST.LINEAR(H27,
INDEX('DS2025'!$K$5:$K$15,MATCH(H27,'DS2025'!$J$5:$J$15,1)):
INDEX('DS2025'!$K$5:$K$15,MATCH(H27,'DS2025'!$J$5:$J$15,1)+1),
INDEX('DS2025'!$J$5:$J$15,MATCH(H27,'DS2025'!$J$5:$J$15,1)):
INDEX('DS2025'!$J$5:$J$15,MATCH(H27,'DS2025'!$J$5:$J$15,1)+1)),
IF($I$4=Database!$A$6,
_xlfn.FORECAST.LINEAR(H27,
INDEX('DS2025'!$N$5:$N$15,MATCH(H27,'DS2025'!$M$5:$M$15,1)):
INDEX('DS2025'!$N$5:$N$15,MATCH(H27,'DS2025'!$M$5:$M$15,1)+1),
INDEX('DS2025'!$M$5:$M$15,MATCH(H27,'DS2025'!$M$5:$M$15,1)):
INDEX('DS2025'!$M$5:$M$15,MATCH(H27,'DS2025'!$M$5:$M$15,1)+1)),
IF($I$4=Database!$A$7,
_xlfn.FORECAST.LINEAR(H27,
INDEX('DS2025'!$Q$5:$Q$15,MATCH(H27,'DS2025'!$P$5:$P$15,1)):
INDEX('DS2025'!$Q$5:$Q$15,MATCH(H27,'DS2025'!$P$5:$P$15,1)+1),
INDEX('DS2025'!$P$5:$P$15,MATCH(H27,'DS2025'!$P$5:$P$15,1)):
INDEX('DS2025'!$P$5:$P$15,MATCH(H27,'DS2025'!$P$5:$P$15,1)+1)),
IF($I$4=Database!$A$8,
_xlfn.FORECAST.LINEAR(H27,
INDEX('DS2025'!$T$5:$T$15,MATCH(H27,'DS2025'!$S$5:$S$15,1)):
INDEX('DS2025'!$T$5:$T$15,MATCH(H27,'DS2025'!$S$5:$S$15,1)+1),
INDEX('DS2025'!$S$5:$S$15,MATCH(H27,'DS2025'!$S$5:$S$15,1)):
INDEX('DS2025'!$S$5:$S$15,MATCH(H27,'DS2025'!$S$5:$S$15,1)+1)),
IF($I$4=Database!$A$9,
_xlfn.FORECAST.LINEAR(H27,
INDEX('DS2025'!$W$5:$W$15,MATCH(H27,'DS2025'!$V$5:$V$15,1)):
INDEX('DS2025'!$W$5:$W$15,MATCH(H27,'DS2025'!$V$5:$V$15,1)+1),
INDEX('DS2025'!$V$5:$V$15,MATCH(H27,'DS2025'!$V$5:$V$15,1)):
INDEX('DS2025'!$V$5:$V$15,MATCH(H27,'DS2025'!$V$5:$V$15,1)+1)),
IF($I$4=Database!$A$10,
_xlfn.FORECAST.LINEAR(H27,
INDEX('DS2025'!$Z$5:$Z$15,MATCH(H27,'DS2025'!$Y$5:$Y$15,1)):
INDEX('DS2025'!$Z$5:$Z$15,MATCH(H27,'DS2025'!$Y$5:$Y$15,1)+1),
INDEX('DS2025'!$Y$5:$Y$15,MATCH(H27,'DS2025'!$Y$5:$Y$15,1)):
INDEX('DS2025'!$Y$5:$Y$15,MATCH(H27,'DS2025'!$Y$5:$Y$15,1)+1)),
IF($I$4=Database!$A$11,
_xlfn.FORECAST.LINEAR(
H27,
INDEX('DS2025'!$B$21:$B$35,MATCH(H27,'DS2025'!$A$21:$A$35,1)):
INDEX('DS2025'!$B$21:$B$35,MATCH(H27,'DS2025'!$A$21:$A$35,1)+1),
INDEX('DS2025'!$A$21:$A$35,MATCH(H27,'DS2025'!$A$21:$A$35,1)):
INDEX('DS2025'!$A$21:$A$35,MATCH(H27,'DS2025'!$A$21:$A$35,1)+1)),
IF($I$4=Database!$A$12,
_xlfn.FORECAST.LINEAR(
H27,
INDEX('DS2025'!$E$21:$E$35,MATCH(H27,'DS2025'!$D$21:$D$35,1)):
INDEX('DS2025'!$E$21:$E$35,MATCH(H27,'DS2025'!$D$21:$D$35,1)+1),
INDEX('DS2025'!$D$21:$D$35,MATCH(H27,'DS2025'!$D$21:$D$35,1)):
INDEX('DS2025'!$D$21:$D$35,MATCH(H27,'DS2025'!$D$21:$D$35,1)+1)),
IF($I$4=Database!$A$13,
_xlfn.FORECAST.LINEAR(
H27,
INDEX('DS2025'!$H$21:$H$35,MATCH(H27,'DS2025'!$G$21:$G$35,1)):
INDEX('DS2025'!$H$21:$H$35,MATCH(H27,'DS2025'!$G$21:$G$35,1)+1),
INDEX('DS2025'!$G$21:$G$35,MATCH(H27,'DS2025'!$G$21:$G$35,1)):
INDEX('DS2025'!$G$21:$G$35,MATCH(H27,'DS2025'!$G$21:$G$35,1)+1)),
IF($I$4=Database!$A$14,
_xlfn.FORECAST.LINEAR(
H27,
INDEX('DS2025'!$K$21:$K$35,MATCH(H27,'DS2025'!$J$21:$J$35,1)):
INDEX('DS2025'!$K$21:$K$35,MATCH(H27,'DS2025'!$J$21:$J$35,1)+1),
INDEX('DS2025'!$J$21:$J$35,MATCH(H27,'DS2025'!$J$21:$J$35,1)):
INDEX('DS2025'!$J$21:$J$35,MATCH(H27,'DS2025'!$J$21:$J$35,1)+1)),
IF($I$4=Database!$A$15,
_xlfn.FORECAST.LINEAR(
H27,
INDEX('DS2025'!$N$21:$N$35,MATCH(H27,'DS2025'!$M$21:$M$35,1)):
INDEX('DS2025'!$N$21:$N$35,MATCH(H27,'DS2025'!$M$21:$M$35,1)+1),
INDEX('DS2025'!$M$21:$M$35,MATCH(H27,'DS2025'!$M$21:$M$35,1)):
INDEX('DS2025'!$M$21:$M$35,MATCH(H27,'DS2025'!$M$21:$M$35,1)+1)),
IF($I$4=Database!$A$16,
_xlfn.FORECAST.LINEAR(
H27,
INDEX('DS2025'!$Q$21:$Q$35,MATCH(H27,'DS2025'!$P$21:$P$35,1)):
INDEX('DS2025'!$Q$21:$Q$35,MATCH(H27,'DS2025'!$P$21:$P$35,1)+1),
INDEX('DS2025'!$P$21:$P$35,MATCH(H27,'DS2025'!$P$21:$P$35,1)):
INDEX('DS2025'!$P$21:$P$35,MATCH(H27,'DS2025'!$P$21:$P$35,1)+1)),
IF($I$4=Database!$A$17,
_xlfn.FORECAST.LINEAR(
H27,
INDEX('DS2025'!$T$21:$T$35,MATCH(H27,'DS2025'!$S$21:$S$35,1)):
INDEX('DS2025'!$T$21:$T$35,MATCH(H27,'DS2025'!$S$21:$S$35,1)+1),
INDEX('DS2025'!$S$21:$S$35,MATCH(H27,'DS2025'!$S$21:$S$35,1)):
INDEX('DS2025'!$S$21:$S$35,MATCH(H27,'DS2025'!$S$21:$S$35,1)+1)),
IF($I$4=Database!$A$18,
_xlfn.FORECAST.LINEAR(
H27,
INDEX('DS2025'!$W$21:$W$35,MATCH(H27,'DS2025'!$V$21:$V$35,1)):
INDEX('DS2025'!$W$21:$W$35,MATCH(H27,'DS2025'!$V$21:$V$35,1)+1),
INDEX('DS2025'!$V$21:$V$35,MATCH(H27,'DS2025'!$V$21:$V$35,1)):
INDEX('DS2025'!$V$21:$V$35,MATCH(H27,'DS2025'!$V$21:$V$35,1)+1)),
IF($I$4=Database!$A$19,
_xlfn.FORECAST.LINEAR(
H27,
INDEX('DS2025'!$Z$21:$Z$35,MATCH(H27,'DS2025'!$Y$21:$Y$35,1)):
INDEX('DS2025'!$Z$21:$Z$35,MATCH(H27,'DS2025'!$Y$21:$Y$35,1)+1),
INDEX('DS2025'!$Y$21:$Y$35,MATCH(H27,'DS2025'!$Y$21:$Y$35,1)):
INDEX('DS2025'!$Y$21:$Y$35,MATCH(H27,'DS2025'!$Y$21:$Y$35,1)+1)),
IF($I$4=Database!$A$20,
_xlfn.FORECAST.LINEAR(
H27,
INDEX('DS2025'!$AC$21:$AC$35,MATCH(H27,'DS2025'!$AB$21:$AB$35,1)):
INDEX('DS2025'!$AC$21:$AC$35,MATCH(H27,'DS2025'!$AB$21:$AB$35,1)+1),
INDEX('DS2025'!$AB$21:$AB$35,MATCH(H27,'DS2025'!$AB$21:$AB$35,1)):
INDEX('DS2025'!$AB$21:$AB$35,MATCH(H27,'DS2025'!$AB$21:$AB$35,1)+1))
)))))))))))))))))))</f>
        <v>-0.26253272705516334</v>
      </c>
      <c r="J27" s="98">
        <f t="shared" si="2"/>
        <v>119.39846727294484</v>
      </c>
      <c r="K27" s="98">
        <f>'Data 110 C'!E28</f>
        <v>120.166</v>
      </c>
      <c r="L27" s="98">
        <f>IF($L$4=Database!$A$2,
_xlfn.FORECAST.LINEAR(K27,
INDEX('DS2025'!$B$5:$B$15,MATCH(K27,'DS2025'!$A$5:$A$15,1)):
INDEX('DS2025'!$B$5:$B$15,MATCH(K27,'DS2025'!$A$5:$A$15,1)+1),
INDEX('DS2025'!$A$5:$A$15,MATCH(K27,'DS2025'!$A$5:$A$15,1)):
INDEX('DS2025'!$A$5:$A$15,MATCH(K27,'DS2025'!$A$5:$A$15,1)+1)),
IF($L$4=Database!$A$3,
_xlfn.FORECAST.LINEAR(K27,
INDEX('DS2025'!$E$5:$E$15,MATCH(K27,'DS2025'!$D$5:$D$15,1)):
INDEX('DS2025'!$E$5:$E$15,MATCH(K27,'DS2025'!$D$5:$D$15,1)+1),
INDEX('DS2025'!$D$5:$D$15,MATCH(K27,'DS2025'!$D$5:$D$15,1)):
INDEX('DS2025'!$D$5:$D$15,MATCH(K27,'DS2025'!$D$5:$D$15,1)+1)),
IF($L$4=Database!$A$4,
_xlfn.FORECAST.LINEAR(K27,
INDEX('DS2025'!$H$5:$H$15,MATCH(K27,'DS2025'!$G$5:$G$15,1)):
INDEX('DS2025'!$H$5:$H$15,MATCH(K27,'DS2025'!$G$5:$G$15,1)+1),
INDEX('DS2025'!$G$5:$G$15,MATCH(K27,'DS2025'!$G$5:$G$15,1)):
INDEX('DS2025'!$G$5:$G$15,MATCH(K27,'DS2025'!$G$5:$G$15,1)+1)),
IF($L$4=Database!$A$5,
_xlfn.FORECAST.LINEAR(K27,
INDEX('DS2025'!$K$5:$K$15,MATCH(K27,'DS2025'!$J$5:$J$15,1)):
INDEX('DS2025'!$K$5:$K$15,MATCH(K27,'DS2025'!$J$5:$J$15,1)+1),
INDEX('DS2025'!$J$5:$J$15,MATCH(K27,'DS2025'!$J$5:$J$15,1)):
INDEX('DS2025'!$J$5:$J$15,MATCH(K27,'DS2025'!$J$5:$J$15,1)+1)),
IF($L$4=Database!$A$6,
_xlfn.FORECAST.LINEAR(K27,
INDEX('DS2025'!$N$5:$N$15,MATCH(K27,'DS2025'!$M$5:$M$15,1)):
INDEX('DS2025'!$N$5:$N$15,MATCH(K27,'DS2025'!$M$5:$M$15,1)+1),
INDEX('DS2025'!$M$5:$M$15,MATCH(K27,'DS2025'!$M$5:$M$15,1)):
INDEX('DS2025'!$M$5:$M$15,MATCH(K27,'DS2025'!$M$5:$M$15,1)+1)),
IF($L$4=Database!$A$7,
_xlfn.FORECAST.LINEAR(K27,
INDEX('DS2025'!$Q$5:$Q$15,MATCH(K27,'DS2025'!$P$5:$P$15,1)):
INDEX('DS2025'!$Q$5:$Q$15,MATCH(K27,'DS2025'!$P$5:$P$15,1)+1),
INDEX('DS2025'!$P$5:$P$15,MATCH(K27,'DS2025'!$P$5:$P$15,1)):
INDEX('DS2025'!$P$5:$P$15,MATCH(K27,'DS2025'!$P$5:$P$15,1)+1)),
IF($L$4=Database!$A$8,
_xlfn.FORECAST.LINEAR(K27,
INDEX('DS2025'!$T$5:$T$15,MATCH(K27,'DS2025'!$S$5:$S$15,1)):
INDEX('DS2025'!$T$5:$T$15,MATCH(K27,'DS2025'!$S$5:$S$15,1)+1),
INDEX('DS2025'!$S$5:$S$15,MATCH(K27,'DS2025'!$S$5:$S$15,1)):
INDEX('DS2025'!$S$5:$S$15,MATCH(K27,'DS2025'!$S$5:$S$15,1)+1)),
IF($L$4=Database!$A$9,
_xlfn.FORECAST.LINEAR(K27,
INDEX('DS2025'!$W$5:$W$15,MATCH(K27,'DS2025'!$V$5:$V$15,1)):
INDEX('DS2025'!$W$5:$W$15,MATCH(K27,'DS2025'!$V$5:$V$15,1)+1),
INDEX('DS2025'!$V$5:$V$15,MATCH(K27,'DS2025'!$V$5:$V$15,1)):
INDEX('DS2025'!$V$5:$V$15,MATCH(K27,'DS2025'!$V$5:$V$15,1)+1)),
IF($L$4=Database!$A$10,
_xlfn.FORECAST.LINEAR(K27,
INDEX('DS2025'!$Z$5:$Z$15,MATCH(K27,'DS2025'!$Y$5:$Y$15,1)):
INDEX('DS2025'!$Z$5:$Z$15,MATCH(K27,'DS2025'!$Y$5:$Y$15,1)+1),
INDEX('DS2025'!$Y$5:$Y$15,MATCH(K27,'DS2025'!$Y$5:$Y$15,1)):
INDEX('DS2025'!$Y$5:$Y$15,MATCH(K27,'DS2025'!$Y$5:$Y$15,1)+1)),
IF($L$4=Database!$A$11,
_xlfn.FORECAST.LINEAR(
K27,
INDEX('DS2025'!$B$21:$B$35,MATCH(K27,'DS2025'!$A$21:$A$35,1)):
INDEX('DS2025'!$B$21:$B$35,MATCH(K27,'DS2025'!$A$21:$A$35,1)+1),
INDEX('DS2025'!$A$21:$A$35,MATCH(K27,'DS2025'!$A$21:$A$35,1)):
INDEX('DS2025'!$A$21:$A$35,MATCH(K27,'DS2025'!$A$21:$A$35,1)+1)),
IF($L$4=Database!$A$12,
_xlfn.FORECAST.LINEAR(
K27,
INDEX('DS2025'!$E$21:$E$35,MATCH(K27,'DS2025'!$D$21:$D$35,1)):
INDEX('DS2025'!$E$21:$E$35,MATCH(K27,'DS2025'!$D$21:$D$35,1)+1),
INDEX('DS2025'!$D$21:$D$35,MATCH(K27,'DS2025'!$D$21:$D$35,1)):
INDEX('DS2025'!$D$21:$D$35,MATCH(K27,'DS2025'!$D$21:$D$35,1)+1)),
IF($L$4=Database!$A$13,
_xlfn.FORECAST.LINEAR(
K27,
INDEX('DS2025'!$H$21:$H$35,MATCH(K27,'DS2025'!$G$21:$G$35,1)):
INDEX('DS2025'!$H$21:$H$35,MATCH(K27,'DS2025'!$G$21:$G$35,1)+1),
INDEX('DS2025'!$G$21:$G$35,MATCH(K27,'DS2025'!$G$21:$G$35,1)):
INDEX('DS2025'!$G$21:$G$35,MATCH(K27,'DS2025'!$G$21:$G$35,1)+1)),
IF($L$4=Database!$A$14,
_xlfn.FORECAST.LINEAR(
K27,
INDEX('DS2025'!$K$21:$K$35,MATCH(K27,'DS2025'!$J$21:$J$35,1)):
INDEX('DS2025'!$K$21:$K$35,MATCH(K27,'DS2025'!$J$21:$J$35,1)+1),
INDEX('DS2025'!$J$21:$J$35,MATCH(K27,'DS2025'!$J$21:$J$35,1)):
INDEX('DS2025'!$J$21:$J$35,MATCH(K27,'DS2025'!$J$21:$J$35,1)+1)),
IF($L$4=Database!$A$15,
_xlfn.FORECAST.LINEAR(
K27,
INDEX('DS2025'!$N$21:$N$35,MATCH(K27,'DS2025'!$M$21:$M$35,1)):
INDEX('DS2025'!$N$21:$N$35,MATCH(K27,'DS2025'!$M$21:$M$35,1)+1),
INDEX('DS2025'!$M$21:$M$35,MATCH(K27,'DS2025'!$M$21:$M$35,1)):
INDEX('DS2025'!$M$21:$M$35,MATCH(K27,'DS2025'!$M$21:$M$35,1)+1)),
IF($L$4=Database!$A$16,
_xlfn.FORECAST.LINEAR(
K27,
INDEX('DS2025'!$Q$21:$Q$35,MATCH(K27,'DS2025'!$P$21:$P$35,1)):
INDEX('DS2025'!$Q$21:$Q$35,MATCH(K27,'DS2025'!$P$21:$P$35,1)+1),
INDEX('DS2025'!$P$21:$P$35,MATCH(K27,'DS2025'!$P$21:$P$35,1)):
INDEX('DS2025'!$P$21:$P$35,MATCH(K27,'DS2025'!$P$21:$P$35,1)+1)),
IF($L$4=Database!$A$17,
_xlfn.FORECAST.LINEAR(
K27,
INDEX('DS2025'!$T$21:$T$35,MATCH(K27,'DS2025'!$S$21:$S$35,1)):
INDEX('DS2025'!$T$21:$T$35,MATCH(K27,'DS2025'!$S$21:$S$35,1)+1),
INDEX('DS2025'!$S$21:$S$35,MATCH(K27,'DS2025'!$S$21:$S$35,1)):
INDEX('DS2025'!$S$21:$S$35,MATCH(K27,'DS2025'!$S$21:$S$35,1)+1)),
IF($L$4=Database!$A$18,
_xlfn.FORECAST.LINEAR(
K27,
INDEX('DS2025'!$W$21:$W$35,MATCH(K27,'DS2025'!$V$21:$V$35,1)):
INDEX('DS2025'!$W$21:$W$35,MATCH(K27,'DS2025'!$V$21:$V$35,1)+1),
INDEX('DS2025'!$V$21:$V$35,MATCH(K27,'DS2025'!$V$21:$V$35,1)):
INDEX('DS2025'!$V$21:$V$35,MATCH(K27,'DS2025'!$V$21:$V$35,1)+1)),
IF($L$4=Database!$A$19,
_xlfn.FORECAST.LINEAR(
K27,
INDEX('DS2025'!$Z$21:$Z$35,MATCH(K27,'DS2025'!$Y$21:$Y$35,1)):
INDEX('DS2025'!$Z$21:$Z$35,MATCH(K27,'DS2025'!$Y$21:$Y$35,1)+1),
INDEX('DS2025'!$Y$21:$Y$35,MATCH(K27,'DS2025'!$Y$21:$Y$35,1)):
INDEX('DS2025'!$Y$21:$Y$35,MATCH(K27,'DS2025'!$Y$21:$Y$35,1)+1)),
IF($L$4=Database!$A$20,
_xlfn.FORECAST.LINEAR(
K27,
INDEX('DS2025'!$AC$21:$AC$35,MATCH(K27,'DS2025'!$AB$21:$AB$35,1)):
INDEX('DS2025'!$AC$21:$AC$35,MATCH(K27,'DS2025'!$AB$21:$AB$35,1)+1),
INDEX('DS2025'!$AB$21:$AB$35,MATCH(K27,'DS2025'!$AB$21:$AB$35,1)):
INDEX('DS2025'!$AB$21:$AB$35,MATCH(K27,'DS2025'!$AB$21:$AB$35,1)+1))
)))))))))))))))))))</f>
        <v>-0.36137624475104974</v>
      </c>
      <c r="M27" s="98">
        <f t="shared" si="3"/>
        <v>119.80462375524894</v>
      </c>
      <c r="N27" s="369">
        <f>'Data 110 C'!F28</f>
        <v>118.124</v>
      </c>
      <c r="O27" s="98">
        <f>IF($O$4=Database!$A$2,
_xlfn.FORECAST.LINEAR(N27,
INDEX('DS2025'!$B$5:$B$15,MATCH(N27,'DS2025'!$A$5:$A$15,1)):
INDEX('DS2025'!$B$5:$B$15,MATCH(N27,'DS2025'!$A$5:$A$15,1)+1),
INDEX('DS2025'!$A$5:$A$15,MATCH(N27,'DS2025'!$A$5:$A$15,1)):
INDEX('DS2025'!$A$5:$A$15,MATCH(N27,'DS2025'!$A$5:$A$15,1)+1)),
IF($O$4=Database!$A$3,
_xlfn.FORECAST.LINEAR(N27,
INDEX('DS2025'!$E$5:$E$15,MATCH(N27,'DS2025'!$D$5:$D$15,1)):
INDEX('DS2025'!$E$5:$E$15,MATCH(N27,'DS2025'!$D$5:$D$15,1)+1),
INDEX('DS2025'!$D$5:$D$15,MATCH(N27,'DS2025'!$D$5:$D$15,1)):
INDEX('DS2025'!$D$5:$D$15,MATCH(N27,'DS2025'!$D$5:$D$15,1)+1)),
IF($O$4=Database!$A$4,
_xlfn.FORECAST.LINEAR(N27,
INDEX('DS2025'!$H$5:$H$15,MATCH(N27,'DS2025'!$G$5:$G$15,1)):
INDEX('DS2025'!$H$5:$H$15,MATCH(N27,'DS2025'!$G$5:$G$15,1)+1),
INDEX('DS2025'!$G$5:$G$15,MATCH(N27,'DS2025'!$G$5:$G$15,1)):
INDEX('DS2025'!$G$5:$G$15,MATCH(N27,'DS2025'!$G$5:$G$15,1)+1)),
IF($O$4=Database!$A$5,
_xlfn.FORECAST.LINEAR(N27,
INDEX('DS2025'!$K$5:$K$15,MATCH(N27,'DS2025'!$J$5:$J$15,1)):
INDEX('DS2025'!$K$5:$K$15,MATCH(N27,'DS2025'!$J$5:$J$15,1)+1),
INDEX('DS2025'!$J$5:$J$15,MATCH(N27,'DS2025'!$J$5:$J$15,1)):
INDEX('DS2025'!$J$5:$J$15,MATCH(N27,'DS2025'!$J$5:$J$15,1)+1)),
IF($O$4=Database!$A$6,
_xlfn.FORECAST.LINEAR(N27,
INDEX('DS2025'!$N$5:$N$15,MATCH(N27,'DS2025'!$M$5:$M$15,1)):
INDEX('DS2025'!$N$5:$N$15,MATCH(N27,'DS2025'!$M$5:$M$15,1)+1),
INDEX('DS2025'!$M$5:$M$15,MATCH(N27,'DS2025'!$M$5:$M$15,1)):
INDEX('DS2025'!$M$5:$M$15,MATCH(N27,'DS2025'!$M$5:$M$15,1)+1)),
IF($O$4=Database!$A$7,
_xlfn.FORECAST.LINEAR(N27,
INDEX('DS2025'!$Q$5:$Q$15,MATCH(N27,'DS2025'!$P$5:$P$15,1)):
INDEX('DS2025'!$Q$5:$Q$15,MATCH(N27,'DS2025'!$P$5:$P$15,1)+1),
INDEX('DS2025'!$P$5:$P$15,MATCH(N27,'DS2025'!$P$5:$P$15,1)):
INDEX('DS2025'!$P$5:$P$15,MATCH(N27,'DS2025'!$P$5:$P$15,1)+1)),
IF($O$4=Database!$A$8,
_xlfn.FORECAST.LINEAR(N27,
INDEX('DS2025'!$T$5:$T$15,MATCH(N27,'DS2025'!$S$5:$S$15,1)):
INDEX('DS2025'!$T$5:$T$15,MATCH(N27,'DS2025'!$S$5:$S$15,1)+1),
INDEX('DS2025'!$S$5:$S$15,MATCH(N27,'DS2025'!$S$5:$S$15,1)):
INDEX('DS2025'!$S$5:$S$15,MATCH(N27,'DS2025'!$S$5:$S$15,1)+1)),
IF($O$4=Database!$A$9,
_xlfn.FORECAST.LINEAR(N27,
INDEX('DS2025'!$W$5:$W$15,MATCH(N27,'DS2025'!$V$5:$V$15,1)):
INDEX('DS2025'!$W$5:$W$15,MATCH(N27,'DS2025'!$V$5:$V$15,1)+1),
INDEX('DS2025'!$V$5:$V$15,MATCH(N27,'DS2025'!$V$5:$V$15,1)):
INDEX('DS2025'!$V$5:$V$15,MATCH(N27,'DS2025'!$V$5:$V$15,1)+1)),
IF($O$4=Database!$A$10,
_xlfn.FORECAST.LINEAR(N27,
INDEX('DS2025'!$Z$5:$Z$15,MATCH(N27,'DS2025'!$Y$5:$Y$15,1)):
INDEX('DS2025'!$Z$5:$Z$15,MATCH(N27,'DS2025'!$Y$5:$Y$15,1)+1),
INDEX('DS2025'!$Y$5:$Y$15,MATCH(N27,'DS2025'!$Y$5:$Y$15,1)):
INDEX('DS2025'!$Y$5:$Y$15,MATCH(N27,'DS2025'!$Y$5:$Y$15,1)+1)),
IF($O$4=Database!$A$11,
_xlfn.FORECAST.LINEAR(
N27,
INDEX('DS2025'!$B$21:$B$35,MATCH(N27,'DS2025'!$A$21:$A$35,1)):
INDEX('DS2025'!$B$21:$B$35,MATCH(N27,'DS2025'!$A$21:$A$35,1)+1),
INDEX('DS2025'!$A$21:$A$35,MATCH(N27,'DS2025'!$A$21:$A$35,1)):
INDEX('DS2025'!$A$21:$A$35,MATCH(N27,'DS2025'!$A$21:$A$35,1)+1)),
IF($O$4=Database!$A$12,
_xlfn.FORECAST.LINEAR(
N27,
INDEX('DS2025'!$E$21:$E$35,MATCH(N27,'DS2025'!$D$21:$D$35,1)):
INDEX('DS2025'!$E$21:$E$35,MATCH(N27,'DS2025'!$D$21:$D$35,1)+1),
INDEX('DS2025'!$D$21:$D$35,MATCH(N27,'DS2025'!$D$21:$D$35,1)):
INDEX('DS2025'!$D$21:$D$35,MATCH(N27,'DS2025'!$D$21:$D$35,1)+1)),
IF($O$4=Database!$A$13,
_xlfn.FORECAST.LINEAR(
N27,
INDEX('DS2025'!$H$21:$H$35,MATCH(N27,'DS2025'!$G$21:$G$35,1)):
INDEX('DS2025'!$H$21:$H$35,MATCH(N27,'DS2025'!$G$21:$G$35,1)+1),
INDEX('DS2025'!$G$21:$G$35,MATCH(N27,'DS2025'!$G$21:$G$35,1)):
INDEX('DS2025'!$G$21:$G$35,MATCH(N27,'DS2025'!$G$21:$G$35,1)+1)),
IF($O$4=Database!$A$14,
_xlfn.FORECAST.LINEAR(
N27,
INDEX('DS2025'!$K$21:$K$35,MATCH(N27,'DS2025'!$J$21:$J$35,1)):
INDEX('DS2025'!$K$21:$K$35,MATCH(N27,'DS2025'!$J$21:$J$35,1)+1),
INDEX('DS2025'!$J$21:$J$35,MATCH(N27,'DS2025'!$J$21:$J$35,1)):
INDEX('DS2025'!$J$21:$J$35,MATCH(N27,'DS2025'!$J$21:$J$35,1)+1)),
IF($O$4=Database!$A$15,
_xlfn.FORECAST.LINEAR(
N27,
INDEX('DS2025'!$N$21:$N$35,MATCH(N27,'DS2025'!$M$21:$M$35,1)):
INDEX('DS2025'!$N$21:$N$35,MATCH(N27,'DS2025'!$M$21:$M$35,1)+1),
INDEX('DS2025'!$M$21:$M$35,MATCH(N27,'DS2025'!$M$21:$M$35,1)):
INDEX('DS2025'!$M$21:$M$35,MATCH(N27,'DS2025'!$M$21:$M$35,1)+1)),
IF($O$4=Database!$A$16,
_xlfn.FORECAST.LINEAR(
N27,
INDEX('DS2025'!$Q$21:$Q$35,MATCH(N27,'DS2025'!$P$21:$P$35,1)):
INDEX('DS2025'!$Q$21:$Q$35,MATCH(N27,'DS2025'!$P$21:$P$35,1)+1),
INDEX('DS2025'!$P$21:$P$35,MATCH(N27,'DS2025'!$P$21:$P$35,1)):
INDEX('DS2025'!$P$21:$P$35,MATCH(N27,'DS2025'!$P$21:$P$35,1)+1)),
IF($O$4=Database!$A$17,
_xlfn.FORECAST.LINEAR(
N27,
INDEX('DS2025'!$T$21:$T$35,MATCH(N27,'DS2025'!$S$21:$S$35,1)):
INDEX('DS2025'!$T$21:$T$35,MATCH(N27,'DS2025'!$S$21:$S$35,1)+1),
INDEX('DS2025'!$S$21:$S$35,MATCH(N27,'DS2025'!$S$21:$S$35,1)):
INDEX('DS2025'!$S$21:$S$35,MATCH(N27,'DS2025'!$S$21:$S$35,1)+1)),
IF($O$4=Database!$A$18,
_xlfn.FORECAST.LINEAR(
N27,
INDEX('DS2025'!$W$21:$W$35,MATCH(N27,'DS2025'!$V$21:$V$35,1)):
INDEX('DS2025'!$W$21:$W$35,MATCH(N27,'DS2025'!$V$21:$V$35,1)+1),
INDEX('DS2025'!$V$21:$V$35,MATCH(N27,'DS2025'!$V$21:$V$35,1)):
INDEX('DS2025'!$V$21:$V$35,MATCH(N27,'DS2025'!$V$21:$V$35,1)+1)),
IF($O$4=Database!$A$19,
_xlfn.FORECAST.LINEAR(
N27,
INDEX('DS2025'!$Z$21:$Z$35,MATCH(N27,'DS2025'!$Y$21:$Y$35,1)):
INDEX('DS2025'!$Z$21:$Z$35,MATCH(N27,'DS2025'!$Y$21:$Y$35,1)+1),
INDEX('DS2025'!$Y$21:$Y$35,MATCH(N27,'DS2025'!$Y$21:$Y$35,1)):
INDEX('DS2025'!$Y$21:$Y$35,MATCH(N27,'DS2025'!$Y$21:$Y$35,1)+1)),
IF($O$4=Database!$A$20,
_xlfn.FORECAST.LINEAR(
N27,
INDEX('DS2025'!$AC$21:$AC$35,MATCH(N27,'DS2025'!$AB$21:$AB$35,1)):
INDEX('DS2025'!$AC$21:$AC$35,MATCH(N27,'DS2025'!$AB$21:$AB$35,1)+1),
INDEX('DS2025'!$AB$21:$AB$35,MATCH(N27,'DS2025'!$AB$21:$AB$35,1)):
INDEX('DS2025'!$AB$21:$AB$35,MATCH(N27,'DS2025'!$AB$21:$AB$35,1)+1))
)))))))))))))))))))</f>
        <v>-0.36113125374925009</v>
      </c>
      <c r="P27" s="371">
        <f t="shared" si="4"/>
        <v>117.76286874625075</v>
      </c>
      <c r="Q27" s="369">
        <f>'Data 110 C'!G28</f>
        <v>119.83799999999999</v>
      </c>
      <c r="R27" s="98">
        <f>IF($R$4=Database!$A$2,
_xlfn.FORECAST.LINEAR(Q27,
INDEX('DS2025'!$B$5:$B$15,MATCH(Q27,'DS2025'!$A$5:$A$15,1)):
INDEX('DS2025'!$B$5:$B$15,MATCH(Q27,'DS2025'!$A$5:$A$15,1)+1),
INDEX('DS2025'!$A$5:$A$15,MATCH(Q27,'DS2025'!$A$5:$A$15,1)):
INDEX('DS2025'!$A$5:$A$15,MATCH(Q27,'DS2025'!$A$5:$A$15,1)+1)),
IF($R$4=Database!$A$3,
_xlfn.FORECAST.LINEAR(Q27,
INDEX('DS2025'!$E$5:$E$15,MATCH(Q27,'DS2025'!$D$5:$D$15,1)):
INDEX('DS2025'!$E$5:$E$15,MATCH(Q27,'DS2025'!$D$5:$D$15,1)+1),
INDEX('DS2025'!$D$5:$D$15,MATCH(Q27,'DS2025'!$D$5:$D$15,1)):
INDEX('DS2025'!$D$5:$D$15,MATCH(Q27,'DS2025'!$D$5:$D$15,1)+1)),
IF($R$4=Database!$A$4,
_xlfn.FORECAST.LINEAR(Q27,
INDEX('DS2025'!$H$5:$H$15,MATCH(Q27,'DS2025'!$G$5:$G$15,1)):
INDEX('DS2025'!$H$5:$H$15,MATCH(Q27,'DS2025'!$G$5:$G$15,1)+1),
INDEX('DS2025'!$G$5:$G$15,MATCH(Q27,'DS2025'!$G$5:$G$15,1)):
INDEX('DS2025'!$G$5:$G$15,MATCH(Q27,'DS2025'!$G$5:$G$15,1)+1)),
IF($R$4=Database!$A$5,
_xlfn.FORECAST.LINEAR(Q27,
INDEX('DS2025'!$K$5:$K$15,MATCH(Q27,'DS2025'!$J$5:$J$15,1)):
INDEX('DS2025'!$K$5:$K$15,MATCH(Q27,'DS2025'!$J$5:$J$15,1)+1),
INDEX('DS2025'!$J$5:$J$15,MATCH(Q27,'DS2025'!$J$5:$J$15,1)):
INDEX('DS2025'!$J$5:$J$15,MATCH(Q27,'DS2025'!$J$5:$J$15,1)+1)),
IF($R$4=Database!$A$6,
_xlfn.FORECAST.LINEAR(Q27,
INDEX('DS2025'!$N$5:$N$15,MATCH(Q27,'DS2025'!$M$5:$M$15,1)):
INDEX('DS2025'!$N$5:$N$15,MATCH(Q27,'DS2025'!$M$5:$M$15,1)+1),
INDEX('DS2025'!$M$5:$M$15,MATCH(Q27,'DS2025'!$M$5:$M$15,1)):
INDEX('DS2025'!$M$5:$M$15,MATCH(Q27,'DS2025'!$M$5:$M$15,1)+1)),
IF($R$4=Database!$A$7,
_xlfn.FORECAST.LINEAR(Q27,
INDEX('DS2025'!$Q$5:$Q$15,MATCH(Q27,'DS2025'!$P$5:$P$15,1)):
INDEX('DS2025'!$Q$5:$Q$15,MATCH(Q27,'DS2025'!$P$5:$P$15,1)+1),
INDEX('DS2025'!$P$5:$P$15,MATCH(Q27,'DS2025'!$P$5:$P$15,1)):
INDEX('DS2025'!$P$5:$P$15,MATCH(Q27,'DS2025'!$P$5:$P$15,1)+1)),
IF($R$4=Database!$A$8,
_xlfn.FORECAST.LINEAR(Q27,
INDEX('DS2025'!$T$5:$T$15,MATCH(Q27,'DS2025'!$S$5:$S$15,1)):
INDEX('DS2025'!$T$5:$T$15,MATCH(Q27,'DS2025'!$S$5:$S$15,1)+1),
INDEX('DS2025'!$S$5:$S$15,MATCH(Q27,'DS2025'!$S$5:$S$15,1)):
INDEX('DS2025'!$S$5:$S$15,MATCH(Q27,'DS2025'!$S$5:$S$15,1)+1)),
IF($R$4=Database!$A$9,
_xlfn.FORECAST.LINEAR(Q27,
INDEX('DS2025'!$W$5:$W$15,MATCH(Q27,'DS2025'!$V$5:$V$15,1)):
INDEX('DS2025'!$W$5:$W$15,MATCH(Q27,'DS2025'!$V$5:$V$15,1)+1),
INDEX('DS2025'!$V$5:$V$15,MATCH(Q27,'DS2025'!$V$5:$V$15,1)):
INDEX('DS2025'!$V$5:$V$15,MATCH(Q27,'DS2025'!$V$5:$V$15,1)+1)),
IF($R$4=Database!$A$10,
_xlfn.FORECAST.LINEAR(Q27,
INDEX('DS2025'!$Z$5:$Z$15,MATCH(Q27,'DS2025'!$Y$5:$Y$15,1)):
INDEX('DS2025'!$Z$5:$Z$15,MATCH(Q27,'DS2025'!$Y$5:$Y$15,1)+1),
INDEX('DS2025'!$Y$5:$Y$15,MATCH(Q27,'DS2025'!$Y$5:$Y$15,1)):
INDEX('DS2025'!$Y$5:$Y$15,MATCH(Q27,'DS2025'!$Y$5:$Y$15,1)+1)),
IF($R$4=Database!$A$11,
_xlfn.FORECAST.LINEAR(
Q27,
INDEX('DS2025'!$B$21:$B$35,MATCH(Q27,'DS2025'!$A$21:$A$35,1)):
INDEX('DS2025'!$B$21:$B$35,MATCH(Q27,'DS2025'!$A$21:$A$35,1)+1),
INDEX('DS2025'!$A$21:$A$35,MATCH(Q27,'DS2025'!$A$21:$A$35,1)):
INDEX('DS2025'!$A$21:$A$35,MATCH(Q27,'DS2025'!$A$21:$A$35,1)+1)),
IF($R$4=Database!$A$12,
_xlfn.FORECAST.LINEAR(
Q27,
INDEX('DS2025'!$E$21:$E$35,MATCH(Q27,'DS2025'!$D$21:$D$35,1)):
INDEX('DS2025'!$E$21:$E$35,MATCH(Q27,'DS2025'!$D$21:$D$35,1)+1),
INDEX('DS2025'!$D$21:$D$35,MATCH(Q27,'DS2025'!$D$21:$D$35,1)):
INDEX('DS2025'!$D$21:$D$35,MATCH(Q27,'DS2025'!$D$21:$D$35,1)+1)),
IF($R$4=Database!$A$13,
_xlfn.FORECAST.LINEAR(
Q27,
INDEX('DS2025'!$H$21:$H$35,MATCH(Q27,'DS2025'!$G$21:$G$35,1)):
INDEX('DS2025'!$H$21:$H$35,MATCH(Q27,'DS2025'!$G$21:$G$35,1)+1),
INDEX('DS2025'!$G$21:$G$35,MATCH(Q27,'DS2025'!$G$21:$G$35,1)):
INDEX('DS2025'!$G$21:$G$35,MATCH(Q27,'DS2025'!$G$21:$G$35,1)+1)),
IF($R$4=Database!$A$14,
_xlfn.FORECAST.LINEAR(
Q27,
INDEX('DS2025'!$K$21:$K$35,MATCH(Q27,'DS2025'!$J$21:$J$35,1)):
INDEX('DS2025'!$K$21:$K$35,MATCH(Q27,'DS2025'!$J$21:$J$35,1)+1),
INDEX('DS2025'!$J$21:$J$35,MATCH(Q27,'DS2025'!$J$21:$J$35,1)):
INDEX('DS2025'!$J$21:$J$35,MATCH(Q27,'DS2025'!$J$21:$J$35,1)+1)),
IF($R$4=Database!$A$15,
_xlfn.FORECAST.LINEAR(
Q27,
INDEX('DS2025'!$N$21:$N$35,MATCH(Q27,'DS2025'!$M$21:$M$35,1)):
INDEX('DS2025'!$N$21:$N$35,MATCH(Q27,'DS2025'!$M$21:$M$35,1)+1),
INDEX('DS2025'!$M$21:$M$35,MATCH(Q27,'DS2025'!$M$21:$M$35,1)):
INDEX('DS2025'!$M$21:$M$35,MATCH(Q27,'DS2025'!$M$21:$M$35,1)+1)),
IF($R$4=Database!$A$16,
_xlfn.FORECAST.LINEAR(
Q27,
INDEX('DS2025'!$Q$21:$Q$35,MATCH(Q27,'DS2025'!$P$21:$P$35,1)):
INDEX('DS2025'!$Q$21:$Q$35,MATCH(Q27,'DS2025'!$P$21:$P$35,1)+1),
INDEX('DS2025'!$P$21:$P$35,MATCH(Q27,'DS2025'!$P$21:$P$35,1)):
INDEX('DS2025'!$P$21:$P$35,MATCH(Q27,'DS2025'!$P$21:$P$35,1)+1)),
IF($R$4=Database!$A$17,
_xlfn.FORECAST.LINEAR(
Q27,
INDEX('DS2025'!$T$21:$T$35,MATCH(Q27,'DS2025'!$S$21:$S$35,1)):
INDEX('DS2025'!$T$21:$T$35,MATCH(Q27,'DS2025'!$S$21:$S$35,1)+1),
INDEX('DS2025'!$S$21:$S$35,MATCH(Q27,'DS2025'!$S$21:$S$35,1)):
INDEX('DS2025'!$S$21:$S$35,MATCH(Q27,'DS2025'!$S$21:$S$35,1)+1)),
IF($R$4=Database!$A$18,
_xlfn.FORECAST.LINEAR(
Q27,
INDEX('DS2025'!$W$21:$W$35,MATCH(Q27,'DS2025'!$V$21:$V$35,1)):
INDEX('DS2025'!$W$21:$W$35,MATCH(Q27,'DS2025'!$V$21:$V$35,1)+1),
INDEX('DS2025'!$V$21:$V$35,MATCH(Q27,'DS2025'!$V$21:$V$35,1)):
INDEX('DS2025'!$V$21:$V$35,MATCH(Q27,'DS2025'!$V$21:$V$35,1)+1)),
IF($R$4=Database!$A$19,
_xlfn.FORECAST.LINEAR(
Q27,
INDEX('DS2025'!$Z$21:$Z$35,MATCH(Q27,'DS2025'!$Y$21:$Y$35,1)):
INDEX('DS2025'!$Z$21:$Z$35,MATCH(Q27,'DS2025'!$Y$21:$Y$35,1)+1),
INDEX('DS2025'!$Y$21:$Y$35,MATCH(Q27,'DS2025'!$Y$21:$Y$35,1)):
INDEX('DS2025'!$Y$21:$Y$35,MATCH(Q27,'DS2025'!$Y$21:$Y$35,1)+1)),
IF($R$4=Database!$A$20,
_xlfn.FORECAST.LINEAR(
Q27,
INDEX('DS2025'!$AC$21:$AC$35,MATCH(Q27,'DS2025'!$AB$21:$AB$35,1)):
INDEX('DS2025'!$AC$21:$AC$35,MATCH(Q27,'DS2025'!$AB$21:$AB$35,1)+1),
INDEX('DS2025'!$AB$21:$AB$35,MATCH(Q27,'DS2025'!$AB$21:$AB$35,1)):
INDEX('DS2025'!$AB$21:$AB$35,MATCH(Q27,'DS2025'!$AB$21:$AB$35,1)+1))
)))))))))))))))))))</f>
        <v>-0.36133689262147567</v>
      </c>
      <c r="S27" s="370">
        <f t="shared" si="5"/>
        <v>119.47666310737851</v>
      </c>
      <c r="T27" s="369">
        <f>'Data 110 C'!H28</f>
        <v>117.411</v>
      </c>
      <c r="U27" s="98">
        <f>IF($U$4=Database!$A$2,
_xlfn.FORECAST.LINEAR(T27,
INDEX('DS2025'!$B$5:$B$15,MATCH(T27,'DS2025'!$A$5:$A$15,1)):
INDEX('DS2025'!$B$5:$B$15,MATCH(T27,'DS2025'!$A$5:$A$15,1)+1),
INDEX('DS2025'!$A$5:$A$15,MATCH(T27,'DS2025'!$A$5:$A$15,1)):
INDEX('DS2025'!$A$5:$A$15,MATCH(T27,'DS2025'!$A$5:$A$15,1)+1)),
IF($U$4=Database!$A$3,
_xlfn.FORECAST.LINEAR(T27,
INDEX('DS2025'!$E$5:$E$15,MATCH(T27,'DS2025'!$D$5:$D$15,1)):
INDEX('DS2025'!$E$5:$E$15,MATCH(T27,'DS2025'!$D$5:$D$15,1)+1),
INDEX('DS2025'!$D$5:$D$15,MATCH(T27,'DS2025'!$D$5:$D$15,1)):
INDEX('DS2025'!$D$5:$D$15,MATCH(T27,'DS2025'!$D$5:$D$15,1)+1)),
IF($U$4=Database!$A$4,
_xlfn.FORECAST.LINEAR(T27,
INDEX('DS2025'!$H$5:$H$15,MATCH(T27,'DS2025'!$G$5:$G$15,1)):
INDEX('DS2025'!$H$5:$H$15,MATCH(T27,'DS2025'!$G$5:$G$15,1)+1),
INDEX('DS2025'!$G$5:$G$15,MATCH(T27,'DS2025'!$G$5:$G$15,1)):
INDEX('DS2025'!$G$5:$G$15,MATCH(T27,'DS2025'!$G$5:$G$15,1)+1)),
IF($U$4=Database!$A$5,
_xlfn.FORECAST.LINEAR(T27,
INDEX('DS2025'!$K$5:$K$15,MATCH(T27,'DS2025'!$J$5:$J$15,1)):
INDEX('DS2025'!$K$5:$K$15,MATCH(T27,'DS2025'!$J$5:$J$15,1)+1),
INDEX('DS2025'!$J$5:$J$15,MATCH(T27,'DS2025'!$J$5:$J$15,1)):
INDEX('DS2025'!$J$5:$J$15,MATCH(T27,'DS2025'!$J$5:$J$15,1)+1)),
IF($U$4=Database!$A$6,
_xlfn.FORECAST.LINEAR(T27,
INDEX('DS2025'!$N$5:$N$15,MATCH(T27,'DS2025'!$M$5:$M$15,1)):
INDEX('DS2025'!$N$5:$N$15,MATCH(T27,'DS2025'!$M$5:$M$15,1)+1),
INDEX('DS2025'!$M$5:$M$15,MATCH(T27,'DS2025'!$M$5:$M$15,1)):
INDEX('DS2025'!$M$5:$M$15,MATCH(T27,'DS2025'!$M$5:$M$15,1)+1)),
IF($U$4=Database!$A$7,
_xlfn.FORECAST.LINEAR(T27,
INDEX('DS2025'!$Q$5:$Q$15,MATCH(T27,'DS2025'!$P$5:$P$15,1)):
INDEX('DS2025'!$Q$5:$Q$15,MATCH(T27,'DS2025'!$P$5:$P$15,1)+1),
INDEX('DS2025'!$P$5:$P$15,MATCH(T27,'DS2025'!$P$5:$P$15,1)):
INDEX('DS2025'!$P$5:$P$15,MATCH(T27,'DS2025'!$P$5:$P$15,1)+1)),
IF($U$4=Database!$A$8,
_xlfn.FORECAST.LINEAR(T27,
INDEX('DS2025'!$T$5:$T$15,MATCH(T27,'DS2025'!$S$5:$S$15,1)):
INDEX('DS2025'!$T$5:$T$15,MATCH(T27,'DS2025'!$S$5:$S$15,1)+1),
INDEX('DS2025'!$S$5:$S$15,MATCH(T27,'DS2025'!$S$5:$S$15,1)):
INDEX('DS2025'!$S$5:$S$15,MATCH(T27,'DS2025'!$S$5:$S$15,1)+1)),
IF($U$4=Database!$A$9,
_xlfn.FORECAST.LINEAR(T27,
INDEX('DS2025'!$W$5:$W$15,MATCH(T27,'DS2025'!$V$5:$V$15,1)):
INDEX('DS2025'!$W$5:$W$15,MATCH(T27,'DS2025'!$V$5:$V$15,1)+1),
INDEX('DS2025'!$V$5:$V$15,MATCH(T27,'DS2025'!$V$5:$V$15,1)):
INDEX('DS2025'!$V$5:$V$15,MATCH(T27,'DS2025'!$V$5:$V$15,1)+1)),
IF($U$4=Database!$A$10,
_xlfn.FORECAST.LINEAR(T27,
INDEX('DS2025'!$Z$5:$Z$15,MATCH(T27,'DS2025'!$Y$5:$Y$15,1)):
INDEX('DS2025'!$Z$5:$Z$15,MATCH(T27,'DS2025'!$Y$5:$Y$15,1)+1),
INDEX('DS2025'!$Y$5:$Y$15,MATCH(T27,'DS2025'!$Y$5:$Y$15,1)):
INDEX('DS2025'!$Y$5:$Y$15,MATCH(T27,'DS2025'!$Y$5:$Y$15,1)+1)),
IF($U$4=Database!$A$11,
_xlfn.FORECAST.LINEAR(
T27,
INDEX('DS2025'!$B$21:$B$35,MATCH(T27,'DS2025'!$A$21:$A$35,1)):
INDEX('DS2025'!$B$21:$B$35,MATCH(T27,'DS2025'!$A$21:$A$35,1)+1),
INDEX('DS2025'!$A$21:$A$35,MATCH(T27,'DS2025'!$A$21:$A$35,1)):
INDEX('DS2025'!$A$21:$A$35,MATCH(T27,'DS2025'!$A$21:$A$35,1)+1)),
IF($U$4=Database!$A$12,
_xlfn.FORECAST.LINEAR(
T27,
INDEX('DS2025'!$E$21:$E$35,MATCH(T27,'DS2025'!$D$21:$D$35,1)):
INDEX('DS2025'!$E$21:$E$35,MATCH(T27,'DS2025'!$D$21:$D$35,1)+1),
INDEX('DS2025'!$D$21:$D$35,MATCH(T27,'DS2025'!$D$21:$D$35,1)):
INDEX('DS2025'!$D$21:$D$35,MATCH(T27,'DS2025'!$D$21:$D$35,1)+1)),
IF($U$4=Database!$A$13,
_xlfn.FORECAST.LINEAR(
T27,
INDEX('DS2025'!$H$21:$H$35,MATCH(T27,'DS2025'!$G$21:$G$35,1)):
INDEX('DS2025'!$H$21:$H$35,MATCH(T27,'DS2025'!$G$21:$G$35,1)+1),
INDEX('DS2025'!$G$21:$G$35,MATCH(T27,'DS2025'!$G$21:$G$35,1)):
INDEX('DS2025'!$G$21:$G$35,MATCH(T27,'DS2025'!$G$21:$G$35,1)+1)),
IF($U$4=Database!$A$14,
_xlfn.FORECAST.LINEAR(
T27,
INDEX('DS2025'!$K$21:$K$35,MATCH(T27,'DS2025'!$J$21:$J$35,1)):
INDEX('DS2025'!$K$21:$K$35,MATCH(T27,'DS2025'!$J$21:$J$35,1)+1),
INDEX('DS2025'!$J$21:$J$35,MATCH(T27,'DS2025'!$J$21:$J$35,1)):
INDEX('DS2025'!$J$21:$J$35,MATCH(T27,'DS2025'!$J$21:$J$35,1)+1)),
IF($U$4=Database!$A$15,
_xlfn.FORECAST.LINEAR(
T27,
INDEX('DS2025'!$N$21:$N$35,MATCH(T27,'DS2025'!$M$21:$M$35,1)):
INDEX('DS2025'!$N$21:$N$35,MATCH(T27,'DS2025'!$M$21:$M$35,1)+1),
INDEX('DS2025'!$M$21:$M$35,MATCH(T27,'DS2025'!$M$21:$M$35,1)):
INDEX('DS2025'!$M$21:$M$35,MATCH(T27,'DS2025'!$M$21:$M$35,1)+1)),
IF($U$4=Database!$A$16,
_xlfn.FORECAST.LINEAR(
T27,
INDEX('DS2025'!$Q$21:$Q$35,MATCH(T27,'DS2025'!$P$21:$P$35,1)):
INDEX('DS2025'!$Q$21:$Q$35,MATCH(T27,'DS2025'!$P$21:$P$35,1)+1),
INDEX('DS2025'!$P$21:$P$35,MATCH(T27,'DS2025'!$P$21:$P$35,1)):
INDEX('DS2025'!$P$21:$P$35,MATCH(T27,'DS2025'!$P$21:$P$35,1)+1)),
IF($U$4=Database!$A$17,
_xlfn.FORECAST.LINEAR(
T27,
INDEX('DS2025'!$T$21:$T$35,MATCH(T27,'DS2025'!$S$21:$S$35,1)):
INDEX('DS2025'!$T$21:$T$35,MATCH(T27,'DS2025'!$S$21:$S$35,1)+1),
INDEX('DS2025'!$S$21:$S$35,MATCH(T27,'DS2025'!$S$21:$S$35,1)):
INDEX('DS2025'!$S$21:$S$35,MATCH(T27,'DS2025'!$S$21:$S$35,1)+1)),
IF($U$4=Database!$A$18,
_xlfn.FORECAST.LINEAR(
T27,
INDEX('DS2025'!$W$21:$W$35,MATCH(T27,'DS2025'!$V$21:$V$35,1)):
INDEX('DS2025'!$W$21:$W$35,MATCH(T27,'DS2025'!$V$21:$V$35,1)+1),
INDEX('DS2025'!$V$21:$V$35,MATCH(T27,'DS2025'!$V$21:$V$35,1)):
INDEX('DS2025'!$V$21:$V$35,MATCH(T27,'DS2025'!$V$21:$V$35,1)+1)),
IF($U$4=Database!$A$19,
_xlfn.FORECAST.LINEAR(
T27,
INDEX('DS2025'!$Z$21:$Z$35,MATCH(T27,'DS2025'!$Y$21:$Y$35,1)):
INDEX('DS2025'!$Z$21:$Z$35,MATCH(T27,'DS2025'!$Y$21:$Y$35,1)+1),
INDEX('DS2025'!$Y$21:$Y$35,MATCH(T27,'DS2025'!$Y$21:$Y$35,1)):
INDEX('DS2025'!$Y$21:$Y$35,MATCH(T27,'DS2025'!$Y$21:$Y$35,1)+1)),
IF($U$4=Database!$A$20,
_xlfn.FORECAST.LINEAR(
T27,
INDEX('DS2025'!$AC$21:$AC$35,MATCH(T27,'DS2025'!$AB$21:$AB$35,1)):
INDEX('DS2025'!$AC$21:$AC$35,MATCH(T27,'DS2025'!$AB$21:$AB$35,1)+1),
INDEX('DS2025'!$AB$21:$AB$35,MATCH(T27,'DS2025'!$AB$21:$AB$35,1)):
INDEX('DS2025'!$AB$21:$AB$35,MATCH(T27,'DS2025'!$AB$21:$AB$35,1)+1))
)))))))))))))))))))</f>
        <v>-0.36104571085782838</v>
      </c>
      <c r="V27" s="370">
        <f t="shared" si="6"/>
        <v>117.04995428914218</v>
      </c>
      <c r="W27" s="369">
        <f>'Data 110 C'!I28</f>
        <v>118.547</v>
      </c>
      <c r="X27" s="98">
        <f>IF($X$4=Database!$A$2,
_xlfn.FORECAST.LINEAR(W27,
INDEX('DS2025'!$B$5:$B$15,MATCH(W27,'DS2025'!$A$5:$A$15,1)):
INDEX('DS2025'!$B$5:$B$15,MATCH(W27,'DS2025'!$A$5:$A$15,1)+1),
INDEX('DS2025'!$A$5:$A$15,MATCH(W27,'DS2025'!$A$5:$A$15,1)):
INDEX('DS2025'!$A$5:$A$15,MATCH(W27,'DS2025'!$A$5:$A$15,1)+1)),
IF($X$4=Database!$A$3,
_xlfn.FORECAST.LINEAR(W27,
INDEX('DS2025'!$E$5:$E$15,MATCH(W27,'DS2025'!$D$5:$D$15,1)):
INDEX('DS2025'!$E$5:$E$15,MATCH(W27,'DS2025'!$D$5:$D$15,1)+1),
INDEX('DS2025'!$D$5:$D$15,MATCH(W27,'DS2025'!$D$5:$D$15,1)):
INDEX('DS2025'!$D$5:$D$15,MATCH(W27,'DS2025'!$D$5:$D$15,1)+1)),
IF($X$4=Database!$A$4,
_xlfn.FORECAST.LINEAR(W27,
INDEX('DS2025'!$H$5:$H$15,MATCH(W27,'DS2025'!$G$5:$G$15,1)):
INDEX('DS2025'!$H$5:$H$15,MATCH(W27,'DS2025'!$G$5:$G$15,1)+1),
INDEX('DS2025'!$G$5:$G$15,MATCH(W27,'DS2025'!$G$5:$G$15,1)):
INDEX('DS2025'!$G$5:$G$15,MATCH(W27,'DS2025'!$G$5:$G$15,1)+1)),
IF($X$4=Database!$A$5,
_xlfn.FORECAST.LINEAR(W27,
INDEX('DS2025'!$K$5:$K$15,MATCH(W27,'DS2025'!$J$5:$J$15,1)):
INDEX('DS2025'!$K$5:$K$15,MATCH(W27,'DS2025'!$J$5:$J$15,1)+1),
INDEX('DS2025'!$J$5:$J$15,MATCH(W27,'DS2025'!$J$5:$J$15,1)):
INDEX('DS2025'!$J$5:$J$15,MATCH(W27,'DS2025'!$J$5:$J$15,1)+1)),
IF($X$4=Database!$A$6,
_xlfn.FORECAST.LINEAR(W27,
INDEX('DS2025'!$N$5:$N$15,MATCH(W27,'DS2025'!$M$5:$M$15,1)):
INDEX('DS2025'!$N$5:$N$15,MATCH(W27,'DS2025'!$M$5:$M$15,1)+1),
INDEX('DS2025'!$M$5:$M$15,MATCH(W27,'DS2025'!$M$5:$M$15,1)):
INDEX('DS2025'!$M$5:$M$15,MATCH(W27,'DS2025'!$M$5:$M$15,1)+1)),
IF($X$4=Database!$A$7,
_xlfn.FORECAST.LINEAR(W27,
INDEX('DS2025'!$Q$5:$Q$15,MATCH(W27,'DS2025'!$P$5:$P$15,1)):
INDEX('DS2025'!$Q$5:$Q$15,MATCH(W27,'DS2025'!$P$5:$P$15,1)+1),
INDEX('DS2025'!$P$5:$P$15,MATCH(W27,'DS2025'!$P$5:$P$15,1)):
INDEX('DS2025'!$P$5:$P$15,MATCH(W27,'DS2025'!$P$5:$P$15,1)+1)),
IF($X$4=Database!$A$8,
_xlfn.FORECAST.LINEAR(W27,
INDEX('DS2025'!$T$5:$T$15,MATCH(W27,'DS2025'!$S$5:$S$15,1)):
INDEX('DS2025'!$T$5:$T$15,MATCH(W27,'DS2025'!$S$5:$S$15,1)+1),
INDEX('DS2025'!$S$5:$S$15,MATCH(W27,'DS2025'!$S$5:$S$15,1)):
INDEX('DS2025'!$S$5:$S$15,MATCH(W27,'DS2025'!$S$5:$S$15,1)+1)),
IF($X$4=Database!$A$9,
_xlfn.FORECAST.LINEAR(W27,
INDEX('DS2025'!$W$5:$W$15,MATCH(W27,'DS2025'!$V$5:$V$15,1)):
INDEX('DS2025'!$W$5:$W$15,MATCH(W27,'DS2025'!$V$5:$V$15,1)+1),
INDEX('DS2025'!$V$5:$V$15,MATCH(W27,'DS2025'!$V$5:$V$15,1)):
INDEX('DS2025'!$V$5:$V$15,MATCH(W27,'DS2025'!$V$5:$V$15,1)+1)),
IF($X$4=Database!$A$10,
_xlfn.FORECAST.LINEAR(W27,
INDEX('DS2025'!$Z$5:$Z$15,MATCH(W27,'DS2025'!$Y$5:$Y$15,1)):
INDEX('DS2025'!$Z$5:$Z$15,MATCH(W27,'DS2025'!$Y$5:$Y$15,1)+1),
INDEX('DS2025'!$Y$5:$Y$15,MATCH(W27,'DS2025'!$Y$5:$Y$15,1)):
INDEX('DS2025'!$Y$5:$Y$15,MATCH(W27,'DS2025'!$Y$5:$Y$15,1)+1)),
IF($X$4=Database!$A$11,
_xlfn.FORECAST.LINEAR(
W27,
INDEX('DS2025'!$B$21:$B$35,MATCH(W27,'DS2025'!$A$21:$A$35,1)):
INDEX('DS2025'!$B$21:$B$35,MATCH(W27,'DS2025'!$A$21:$A$35,1)+1),
INDEX('DS2025'!$A$21:$A$35,MATCH(W27,'DS2025'!$A$21:$A$35,1)):
INDEX('DS2025'!$A$21:$A$35,MATCH(W27,'DS2025'!$A$21:$A$35,1)+1)),
IF($X$4=Database!$A$12,
_xlfn.FORECAST.LINEAR(
W27,
INDEX('DS2025'!$E$21:$E$35,MATCH(W27,'DS2025'!$D$21:$D$35,1)):
INDEX('DS2025'!$E$21:$E$35,MATCH(W27,'DS2025'!$D$21:$D$35,1)+1),
INDEX('DS2025'!$D$21:$D$35,MATCH(W27,'DS2025'!$D$21:$D$35,1)):
INDEX('DS2025'!$D$21:$D$35,MATCH(W27,'DS2025'!$D$21:$D$35,1)+1)),
IF($X$4=Database!$A$13,
_xlfn.FORECAST.LINEAR(
W27,
INDEX('DS2025'!$H$21:$H$35,MATCH(W27,'DS2025'!$G$21:$G$35,1)):
INDEX('DS2025'!$H$21:$H$35,MATCH(W27,'DS2025'!$G$21:$G$35,1)+1),
INDEX('DS2025'!$G$21:$G$35,MATCH(W27,'DS2025'!$G$21:$G$35,1)):
INDEX('DS2025'!$G$21:$G$35,MATCH(W27,'DS2025'!$G$21:$G$35,1)+1)),
IF($X$4=Database!$A$14,
_xlfn.FORECAST.LINEAR(
W27,
INDEX('DS2025'!$K$21:$K$35,MATCH(W27,'DS2025'!$J$21:$J$35,1)):
INDEX('DS2025'!$K$21:$K$35,MATCH(W27,'DS2025'!$J$21:$J$35,1)+1),
INDEX('DS2025'!$J$21:$J$35,MATCH(W27,'DS2025'!$J$21:$J$35,1)):
INDEX('DS2025'!$J$21:$J$35,MATCH(W27,'DS2025'!$J$21:$J$35,1)+1)),
IF($X$4=Database!$A$15,
_xlfn.FORECAST.LINEAR(
W27,
INDEX('DS2025'!$N$21:$N$35,MATCH(W27,'DS2025'!$M$21:$M$35,1)):
INDEX('DS2025'!$N$21:$N$35,MATCH(W27,'DS2025'!$M$21:$M$35,1)+1),
INDEX('DS2025'!$M$21:$M$35,MATCH(W27,'DS2025'!$M$21:$M$35,1)):
INDEX('DS2025'!$M$21:$M$35,MATCH(W27,'DS2025'!$M$21:$M$35,1)+1)),
IF($X$4=Database!$A$16,
_xlfn.FORECAST.LINEAR(
W27,
INDEX('DS2025'!$Q$21:$Q$35,MATCH(W27,'DS2025'!$P$21:$P$35,1)):
INDEX('DS2025'!$Q$21:$Q$35,MATCH(W27,'DS2025'!$P$21:$P$35,1)+1),
INDEX('DS2025'!$P$21:$P$35,MATCH(W27,'DS2025'!$P$21:$P$35,1)):
INDEX('DS2025'!$P$21:$P$35,MATCH(W27,'DS2025'!$P$21:$P$35,1)+1)),
IF($X$4=Database!$A$17,
_xlfn.FORECAST.LINEAR(
W27,
INDEX('DS2025'!$T$21:$T$35,MATCH(W27,'DS2025'!$S$21:$S$35,1)):
INDEX('DS2025'!$T$21:$T$35,MATCH(W27,'DS2025'!$S$21:$S$35,1)+1),
INDEX('DS2025'!$S$21:$S$35,MATCH(W27,'DS2025'!$S$21:$S$35,1)):
INDEX('DS2025'!$S$21:$S$35,MATCH(W27,'DS2025'!$S$21:$S$35,1)+1)),
IF($X$4=Database!$A$18,
_xlfn.FORECAST.LINEAR(
W27,
INDEX('DS2025'!$W$21:$W$35,MATCH(W27,'DS2025'!$V$21:$V$35,1)):
INDEX('DS2025'!$W$21:$W$35,MATCH(W27,'DS2025'!$V$21:$V$35,1)+1),
INDEX('DS2025'!$V$21:$V$35,MATCH(W27,'DS2025'!$V$21:$V$35,1)):
INDEX('DS2025'!$V$21:$V$35,MATCH(W27,'DS2025'!$V$21:$V$35,1)+1)),
IF($X$4=Database!$A$19,
_xlfn.FORECAST.LINEAR(
W27,
INDEX('DS2025'!$Z$21:$Z$35,MATCH(W27,'DS2025'!$Y$21:$Y$35,1)):
INDEX('DS2025'!$Z$21:$Z$35,MATCH(W27,'DS2025'!$Y$21:$Y$35,1)+1),
INDEX('DS2025'!$Y$21:$Y$35,MATCH(W27,'DS2025'!$Y$21:$Y$35,1)):
INDEX('DS2025'!$Y$21:$Y$35,MATCH(W27,'DS2025'!$Y$21:$Y$35,1)+1)),
IF($X$4=Database!$A$20,
_xlfn.FORECAST.LINEAR(
W27,
INDEX('DS2025'!$AC$21:$AC$35,MATCH(W27,'DS2025'!$AB$21:$AB$35,1)):
INDEX('DS2025'!$AC$21:$AC$35,MATCH(W27,'DS2025'!$AB$21:$AB$35,1)+1),
INDEX('DS2025'!$AB$21:$AB$35,MATCH(W27,'DS2025'!$AB$21:$AB$35,1)):
INDEX('DS2025'!$AB$21:$AB$35,MATCH(W27,'DS2025'!$AB$21:$AB$35,1)+1))
)))))))))))))))))))</f>
        <v>-0.3611820035992801</v>
      </c>
      <c r="Y27" s="370">
        <f t="shared" si="7"/>
        <v>118.18581799640071</v>
      </c>
      <c r="Z27" s="97">
        <f>'Data 110 C'!J28</f>
        <v>120.05800000000001</v>
      </c>
      <c r="AA27" s="98">
        <f>IF($AA$4=Database!$A$2,
_xlfn.FORECAST.LINEAR(Z27,
INDEX('DS2025'!$B$5:$B$15,MATCH(Z27,'DS2025'!$A$5:$A$15,1)):
INDEX('DS2025'!$B$5:$B$15,MATCH(Z27,'DS2025'!$A$5:$A$15,1)+1),
INDEX('DS2025'!$A$5:$A$15,MATCH(Z27,'DS2025'!$A$5:$A$15,1)):
INDEX('DS2025'!$A$5:$A$15,MATCH(Z27,'DS2025'!$A$5:$A$15,1)+1)),
IF($AA$4=Database!$A$3,
_xlfn.FORECAST.LINEAR(Z27,
INDEX('DS2025'!$E$5:$E$15,MATCH(Z27,'DS2025'!$D$5:$D$15,1)):
INDEX('DS2025'!$E$5:$E$15,MATCH(Z27,'DS2025'!$D$5:$D$15,1)+1),
INDEX('DS2025'!$D$5:$D$15,MATCH(Z27,'DS2025'!$D$5:$D$15,1)):
INDEX('DS2025'!$D$5:$D$15,MATCH(Z27,'DS2025'!$D$5:$D$15,1)+1)),
IF($AA$4=Database!$A$4,
_xlfn.FORECAST.LINEAR(Z27,
INDEX('DS2025'!$H$5:$H$15,MATCH(Z27,'DS2025'!$G$5:$G$15,1)):
INDEX('DS2025'!$H$5:$H$15,MATCH(Z27,'DS2025'!$G$5:$G$15,1)+1),
INDEX('DS2025'!$G$5:$G$15,MATCH(Z27,'DS2025'!$G$5:$G$15,1)):
INDEX('DS2025'!$G$5:$G$15,MATCH(Z27,'DS2025'!$G$5:$G$15,1)+1)),
IF($AA$4=Database!$A$5,
_xlfn.FORECAST.LINEAR(Z27,
INDEX('DS2025'!$K$5:$K$15,MATCH(Z27,'DS2025'!$J$5:$J$15,1)):
INDEX('DS2025'!$K$5:$K$15,MATCH(Z27,'DS2025'!$J$5:$J$15,1)+1),
INDEX('DS2025'!$J$5:$J$15,MATCH(Z27,'DS2025'!$J$5:$J$15,1)):
INDEX('DS2025'!$J$5:$J$15,MATCH(Z27,'DS2025'!$J$5:$J$15,1)+1)),
IF($AA$4=Database!$A$6,
_xlfn.FORECAST.LINEAR(Z27,
INDEX('DS2025'!$N$5:$N$15,MATCH(Z27,'DS2025'!$M$5:$M$15,1)):
INDEX('DS2025'!$N$5:$N$15,MATCH(Z27,'DS2025'!$M$5:$M$15,1)+1),
INDEX('DS2025'!$M$5:$M$15,MATCH(Z27,'DS2025'!$M$5:$M$15,1)):
INDEX('DS2025'!$M$5:$M$15,MATCH(Z27,'DS2025'!$M$5:$M$15,1)+1)),
IF($AA$4=Database!$A$7,
_xlfn.FORECAST.LINEAR(Z27,
INDEX('DS2025'!$Q$5:$Q$15,MATCH(Z27,'DS2025'!$P$5:$P$15,1)):
INDEX('DS2025'!$Q$5:$Q$15,MATCH(Z27,'DS2025'!$P$5:$P$15,1)+1),
INDEX('DS2025'!$P$5:$P$15,MATCH(Z27,'DS2025'!$P$5:$P$15,1)):
INDEX('DS2025'!$P$5:$P$15,MATCH(Z27,'DS2025'!$P$5:$P$15,1)+1)),
IF($AA$4=Database!$A$8,
_xlfn.FORECAST.LINEAR(Z27,
INDEX('DS2025'!$T$5:$T$15,MATCH(Z27,'DS2025'!$S$5:$S$15,1)):
INDEX('DS2025'!$T$5:$T$15,MATCH(Z27,'DS2025'!$S$5:$S$15,1)+1),
INDEX('DS2025'!$S$5:$S$15,MATCH(Z27,'DS2025'!$S$5:$S$15,1)):
INDEX('DS2025'!$S$5:$S$15,MATCH(Z27,'DS2025'!$S$5:$S$15,1)+1)),
IF($AA$4=Database!$A$9,
_xlfn.FORECAST.LINEAR(Z27,
INDEX('DS2025'!$W$5:$W$15,MATCH(Z27,'DS2025'!$V$5:$V$15,1)):
INDEX('DS2025'!$W$5:$W$15,MATCH(Z27,'DS2025'!$V$5:$V$15,1)+1),
INDEX('DS2025'!$V$5:$V$15,MATCH(Z27,'DS2025'!$V$5:$V$15,1)):
INDEX('DS2025'!$V$5:$V$15,MATCH(Z27,'DS2025'!$V$5:$V$15,1)+1)),
IF($AA$4=Database!$A$10,
_xlfn.FORECAST.LINEAR(Z27,
INDEX('DS2025'!$Z$5:$Z$15,MATCH(Z27,'DS2025'!$Y$5:$Y$15,1)):
INDEX('DS2025'!$Z$5:$Z$15,MATCH(Z27,'DS2025'!$Y$5:$Y$15,1)+1),
INDEX('DS2025'!$Y$5:$Y$15,MATCH(Z27,'DS2025'!$Y$5:$Y$15,1)):
INDEX('DS2025'!$Y$5:$Y$15,MATCH(Z27,'DS2025'!$Y$5:$Y$15,1)+1)),
IF($AA$4=Database!$A$11,
_xlfn.FORECAST.LINEAR(
Z27,
INDEX('DS2025'!$B$21:$B$35,MATCH(Z27,'DS2025'!$A$21:$A$35,1)):
INDEX('DS2025'!$B$21:$B$35,MATCH(Z27,'DS2025'!$A$21:$A$35,1)+1),
INDEX('DS2025'!$A$21:$A$35,MATCH(Z27,'DS2025'!$A$21:$A$35,1)):
INDEX('DS2025'!$A$21:$A$35,MATCH(Z27,'DS2025'!$A$21:$A$35,1)+1)),
IF($AA$4=Database!$A$12,
_xlfn.FORECAST.LINEAR(
Z27,
INDEX('DS2025'!$E$21:$E$35,MATCH(Z27,'DS2025'!$D$21:$D$35,1)):
INDEX('DS2025'!$E$21:$E$35,MATCH(Z27,'DS2025'!$D$21:$D$35,1)+1),
INDEX('DS2025'!$D$21:$D$35,MATCH(Z27,'DS2025'!$D$21:$D$35,1)):
INDEX('DS2025'!$D$21:$D$35,MATCH(Z27,'DS2025'!$D$21:$D$35,1)+1)),
IF($AA$4=Database!$A$13,
_xlfn.FORECAST.LINEAR(
Z27,
INDEX('DS2025'!$H$21:$H$35,MATCH(Z27,'DS2025'!$G$21:$G$35,1)):
INDEX('DS2025'!$H$21:$H$35,MATCH(Z27,'DS2025'!$G$21:$G$35,1)+1),
INDEX('DS2025'!$G$21:$G$35,MATCH(Z27,'DS2025'!$G$21:$G$35,1)):
INDEX('DS2025'!$G$21:$G$35,MATCH(Z27,'DS2025'!$G$21:$G$35,1)+1)),
IF($AA$4=Database!$A$14,
_xlfn.FORECAST.LINEAR(
Z27,
INDEX('DS2025'!$K$21:$K$35,MATCH(Z27,'DS2025'!$J$21:$J$35,1)):
INDEX('DS2025'!$K$21:$K$35,MATCH(Z27,'DS2025'!$J$21:$J$35,1)+1),
INDEX('DS2025'!$J$21:$J$35,MATCH(Z27,'DS2025'!$J$21:$J$35,1)):
INDEX('DS2025'!$J$21:$J$35,MATCH(Z27,'DS2025'!$J$21:$J$35,1)+1)),
IF($AA$4=Database!$A$15,
_xlfn.FORECAST.LINEAR(
Z27,
INDEX('DS2025'!$N$21:$N$35,MATCH(Z27,'DS2025'!$M$21:$M$35,1)):
INDEX('DS2025'!$N$21:$N$35,MATCH(Z27,'DS2025'!$M$21:$M$35,1)+1),
INDEX('DS2025'!$M$21:$M$35,MATCH(Z27,'DS2025'!$M$21:$M$35,1)):
INDEX('DS2025'!$M$21:$M$35,MATCH(Z27,'DS2025'!$M$21:$M$35,1)+1)),
IF($AA$4=Database!$A$16,
_xlfn.FORECAST.LINEAR(
Z27,
INDEX('DS2025'!$Q$21:$Q$35,MATCH(Z27,'DS2025'!$P$21:$P$35,1)):
INDEX('DS2025'!$Q$21:$Q$35,MATCH(Z27,'DS2025'!$P$21:$P$35,1)+1),
INDEX('DS2025'!$P$21:$P$35,MATCH(Z27,'DS2025'!$P$21:$P$35,1)):
INDEX('DS2025'!$P$21:$P$35,MATCH(Z27,'DS2025'!$P$21:$P$35,1)+1)),
IF($AA$4=Database!$A$17,
_xlfn.FORECAST.LINEAR(
Z27,
INDEX('DS2025'!$T$21:$T$35,MATCH(Z27,'DS2025'!$S$21:$S$35,1)):
INDEX('DS2025'!$T$21:$T$35,MATCH(Z27,'DS2025'!$S$21:$S$35,1)+1),
INDEX('DS2025'!$S$21:$S$35,MATCH(Z27,'DS2025'!$S$21:$S$35,1)):
INDEX('DS2025'!$S$21:$S$35,MATCH(Z27,'DS2025'!$S$21:$S$35,1)+1)),
IF($AA$4=Database!$A$18,
_xlfn.FORECAST.LINEAR(
Z27,
INDEX('DS2025'!$W$21:$W$35,MATCH(Z27,'DS2025'!$V$21:$V$35,1)):
INDEX('DS2025'!$W$21:$W$35,MATCH(Z27,'DS2025'!$V$21:$V$35,1)+1),
INDEX('DS2025'!$V$21:$V$35,MATCH(Z27,'DS2025'!$V$21:$V$35,1)):
INDEX('DS2025'!$V$21:$V$35,MATCH(Z27,'DS2025'!$V$21:$V$35,1)+1)),
IF($AA$4=Database!$A$19,
_xlfn.FORECAST.LINEAR(
Z27,
INDEX('DS2025'!$Z$21:$Z$35,MATCH(Z27,'DS2025'!$Y$21:$Y$35,1)):
INDEX('DS2025'!$Z$21:$Z$35,MATCH(Z27,'DS2025'!$Y$21:$Y$35,1)+1),
INDEX('DS2025'!$Y$21:$Y$35,MATCH(Z27,'DS2025'!$Y$21:$Y$35,1)):
INDEX('DS2025'!$Y$21:$Y$35,MATCH(Z27,'DS2025'!$Y$21:$Y$35,1)+1)),
IF($AA$4=Database!$A$20,
_xlfn.FORECAST.LINEAR(
Z27,
INDEX('DS2025'!$AC$21:$AC$35,MATCH(Z27,'DS2025'!$AB$21:$AB$35,1)):
INDEX('DS2025'!$AC$21:$AC$35,MATCH(Z27,'DS2025'!$AB$21:$AB$35,1)+1),
INDEX('DS2025'!$AB$21:$AB$35,MATCH(Z27,'DS2025'!$AB$21:$AB$35,1)):
INDEX('DS2025'!$AB$21:$AB$35,MATCH(Z27,'DS2025'!$AB$21:$AB$35,1)+1))
)))))))))))))))))))</f>
        <v>-0.36136328734253148</v>
      </c>
      <c r="AB27" s="97">
        <f t="shared" si="8"/>
        <v>119.69663671265748</v>
      </c>
      <c r="AC27" s="318">
        <f>'Data 110 C'!K28</f>
        <v>118.5</v>
      </c>
      <c r="AD27" s="42"/>
      <c r="AE27" s="42"/>
      <c r="AF27" s="42"/>
    </row>
    <row r="28" spans="1:32" ht="15" customHeight="1">
      <c r="A28" s="316">
        <v>22</v>
      </c>
      <c r="B28" s="316">
        <f>'Data 110 C'!B29</f>
        <v>119.786</v>
      </c>
      <c r="C28" s="98">
        <f>IF($C$4=Database!$A$2,
_xlfn.FORECAST.LINEAR(B28,
INDEX('DS2025'!$B$5:$B$15,MATCH(B28,'DS2025'!$A$5:$A$15,1)):
INDEX('DS2025'!$B$5:$B$15,MATCH(B28,'DS2025'!$A$5:$A$15,1)+1),
INDEX('DS2025'!$A$5:$A$15,MATCH(B28,'DS2025'!$A$5:$A$15,1)):
INDEX('DS2025'!$A$5:$A$15,MATCH(B28,'DS2025'!$A$5:$A$15,1)+1)),
IF($C$4=Database!$A$3,
_xlfn.FORECAST.LINEAR(B28,
INDEX('DS2025'!$E$5:$E$15,MATCH(B28,'DS2025'!$D$5:$D$15,1)):
INDEX('DS2025'!$E$5:$E$15,MATCH(B28,'DS2025'!$D$5:$D$15,1)+1),
INDEX('DS2025'!$D$5:$D$15,MATCH(B28,'DS2025'!$D$5:$D$15,1)):
INDEX('DS2025'!$D$5:$D$15,MATCH(B28,'DS2025'!$D$5:$D$15,1)+1)),
IF($C$4=Database!$A$4,
_xlfn.FORECAST.LINEAR(B28,
INDEX('DS2025'!$H$5:$H$15,MATCH(B28,'DS2025'!$G$5:$G$15,1)):
INDEX('DS2025'!$H$5:$H$15,MATCH(B28,'DS2025'!$G$5:$G$15,1)+1),
INDEX('DS2025'!$G$5:$G$15,MATCH(B28,'DS2025'!$G$5:$G$15,1)):
INDEX('DS2025'!$G$5:$G$15,MATCH(B28,'DS2025'!$G$5:$G$15,1)+1)),
IF($C$4=Database!$A$5,
_xlfn.FORECAST.LINEAR(B28,
INDEX('DS2025'!$K$5:$K$15,MATCH(B28,'DS2025'!$J$5:$J$15,1)):
INDEX('DS2025'!$K$5:$K$15,MATCH(B28,'DS2025'!$J$5:$J$15,1)+1),
INDEX('DS2025'!$J$5:$J$15,MATCH(B28,'DS2025'!$J$5:$J$15,1)):
INDEX('DS2025'!$J$5:$J$15,MATCH(B28,'DS2025'!$J$5:$J$15,1)+1)),
IF($C$4=Database!$A$6,
_xlfn.FORECAST.LINEAR(B28,
INDEX('DS2025'!$N$5:$N$15,MATCH(B28,'DS2025'!$M$5:$M$15,1)):
INDEX('DS2025'!$N$5:$N$15,MATCH(B28,'DS2025'!$M$5:$M$15,1)+1),
INDEX('DS2025'!$M$5:$M$15,MATCH(B28,'DS2025'!$M$5:$M$15,1)):
INDEX('DS2025'!$M$5:$M$15,MATCH(B28,'DS2025'!$M$5:$M$15,1)+1)),
IF($C$4=Database!$A$7,
_xlfn.FORECAST.LINEAR(B28,
INDEX('DS2025'!$Q$5:$Q$15,MATCH(B28,'DS2025'!$P$5:$P$15,1)):
INDEX('DS2025'!$Q$5:$Q$15,MATCH(B28,'DS2025'!$P$5:$P$15,1)+1),
INDEX('DS2025'!$P$5:$P$15,MATCH(B28,'DS2025'!$P$5:$P$15,1)):
INDEX('DS2025'!$P$5:$P$15,MATCH(B28,'DS2025'!$P$5:$P$15,1)+1)),
IF($C$4=Database!$A$8,
_xlfn.FORECAST.LINEAR(B28,
INDEX('DS2025'!$T$5:$T$15,MATCH(B28,'DS2025'!$S$5:$S$15,1)):
INDEX('DS2025'!$T$5:$T$15,MATCH(B28,'DS2025'!$S$5:$S$15,1)+1),
INDEX('DS2025'!$S$5:$S$15,MATCH(B28,'DS2025'!$S$5:$S$15,1)):
INDEX('DS2025'!$S$5:$S$15,MATCH(B28,'DS2025'!$S$5:$S$15,1)+1)),
IF($C$4=Database!$A$9,
_xlfn.FORECAST.LINEAR(B28,
INDEX('DS2025'!$W$5:$W$15,MATCH(B28,'DS2025'!$V$5:$V$15,1)):
INDEX('DS2025'!$W$5:$W$15,MATCH(B28,'DS2025'!$V$5:$V$15,1)+1),
INDEX('DS2025'!$V$5:$V$15,MATCH(B28,'DS2025'!$V$5:$V$15,1)):
INDEX('DS2025'!$V$5:$V$15,MATCH(B28,'DS2025'!$V$5:$V$15,1)+1)),
IF($C$4=Database!$A$10,
_xlfn.FORECAST.LINEAR(B28,
INDEX('DS2025'!$Z$5:$Z$15,MATCH(B28,'DS2025'!$Y$5:$Y$15,1)):
INDEX('DS2025'!$Z$5:$Z$15,MATCH(B28,'DS2025'!$Y$5:$Y$15,1)+1),
INDEX('DS2025'!$Y$5:$Y$15,MATCH(B28,'DS2025'!$Y$5:$Y$15,1)):
INDEX('DS2025'!$Y$5:$Y$15,MATCH(B28,'DS2025'!$Y$5:$Y$15,1)+1)),
IF($C$4=Database!$A$11,
_xlfn.FORECAST.LINEAR(
B28,
INDEX('DS2025'!$B$21:$B$35,MATCH(B28,'DS2025'!$A$21:$A$35,1)):
INDEX('DS2025'!$B$21:$B$35,MATCH(B28,'DS2025'!$A$21:$A$35,1)+1),
INDEX('DS2025'!$A$21:$A$35,MATCH(B28,'DS2025'!$A$21:$A$35,1)):
INDEX('DS2025'!$A$21:$A$35,MATCH(B28,'DS2025'!$A$21:$A$35,1)+1)),
IF($C$4=Database!$A$12,
_xlfn.FORECAST.LINEAR(
B28,
INDEX('DS2025'!$E$21:$E$35,MATCH(B28,'DS2025'!$D$21:$D$35,1)):
INDEX('DS2025'!$E$21:$E$35,MATCH(B28,'DS2025'!$D$21:$D$35,1)+1),
INDEX('DS2025'!$D$21:$D$35,MATCH(B28,'DS2025'!$D$21:$D$35,1)):
INDEX('DS2025'!$D$21:$D$35,MATCH(B28,'DS2025'!$D$21:$D$35,1)+1)),
IF($C$4=Database!$A$13,
_xlfn.FORECAST.LINEAR(
B28,
INDEX('DS2025'!$H$21:$H$35,MATCH(B28,'DS2025'!$G$21:$G$35,1)):
INDEX('DS2025'!$H$21:$H$35,MATCH(B28,'DS2025'!$G$21:$G$35,1)+1),
INDEX('DS2025'!$G$21:$G$35,MATCH(B28,'DS2025'!$G$21:$G$35,1)):
INDEX('DS2025'!$G$21:$G$35,MATCH(B28,'DS2025'!$G$21:$G$35,1)+1)),
IF($C$4=Database!$A$14,
_xlfn.FORECAST.LINEAR(
B28,
INDEX('DS2025'!$K$21:$K$35,MATCH(B28,'DS2025'!$J$21:$J$35,1)):
INDEX('DS2025'!$K$21:$K$35,MATCH(B28,'DS2025'!$J$21:$J$35,1)+1),
INDEX('DS2025'!$J$21:$J$35,MATCH(B28,'DS2025'!$J$21:$J$35,1)):
INDEX('DS2025'!$J$21:$J$35,MATCH(B28,'DS2025'!$J$21:$J$35,1)+1)),
IF($C$4=Database!$A$15,
_xlfn.FORECAST.LINEAR(
B28,
INDEX('DS2025'!$N$21:$N$35,MATCH(B28,'DS2025'!$M$21:$M$35,1)):
INDEX('DS2025'!$N$21:$N$35,MATCH(B28,'DS2025'!$M$21:$M$35,1)+1),
INDEX('DS2025'!$M$21:$M$35,MATCH(B28,'DS2025'!$M$21:$M$35,1)):
INDEX('DS2025'!$M$21:$M$35,MATCH(B28,'DS2025'!$M$21:$M$35,1)+1)),
IF($C$4=Database!$A$16,
_xlfn.FORECAST.LINEAR(
B28,
INDEX('DS2025'!$Q$21:$Q$35,MATCH(B28,'DS2025'!$P$21:$P$35,1)):
INDEX('DS2025'!$Q$21:$Q$35,MATCH(B28,'DS2025'!$P$21:$P$35,1)+1),
INDEX('DS2025'!$P$21:$P$35,MATCH(B28,'DS2025'!$P$21:$P$35,1)):
INDEX('DS2025'!$P$21:$P$35,MATCH(B28,'DS2025'!$P$21:$P$35,1)+1)),
IF($C$4=Database!$A$17,
_xlfn.FORECAST.LINEAR(
B28,
INDEX('DS2025'!$T$21:$T$35,MATCH(B28,'DS2025'!$S$21:$S$35,1)):
INDEX('DS2025'!$T$21:$T$35,MATCH(B28,'DS2025'!$S$21:$S$35,1)+1),
INDEX('DS2025'!$S$21:$S$35,MATCH(B28,'DS2025'!$S$21:$S$35,1)):
INDEX('DS2025'!$S$21:$S$35,MATCH(B28,'DS2025'!$S$21:$S$35,1)+1)),
IF($C$4=Database!$A$18,
_xlfn.FORECAST.LINEAR(
B28,
INDEX('DS2025'!$W$21:$W$35,MATCH(B28,'DS2025'!$V$21:$V$35,1)):
INDEX('DS2025'!$W$21:$W$35,MATCH(B28,'DS2025'!$V$21:$V$35,1)+1),
INDEX('DS2025'!$V$21:$V$35,MATCH(B28,'DS2025'!$V$21:$V$35,1)):
INDEX('DS2025'!$V$21:$V$35,MATCH(B28,'DS2025'!$V$21:$V$35,1)+1)),
IF($C$4=Database!$A$19,
_xlfn.FORECAST.LINEAR(
B28,
INDEX('DS2025'!$Z$21:$Z$35,MATCH(B28,'DS2025'!$Y$21:$Y$35,1)):
INDEX('DS2025'!$Z$21:$Z$35,MATCH(B28,'DS2025'!$Y$21:$Y$35,1)+1),
INDEX('DS2025'!$Y$21:$Y$35,MATCH(B28,'DS2025'!$Y$21:$Y$35,1)):
INDEX('DS2025'!$Y$21:$Y$35,MATCH(B28,'DS2025'!$Y$21:$Y$35,1)+1)),
IF($C$4=Database!$A$20,
_xlfn.FORECAST.LINEAR(
B28,
INDEX('DS2025'!$AC$21:$AC$35,MATCH(B28,'DS2025'!$AB$21:$AB$35,1)):
INDEX('DS2025'!$AC$21:$AC$35,MATCH(B28,'DS2025'!$AB$21:$AB$35,1)+1),
INDEX('DS2025'!$AB$21:$AB$35,MATCH(B28,'DS2025'!$AB$21:$AB$35,1)):
INDEX('DS2025'!$AB$21:$AB$35,MATCH(B28,'DS2025'!$AB$21:$AB$35,1)+1))
)))))))))))))))))))</f>
        <v>-0.36133065386922614</v>
      </c>
      <c r="D28" s="98">
        <f t="shared" si="0"/>
        <v>119.42466934613077</v>
      </c>
      <c r="E28" s="98">
        <f>'Data 110 C'!C29</f>
        <v>121.11499999999999</v>
      </c>
      <c r="F28" s="98">
        <f>IF($F$4=Database!$A$2,
_xlfn.FORECAST.LINEAR(E28,
INDEX('DS2025'!$B$5:$B$15,MATCH(E28,'DS2025'!$A$5:$A$15,1)):
INDEX('DS2025'!$B$5:$B$15,MATCH(E28,'DS2025'!$A$5:$A$15,1)+1),
INDEX('DS2025'!$A$5:$A$15,MATCH(E28,'DS2025'!$A$5:$A$15,1)):
INDEX('DS2025'!$A$5:$A$15,MATCH(E28,'DS2025'!$A$5:$A$15,1)+1)),
IF($F$4=Database!$A$3,
_xlfn.FORECAST.LINEAR(E28,
INDEX('DS2025'!$E$5:$E$15,MATCH(E28,'DS2025'!$D$5:$D$15,1)):
INDEX('DS2025'!$E$5:$E$15,MATCH(E28,'DS2025'!$D$5:$D$15,1)+1),
INDEX('DS2025'!$D$5:$D$15,MATCH(E28,'DS2025'!$D$5:$D$15,1)):
INDEX('DS2025'!$D$5:$D$15,MATCH(E28,'DS2025'!$D$5:$D$15,1)+1)),
IF($F$4=Database!$A$4,
_xlfn.FORECAST.LINEAR(E28,
INDEX('DS2025'!$H$5:$H$15,MATCH(E28,'DS2025'!$G$5:$G$15,1)):
INDEX('DS2025'!$H$5:$H$15,MATCH(E28,'DS2025'!$G$5:$G$15,1)+1),
INDEX('DS2025'!$G$5:$G$15,MATCH(E28,'DS2025'!$G$5:$G$15,1)):
INDEX('DS2025'!$G$5:$G$15,MATCH(E28,'DS2025'!$G$5:$G$15,1)+1)),
IF($F$4=Database!$A$5,
_xlfn.FORECAST.LINEAR(E28,
INDEX('DS2025'!$K$5:$K$15,MATCH(E28,'DS2025'!$J$5:$J$15,1)):
INDEX('DS2025'!$K$5:$K$15,MATCH(E28,'DS2025'!$J$5:$J$15,1)+1),
INDEX('DS2025'!$J$5:$J$15,MATCH(E28,'DS2025'!$J$5:$J$15,1)):
INDEX('DS2025'!$J$5:$J$15,MATCH(E28,'DS2025'!$J$5:$J$15,1)+1)),
IF($F$4=Database!$A$6,
_xlfn.FORECAST.LINEAR(E28,
INDEX('DS2025'!$N$5:$N$15,MATCH(E28,'DS2025'!$M$5:$M$15,1)):
INDEX('DS2025'!$N$5:$N$15,MATCH(E28,'DS2025'!$M$5:$M$15,1)+1),
INDEX('DS2025'!$M$5:$M$15,MATCH(E28,'DS2025'!$M$5:$M$15,1)):
INDEX('DS2025'!$M$5:$M$15,MATCH(E28,'DS2025'!$M$5:$M$15,1)+1)),
IF($F$4=Database!$A$7,
_xlfn.FORECAST.LINEAR(E28,
INDEX('DS2025'!$Q$5:$Q$15,MATCH(E28,'DS2025'!$P$5:$P$15,1)):
INDEX('DS2025'!$Q$5:$Q$15,MATCH(E28,'DS2025'!$P$5:$P$15,1)+1),
INDEX('DS2025'!$P$5:$P$15,MATCH(E28,'DS2025'!$P$5:$P$15,1)):
INDEX('DS2025'!$P$5:$P$15,MATCH(E28,'DS2025'!$P$5:$P$15,1)+1)),
IF($F$4=Database!$A$8,
_xlfn.FORECAST.LINEAR(E28,
INDEX('DS2025'!$T$5:$T$15,MATCH(E28,'DS2025'!$S$5:$S$15,1)):
INDEX('DS2025'!$T$5:$T$15,MATCH(E28,'DS2025'!$S$5:$S$15,1)+1),
INDEX('DS2025'!$S$5:$S$15,MATCH(E28,'DS2025'!$S$5:$S$15,1)):
INDEX('DS2025'!$S$5:$S$15,MATCH(E28,'DS2025'!$S$5:$S$15,1)+1)),
IF($F$4=Database!$A$9,
_xlfn.FORECAST.LINEAR(E28,
INDEX('DS2025'!$W$5:$W$15,MATCH(E28,'DS2025'!$V$5:$V$15,1)):
INDEX('DS2025'!$W$5:$W$15,MATCH(E28,'DS2025'!$V$5:$V$15,1)+1),
INDEX('DS2025'!$V$5:$V$15,MATCH(E28,'DS2025'!$V$5:$V$15,1)):
INDEX('DS2025'!$V$5:$V$15,MATCH(E28,'DS2025'!$V$5:$V$15,1)+1)),
IF($F$4=Database!$A$10,
_xlfn.FORECAST.LINEAR(E28,
INDEX('DS2025'!$Z$5:$Z$15,MATCH(E28,'DS2025'!$Y$5:$Y$15,1)):
INDEX('DS2025'!$Z$5:$Z$15,MATCH(E28,'DS2025'!$Y$5:$Y$15,1)+1),
INDEX('DS2025'!$Y$5:$Y$15,MATCH(E28,'DS2025'!$Y$5:$Y$15,1)):
INDEX('DS2025'!$Y$5:$Y$15,MATCH(E28,'DS2025'!$Y$5:$Y$15,1)+1)),
IF($F$4=Database!$A$11,
_xlfn.FORECAST.LINEAR(
E28,
INDEX('DS2025'!$B$21:$B$35,MATCH(E28,'DS2025'!$A$21:$A$35,1)):
INDEX('DS2025'!$B$21:$B$35,MATCH(E28,'DS2025'!$A$21:$A$35,1)+1),
INDEX('DS2025'!$A$21:$A$35,MATCH(E28,'DS2025'!$A$21:$A$35,1)):
INDEX('DS2025'!$A$21:$A$35,MATCH(E28,'DS2025'!$A$21:$A$35,1)+1)),
IF($F$4=Database!$A$12,
_xlfn.FORECAST.LINEAR(
E28,
INDEX('DS2025'!$E$21:$E$35,MATCH(E28,'DS2025'!$D$21:$D$35,1)):
INDEX('DS2025'!$E$21:$E$35,MATCH(E28,'DS2025'!$D$21:$D$35,1)+1),
INDEX('DS2025'!$D$21:$D$35,MATCH(E28,'DS2025'!$D$21:$D$35,1)):
INDEX('DS2025'!$D$21:$D$35,MATCH(E28,'DS2025'!$D$21:$D$35,1)+1)),
IF($F$4=Database!$A$13,
_xlfn.FORECAST.LINEAR(
E28,
INDEX('DS2025'!$H$21:$H$35,MATCH(E28,'DS2025'!$G$21:$G$35,1)):
INDEX('DS2025'!$H$21:$H$35,MATCH(E28,'DS2025'!$G$21:$G$35,1)+1),
INDEX('DS2025'!$G$21:$G$35,MATCH(E28,'DS2025'!$G$21:$G$35,1)):
INDEX('DS2025'!$G$21:$G$35,MATCH(E28,'DS2025'!$G$21:$G$35,1)+1)),
IF($F$4=Database!$A$14,
_xlfn.FORECAST.LINEAR(
E28,
INDEX('DS2025'!$K$21:$K$35,MATCH(E28,'DS2025'!$J$21:$J$35,1)):
INDEX('DS2025'!$K$21:$K$35,MATCH(E28,'DS2025'!$J$21:$J$35,1)+1),
INDEX('DS2025'!$J$21:$J$35,MATCH(E28,'DS2025'!$J$21:$J$35,1)):
INDEX('DS2025'!$J$21:$J$35,MATCH(E28,'DS2025'!$J$21:$J$35,1)+1)),
IF($F$4=Database!$A$15,
_xlfn.FORECAST.LINEAR(
E28,
INDEX('DS2025'!$N$21:$N$35,MATCH(E28,'DS2025'!$M$21:$M$35,1)):
INDEX('DS2025'!$N$21:$N$35,MATCH(E28,'DS2025'!$M$21:$M$35,1)+1),
INDEX('DS2025'!$M$21:$M$35,MATCH(E28,'DS2025'!$M$21:$M$35,1)):
INDEX('DS2025'!$M$21:$M$35,MATCH(E28,'DS2025'!$M$21:$M$35,1)+1)),
IF($F$4=Database!$A$16,
_xlfn.FORECAST.LINEAR(
E28,
INDEX('DS2025'!$Q$21:$Q$35,MATCH(E28,'DS2025'!$P$21:$P$35,1)):
INDEX('DS2025'!$Q$21:$Q$35,MATCH(E28,'DS2025'!$P$21:$P$35,1)+1),
INDEX('DS2025'!$P$21:$P$35,MATCH(E28,'DS2025'!$P$21:$P$35,1)):
INDEX('DS2025'!$P$21:$P$35,MATCH(E28,'DS2025'!$P$21:$P$35,1)+1)),
IF($F$4=Database!$A$17,
_xlfn.FORECAST.LINEAR(
E28,
INDEX('DS2025'!$T$21:$T$35,MATCH(E28,'DS2025'!$S$21:$S$35,1)):
INDEX('DS2025'!$T$21:$T$35,MATCH(E28,'DS2025'!$S$21:$S$35,1)+1),
INDEX('DS2025'!$S$21:$S$35,MATCH(E28,'DS2025'!$S$21:$S$35,1)):
INDEX('DS2025'!$S$21:$S$35,MATCH(E28,'DS2025'!$S$21:$S$35,1)+1)),
IF($F$4=Database!$A$18,
_xlfn.FORECAST.LINEAR(
E28,
INDEX('DS2025'!$W$21:$W$35,MATCH(E28,'DS2025'!$V$21:$V$35,1)):
INDEX('DS2025'!$W$21:$W$35,MATCH(E28,'DS2025'!$V$21:$V$35,1)+1),
INDEX('DS2025'!$V$21:$V$35,MATCH(E28,'DS2025'!$V$21:$V$35,1)):
INDEX('DS2025'!$V$21:$V$35,MATCH(E28,'DS2025'!$V$21:$V$35,1)+1)),
IF($F$4=Database!$A$19,
_xlfn.FORECAST.LINEAR(
E28,
INDEX('DS2025'!$Z$21:$Z$35,MATCH(E28,'DS2025'!$Y$21:$Y$35,1)):
INDEX('DS2025'!$Z$21:$Z$35,MATCH(E28,'DS2025'!$Y$21:$Y$35,1)+1),
INDEX('DS2025'!$Y$21:$Y$35,MATCH(E28,'DS2025'!$Y$21:$Y$35,1)):
INDEX('DS2025'!$Y$21:$Y$35,MATCH(E28,'DS2025'!$Y$21:$Y$35,1)+1)),
IF($F$4=Database!$A$20,
_xlfn.FORECAST.LINEAR(
E28,
INDEX('DS2025'!$AC$21:$AC$35,MATCH(E28,'DS2025'!$AB$21:$AB$35,1)):
INDEX('DS2025'!$AC$21:$AC$35,MATCH(E28,'DS2025'!$AB$21:$AB$35,1)+1),
INDEX('DS2025'!$AB$21:$AB$35,MATCH(E28,'DS2025'!$AB$21:$AB$35,1)):
INDEX('DS2025'!$AB$21:$AB$35,MATCH(E28,'DS2025'!$AB$21:$AB$35,1)+1))
)))))))))))))))))))</f>
        <v>-0.36149010197960407</v>
      </c>
      <c r="G28" s="98">
        <f t="shared" si="1"/>
        <v>120.7535098980204</v>
      </c>
      <c r="H28" s="98">
        <f>'Data 110 C'!D29</f>
        <v>119.423</v>
      </c>
      <c r="I28" s="98">
        <f>IF($I$4=Database!$A$2,
_xlfn.FORECAST.LINEAR(H28,
INDEX('DS2025'!$B$5:$B$15,MATCH(H28,'DS2025'!$A$5:$A$15,1)):
INDEX('DS2025'!$B$5:$B$15,MATCH(H28,'DS2025'!$A$5:$A$15,1)+1),
INDEX('DS2025'!$A$5:$A$15,MATCH(H28,'DS2025'!$A$5:$A$15,1)):
INDEX('DS2025'!$A$5:$A$15,MATCH(H28,'DS2025'!$A$5:$A$15,1)+1)),
IF($I$4=Database!$A$3,
_xlfn.FORECAST.LINEAR(H28,
INDEX('DS2025'!$E$5:$E$15,MATCH(H28,'DS2025'!$D$5:$D$15,1)):
INDEX('DS2025'!$E$5:$E$15,MATCH(H28,'DS2025'!$D$5:$D$15,1)+1),
INDEX('DS2025'!$D$5:$D$15,MATCH(H28,'DS2025'!$D$5:$D$15,1)):
INDEX('DS2025'!$D$5:$D$15,MATCH(H28,'DS2025'!$D$5:$D$15,1)+1)),
IF($I$4=Database!$A$4,
_xlfn.FORECAST.LINEAR(H28,
INDEX('DS2025'!$H$5:$H$15,MATCH(H28,'DS2025'!$G$5:$G$15,1)):
INDEX('DS2025'!$H$5:$H$15,MATCH(H28,'DS2025'!$G$5:$G$15,1)+1),
INDEX('DS2025'!$G$5:$G$15,MATCH(H28,'DS2025'!$G$5:$G$15,1)):
INDEX('DS2025'!$G$5:$G$15,MATCH(H28,'DS2025'!$G$5:$G$15,1)+1)),
IF($I$4=Database!$A$5,
_xlfn.FORECAST.LINEAR(H28,
INDEX('DS2025'!$K$5:$K$15,MATCH(H28,'DS2025'!$J$5:$J$15,1)):
INDEX('DS2025'!$K$5:$K$15,MATCH(H28,'DS2025'!$J$5:$J$15,1)+1),
INDEX('DS2025'!$J$5:$J$15,MATCH(H28,'DS2025'!$J$5:$J$15,1)):
INDEX('DS2025'!$J$5:$J$15,MATCH(H28,'DS2025'!$J$5:$J$15,1)+1)),
IF($I$4=Database!$A$6,
_xlfn.FORECAST.LINEAR(H28,
INDEX('DS2025'!$N$5:$N$15,MATCH(H28,'DS2025'!$M$5:$M$15,1)):
INDEX('DS2025'!$N$5:$N$15,MATCH(H28,'DS2025'!$M$5:$M$15,1)+1),
INDEX('DS2025'!$M$5:$M$15,MATCH(H28,'DS2025'!$M$5:$M$15,1)):
INDEX('DS2025'!$M$5:$M$15,MATCH(H28,'DS2025'!$M$5:$M$15,1)+1)),
IF($I$4=Database!$A$7,
_xlfn.FORECAST.LINEAR(H28,
INDEX('DS2025'!$Q$5:$Q$15,MATCH(H28,'DS2025'!$P$5:$P$15,1)):
INDEX('DS2025'!$Q$5:$Q$15,MATCH(H28,'DS2025'!$P$5:$P$15,1)+1),
INDEX('DS2025'!$P$5:$P$15,MATCH(H28,'DS2025'!$P$5:$P$15,1)):
INDEX('DS2025'!$P$5:$P$15,MATCH(H28,'DS2025'!$P$5:$P$15,1)+1)),
IF($I$4=Database!$A$8,
_xlfn.FORECAST.LINEAR(H28,
INDEX('DS2025'!$T$5:$T$15,MATCH(H28,'DS2025'!$S$5:$S$15,1)):
INDEX('DS2025'!$T$5:$T$15,MATCH(H28,'DS2025'!$S$5:$S$15,1)+1),
INDEX('DS2025'!$S$5:$S$15,MATCH(H28,'DS2025'!$S$5:$S$15,1)):
INDEX('DS2025'!$S$5:$S$15,MATCH(H28,'DS2025'!$S$5:$S$15,1)+1)),
IF($I$4=Database!$A$9,
_xlfn.FORECAST.LINEAR(H28,
INDEX('DS2025'!$W$5:$W$15,MATCH(H28,'DS2025'!$V$5:$V$15,1)):
INDEX('DS2025'!$W$5:$W$15,MATCH(H28,'DS2025'!$V$5:$V$15,1)+1),
INDEX('DS2025'!$V$5:$V$15,MATCH(H28,'DS2025'!$V$5:$V$15,1)):
INDEX('DS2025'!$V$5:$V$15,MATCH(H28,'DS2025'!$V$5:$V$15,1)+1)),
IF($I$4=Database!$A$10,
_xlfn.FORECAST.LINEAR(H28,
INDEX('DS2025'!$Z$5:$Z$15,MATCH(H28,'DS2025'!$Y$5:$Y$15,1)):
INDEX('DS2025'!$Z$5:$Z$15,MATCH(H28,'DS2025'!$Y$5:$Y$15,1)+1),
INDEX('DS2025'!$Y$5:$Y$15,MATCH(H28,'DS2025'!$Y$5:$Y$15,1)):
INDEX('DS2025'!$Y$5:$Y$15,MATCH(H28,'DS2025'!$Y$5:$Y$15,1)+1)),
IF($I$4=Database!$A$11,
_xlfn.FORECAST.LINEAR(
H28,
INDEX('DS2025'!$B$21:$B$35,MATCH(H28,'DS2025'!$A$21:$A$35,1)):
INDEX('DS2025'!$B$21:$B$35,MATCH(H28,'DS2025'!$A$21:$A$35,1)+1),
INDEX('DS2025'!$A$21:$A$35,MATCH(H28,'DS2025'!$A$21:$A$35,1)):
INDEX('DS2025'!$A$21:$A$35,MATCH(H28,'DS2025'!$A$21:$A$35,1)+1)),
IF($I$4=Database!$A$12,
_xlfn.FORECAST.LINEAR(
H28,
INDEX('DS2025'!$E$21:$E$35,MATCH(H28,'DS2025'!$D$21:$D$35,1)):
INDEX('DS2025'!$E$21:$E$35,MATCH(H28,'DS2025'!$D$21:$D$35,1)+1),
INDEX('DS2025'!$D$21:$D$35,MATCH(H28,'DS2025'!$D$21:$D$35,1)):
INDEX('DS2025'!$D$21:$D$35,MATCH(H28,'DS2025'!$D$21:$D$35,1)+1)),
IF($I$4=Database!$A$13,
_xlfn.FORECAST.LINEAR(
H28,
INDEX('DS2025'!$H$21:$H$35,MATCH(H28,'DS2025'!$G$21:$G$35,1)):
INDEX('DS2025'!$H$21:$H$35,MATCH(H28,'DS2025'!$G$21:$G$35,1)+1),
INDEX('DS2025'!$G$21:$G$35,MATCH(H28,'DS2025'!$G$21:$G$35,1)):
INDEX('DS2025'!$G$21:$G$35,MATCH(H28,'DS2025'!$G$21:$G$35,1)+1)),
IF($I$4=Database!$A$14,
_xlfn.FORECAST.LINEAR(
H28,
INDEX('DS2025'!$K$21:$K$35,MATCH(H28,'DS2025'!$J$21:$J$35,1)):
INDEX('DS2025'!$K$21:$K$35,MATCH(H28,'DS2025'!$J$21:$J$35,1)+1),
INDEX('DS2025'!$J$21:$J$35,MATCH(H28,'DS2025'!$J$21:$J$35,1)):
INDEX('DS2025'!$J$21:$J$35,MATCH(H28,'DS2025'!$J$21:$J$35,1)+1)),
IF($I$4=Database!$A$15,
_xlfn.FORECAST.LINEAR(
H28,
INDEX('DS2025'!$N$21:$N$35,MATCH(H28,'DS2025'!$M$21:$M$35,1)):
INDEX('DS2025'!$N$21:$N$35,MATCH(H28,'DS2025'!$M$21:$M$35,1)+1),
INDEX('DS2025'!$M$21:$M$35,MATCH(H28,'DS2025'!$M$21:$M$35,1)):
INDEX('DS2025'!$M$21:$M$35,MATCH(H28,'DS2025'!$M$21:$M$35,1)+1)),
IF($I$4=Database!$A$16,
_xlfn.FORECAST.LINEAR(
H28,
INDEX('DS2025'!$Q$21:$Q$35,MATCH(H28,'DS2025'!$P$21:$P$35,1)):
INDEX('DS2025'!$Q$21:$Q$35,MATCH(H28,'DS2025'!$P$21:$P$35,1)+1),
INDEX('DS2025'!$P$21:$P$35,MATCH(H28,'DS2025'!$P$21:$P$35,1)):
INDEX('DS2025'!$P$21:$P$35,MATCH(H28,'DS2025'!$P$21:$P$35,1)+1)),
IF($I$4=Database!$A$17,
_xlfn.FORECAST.LINEAR(
H28,
INDEX('DS2025'!$T$21:$T$35,MATCH(H28,'DS2025'!$S$21:$S$35,1)):
INDEX('DS2025'!$T$21:$T$35,MATCH(H28,'DS2025'!$S$21:$S$35,1)+1),
INDEX('DS2025'!$S$21:$S$35,MATCH(H28,'DS2025'!$S$21:$S$35,1)):
INDEX('DS2025'!$S$21:$S$35,MATCH(H28,'DS2025'!$S$21:$S$35,1)+1)),
IF($I$4=Database!$A$18,
_xlfn.FORECAST.LINEAR(
H28,
INDEX('DS2025'!$W$21:$W$35,MATCH(H28,'DS2025'!$V$21:$V$35,1)):
INDEX('DS2025'!$W$21:$W$35,MATCH(H28,'DS2025'!$V$21:$V$35,1)+1),
INDEX('DS2025'!$V$21:$V$35,MATCH(H28,'DS2025'!$V$21:$V$35,1)):
INDEX('DS2025'!$V$21:$V$35,MATCH(H28,'DS2025'!$V$21:$V$35,1)+1)),
IF($I$4=Database!$A$19,
_xlfn.FORECAST.LINEAR(
H28,
INDEX('DS2025'!$Z$21:$Z$35,MATCH(H28,'DS2025'!$Y$21:$Y$35,1)):
INDEX('DS2025'!$Z$21:$Z$35,MATCH(H28,'DS2025'!$Y$21:$Y$35,1)+1),
INDEX('DS2025'!$Y$21:$Y$35,MATCH(H28,'DS2025'!$Y$21:$Y$35,1)):
INDEX('DS2025'!$Y$21:$Y$35,MATCH(H28,'DS2025'!$Y$21:$Y$35,1)+1)),
IF($I$4=Database!$A$20,
_xlfn.FORECAST.LINEAR(
H28,
INDEX('DS2025'!$AC$21:$AC$35,MATCH(H28,'DS2025'!$AB$21:$AB$35,1)):
INDEX('DS2025'!$AC$21:$AC$35,MATCH(H28,'DS2025'!$AB$21:$AB$35,1)+1),
INDEX('DS2025'!$AB$21:$AB$35,MATCH(H28,'DS2025'!$AB$21:$AB$35,1)):
INDEX('DS2025'!$AB$21:$AB$35,MATCH(H28,'DS2025'!$AB$21:$AB$35,1)+1))
)))))))))))))))))))</f>
        <v>-0.26187770731123611</v>
      </c>
      <c r="J28" s="98">
        <f t="shared" si="2"/>
        <v>119.16112229268876</v>
      </c>
      <c r="K28" s="98">
        <f>'Data 110 C'!E29</f>
        <v>119.92100000000001</v>
      </c>
      <c r="L28" s="98">
        <f>IF($L$4=Database!$A$2,
_xlfn.FORECAST.LINEAR(K28,
INDEX('DS2025'!$B$5:$B$15,MATCH(K28,'DS2025'!$A$5:$A$15,1)):
INDEX('DS2025'!$B$5:$B$15,MATCH(K28,'DS2025'!$A$5:$A$15,1)+1),
INDEX('DS2025'!$A$5:$A$15,MATCH(K28,'DS2025'!$A$5:$A$15,1)):
INDEX('DS2025'!$A$5:$A$15,MATCH(K28,'DS2025'!$A$5:$A$15,1)+1)),
IF($L$4=Database!$A$3,
_xlfn.FORECAST.LINEAR(K28,
INDEX('DS2025'!$E$5:$E$15,MATCH(K28,'DS2025'!$D$5:$D$15,1)):
INDEX('DS2025'!$E$5:$E$15,MATCH(K28,'DS2025'!$D$5:$D$15,1)+1),
INDEX('DS2025'!$D$5:$D$15,MATCH(K28,'DS2025'!$D$5:$D$15,1)):
INDEX('DS2025'!$D$5:$D$15,MATCH(K28,'DS2025'!$D$5:$D$15,1)+1)),
IF($L$4=Database!$A$4,
_xlfn.FORECAST.LINEAR(K28,
INDEX('DS2025'!$H$5:$H$15,MATCH(K28,'DS2025'!$G$5:$G$15,1)):
INDEX('DS2025'!$H$5:$H$15,MATCH(K28,'DS2025'!$G$5:$G$15,1)+1),
INDEX('DS2025'!$G$5:$G$15,MATCH(K28,'DS2025'!$G$5:$G$15,1)):
INDEX('DS2025'!$G$5:$G$15,MATCH(K28,'DS2025'!$G$5:$G$15,1)+1)),
IF($L$4=Database!$A$5,
_xlfn.FORECAST.LINEAR(K28,
INDEX('DS2025'!$K$5:$K$15,MATCH(K28,'DS2025'!$J$5:$J$15,1)):
INDEX('DS2025'!$K$5:$K$15,MATCH(K28,'DS2025'!$J$5:$J$15,1)+1),
INDEX('DS2025'!$J$5:$J$15,MATCH(K28,'DS2025'!$J$5:$J$15,1)):
INDEX('DS2025'!$J$5:$J$15,MATCH(K28,'DS2025'!$J$5:$J$15,1)+1)),
IF($L$4=Database!$A$6,
_xlfn.FORECAST.LINEAR(K28,
INDEX('DS2025'!$N$5:$N$15,MATCH(K28,'DS2025'!$M$5:$M$15,1)):
INDEX('DS2025'!$N$5:$N$15,MATCH(K28,'DS2025'!$M$5:$M$15,1)+1),
INDEX('DS2025'!$M$5:$M$15,MATCH(K28,'DS2025'!$M$5:$M$15,1)):
INDEX('DS2025'!$M$5:$M$15,MATCH(K28,'DS2025'!$M$5:$M$15,1)+1)),
IF($L$4=Database!$A$7,
_xlfn.FORECAST.LINEAR(K28,
INDEX('DS2025'!$Q$5:$Q$15,MATCH(K28,'DS2025'!$P$5:$P$15,1)):
INDEX('DS2025'!$Q$5:$Q$15,MATCH(K28,'DS2025'!$P$5:$P$15,1)+1),
INDEX('DS2025'!$P$5:$P$15,MATCH(K28,'DS2025'!$P$5:$P$15,1)):
INDEX('DS2025'!$P$5:$P$15,MATCH(K28,'DS2025'!$P$5:$P$15,1)+1)),
IF($L$4=Database!$A$8,
_xlfn.FORECAST.LINEAR(K28,
INDEX('DS2025'!$T$5:$T$15,MATCH(K28,'DS2025'!$S$5:$S$15,1)):
INDEX('DS2025'!$T$5:$T$15,MATCH(K28,'DS2025'!$S$5:$S$15,1)+1),
INDEX('DS2025'!$S$5:$S$15,MATCH(K28,'DS2025'!$S$5:$S$15,1)):
INDEX('DS2025'!$S$5:$S$15,MATCH(K28,'DS2025'!$S$5:$S$15,1)+1)),
IF($L$4=Database!$A$9,
_xlfn.FORECAST.LINEAR(K28,
INDEX('DS2025'!$W$5:$W$15,MATCH(K28,'DS2025'!$V$5:$V$15,1)):
INDEX('DS2025'!$W$5:$W$15,MATCH(K28,'DS2025'!$V$5:$V$15,1)+1),
INDEX('DS2025'!$V$5:$V$15,MATCH(K28,'DS2025'!$V$5:$V$15,1)):
INDEX('DS2025'!$V$5:$V$15,MATCH(K28,'DS2025'!$V$5:$V$15,1)+1)),
IF($L$4=Database!$A$10,
_xlfn.FORECAST.LINEAR(K28,
INDEX('DS2025'!$Z$5:$Z$15,MATCH(K28,'DS2025'!$Y$5:$Y$15,1)):
INDEX('DS2025'!$Z$5:$Z$15,MATCH(K28,'DS2025'!$Y$5:$Y$15,1)+1),
INDEX('DS2025'!$Y$5:$Y$15,MATCH(K28,'DS2025'!$Y$5:$Y$15,1)):
INDEX('DS2025'!$Y$5:$Y$15,MATCH(K28,'DS2025'!$Y$5:$Y$15,1)+1)),
IF($L$4=Database!$A$11,
_xlfn.FORECAST.LINEAR(
K28,
INDEX('DS2025'!$B$21:$B$35,MATCH(K28,'DS2025'!$A$21:$A$35,1)):
INDEX('DS2025'!$B$21:$B$35,MATCH(K28,'DS2025'!$A$21:$A$35,1)+1),
INDEX('DS2025'!$A$21:$A$35,MATCH(K28,'DS2025'!$A$21:$A$35,1)):
INDEX('DS2025'!$A$21:$A$35,MATCH(K28,'DS2025'!$A$21:$A$35,1)+1)),
IF($L$4=Database!$A$12,
_xlfn.FORECAST.LINEAR(
K28,
INDEX('DS2025'!$E$21:$E$35,MATCH(K28,'DS2025'!$D$21:$D$35,1)):
INDEX('DS2025'!$E$21:$E$35,MATCH(K28,'DS2025'!$D$21:$D$35,1)+1),
INDEX('DS2025'!$D$21:$D$35,MATCH(K28,'DS2025'!$D$21:$D$35,1)):
INDEX('DS2025'!$D$21:$D$35,MATCH(K28,'DS2025'!$D$21:$D$35,1)+1)),
IF($L$4=Database!$A$13,
_xlfn.FORECAST.LINEAR(
K28,
INDEX('DS2025'!$H$21:$H$35,MATCH(K28,'DS2025'!$G$21:$G$35,1)):
INDEX('DS2025'!$H$21:$H$35,MATCH(K28,'DS2025'!$G$21:$G$35,1)+1),
INDEX('DS2025'!$G$21:$G$35,MATCH(K28,'DS2025'!$G$21:$G$35,1)):
INDEX('DS2025'!$G$21:$G$35,MATCH(K28,'DS2025'!$G$21:$G$35,1)+1)),
IF($L$4=Database!$A$14,
_xlfn.FORECAST.LINEAR(
K28,
INDEX('DS2025'!$K$21:$K$35,MATCH(K28,'DS2025'!$J$21:$J$35,1)):
INDEX('DS2025'!$K$21:$K$35,MATCH(K28,'DS2025'!$J$21:$J$35,1)+1),
INDEX('DS2025'!$J$21:$J$35,MATCH(K28,'DS2025'!$J$21:$J$35,1)):
INDEX('DS2025'!$J$21:$J$35,MATCH(K28,'DS2025'!$J$21:$J$35,1)+1)),
IF($L$4=Database!$A$15,
_xlfn.FORECAST.LINEAR(
K28,
INDEX('DS2025'!$N$21:$N$35,MATCH(K28,'DS2025'!$M$21:$M$35,1)):
INDEX('DS2025'!$N$21:$N$35,MATCH(K28,'DS2025'!$M$21:$M$35,1)+1),
INDEX('DS2025'!$M$21:$M$35,MATCH(K28,'DS2025'!$M$21:$M$35,1)):
INDEX('DS2025'!$M$21:$M$35,MATCH(K28,'DS2025'!$M$21:$M$35,1)+1)),
IF($L$4=Database!$A$16,
_xlfn.FORECAST.LINEAR(
K28,
INDEX('DS2025'!$Q$21:$Q$35,MATCH(K28,'DS2025'!$P$21:$P$35,1)):
INDEX('DS2025'!$Q$21:$Q$35,MATCH(K28,'DS2025'!$P$21:$P$35,1)+1),
INDEX('DS2025'!$P$21:$P$35,MATCH(K28,'DS2025'!$P$21:$P$35,1)):
INDEX('DS2025'!$P$21:$P$35,MATCH(K28,'DS2025'!$P$21:$P$35,1)+1)),
IF($L$4=Database!$A$17,
_xlfn.FORECAST.LINEAR(
K28,
INDEX('DS2025'!$T$21:$T$35,MATCH(K28,'DS2025'!$S$21:$S$35,1)):
INDEX('DS2025'!$T$21:$T$35,MATCH(K28,'DS2025'!$S$21:$S$35,1)+1),
INDEX('DS2025'!$S$21:$S$35,MATCH(K28,'DS2025'!$S$21:$S$35,1)):
INDEX('DS2025'!$S$21:$S$35,MATCH(K28,'DS2025'!$S$21:$S$35,1)+1)),
IF($L$4=Database!$A$18,
_xlfn.FORECAST.LINEAR(
K28,
INDEX('DS2025'!$W$21:$W$35,MATCH(K28,'DS2025'!$V$21:$V$35,1)):
INDEX('DS2025'!$W$21:$W$35,MATCH(K28,'DS2025'!$V$21:$V$35,1)+1),
INDEX('DS2025'!$V$21:$V$35,MATCH(K28,'DS2025'!$V$21:$V$35,1)):
INDEX('DS2025'!$V$21:$V$35,MATCH(K28,'DS2025'!$V$21:$V$35,1)+1)),
IF($L$4=Database!$A$19,
_xlfn.FORECAST.LINEAR(
K28,
INDEX('DS2025'!$Z$21:$Z$35,MATCH(K28,'DS2025'!$Y$21:$Y$35,1)):
INDEX('DS2025'!$Z$21:$Z$35,MATCH(K28,'DS2025'!$Y$21:$Y$35,1)+1),
INDEX('DS2025'!$Y$21:$Y$35,MATCH(K28,'DS2025'!$Y$21:$Y$35,1)):
INDEX('DS2025'!$Y$21:$Y$35,MATCH(K28,'DS2025'!$Y$21:$Y$35,1)+1)),
IF($L$4=Database!$A$20,
_xlfn.FORECAST.LINEAR(
K28,
INDEX('DS2025'!$AC$21:$AC$35,MATCH(K28,'DS2025'!$AB$21:$AB$35,1)):
INDEX('DS2025'!$AC$21:$AC$35,MATCH(K28,'DS2025'!$AB$21:$AB$35,1)+1),
INDEX('DS2025'!$AB$21:$AB$35,MATCH(K28,'DS2025'!$AB$21:$AB$35,1)):
INDEX('DS2025'!$AB$21:$AB$35,MATCH(K28,'DS2025'!$AB$21:$AB$35,1)+1))
)))))))))))))))))))</f>
        <v>-0.36134685062987398</v>
      </c>
      <c r="M28" s="98">
        <f t="shared" si="3"/>
        <v>119.55965314937013</v>
      </c>
      <c r="N28" s="369">
        <f>'Data 110 C'!F29</f>
        <v>117.381</v>
      </c>
      <c r="O28" s="98">
        <f>IF($O$4=Database!$A$2,
_xlfn.FORECAST.LINEAR(N28,
INDEX('DS2025'!$B$5:$B$15,MATCH(N28,'DS2025'!$A$5:$A$15,1)):
INDEX('DS2025'!$B$5:$B$15,MATCH(N28,'DS2025'!$A$5:$A$15,1)+1),
INDEX('DS2025'!$A$5:$A$15,MATCH(N28,'DS2025'!$A$5:$A$15,1)):
INDEX('DS2025'!$A$5:$A$15,MATCH(N28,'DS2025'!$A$5:$A$15,1)+1)),
IF($O$4=Database!$A$3,
_xlfn.FORECAST.LINEAR(N28,
INDEX('DS2025'!$E$5:$E$15,MATCH(N28,'DS2025'!$D$5:$D$15,1)):
INDEX('DS2025'!$E$5:$E$15,MATCH(N28,'DS2025'!$D$5:$D$15,1)+1),
INDEX('DS2025'!$D$5:$D$15,MATCH(N28,'DS2025'!$D$5:$D$15,1)):
INDEX('DS2025'!$D$5:$D$15,MATCH(N28,'DS2025'!$D$5:$D$15,1)+1)),
IF($O$4=Database!$A$4,
_xlfn.FORECAST.LINEAR(N28,
INDEX('DS2025'!$H$5:$H$15,MATCH(N28,'DS2025'!$G$5:$G$15,1)):
INDEX('DS2025'!$H$5:$H$15,MATCH(N28,'DS2025'!$G$5:$G$15,1)+1),
INDEX('DS2025'!$G$5:$G$15,MATCH(N28,'DS2025'!$G$5:$G$15,1)):
INDEX('DS2025'!$G$5:$G$15,MATCH(N28,'DS2025'!$G$5:$G$15,1)+1)),
IF($O$4=Database!$A$5,
_xlfn.FORECAST.LINEAR(N28,
INDEX('DS2025'!$K$5:$K$15,MATCH(N28,'DS2025'!$J$5:$J$15,1)):
INDEX('DS2025'!$K$5:$K$15,MATCH(N28,'DS2025'!$J$5:$J$15,1)+1),
INDEX('DS2025'!$J$5:$J$15,MATCH(N28,'DS2025'!$J$5:$J$15,1)):
INDEX('DS2025'!$J$5:$J$15,MATCH(N28,'DS2025'!$J$5:$J$15,1)+1)),
IF($O$4=Database!$A$6,
_xlfn.FORECAST.LINEAR(N28,
INDEX('DS2025'!$N$5:$N$15,MATCH(N28,'DS2025'!$M$5:$M$15,1)):
INDEX('DS2025'!$N$5:$N$15,MATCH(N28,'DS2025'!$M$5:$M$15,1)+1),
INDEX('DS2025'!$M$5:$M$15,MATCH(N28,'DS2025'!$M$5:$M$15,1)):
INDEX('DS2025'!$M$5:$M$15,MATCH(N28,'DS2025'!$M$5:$M$15,1)+1)),
IF($O$4=Database!$A$7,
_xlfn.FORECAST.LINEAR(N28,
INDEX('DS2025'!$Q$5:$Q$15,MATCH(N28,'DS2025'!$P$5:$P$15,1)):
INDEX('DS2025'!$Q$5:$Q$15,MATCH(N28,'DS2025'!$P$5:$P$15,1)+1),
INDEX('DS2025'!$P$5:$P$15,MATCH(N28,'DS2025'!$P$5:$P$15,1)):
INDEX('DS2025'!$P$5:$P$15,MATCH(N28,'DS2025'!$P$5:$P$15,1)+1)),
IF($O$4=Database!$A$8,
_xlfn.FORECAST.LINEAR(N28,
INDEX('DS2025'!$T$5:$T$15,MATCH(N28,'DS2025'!$S$5:$S$15,1)):
INDEX('DS2025'!$T$5:$T$15,MATCH(N28,'DS2025'!$S$5:$S$15,1)+1),
INDEX('DS2025'!$S$5:$S$15,MATCH(N28,'DS2025'!$S$5:$S$15,1)):
INDEX('DS2025'!$S$5:$S$15,MATCH(N28,'DS2025'!$S$5:$S$15,1)+1)),
IF($O$4=Database!$A$9,
_xlfn.FORECAST.LINEAR(N28,
INDEX('DS2025'!$W$5:$W$15,MATCH(N28,'DS2025'!$V$5:$V$15,1)):
INDEX('DS2025'!$W$5:$W$15,MATCH(N28,'DS2025'!$V$5:$V$15,1)+1),
INDEX('DS2025'!$V$5:$V$15,MATCH(N28,'DS2025'!$V$5:$V$15,1)):
INDEX('DS2025'!$V$5:$V$15,MATCH(N28,'DS2025'!$V$5:$V$15,1)+1)),
IF($O$4=Database!$A$10,
_xlfn.FORECAST.LINEAR(N28,
INDEX('DS2025'!$Z$5:$Z$15,MATCH(N28,'DS2025'!$Y$5:$Y$15,1)):
INDEX('DS2025'!$Z$5:$Z$15,MATCH(N28,'DS2025'!$Y$5:$Y$15,1)+1),
INDEX('DS2025'!$Y$5:$Y$15,MATCH(N28,'DS2025'!$Y$5:$Y$15,1)):
INDEX('DS2025'!$Y$5:$Y$15,MATCH(N28,'DS2025'!$Y$5:$Y$15,1)+1)),
IF($O$4=Database!$A$11,
_xlfn.FORECAST.LINEAR(
N28,
INDEX('DS2025'!$B$21:$B$35,MATCH(N28,'DS2025'!$A$21:$A$35,1)):
INDEX('DS2025'!$B$21:$B$35,MATCH(N28,'DS2025'!$A$21:$A$35,1)+1),
INDEX('DS2025'!$A$21:$A$35,MATCH(N28,'DS2025'!$A$21:$A$35,1)):
INDEX('DS2025'!$A$21:$A$35,MATCH(N28,'DS2025'!$A$21:$A$35,1)+1)),
IF($O$4=Database!$A$12,
_xlfn.FORECAST.LINEAR(
N28,
INDEX('DS2025'!$E$21:$E$35,MATCH(N28,'DS2025'!$D$21:$D$35,1)):
INDEX('DS2025'!$E$21:$E$35,MATCH(N28,'DS2025'!$D$21:$D$35,1)+1),
INDEX('DS2025'!$D$21:$D$35,MATCH(N28,'DS2025'!$D$21:$D$35,1)):
INDEX('DS2025'!$D$21:$D$35,MATCH(N28,'DS2025'!$D$21:$D$35,1)+1)),
IF($O$4=Database!$A$13,
_xlfn.FORECAST.LINEAR(
N28,
INDEX('DS2025'!$H$21:$H$35,MATCH(N28,'DS2025'!$G$21:$G$35,1)):
INDEX('DS2025'!$H$21:$H$35,MATCH(N28,'DS2025'!$G$21:$G$35,1)+1),
INDEX('DS2025'!$G$21:$G$35,MATCH(N28,'DS2025'!$G$21:$G$35,1)):
INDEX('DS2025'!$G$21:$G$35,MATCH(N28,'DS2025'!$G$21:$G$35,1)+1)),
IF($O$4=Database!$A$14,
_xlfn.FORECAST.LINEAR(
N28,
INDEX('DS2025'!$K$21:$K$35,MATCH(N28,'DS2025'!$J$21:$J$35,1)):
INDEX('DS2025'!$K$21:$K$35,MATCH(N28,'DS2025'!$J$21:$J$35,1)+1),
INDEX('DS2025'!$J$21:$J$35,MATCH(N28,'DS2025'!$J$21:$J$35,1)):
INDEX('DS2025'!$J$21:$J$35,MATCH(N28,'DS2025'!$J$21:$J$35,1)+1)),
IF($O$4=Database!$A$15,
_xlfn.FORECAST.LINEAR(
N28,
INDEX('DS2025'!$N$21:$N$35,MATCH(N28,'DS2025'!$M$21:$M$35,1)):
INDEX('DS2025'!$N$21:$N$35,MATCH(N28,'DS2025'!$M$21:$M$35,1)+1),
INDEX('DS2025'!$M$21:$M$35,MATCH(N28,'DS2025'!$M$21:$M$35,1)):
INDEX('DS2025'!$M$21:$M$35,MATCH(N28,'DS2025'!$M$21:$M$35,1)+1)),
IF($O$4=Database!$A$16,
_xlfn.FORECAST.LINEAR(
N28,
INDEX('DS2025'!$Q$21:$Q$35,MATCH(N28,'DS2025'!$P$21:$P$35,1)):
INDEX('DS2025'!$Q$21:$Q$35,MATCH(N28,'DS2025'!$P$21:$P$35,1)+1),
INDEX('DS2025'!$P$21:$P$35,MATCH(N28,'DS2025'!$P$21:$P$35,1)):
INDEX('DS2025'!$P$21:$P$35,MATCH(N28,'DS2025'!$P$21:$P$35,1)+1)),
IF($O$4=Database!$A$17,
_xlfn.FORECAST.LINEAR(
N28,
INDEX('DS2025'!$T$21:$T$35,MATCH(N28,'DS2025'!$S$21:$S$35,1)):
INDEX('DS2025'!$T$21:$T$35,MATCH(N28,'DS2025'!$S$21:$S$35,1)+1),
INDEX('DS2025'!$S$21:$S$35,MATCH(N28,'DS2025'!$S$21:$S$35,1)):
INDEX('DS2025'!$S$21:$S$35,MATCH(N28,'DS2025'!$S$21:$S$35,1)+1)),
IF($O$4=Database!$A$18,
_xlfn.FORECAST.LINEAR(
N28,
INDEX('DS2025'!$W$21:$W$35,MATCH(N28,'DS2025'!$V$21:$V$35,1)):
INDEX('DS2025'!$W$21:$W$35,MATCH(N28,'DS2025'!$V$21:$V$35,1)+1),
INDEX('DS2025'!$V$21:$V$35,MATCH(N28,'DS2025'!$V$21:$V$35,1)):
INDEX('DS2025'!$V$21:$V$35,MATCH(N28,'DS2025'!$V$21:$V$35,1)+1)),
IF($O$4=Database!$A$19,
_xlfn.FORECAST.LINEAR(
N28,
INDEX('DS2025'!$Z$21:$Z$35,MATCH(N28,'DS2025'!$Y$21:$Y$35,1)):
INDEX('DS2025'!$Z$21:$Z$35,MATCH(N28,'DS2025'!$Y$21:$Y$35,1)+1),
INDEX('DS2025'!$Y$21:$Y$35,MATCH(N28,'DS2025'!$Y$21:$Y$35,1)):
INDEX('DS2025'!$Y$21:$Y$35,MATCH(N28,'DS2025'!$Y$21:$Y$35,1)+1)),
IF($O$4=Database!$A$20,
_xlfn.FORECAST.LINEAR(
N28,
INDEX('DS2025'!$AC$21:$AC$35,MATCH(N28,'DS2025'!$AB$21:$AB$35,1)):
INDEX('DS2025'!$AC$21:$AC$35,MATCH(N28,'DS2025'!$AB$21:$AB$35,1)+1),
INDEX('DS2025'!$AB$21:$AB$35,MATCH(N28,'DS2025'!$AB$21:$AB$35,1)):
INDEX('DS2025'!$AB$21:$AB$35,MATCH(N28,'DS2025'!$AB$21:$AB$35,1)+1))
)))))))))))))))))))</f>
        <v>-0.36104211157768445</v>
      </c>
      <c r="P28" s="371">
        <f t="shared" si="4"/>
        <v>117.01995788842231</v>
      </c>
      <c r="Q28" s="369">
        <f>'Data 110 C'!G29</f>
        <v>118.971</v>
      </c>
      <c r="R28" s="98">
        <f>IF($R$4=Database!$A$2,
_xlfn.FORECAST.LINEAR(Q28,
INDEX('DS2025'!$B$5:$B$15,MATCH(Q28,'DS2025'!$A$5:$A$15,1)):
INDEX('DS2025'!$B$5:$B$15,MATCH(Q28,'DS2025'!$A$5:$A$15,1)+1),
INDEX('DS2025'!$A$5:$A$15,MATCH(Q28,'DS2025'!$A$5:$A$15,1)):
INDEX('DS2025'!$A$5:$A$15,MATCH(Q28,'DS2025'!$A$5:$A$15,1)+1)),
IF($R$4=Database!$A$3,
_xlfn.FORECAST.LINEAR(Q28,
INDEX('DS2025'!$E$5:$E$15,MATCH(Q28,'DS2025'!$D$5:$D$15,1)):
INDEX('DS2025'!$E$5:$E$15,MATCH(Q28,'DS2025'!$D$5:$D$15,1)+1),
INDEX('DS2025'!$D$5:$D$15,MATCH(Q28,'DS2025'!$D$5:$D$15,1)):
INDEX('DS2025'!$D$5:$D$15,MATCH(Q28,'DS2025'!$D$5:$D$15,1)+1)),
IF($R$4=Database!$A$4,
_xlfn.FORECAST.LINEAR(Q28,
INDEX('DS2025'!$H$5:$H$15,MATCH(Q28,'DS2025'!$G$5:$G$15,1)):
INDEX('DS2025'!$H$5:$H$15,MATCH(Q28,'DS2025'!$G$5:$G$15,1)+1),
INDEX('DS2025'!$G$5:$G$15,MATCH(Q28,'DS2025'!$G$5:$G$15,1)):
INDEX('DS2025'!$G$5:$G$15,MATCH(Q28,'DS2025'!$G$5:$G$15,1)+1)),
IF($R$4=Database!$A$5,
_xlfn.FORECAST.LINEAR(Q28,
INDEX('DS2025'!$K$5:$K$15,MATCH(Q28,'DS2025'!$J$5:$J$15,1)):
INDEX('DS2025'!$K$5:$K$15,MATCH(Q28,'DS2025'!$J$5:$J$15,1)+1),
INDEX('DS2025'!$J$5:$J$15,MATCH(Q28,'DS2025'!$J$5:$J$15,1)):
INDEX('DS2025'!$J$5:$J$15,MATCH(Q28,'DS2025'!$J$5:$J$15,1)+1)),
IF($R$4=Database!$A$6,
_xlfn.FORECAST.LINEAR(Q28,
INDEX('DS2025'!$N$5:$N$15,MATCH(Q28,'DS2025'!$M$5:$M$15,1)):
INDEX('DS2025'!$N$5:$N$15,MATCH(Q28,'DS2025'!$M$5:$M$15,1)+1),
INDEX('DS2025'!$M$5:$M$15,MATCH(Q28,'DS2025'!$M$5:$M$15,1)):
INDEX('DS2025'!$M$5:$M$15,MATCH(Q28,'DS2025'!$M$5:$M$15,1)+1)),
IF($R$4=Database!$A$7,
_xlfn.FORECAST.LINEAR(Q28,
INDEX('DS2025'!$Q$5:$Q$15,MATCH(Q28,'DS2025'!$P$5:$P$15,1)):
INDEX('DS2025'!$Q$5:$Q$15,MATCH(Q28,'DS2025'!$P$5:$P$15,1)+1),
INDEX('DS2025'!$P$5:$P$15,MATCH(Q28,'DS2025'!$P$5:$P$15,1)):
INDEX('DS2025'!$P$5:$P$15,MATCH(Q28,'DS2025'!$P$5:$P$15,1)+1)),
IF($R$4=Database!$A$8,
_xlfn.FORECAST.LINEAR(Q28,
INDEX('DS2025'!$T$5:$T$15,MATCH(Q28,'DS2025'!$S$5:$S$15,1)):
INDEX('DS2025'!$T$5:$T$15,MATCH(Q28,'DS2025'!$S$5:$S$15,1)+1),
INDEX('DS2025'!$S$5:$S$15,MATCH(Q28,'DS2025'!$S$5:$S$15,1)):
INDEX('DS2025'!$S$5:$S$15,MATCH(Q28,'DS2025'!$S$5:$S$15,1)+1)),
IF($R$4=Database!$A$9,
_xlfn.FORECAST.LINEAR(Q28,
INDEX('DS2025'!$W$5:$W$15,MATCH(Q28,'DS2025'!$V$5:$V$15,1)):
INDEX('DS2025'!$W$5:$W$15,MATCH(Q28,'DS2025'!$V$5:$V$15,1)+1),
INDEX('DS2025'!$V$5:$V$15,MATCH(Q28,'DS2025'!$V$5:$V$15,1)):
INDEX('DS2025'!$V$5:$V$15,MATCH(Q28,'DS2025'!$V$5:$V$15,1)+1)),
IF($R$4=Database!$A$10,
_xlfn.FORECAST.LINEAR(Q28,
INDEX('DS2025'!$Z$5:$Z$15,MATCH(Q28,'DS2025'!$Y$5:$Y$15,1)):
INDEX('DS2025'!$Z$5:$Z$15,MATCH(Q28,'DS2025'!$Y$5:$Y$15,1)+1),
INDEX('DS2025'!$Y$5:$Y$15,MATCH(Q28,'DS2025'!$Y$5:$Y$15,1)):
INDEX('DS2025'!$Y$5:$Y$15,MATCH(Q28,'DS2025'!$Y$5:$Y$15,1)+1)),
IF($R$4=Database!$A$11,
_xlfn.FORECAST.LINEAR(
Q28,
INDEX('DS2025'!$B$21:$B$35,MATCH(Q28,'DS2025'!$A$21:$A$35,1)):
INDEX('DS2025'!$B$21:$B$35,MATCH(Q28,'DS2025'!$A$21:$A$35,1)+1),
INDEX('DS2025'!$A$21:$A$35,MATCH(Q28,'DS2025'!$A$21:$A$35,1)):
INDEX('DS2025'!$A$21:$A$35,MATCH(Q28,'DS2025'!$A$21:$A$35,1)+1)),
IF($R$4=Database!$A$12,
_xlfn.FORECAST.LINEAR(
Q28,
INDEX('DS2025'!$E$21:$E$35,MATCH(Q28,'DS2025'!$D$21:$D$35,1)):
INDEX('DS2025'!$E$21:$E$35,MATCH(Q28,'DS2025'!$D$21:$D$35,1)+1),
INDEX('DS2025'!$D$21:$D$35,MATCH(Q28,'DS2025'!$D$21:$D$35,1)):
INDEX('DS2025'!$D$21:$D$35,MATCH(Q28,'DS2025'!$D$21:$D$35,1)+1)),
IF($R$4=Database!$A$13,
_xlfn.FORECAST.LINEAR(
Q28,
INDEX('DS2025'!$H$21:$H$35,MATCH(Q28,'DS2025'!$G$21:$G$35,1)):
INDEX('DS2025'!$H$21:$H$35,MATCH(Q28,'DS2025'!$G$21:$G$35,1)+1),
INDEX('DS2025'!$G$21:$G$35,MATCH(Q28,'DS2025'!$G$21:$G$35,1)):
INDEX('DS2025'!$G$21:$G$35,MATCH(Q28,'DS2025'!$G$21:$G$35,1)+1)),
IF($R$4=Database!$A$14,
_xlfn.FORECAST.LINEAR(
Q28,
INDEX('DS2025'!$K$21:$K$35,MATCH(Q28,'DS2025'!$J$21:$J$35,1)):
INDEX('DS2025'!$K$21:$K$35,MATCH(Q28,'DS2025'!$J$21:$J$35,1)+1),
INDEX('DS2025'!$J$21:$J$35,MATCH(Q28,'DS2025'!$J$21:$J$35,1)):
INDEX('DS2025'!$J$21:$J$35,MATCH(Q28,'DS2025'!$J$21:$J$35,1)+1)),
IF($R$4=Database!$A$15,
_xlfn.FORECAST.LINEAR(
Q28,
INDEX('DS2025'!$N$21:$N$35,MATCH(Q28,'DS2025'!$M$21:$M$35,1)):
INDEX('DS2025'!$N$21:$N$35,MATCH(Q28,'DS2025'!$M$21:$M$35,1)+1),
INDEX('DS2025'!$M$21:$M$35,MATCH(Q28,'DS2025'!$M$21:$M$35,1)):
INDEX('DS2025'!$M$21:$M$35,MATCH(Q28,'DS2025'!$M$21:$M$35,1)+1)),
IF($R$4=Database!$A$16,
_xlfn.FORECAST.LINEAR(
Q28,
INDEX('DS2025'!$Q$21:$Q$35,MATCH(Q28,'DS2025'!$P$21:$P$35,1)):
INDEX('DS2025'!$Q$21:$Q$35,MATCH(Q28,'DS2025'!$P$21:$P$35,1)+1),
INDEX('DS2025'!$P$21:$P$35,MATCH(Q28,'DS2025'!$P$21:$P$35,1)):
INDEX('DS2025'!$P$21:$P$35,MATCH(Q28,'DS2025'!$P$21:$P$35,1)+1)),
IF($R$4=Database!$A$17,
_xlfn.FORECAST.LINEAR(
Q28,
INDEX('DS2025'!$T$21:$T$35,MATCH(Q28,'DS2025'!$S$21:$S$35,1)):
INDEX('DS2025'!$T$21:$T$35,MATCH(Q28,'DS2025'!$S$21:$S$35,1)+1),
INDEX('DS2025'!$S$21:$S$35,MATCH(Q28,'DS2025'!$S$21:$S$35,1)):
INDEX('DS2025'!$S$21:$S$35,MATCH(Q28,'DS2025'!$S$21:$S$35,1)+1)),
IF($R$4=Database!$A$18,
_xlfn.FORECAST.LINEAR(
Q28,
INDEX('DS2025'!$W$21:$W$35,MATCH(Q28,'DS2025'!$V$21:$V$35,1)):
INDEX('DS2025'!$W$21:$W$35,MATCH(Q28,'DS2025'!$V$21:$V$35,1)+1),
INDEX('DS2025'!$V$21:$V$35,MATCH(Q28,'DS2025'!$V$21:$V$35,1)):
INDEX('DS2025'!$V$21:$V$35,MATCH(Q28,'DS2025'!$V$21:$V$35,1)+1)),
IF($R$4=Database!$A$19,
_xlfn.FORECAST.LINEAR(
Q28,
INDEX('DS2025'!$Z$21:$Z$35,MATCH(Q28,'DS2025'!$Y$21:$Y$35,1)):
INDEX('DS2025'!$Z$21:$Z$35,MATCH(Q28,'DS2025'!$Y$21:$Y$35,1)+1),
INDEX('DS2025'!$Y$21:$Y$35,MATCH(Q28,'DS2025'!$Y$21:$Y$35,1)):
INDEX('DS2025'!$Y$21:$Y$35,MATCH(Q28,'DS2025'!$Y$21:$Y$35,1)+1)),
IF($R$4=Database!$A$20,
_xlfn.FORECAST.LINEAR(
Q28,
INDEX('DS2025'!$AC$21:$AC$35,MATCH(Q28,'DS2025'!$AB$21:$AB$35,1)):
INDEX('DS2025'!$AC$21:$AC$35,MATCH(Q28,'DS2025'!$AB$21:$AB$35,1)+1),
INDEX('DS2025'!$AB$21:$AB$35,MATCH(Q28,'DS2025'!$AB$21:$AB$35,1)):
INDEX('DS2025'!$AB$21:$AB$35,MATCH(Q28,'DS2025'!$AB$21:$AB$35,1)+1))
)))))))))))))))))))</f>
        <v>-0.3612328734253149</v>
      </c>
      <c r="S28" s="370">
        <f t="shared" si="5"/>
        <v>118.6097671265747</v>
      </c>
      <c r="T28" s="369">
        <f>'Data 110 C'!H29</f>
        <v>116.61799999999999</v>
      </c>
      <c r="U28" s="98">
        <f>IF($U$4=Database!$A$2,
_xlfn.FORECAST.LINEAR(T28,
INDEX('DS2025'!$B$5:$B$15,MATCH(T28,'DS2025'!$A$5:$A$15,1)):
INDEX('DS2025'!$B$5:$B$15,MATCH(T28,'DS2025'!$A$5:$A$15,1)+1),
INDEX('DS2025'!$A$5:$A$15,MATCH(T28,'DS2025'!$A$5:$A$15,1)):
INDEX('DS2025'!$A$5:$A$15,MATCH(T28,'DS2025'!$A$5:$A$15,1)+1)),
IF($U$4=Database!$A$3,
_xlfn.FORECAST.LINEAR(T28,
INDEX('DS2025'!$E$5:$E$15,MATCH(T28,'DS2025'!$D$5:$D$15,1)):
INDEX('DS2025'!$E$5:$E$15,MATCH(T28,'DS2025'!$D$5:$D$15,1)+1),
INDEX('DS2025'!$D$5:$D$15,MATCH(T28,'DS2025'!$D$5:$D$15,1)):
INDEX('DS2025'!$D$5:$D$15,MATCH(T28,'DS2025'!$D$5:$D$15,1)+1)),
IF($U$4=Database!$A$4,
_xlfn.FORECAST.LINEAR(T28,
INDEX('DS2025'!$H$5:$H$15,MATCH(T28,'DS2025'!$G$5:$G$15,1)):
INDEX('DS2025'!$H$5:$H$15,MATCH(T28,'DS2025'!$G$5:$G$15,1)+1),
INDEX('DS2025'!$G$5:$G$15,MATCH(T28,'DS2025'!$G$5:$G$15,1)):
INDEX('DS2025'!$G$5:$G$15,MATCH(T28,'DS2025'!$G$5:$G$15,1)+1)),
IF($U$4=Database!$A$5,
_xlfn.FORECAST.LINEAR(T28,
INDEX('DS2025'!$K$5:$K$15,MATCH(T28,'DS2025'!$J$5:$J$15,1)):
INDEX('DS2025'!$K$5:$K$15,MATCH(T28,'DS2025'!$J$5:$J$15,1)+1),
INDEX('DS2025'!$J$5:$J$15,MATCH(T28,'DS2025'!$J$5:$J$15,1)):
INDEX('DS2025'!$J$5:$J$15,MATCH(T28,'DS2025'!$J$5:$J$15,1)+1)),
IF($U$4=Database!$A$6,
_xlfn.FORECAST.LINEAR(T28,
INDEX('DS2025'!$N$5:$N$15,MATCH(T28,'DS2025'!$M$5:$M$15,1)):
INDEX('DS2025'!$N$5:$N$15,MATCH(T28,'DS2025'!$M$5:$M$15,1)+1),
INDEX('DS2025'!$M$5:$M$15,MATCH(T28,'DS2025'!$M$5:$M$15,1)):
INDEX('DS2025'!$M$5:$M$15,MATCH(T28,'DS2025'!$M$5:$M$15,1)+1)),
IF($U$4=Database!$A$7,
_xlfn.FORECAST.LINEAR(T28,
INDEX('DS2025'!$Q$5:$Q$15,MATCH(T28,'DS2025'!$P$5:$P$15,1)):
INDEX('DS2025'!$Q$5:$Q$15,MATCH(T28,'DS2025'!$P$5:$P$15,1)+1),
INDEX('DS2025'!$P$5:$P$15,MATCH(T28,'DS2025'!$P$5:$P$15,1)):
INDEX('DS2025'!$P$5:$P$15,MATCH(T28,'DS2025'!$P$5:$P$15,1)+1)),
IF($U$4=Database!$A$8,
_xlfn.FORECAST.LINEAR(T28,
INDEX('DS2025'!$T$5:$T$15,MATCH(T28,'DS2025'!$S$5:$S$15,1)):
INDEX('DS2025'!$T$5:$T$15,MATCH(T28,'DS2025'!$S$5:$S$15,1)+1),
INDEX('DS2025'!$S$5:$S$15,MATCH(T28,'DS2025'!$S$5:$S$15,1)):
INDEX('DS2025'!$S$5:$S$15,MATCH(T28,'DS2025'!$S$5:$S$15,1)+1)),
IF($U$4=Database!$A$9,
_xlfn.FORECAST.LINEAR(T28,
INDEX('DS2025'!$W$5:$W$15,MATCH(T28,'DS2025'!$V$5:$V$15,1)):
INDEX('DS2025'!$W$5:$W$15,MATCH(T28,'DS2025'!$V$5:$V$15,1)+1),
INDEX('DS2025'!$V$5:$V$15,MATCH(T28,'DS2025'!$V$5:$V$15,1)):
INDEX('DS2025'!$V$5:$V$15,MATCH(T28,'DS2025'!$V$5:$V$15,1)+1)),
IF($U$4=Database!$A$10,
_xlfn.FORECAST.LINEAR(T28,
INDEX('DS2025'!$Z$5:$Z$15,MATCH(T28,'DS2025'!$Y$5:$Y$15,1)):
INDEX('DS2025'!$Z$5:$Z$15,MATCH(T28,'DS2025'!$Y$5:$Y$15,1)+1),
INDEX('DS2025'!$Y$5:$Y$15,MATCH(T28,'DS2025'!$Y$5:$Y$15,1)):
INDEX('DS2025'!$Y$5:$Y$15,MATCH(T28,'DS2025'!$Y$5:$Y$15,1)+1)),
IF($U$4=Database!$A$11,
_xlfn.FORECAST.LINEAR(
T28,
INDEX('DS2025'!$B$21:$B$35,MATCH(T28,'DS2025'!$A$21:$A$35,1)):
INDEX('DS2025'!$B$21:$B$35,MATCH(T28,'DS2025'!$A$21:$A$35,1)+1),
INDEX('DS2025'!$A$21:$A$35,MATCH(T28,'DS2025'!$A$21:$A$35,1)):
INDEX('DS2025'!$A$21:$A$35,MATCH(T28,'DS2025'!$A$21:$A$35,1)+1)),
IF($U$4=Database!$A$12,
_xlfn.FORECAST.LINEAR(
T28,
INDEX('DS2025'!$E$21:$E$35,MATCH(T28,'DS2025'!$D$21:$D$35,1)):
INDEX('DS2025'!$E$21:$E$35,MATCH(T28,'DS2025'!$D$21:$D$35,1)+1),
INDEX('DS2025'!$D$21:$D$35,MATCH(T28,'DS2025'!$D$21:$D$35,1)):
INDEX('DS2025'!$D$21:$D$35,MATCH(T28,'DS2025'!$D$21:$D$35,1)+1)),
IF($U$4=Database!$A$13,
_xlfn.FORECAST.LINEAR(
T28,
INDEX('DS2025'!$H$21:$H$35,MATCH(T28,'DS2025'!$G$21:$G$35,1)):
INDEX('DS2025'!$H$21:$H$35,MATCH(T28,'DS2025'!$G$21:$G$35,1)+1),
INDEX('DS2025'!$G$21:$G$35,MATCH(T28,'DS2025'!$G$21:$G$35,1)):
INDEX('DS2025'!$G$21:$G$35,MATCH(T28,'DS2025'!$G$21:$G$35,1)+1)),
IF($U$4=Database!$A$14,
_xlfn.FORECAST.LINEAR(
T28,
INDEX('DS2025'!$K$21:$K$35,MATCH(T28,'DS2025'!$J$21:$J$35,1)):
INDEX('DS2025'!$K$21:$K$35,MATCH(T28,'DS2025'!$J$21:$J$35,1)+1),
INDEX('DS2025'!$J$21:$J$35,MATCH(T28,'DS2025'!$J$21:$J$35,1)):
INDEX('DS2025'!$J$21:$J$35,MATCH(T28,'DS2025'!$J$21:$J$35,1)+1)),
IF($U$4=Database!$A$15,
_xlfn.FORECAST.LINEAR(
T28,
INDEX('DS2025'!$N$21:$N$35,MATCH(T28,'DS2025'!$M$21:$M$35,1)):
INDEX('DS2025'!$N$21:$N$35,MATCH(T28,'DS2025'!$M$21:$M$35,1)+1),
INDEX('DS2025'!$M$21:$M$35,MATCH(T28,'DS2025'!$M$21:$M$35,1)):
INDEX('DS2025'!$M$21:$M$35,MATCH(T28,'DS2025'!$M$21:$M$35,1)+1)),
IF($U$4=Database!$A$16,
_xlfn.FORECAST.LINEAR(
T28,
INDEX('DS2025'!$Q$21:$Q$35,MATCH(T28,'DS2025'!$P$21:$P$35,1)):
INDEX('DS2025'!$Q$21:$Q$35,MATCH(T28,'DS2025'!$P$21:$P$35,1)+1),
INDEX('DS2025'!$P$21:$P$35,MATCH(T28,'DS2025'!$P$21:$P$35,1)):
INDEX('DS2025'!$P$21:$P$35,MATCH(T28,'DS2025'!$P$21:$P$35,1)+1)),
IF($U$4=Database!$A$17,
_xlfn.FORECAST.LINEAR(
T28,
INDEX('DS2025'!$T$21:$T$35,MATCH(T28,'DS2025'!$S$21:$S$35,1)):
INDEX('DS2025'!$T$21:$T$35,MATCH(T28,'DS2025'!$S$21:$S$35,1)+1),
INDEX('DS2025'!$S$21:$S$35,MATCH(T28,'DS2025'!$S$21:$S$35,1)):
INDEX('DS2025'!$S$21:$S$35,MATCH(T28,'DS2025'!$S$21:$S$35,1)+1)),
IF($U$4=Database!$A$18,
_xlfn.FORECAST.LINEAR(
T28,
INDEX('DS2025'!$W$21:$W$35,MATCH(T28,'DS2025'!$V$21:$V$35,1)):
INDEX('DS2025'!$W$21:$W$35,MATCH(T28,'DS2025'!$V$21:$V$35,1)+1),
INDEX('DS2025'!$V$21:$V$35,MATCH(T28,'DS2025'!$V$21:$V$35,1)):
INDEX('DS2025'!$V$21:$V$35,MATCH(T28,'DS2025'!$V$21:$V$35,1)+1)),
IF($U$4=Database!$A$19,
_xlfn.FORECAST.LINEAR(
T28,
INDEX('DS2025'!$Z$21:$Z$35,MATCH(T28,'DS2025'!$Y$21:$Y$35,1)):
INDEX('DS2025'!$Z$21:$Z$35,MATCH(T28,'DS2025'!$Y$21:$Y$35,1)+1),
INDEX('DS2025'!$Y$21:$Y$35,MATCH(T28,'DS2025'!$Y$21:$Y$35,1)):
INDEX('DS2025'!$Y$21:$Y$35,MATCH(T28,'DS2025'!$Y$21:$Y$35,1)+1)),
IF($U$4=Database!$A$20,
_xlfn.FORECAST.LINEAR(
T28,
INDEX('DS2025'!$AC$21:$AC$35,MATCH(T28,'DS2025'!$AB$21:$AB$35,1)):
INDEX('DS2025'!$AC$21:$AC$35,MATCH(T28,'DS2025'!$AB$21:$AB$35,1)+1),
INDEX('DS2025'!$AB$21:$AB$35,MATCH(T28,'DS2025'!$AB$21:$AB$35,1)):
INDEX('DS2025'!$AB$21:$AB$35,MATCH(T28,'DS2025'!$AB$21:$AB$35,1)+1))
)))))))))))))))))))</f>
        <v>-0.36095056988602275</v>
      </c>
      <c r="V28" s="370">
        <f t="shared" si="6"/>
        <v>116.25704943011397</v>
      </c>
      <c r="W28" s="369">
        <f>'Data 110 C'!I29</f>
        <v>117.961</v>
      </c>
      <c r="X28" s="98">
        <f>IF($X$4=Database!$A$2,
_xlfn.FORECAST.LINEAR(W28,
INDEX('DS2025'!$B$5:$B$15,MATCH(W28,'DS2025'!$A$5:$A$15,1)):
INDEX('DS2025'!$B$5:$B$15,MATCH(W28,'DS2025'!$A$5:$A$15,1)+1),
INDEX('DS2025'!$A$5:$A$15,MATCH(W28,'DS2025'!$A$5:$A$15,1)):
INDEX('DS2025'!$A$5:$A$15,MATCH(W28,'DS2025'!$A$5:$A$15,1)+1)),
IF($X$4=Database!$A$3,
_xlfn.FORECAST.LINEAR(W28,
INDEX('DS2025'!$E$5:$E$15,MATCH(W28,'DS2025'!$D$5:$D$15,1)):
INDEX('DS2025'!$E$5:$E$15,MATCH(W28,'DS2025'!$D$5:$D$15,1)+1),
INDEX('DS2025'!$D$5:$D$15,MATCH(W28,'DS2025'!$D$5:$D$15,1)):
INDEX('DS2025'!$D$5:$D$15,MATCH(W28,'DS2025'!$D$5:$D$15,1)+1)),
IF($X$4=Database!$A$4,
_xlfn.FORECAST.LINEAR(W28,
INDEX('DS2025'!$H$5:$H$15,MATCH(W28,'DS2025'!$G$5:$G$15,1)):
INDEX('DS2025'!$H$5:$H$15,MATCH(W28,'DS2025'!$G$5:$G$15,1)+1),
INDEX('DS2025'!$G$5:$G$15,MATCH(W28,'DS2025'!$G$5:$G$15,1)):
INDEX('DS2025'!$G$5:$G$15,MATCH(W28,'DS2025'!$G$5:$G$15,1)+1)),
IF($X$4=Database!$A$5,
_xlfn.FORECAST.LINEAR(W28,
INDEX('DS2025'!$K$5:$K$15,MATCH(W28,'DS2025'!$J$5:$J$15,1)):
INDEX('DS2025'!$K$5:$K$15,MATCH(W28,'DS2025'!$J$5:$J$15,1)+1),
INDEX('DS2025'!$J$5:$J$15,MATCH(W28,'DS2025'!$J$5:$J$15,1)):
INDEX('DS2025'!$J$5:$J$15,MATCH(W28,'DS2025'!$J$5:$J$15,1)+1)),
IF($X$4=Database!$A$6,
_xlfn.FORECAST.LINEAR(W28,
INDEX('DS2025'!$N$5:$N$15,MATCH(W28,'DS2025'!$M$5:$M$15,1)):
INDEX('DS2025'!$N$5:$N$15,MATCH(W28,'DS2025'!$M$5:$M$15,1)+1),
INDEX('DS2025'!$M$5:$M$15,MATCH(W28,'DS2025'!$M$5:$M$15,1)):
INDEX('DS2025'!$M$5:$M$15,MATCH(W28,'DS2025'!$M$5:$M$15,1)+1)),
IF($X$4=Database!$A$7,
_xlfn.FORECAST.LINEAR(W28,
INDEX('DS2025'!$Q$5:$Q$15,MATCH(W28,'DS2025'!$P$5:$P$15,1)):
INDEX('DS2025'!$Q$5:$Q$15,MATCH(W28,'DS2025'!$P$5:$P$15,1)+1),
INDEX('DS2025'!$P$5:$P$15,MATCH(W28,'DS2025'!$P$5:$P$15,1)):
INDEX('DS2025'!$P$5:$P$15,MATCH(W28,'DS2025'!$P$5:$P$15,1)+1)),
IF($X$4=Database!$A$8,
_xlfn.FORECAST.LINEAR(W28,
INDEX('DS2025'!$T$5:$T$15,MATCH(W28,'DS2025'!$S$5:$S$15,1)):
INDEX('DS2025'!$T$5:$T$15,MATCH(W28,'DS2025'!$S$5:$S$15,1)+1),
INDEX('DS2025'!$S$5:$S$15,MATCH(W28,'DS2025'!$S$5:$S$15,1)):
INDEX('DS2025'!$S$5:$S$15,MATCH(W28,'DS2025'!$S$5:$S$15,1)+1)),
IF($X$4=Database!$A$9,
_xlfn.FORECAST.LINEAR(W28,
INDEX('DS2025'!$W$5:$W$15,MATCH(W28,'DS2025'!$V$5:$V$15,1)):
INDEX('DS2025'!$W$5:$W$15,MATCH(W28,'DS2025'!$V$5:$V$15,1)+1),
INDEX('DS2025'!$V$5:$V$15,MATCH(W28,'DS2025'!$V$5:$V$15,1)):
INDEX('DS2025'!$V$5:$V$15,MATCH(W28,'DS2025'!$V$5:$V$15,1)+1)),
IF($X$4=Database!$A$10,
_xlfn.FORECAST.LINEAR(W28,
INDEX('DS2025'!$Z$5:$Z$15,MATCH(W28,'DS2025'!$Y$5:$Y$15,1)):
INDEX('DS2025'!$Z$5:$Z$15,MATCH(W28,'DS2025'!$Y$5:$Y$15,1)+1),
INDEX('DS2025'!$Y$5:$Y$15,MATCH(W28,'DS2025'!$Y$5:$Y$15,1)):
INDEX('DS2025'!$Y$5:$Y$15,MATCH(W28,'DS2025'!$Y$5:$Y$15,1)+1)),
IF($X$4=Database!$A$11,
_xlfn.FORECAST.LINEAR(
W28,
INDEX('DS2025'!$B$21:$B$35,MATCH(W28,'DS2025'!$A$21:$A$35,1)):
INDEX('DS2025'!$B$21:$B$35,MATCH(W28,'DS2025'!$A$21:$A$35,1)+1),
INDEX('DS2025'!$A$21:$A$35,MATCH(W28,'DS2025'!$A$21:$A$35,1)):
INDEX('DS2025'!$A$21:$A$35,MATCH(W28,'DS2025'!$A$21:$A$35,1)+1)),
IF($X$4=Database!$A$12,
_xlfn.FORECAST.LINEAR(
W28,
INDEX('DS2025'!$E$21:$E$35,MATCH(W28,'DS2025'!$D$21:$D$35,1)):
INDEX('DS2025'!$E$21:$E$35,MATCH(W28,'DS2025'!$D$21:$D$35,1)+1),
INDEX('DS2025'!$D$21:$D$35,MATCH(W28,'DS2025'!$D$21:$D$35,1)):
INDEX('DS2025'!$D$21:$D$35,MATCH(W28,'DS2025'!$D$21:$D$35,1)+1)),
IF($X$4=Database!$A$13,
_xlfn.FORECAST.LINEAR(
W28,
INDEX('DS2025'!$H$21:$H$35,MATCH(W28,'DS2025'!$G$21:$G$35,1)):
INDEX('DS2025'!$H$21:$H$35,MATCH(W28,'DS2025'!$G$21:$G$35,1)+1),
INDEX('DS2025'!$G$21:$G$35,MATCH(W28,'DS2025'!$G$21:$G$35,1)):
INDEX('DS2025'!$G$21:$G$35,MATCH(W28,'DS2025'!$G$21:$G$35,1)+1)),
IF($X$4=Database!$A$14,
_xlfn.FORECAST.LINEAR(
W28,
INDEX('DS2025'!$K$21:$K$35,MATCH(W28,'DS2025'!$J$21:$J$35,1)):
INDEX('DS2025'!$K$21:$K$35,MATCH(W28,'DS2025'!$J$21:$J$35,1)+1),
INDEX('DS2025'!$J$21:$J$35,MATCH(W28,'DS2025'!$J$21:$J$35,1)):
INDEX('DS2025'!$J$21:$J$35,MATCH(W28,'DS2025'!$J$21:$J$35,1)+1)),
IF($X$4=Database!$A$15,
_xlfn.FORECAST.LINEAR(
W28,
INDEX('DS2025'!$N$21:$N$35,MATCH(W28,'DS2025'!$M$21:$M$35,1)):
INDEX('DS2025'!$N$21:$N$35,MATCH(W28,'DS2025'!$M$21:$M$35,1)+1),
INDEX('DS2025'!$M$21:$M$35,MATCH(W28,'DS2025'!$M$21:$M$35,1)):
INDEX('DS2025'!$M$21:$M$35,MATCH(W28,'DS2025'!$M$21:$M$35,1)+1)),
IF($X$4=Database!$A$16,
_xlfn.FORECAST.LINEAR(
W28,
INDEX('DS2025'!$Q$21:$Q$35,MATCH(W28,'DS2025'!$P$21:$P$35,1)):
INDEX('DS2025'!$Q$21:$Q$35,MATCH(W28,'DS2025'!$P$21:$P$35,1)+1),
INDEX('DS2025'!$P$21:$P$35,MATCH(W28,'DS2025'!$P$21:$P$35,1)):
INDEX('DS2025'!$P$21:$P$35,MATCH(W28,'DS2025'!$P$21:$P$35,1)+1)),
IF($X$4=Database!$A$17,
_xlfn.FORECAST.LINEAR(
W28,
INDEX('DS2025'!$T$21:$T$35,MATCH(W28,'DS2025'!$S$21:$S$35,1)):
INDEX('DS2025'!$T$21:$T$35,MATCH(W28,'DS2025'!$S$21:$S$35,1)+1),
INDEX('DS2025'!$S$21:$S$35,MATCH(W28,'DS2025'!$S$21:$S$35,1)):
INDEX('DS2025'!$S$21:$S$35,MATCH(W28,'DS2025'!$S$21:$S$35,1)+1)),
IF($X$4=Database!$A$18,
_xlfn.FORECAST.LINEAR(
W28,
INDEX('DS2025'!$W$21:$W$35,MATCH(W28,'DS2025'!$V$21:$V$35,1)):
INDEX('DS2025'!$W$21:$W$35,MATCH(W28,'DS2025'!$V$21:$V$35,1)+1),
INDEX('DS2025'!$V$21:$V$35,MATCH(W28,'DS2025'!$V$21:$V$35,1)):
INDEX('DS2025'!$V$21:$V$35,MATCH(W28,'DS2025'!$V$21:$V$35,1)+1)),
IF($X$4=Database!$A$19,
_xlfn.FORECAST.LINEAR(
W28,
INDEX('DS2025'!$Z$21:$Z$35,MATCH(W28,'DS2025'!$Y$21:$Y$35,1)):
INDEX('DS2025'!$Z$21:$Z$35,MATCH(W28,'DS2025'!$Y$21:$Y$35,1)+1),
INDEX('DS2025'!$Y$21:$Y$35,MATCH(W28,'DS2025'!$Y$21:$Y$35,1)):
INDEX('DS2025'!$Y$21:$Y$35,MATCH(W28,'DS2025'!$Y$21:$Y$35,1)+1)),
IF($X$4=Database!$A$20,
_xlfn.FORECAST.LINEAR(
W28,
INDEX('DS2025'!$AC$21:$AC$35,MATCH(W28,'DS2025'!$AB$21:$AB$35,1)):
INDEX('DS2025'!$AC$21:$AC$35,MATCH(W28,'DS2025'!$AB$21:$AB$35,1)+1),
INDEX('DS2025'!$AB$21:$AB$35,MATCH(W28,'DS2025'!$AB$21:$AB$35,1)):
INDEX('DS2025'!$AB$21:$AB$35,MATCH(W28,'DS2025'!$AB$21:$AB$35,1)+1))
)))))))))))))))))))</f>
        <v>-0.36111169766046786</v>
      </c>
      <c r="Y28" s="370">
        <f t="shared" si="7"/>
        <v>117.59988830233954</v>
      </c>
      <c r="Z28" s="97">
        <f>'Data 110 C'!J29</f>
        <v>119.928</v>
      </c>
      <c r="AA28" s="98">
        <f>IF($AA$4=Database!$A$2,
_xlfn.FORECAST.LINEAR(Z28,
INDEX('DS2025'!$B$5:$B$15,MATCH(Z28,'DS2025'!$A$5:$A$15,1)):
INDEX('DS2025'!$B$5:$B$15,MATCH(Z28,'DS2025'!$A$5:$A$15,1)+1),
INDEX('DS2025'!$A$5:$A$15,MATCH(Z28,'DS2025'!$A$5:$A$15,1)):
INDEX('DS2025'!$A$5:$A$15,MATCH(Z28,'DS2025'!$A$5:$A$15,1)+1)),
IF($AA$4=Database!$A$3,
_xlfn.FORECAST.LINEAR(Z28,
INDEX('DS2025'!$E$5:$E$15,MATCH(Z28,'DS2025'!$D$5:$D$15,1)):
INDEX('DS2025'!$E$5:$E$15,MATCH(Z28,'DS2025'!$D$5:$D$15,1)+1),
INDEX('DS2025'!$D$5:$D$15,MATCH(Z28,'DS2025'!$D$5:$D$15,1)):
INDEX('DS2025'!$D$5:$D$15,MATCH(Z28,'DS2025'!$D$5:$D$15,1)+1)),
IF($AA$4=Database!$A$4,
_xlfn.FORECAST.LINEAR(Z28,
INDEX('DS2025'!$H$5:$H$15,MATCH(Z28,'DS2025'!$G$5:$G$15,1)):
INDEX('DS2025'!$H$5:$H$15,MATCH(Z28,'DS2025'!$G$5:$G$15,1)+1),
INDEX('DS2025'!$G$5:$G$15,MATCH(Z28,'DS2025'!$G$5:$G$15,1)):
INDEX('DS2025'!$G$5:$G$15,MATCH(Z28,'DS2025'!$G$5:$G$15,1)+1)),
IF($AA$4=Database!$A$5,
_xlfn.FORECAST.LINEAR(Z28,
INDEX('DS2025'!$K$5:$K$15,MATCH(Z28,'DS2025'!$J$5:$J$15,1)):
INDEX('DS2025'!$K$5:$K$15,MATCH(Z28,'DS2025'!$J$5:$J$15,1)+1),
INDEX('DS2025'!$J$5:$J$15,MATCH(Z28,'DS2025'!$J$5:$J$15,1)):
INDEX('DS2025'!$J$5:$J$15,MATCH(Z28,'DS2025'!$J$5:$J$15,1)+1)),
IF($AA$4=Database!$A$6,
_xlfn.FORECAST.LINEAR(Z28,
INDEX('DS2025'!$N$5:$N$15,MATCH(Z28,'DS2025'!$M$5:$M$15,1)):
INDEX('DS2025'!$N$5:$N$15,MATCH(Z28,'DS2025'!$M$5:$M$15,1)+1),
INDEX('DS2025'!$M$5:$M$15,MATCH(Z28,'DS2025'!$M$5:$M$15,1)):
INDEX('DS2025'!$M$5:$M$15,MATCH(Z28,'DS2025'!$M$5:$M$15,1)+1)),
IF($AA$4=Database!$A$7,
_xlfn.FORECAST.LINEAR(Z28,
INDEX('DS2025'!$Q$5:$Q$15,MATCH(Z28,'DS2025'!$P$5:$P$15,1)):
INDEX('DS2025'!$Q$5:$Q$15,MATCH(Z28,'DS2025'!$P$5:$P$15,1)+1),
INDEX('DS2025'!$P$5:$P$15,MATCH(Z28,'DS2025'!$P$5:$P$15,1)):
INDEX('DS2025'!$P$5:$P$15,MATCH(Z28,'DS2025'!$P$5:$P$15,1)+1)),
IF($AA$4=Database!$A$8,
_xlfn.FORECAST.LINEAR(Z28,
INDEX('DS2025'!$T$5:$T$15,MATCH(Z28,'DS2025'!$S$5:$S$15,1)):
INDEX('DS2025'!$T$5:$T$15,MATCH(Z28,'DS2025'!$S$5:$S$15,1)+1),
INDEX('DS2025'!$S$5:$S$15,MATCH(Z28,'DS2025'!$S$5:$S$15,1)):
INDEX('DS2025'!$S$5:$S$15,MATCH(Z28,'DS2025'!$S$5:$S$15,1)+1)),
IF($AA$4=Database!$A$9,
_xlfn.FORECAST.LINEAR(Z28,
INDEX('DS2025'!$W$5:$W$15,MATCH(Z28,'DS2025'!$V$5:$V$15,1)):
INDEX('DS2025'!$W$5:$W$15,MATCH(Z28,'DS2025'!$V$5:$V$15,1)+1),
INDEX('DS2025'!$V$5:$V$15,MATCH(Z28,'DS2025'!$V$5:$V$15,1)):
INDEX('DS2025'!$V$5:$V$15,MATCH(Z28,'DS2025'!$V$5:$V$15,1)+1)),
IF($AA$4=Database!$A$10,
_xlfn.FORECAST.LINEAR(Z28,
INDEX('DS2025'!$Z$5:$Z$15,MATCH(Z28,'DS2025'!$Y$5:$Y$15,1)):
INDEX('DS2025'!$Z$5:$Z$15,MATCH(Z28,'DS2025'!$Y$5:$Y$15,1)+1),
INDEX('DS2025'!$Y$5:$Y$15,MATCH(Z28,'DS2025'!$Y$5:$Y$15,1)):
INDEX('DS2025'!$Y$5:$Y$15,MATCH(Z28,'DS2025'!$Y$5:$Y$15,1)+1)),
IF($AA$4=Database!$A$11,
_xlfn.FORECAST.LINEAR(
Z28,
INDEX('DS2025'!$B$21:$B$35,MATCH(Z28,'DS2025'!$A$21:$A$35,1)):
INDEX('DS2025'!$B$21:$B$35,MATCH(Z28,'DS2025'!$A$21:$A$35,1)+1),
INDEX('DS2025'!$A$21:$A$35,MATCH(Z28,'DS2025'!$A$21:$A$35,1)):
INDEX('DS2025'!$A$21:$A$35,MATCH(Z28,'DS2025'!$A$21:$A$35,1)+1)),
IF($AA$4=Database!$A$12,
_xlfn.FORECAST.LINEAR(
Z28,
INDEX('DS2025'!$E$21:$E$35,MATCH(Z28,'DS2025'!$D$21:$D$35,1)):
INDEX('DS2025'!$E$21:$E$35,MATCH(Z28,'DS2025'!$D$21:$D$35,1)+1),
INDEX('DS2025'!$D$21:$D$35,MATCH(Z28,'DS2025'!$D$21:$D$35,1)):
INDEX('DS2025'!$D$21:$D$35,MATCH(Z28,'DS2025'!$D$21:$D$35,1)+1)),
IF($AA$4=Database!$A$13,
_xlfn.FORECAST.LINEAR(
Z28,
INDEX('DS2025'!$H$21:$H$35,MATCH(Z28,'DS2025'!$G$21:$G$35,1)):
INDEX('DS2025'!$H$21:$H$35,MATCH(Z28,'DS2025'!$G$21:$G$35,1)+1),
INDEX('DS2025'!$G$21:$G$35,MATCH(Z28,'DS2025'!$G$21:$G$35,1)):
INDEX('DS2025'!$G$21:$G$35,MATCH(Z28,'DS2025'!$G$21:$G$35,1)+1)),
IF($AA$4=Database!$A$14,
_xlfn.FORECAST.LINEAR(
Z28,
INDEX('DS2025'!$K$21:$K$35,MATCH(Z28,'DS2025'!$J$21:$J$35,1)):
INDEX('DS2025'!$K$21:$K$35,MATCH(Z28,'DS2025'!$J$21:$J$35,1)+1),
INDEX('DS2025'!$J$21:$J$35,MATCH(Z28,'DS2025'!$J$21:$J$35,1)):
INDEX('DS2025'!$J$21:$J$35,MATCH(Z28,'DS2025'!$J$21:$J$35,1)+1)),
IF($AA$4=Database!$A$15,
_xlfn.FORECAST.LINEAR(
Z28,
INDEX('DS2025'!$N$21:$N$35,MATCH(Z28,'DS2025'!$M$21:$M$35,1)):
INDEX('DS2025'!$N$21:$N$35,MATCH(Z28,'DS2025'!$M$21:$M$35,1)+1),
INDEX('DS2025'!$M$21:$M$35,MATCH(Z28,'DS2025'!$M$21:$M$35,1)):
INDEX('DS2025'!$M$21:$M$35,MATCH(Z28,'DS2025'!$M$21:$M$35,1)+1)),
IF($AA$4=Database!$A$16,
_xlfn.FORECAST.LINEAR(
Z28,
INDEX('DS2025'!$Q$21:$Q$35,MATCH(Z28,'DS2025'!$P$21:$P$35,1)):
INDEX('DS2025'!$Q$21:$Q$35,MATCH(Z28,'DS2025'!$P$21:$P$35,1)+1),
INDEX('DS2025'!$P$21:$P$35,MATCH(Z28,'DS2025'!$P$21:$P$35,1)):
INDEX('DS2025'!$P$21:$P$35,MATCH(Z28,'DS2025'!$P$21:$P$35,1)+1)),
IF($AA$4=Database!$A$17,
_xlfn.FORECAST.LINEAR(
Z28,
INDEX('DS2025'!$T$21:$T$35,MATCH(Z28,'DS2025'!$S$21:$S$35,1)):
INDEX('DS2025'!$T$21:$T$35,MATCH(Z28,'DS2025'!$S$21:$S$35,1)+1),
INDEX('DS2025'!$S$21:$S$35,MATCH(Z28,'DS2025'!$S$21:$S$35,1)):
INDEX('DS2025'!$S$21:$S$35,MATCH(Z28,'DS2025'!$S$21:$S$35,1)+1)),
IF($AA$4=Database!$A$18,
_xlfn.FORECAST.LINEAR(
Z28,
INDEX('DS2025'!$W$21:$W$35,MATCH(Z28,'DS2025'!$V$21:$V$35,1)):
INDEX('DS2025'!$W$21:$W$35,MATCH(Z28,'DS2025'!$V$21:$V$35,1)+1),
INDEX('DS2025'!$V$21:$V$35,MATCH(Z28,'DS2025'!$V$21:$V$35,1)):
INDEX('DS2025'!$V$21:$V$35,MATCH(Z28,'DS2025'!$V$21:$V$35,1)+1)),
IF($AA$4=Database!$A$19,
_xlfn.FORECAST.LINEAR(
Z28,
INDEX('DS2025'!$Z$21:$Z$35,MATCH(Z28,'DS2025'!$Y$21:$Y$35,1)):
INDEX('DS2025'!$Z$21:$Z$35,MATCH(Z28,'DS2025'!$Y$21:$Y$35,1)+1),
INDEX('DS2025'!$Y$21:$Y$35,MATCH(Z28,'DS2025'!$Y$21:$Y$35,1)):
INDEX('DS2025'!$Y$21:$Y$35,MATCH(Z28,'DS2025'!$Y$21:$Y$35,1)+1)),
IF($AA$4=Database!$A$20,
_xlfn.FORECAST.LINEAR(
Z28,
INDEX('DS2025'!$AC$21:$AC$35,MATCH(Z28,'DS2025'!$AB$21:$AB$35,1)):
INDEX('DS2025'!$AC$21:$AC$35,MATCH(Z28,'DS2025'!$AB$21:$AB$35,1)+1),
INDEX('DS2025'!$AB$21:$AB$35,MATCH(Z28,'DS2025'!$AB$21:$AB$35,1)):
INDEX('DS2025'!$AB$21:$AB$35,MATCH(Z28,'DS2025'!$AB$21:$AB$35,1)+1))
)))))))))))))))))))</f>
        <v>-0.36134769046190757</v>
      </c>
      <c r="AB28" s="97">
        <f t="shared" si="8"/>
        <v>119.56665230953809</v>
      </c>
      <c r="AC28" s="318">
        <f>'Data 110 C'!K29</f>
        <v>118.5</v>
      </c>
      <c r="AD28" s="42"/>
      <c r="AE28" s="42"/>
      <c r="AF28" s="42"/>
    </row>
    <row r="29" spans="1:32" ht="15" customHeight="1">
      <c r="A29" s="316">
        <v>23</v>
      </c>
      <c r="B29" s="316">
        <f>'Data 110 C'!B30</f>
        <v>120.012</v>
      </c>
      <c r="C29" s="98">
        <f>IF($C$4=Database!$A$2,
_xlfn.FORECAST.LINEAR(B29,
INDEX('DS2025'!$B$5:$B$15,MATCH(B29,'DS2025'!$A$5:$A$15,1)):
INDEX('DS2025'!$B$5:$B$15,MATCH(B29,'DS2025'!$A$5:$A$15,1)+1),
INDEX('DS2025'!$A$5:$A$15,MATCH(B29,'DS2025'!$A$5:$A$15,1)):
INDEX('DS2025'!$A$5:$A$15,MATCH(B29,'DS2025'!$A$5:$A$15,1)+1)),
IF($C$4=Database!$A$3,
_xlfn.FORECAST.LINEAR(B29,
INDEX('DS2025'!$E$5:$E$15,MATCH(B29,'DS2025'!$D$5:$D$15,1)):
INDEX('DS2025'!$E$5:$E$15,MATCH(B29,'DS2025'!$D$5:$D$15,1)+1),
INDEX('DS2025'!$D$5:$D$15,MATCH(B29,'DS2025'!$D$5:$D$15,1)):
INDEX('DS2025'!$D$5:$D$15,MATCH(B29,'DS2025'!$D$5:$D$15,1)+1)),
IF($C$4=Database!$A$4,
_xlfn.FORECAST.LINEAR(B29,
INDEX('DS2025'!$H$5:$H$15,MATCH(B29,'DS2025'!$G$5:$G$15,1)):
INDEX('DS2025'!$H$5:$H$15,MATCH(B29,'DS2025'!$G$5:$G$15,1)+1),
INDEX('DS2025'!$G$5:$G$15,MATCH(B29,'DS2025'!$G$5:$G$15,1)):
INDEX('DS2025'!$G$5:$G$15,MATCH(B29,'DS2025'!$G$5:$G$15,1)+1)),
IF($C$4=Database!$A$5,
_xlfn.FORECAST.LINEAR(B29,
INDEX('DS2025'!$K$5:$K$15,MATCH(B29,'DS2025'!$J$5:$J$15,1)):
INDEX('DS2025'!$K$5:$K$15,MATCH(B29,'DS2025'!$J$5:$J$15,1)+1),
INDEX('DS2025'!$J$5:$J$15,MATCH(B29,'DS2025'!$J$5:$J$15,1)):
INDEX('DS2025'!$J$5:$J$15,MATCH(B29,'DS2025'!$J$5:$J$15,1)+1)),
IF($C$4=Database!$A$6,
_xlfn.FORECAST.LINEAR(B29,
INDEX('DS2025'!$N$5:$N$15,MATCH(B29,'DS2025'!$M$5:$M$15,1)):
INDEX('DS2025'!$N$5:$N$15,MATCH(B29,'DS2025'!$M$5:$M$15,1)+1),
INDEX('DS2025'!$M$5:$M$15,MATCH(B29,'DS2025'!$M$5:$M$15,1)):
INDEX('DS2025'!$M$5:$M$15,MATCH(B29,'DS2025'!$M$5:$M$15,1)+1)),
IF($C$4=Database!$A$7,
_xlfn.FORECAST.LINEAR(B29,
INDEX('DS2025'!$Q$5:$Q$15,MATCH(B29,'DS2025'!$P$5:$P$15,1)):
INDEX('DS2025'!$Q$5:$Q$15,MATCH(B29,'DS2025'!$P$5:$P$15,1)+1),
INDEX('DS2025'!$P$5:$P$15,MATCH(B29,'DS2025'!$P$5:$P$15,1)):
INDEX('DS2025'!$P$5:$P$15,MATCH(B29,'DS2025'!$P$5:$P$15,1)+1)),
IF($C$4=Database!$A$8,
_xlfn.FORECAST.LINEAR(B29,
INDEX('DS2025'!$T$5:$T$15,MATCH(B29,'DS2025'!$S$5:$S$15,1)):
INDEX('DS2025'!$T$5:$T$15,MATCH(B29,'DS2025'!$S$5:$S$15,1)+1),
INDEX('DS2025'!$S$5:$S$15,MATCH(B29,'DS2025'!$S$5:$S$15,1)):
INDEX('DS2025'!$S$5:$S$15,MATCH(B29,'DS2025'!$S$5:$S$15,1)+1)),
IF($C$4=Database!$A$9,
_xlfn.FORECAST.LINEAR(B29,
INDEX('DS2025'!$W$5:$W$15,MATCH(B29,'DS2025'!$V$5:$V$15,1)):
INDEX('DS2025'!$W$5:$W$15,MATCH(B29,'DS2025'!$V$5:$V$15,1)+1),
INDEX('DS2025'!$V$5:$V$15,MATCH(B29,'DS2025'!$V$5:$V$15,1)):
INDEX('DS2025'!$V$5:$V$15,MATCH(B29,'DS2025'!$V$5:$V$15,1)+1)),
IF($C$4=Database!$A$10,
_xlfn.FORECAST.LINEAR(B29,
INDEX('DS2025'!$Z$5:$Z$15,MATCH(B29,'DS2025'!$Y$5:$Y$15,1)):
INDEX('DS2025'!$Z$5:$Z$15,MATCH(B29,'DS2025'!$Y$5:$Y$15,1)+1),
INDEX('DS2025'!$Y$5:$Y$15,MATCH(B29,'DS2025'!$Y$5:$Y$15,1)):
INDEX('DS2025'!$Y$5:$Y$15,MATCH(B29,'DS2025'!$Y$5:$Y$15,1)+1)),
IF($C$4=Database!$A$11,
_xlfn.FORECAST.LINEAR(
B29,
INDEX('DS2025'!$B$21:$B$35,MATCH(B29,'DS2025'!$A$21:$A$35,1)):
INDEX('DS2025'!$B$21:$B$35,MATCH(B29,'DS2025'!$A$21:$A$35,1)+1),
INDEX('DS2025'!$A$21:$A$35,MATCH(B29,'DS2025'!$A$21:$A$35,1)):
INDEX('DS2025'!$A$21:$A$35,MATCH(B29,'DS2025'!$A$21:$A$35,1)+1)),
IF($C$4=Database!$A$12,
_xlfn.FORECAST.LINEAR(
B29,
INDEX('DS2025'!$E$21:$E$35,MATCH(B29,'DS2025'!$D$21:$D$35,1)):
INDEX('DS2025'!$E$21:$E$35,MATCH(B29,'DS2025'!$D$21:$D$35,1)+1),
INDEX('DS2025'!$D$21:$D$35,MATCH(B29,'DS2025'!$D$21:$D$35,1)):
INDEX('DS2025'!$D$21:$D$35,MATCH(B29,'DS2025'!$D$21:$D$35,1)+1)),
IF($C$4=Database!$A$13,
_xlfn.FORECAST.LINEAR(
B29,
INDEX('DS2025'!$H$21:$H$35,MATCH(B29,'DS2025'!$G$21:$G$35,1)):
INDEX('DS2025'!$H$21:$H$35,MATCH(B29,'DS2025'!$G$21:$G$35,1)+1),
INDEX('DS2025'!$G$21:$G$35,MATCH(B29,'DS2025'!$G$21:$G$35,1)):
INDEX('DS2025'!$G$21:$G$35,MATCH(B29,'DS2025'!$G$21:$G$35,1)+1)),
IF($C$4=Database!$A$14,
_xlfn.FORECAST.LINEAR(
B29,
INDEX('DS2025'!$K$21:$K$35,MATCH(B29,'DS2025'!$J$21:$J$35,1)):
INDEX('DS2025'!$K$21:$K$35,MATCH(B29,'DS2025'!$J$21:$J$35,1)+1),
INDEX('DS2025'!$J$21:$J$35,MATCH(B29,'DS2025'!$J$21:$J$35,1)):
INDEX('DS2025'!$J$21:$J$35,MATCH(B29,'DS2025'!$J$21:$J$35,1)+1)),
IF($C$4=Database!$A$15,
_xlfn.FORECAST.LINEAR(
B29,
INDEX('DS2025'!$N$21:$N$35,MATCH(B29,'DS2025'!$M$21:$M$35,1)):
INDEX('DS2025'!$N$21:$N$35,MATCH(B29,'DS2025'!$M$21:$M$35,1)+1),
INDEX('DS2025'!$M$21:$M$35,MATCH(B29,'DS2025'!$M$21:$M$35,1)):
INDEX('DS2025'!$M$21:$M$35,MATCH(B29,'DS2025'!$M$21:$M$35,1)+1)),
IF($C$4=Database!$A$16,
_xlfn.FORECAST.LINEAR(
B29,
INDEX('DS2025'!$Q$21:$Q$35,MATCH(B29,'DS2025'!$P$21:$P$35,1)):
INDEX('DS2025'!$Q$21:$Q$35,MATCH(B29,'DS2025'!$P$21:$P$35,1)+1),
INDEX('DS2025'!$P$21:$P$35,MATCH(B29,'DS2025'!$P$21:$P$35,1)):
INDEX('DS2025'!$P$21:$P$35,MATCH(B29,'DS2025'!$P$21:$P$35,1)+1)),
IF($C$4=Database!$A$17,
_xlfn.FORECAST.LINEAR(
B29,
INDEX('DS2025'!$T$21:$T$35,MATCH(B29,'DS2025'!$S$21:$S$35,1)):
INDEX('DS2025'!$T$21:$T$35,MATCH(B29,'DS2025'!$S$21:$S$35,1)+1),
INDEX('DS2025'!$S$21:$S$35,MATCH(B29,'DS2025'!$S$21:$S$35,1)):
INDEX('DS2025'!$S$21:$S$35,MATCH(B29,'DS2025'!$S$21:$S$35,1)+1)),
IF($C$4=Database!$A$18,
_xlfn.FORECAST.LINEAR(
B29,
INDEX('DS2025'!$W$21:$W$35,MATCH(B29,'DS2025'!$V$21:$V$35,1)):
INDEX('DS2025'!$W$21:$W$35,MATCH(B29,'DS2025'!$V$21:$V$35,1)+1),
INDEX('DS2025'!$V$21:$V$35,MATCH(B29,'DS2025'!$V$21:$V$35,1)):
INDEX('DS2025'!$V$21:$V$35,MATCH(B29,'DS2025'!$V$21:$V$35,1)+1)),
IF($C$4=Database!$A$19,
_xlfn.FORECAST.LINEAR(
B29,
INDEX('DS2025'!$Z$21:$Z$35,MATCH(B29,'DS2025'!$Y$21:$Y$35,1)):
INDEX('DS2025'!$Z$21:$Z$35,MATCH(B29,'DS2025'!$Y$21:$Y$35,1)+1),
INDEX('DS2025'!$Y$21:$Y$35,MATCH(B29,'DS2025'!$Y$21:$Y$35,1)):
INDEX('DS2025'!$Y$21:$Y$35,MATCH(B29,'DS2025'!$Y$21:$Y$35,1)+1)),
IF($C$4=Database!$A$20,
_xlfn.FORECAST.LINEAR(
B29,
INDEX('DS2025'!$AC$21:$AC$35,MATCH(B29,'DS2025'!$AB$21:$AB$35,1)):
INDEX('DS2025'!$AC$21:$AC$35,MATCH(B29,'DS2025'!$AB$21:$AB$35,1)+1),
INDEX('DS2025'!$AB$21:$AB$35,MATCH(B29,'DS2025'!$AB$21:$AB$35,1)):
INDEX('DS2025'!$AB$21:$AB$35,MATCH(B29,'DS2025'!$AB$21:$AB$35,1)+1))
)))))))))))))))))))</f>
        <v>-0.36135776844631073</v>
      </c>
      <c r="D29" s="98">
        <f t="shared" si="0"/>
        <v>119.65064223155369</v>
      </c>
      <c r="E29" s="98">
        <f>'Data 110 C'!C30</f>
        <v>121.167</v>
      </c>
      <c r="F29" s="98">
        <f>IF($F$4=Database!$A$2,
_xlfn.FORECAST.LINEAR(E29,
INDEX('DS2025'!$B$5:$B$15,MATCH(E29,'DS2025'!$A$5:$A$15,1)):
INDEX('DS2025'!$B$5:$B$15,MATCH(E29,'DS2025'!$A$5:$A$15,1)+1),
INDEX('DS2025'!$A$5:$A$15,MATCH(E29,'DS2025'!$A$5:$A$15,1)):
INDEX('DS2025'!$A$5:$A$15,MATCH(E29,'DS2025'!$A$5:$A$15,1)+1)),
IF($F$4=Database!$A$3,
_xlfn.FORECAST.LINEAR(E29,
INDEX('DS2025'!$E$5:$E$15,MATCH(E29,'DS2025'!$D$5:$D$15,1)):
INDEX('DS2025'!$E$5:$E$15,MATCH(E29,'DS2025'!$D$5:$D$15,1)+1),
INDEX('DS2025'!$D$5:$D$15,MATCH(E29,'DS2025'!$D$5:$D$15,1)):
INDEX('DS2025'!$D$5:$D$15,MATCH(E29,'DS2025'!$D$5:$D$15,1)+1)),
IF($F$4=Database!$A$4,
_xlfn.FORECAST.LINEAR(E29,
INDEX('DS2025'!$H$5:$H$15,MATCH(E29,'DS2025'!$G$5:$G$15,1)):
INDEX('DS2025'!$H$5:$H$15,MATCH(E29,'DS2025'!$G$5:$G$15,1)+1),
INDEX('DS2025'!$G$5:$G$15,MATCH(E29,'DS2025'!$G$5:$G$15,1)):
INDEX('DS2025'!$G$5:$G$15,MATCH(E29,'DS2025'!$G$5:$G$15,1)+1)),
IF($F$4=Database!$A$5,
_xlfn.FORECAST.LINEAR(E29,
INDEX('DS2025'!$K$5:$K$15,MATCH(E29,'DS2025'!$J$5:$J$15,1)):
INDEX('DS2025'!$K$5:$K$15,MATCH(E29,'DS2025'!$J$5:$J$15,1)+1),
INDEX('DS2025'!$J$5:$J$15,MATCH(E29,'DS2025'!$J$5:$J$15,1)):
INDEX('DS2025'!$J$5:$J$15,MATCH(E29,'DS2025'!$J$5:$J$15,1)+1)),
IF($F$4=Database!$A$6,
_xlfn.FORECAST.LINEAR(E29,
INDEX('DS2025'!$N$5:$N$15,MATCH(E29,'DS2025'!$M$5:$M$15,1)):
INDEX('DS2025'!$N$5:$N$15,MATCH(E29,'DS2025'!$M$5:$M$15,1)+1),
INDEX('DS2025'!$M$5:$M$15,MATCH(E29,'DS2025'!$M$5:$M$15,1)):
INDEX('DS2025'!$M$5:$M$15,MATCH(E29,'DS2025'!$M$5:$M$15,1)+1)),
IF($F$4=Database!$A$7,
_xlfn.FORECAST.LINEAR(E29,
INDEX('DS2025'!$Q$5:$Q$15,MATCH(E29,'DS2025'!$P$5:$P$15,1)):
INDEX('DS2025'!$Q$5:$Q$15,MATCH(E29,'DS2025'!$P$5:$P$15,1)+1),
INDEX('DS2025'!$P$5:$P$15,MATCH(E29,'DS2025'!$P$5:$P$15,1)):
INDEX('DS2025'!$P$5:$P$15,MATCH(E29,'DS2025'!$P$5:$P$15,1)+1)),
IF($F$4=Database!$A$8,
_xlfn.FORECAST.LINEAR(E29,
INDEX('DS2025'!$T$5:$T$15,MATCH(E29,'DS2025'!$S$5:$S$15,1)):
INDEX('DS2025'!$T$5:$T$15,MATCH(E29,'DS2025'!$S$5:$S$15,1)+1),
INDEX('DS2025'!$S$5:$S$15,MATCH(E29,'DS2025'!$S$5:$S$15,1)):
INDEX('DS2025'!$S$5:$S$15,MATCH(E29,'DS2025'!$S$5:$S$15,1)+1)),
IF($F$4=Database!$A$9,
_xlfn.FORECAST.LINEAR(E29,
INDEX('DS2025'!$W$5:$W$15,MATCH(E29,'DS2025'!$V$5:$V$15,1)):
INDEX('DS2025'!$W$5:$W$15,MATCH(E29,'DS2025'!$V$5:$V$15,1)+1),
INDEX('DS2025'!$V$5:$V$15,MATCH(E29,'DS2025'!$V$5:$V$15,1)):
INDEX('DS2025'!$V$5:$V$15,MATCH(E29,'DS2025'!$V$5:$V$15,1)+1)),
IF($F$4=Database!$A$10,
_xlfn.FORECAST.LINEAR(E29,
INDEX('DS2025'!$Z$5:$Z$15,MATCH(E29,'DS2025'!$Y$5:$Y$15,1)):
INDEX('DS2025'!$Z$5:$Z$15,MATCH(E29,'DS2025'!$Y$5:$Y$15,1)+1),
INDEX('DS2025'!$Y$5:$Y$15,MATCH(E29,'DS2025'!$Y$5:$Y$15,1)):
INDEX('DS2025'!$Y$5:$Y$15,MATCH(E29,'DS2025'!$Y$5:$Y$15,1)+1)),
IF($F$4=Database!$A$11,
_xlfn.FORECAST.LINEAR(
E29,
INDEX('DS2025'!$B$21:$B$35,MATCH(E29,'DS2025'!$A$21:$A$35,1)):
INDEX('DS2025'!$B$21:$B$35,MATCH(E29,'DS2025'!$A$21:$A$35,1)+1),
INDEX('DS2025'!$A$21:$A$35,MATCH(E29,'DS2025'!$A$21:$A$35,1)):
INDEX('DS2025'!$A$21:$A$35,MATCH(E29,'DS2025'!$A$21:$A$35,1)+1)),
IF($F$4=Database!$A$12,
_xlfn.FORECAST.LINEAR(
E29,
INDEX('DS2025'!$E$21:$E$35,MATCH(E29,'DS2025'!$D$21:$D$35,1)):
INDEX('DS2025'!$E$21:$E$35,MATCH(E29,'DS2025'!$D$21:$D$35,1)+1),
INDEX('DS2025'!$D$21:$D$35,MATCH(E29,'DS2025'!$D$21:$D$35,1)):
INDEX('DS2025'!$D$21:$D$35,MATCH(E29,'DS2025'!$D$21:$D$35,1)+1)),
IF($F$4=Database!$A$13,
_xlfn.FORECAST.LINEAR(
E29,
INDEX('DS2025'!$H$21:$H$35,MATCH(E29,'DS2025'!$G$21:$G$35,1)):
INDEX('DS2025'!$H$21:$H$35,MATCH(E29,'DS2025'!$G$21:$G$35,1)+1),
INDEX('DS2025'!$G$21:$G$35,MATCH(E29,'DS2025'!$G$21:$G$35,1)):
INDEX('DS2025'!$G$21:$G$35,MATCH(E29,'DS2025'!$G$21:$G$35,1)+1)),
IF($F$4=Database!$A$14,
_xlfn.FORECAST.LINEAR(
E29,
INDEX('DS2025'!$K$21:$K$35,MATCH(E29,'DS2025'!$J$21:$J$35,1)):
INDEX('DS2025'!$K$21:$K$35,MATCH(E29,'DS2025'!$J$21:$J$35,1)+1),
INDEX('DS2025'!$J$21:$J$35,MATCH(E29,'DS2025'!$J$21:$J$35,1)):
INDEX('DS2025'!$J$21:$J$35,MATCH(E29,'DS2025'!$J$21:$J$35,1)+1)),
IF($F$4=Database!$A$15,
_xlfn.FORECAST.LINEAR(
E29,
INDEX('DS2025'!$N$21:$N$35,MATCH(E29,'DS2025'!$M$21:$M$35,1)):
INDEX('DS2025'!$N$21:$N$35,MATCH(E29,'DS2025'!$M$21:$M$35,1)+1),
INDEX('DS2025'!$M$21:$M$35,MATCH(E29,'DS2025'!$M$21:$M$35,1)):
INDEX('DS2025'!$M$21:$M$35,MATCH(E29,'DS2025'!$M$21:$M$35,1)+1)),
IF($F$4=Database!$A$16,
_xlfn.FORECAST.LINEAR(
E29,
INDEX('DS2025'!$Q$21:$Q$35,MATCH(E29,'DS2025'!$P$21:$P$35,1)):
INDEX('DS2025'!$Q$21:$Q$35,MATCH(E29,'DS2025'!$P$21:$P$35,1)+1),
INDEX('DS2025'!$P$21:$P$35,MATCH(E29,'DS2025'!$P$21:$P$35,1)):
INDEX('DS2025'!$P$21:$P$35,MATCH(E29,'DS2025'!$P$21:$P$35,1)+1)),
IF($F$4=Database!$A$17,
_xlfn.FORECAST.LINEAR(
E29,
INDEX('DS2025'!$T$21:$T$35,MATCH(E29,'DS2025'!$S$21:$S$35,1)):
INDEX('DS2025'!$T$21:$T$35,MATCH(E29,'DS2025'!$S$21:$S$35,1)+1),
INDEX('DS2025'!$S$21:$S$35,MATCH(E29,'DS2025'!$S$21:$S$35,1)):
INDEX('DS2025'!$S$21:$S$35,MATCH(E29,'DS2025'!$S$21:$S$35,1)+1)),
IF($F$4=Database!$A$18,
_xlfn.FORECAST.LINEAR(
E29,
INDEX('DS2025'!$W$21:$W$35,MATCH(E29,'DS2025'!$V$21:$V$35,1)):
INDEX('DS2025'!$W$21:$W$35,MATCH(E29,'DS2025'!$V$21:$V$35,1)+1),
INDEX('DS2025'!$V$21:$V$35,MATCH(E29,'DS2025'!$V$21:$V$35,1)):
INDEX('DS2025'!$V$21:$V$35,MATCH(E29,'DS2025'!$V$21:$V$35,1)+1)),
IF($F$4=Database!$A$19,
_xlfn.FORECAST.LINEAR(
E29,
INDEX('DS2025'!$Z$21:$Z$35,MATCH(E29,'DS2025'!$Y$21:$Y$35,1)):
INDEX('DS2025'!$Z$21:$Z$35,MATCH(E29,'DS2025'!$Y$21:$Y$35,1)+1),
INDEX('DS2025'!$Y$21:$Y$35,MATCH(E29,'DS2025'!$Y$21:$Y$35,1)):
INDEX('DS2025'!$Y$21:$Y$35,MATCH(E29,'DS2025'!$Y$21:$Y$35,1)+1)),
IF($F$4=Database!$A$20,
_xlfn.FORECAST.LINEAR(
E29,
INDEX('DS2025'!$AC$21:$AC$35,MATCH(E29,'DS2025'!$AB$21:$AB$35,1)):
INDEX('DS2025'!$AC$21:$AC$35,MATCH(E29,'DS2025'!$AB$21:$AB$35,1)+1),
INDEX('DS2025'!$AB$21:$AB$35,MATCH(E29,'DS2025'!$AB$21:$AB$35,1)):
INDEX('DS2025'!$AB$21:$AB$35,MATCH(E29,'DS2025'!$AB$21:$AB$35,1)+1))
)))))))))))))))))))</f>
        <v>-0.3614963407318536</v>
      </c>
      <c r="G29" s="98">
        <f t="shared" si="1"/>
        <v>120.80550365926815</v>
      </c>
      <c r="H29" s="98">
        <f>'Data 110 C'!D30</f>
        <v>119.652</v>
      </c>
      <c r="I29" s="98">
        <f>IF($I$4=Database!$A$2,
_xlfn.FORECAST.LINEAR(H29,
INDEX('DS2025'!$B$5:$B$15,MATCH(H29,'DS2025'!$A$5:$A$15,1)):
INDEX('DS2025'!$B$5:$B$15,MATCH(H29,'DS2025'!$A$5:$A$15,1)+1),
INDEX('DS2025'!$A$5:$A$15,MATCH(H29,'DS2025'!$A$5:$A$15,1)):
INDEX('DS2025'!$A$5:$A$15,MATCH(H29,'DS2025'!$A$5:$A$15,1)+1)),
IF($I$4=Database!$A$3,
_xlfn.FORECAST.LINEAR(H29,
INDEX('DS2025'!$E$5:$E$15,MATCH(H29,'DS2025'!$D$5:$D$15,1)):
INDEX('DS2025'!$E$5:$E$15,MATCH(H29,'DS2025'!$D$5:$D$15,1)+1),
INDEX('DS2025'!$D$5:$D$15,MATCH(H29,'DS2025'!$D$5:$D$15,1)):
INDEX('DS2025'!$D$5:$D$15,MATCH(H29,'DS2025'!$D$5:$D$15,1)+1)),
IF($I$4=Database!$A$4,
_xlfn.FORECAST.LINEAR(H29,
INDEX('DS2025'!$H$5:$H$15,MATCH(H29,'DS2025'!$G$5:$G$15,1)):
INDEX('DS2025'!$H$5:$H$15,MATCH(H29,'DS2025'!$G$5:$G$15,1)+1),
INDEX('DS2025'!$G$5:$G$15,MATCH(H29,'DS2025'!$G$5:$G$15,1)):
INDEX('DS2025'!$G$5:$G$15,MATCH(H29,'DS2025'!$G$5:$G$15,1)+1)),
IF($I$4=Database!$A$5,
_xlfn.FORECAST.LINEAR(H29,
INDEX('DS2025'!$K$5:$K$15,MATCH(H29,'DS2025'!$J$5:$J$15,1)):
INDEX('DS2025'!$K$5:$K$15,MATCH(H29,'DS2025'!$J$5:$J$15,1)+1),
INDEX('DS2025'!$J$5:$J$15,MATCH(H29,'DS2025'!$J$5:$J$15,1)):
INDEX('DS2025'!$J$5:$J$15,MATCH(H29,'DS2025'!$J$5:$J$15,1)+1)),
IF($I$4=Database!$A$6,
_xlfn.FORECAST.LINEAR(H29,
INDEX('DS2025'!$N$5:$N$15,MATCH(H29,'DS2025'!$M$5:$M$15,1)):
INDEX('DS2025'!$N$5:$N$15,MATCH(H29,'DS2025'!$M$5:$M$15,1)+1),
INDEX('DS2025'!$M$5:$M$15,MATCH(H29,'DS2025'!$M$5:$M$15,1)):
INDEX('DS2025'!$M$5:$M$15,MATCH(H29,'DS2025'!$M$5:$M$15,1)+1)),
IF($I$4=Database!$A$7,
_xlfn.FORECAST.LINEAR(H29,
INDEX('DS2025'!$Q$5:$Q$15,MATCH(H29,'DS2025'!$P$5:$P$15,1)):
INDEX('DS2025'!$Q$5:$Q$15,MATCH(H29,'DS2025'!$P$5:$P$15,1)+1),
INDEX('DS2025'!$P$5:$P$15,MATCH(H29,'DS2025'!$P$5:$P$15,1)):
INDEX('DS2025'!$P$5:$P$15,MATCH(H29,'DS2025'!$P$5:$P$15,1)+1)),
IF($I$4=Database!$A$8,
_xlfn.FORECAST.LINEAR(H29,
INDEX('DS2025'!$T$5:$T$15,MATCH(H29,'DS2025'!$S$5:$S$15,1)):
INDEX('DS2025'!$T$5:$T$15,MATCH(H29,'DS2025'!$S$5:$S$15,1)+1),
INDEX('DS2025'!$S$5:$S$15,MATCH(H29,'DS2025'!$S$5:$S$15,1)):
INDEX('DS2025'!$S$5:$S$15,MATCH(H29,'DS2025'!$S$5:$S$15,1)+1)),
IF($I$4=Database!$A$9,
_xlfn.FORECAST.LINEAR(H29,
INDEX('DS2025'!$W$5:$W$15,MATCH(H29,'DS2025'!$V$5:$V$15,1)):
INDEX('DS2025'!$W$5:$W$15,MATCH(H29,'DS2025'!$V$5:$V$15,1)+1),
INDEX('DS2025'!$V$5:$V$15,MATCH(H29,'DS2025'!$V$5:$V$15,1)):
INDEX('DS2025'!$V$5:$V$15,MATCH(H29,'DS2025'!$V$5:$V$15,1)+1)),
IF($I$4=Database!$A$10,
_xlfn.FORECAST.LINEAR(H29,
INDEX('DS2025'!$Z$5:$Z$15,MATCH(H29,'DS2025'!$Y$5:$Y$15,1)):
INDEX('DS2025'!$Z$5:$Z$15,MATCH(H29,'DS2025'!$Y$5:$Y$15,1)+1),
INDEX('DS2025'!$Y$5:$Y$15,MATCH(H29,'DS2025'!$Y$5:$Y$15,1)):
INDEX('DS2025'!$Y$5:$Y$15,MATCH(H29,'DS2025'!$Y$5:$Y$15,1)+1)),
IF($I$4=Database!$A$11,
_xlfn.FORECAST.LINEAR(
H29,
INDEX('DS2025'!$B$21:$B$35,MATCH(H29,'DS2025'!$A$21:$A$35,1)):
INDEX('DS2025'!$B$21:$B$35,MATCH(H29,'DS2025'!$A$21:$A$35,1)+1),
INDEX('DS2025'!$A$21:$A$35,MATCH(H29,'DS2025'!$A$21:$A$35,1)):
INDEX('DS2025'!$A$21:$A$35,MATCH(H29,'DS2025'!$A$21:$A$35,1)+1)),
IF($I$4=Database!$A$12,
_xlfn.FORECAST.LINEAR(
H29,
INDEX('DS2025'!$E$21:$E$35,MATCH(H29,'DS2025'!$D$21:$D$35,1)):
INDEX('DS2025'!$E$21:$E$35,MATCH(H29,'DS2025'!$D$21:$D$35,1)+1),
INDEX('DS2025'!$D$21:$D$35,MATCH(H29,'DS2025'!$D$21:$D$35,1)):
INDEX('DS2025'!$D$21:$D$35,MATCH(H29,'DS2025'!$D$21:$D$35,1)+1)),
IF($I$4=Database!$A$13,
_xlfn.FORECAST.LINEAR(
H29,
INDEX('DS2025'!$H$21:$H$35,MATCH(H29,'DS2025'!$G$21:$G$35,1)):
INDEX('DS2025'!$H$21:$H$35,MATCH(H29,'DS2025'!$G$21:$G$35,1)+1),
INDEX('DS2025'!$G$21:$G$35,MATCH(H29,'DS2025'!$G$21:$G$35,1)):
INDEX('DS2025'!$G$21:$G$35,MATCH(H29,'DS2025'!$G$21:$G$35,1)+1)),
IF($I$4=Database!$A$14,
_xlfn.FORECAST.LINEAR(
H29,
INDEX('DS2025'!$K$21:$K$35,MATCH(H29,'DS2025'!$J$21:$J$35,1)):
INDEX('DS2025'!$K$21:$K$35,MATCH(H29,'DS2025'!$J$21:$J$35,1)+1),
INDEX('DS2025'!$J$21:$J$35,MATCH(H29,'DS2025'!$J$21:$J$35,1)):
INDEX('DS2025'!$J$21:$J$35,MATCH(H29,'DS2025'!$J$21:$J$35,1)+1)),
IF($I$4=Database!$A$15,
_xlfn.FORECAST.LINEAR(
H29,
INDEX('DS2025'!$N$21:$N$35,MATCH(H29,'DS2025'!$M$21:$M$35,1)):
INDEX('DS2025'!$N$21:$N$35,MATCH(H29,'DS2025'!$M$21:$M$35,1)+1),
INDEX('DS2025'!$M$21:$M$35,MATCH(H29,'DS2025'!$M$21:$M$35,1)):
INDEX('DS2025'!$M$21:$M$35,MATCH(H29,'DS2025'!$M$21:$M$35,1)+1)),
IF($I$4=Database!$A$16,
_xlfn.FORECAST.LINEAR(
H29,
INDEX('DS2025'!$Q$21:$Q$35,MATCH(H29,'DS2025'!$P$21:$P$35,1)):
INDEX('DS2025'!$Q$21:$Q$35,MATCH(H29,'DS2025'!$P$21:$P$35,1)+1),
INDEX('DS2025'!$P$21:$P$35,MATCH(H29,'DS2025'!$P$21:$P$35,1)):
INDEX('DS2025'!$P$21:$P$35,MATCH(H29,'DS2025'!$P$21:$P$35,1)+1)),
IF($I$4=Database!$A$17,
_xlfn.FORECAST.LINEAR(
H29,
INDEX('DS2025'!$T$21:$T$35,MATCH(H29,'DS2025'!$S$21:$S$35,1)):
INDEX('DS2025'!$T$21:$T$35,MATCH(H29,'DS2025'!$S$21:$S$35,1)+1),
INDEX('DS2025'!$S$21:$S$35,MATCH(H29,'DS2025'!$S$21:$S$35,1)):
INDEX('DS2025'!$S$21:$S$35,MATCH(H29,'DS2025'!$S$21:$S$35,1)+1)),
IF($I$4=Database!$A$18,
_xlfn.FORECAST.LINEAR(
H29,
INDEX('DS2025'!$W$21:$W$35,MATCH(H29,'DS2025'!$V$21:$V$35,1)):
INDEX('DS2025'!$W$21:$W$35,MATCH(H29,'DS2025'!$V$21:$V$35,1)+1),
INDEX('DS2025'!$V$21:$V$35,MATCH(H29,'DS2025'!$V$21:$V$35,1)):
INDEX('DS2025'!$V$21:$V$35,MATCH(H29,'DS2025'!$V$21:$V$35,1)+1)),
IF($I$4=Database!$A$19,
_xlfn.FORECAST.LINEAR(
H29,
INDEX('DS2025'!$Z$21:$Z$35,MATCH(H29,'DS2025'!$Y$21:$Y$35,1)):
INDEX('DS2025'!$Z$21:$Z$35,MATCH(H29,'DS2025'!$Y$21:$Y$35,1)+1),
INDEX('DS2025'!$Y$21:$Y$35,MATCH(H29,'DS2025'!$Y$21:$Y$35,1)):
INDEX('DS2025'!$Y$21:$Y$35,MATCH(H29,'DS2025'!$Y$21:$Y$35,1)+1)),
IF($I$4=Database!$A$20,
_xlfn.FORECAST.LINEAR(
H29,
INDEX('DS2025'!$AC$21:$AC$35,MATCH(H29,'DS2025'!$AB$21:$AB$35,1)):
INDEX('DS2025'!$AC$21:$AC$35,MATCH(H29,'DS2025'!$AB$21:$AB$35,1)+1),
INDEX('DS2025'!$AB$21:$AB$35,MATCH(H29,'DS2025'!$AB$21:$AB$35,1)):
INDEX('DS2025'!$AB$21:$AB$35,MATCH(H29,'DS2025'!$AB$21:$AB$35,1)+1))
)))))))))))))))))))</f>
        <v>-0.26250795740098121</v>
      </c>
      <c r="J29" s="98">
        <f t="shared" si="2"/>
        <v>119.38949204259902</v>
      </c>
      <c r="K29" s="98">
        <f>'Data 110 C'!E30</f>
        <v>120.217</v>
      </c>
      <c r="L29" s="98">
        <f>IF($L$4=Database!$A$2,
_xlfn.FORECAST.LINEAR(K29,
INDEX('DS2025'!$B$5:$B$15,MATCH(K29,'DS2025'!$A$5:$A$15,1)):
INDEX('DS2025'!$B$5:$B$15,MATCH(K29,'DS2025'!$A$5:$A$15,1)+1),
INDEX('DS2025'!$A$5:$A$15,MATCH(K29,'DS2025'!$A$5:$A$15,1)):
INDEX('DS2025'!$A$5:$A$15,MATCH(K29,'DS2025'!$A$5:$A$15,1)+1)),
IF($L$4=Database!$A$3,
_xlfn.FORECAST.LINEAR(K29,
INDEX('DS2025'!$E$5:$E$15,MATCH(K29,'DS2025'!$D$5:$D$15,1)):
INDEX('DS2025'!$E$5:$E$15,MATCH(K29,'DS2025'!$D$5:$D$15,1)+1),
INDEX('DS2025'!$D$5:$D$15,MATCH(K29,'DS2025'!$D$5:$D$15,1)):
INDEX('DS2025'!$D$5:$D$15,MATCH(K29,'DS2025'!$D$5:$D$15,1)+1)),
IF($L$4=Database!$A$4,
_xlfn.FORECAST.LINEAR(K29,
INDEX('DS2025'!$H$5:$H$15,MATCH(K29,'DS2025'!$G$5:$G$15,1)):
INDEX('DS2025'!$H$5:$H$15,MATCH(K29,'DS2025'!$G$5:$G$15,1)+1),
INDEX('DS2025'!$G$5:$G$15,MATCH(K29,'DS2025'!$G$5:$G$15,1)):
INDEX('DS2025'!$G$5:$G$15,MATCH(K29,'DS2025'!$G$5:$G$15,1)+1)),
IF($L$4=Database!$A$5,
_xlfn.FORECAST.LINEAR(K29,
INDEX('DS2025'!$K$5:$K$15,MATCH(K29,'DS2025'!$J$5:$J$15,1)):
INDEX('DS2025'!$K$5:$K$15,MATCH(K29,'DS2025'!$J$5:$J$15,1)+1),
INDEX('DS2025'!$J$5:$J$15,MATCH(K29,'DS2025'!$J$5:$J$15,1)):
INDEX('DS2025'!$J$5:$J$15,MATCH(K29,'DS2025'!$J$5:$J$15,1)+1)),
IF($L$4=Database!$A$6,
_xlfn.FORECAST.LINEAR(K29,
INDEX('DS2025'!$N$5:$N$15,MATCH(K29,'DS2025'!$M$5:$M$15,1)):
INDEX('DS2025'!$N$5:$N$15,MATCH(K29,'DS2025'!$M$5:$M$15,1)+1),
INDEX('DS2025'!$M$5:$M$15,MATCH(K29,'DS2025'!$M$5:$M$15,1)):
INDEX('DS2025'!$M$5:$M$15,MATCH(K29,'DS2025'!$M$5:$M$15,1)+1)),
IF($L$4=Database!$A$7,
_xlfn.FORECAST.LINEAR(K29,
INDEX('DS2025'!$Q$5:$Q$15,MATCH(K29,'DS2025'!$P$5:$P$15,1)):
INDEX('DS2025'!$Q$5:$Q$15,MATCH(K29,'DS2025'!$P$5:$P$15,1)+1),
INDEX('DS2025'!$P$5:$P$15,MATCH(K29,'DS2025'!$P$5:$P$15,1)):
INDEX('DS2025'!$P$5:$P$15,MATCH(K29,'DS2025'!$P$5:$P$15,1)+1)),
IF($L$4=Database!$A$8,
_xlfn.FORECAST.LINEAR(K29,
INDEX('DS2025'!$T$5:$T$15,MATCH(K29,'DS2025'!$S$5:$S$15,1)):
INDEX('DS2025'!$T$5:$T$15,MATCH(K29,'DS2025'!$S$5:$S$15,1)+1),
INDEX('DS2025'!$S$5:$S$15,MATCH(K29,'DS2025'!$S$5:$S$15,1)):
INDEX('DS2025'!$S$5:$S$15,MATCH(K29,'DS2025'!$S$5:$S$15,1)+1)),
IF($L$4=Database!$A$9,
_xlfn.FORECAST.LINEAR(K29,
INDEX('DS2025'!$W$5:$W$15,MATCH(K29,'DS2025'!$V$5:$V$15,1)):
INDEX('DS2025'!$W$5:$W$15,MATCH(K29,'DS2025'!$V$5:$V$15,1)+1),
INDEX('DS2025'!$V$5:$V$15,MATCH(K29,'DS2025'!$V$5:$V$15,1)):
INDEX('DS2025'!$V$5:$V$15,MATCH(K29,'DS2025'!$V$5:$V$15,1)+1)),
IF($L$4=Database!$A$10,
_xlfn.FORECAST.LINEAR(K29,
INDEX('DS2025'!$Z$5:$Z$15,MATCH(K29,'DS2025'!$Y$5:$Y$15,1)):
INDEX('DS2025'!$Z$5:$Z$15,MATCH(K29,'DS2025'!$Y$5:$Y$15,1)+1),
INDEX('DS2025'!$Y$5:$Y$15,MATCH(K29,'DS2025'!$Y$5:$Y$15,1)):
INDEX('DS2025'!$Y$5:$Y$15,MATCH(K29,'DS2025'!$Y$5:$Y$15,1)+1)),
IF($L$4=Database!$A$11,
_xlfn.FORECAST.LINEAR(
K29,
INDEX('DS2025'!$B$21:$B$35,MATCH(K29,'DS2025'!$A$21:$A$35,1)):
INDEX('DS2025'!$B$21:$B$35,MATCH(K29,'DS2025'!$A$21:$A$35,1)+1),
INDEX('DS2025'!$A$21:$A$35,MATCH(K29,'DS2025'!$A$21:$A$35,1)):
INDEX('DS2025'!$A$21:$A$35,MATCH(K29,'DS2025'!$A$21:$A$35,1)+1)),
IF($L$4=Database!$A$12,
_xlfn.FORECAST.LINEAR(
K29,
INDEX('DS2025'!$E$21:$E$35,MATCH(K29,'DS2025'!$D$21:$D$35,1)):
INDEX('DS2025'!$E$21:$E$35,MATCH(K29,'DS2025'!$D$21:$D$35,1)+1),
INDEX('DS2025'!$D$21:$D$35,MATCH(K29,'DS2025'!$D$21:$D$35,1)):
INDEX('DS2025'!$D$21:$D$35,MATCH(K29,'DS2025'!$D$21:$D$35,1)+1)),
IF($L$4=Database!$A$13,
_xlfn.FORECAST.LINEAR(
K29,
INDEX('DS2025'!$H$21:$H$35,MATCH(K29,'DS2025'!$G$21:$G$35,1)):
INDEX('DS2025'!$H$21:$H$35,MATCH(K29,'DS2025'!$G$21:$G$35,1)+1),
INDEX('DS2025'!$G$21:$G$35,MATCH(K29,'DS2025'!$G$21:$G$35,1)):
INDEX('DS2025'!$G$21:$G$35,MATCH(K29,'DS2025'!$G$21:$G$35,1)+1)),
IF($L$4=Database!$A$14,
_xlfn.FORECAST.LINEAR(
K29,
INDEX('DS2025'!$K$21:$K$35,MATCH(K29,'DS2025'!$J$21:$J$35,1)):
INDEX('DS2025'!$K$21:$K$35,MATCH(K29,'DS2025'!$J$21:$J$35,1)+1),
INDEX('DS2025'!$J$21:$J$35,MATCH(K29,'DS2025'!$J$21:$J$35,1)):
INDEX('DS2025'!$J$21:$J$35,MATCH(K29,'DS2025'!$J$21:$J$35,1)+1)),
IF($L$4=Database!$A$15,
_xlfn.FORECAST.LINEAR(
K29,
INDEX('DS2025'!$N$21:$N$35,MATCH(K29,'DS2025'!$M$21:$M$35,1)):
INDEX('DS2025'!$N$21:$N$35,MATCH(K29,'DS2025'!$M$21:$M$35,1)+1),
INDEX('DS2025'!$M$21:$M$35,MATCH(K29,'DS2025'!$M$21:$M$35,1)):
INDEX('DS2025'!$M$21:$M$35,MATCH(K29,'DS2025'!$M$21:$M$35,1)+1)),
IF($L$4=Database!$A$16,
_xlfn.FORECAST.LINEAR(
K29,
INDEX('DS2025'!$Q$21:$Q$35,MATCH(K29,'DS2025'!$P$21:$P$35,1)):
INDEX('DS2025'!$Q$21:$Q$35,MATCH(K29,'DS2025'!$P$21:$P$35,1)+1),
INDEX('DS2025'!$P$21:$P$35,MATCH(K29,'DS2025'!$P$21:$P$35,1)):
INDEX('DS2025'!$P$21:$P$35,MATCH(K29,'DS2025'!$P$21:$P$35,1)+1)),
IF($L$4=Database!$A$17,
_xlfn.FORECAST.LINEAR(
K29,
INDEX('DS2025'!$T$21:$T$35,MATCH(K29,'DS2025'!$S$21:$S$35,1)):
INDEX('DS2025'!$T$21:$T$35,MATCH(K29,'DS2025'!$S$21:$S$35,1)+1),
INDEX('DS2025'!$S$21:$S$35,MATCH(K29,'DS2025'!$S$21:$S$35,1)):
INDEX('DS2025'!$S$21:$S$35,MATCH(K29,'DS2025'!$S$21:$S$35,1)+1)),
IF($L$4=Database!$A$18,
_xlfn.FORECAST.LINEAR(
K29,
INDEX('DS2025'!$W$21:$W$35,MATCH(K29,'DS2025'!$V$21:$V$35,1)):
INDEX('DS2025'!$W$21:$W$35,MATCH(K29,'DS2025'!$V$21:$V$35,1)+1),
INDEX('DS2025'!$V$21:$V$35,MATCH(K29,'DS2025'!$V$21:$V$35,1)):
INDEX('DS2025'!$V$21:$V$35,MATCH(K29,'DS2025'!$V$21:$V$35,1)+1)),
IF($L$4=Database!$A$19,
_xlfn.FORECAST.LINEAR(
K29,
INDEX('DS2025'!$Z$21:$Z$35,MATCH(K29,'DS2025'!$Y$21:$Y$35,1)):
INDEX('DS2025'!$Z$21:$Z$35,MATCH(K29,'DS2025'!$Y$21:$Y$35,1)+1),
INDEX('DS2025'!$Y$21:$Y$35,MATCH(K29,'DS2025'!$Y$21:$Y$35,1)):
INDEX('DS2025'!$Y$21:$Y$35,MATCH(K29,'DS2025'!$Y$21:$Y$35,1)+1)),
IF($L$4=Database!$A$20,
_xlfn.FORECAST.LINEAR(
K29,
INDEX('DS2025'!$AC$21:$AC$35,MATCH(K29,'DS2025'!$AB$21:$AB$35,1)):
INDEX('DS2025'!$AC$21:$AC$35,MATCH(K29,'DS2025'!$AB$21:$AB$35,1)+1),
INDEX('DS2025'!$AB$21:$AB$35,MATCH(K29,'DS2025'!$AB$21:$AB$35,1)):
INDEX('DS2025'!$AB$21:$AB$35,MATCH(K29,'DS2025'!$AB$21:$AB$35,1)+1))
)))))))))))))))))))</f>
        <v>-0.36138236352729453</v>
      </c>
      <c r="M29" s="98">
        <f t="shared" si="3"/>
        <v>119.8556176364727</v>
      </c>
      <c r="N29" s="369">
        <f>'Data 110 C'!F30</f>
        <v>118.08799999999999</v>
      </c>
      <c r="O29" s="98">
        <f>IF($O$4=Database!$A$2,
_xlfn.FORECAST.LINEAR(N29,
INDEX('DS2025'!$B$5:$B$15,MATCH(N29,'DS2025'!$A$5:$A$15,1)):
INDEX('DS2025'!$B$5:$B$15,MATCH(N29,'DS2025'!$A$5:$A$15,1)+1),
INDEX('DS2025'!$A$5:$A$15,MATCH(N29,'DS2025'!$A$5:$A$15,1)):
INDEX('DS2025'!$A$5:$A$15,MATCH(N29,'DS2025'!$A$5:$A$15,1)+1)),
IF($O$4=Database!$A$3,
_xlfn.FORECAST.LINEAR(N29,
INDEX('DS2025'!$E$5:$E$15,MATCH(N29,'DS2025'!$D$5:$D$15,1)):
INDEX('DS2025'!$E$5:$E$15,MATCH(N29,'DS2025'!$D$5:$D$15,1)+1),
INDEX('DS2025'!$D$5:$D$15,MATCH(N29,'DS2025'!$D$5:$D$15,1)):
INDEX('DS2025'!$D$5:$D$15,MATCH(N29,'DS2025'!$D$5:$D$15,1)+1)),
IF($O$4=Database!$A$4,
_xlfn.FORECAST.LINEAR(N29,
INDEX('DS2025'!$H$5:$H$15,MATCH(N29,'DS2025'!$G$5:$G$15,1)):
INDEX('DS2025'!$H$5:$H$15,MATCH(N29,'DS2025'!$G$5:$G$15,1)+1),
INDEX('DS2025'!$G$5:$G$15,MATCH(N29,'DS2025'!$G$5:$G$15,1)):
INDEX('DS2025'!$G$5:$G$15,MATCH(N29,'DS2025'!$G$5:$G$15,1)+1)),
IF($O$4=Database!$A$5,
_xlfn.FORECAST.LINEAR(N29,
INDEX('DS2025'!$K$5:$K$15,MATCH(N29,'DS2025'!$J$5:$J$15,1)):
INDEX('DS2025'!$K$5:$K$15,MATCH(N29,'DS2025'!$J$5:$J$15,1)+1),
INDEX('DS2025'!$J$5:$J$15,MATCH(N29,'DS2025'!$J$5:$J$15,1)):
INDEX('DS2025'!$J$5:$J$15,MATCH(N29,'DS2025'!$J$5:$J$15,1)+1)),
IF($O$4=Database!$A$6,
_xlfn.FORECAST.LINEAR(N29,
INDEX('DS2025'!$N$5:$N$15,MATCH(N29,'DS2025'!$M$5:$M$15,1)):
INDEX('DS2025'!$N$5:$N$15,MATCH(N29,'DS2025'!$M$5:$M$15,1)+1),
INDEX('DS2025'!$M$5:$M$15,MATCH(N29,'DS2025'!$M$5:$M$15,1)):
INDEX('DS2025'!$M$5:$M$15,MATCH(N29,'DS2025'!$M$5:$M$15,1)+1)),
IF($O$4=Database!$A$7,
_xlfn.FORECAST.LINEAR(N29,
INDEX('DS2025'!$Q$5:$Q$15,MATCH(N29,'DS2025'!$P$5:$P$15,1)):
INDEX('DS2025'!$Q$5:$Q$15,MATCH(N29,'DS2025'!$P$5:$P$15,1)+1),
INDEX('DS2025'!$P$5:$P$15,MATCH(N29,'DS2025'!$P$5:$P$15,1)):
INDEX('DS2025'!$P$5:$P$15,MATCH(N29,'DS2025'!$P$5:$P$15,1)+1)),
IF($O$4=Database!$A$8,
_xlfn.FORECAST.LINEAR(N29,
INDEX('DS2025'!$T$5:$T$15,MATCH(N29,'DS2025'!$S$5:$S$15,1)):
INDEX('DS2025'!$T$5:$T$15,MATCH(N29,'DS2025'!$S$5:$S$15,1)+1),
INDEX('DS2025'!$S$5:$S$15,MATCH(N29,'DS2025'!$S$5:$S$15,1)):
INDEX('DS2025'!$S$5:$S$15,MATCH(N29,'DS2025'!$S$5:$S$15,1)+1)),
IF($O$4=Database!$A$9,
_xlfn.FORECAST.LINEAR(N29,
INDEX('DS2025'!$W$5:$W$15,MATCH(N29,'DS2025'!$V$5:$V$15,1)):
INDEX('DS2025'!$W$5:$W$15,MATCH(N29,'DS2025'!$V$5:$V$15,1)+1),
INDEX('DS2025'!$V$5:$V$15,MATCH(N29,'DS2025'!$V$5:$V$15,1)):
INDEX('DS2025'!$V$5:$V$15,MATCH(N29,'DS2025'!$V$5:$V$15,1)+1)),
IF($O$4=Database!$A$10,
_xlfn.FORECAST.LINEAR(N29,
INDEX('DS2025'!$Z$5:$Z$15,MATCH(N29,'DS2025'!$Y$5:$Y$15,1)):
INDEX('DS2025'!$Z$5:$Z$15,MATCH(N29,'DS2025'!$Y$5:$Y$15,1)+1),
INDEX('DS2025'!$Y$5:$Y$15,MATCH(N29,'DS2025'!$Y$5:$Y$15,1)):
INDEX('DS2025'!$Y$5:$Y$15,MATCH(N29,'DS2025'!$Y$5:$Y$15,1)+1)),
IF($O$4=Database!$A$11,
_xlfn.FORECAST.LINEAR(
N29,
INDEX('DS2025'!$B$21:$B$35,MATCH(N29,'DS2025'!$A$21:$A$35,1)):
INDEX('DS2025'!$B$21:$B$35,MATCH(N29,'DS2025'!$A$21:$A$35,1)+1),
INDEX('DS2025'!$A$21:$A$35,MATCH(N29,'DS2025'!$A$21:$A$35,1)):
INDEX('DS2025'!$A$21:$A$35,MATCH(N29,'DS2025'!$A$21:$A$35,1)+1)),
IF($O$4=Database!$A$12,
_xlfn.FORECAST.LINEAR(
N29,
INDEX('DS2025'!$E$21:$E$35,MATCH(N29,'DS2025'!$D$21:$D$35,1)):
INDEX('DS2025'!$E$21:$E$35,MATCH(N29,'DS2025'!$D$21:$D$35,1)+1),
INDEX('DS2025'!$D$21:$D$35,MATCH(N29,'DS2025'!$D$21:$D$35,1)):
INDEX('DS2025'!$D$21:$D$35,MATCH(N29,'DS2025'!$D$21:$D$35,1)+1)),
IF($O$4=Database!$A$13,
_xlfn.FORECAST.LINEAR(
N29,
INDEX('DS2025'!$H$21:$H$35,MATCH(N29,'DS2025'!$G$21:$G$35,1)):
INDEX('DS2025'!$H$21:$H$35,MATCH(N29,'DS2025'!$G$21:$G$35,1)+1),
INDEX('DS2025'!$G$21:$G$35,MATCH(N29,'DS2025'!$G$21:$G$35,1)):
INDEX('DS2025'!$G$21:$G$35,MATCH(N29,'DS2025'!$G$21:$G$35,1)+1)),
IF($O$4=Database!$A$14,
_xlfn.FORECAST.LINEAR(
N29,
INDEX('DS2025'!$K$21:$K$35,MATCH(N29,'DS2025'!$J$21:$J$35,1)):
INDEX('DS2025'!$K$21:$K$35,MATCH(N29,'DS2025'!$J$21:$J$35,1)+1),
INDEX('DS2025'!$J$21:$J$35,MATCH(N29,'DS2025'!$J$21:$J$35,1)):
INDEX('DS2025'!$J$21:$J$35,MATCH(N29,'DS2025'!$J$21:$J$35,1)+1)),
IF($O$4=Database!$A$15,
_xlfn.FORECAST.LINEAR(
N29,
INDEX('DS2025'!$N$21:$N$35,MATCH(N29,'DS2025'!$M$21:$M$35,1)):
INDEX('DS2025'!$N$21:$N$35,MATCH(N29,'DS2025'!$M$21:$M$35,1)+1),
INDEX('DS2025'!$M$21:$M$35,MATCH(N29,'DS2025'!$M$21:$M$35,1)):
INDEX('DS2025'!$M$21:$M$35,MATCH(N29,'DS2025'!$M$21:$M$35,1)+1)),
IF($O$4=Database!$A$16,
_xlfn.FORECAST.LINEAR(
N29,
INDEX('DS2025'!$Q$21:$Q$35,MATCH(N29,'DS2025'!$P$21:$P$35,1)):
INDEX('DS2025'!$Q$21:$Q$35,MATCH(N29,'DS2025'!$P$21:$P$35,1)+1),
INDEX('DS2025'!$P$21:$P$35,MATCH(N29,'DS2025'!$P$21:$P$35,1)):
INDEX('DS2025'!$P$21:$P$35,MATCH(N29,'DS2025'!$P$21:$P$35,1)+1)),
IF($O$4=Database!$A$17,
_xlfn.FORECAST.LINEAR(
N29,
INDEX('DS2025'!$T$21:$T$35,MATCH(N29,'DS2025'!$S$21:$S$35,1)):
INDEX('DS2025'!$T$21:$T$35,MATCH(N29,'DS2025'!$S$21:$S$35,1)+1),
INDEX('DS2025'!$S$21:$S$35,MATCH(N29,'DS2025'!$S$21:$S$35,1)):
INDEX('DS2025'!$S$21:$S$35,MATCH(N29,'DS2025'!$S$21:$S$35,1)+1)),
IF($O$4=Database!$A$18,
_xlfn.FORECAST.LINEAR(
N29,
INDEX('DS2025'!$W$21:$W$35,MATCH(N29,'DS2025'!$V$21:$V$35,1)):
INDEX('DS2025'!$W$21:$W$35,MATCH(N29,'DS2025'!$V$21:$V$35,1)+1),
INDEX('DS2025'!$V$21:$V$35,MATCH(N29,'DS2025'!$V$21:$V$35,1)):
INDEX('DS2025'!$V$21:$V$35,MATCH(N29,'DS2025'!$V$21:$V$35,1)+1)),
IF($O$4=Database!$A$19,
_xlfn.FORECAST.LINEAR(
N29,
INDEX('DS2025'!$Z$21:$Z$35,MATCH(N29,'DS2025'!$Y$21:$Y$35,1)):
INDEX('DS2025'!$Z$21:$Z$35,MATCH(N29,'DS2025'!$Y$21:$Y$35,1)+1),
INDEX('DS2025'!$Y$21:$Y$35,MATCH(N29,'DS2025'!$Y$21:$Y$35,1)):
INDEX('DS2025'!$Y$21:$Y$35,MATCH(N29,'DS2025'!$Y$21:$Y$35,1)+1)),
IF($O$4=Database!$A$20,
_xlfn.FORECAST.LINEAR(
N29,
INDEX('DS2025'!$AC$21:$AC$35,MATCH(N29,'DS2025'!$AB$21:$AB$35,1)):
INDEX('DS2025'!$AC$21:$AC$35,MATCH(N29,'DS2025'!$AB$21:$AB$35,1)+1),
INDEX('DS2025'!$AB$21:$AB$35,MATCH(N29,'DS2025'!$AB$21:$AB$35,1)):
INDEX('DS2025'!$AB$21:$AB$35,MATCH(N29,'DS2025'!$AB$21:$AB$35,1)+1))
)))))))))))))))))))</f>
        <v>-0.36112693461307738</v>
      </c>
      <c r="P29" s="371">
        <f t="shared" si="4"/>
        <v>117.72687306538691</v>
      </c>
      <c r="Q29" s="369">
        <f>'Data 110 C'!G30</f>
        <v>119.854</v>
      </c>
      <c r="R29" s="98">
        <f>IF($R$4=Database!$A$2,
_xlfn.FORECAST.LINEAR(Q29,
INDEX('DS2025'!$B$5:$B$15,MATCH(Q29,'DS2025'!$A$5:$A$15,1)):
INDEX('DS2025'!$B$5:$B$15,MATCH(Q29,'DS2025'!$A$5:$A$15,1)+1),
INDEX('DS2025'!$A$5:$A$15,MATCH(Q29,'DS2025'!$A$5:$A$15,1)):
INDEX('DS2025'!$A$5:$A$15,MATCH(Q29,'DS2025'!$A$5:$A$15,1)+1)),
IF($R$4=Database!$A$3,
_xlfn.FORECAST.LINEAR(Q29,
INDEX('DS2025'!$E$5:$E$15,MATCH(Q29,'DS2025'!$D$5:$D$15,1)):
INDEX('DS2025'!$E$5:$E$15,MATCH(Q29,'DS2025'!$D$5:$D$15,1)+1),
INDEX('DS2025'!$D$5:$D$15,MATCH(Q29,'DS2025'!$D$5:$D$15,1)):
INDEX('DS2025'!$D$5:$D$15,MATCH(Q29,'DS2025'!$D$5:$D$15,1)+1)),
IF($R$4=Database!$A$4,
_xlfn.FORECAST.LINEAR(Q29,
INDEX('DS2025'!$H$5:$H$15,MATCH(Q29,'DS2025'!$G$5:$G$15,1)):
INDEX('DS2025'!$H$5:$H$15,MATCH(Q29,'DS2025'!$G$5:$G$15,1)+1),
INDEX('DS2025'!$G$5:$G$15,MATCH(Q29,'DS2025'!$G$5:$G$15,1)):
INDEX('DS2025'!$G$5:$G$15,MATCH(Q29,'DS2025'!$G$5:$G$15,1)+1)),
IF($R$4=Database!$A$5,
_xlfn.FORECAST.LINEAR(Q29,
INDEX('DS2025'!$K$5:$K$15,MATCH(Q29,'DS2025'!$J$5:$J$15,1)):
INDEX('DS2025'!$K$5:$K$15,MATCH(Q29,'DS2025'!$J$5:$J$15,1)+1),
INDEX('DS2025'!$J$5:$J$15,MATCH(Q29,'DS2025'!$J$5:$J$15,1)):
INDEX('DS2025'!$J$5:$J$15,MATCH(Q29,'DS2025'!$J$5:$J$15,1)+1)),
IF($R$4=Database!$A$6,
_xlfn.FORECAST.LINEAR(Q29,
INDEX('DS2025'!$N$5:$N$15,MATCH(Q29,'DS2025'!$M$5:$M$15,1)):
INDEX('DS2025'!$N$5:$N$15,MATCH(Q29,'DS2025'!$M$5:$M$15,1)+1),
INDEX('DS2025'!$M$5:$M$15,MATCH(Q29,'DS2025'!$M$5:$M$15,1)):
INDEX('DS2025'!$M$5:$M$15,MATCH(Q29,'DS2025'!$M$5:$M$15,1)+1)),
IF($R$4=Database!$A$7,
_xlfn.FORECAST.LINEAR(Q29,
INDEX('DS2025'!$Q$5:$Q$15,MATCH(Q29,'DS2025'!$P$5:$P$15,1)):
INDEX('DS2025'!$Q$5:$Q$15,MATCH(Q29,'DS2025'!$P$5:$P$15,1)+1),
INDEX('DS2025'!$P$5:$P$15,MATCH(Q29,'DS2025'!$P$5:$P$15,1)):
INDEX('DS2025'!$P$5:$P$15,MATCH(Q29,'DS2025'!$P$5:$P$15,1)+1)),
IF($R$4=Database!$A$8,
_xlfn.FORECAST.LINEAR(Q29,
INDEX('DS2025'!$T$5:$T$15,MATCH(Q29,'DS2025'!$S$5:$S$15,1)):
INDEX('DS2025'!$T$5:$T$15,MATCH(Q29,'DS2025'!$S$5:$S$15,1)+1),
INDEX('DS2025'!$S$5:$S$15,MATCH(Q29,'DS2025'!$S$5:$S$15,1)):
INDEX('DS2025'!$S$5:$S$15,MATCH(Q29,'DS2025'!$S$5:$S$15,1)+1)),
IF($R$4=Database!$A$9,
_xlfn.FORECAST.LINEAR(Q29,
INDEX('DS2025'!$W$5:$W$15,MATCH(Q29,'DS2025'!$V$5:$V$15,1)):
INDEX('DS2025'!$W$5:$W$15,MATCH(Q29,'DS2025'!$V$5:$V$15,1)+1),
INDEX('DS2025'!$V$5:$V$15,MATCH(Q29,'DS2025'!$V$5:$V$15,1)):
INDEX('DS2025'!$V$5:$V$15,MATCH(Q29,'DS2025'!$V$5:$V$15,1)+1)),
IF($R$4=Database!$A$10,
_xlfn.FORECAST.LINEAR(Q29,
INDEX('DS2025'!$Z$5:$Z$15,MATCH(Q29,'DS2025'!$Y$5:$Y$15,1)):
INDEX('DS2025'!$Z$5:$Z$15,MATCH(Q29,'DS2025'!$Y$5:$Y$15,1)+1),
INDEX('DS2025'!$Y$5:$Y$15,MATCH(Q29,'DS2025'!$Y$5:$Y$15,1)):
INDEX('DS2025'!$Y$5:$Y$15,MATCH(Q29,'DS2025'!$Y$5:$Y$15,1)+1)),
IF($R$4=Database!$A$11,
_xlfn.FORECAST.LINEAR(
Q29,
INDEX('DS2025'!$B$21:$B$35,MATCH(Q29,'DS2025'!$A$21:$A$35,1)):
INDEX('DS2025'!$B$21:$B$35,MATCH(Q29,'DS2025'!$A$21:$A$35,1)+1),
INDEX('DS2025'!$A$21:$A$35,MATCH(Q29,'DS2025'!$A$21:$A$35,1)):
INDEX('DS2025'!$A$21:$A$35,MATCH(Q29,'DS2025'!$A$21:$A$35,1)+1)),
IF($R$4=Database!$A$12,
_xlfn.FORECAST.LINEAR(
Q29,
INDEX('DS2025'!$E$21:$E$35,MATCH(Q29,'DS2025'!$D$21:$D$35,1)):
INDEX('DS2025'!$E$21:$E$35,MATCH(Q29,'DS2025'!$D$21:$D$35,1)+1),
INDEX('DS2025'!$D$21:$D$35,MATCH(Q29,'DS2025'!$D$21:$D$35,1)):
INDEX('DS2025'!$D$21:$D$35,MATCH(Q29,'DS2025'!$D$21:$D$35,1)+1)),
IF($R$4=Database!$A$13,
_xlfn.FORECAST.LINEAR(
Q29,
INDEX('DS2025'!$H$21:$H$35,MATCH(Q29,'DS2025'!$G$21:$G$35,1)):
INDEX('DS2025'!$H$21:$H$35,MATCH(Q29,'DS2025'!$G$21:$G$35,1)+1),
INDEX('DS2025'!$G$21:$G$35,MATCH(Q29,'DS2025'!$G$21:$G$35,1)):
INDEX('DS2025'!$G$21:$G$35,MATCH(Q29,'DS2025'!$G$21:$G$35,1)+1)),
IF($R$4=Database!$A$14,
_xlfn.FORECAST.LINEAR(
Q29,
INDEX('DS2025'!$K$21:$K$35,MATCH(Q29,'DS2025'!$J$21:$J$35,1)):
INDEX('DS2025'!$K$21:$K$35,MATCH(Q29,'DS2025'!$J$21:$J$35,1)+1),
INDEX('DS2025'!$J$21:$J$35,MATCH(Q29,'DS2025'!$J$21:$J$35,1)):
INDEX('DS2025'!$J$21:$J$35,MATCH(Q29,'DS2025'!$J$21:$J$35,1)+1)),
IF($R$4=Database!$A$15,
_xlfn.FORECAST.LINEAR(
Q29,
INDEX('DS2025'!$N$21:$N$35,MATCH(Q29,'DS2025'!$M$21:$M$35,1)):
INDEX('DS2025'!$N$21:$N$35,MATCH(Q29,'DS2025'!$M$21:$M$35,1)+1),
INDEX('DS2025'!$M$21:$M$35,MATCH(Q29,'DS2025'!$M$21:$M$35,1)):
INDEX('DS2025'!$M$21:$M$35,MATCH(Q29,'DS2025'!$M$21:$M$35,1)+1)),
IF($R$4=Database!$A$16,
_xlfn.FORECAST.LINEAR(
Q29,
INDEX('DS2025'!$Q$21:$Q$35,MATCH(Q29,'DS2025'!$P$21:$P$35,1)):
INDEX('DS2025'!$Q$21:$Q$35,MATCH(Q29,'DS2025'!$P$21:$P$35,1)+1),
INDEX('DS2025'!$P$21:$P$35,MATCH(Q29,'DS2025'!$P$21:$P$35,1)):
INDEX('DS2025'!$P$21:$P$35,MATCH(Q29,'DS2025'!$P$21:$P$35,1)+1)),
IF($R$4=Database!$A$17,
_xlfn.FORECAST.LINEAR(
Q29,
INDEX('DS2025'!$T$21:$T$35,MATCH(Q29,'DS2025'!$S$21:$S$35,1)):
INDEX('DS2025'!$T$21:$T$35,MATCH(Q29,'DS2025'!$S$21:$S$35,1)+1),
INDEX('DS2025'!$S$21:$S$35,MATCH(Q29,'DS2025'!$S$21:$S$35,1)):
INDEX('DS2025'!$S$21:$S$35,MATCH(Q29,'DS2025'!$S$21:$S$35,1)+1)),
IF($R$4=Database!$A$18,
_xlfn.FORECAST.LINEAR(
Q29,
INDEX('DS2025'!$W$21:$W$35,MATCH(Q29,'DS2025'!$V$21:$V$35,1)):
INDEX('DS2025'!$W$21:$W$35,MATCH(Q29,'DS2025'!$V$21:$V$35,1)+1),
INDEX('DS2025'!$V$21:$V$35,MATCH(Q29,'DS2025'!$V$21:$V$35,1)):
INDEX('DS2025'!$V$21:$V$35,MATCH(Q29,'DS2025'!$V$21:$V$35,1)+1)),
IF($R$4=Database!$A$19,
_xlfn.FORECAST.LINEAR(
Q29,
INDEX('DS2025'!$Z$21:$Z$35,MATCH(Q29,'DS2025'!$Y$21:$Y$35,1)):
INDEX('DS2025'!$Z$21:$Z$35,MATCH(Q29,'DS2025'!$Y$21:$Y$35,1)+1),
INDEX('DS2025'!$Y$21:$Y$35,MATCH(Q29,'DS2025'!$Y$21:$Y$35,1)):
INDEX('DS2025'!$Y$21:$Y$35,MATCH(Q29,'DS2025'!$Y$21:$Y$35,1)+1)),
IF($R$4=Database!$A$20,
_xlfn.FORECAST.LINEAR(
Q29,
INDEX('DS2025'!$AC$21:$AC$35,MATCH(Q29,'DS2025'!$AB$21:$AB$35,1)):
INDEX('DS2025'!$AC$21:$AC$35,MATCH(Q29,'DS2025'!$AB$21:$AB$35,1)+1),
INDEX('DS2025'!$AB$21:$AB$35,MATCH(Q29,'DS2025'!$AB$21:$AB$35,1)):
INDEX('DS2025'!$AB$21:$AB$35,MATCH(Q29,'DS2025'!$AB$21:$AB$35,1)+1))
)))))))))))))))))))</f>
        <v>-0.36133881223755249</v>
      </c>
      <c r="S29" s="370">
        <f t="shared" si="5"/>
        <v>119.49266118776245</v>
      </c>
      <c r="T29" s="369">
        <f>'Data 110 C'!H30</f>
        <v>117.40900000000001</v>
      </c>
      <c r="U29" s="98">
        <f>IF($U$4=Database!$A$2,
_xlfn.FORECAST.LINEAR(T29,
INDEX('DS2025'!$B$5:$B$15,MATCH(T29,'DS2025'!$A$5:$A$15,1)):
INDEX('DS2025'!$B$5:$B$15,MATCH(T29,'DS2025'!$A$5:$A$15,1)+1),
INDEX('DS2025'!$A$5:$A$15,MATCH(T29,'DS2025'!$A$5:$A$15,1)):
INDEX('DS2025'!$A$5:$A$15,MATCH(T29,'DS2025'!$A$5:$A$15,1)+1)),
IF($U$4=Database!$A$3,
_xlfn.FORECAST.LINEAR(T29,
INDEX('DS2025'!$E$5:$E$15,MATCH(T29,'DS2025'!$D$5:$D$15,1)):
INDEX('DS2025'!$E$5:$E$15,MATCH(T29,'DS2025'!$D$5:$D$15,1)+1),
INDEX('DS2025'!$D$5:$D$15,MATCH(T29,'DS2025'!$D$5:$D$15,1)):
INDEX('DS2025'!$D$5:$D$15,MATCH(T29,'DS2025'!$D$5:$D$15,1)+1)),
IF($U$4=Database!$A$4,
_xlfn.FORECAST.LINEAR(T29,
INDEX('DS2025'!$H$5:$H$15,MATCH(T29,'DS2025'!$G$5:$G$15,1)):
INDEX('DS2025'!$H$5:$H$15,MATCH(T29,'DS2025'!$G$5:$G$15,1)+1),
INDEX('DS2025'!$G$5:$G$15,MATCH(T29,'DS2025'!$G$5:$G$15,1)):
INDEX('DS2025'!$G$5:$G$15,MATCH(T29,'DS2025'!$G$5:$G$15,1)+1)),
IF($U$4=Database!$A$5,
_xlfn.FORECAST.LINEAR(T29,
INDEX('DS2025'!$K$5:$K$15,MATCH(T29,'DS2025'!$J$5:$J$15,1)):
INDEX('DS2025'!$K$5:$K$15,MATCH(T29,'DS2025'!$J$5:$J$15,1)+1),
INDEX('DS2025'!$J$5:$J$15,MATCH(T29,'DS2025'!$J$5:$J$15,1)):
INDEX('DS2025'!$J$5:$J$15,MATCH(T29,'DS2025'!$J$5:$J$15,1)+1)),
IF($U$4=Database!$A$6,
_xlfn.FORECAST.LINEAR(T29,
INDEX('DS2025'!$N$5:$N$15,MATCH(T29,'DS2025'!$M$5:$M$15,1)):
INDEX('DS2025'!$N$5:$N$15,MATCH(T29,'DS2025'!$M$5:$M$15,1)+1),
INDEX('DS2025'!$M$5:$M$15,MATCH(T29,'DS2025'!$M$5:$M$15,1)):
INDEX('DS2025'!$M$5:$M$15,MATCH(T29,'DS2025'!$M$5:$M$15,1)+1)),
IF($U$4=Database!$A$7,
_xlfn.FORECAST.LINEAR(T29,
INDEX('DS2025'!$Q$5:$Q$15,MATCH(T29,'DS2025'!$P$5:$P$15,1)):
INDEX('DS2025'!$Q$5:$Q$15,MATCH(T29,'DS2025'!$P$5:$P$15,1)+1),
INDEX('DS2025'!$P$5:$P$15,MATCH(T29,'DS2025'!$P$5:$P$15,1)):
INDEX('DS2025'!$P$5:$P$15,MATCH(T29,'DS2025'!$P$5:$P$15,1)+1)),
IF($U$4=Database!$A$8,
_xlfn.FORECAST.LINEAR(T29,
INDEX('DS2025'!$T$5:$T$15,MATCH(T29,'DS2025'!$S$5:$S$15,1)):
INDEX('DS2025'!$T$5:$T$15,MATCH(T29,'DS2025'!$S$5:$S$15,1)+1),
INDEX('DS2025'!$S$5:$S$15,MATCH(T29,'DS2025'!$S$5:$S$15,1)):
INDEX('DS2025'!$S$5:$S$15,MATCH(T29,'DS2025'!$S$5:$S$15,1)+1)),
IF($U$4=Database!$A$9,
_xlfn.FORECAST.LINEAR(T29,
INDEX('DS2025'!$W$5:$W$15,MATCH(T29,'DS2025'!$V$5:$V$15,1)):
INDEX('DS2025'!$W$5:$W$15,MATCH(T29,'DS2025'!$V$5:$V$15,1)+1),
INDEX('DS2025'!$V$5:$V$15,MATCH(T29,'DS2025'!$V$5:$V$15,1)):
INDEX('DS2025'!$V$5:$V$15,MATCH(T29,'DS2025'!$V$5:$V$15,1)+1)),
IF($U$4=Database!$A$10,
_xlfn.FORECAST.LINEAR(T29,
INDEX('DS2025'!$Z$5:$Z$15,MATCH(T29,'DS2025'!$Y$5:$Y$15,1)):
INDEX('DS2025'!$Z$5:$Z$15,MATCH(T29,'DS2025'!$Y$5:$Y$15,1)+1),
INDEX('DS2025'!$Y$5:$Y$15,MATCH(T29,'DS2025'!$Y$5:$Y$15,1)):
INDEX('DS2025'!$Y$5:$Y$15,MATCH(T29,'DS2025'!$Y$5:$Y$15,1)+1)),
IF($U$4=Database!$A$11,
_xlfn.FORECAST.LINEAR(
T29,
INDEX('DS2025'!$B$21:$B$35,MATCH(T29,'DS2025'!$A$21:$A$35,1)):
INDEX('DS2025'!$B$21:$B$35,MATCH(T29,'DS2025'!$A$21:$A$35,1)+1),
INDEX('DS2025'!$A$21:$A$35,MATCH(T29,'DS2025'!$A$21:$A$35,1)):
INDEX('DS2025'!$A$21:$A$35,MATCH(T29,'DS2025'!$A$21:$A$35,1)+1)),
IF($U$4=Database!$A$12,
_xlfn.FORECAST.LINEAR(
T29,
INDEX('DS2025'!$E$21:$E$35,MATCH(T29,'DS2025'!$D$21:$D$35,1)):
INDEX('DS2025'!$E$21:$E$35,MATCH(T29,'DS2025'!$D$21:$D$35,1)+1),
INDEX('DS2025'!$D$21:$D$35,MATCH(T29,'DS2025'!$D$21:$D$35,1)):
INDEX('DS2025'!$D$21:$D$35,MATCH(T29,'DS2025'!$D$21:$D$35,1)+1)),
IF($U$4=Database!$A$13,
_xlfn.FORECAST.LINEAR(
T29,
INDEX('DS2025'!$H$21:$H$35,MATCH(T29,'DS2025'!$G$21:$G$35,1)):
INDEX('DS2025'!$H$21:$H$35,MATCH(T29,'DS2025'!$G$21:$G$35,1)+1),
INDEX('DS2025'!$G$21:$G$35,MATCH(T29,'DS2025'!$G$21:$G$35,1)):
INDEX('DS2025'!$G$21:$G$35,MATCH(T29,'DS2025'!$G$21:$G$35,1)+1)),
IF($U$4=Database!$A$14,
_xlfn.FORECAST.LINEAR(
T29,
INDEX('DS2025'!$K$21:$K$35,MATCH(T29,'DS2025'!$J$21:$J$35,1)):
INDEX('DS2025'!$K$21:$K$35,MATCH(T29,'DS2025'!$J$21:$J$35,1)+1),
INDEX('DS2025'!$J$21:$J$35,MATCH(T29,'DS2025'!$J$21:$J$35,1)):
INDEX('DS2025'!$J$21:$J$35,MATCH(T29,'DS2025'!$J$21:$J$35,1)+1)),
IF($U$4=Database!$A$15,
_xlfn.FORECAST.LINEAR(
T29,
INDEX('DS2025'!$N$21:$N$35,MATCH(T29,'DS2025'!$M$21:$M$35,1)):
INDEX('DS2025'!$N$21:$N$35,MATCH(T29,'DS2025'!$M$21:$M$35,1)+1),
INDEX('DS2025'!$M$21:$M$35,MATCH(T29,'DS2025'!$M$21:$M$35,1)):
INDEX('DS2025'!$M$21:$M$35,MATCH(T29,'DS2025'!$M$21:$M$35,1)+1)),
IF($U$4=Database!$A$16,
_xlfn.FORECAST.LINEAR(
T29,
INDEX('DS2025'!$Q$21:$Q$35,MATCH(T29,'DS2025'!$P$21:$P$35,1)):
INDEX('DS2025'!$Q$21:$Q$35,MATCH(T29,'DS2025'!$P$21:$P$35,1)+1),
INDEX('DS2025'!$P$21:$P$35,MATCH(T29,'DS2025'!$P$21:$P$35,1)):
INDEX('DS2025'!$P$21:$P$35,MATCH(T29,'DS2025'!$P$21:$P$35,1)+1)),
IF($U$4=Database!$A$17,
_xlfn.FORECAST.LINEAR(
T29,
INDEX('DS2025'!$T$21:$T$35,MATCH(T29,'DS2025'!$S$21:$S$35,1)):
INDEX('DS2025'!$T$21:$T$35,MATCH(T29,'DS2025'!$S$21:$S$35,1)+1),
INDEX('DS2025'!$S$21:$S$35,MATCH(T29,'DS2025'!$S$21:$S$35,1)):
INDEX('DS2025'!$S$21:$S$35,MATCH(T29,'DS2025'!$S$21:$S$35,1)+1)),
IF($U$4=Database!$A$18,
_xlfn.FORECAST.LINEAR(
T29,
INDEX('DS2025'!$W$21:$W$35,MATCH(T29,'DS2025'!$V$21:$V$35,1)):
INDEX('DS2025'!$W$21:$W$35,MATCH(T29,'DS2025'!$V$21:$V$35,1)+1),
INDEX('DS2025'!$V$21:$V$35,MATCH(T29,'DS2025'!$V$21:$V$35,1)):
INDEX('DS2025'!$V$21:$V$35,MATCH(T29,'DS2025'!$V$21:$V$35,1)+1)),
IF($U$4=Database!$A$19,
_xlfn.FORECAST.LINEAR(
T29,
INDEX('DS2025'!$Z$21:$Z$35,MATCH(T29,'DS2025'!$Y$21:$Y$35,1)):
INDEX('DS2025'!$Z$21:$Z$35,MATCH(T29,'DS2025'!$Y$21:$Y$35,1)+1),
INDEX('DS2025'!$Y$21:$Y$35,MATCH(T29,'DS2025'!$Y$21:$Y$35,1)):
INDEX('DS2025'!$Y$21:$Y$35,MATCH(T29,'DS2025'!$Y$21:$Y$35,1)+1)),
IF($U$4=Database!$A$20,
_xlfn.FORECAST.LINEAR(
T29,
INDEX('DS2025'!$AC$21:$AC$35,MATCH(T29,'DS2025'!$AB$21:$AB$35,1)):
INDEX('DS2025'!$AC$21:$AC$35,MATCH(T29,'DS2025'!$AB$21:$AB$35,1)+1),
INDEX('DS2025'!$AB$21:$AB$35,MATCH(T29,'DS2025'!$AB$21:$AB$35,1)):
INDEX('DS2025'!$AB$21:$AB$35,MATCH(T29,'DS2025'!$AB$21:$AB$35,1)+1))
)))))))))))))))))))</f>
        <v>-0.36104547090581879</v>
      </c>
      <c r="V29" s="370">
        <f t="shared" si="6"/>
        <v>117.04795452909418</v>
      </c>
      <c r="W29" s="369">
        <f>'Data 110 C'!I30</f>
        <v>118.53100000000001</v>
      </c>
      <c r="X29" s="98">
        <f>IF($X$4=Database!$A$2,
_xlfn.FORECAST.LINEAR(W29,
INDEX('DS2025'!$B$5:$B$15,MATCH(W29,'DS2025'!$A$5:$A$15,1)):
INDEX('DS2025'!$B$5:$B$15,MATCH(W29,'DS2025'!$A$5:$A$15,1)+1),
INDEX('DS2025'!$A$5:$A$15,MATCH(W29,'DS2025'!$A$5:$A$15,1)):
INDEX('DS2025'!$A$5:$A$15,MATCH(W29,'DS2025'!$A$5:$A$15,1)+1)),
IF($X$4=Database!$A$3,
_xlfn.FORECAST.LINEAR(W29,
INDEX('DS2025'!$E$5:$E$15,MATCH(W29,'DS2025'!$D$5:$D$15,1)):
INDEX('DS2025'!$E$5:$E$15,MATCH(W29,'DS2025'!$D$5:$D$15,1)+1),
INDEX('DS2025'!$D$5:$D$15,MATCH(W29,'DS2025'!$D$5:$D$15,1)):
INDEX('DS2025'!$D$5:$D$15,MATCH(W29,'DS2025'!$D$5:$D$15,1)+1)),
IF($X$4=Database!$A$4,
_xlfn.FORECAST.LINEAR(W29,
INDEX('DS2025'!$H$5:$H$15,MATCH(W29,'DS2025'!$G$5:$G$15,1)):
INDEX('DS2025'!$H$5:$H$15,MATCH(W29,'DS2025'!$G$5:$G$15,1)+1),
INDEX('DS2025'!$G$5:$G$15,MATCH(W29,'DS2025'!$G$5:$G$15,1)):
INDEX('DS2025'!$G$5:$G$15,MATCH(W29,'DS2025'!$G$5:$G$15,1)+1)),
IF($X$4=Database!$A$5,
_xlfn.FORECAST.LINEAR(W29,
INDEX('DS2025'!$K$5:$K$15,MATCH(W29,'DS2025'!$J$5:$J$15,1)):
INDEX('DS2025'!$K$5:$K$15,MATCH(W29,'DS2025'!$J$5:$J$15,1)+1),
INDEX('DS2025'!$J$5:$J$15,MATCH(W29,'DS2025'!$J$5:$J$15,1)):
INDEX('DS2025'!$J$5:$J$15,MATCH(W29,'DS2025'!$J$5:$J$15,1)+1)),
IF($X$4=Database!$A$6,
_xlfn.FORECAST.LINEAR(W29,
INDEX('DS2025'!$N$5:$N$15,MATCH(W29,'DS2025'!$M$5:$M$15,1)):
INDEX('DS2025'!$N$5:$N$15,MATCH(W29,'DS2025'!$M$5:$M$15,1)+1),
INDEX('DS2025'!$M$5:$M$15,MATCH(W29,'DS2025'!$M$5:$M$15,1)):
INDEX('DS2025'!$M$5:$M$15,MATCH(W29,'DS2025'!$M$5:$M$15,1)+1)),
IF($X$4=Database!$A$7,
_xlfn.FORECAST.LINEAR(W29,
INDEX('DS2025'!$Q$5:$Q$15,MATCH(W29,'DS2025'!$P$5:$P$15,1)):
INDEX('DS2025'!$Q$5:$Q$15,MATCH(W29,'DS2025'!$P$5:$P$15,1)+1),
INDEX('DS2025'!$P$5:$P$15,MATCH(W29,'DS2025'!$P$5:$P$15,1)):
INDEX('DS2025'!$P$5:$P$15,MATCH(W29,'DS2025'!$P$5:$P$15,1)+1)),
IF($X$4=Database!$A$8,
_xlfn.FORECAST.LINEAR(W29,
INDEX('DS2025'!$T$5:$T$15,MATCH(W29,'DS2025'!$S$5:$S$15,1)):
INDEX('DS2025'!$T$5:$T$15,MATCH(W29,'DS2025'!$S$5:$S$15,1)+1),
INDEX('DS2025'!$S$5:$S$15,MATCH(W29,'DS2025'!$S$5:$S$15,1)):
INDEX('DS2025'!$S$5:$S$15,MATCH(W29,'DS2025'!$S$5:$S$15,1)+1)),
IF($X$4=Database!$A$9,
_xlfn.FORECAST.LINEAR(W29,
INDEX('DS2025'!$W$5:$W$15,MATCH(W29,'DS2025'!$V$5:$V$15,1)):
INDEX('DS2025'!$W$5:$W$15,MATCH(W29,'DS2025'!$V$5:$V$15,1)+1),
INDEX('DS2025'!$V$5:$V$15,MATCH(W29,'DS2025'!$V$5:$V$15,1)):
INDEX('DS2025'!$V$5:$V$15,MATCH(W29,'DS2025'!$V$5:$V$15,1)+1)),
IF($X$4=Database!$A$10,
_xlfn.FORECAST.LINEAR(W29,
INDEX('DS2025'!$Z$5:$Z$15,MATCH(W29,'DS2025'!$Y$5:$Y$15,1)):
INDEX('DS2025'!$Z$5:$Z$15,MATCH(W29,'DS2025'!$Y$5:$Y$15,1)+1),
INDEX('DS2025'!$Y$5:$Y$15,MATCH(W29,'DS2025'!$Y$5:$Y$15,1)):
INDEX('DS2025'!$Y$5:$Y$15,MATCH(W29,'DS2025'!$Y$5:$Y$15,1)+1)),
IF($X$4=Database!$A$11,
_xlfn.FORECAST.LINEAR(
W29,
INDEX('DS2025'!$B$21:$B$35,MATCH(W29,'DS2025'!$A$21:$A$35,1)):
INDEX('DS2025'!$B$21:$B$35,MATCH(W29,'DS2025'!$A$21:$A$35,1)+1),
INDEX('DS2025'!$A$21:$A$35,MATCH(W29,'DS2025'!$A$21:$A$35,1)):
INDEX('DS2025'!$A$21:$A$35,MATCH(W29,'DS2025'!$A$21:$A$35,1)+1)),
IF($X$4=Database!$A$12,
_xlfn.FORECAST.LINEAR(
W29,
INDEX('DS2025'!$E$21:$E$35,MATCH(W29,'DS2025'!$D$21:$D$35,1)):
INDEX('DS2025'!$E$21:$E$35,MATCH(W29,'DS2025'!$D$21:$D$35,1)+1),
INDEX('DS2025'!$D$21:$D$35,MATCH(W29,'DS2025'!$D$21:$D$35,1)):
INDEX('DS2025'!$D$21:$D$35,MATCH(W29,'DS2025'!$D$21:$D$35,1)+1)),
IF($X$4=Database!$A$13,
_xlfn.FORECAST.LINEAR(
W29,
INDEX('DS2025'!$H$21:$H$35,MATCH(W29,'DS2025'!$G$21:$G$35,1)):
INDEX('DS2025'!$H$21:$H$35,MATCH(W29,'DS2025'!$G$21:$G$35,1)+1),
INDEX('DS2025'!$G$21:$G$35,MATCH(W29,'DS2025'!$G$21:$G$35,1)):
INDEX('DS2025'!$G$21:$G$35,MATCH(W29,'DS2025'!$G$21:$G$35,1)+1)),
IF($X$4=Database!$A$14,
_xlfn.FORECAST.LINEAR(
W29,
INDEX('DS2025'!$K$21:$K$35,MATCH(W29,'DS2025'!$J$21:$J$35,1)):
INDEX('DS2025'!$K$21:$K$35,MATCH(W29,'DS2025'!$J$21:$J$35,1)+1),
INDEX('DS2025'!$J$21:$J$35,MATCH(W29,'DS2025'!$J$21:$J$35,1)):
INDEX('DS2025'!$J$21:$J$35,MATCH(W29,'DS2025'!$J$21:$J$35,1)+1)),
IF($X$4=Database!$A$15,
_xlfn.FORECAST.LINEAR(
W29,
INDEX('DS2025'!$N$21:$N$35,MATCH(W29,'DS2025'!$M$21:$M$35,1)):
INDEX('DS2025'!$N$21:$N$35,MATCH(W29,'DS2025'!$M$21:$M$35,1)+1),
INDEX('DS2025'!$M$21:$M$35,MATCH(W29,'DS2025'!$M$21:$M$35,1)):
INDEX('DS2025'!$M$21:$M$35,MATCH(W29,'DS2025'!$M$21:$M$35,1)+1)),
IF($X$4=Database!$A$16,
_xlfn.FORECAST.LINEAR(
W29,
INDEX('DS2025'!$Q$21:$Q$35,MATCH(W29,'DS2025'!$P$21:$P$35,1)):
INDEX('DS2025'!$Q$21:$Q$35,MATCH(W29,'DS2025'!$P$21:$P$35,1)+1),
INDEX('DS2025'!$P$21:$P$35,MATCH(W29,'DS2025'!$P$21:$P$35,1)):
INDEX('DS2025'!$P$21:$P$35,MATCH(W29,'DS2025'!$P$21:$P$35,1)+1)),
IF($X$4=Database!$A$17,
_xlfn.FORECAST.LINEAR(
W29,
INDEX('DS2025'!$T$21:$T$35,MATCH(W29,'DS2025'!$S$21:$S$35,1)):
INDEX('DS2025'!$T$21:$T$35,MATCH(W29,'DS2025'!$S$21:$S$35,1)+1),
INDEX('DS2025'!$S$21:$S$35,MATCH(W29,'DS2025'!$S$21:$S$35,1)):
INDEX('DS2025'!$S$21:$S$35,MATCH(W29,'DS2025'!$S$21:$S$35,1)+1)),
IF($X$4=Database!$A$18,
_xlfn.FORECAST.LINEAR(
W29,
INDEX('DS2025'!$W$21:$W$35,MATCH(W29,'DS2025'!$V$21:$V$35,1)):
INDEX('DS2025'!$W$21:$W$35,MATCH(W29,'DS2025'!$V$21:$V$35,1)+1),
INDEX('DS2025'!$V$21:$V$35,MATCH(W29,'DS2025'!$V$21:$V$35,1)):
INDEX('DS2025'!$V$21:$V$35,MATCH(W29,'DS2025'!$V$21:$V$35,1)+1)),
IF($X$4=Database!$A$19,
_xlfn.FORECAST.LINEAR(
W29,
INDEX('DS2025'!$Z$21:$Z$35,MATCH(W29,'DS2025'!$Y$21:$Y$35,1)):
INDEX('DS2025'!$Z$21:$Z$35,MATCH(W29,'DS2025'!$Y$21:$Y$35,1)+1),
INDEX('DS2025'!$Y$21:$Y$35,MATCH(W29,'DS2025'!$Y$21:$Y$35,1)):
INDEX('DS2025'!$Y$21:$Y$35,MATCH(W29,'DS2025'!$Y$21:$Y$35,1)+1)),
IF($X$4=Database!$A$20,
_xlfn.FORECAST.LINEAR(
W29,
INDEX('DS2025'!$AC$21:$AC$35,MATCH(W29,'DS2025'!$AB$21:$AB$35,1)):
INDEX('DS2025'!$AC$21:$AC$35,MATCH(W29,'DS2025'!$AB$21:$AB$35,1)+1),
INDEX('DS2025'!$AB$21:$AB$35,MATCH(W29,'DS2025'!$AB$21:$AB$35,1)):
INDEX('DS2025'!$AB$21:$AB$35,MATCH(W29,'DS2025'!$AB$21:$AB$35,1)+1))
)))))))))))))))))))</f>
        <v>-0.36118008398320334</v>
      </c>
      <c r="Y29" s="370">
        <f t="shared" si="7"/>
        <v>118.16981991601681</v>
      </c>
      <c r="Z29" s="97">
        <f>'Data 110 C'!J30</f>
        <v>120.089</v>
      </c>
      <c r="AA29" s="98">
        <f>IF($AA$4=Database!$A$2,
_xlfn.FORECAST.LINEAR(Z29,
INDEX('DS2025'!$B$5:$B$15,MATCH(Z29,'DS2025'!$A$5:$A$15,1)):
INDEX('DS2025'!$B$5:$B$15,MATCH(Z29,'DS2025'!$A$5:$A$15,1)+1),
INDEX('DS2025'!$A$5:$A$15,MATCH(Z29,'DS2025'!$A$5:$A$15,1)):
INDEX('DS2025'!$A$5:$A$15,MATCH(Z29,'DS2025'!$A$5:$A$15,1)+1)),
IF($AA$4=Database!$A$3,
_xlfn.FORECAST.LINEAR(Z29,
INDEX('DS2025'!$E$5:$E$15,MATCH(Z29,'DS2025'!$D$5:$D$15,1)):
INDEX('DS2025'!$E$5:$E$15,MATCH(Z29,'DS2025'!$D$5:$D$15,1)+1),
INDEX('DS2025'!$D$5:$D$15,MATCH(Z29,'DS2025'!$D$5:$D$15,1)):
INDEX('DS2025'!$D$5:$D$15,MATCH(Z29,'DS2025'!$D$5:$D$15,1)+1)),
IF($AA$4=Database!$A$4,
_xlfn.FORECAST.LINEAR(Z29,
INDEX('DS2025'!$H$5:$H$15,MATCH(Z29,'DS2025'!$G$5:$G$15,1)):
INDEX('DS2025'!$H$5:$H$15,MATCH(Z29,'DS2025'!$G$5:$G$15,1)+1),
INDEX('DS2025'!$G$5:$G$15,MATCH(Z29,'DS2025'!$G$5:$G$15,1)):
INDEX('DS2025'!$G$5:$G$15,MATCH(Z29,'DS2025'!$G$5:$G$15,1)+1)),
IF($AA$4=Database!$A$5,
_xlfn.FORECAST.LINEAR(Z29,
INDEX('DS2025'!$K$5:$K$15,MATCH(Z29,'DS2025'!$J$5:$J$15,1)):
INDEX('DS2025'!$K$5:$K$15,MATCH(Z29,'DS2025'!$J$5:$J$15,1)+1),
INDEX('DS2025'!$J$5:$J$15,MATCH(Z29,'DS2025'!$J$5:$J$15,1)):
INDEX('DS2025'!$J$5:$J$15,MATCH(Z29,'DS2025'!$J$5:$J$15,1)+1)),
IF($AA$4=Database!$A$6,
_xlfn.FORECAST.LINEAR(Z29,
INDEX('DS2025'!$N$5:$N$15,MATCH(Z29,'DS2025'!$M$5:$M$15,1)):
INDEX('DS2025'!$N$5:$N$15,MATCH(Z29,'DS2025'!$M$5:$M$15,1)+1),
INDEX('DS2025'!$M$5:$M$15,MATCH(Z29,'DS2025'!$M$5:$M$15,1)):
INDEX('DS2025'!$M$5:$M$15,MATCH(Z29,'DS2025'!$M$5:$M$15,1)+1)),
IF($AA$4=Database!$A$7,
_xlfn.FORECAST.LINEAR(Z29,
INDEX('DS2025'!$Q$5:$Q$15,MATCH(Z29,'DS2025'!$P$5:$P$15,1)):
INDEX('DS2025'!$Q$5:$Q$15,MATCH(Z29,'DS2025'!$P$5:$P$15,1)+1),
INDEX('DS2025'!$P$5:$P$15,MATCH(Z29,'DS2025'!$P$5:$P$15,1)):
INDEX('DS2025'!$P$5:$P$15,MATCH(Z29,'DS2025'!$P$5:$P$15,1)+1)),
IF($AA$4=Database!$A$8,
_xlfn.FORECAST.LINEAR(Z29,
INDEX('DS2025'!$T$5:$T$15,MATCH(Z29,'DS2025'!$S$5:$S$15,1)):
INDEX('DS2025'!$T$5:$T$15,MATCH(Z29,'DS2025'!$S$5:$S$15,1)+1),
INDEX('DS2025'!$S$5:$S$15,MATCH(Z29,'DS2025'!$S$5:$S$15,1)):
INDEX('DS2025'!$S$5:$S$15,MATCH(Z29,'DS2025'!$S$5:$S$15,1)+1)),
IF($AA$4=Database!$A$9,
_xlfn.FORECAST.LINEAR(Z29,
INDEX('DS2025'!$W$5:$W$15,MATCH(Z29,'DS2025'!$V$5:$V$15,1)):
INDEX('DS2025'!$W$5:$W$15,MATCH(Z29,'DS2025'!$V$5:$V$15,1)+1),
INDEX('DS2025'!$V$5:$V$15,MATCH(Z29,'DS2025'!$V$5:$V$15,1)):
INDEX('DS2025'!$V$5:$V$15,MATCH(Z29,'DS2025'!$V$5:$V$15,1)+1)),
IF($AA$4=Database!$A$10,
_xlfn.FORECAST.LINEAR(Z29,
INDEX('DS2025'!$Z$5:$Z$15,MATCH(Z29,'DS2025'!$Y$5:$Y$15,1)):
INDEX('DS2025'!$Z$5:$Z$15,MATCH(Z29,'DS2025'!$Y$5:$Y$15,1)+1),
INDEX('DS2025'!$Y$5:$Y$15,MATCH(Z29,'DS2025'!$Y$5:$Y$15,1)):
INDEX('DS2025'!$Y$5:$Y$15,MATCH(Z29,'DS2025'!$Y$5:$Y$15,1)+1)),
IF($AA$4=Database!$A$11,
_xlfn.FORECAST.LINEAR(
Z29,
INDEX('DS2025'!$B$21:$B$35,MATCH(Z29,'DS2025'!$A$21:$A$35,1)):
INDEX('DS2025'!$B$21:$B$35,MATCH(Z29,'DS2025'!$A$21:$A$35,1)+1),
INDEX('DS2025'!$A$21:$A$35,MATCH(Z29,'DS2025'!$A$21:$A$35,1)):
INDEX('DS2025'!$A$21:$A$35,MATCH(Z29,'DS2025'!$A$21:$A$35,1)+1)),
IF($AA$4=Database!$A$12,
_xlfn.FORECAST.LINEAR(
Z29,
INDEX('DS2025'!$E$21:$E$35,MATCH(Z29,'DS2025'!$D$21:$D$35,1)):
INDEX('DS2025'!$E$21:$E$35,MATCH(Z29,'DS2025'!$D$21:$D$35,1)+1),
INDEX('DS2025'!$D$21:$D$35,MATCH(Z29,'DS2025'!$D$21:$D$35,1)):
INDEX('DS2025'!$D$21:$D$35,MATCH(Z29,'DS2025'!$D$21:$D$35,1)+1)),
IF($AA$4=Database!$A$13,
_xlfn.FORECAST.LINEAR(
Z29,
INDEX('DS2025'!$H$21:$H$35,MATCH(Z29,'DS2025'!$G$21:$G$35,1)):
INDEX('DS2025'!$H$21:$H$35,MATCH(Z29,'DS2025'!$G$21:$G$35,1)+1),
INDEX('DS2025'!$G$21:$G$35,MATCH(Z29,'DS2025'!$G$21:$G$35,1)):
INDEX('DS2025'!$G$21:$G$35,MATCH(Z29,'DS2025'!$G$21:$G$35,1)+1)),
IF($AA$4=Database!$A$14,
_xlfn.FORECAST.LINEAR(
Z29,
INDEX('DS2025'!$K$21:$K$35,MATCH(Z29,'DS2025'!$J$21:$J$35,1)):
INDEX('DS2025'!$K$21:$K$35,MATCH(Z29,'DS2025'!$J$21:$J$35,1)+1),
INDEX('DS2025'!$J$21:$J$35,MATCH(Z29,'DS2025'!$J$21:$J$35,1)):
INDEX('DS2025'!$J$21:$J$35,MATCH(Z29,'DS2025'!$J$21:$J$35,1)+1)),
IF($AA$4=Database!$A$15,
_xlfn.FORECAST.LINEAR(
Z29,
INDEX('DS2025'!$N$21:$N$35,MATCH(Z29,'DS2025'!$M$21:$M$35,1)):
INDEX('DS2025'!$N$21:$N$35,MATCH(Z29,'DS2025'!$M$21:$M$35,1)+1),
INDEX('DS2025'!$M$21:$M$35,MATCH(Z29,'DS2025'!$M$21:$M$35,1)):
INDEX('DS2025'!$M$21:$M$35,MATCH(Z29,'DS2025'!$M$21:$M$35,1)+1)),
IF($AA$4=Database!$A$16,
_xlfn.FORECAST.LINEAR(
Z29,
INDEX('DS2025'!$Q$21:$Q$35,MATCH(Z29,'DS2025'!$P$21:$P$35,1)):
INDEX('DS2025'!$Q$21:$Q$35,MATCH(Z29,'DS2025'!$P$21:$P$35,1)+1),
INDEX('DS2025'!$P$21:$P$35,MATCH(Z29,'DS2025'!$P$21:$P$35,1)):
INDEX('DS2025'!$P$21:$P$35,MATCH(Z29,'DS2025'!$P$21:$P$35,1)+1)),
IF($AA$4=Database!$A$17,
_xlfn.FORECAST.LINEAR(
Z29,
INDEX('DS2025'!$T$21:$T$35,MATCH(Z29,'DS2025'!$S$21:$S$35,1)):
INDEX('DS2025'!$T$21:$T$35,MATCH(Z29,'DS2025'!$S$21:$S$35,1)+1),
INDEX('DS2025'!$S$21:$S$35,MATCH(Z29,'DS2025'!$S$21:$S$35,1)):
INDEX('DS2025'!$S$21:$S$35,MATCH(Z29,'DS2025'!$S$21:$S$35,1)+1)),
IF($AA$4=Database!$A$18,
_xlfn.FORECAST.LINEAR(
Z29,
INDEX('DS2025'!$W$21:$W$35,MATCH(Z29,'DS2025'!$V$21:$V$35,1)):
INDEX('DS2025'!$W$21:$W$35,MATCH(Z29,'DS2025'!$V$21:$V$35,1)+1),
INDEX('DS2025'!$V$21:$V$35,MATCH(Z29,'DS2025'!$V$21:$V$35,1)):
INDEX('DS2025'!$V$21:$V$35,MATCH(Z29,'DS2025'!$V$21:$V$35,1)+1)),
IF($AA$4=Database!$A$19,
_xlfn.FORECAST.LINEAR(
Z29,
INDEX('DS2025'!$Z$21:$Z$35,MATCH(Z29,'DS2025'!$Y$21:$Y$35,1)):
INDEX('DS2025'!$Z$21:$Z$35,MATCH(Z29,'DS2025'!$Y$21:$Y$35,1)+1),
INDEX('DS2025'!$Y$21:$Y$35,MATCH(Z29,'DS2025'!$Y$21:$Y$35,1)):
INDEX('DS2025'!$Y$21:$Y$35,MATCH(Z29,'DS2025'!$Y$21:$Y$35,1)+1)),
IF($AA$4=Database!$A$20,
_xlfn.FORECAST.LINEAR(
Z29,
INDEX('DS2025'!$AC$21:$AC$35,MATCH(Z29,'DS2025'!$AB$21:$AB$35,1)):
INDEX('DS2025'!$AC$21:$AC$35,MATCH(Z29,'DS2025'!$AB$21:$AB$35,1)+1),
INDEX('DS2025'!$AB$21:$AB$35,MATCH(Z29,'DS2025'!$AB$21:$AB$35,1)):
INDEX('DS2025'!$AB$21:$AB$35,MATCH(Z29,'DS2025'!$AB$21:$AB$35,1)+1))
)))))))))))))))))))</f>
        <v>-0.36136700659868021</v>
      </c>
      <c r="AB29" s="97">
        <f t="shared" si="8"/>
        <v>119.72763299340131</v>
      </c>
      <c r="AC29" s="318">
        <f>'Data 110 C'!K30</f>
        <v>118.5</v>
      </c>
      <c r="AD29" s="42"/>
      <c r="AE29" s="42"/>
      <c r="AF29" s="42"/>
    </row>
    <row r="30" spans="1:32" ht="15" customHeight="1">
      <c r="A30" s="316">
        <v>24</v>
      </c>
      <c r="B30" s="316">
        <f>'Data 110 C'!B31</f>
        <v>119.815</v>
      </c>
      <c r="C30" s="98">
        <f>IF($C$4=Database!$A$2,
_xlfn.FORECAST.LINEAR(B30,
INDEX('DS2025'!$B$5:$B$15,MATCH(B30,'DS2025'!$A$5:$A$15,1)):
INDEX('DS2025'!$B$5:$B$15,MATCH(B30,'DS2025'!$A$5:$A$15,1)+1),
INDEX('DS2025'!$A$5:$A$15,MATCH(B30,'DS2025'!$A$5:$A$15,1)):
INDEX('DS2025'!$A$5:$A$15,MATCH(B30,'DS2025'!$A$5:$A$15,1)+1)),
IF($C$4=Database!$A$3,
_xlfn.FORECAST.LINEAR(B30,
INDEX('DS2025'!$E$5:$E$15,MATCH(B30,'DS2025'!$D$5:$D$15,1)):
INDEX('DS2025'!$E$5:$E$15,MATCH(B30,'DS2025'!$D$5:$D$15,1)+1),
INDEX('DS2025'!$D$5:$D$15,MATCH(B30,'DS2025'!$D$5:$D$15,1)):
INDEX('DS2025'!$D$5:$D$15,MATCH(B30,'DS2025'!$D$5:$D$15,1)+1)),
IF($C$4=Database!$A$4,
_xlfn.FORECAST.LINEAR(B30,
INDEX('DS2025'!$H$5:$H$15,MATCH(B30,'DS2025'!$G$5:$G$15,1)):
INDEX('DS2025'!$H$5:$H$15,MATCH(B30,'DS2025'!$G$5:$G$15,1)+1),
INDEX('DS2025'!$G$5:$G$15,MATCH(B30,'DS2025'!$G$5:$G$15,1)):
INDEX('DS2025'!$G$5:$G$15,MATCH(B30,'DS2025'!$G$5:$G$15,1)+1)),
IF($C$4=Database!$A$5,
_xlfn.FORECAST.LINEAR(B30,
INDEX('DS2025'!$K$5:$K$15,MATCH(B30,'DS2025'!$J$5:$J$15,1)):
INDEX('DS2025'!$K$5:$K$15,MATCH(B30,'DS2025'!$J$5:$J$15,1)+1),
INDEX('DS2025'!$J$5:$J$15,MATCH(B30,'DS2025'!$J$5:$J$15,1)):
INDEX('DS2025'!$J$5:$J$15,MATCH(B30,'DS2025'!$J$5:$J$15,1)+1)),
IF($C$4=Database!$A$6,
_xlfn.FORECAST.LINEAR(B30,
INDEX('DS2025'!$N$5:$N$15,MATCH(B30,'DS2025'!$M$5:$M$15,1)):
INDEX('DS2025'!$N$5:$N$15,MATCH(B30,'DS2025'!$M$5:$M$15,1)+1),
INDEX('DS2025'!$M$5:$M$15,MATCH(B30,'DS2025'!$M$5:$M$15,1)):
INDEX('DS2025'!$M$5:$M$15,MATCH(B30,'DS2025'!$M$5:$M$15,1)+1)),
IF($C$4=Database!$A$7,
_xlfn.FORECAST.LINEAR(B30,
INDEX('DS2025'!$Q$5:$Q$15,MATCH(B30,'DS2025'!$P$5:$P$15,1)):
INDEX('DS2025'!$Q$5:$Q$15,MATCH(B30,'DS2025'!$P$5:$P$15,1)+1),
INDEX('DS2025'!$P$5:$P$15,MATCH(B30,'DS2025'!$P$5:$P$15,1)):
INDEX('DS2025'!$P$5:$P$15,MATCH(B30,'DS2025'!$P$5:$P$15,1)+1)),
IF($C$4=Database!$A$8,
_xlfn.FORECAST.LINEAR(B30,
INDEX('DS2025'!$T$5:$T$15,MATCH(B30,'DS2025'!$S$5:$S$15,1)):
INDEX('DS2025'!$T$5:$T$15,MATCH(B30,'DS2025'!$S$5:$S$15,1)+1),
INDEX('DS2025'!$S$5:$S$15,MATCH(B30,'DS2025'!$S$5:$S$15,1)):
INDEX('DS2025'!$S$5:$S$15,MATCH(B30,'DS2025'!$S$5:$S$15,1)+1)),
IF($C$4=Database!$A$9,
_xlfn.FORECAST.LINEAR(B30,
INDEX('DS2025'!$W$5:$W$15,MATCH(B30,'DS2025'!$V$5:$V$15,1)):
INDEX('DS2025'!$W$5:$W$15,MATCH(B30,'DS2025'!$V$5:$V$15,1)+1),
INDEX('DS2025'!$V$5:$V$15,MATCH(B30,'DS2025'!$V$5:$V$15,1)):
INDEX('DS2025'!$V$5:$V$15,MATCH(B30,'DS2025'!$V$5:$V$15,1)+1)),
IF($C$4=Database!$A$10,
_xlfn.FORECAST.LINEAR(B30,
INDEX('DS2025'!$Z$5:$Z$15,MATCH(B30,'DS2025'!$Y$5:$Y$15,1)):
INDEX('DS2025'!$Z$5:$Z$15,MATCH(B30,'DS2025'!$Y$5:$Y$15,1)+1),
INDEX('DS2025'!$Y$5:$Y$15,MATCH(B30,'DS2025'!$Y$5:$Y$15,1)):
INDEX('DS2025'!$Y$5:$Y$15,MATCH(B30,'DS2025'!$Y$5:$Y$15,1)+1)),
IF($C$4=Database!$A$11,
_xlfn.FORECAST.LINEAR(
B30,
INDEX('DS2025'!$B$21:$B$35,MATCH(B30,'DS2025'!$A$21:$A$35,1)):
INDEX('DS2025'!$B$21:$B$35,MATCH(B30,'DS2025'!$A$21:$A$35,1)+1),
INDEX('DS2025'!$A$21:$A$35,MATCH(B30,'DS2025'!$A$21:$A$35,1)):
INDEX('DS2025'!$A$21:$A$35,MATCH(B30,'DS2025'!$A$21:$A$35,1)+1)),
IF($C$4=Database!$A$12,
_xlfn.FORECAST.LINEAR(
B30,
INDEX('DS2025'!$E$21:$E$35,MATCH(B30,'DS2025'!$D$21:$D$35,1)):
INDEX('DS2025'!$E$21:$E$35,MATCH(B30,'DS2025'!$D$21:$D$35,1)+1),
INDEX('DS2025'!$D$21:$D$35,MATCH(B30,'DS2025'!$D$21:$D$35,1)):
INDEX('DS2025'!$D$21:$D$35,MATCH(B30,'DS2025'!$D$21:$D$35,1)+1)),
IF($C$4=Database!$A$13,
_xlfn.FORECAST.LINEAR(
B30,
INDEX('DS2025'!$H$21:$H$35,MATCH(B30,'DS2025'!$G$21:$G$35,1)):
INDEX('DS2025'!$H$21:$H$35,MATCH(B30,'DS2025'!$G$21:$G$35,1)+1),
INDEX('DS2025'!$G$21:$G$35,MATCH(B30,'DS2025'!$G$21:$G$35,1)):
INDEX('DS2025'!$G$21:$G$35,MATCH(B30,'DS2025'!$G$21:$G$35,1)+1)),
IF($C$4=Database!$A$14,
_xlfn.FORECAST.LINEAR(
B30,
INDEX('DS2025'!$K$21:$K$35,MATCH(B30,'DS2025'!$J$21:$J$35,1)):
INDEX('DS2025'!$K$21:$K$35,MATCH(B30,'DS2025'!$J$21:$J$35,1)+1),
INDEX('DS2025'!$J$21:$J$35,MATCH(B30,'DS2025'!$J$21:$J$35,1)):
INDEX('DS2025'!$J$21:$J$35,MATCH(B30,'DS2025'!$J$21:$J$35,1)+1)),
IF($C$4=Database!$A$15,
_xlfn.FORECAST.LINEAR(
B30,
INDEX('DS2025'!$N$21:$N$35,MATCH(B30,'DS2025'!$M$21:$M$35,1)):
INDEX('DS2025'!$N$21:$N$35,MATCH(B30,'DS2025'!$M$21:$M$35,1)+1),
INDEX('DS2025'!$M$21:$M$35,MATCH(B30,'DS2025'!$M$21:$M$35,1)):
INDEX('DS2025'!$M$21:$M$35,MATCH(B30,'DS2025'!$M$21:$M$35,1)+1)),
IF($C$4=Database!$A$16,
_xlfn.FORECAST.LINEAR(
B30,
INDEX('DS2025'!$Q$21:$Q$35,MATCH(B30,'DS2025'!$P$21:$P$35,1)):
INDEX('DS2025'!$Q$21:$Q$35,MATCH(B30,'DS2025'!$P$21:$P$35,1)+1),
INDEX('DS2025'!$P$21:$P$35,MATCH(B30,'DS2025'!$P$21:$P$35,1)):
INDEX('DS2025'!$P$21:$P$35,MATCH(B30,'DS2025'!$P$21:$P$35,1)+1)),
IF($C$4=Database!$A$17,
_xlfn.FORECAST.LINEAR(
B30,
INDEX('DS2025'!$T$21:$T$35,MATCH(B30,'DS2025'!$S$21:$S$35,1)):
INDEX('DS2025'!$T$21:$T$35,MATCH(B30,'DS2025'!$S$21:$S$35,1)+1),
INDEX('DS2025'!$S$21:$S$35,MATCH(B30,'DS2025'!$S$21:$S$35,1)):
INDEX('DS2025'!$S$21:$S$35,MATCH(B30,'DS2025'!$S$21:$S$35,1)+1)),
IF($C$4=Database!$A$18,
_xlfn.FORECAST.LINEAR(
B30,
INDEX('DS2025'!$W$21:$W$35,MATCH(B30,'DS2025'!$V$21:$V$35,1)):
INDEX('DS2025'!$W$21:$W$35,MATCH(B30,'DS2025'!$V$21:$V$35,1)+1),
INDEX('DS2025'!$V$21:$V$35,MATCH(B30,'DS2025'!$V$21:$V$35,1)):
INDEX('DS2025'!$V$21:$V$35,MATCH(B30,'DS2025'!$V$21:$V$35,1)+1)),
IF($C$4=Database!$A$19,
_xlfn.FORECAST.LINEAR(
B30,
INDEX('DS2025'!$Z$21:$Z$35,MATCH(B30,'DS2025'!$Y$21:$Y$35,1)):
INDEX('DS2025'!$Z$21:$Z$35,MATCH(B30,'DS2025'!$Y$21:$Y$35,1)+1),
INDEX('DS2025'!$Y$21:$Y$35,MATCH(B30,'DS2025'!$Y$21:$Y$35,1)):
INDEX('DS2025'!$Y$21:$Y$35,MATCH(B30,'DS2025'!$Y$21:$Y$35,1)+1)),
IF($C$4=Database!$A$20,
_xlfn.FORECAST.LINEAR(
B30,
INDEX('DS2025'!$AC$21:$AC$35,MATCH(B30,'DS2025'!$AB$21:$AB$35,1)):
INDEX('DS2025'!$AC$21:$AC$35,MATCH(B30,'DS2025'!$AB$21:$AB$35,1)+1),
INDEX('DS2025'!$AB$21:$AB$35,MATCH(B30,'DS2025'!$AB$21:$AB$35,1)):
INDEX('DS2025'!$AB$21:$AB$35,MATCH(B30,'DS2025'!$AB$21:$AB$35,1)+1))
)))))))))))))))))))</f>
        <v>-0.36133413317336527</v>
      </c>
      <c r="D30" s="98">
        <f t="shared" si="0"/>
        <v>119.45366586682663</v>
      </c>
      <c r="E30" s="98">
        <f>'Data 110 C'!C31</f>
        <v>121.14700000000001</v>
      </c>
      <c r="F30" s="98">
        <f>IF($F$4=Database!$A$2,
_xlfn.FORECAST.LINEAR(E30,
INDEX('DS2025'!$B$5:$B$15,MATCH(E30,'DS2025'!$A$5:$A$15,1)):
INDEX('DS2025'!$B$5:$B$15,MATCH(E30,'DS2025'!$A$5:$A$15,1)+1),
INDEX('DS2025'!$A$5:$A$15,MATCH(E30,'DS2025'!$A$5:$A$15,1)):
INDEX('DS2025'!$A$5:$A$15,MATCH(E30,'DS2025'!$A$5:$A$15,1)+1)),
IF($F$4=Database!$A$3,
_xlfn.FORECAST.LINEAR(E30,
INDEX('DS2025'!$E$5:$E$15,MATCH(E30,'DS2025'!$D$5:$D$15,1)):
INDEX('DS2025'!$E$5:$E$15,MATCH(E30,'DS2025'!$D$5:$D$15,1)+1),
INDEX('DS2025'!$D$5:$D$15,MATCH(E30,'DS2025'!$D$5:$D$15,1)):
INDEX('DS2025'!$D$5:$D$15,MATCH(E30,'DS2025'!$D$5:$D$15,1)+1)),
IF($F$4=Database!$A$4,
_xlfn.FORECAST.LINEAR(E30,
INDEX('DS2025'!$H$5:$H$15,MATCH(E30,'DS2025'!$G$5:$G$15,1)):
INDEX('DS2025'!$H$5:$H$15,MATCH(E30,'DS2025'!$G$5:$G$15,1)+1),
INDEX('DS2025'!$G$5:$G$15,MATCH(E30,'DS2025'!$G$5:$G$15,1)):
INDEX('DS2025'!$G$5:$G$15,MATCH(E30,'DS2025'!$G$5:$G$15,1)+1)),
IF($F$4=Database!$A$5,
_xlfn.FORECAST.LINEAR(E30,
INDEX('DS2025'!$K$5:$K$15,MATCH(E30,'DS2025'!$J$5:$J$15,1)):
INDEX('DS2025'!$K$5:$K$15,MATCH(E30,'DS2025'!$J$5:$J$15,1)+1),
INDEX('DS2025'!$J$5:$J$15,MATCH(E30,'DS2025'!$J$5:$J$15,1)):
INDEX('DS2025'!$J$5:$J$15,MATCH(E30,'DS2025'!$J$5:$J$15,1)+1)),
IF($F$4=Database!$A$6,
_xlfn.FORECAST.LINEAR(E30,
INDEX('DS2025'!$N$5:$N$15,MATCH(E30,'DS2025'!$M$5:$M$15,1)):
INDEX('DS2025'!$N$5:$N$15,MATCH(E30,'DS2025'!$M$5:$M$15,1)+1),
INDEX('DS2025'!$M$5:$M$15,MATCH(E30,'DS2025'!$M$5:$M$15,1)):
INDEX('DS2025'!$M$5:$M$15,MATCH(E30,'DS2025'!$M$5:$M$15,1)+1)),
IF($F$4=Database!$A$7,
_xlfn.FORECAST.LINEAR(E30,
INDEX('DS2025'!$Q$5:$Q$15,MATCH(E30,'DS2025'!$P$5:$P$15,1)):
INDEX('DS2025'!$Q$5:$Q$15,MATCH(E30,'DS2025'!$P$5:$P$15,1)+1),
INDEX('DS2025'!$P$5:$P$15,MATCH(E30,'DS2025'!$P$5:$P$15,1)):
INDEX('DS2025'!$P$5:$P$15,MATCH(E30,'DS2025'!$P$5:$P$15,1)+1)),
IF($F$4=Database!$A$8,
_xlfn.FORECAST.LINEAR(E30,
INDEX('DS2025'!$T$5:$T$15,MATCH(E30,'DS2025'!$S$5:$S$15,1)):
INDEX('DS2025'!$T$5:$T$15,MATCH(E30,'DS2025'!$S$5:$S$15,1)+1),
INDEX('DS2025'!$S$5:$S$15,MATCH(E30,'DS2025'!$S$5:$S$15,1)):
INDEX('DS2025'!$S$5:$S$15,MATCH(E30,'DS2025'!$S$5:$S$15,1)+1)),
IF($F$4=Database!$A$9,
_xlfn.FORECAST.LINEAR(E30,
INDEX('DS2025'!$W$5:$W$15,MATCH(E30,'DS2025'!$V$5:$V$15,1)):
INDEX('DS2025'!$W$5:$W$15,MATCH(E30,'DS2025'!$V$5:$V$15,1)+1),
INDEX('DS2025'!$V$5:$V$15,MATCH(E30,'DS2025'!$V$5:$V$15,1)):
INDEX('DS2025'!$V$5:$V$15,MATCH(E30,'DS2025'!$V$5:$V$15,1)+1)),
IF($F$4=Database!$A$10,
_xlfn.FORECAST.LINEAR(E30,
INDEX('DS2025'!$Z$5:$Z$15,MATCH(E30,'DS2025'!$Y$5:$Y$15,1)):
INDEX('DS2025'!$Z$5:$Z$15,MATCH(E30,'DS2025'!$Y$5:$Y$15,1)+1),
INDEX('DS2025'!$Y$5:$Y$15,MATCH(E30,'DS2025'!$Y$5:$Y$15,1)):
INDEX('DS2025'!$Y$5:$Y$15,MATCH(E30,'DS2025'!$Y$5:$Y$15,1)+1)),
IF($F$4=Database!$A$11,
_xlfn.FORECAST.LINEAR(
E30,
INDEX('DS2025'!$B$21:$B$35,MATCH(E30,'DS2025'!$A$21:$A$35,1)):
INDEX('DS2025'!$B$21:$B$35,MATCH(E30,'DS2025'!$A$21:$A$35,1)+1),
INDEX('DS2025'!$A$21:$A$35,MATCH(E30,'DS2025'!$A$21:$A$35,1)):
INDEX('DS2025'!$A$21:$A$35,MATCH(E30,'DS2025'!$A$21:$A$35,1)+1)),
IF($F$4=Database!$A$12,
_xlfn.FORECAST.LINEAR(
E30,
INDEX('DS2025'!$E$21:$E$35,MATCH(E30,'DS2025'!$D$21:$D$35,1)):
INDEX('DS2025'!$E$21:$E$35,MATCH(E30,'DS2025'!$D$21:$D$35,1)+1),
INDEX('DS2025'!$D$21:$D$35,MATCH(E30,'DS2025'!$D$21:$D$35,1)):
INDEX('DS2025'!$D$21:$D$35,MATCH(E30,'DS2025'!$D$21:$D$35,1)+1)),
IF($F$4=Database!$A$13,
_xlfn.FORECAST.LINEAR(
E30,
INDEX('DS2025'!$H$21:$H$35,MATCH(E30,'DS2025'!$G$21:$G$35,1)):
INDEX('DS2025'!$H$21:$H$35,MATCH(E30,'DS2025'!$G$21:$G$35,1)+1),
INDEX('DS2025'!$G$21:$G$35,MATCH(E30,'DS2025'!$G$21:$G$35,1)):
INDEX('DS2025'!$G$21:$G$35,MATCH(E30,'DS2025'!$G$21:$G$35,1)+1)),
IF($F$4=Database!$A$14,
_xlfn.FORECAST.LINEAR(
E30,
INDEX('DS2025'!$K$21:$K$35,MATCH(E30,'DS2025'!$J$21:$J$35,1)):
INDEX('DS2025'!$K$21:$K$35,MATCH(E30,'DS2025'!$J$21:$J$35,1)+1),
INDEX('DS2025'!$J$21:$J$35,MATCH(E30,'DS2025'!$J$21:$J$35,1)):
INDEX('DS2025'!$J$21:$J$35,MATCH(E30,'DS2025'!$J$21:$J$35,1)+1)),
IF($F$4=Database!$A$15,
_xlfn.FORECAST.LINEAR(
E30,
INDEX('DS2025'!$N$21:$N$35,MATCH(E30,'DS2025'!$M$21:$M$35,1)):
INDEX('DS2025'!$N$21:$N$35,MATCH(E30,'DS2025'!$M$21:$M$35,1)+1),
INDEX('DS2025'!$M$21:$M$35,MATCH(E30,'DS2025'!$M$21:$M$35,1)):
INDEX('DS2025'!$M$21:$M$35,MATCH(E30,'DS2025'!$M$21:$M$35,1)+1)),
IF($F$4=Database!$A$16,
_xlfn.FORECAST.LINEAR(
E30,
INDEX('DS2025'!$Q$21:$Q$35,MATCH(E30,'DS2025'!$P$21:$P$35,1)):
INDEX('DS2025'!$Q$21:$Q$35,MATCH(E30,'DS2025'!$P$21:$P$35,1)+1),
INDEX('DS2025'!$P$21:$P$35,MATCH(E30,'DS2025'!$P$21:$P$35,1)):
INDEX('DS2025'!$P$21:$P$35,MATCH(E30,'DS2025'!$P$21:$P$35,1)+1)),
IF($F$4=Database!$A$17,
_xlfn.FORECAST.LINEAR(
E30,
INDEX('DS2025'!$T$21:$T$35,MATCH(E30,'DS2025'!$S$21:$S$35,1)):
INDEX('DS2025'!$T$21:$T$35,MATCH(E30,'DS2025'!$S$21:$S$35,1)+1),
INDEX('DS2025'!$S$21:$S$35,MATCH(E30,'DS2025'!$S$21:$S$35,1)):
INDEX('DS2025'!$S$21:$S$35,MATCH(E30,'DS2025'!$S$21:$S$35,1)+1)),
IF($F$4=Database!$A$18,
_xlfn.FORECAST.LINEAR(
E30,
INDEX('DS2025'!$W$21:$W$35,MATCH(E30,'DS2025'!$V$21:$V$35,1)):
INDEX('DS2025'!$W$21:$W$35,MATCH(E30,'DS2025'!$V$21:$V$35,1)+1),
INDEX('DS2025'!$V$21:$V$35,MATCH(E30,'DS2025'!$V$21:$V$35,1)):
INDEX('DS2025'!$V$21:$V$35,MATCH(E30,'DS2025'!$V$21:$V$35,1)+1)),
IF($F$4=Database!$A$19,
_xlfn.FORECAST.LINEAR(
E30,
INDEX('DS2025'!$Z$21:$Z$35,MATCH(E30,'DS2025'!$Y$21:$Y$35,1)):
INDEX('DS2025'!$Z$21:$Z$35,MATCH(E30,'DS2025'!$Y$21:$Y$35,1)+1),
INDEX('DS2025'!$Y$21:$Y$35,MATCH(E30,'DS2025'!$Y$21:$Y$35,1)):
INDEX('DS2025'!$Y$21:$Y$35,MATCH(E30,'DS2025'!$Y$21:$Y$35,1)+1)),
IF($F$4=Database!$A$20,
_xlfn.FORECAST.LINEAR(
E30,
INDEX('DS2025'!$AC$21:$AC$35,MATCH(E30,'DS2025'!$AB$21:$AB$35,1)):
INDEX('DS2025'!$AC$21:$AC$35,MATCH(E30,'DS2025'!$AB$21:$AB$35,1)+1),
INDEX('DS2025'!$AB$21:$AB$35,MATCH(E30,'DS2025'!$AB$21:$AB$35,1)):
INDEX('DS2025'!$AB$21:$AB$35,MATCH(E30,'DS2025'!$AB$21:$AB$35,1)+1))
)))))))))))))))))))</f>
        <v>-0.3614939412117576</v>
      </c>
      <c r="G30" s="98">
        <f t="shared" si="1"/>
        <v>120.78550605878824</v>
      </c>
      <c r="H30" s="98">
        <f>'Data 110 C'!D31</f>
        <v>119.441</v>
      </c>
      <c r="I30" s="98">
        <f>IF($I$4=Database!$A$2,
_xlfn.FORECAST.LINEAR(H30,
INDEX('DS2025'!$B$5:$B$15,MATCH(H30,'DS2025'!$A$5:$A$15,1)):
INDEX('DS2025'!$B$5:$B$15,MATCH(H30,'DS2025'!$A$5:$A$15,1)+1),
INDEX('DS2025'!$A$5:$A$15,MATCH(H30,'DS2025'!$A$5:$A$15,1)):
INDEX('DS2025'!$A$5:$A$15,MATCH(H30,'DS2025'!$A$5:$A$15,1)+1)),
IF($I$4=Database!$A$3,
_xlfn.FORECAST.LINEAR(H30,
INDEX('DS2025'!$E$5:$E$15,MATCH(H30,'DS2025'!$D$5:$D$15,1)):
INDEX('DS2025'!$E$5:$E$15,MATCH(H30,'DS2025'!$D$5:$D$15,1)+1),
INDEX('DS2025'!$D$5:$D$15,MATCH(H30,'DS2025'!$D$5:$D$15,1)):
INDEX('DS2025'!$D$5:$D$15,MATCH(H30,'DS2025'!$D$5:$D$15,1)+1)),
IF($I$4=Database!$A$4,
_xlfn.FORECAST.LINEAR(H30,
INDEX('DS2025'!$H$5:$H$15,MATCH(H30,'DS2025'!$G$5:$G$15,1)):
INDEX('DS2025'!$H$5:$H$15,MATCH(H30,'DS2025'!$G$5:$G$15,1)+1),
INDEX('DS2025'!$G$5:$G$15,MATCH(H30,'DS2025'!$G$5:$G$15,1)):
INDEX('DS2025'!$G$5:$G$15,MATCH(H30,'DS2025'!$G$5:$G$15,1)+1)),
IF($I$4=Database!$A$5,
_xlfn.FORECAST.LINEAR(H30,
INDEX('DS2025'!$K$5:$K$15,MATCH(H30,'DS2025'!$J$5:$J$15,1)):
INDEX('DS2025'!$K$5:$K$15,MATCH(H30,'DS2025'!$J$5:$J$15,1)+1),
INDEX('DS2025'!$J$5:$J$15,MATCH(H30,'DS2025'!$J$5:$J$15,1)):
INDEX('DS2025'!$J$5:$J$15,MATCH(H30,'DS2025'!$J$5:$J$15,1)+1)),
IF($I$4=Database!$A$6,
_xlfn.FORECAST.LINEAR(H30,
INDEX('DS2025'!$N$5:$N$15,MATCH(H30,'DS2025'!$M$5:$M$15,1)):
INDEX('DS2025'!$N$5:$N$15,MATCH(H30,'DS2025'!$M$5:$M$15,1)+1),
INDEX('DS2025'!$M$5:$M$15,MATCH(H30,'DS2025'!$M$5:$M$15,1)):
INDEX('DS2025'!$M$5:$M$15,MATCH(H30,'DS2025'!$M$5:$M$15,1)+1)),
IF($I$4=Database!$A$7,
_xlfn.FORECAST.LINEAR(H30,
INDEX('DS2025'!$Q$5:$Q$15,MATCH(H30,'DS2025'!$P$5:$P$15,1)):
INDEX('DS2025'!$Q$5:$Q$15,MATCH(H30,'DS2025'!$P$5:$P$15,1)+1),
INDEX('DS2025'!$P$5:$P$15,MATCH(H30,'DS2025'!$P$5:$P$15,1)):
INDEX('DS2025'!$P$5:$P$15,MATCH(H30,'DS2025'!$P$5:$P$15,1)+1)),
IF($I$4=Database!$A$8,
_xlfn.FORECAST.LINEAR(H30,
INDEX('DS2025'!$T$5:$T$15,MATCH(H30,'DS2025'!$S$5:$S$15,1)):
INDEX('DS2025'!$T$5:$T$15,MATCH(H30,'DS2025'!$S$5:$S$15,1)+1),
INDEX('DS2025'!$S$5:$S$15,MATCH(H30,'DS2025'!$S$5:$S$15,1)):
INDEX('DS2025'!$S$5:$S$15,MATCH(H30,'DS2025'!$S$5:$S$15,1)+1)),
IF($I$4=Database!$A$9,
_xlfn.FORECAST.LINEAR(H30,
INDEX('DS2025'!$W$5:$W$15,MATCH(H30,'DS2025'!$V$5:$V$15,1)):
INDEX('DS2025'!$W$5:$W$15,MATCH(H30,'DS2025'!$V$5:$V$15,1)+1),
INDEX('DS2025'!$V$5:$V$15,MATCH(H30,'DS2025'!$V$5:$V$15,1)):
INDEX('DS2025'!$V$5:$V$15,MATCH(H30,'DS2025'!$V$5:$V$15,1)+1)),
IF($I$4=Database!$A$10,
_xlfn.FORECAST.LINEAR(H30,
INDEX('DS2025'!$Z$5:$Z$15,MATCH(H30,'DS2025'!$Y$5:$Y$15,1)):
INDEX('DS2025'!$Z$5:$Z$15,MATCH(H30,'DS2025'!$Y$5:$Y$15,1)+1),
INDEX('DS2025'!$Y$5:$Y$15,MATCH(H30,'DS2025'!$Y$5:$Y$15,1)):
INDEX('DS2025'!$Y$5:$Y$15,MATCH(H30,'DS2025'!$Y$5:$Y$15,1)+1)),
IF($I$4=Database!$A$11,
_xlfn.FORECAST.LINEAR(
H30,
INDEX('DS2025'!$B$21:$B$35,MATCH(H30,'DS2025'!$A$21:$A$35,1)):
INDEX('DS2025'!$B$21:$B$35,MATCH(H30,'DS2025'!$A$21:$A$35,1)+1),
INDEX('DS2025'!$A$21:$A$35,MATCH(H30,'DS2025'!$A$21:$A$35,1)):
INDEX('DS2025'!$A$21:$A$35,MATCH(H30,'DS2025'!$A$21:$A$35,1)+1)),
IF($I$4=Database!$A$12,
_xlfn.FORECAST.LINEAR(
H30,
INDEX('DS2025'!$E$21:$E$35,MATCH(H30,'DS2025'!$D$21:$D$35,1)):
INDEX('DS2025'!$E$21:$E$35,MATCH(H30,'DS2025'!$D$21:$D$35,1)+1),
INDEX('DS2025'!$D$21:$D$35,MATCH(H30,'DS2025'!$D$21:$D$35,1)):
INDEX('DS2025'!$D$21:$D$35,MATCH(H30,'DS2025'!$D$21:$D$35,1)+1)),
IF($I$4=Database!$A$13,
_xlfn.FORECAST.LINEAR(
H30,
INDEX('DS2025'!$H$21:$H$35,MATCH(H30,'DS2025'!$G$21:$G$35,1)):
INDEX('DS2025'!$H$21:$H$35,MATCH(H30,'DS2025'!$G$21:$G$35,1)+1),
INDEX('DS2025'!$G$21:$G$35,MATCH(H30,'DS2025'!$G$21:$G$35,1)):
INDEX('DS2025'!$G$21:$G$35,MATCH(H30,'DS2025'!$G$21:$G$35,1)+1)),
IF($I$4=Database!$A$14,
_xlfn.FORECAST.LINEAR(
H30,
INDEX('DS2025'!$K$21:$K$35,MATCH(H30,'DS2025'!$J$21:$J$35,1)):
INDEX('DS2025'!$K$21:$K$35,MATCH(H30,'DS2025'!$J$21:$J$35,1)+1),
INDEX('DS2025'!$J$21:$J$35,MATCH(H30,'DS2025'!$J$21:$J$35,1)):
INDEX('DS2025'!$J$21:$J$35,MATCH(H30,'DS2025'!$J$21:$J$35,1)+1)),
IF($I$4=Database!$A$15,
_xlfn.FORECAST.LINEAR(
H30,
INDEX('DS2025'!$N$21:$N$35,MATCH(H30,'DS2025'!$M$21:$M$35,1)):
INDEX('DS2025'!$N$21:$N$35,MATCH(H30,'DS2025'!$M$21:$M$35,1)+1),
INDEX('DS2025'!$M$21:$M$35,MATCH(H30,'DS2025'!$M$21:$M$35,1)):
INDEX('DS2025'!$M$21:$M$35,MATCH(H30,'DS2025'!$M$21:$M$35,1)+1)),
IF($I$4=Database!$A$16,
_xlfn.FORECAST.LINEAR(
H30,
INDEX('DS2025'!$Q$21:$Q$35,MATCH(H30,'DS2025'!$P$21:$P$35,1)):
INDEX('DS2025'!$Q$21:$Q$35,MATCH(H30,'DS2025'!$P$21:$P$35,1)+1),
INDEX('DS2025'!$P$21:$P$35,MATCH(H30,'DS2025'!$P$21:$P$35,1)):
INDEX('DS2025'!$P$21:$P$35,MATCH(H30,'DS2025'!$P$21:$P$35,1)+1)),
IF($I$4=Database!$A$17,
_xlfn.FORECAST.LINEAR(
H30,
INDEX('DS2025'!$T$21:$T$35,MATCH(H30,'DS2025'!$S$21:$S$35,1)):
INDEX('DS2025'!$T$21:$T$35,MATCH(H30,'DS2025'!$S$21:$S$35,1)+1),
INDEX('DS2025'!$S$21:$S$35,MATCH(H30,'DS2025'!$S$21:$S$35,1)):
INDEX('DS2025'!$S$21:$S$35,MATCH(H30,'DS2025'!$S$21:$S$35,1)+1)),
IF($I$4=Database!$A$18,
_xlfn.FORECAST.LINEAR(
H30,
INDEX('DS2025'!$W$21:$W$35,MATCH(H30,'DS2025'!$V$21:$V$35,1)):
INDEX('DS2025'!$W$21:$W$35,MATCH(H30,'DS2025'!$V$21:$V$35,1)+1),
INDEX('DS2025'!$V$21:$V$35,MATCH(H30,'DS2025'!$V$21:$V$35,1)):
INDEX('DS2025'!$V$21:$V$35,MATCH(H30,'DS2025'!$V$21:$V$35,1)+1)),
IF($I$4=Database!$A$19,
_xlfn.FORECAST.LINEAR(
H30,
INDEX('DS2025'!$Z$21:$Z$35,MATCH(H30,'DS2025'!$Y$21:$Y$35,1)):
INDEX('DS2025'!$Z$21:$Z$35,MATCH(H30,'DS2025'!$Y$21:$Y$35,1)+1),
INDEX('DS2025'!$Y$21:$Y$35,MATCH(H30,'DS2025'!$Y$21:$Y$35,1)):
INDEX('DS2025'!$Y$21:$Y$35,MATCH(H30,'DS2025'!$Y$21:$Y$35,1)+1)),
IF($I$4=Database!$A$20,
_xlfn.FORECAST.LINEAR(
H30,
INDEX('DS2025'!$AC$21:$AC$35,MATCH(H30,'DS2025'!$AB$21:$AB$35,1)):
INDEX('DS2025'!$AC$21:$AC$35,MATCH(H30,'DS2025'!$AB$21:$AB$35,1)+1),
INDEX('DS2025'!$AB$21:$AB$35,MATCH(H30,'DS2025'!$AB$21:$AB$35,1)):
INDEX('DS2025'!$AB$21:$AB$35,MATCH(H30,'DS2025'!$AB$21:$AB$35,1)+1))
)))))))))))))))))))</f>
        <v>-0.26192724661960032</v>
      </c>
      <c r="J30" s="98">
        <f t="shared" si="2"/>
        <v>119.1790727533804</v>
      </c>
      <c r="K30" s="98">
        <f>'Data 110 C'!E31</f>
        <v>119.94799999999999</v>
      </c>
      <c r="L30" s="98">
        <f>IF($L$4=Database!$A$2,
_xlfn.FORECAST.LINEAR(K30,
INDEX('DS2025'!$B$5:$B$15,MATCH(K30,'DS2025'!$A$5:$A$15,1)):
INDEX('DS2025'!$B$5:$B$15,MATCH(K30,'DS2025'!$A$5:$A$15,1)+1),
INDEX('DS2025'!$A$5:$A$15,MATCH(K30,'DS2025'!$A$5:$A$15,1)):
INDEX('DS2025'!$A$5:$A$15,MATCH(K30,'DS2025'!$A$5:$A$15,1)+1)),
IF($L$4=Database!$A$3,
_xlfn.FORECAST.LINEAR(K30,
INDEX('DS2025'!$E$5:$E$15,MATCH(K30,'DS2025'!$D$5:$D$15,1)):
INDEX('DS2025'!$E$5:$E$15,MATCH(K30,'DS2025'!$D$5:$D$15,1)+1),
INDEX('DS2025'!$D$5:$D$15,MATCH(K30,'DS2025'!$D$5:$D$15,1)):
INDEX('DS2025'!$D$5:$D$15,MATCH(K30,'DS2025'!$D$5:$D$15,1)+1)),
IF($L$4=Database!$A$4,
_xlfn.FORECAST.LINEAR(K30,
INDEX('DS2025'!$H$5:$H$15,MATCH(K30,'DS2025'!$G$5:$G$15,1)):
INDEX('DS2025'!$H$5:$H$15,MATCH(K30,'DS2025'!$G$5:$G$15,1)+1),
INDEX('DS2025'!$G$5:$G$15,MATCH(K30,'DS2025'!$G$5:$G$15,1)):
INDEX('DS2025'!$G$5:$G$15,MATCH(K30,'DS2025'!$G$5:$G$15,1)+1)),
IF($L$4=Database!$A$5,
_xlfn.FORECAST.LINEAR(K30,
INDEX('DS2025'!$K$5:$K$15,MATCH(K30,'DS2025'!$J$5:$J$15,1)):
INDEX('DS2025'!$K$5:$K$15,MATCH(K30,'DS2025'!$J$5:$J$15,1)+1),
INDEX('DS2025'!$J$5:$J$15,MATCH(K30,'DS2025'!$J$5:$J$15,1)):
INDEX('DS2025'!$J$5:$J$15,MATCH(K30,'DS2025'!$J$5:$J$15,1)+1)),
IF($L$4=Database!$A$6,
_xlfn.FORECAST.LINEAR(K30,
INDEX('DS2025'!$N$5:$N$15,MATCH(K30,'DS2025'!$M$5:$M$15,1)):
INDEX('DS2025'!$N$5:$N$15,MATCH(K30,'DS2025'!$M$5:$M$15,1)+1),
INDEX('DS2025'!$M$5:$M$15,MATCH(K30,'DS2025'!$M$5:$M$15,1)):
INDEX('DS2025'!$M$5:$M$15,MATCH(K30,'DS2025'!$M$5:$M$15,1)+1)),
IF($L$4=Database!$A$7,
_xlfn.FORECAST.LINEAR(K30,
INDEX('DS2025'!$Q$5:$Q$15,MATCH(K30,'DS2025'!$P$5:$P$15,1)):
INDEX('DS2025'!$Q$5:$Q$15,MATCH(K30,'DS2025'!$P$5:$P$15,1)+1),
INDEX('DS2025'!$P$5:$P$15,MATCH(K30,'DS2025'!$P$5:$P$15,1)):
INDEX('DS2025'!$P$5:$P$15,MATCH(K30,'DS2025'!$P$5:$P$15,1)+1)),
IF($L$4=Database!$A$8,
_xlfn.FORECAST.LINEAR(K30,
INDEX('DS2025'!$T$5:$T$15,MATCH(K30,'DS2025'!$S$5:$S$15,1)):
INDEX('DS2025'!$T$5:$T$15,MATCH(K30,'DS2025'!$S$5:$S$15,1)+1),
INDEX('DS2025'!$S$5:$S$15,MATCH(K30,'DS2025'!$S$5:$S$15,1)):
INDEX('DS2025'!$S$5:$S$15,MATCH(K30,'DS2025'!$S$5:$S$15,1)+1)),
IF($L$4=Database!$A$9,
_xlfn.FORECAST.LINEAR(K30,
INDEX('DS2025'!$W$5:$W$15,MATCH(K30,'DS2025'!$V$5:$V$15,1)):
INDEX('DS2025'!$W$5:$W$15,MATCH(K30,'DS2025'!$V$5:$V$15,1)+1),
INDEX('DS2025'!$V$5:$V$15,MATCH(K30,'DS2025'!$V$5:$V$15,1)):
INDEX('DS2025'!$V$5:$V$15,MATCH(K30,'DS2025'!$V$5:$V$15,1)+1)),
IF($L$4=Database!$A$10,
_xlfn.FORECAST.LINEAR(K30,
INDEX('DS2025'!$Z$5:$Z$15,MATCH(K30,'DS2025'!$Y$5:$Y$15,1)):
INDEX('DS2025'!$Z$5:$Z$15,MATCH(K30,'DS2025'!$Y$5:$Y$15,1)+1),
INDEX('DS2025'!$Y$5:$Y$15,MATCH(K30,'DS2025'!$Y$5:$Y$15,1)):
INDEX('DS2025'!$Y$5:$Y$15,MATCH(K30,'DS2025'!$Y$5:$Y$15,1)+1)),
IF($L$4=Database!$A$11,
_xlfn.FORECAST.LINEAR(
K30,
INDEX('DS2025'!$B$21:$B$35,MATCH(K30,'DS2025'!$A$21:$A$35,1)):
INDEX('DS2025'!$B$21:$B$35,MATCH(K30,'DS2025'!$A$21:$A$35,1)+1),
INDEX('DS2025'!$A$21:$A$35,MATCH(K30,'DS2025'!$A$21:$A$35,1)):
INDEX('DS2025'!$A$21:$A$35,MATCH(K30,'DS2025'!$A$21:$A$35,1)+1)),
IF($L$4=Database!$A$12,
_xlfn.FORECAST.LINEAR(
K30,
INDEX('DS2025'!$E$21:$E$35,MATCH(K30,'DS2025'!$D$21:$D$35,1)):
INDEX('DS2025'!$E$21:$E$35,MATCH(K30,'DS2025'!$D$21:$D$35,1)+1),
INDEX('DS2025'!$D$21:$D$35,MATCH(K30,'DS2025'!$D$21:$D$35,1)):
INDEX('DS2025'!$D$21:$D$35,MATCH(K30,'DS2025'!$D$21:$D$35,1)+1)),
IF($L$4=Database!$A$13,
_xlfn.FORECAST.LINEAR(
K30,
INDEX('DS2025'!$H$21:$H$35,MATCH(K30,'DS2025'!$G$21:$G$35,1)):
INDEX('DS2025'!$H$21:$H$35,MATCH(K30,'DS2025'!$G$21:$G$35,1)+1),
INDEX('DS2025'!$G$21:$G$35,MATCH(K30,'DS2025'!$G$21:$G$35,1)):
INDEX('DS2025'!$G$21:$G$35,MATCH(K30,'DS2025'!$G$21:$G$35,1)+1)),
IF($L$4=Database!$A$14,
_xlfn.FORECAST.LINEAR(
K30,
INDEX('DS2025'!$K$21:$K$35,MATCH(K30,'DS2025'!$J$21:$J$35,1)):
INDEX('DS2025'!$K$21:$K$35,MATCH(K30,'DS2025'!$J$21:$J$35,1)+1),
INDEX('DS2025'!$J$21:$J$35,MATCH(K30,'DS2025'!$J$21:$J$35,1)):
INDEX('DS2025'!$J$21:$J$35,MATCH(K30,'DS2025'!$J$21:$J$35,1)+1)),
IF($L$4=Database!$A$15,
_xlfn.FORECAST.LINEAR(
K30,
INDEX('DS2025'!$N$21:$N$35,MATCH(K30,'DS2025'!$M$21:$M$35,1)):
INDEX('DS2025'!$N$21:$N$35,MATCH(K30,'DS2025'!$M$21:$M$35,1)+1),
INDEX('DS2025'!$M$21:$M$35,MATCH(K30,'DS2025'!$M$21:$M$35,1)):
INDEX('DS2025'!$M$21:$M$35,MATCH(K30,'DS2025'!$M$21:$M$35,1)+1)),
IF($L$4=Database!$A$16,
_xlfn.FORECAST.LINEAR(
K30,
INDEX('DS2025'!$Q$21:$Q$35,MATCH(K30,'DS2025'!$P$21:$P$35,1)):
INDEX('DS2025'!$Q$21:$Q$35,MATCH(K30,'DS2025'!$P$21:$P$35,1)+1),
INDEX('DS2025'!$P$21:$P$35,MATCH(K30,'DS2025'!$P$21:$P$35,1)):
INDEX('DS2025'!$P$21:$P$35,MATCH(K30,'DS2025'!$P$21:$P$35,1)+1)),
IF($L$4=Database!$A$17,
_xlfn.FORECAST.LINEAR(
K30,
INDEX('DS2025'!$T$21:$T$35,MATCH(K30,'DS2025'!$S$21:$S$35,1)):
INDEX('DS2025'!$T$21:$T$35,MATCH(K30,'DS2025'!$S$21:$S$35,1)+1),
INDEX('DS2025'!$S$21:$S$35,MATCH(K30,'DS2025'!$S$21:$S$35,1)):
INDEX('DS2025'!$S$21:$S$35,MATCH(K30,'DS2025'!$S$21:$S$35,1)+1)),
IF($L$4=Database!$A$18,
_xlfn.FORECAST.LINEAR(
K30,
INDEX('DS2025'!$W$21:$W$35,MATCH(K30,'DS2025'!$V$21:$V$35,1)):
INDEX('DS2025'!$W$21:$W$35,MATCH(K30,'DS2025'!$V$21:$V$35,1)+1),
INDEX('DS2025'!$V$21:$V$35,MATCH(K30,'DS2025'!$V$21:$V$35,1)):
INDEX('DS2025'!$V$21:$V$35,MATCH(K30,'DS2025'!$V$21:$V$35,1)+1)),
IF($L$4=Database!$A$19,
_xlfn.FORECAST.LINEAR(
K30,
INDEX('DS2025'!$Z$21:$Z$35,MATCH(K30,'DS2025'!$Y$21:$Y$35,1)):
INDEX('DS2025'!$Z$21:$Z$35,MATCH(K30,'DS2025'!$Y$21:$Y$35,1)+1),
INDEX('DS2025'!$Y$21:$Y$35,MATCH(K30,'DS2025'!$Y$21:$Y$35,1)):
INDEX('DS2025'!$Y$21:$Y$35,MATCH(K30,'DS2025'!$Y$21:$Y$35,1)+1)),
IF($L$4=Database!$A$20,
_xlfn.FORECAST.LINEAR(
K30,
INDEX('DS2025'!$AC$21:$AC$35,MATCH(K30,'DS2025'!$AB$21:$AB$35,1)):
INDEX('DS2025'!$AC$21:$AC$35,MATCH(K30,'DS2025'!$AB$21:$AB$35,1)+1),
INDEX('DS2025'!$AB$21:$AB$35,MATCH(K30,'DS2025'!$AB$21:$AB$35,1)):
INDEX('DS2025'!$AB$21:$AB$35,MATCH(K30,'DS2025'!$AB$21:$AB$35,1)+1))
)))))))))))))))))))</f>
        <v>-0.36135008998200357</v>
      </c>
      <c r="M30" s="98">
        <f t="shared" si="3"/>
        <v>119.586649910018</v>
      </c>
      <c r="N30" s="369">
        <f>'Data 110 C'!F31</f>
        <v>117.38800000000001</v>
      </c>
      <c r="O30" s="98">
        <f>IF($O$4=Database!$A$2,
_xlfn.FORECAST.LINEAR(N30,
INDEX('DS2025'!$B$5:$B$15,MATCH(N30,'DS2025'!$A$5:$A$15,1)):
INDEX('DS2025'!$B$5:$B$15,MATCH(N30,'DS2025'!$A$5:$A$15,1)+1),
INDEX('DS2025'!$A$5:$A$15,MATCH(N30,'DS2025'!$A$5:$A$15,1)):
INDEX('DS2025'!$A$5:$A$15,MATCH(N30,'DS2025'!$A$5:$A$15,1)+1)),
IF($O$4=Database!$A$3,
_xlfn.FORECAST.LINEAR(N30,
INDEX('DS2025'!$E$5:$E$15,MATCH(N30,'DS2025'!$D$5:$D$15,1)):
INDEX('DS2025'!$E$5:$E$15,MATCH(N30,'DS2025'!$D$5:$D$15,1)+1),
INDEX('DS2025'!$D$5:$D$15,MATCH(N30,'DS2025'!$D$5:$D$15,1)):
INDEX('DS2025'!$D$5:$D$15,MATCH(N30,'DS2025'!$D$5:$D$15,1)+1)),
IF($O$4=Database!$A$4,
_xlfn.FORECAST.LINEAR(N30,
INDEX('DS2025'!$H$5:$H$15,MATCH(N30,'DS2025'!$G$5:$G$15,1)):
INDEX('DS2025'!$H$5:$H$15,MATCH(N30,'DS2025'!$G$5:$G$15,1)+1),
INDEX('DS2025'!$G$5:$G$15,MATCH(N30,'DS2025'!$G$5:$G$15,1)):
INDEX('DS2025'!$G$5:$G$15,MATCH(N30,'DS2025'!$G$5:$G$15,1)+1)),
IF($O$4=Database!$A$5,
_xlfn.FORECAST.LINEAR(N30,
INDEX('DS2025'!$K$5:$K$15,MATCH(N30,'DS2025'!$J$5:$J$15,1)):
INDEX('DS2025'!$K$5:$K$15,MATCH(N30,'DS2025'!$J$5:$J$15,1)+1),
INDEX('DS2025'!$J$5:$J$15,MATCH(N30,'DS2025'!$J$5:$J$15,1)):
INDEX('DS2025'!$J$5:$J$15,MATCH(N30,'DS2025'!$J$5:$J$15,1)+1)),
IF($O$4=Database!$A$6,
_xlfn.FORECAST.LINEAR(N30,
INDEX('DS2025'!$N$5:$N$15,MATCH(N30,'DS2025'!$M$5:$M$15,1)):
INDEX('DS2025'!$N$5:$N$15,MATCH(N30,'DS2025'!$M$5:$M$15,1)+1),
INDEX('DS2025'!$M$5:$M$15,MATCH(N30,'DS2025'!$M$5:$M$15,1)):
INDEX('DS2025'!$M$5:$M$15,MATCH(N30,'DS2025'!$M$5:$M$15,1)+1)),
IF($O$4=Database!$A$7,
_xlfn.FORECAST.LINEAR(N30,
INDEX('DS2025'!$Q$5:$Q$15,MATCH(N30,'DS2025'!$P$5:$P$15,1)):
INDEX('DS2025'!$Q$5:$Q$15,MATCH(N30,'DS2025'!$P$5:$P$15,1)+1),
INDEX('DS2025'!$P$5:$P$15,MATCH(N30,'DS2025'!$P$5:$P$15,1)):
INDEX('DS2025'!$P$5:$P$15,MATCH(N30,'DS2025'!$P$5:$P$15,1)+1)),
IF($O$4=Database!$A$8,
_xlfn.FORECAST.LINEAR(N30,
INDEX('DS2025'!$T$5:$T$15,MATCH(N30,'DS2025'!$S$5:$S$15,1)):
INDEX('DS2025'!$T$5:$T$15,MATCH(N30,'DS2025'!$S$5:$S$15,1)+1),
INDEX('DS2025'!$S$5:$S$15,MATCH(N30,'DS2025'!$S$5:$S$15,1)):
INDEX('DS2025'!$S$5:$S$15,MATCH(N30,'DS2025'!$S$5:$S$15,1)+1)),
IF($O$4=Database!$A$9,
_xlfn.FORECAST.LINEAR(N30,
INDEX('DS2025'!$W$5:$W$15,MATCH(N30,'DS2025'!$V$5:$V$15,1)):
INDEX('DS2025'!$W$5:$W$15,MATCH(N30,'DS2025'!$V$5:$V$15,1)+1),
INDEX('DS2025'!$V$5:$V$15,MATCH(N30,'DS2025'!$V$5:$V$15,1)):
INDEX('DS2025'!$V$5:$V$15,MATCH(N30,'DS2025'!$V$5:$V$15,1)+1)),
IF($O$4=Database!$A$10,
_xlfn.FORECAST.LINEAR(N30,
INDEX('DS2025'!$Z$5:$Z$15,MATCH(N30,'DS2025'!$Y$5:$Y$15,1)):
INDEX('DS2025'!$Z$5:$Z$15,MATCH(N30,'DS2025'!$Y$5:$Y$15,1)+1),
INDEX('DS2025'!$Y$5:$Y$15,MATCH(N30,'DS2025'!$Y$5:$Y$15,1)):
INDEX('DS2025'!$Y$5:$Y$15,MATCH(N30,'DS2025'!$Y$5:$Y$15,1)+1)),
IF($O$4=Database!$A$11,
_xlfn.FORECAST.LINEAR(
N30,
INDEX('DS2025'!$B$21:$B$35,MATCH(N30,'DS2025'!$A$21:$A$35,1)):
INDEX('DS2025'!$B$21:$B$35,MATCH(N30,'DS2025'!$A$21:$A$35,1)+1),
INDEX('DS2025'!$A$21:$A$35,MATCH(N30,'DS2025'!$A$21:$A$35,1)):
INDEX('DS2025'!$A$21:$A$35,MATCH(N30,'DS2025'!$A$21:$A$35,1)+1)),
IF($O$4=Database!$A$12,
_xlfn.FORECAST.LINEAR(
N30,
INDEX('DS2025'!$E$21:$E$35,MATCH(N30,'DS2025'!$D$21:$D$35,1)):
INDEX('DS2025'!$E$21:$E$35,MATCH(N30,'DS2025'!$D$21:$D$35,1)+1),
INDEX('DS2025'!$D$21:$D$35,MATCH(N30,'DS2025'!$D$21:$D$35,1)):
INDEX('DS2025'!$D$21:$D$35,MATCH(N30,'DS2025'!$D$21:$D$35,1)+1)),
IF($O$4=Database!$A$13,
_xlfn.FORECAST.LINEAR(
N30,
INDEX('DS2025'!$H$21:$H$35,MATCH(N30,'DS2025'!$G$21:$G$35,1)):
INDEX('DS2025'!$H$21:$H$35,MATCH(N30,'DS2025'!$G$21:$G$35,1)+1),
INDEX('DS2025'!$G$21:$G$35,MATCH(N30,'DS2025'!$G$21:$G$35,1)):
INDEX('DS2025'!$G$21:$G$35,MATCH(N30,'DS2025'!$G$21:$G$35,1)+1)),
IF($O$4=Database!$A$14,
_xlfn.FORECAST.LINEAR(
N30,
INDEX('DS2025'!$K$21:$K$35,MATCH(N30,'DS2025'!$J$21:$J$35,1)):
INDEX('DS2025'!$K$21:$K$35,MATCH(N30,'DS2025'!$J$21:$J$35,1)+1),
INDEX('DS2025'!$J$21:$J$35,MATCH(N30,'DS2025'!$J$21:$J$35,1)):
INDEX('DS2025'!$J$21:$J$35,MATCH(N30,'DS2025'!$J$21:$J$35,1)+1)),
IF($O$4=Database!$A$15,
_xlfn.FORECAST.LINEAR(
N30,
INDEX('DS2025'!$N$21:$N$35,MATCH(N30,'DS2025'!$M$21:$M$35,1)):
INDEX('DS2025'!$N$21:$N$35,MATCH(N30,'DS2025'!$M$21:$M$35,1)+1),
INDEX('DS2025'!$M$21:$M$35,MATCH(N30,'DS2025'!$M$21:$M$35,1)):
INDEX('DS2025'!$M$21:$M$35,MATCH(N30,'DS2025'!$M$21:$M$35,1)+1)),
IF($O$4=Database!$A$16,
_xlfn.FORECAST.LINEAR(
N30,
INDEX('DS2025'!$Q$21:$Q$35,MATCH(N30,'DS2025'!$P$21:$P$35,1)):
INDEX('DS2025'!$Q$21:$Q$35,MATCH(N30,'DS2025'!$P$21:$P$35,1)+1),
INDEX('DS2025'!$P$21:$P$35,MATCH(N30,'DS2025'!$P$21:$P$35,1)):
INDEX('DS2025'!$P$21:$P$35,MATCH(N30,'DS2025'!$P$21:$P$35,1)+1)),
IF($O$4=Database!$A$17,
_xlfn.FORECAST.LINEAR(
N30,
INDEX('DS2025'!$T$21:$T$35,MATCH(N30,'DS2025'!$S$21:$S$35,1)):
INDEX('DS2025'!$T$21:$T$35,MATCH(N30,'DS2025'!$S$21:$S$35,1)+1),
INDEX('DS2025'!$S$21:$S$35,MATCH(N30,'DS2025'!$S$21:$S$35,1)):
INDEX('DS2025'!$S$21:$S$35,MATCH(N30,'DS2025'!$S$21:$S$35,1)+1)),
IF($O$4=Database!$A$18,
_xlfn.FORECAST.LINEAR(
N30,
INDEX('DS2025'!$W$21:$W$35,MATCH(N30,'DS2025'!$V$21:$V$35,1)):
INDEX('DS2025'!$W$21:$W$35,MATCH(N30,'DS2025'!$V$21:$V$35,1)+1),
INDEX('DS2025'!$V$21:$V$35,MATCH(N30,'DS2025'!$V$21:$V$35,1)):
INDEX('DS2025'!$V$21:$V$35,MATCH(N30,'DS2025'!$V$21:$V$35,1)+1)),
IF($O$4=Database!$A$19,
_xlfn.FORECAST.LINEAR(
N30,
INDEX('DS2025'!$Z$21:$Z$35,MATCH(N30,'DS2025'!$Y$21:$Y$35,1)):
INDEX('DS2025'!$Z$21:$Z$35,MATCH(N30,'DS2025'!$Y$21:$Y$35,1)+1),
INDEX('DS2025'!$Y$21:$Y$35,MATCH(N30,'DS2025'!$Y$21:$Y$35,1)):
INDEX('DS2025'!$Y$21:$Y$35,MATCH(N30,'DS2025'!$Y$21:$Y$35,1)+1)),
IF($O$4=Database!$A$20,
_xlfn.FORECAST.LINEAR(
N30,
INDEX('DS2025'!$AC$21:$AC$35,MATCH(N30,'DS2025'!$AB$21:$AB$35,1)):
INDEX('DS2025'!$AC$21:$AC$35,MATCH(N30,'DS2025'!$AB$21:$AB$35,1)+1),
INDEX('DS2025'!$AB$21:$AB$35,MATCH(N30,'DS2025'!$AB$21:$AB$35,1)):
INDEX('DS2025'!$AB$21:$AB$35,MATCH(N30,'DS2025'!$AB$21:$AB$35,1)+1))
)))))))))))))))))))</f>
        <v>-0.36104295140971804</v>
      </c>
      <c r="P30" s="371">
        <f t="shared" si="4"/>
        <v>117.02695704859029</v>
      </c>
      <c r="Q30" s="369">
        <f>'Data 110 C'!G31</f>
        <v>118.989</v>
      </c>
      <c r="R30" s="98">
        <f>IF($R$4=Database!$A$2,
_xlfn.FORECAST.LINEAR(Q30,
INDEX('DS2025'!$B$5:$B$15,MATCH(Q30,'DS2025'!$A$5:$A$15,1)):
INDEX('DS2025'!$B$5:$B$15,MATCH(Q30,'DS2025'!$A$5:$A$15,1)+1),
INDEX('DS2025'!$A$5:$A$15,MATCH(Q30,'DS2025'!$A$5:$A$15,1)):
INDEX('DS2025'!$A$5:$A$15,MATCH(Q30,'DS2025'!$A$5:$A$15,1)+1)),
IF($R$4=Database!$A$3,
_xlfn.FORECAST.LINEAR(Q30,
INDEX('DS2025'!$E$5:$E$15,MATCH(Q30,'DS2025'!$D$5:$D$15,1)):
INDEX('DS2025'!$E$5:$E$15,MATCH(Q30,'DS2025'!$D$5:$D$15,1)+1),
INDEX('DS2025'!$D$5:$D$15,MATCH(Q30,'DS2025'!$D$5:$D$15,1)):
INDEX('DS2025'!$D$5:$D$15,MATCH(Q30,'DS2025'!$D$5:$D$15,1)+1)),
IF($R$4=Database!$A$4,
_xlfn.FORECAST.LINEAR(Q30,
INDEX('DS2025'!$H$5:$H$15,MATCH(Q30,'DS2025'!$G$5:$G$15,1)):
INDEX('DS2025'!$H$5:$H$15,MATCH(Q30,'DS2025'!$G$5:$G$15,1)+1),
INDEX('DS2025'!$G$5:$G$15,MATCH(Q30,'DS2025'!$G$5:$G$15,1)):
INDEX('DS2025'!$G$5:$G$15,MATCH(Q30,'DS2025'!$G$5:$G$15,1)+1)),
IF($R$4=Database!$A$5,
_xlfn.FORECAST.LINEAR(Q30,
INDEX('DS2025'!$K$5:$K$15,MATCH(Q30,'DS2025'!$J$5:$J$15,1)):
INDEX('DS2025'!$K$5:$K$15,MATCH(Q30,'DS2025'!$J$5:$J$15,1)+1),
INDEX('DS2025'!$J$5:$J$15,MATCH(Q30,'DS2025'!$J$5:$J$15,1)):
INDEX('DS2025'!$J$5:$J$15,MATCH(Q30,'DS2025'!$J$5:$J$15,1)+1)),
IF($R$4=Database!$A$6,
_xlfn.FORECAST.LINEAR(Q30,
INDEX('DS2025'!$N$5:$N$15,MATCH(Q30,'DS2025'!$M$5:$M$15,1)):
INDEX('DS2025'!$N$5:$N$15,MATCH(Q30,'DS2025'!$M$5:$M$15,1)+1),
INDEX('DS2025'!$M$5:$M$15,MATCH(Q30,'DS2025'!$M$5:$M$15,1)):
INDEX('DS2025'!$M$5:$M$15,MATCH(Q30,'DS2025'!$M$5:$M$15,1)+1)),
IF($R$4=Database!$A$7,
_xlfn.FORECAST.LINEAR(Q30,
INDEX('DS2025'!$Q$5:$Q$15,MATCH(Q30,'DS2025'!$P$5:$P$15,1)):
INDEX('DS2025'!$Q$5:$Q$15,MATCH(Q30,'DS2025'!$P$5:$P$15,1)+1),
INDEX('DS2025'!$P$5:$P$15,MATCH(Q30,'DS2025'!$P$5:$P$15,1)):
INDEX('DS2025'!$P$5:$P$15,MATCH(Q30,'DS2025'!$P$5:$P$15,1)+1)),
IF($R$4=Database!$A$8,
_xlfn.FORECAST.LINEAR(Q30,
INDEX('DS2025'!$T$5:$T$15,MATCH(Q30,'DS2025'!$S$5:$S$15,1)):
INDEX('DS2025'!$T$5:$T$15,MATCH(Q30,'DS2025'!$S$5:$S$15,1)+1),
INDEX('DS2025'!$S$5:$S$15,MATCH(Q30,'DS2025'!$S$5:$S$15,1)):
INDEX('DS2025'!$S$5:$S$15,MATCH(Q30,'DS2025'!$S$5:$S$15,1)+1)),
IF($R$4=Database!$A$9,
_xlfn.FORECAST.LINEAR(Q30,
INDEX('DS2025'!$W$5:$W$15,MATCH(Q30,'DS2025'!$V$5:$V$15,1)):
INDEX('DS2025'!$W$5:$W$15,MATCH(Q30,'DS2025'!$V$5:$V$15,1)+1),
INDEX('DS2025'!$V$5:$V$15,MATCH(Q30,'DS2025'!$V$5:$V$15,1)):
INDEX('DS2025'!$V$5:$V$15,MATCH(Q30,'DS2025'!$V$5:$V$15,1)+1)),
IF($R$4=Database!$A$10,
_xlfn.FORECAST.LINEAR(Q30,
INDEX('DS2025'!$Z$5:$Z$15,MATCH(Q30,'DS2025'!$Y$5:$Y$15,1)):
INDEX('DS2025'!$Z$5:$Z$15,MATCH(Q30,'DS2025'!$Y$5:$Y$15,1)+1),
INDEX('DS2025'!$Y$5:$Y$15,MATCH(Q30,'DS2025'!$Y$5:$Y$15,1)):
INDEX('DS2025'!$Y$5:$Y$15,MATCH(Q30,'DS2025'!$Y$5:$Y$15,1)+1)),
IF($R$4=Database!$A$11,
_xlfn.FORECAST.LINEAR(
Q30,
INDEX('DS2025'!$B$21:$B$35,MATCH(Q30,'DS2025'!$A$21:$A$35,1)):
INDEX('DS2025'!$B$21:$B$35,MATCH(Q30,'DS2025'!$A$21:$A$35,1)+1),
INDEX('DS2025'!$A$21:$A$35,MATCH(Q30,'DS2025'!$A$21:$A$35,1)):
INDEX('DS2025'!$A$21:$A$35,MATCH(Q30,'DS2025'!$A$21:$A$35,1)+1)),
IF($R$4=Database!$A$12,
_xlfn.FORECAST.LINEAR(
Q30,
INDEX('DS2025'!$E$21:$E$35,MATCH(Q30,'DS2025'!$D$21:$D$35,1)):
INDEX('DS2025'!$E$21:$E$35,MATCH(Q30,'DS2025'!$D$21:$D$35,1)+1),
INDEX('DS2025'!$D$21:$D$35,MATCH(Q30,'DS2025'!$D$21:$D$35,1)):
INDEX('DS2025'!$D$21:$D$35,MATCH(Q30,'DS2025'!$D$21:$D$35,1)+1)),
IF($R$4=Database!$A$13,
_xlfn.FORECAST.LINEAR(
Q30,
INDEX('DS2025'!$H$21:$H$35,MATCH(Q30,'DS2025'!$G$21:$G$35,1)):
INDEX('DS2025'!$H$21:$H$35,MATCH(Q30,'DS2025'!$G$21:$G$35,1)+1),
INDEX('DS2025'!$G$21:$G$35,MATCH(Q30,'DS2025'!$G$21:$G$35,1)):
INDEX('DS2025'!$G$21:$G$35,MATCH(Q30,'DS2025'!$G$21:$G$35,1)+1)),
IF($R$4=Database!$A$14,
_xlfn.FORECAST.LINEAR(
Q30,
INDEX('DS2025'!$K$21:$K$35,MATCH(Q30,'DS2025'!$J$21:$J$35,1)):
INDEX('DS2025'!$K$21:$K$35,MATCH(Q30,'DS2025'!$J$21:$J$35,1)+1),
INDEX('DS2025'!$J$21:$J$35,MATCH(Q30,'DS2025'!$J$21:$J$35,1)):
INDEX('DS2025'!$J$21:$J$35,MATCH(Q30,'DS2025'!$J$21:$J$35,1)+1)),
IF($R$4=Database!$A$15,
_xlfn.FORECAST.LINEAR(
Q30,
INDEX('DS2025'!$N$21:$N$35,MATCH(Q30,'DS2025'!$M$21:$M$35,1)):
INDEX('DS2025'!$N$21:$N$35,MATCH(Q30,'DS2025'!$M$21:$M$35,1)+1),
INDEX('DS2025'!$M$21:$M$35,MATCH(Q30,'DS2025'!$M$21:$M$35,1)):
INDEX('DS2025'!$M$21:$M$35,MATCH(Q30,'DS2025'!$M$21:$M$35,1)+1)),
IF($R$4=Database!$A$16,
_xlfn.FORECAST.LINEAR(
Q30,
INDEX('DS2025'!$Q$21:$Q$35,MATCH(Q30,'DS2025'!$P$21:$P$35,1)):
INDEX('DS2025'!$Q$21:$Q$35,MATCH(Q30,'DS2025'!$P$21:$P$35,1)+1),
INDEX('DS2025'!$P$21:$P$35,MATCH(Q30,'DS2025'!$P$21:$P$35,1)):
INDEX('DS2025'!$P$21:$P$35,MATCH(Q30,'DS2025'!$P$21:$P$35,1)+1)),
IF($R$4=Database!$A$17,
_xlfn.FORECAST.LINEAR(
Q30,
INDEX('DS2025'!$T$21:$T$35,MATCH(Q30,'DS2025'!$S$21:$S$35,1)):
INDEX('DS2025'!$T$21:$T$35,MATCH(Q30,'DS2025'!$S$21:$S$35,1)+1),
INDEX('DS2025'!$S$21:$S$35,MATCH(Q30,'DS2025'!$S$21:$S$35,1)):
INDEX('DS2025'!$S$21:$S$35,MATCH(Q30,'DS2025'!$S$21:$S$35,1)+1)),
IF($R$4=Database!$A$18,
_xlfn.FORECAST.LINEAR(
Q30,
INDEX('DS2025'!$W$21:$W$35,MATCH(Q30,'DS2025'!$V$21:$V$35,1)):
INDEX('DS2025'!$W$21:$W$35,MATCH(Q30,'DS2025'!$V$21:$V$35,1)+1),
INDEX('DS2025'!$V$21:$V$35,MATCH(Q30,'DS2025'!$V$21:$V$35,1)):
INDEX('DS2025'!$V$21:$V$35,MATCH(Q30,'DS2025'!$V$21:$V$35,1)+1)),
IF($R$4=Database!$A$19,
_xlfn.FORECAST.LINEAR(
Q30,
INDEX('DS2025'!$Z$21:$Z$35,MATCH(Q30,'DS2025'!$Y$21:$Y$35,1)):
INDEX('DS2025'!$Z$21:$Z$35,MATCH(Q30,'DS2025'!$Y$21:$Y$35,1)+1),
INDEX('DS2025'!$Y$21:$Y$35,MATCH(Q30,'DS2025'!$Y$21:$Y$35,1)):
INDEX('DS2025'!$Y$21:$Y$35,MATCH(Q30,'DS2025'!$Y$21:$Y$35,1)+1)),
IF($R$4=Database!$A$20,
_xlfn.FORECAST.LINEAR(
Q30,
INDEX('DS2025'!$AC$21:$AC$35,MATCH(Q30,'DS2025'!$AB$21:$AB$35,1)):
INDEX('DS2025'!$AC$21:$AC$35,MATCH(Q30,'DS2025'!$AB$21:$AB$35,1)+1),
INDEX('DS2025'!$AB$21:$AB$35,MATCH(Q30,'DS2025'!$AB$21:$AB$35,1)):
INDEX('DS2025'!$AB$21:$AB$35,MATCH(Q30,'DS2025'!$AB$21:$AB$35,1)+1))
)))))))))))))))))))</f>
        <v>-0.36123503299340132</v>
      </c>
      <c r="S30" s="370">
        <f t="shared" si="5"/>
        <v>118.6277649670066</v>
      </c>
      <c r="T30" s="369">
        <f>'Data 110 C'!H31</f>
        <v>116.654</v>
      </c>
      <c r="U30" s="98">
        <f>IF($U$4=Database!$A$2,
_xlfn.FORECAST.LINEAR(T30,
INDEX('DS2025'!$B$5:$B$15,MATCH(T30,'DS2025'!$A$5:$A$15,1)):
INDEX('DS2025'!$B$5:$B$15,MATCH(T30,'DS2025'!$A$5:$A$15,1)+1),
INDEX('DS2025'!$A$5:$A$15,MATCH(T30,'DS2025'!$A$5:$A$15,1)):
INDEX('DS2025'!$A$5:$A$15,MATCH(T30,'DS2025'!$A$5:$A$15,1)+1)),
IF($U$4=Database!$A$3,
_xlfn.FORECAST.LINEAR(T30,
INDEX('DS2025'!$E$5:$E$15,MATCH(T30,'DS2025'!$D$5:$D$15,1)):
INDEX('DS2025'!$E$5:$E$15,MATCH(T30,'DS2025'!$D$5:$D$15,1)+1),
INDEX('DS2025'!$D$5:$D$15,MATCH(T30,'DS2025'!$D$5:$D$15,1)):
INDEX('DS2025'!$D$5:$D$15,MATCH(T30,'DS2025'!$D$5:$D$15,1)+1)),
IF($U$4=Database!$A$4,
_xlfn.FORECAST.LINEAR(T30,
INDEX('DS2025'!$H$5:$H$15,MATCH(T30,'DS2025'!$G$5:$G$15,1)):
INDEX('DS2025'!$H$5:$H$15,MATCH(T30,'DS2025'!$G$5:$G$15,1)+1),
INDEX('DS2025'!$G$5:$G$15,MATCH(T30,'DS2025'!$G$5:$G$15,1)):
INDEX('DS2025'!$G$5:$G$15,MATCH(T30,'DS2025'!$G$5:$G$15,1)+1)),
IF($U$4=Database!$A$5,
_xlfn.FORECAST.LINEAR(T30,
INDEX('DS2025'!$K$5:$K$15,MATCH(T30,'DS2025'!$J$5:$J$15,1)):
INDEX('DS2025'!$K$5:$K$15,MATCH(T30,'DS2025'!$J$5:$J$15,1)+1),
INDEX('DS2025'!$J$5:$J$15,MATCH(T30,'DS2025'!$J$5:$J$15,1)):
INDEX('DS2025'!$J$5:$J$15,MATCH(T30,'DS2025'!$J$5:$J$15,1)+1)),
IF($U$4=Database!$A$6,
_xlfn.FORECAST.LINEAR(T30,
INDEX('DS2025'!$N$5:$N$15,MATCH(T30,'DS2025'!$M$5:$M$15,1)):
INDEX('DS2025'!$N$5:$N$15,MATCH(T30,'DS2025'!$M$5:$M$15,1)+1),
INDEX('DS2025'!$M$5:$M$15,MATCH(T30,'DS2025'!$M$5:$M$15,1)):
INDEX('DS2025'!$M$5:$M$15,MATCH(T30,'DS2025'!$M$5:$M$15,1)+1)),
IF($U$4=Database!$A$7,
_xlfn.FORECAST.LINEAR(T30,
INDEX('DS2025'!$Q$5:$Q$15,MATCH(T30,'DS2025'!$P$5:$P$15,1)):
INDEX('DS2025'!$Q$5:$Q$15,MATCH(T30,'DS2025'!$P$5:$P$15,1)+1),
INDEX('DS2025'!$P$5:$P$15,MATCH(T30,'DS2025'!$P$5:$P$15,1)):
INDEX('DS2025'!$P$5:$P$15,MATCH(T30,'DS2025'!$P$5:$P$15,1)+1)),
IF($U$4=Database!$A$8,
_xlfn.FORECAST.LINEAR(T30,
INDEX('DS2025'!$T$5:$T$15,MATCH(T30,'DS2025'!$S$5:$S$15,1)):
INDEX('DS2025'!$T$5:$T$15,MATCH(T30,'DS2025'!$S$5:$S$15,1)+1),
INDEX('DS2025'!$S$5:$S$15,MATCH(T30,'DS2025'!$S$5:$S$15,1)):
INDEX('DS2025'!$S$5:$S$15,MATCH(T30,'DS2025'!$S$5:$S$15,1)+1)),
IF($U$4=Database!$A$9,
_xlfn.FORECAST.LINEAR(T30,
INDEX('DS2025'!$W$5:$W$15,MATCH(T30,'DS2025'!$V$5:$V$15,1)):
INDEX('DS2025'!$W$5:$W$15,MATCH(T30,'DS2025'!$V$5:$V$15,1)+1),
INDEX('DS2025'!$V$5:$V$15,MATCH(T30,'DS2025'!$V$5:$V$15,1)):
INDEX('DS2025'!$V$5:$V$15,MATCH(T30,'DS2025'!$V$5:$V$15,1)+1)),
IF($U$4=Database!$A$10,
_xlfn.FORECAST.LINEAR(T30,
INDEX('DS2025'!$Z$5:$Z$15,MATCH(T30,'DS2025'!$Y$5:$Y$15,1)):
INDEX('DS2025'!$Z$5:$Z$15,MATCH(T30,'DS2025'!$Y$5:$Y$15,1)+1),
INDEX('DS2025'!$Y$5:$Y$15,MATCH(T30,'DS2025'!$Y$5:$Y$15,1)):
INDEX('DS2025'!$Y$5:$Y$15,MATCH(T30,'DS2025'!$Y$5:$Y$15,1)+1)),
IF($U$4=Database!$A$11,
_xlfn.FORECAST.LINEAR(
T30,
INDEX('DS2025'!$B$21:$B$35,MATCH(T30,'DS2025'!$A$21:$A$35,1)):
INDEX('DS2025'!$B$21:$B$35,MATCH(T30,'DS2025'!$A$21:$A$35,1)+1),
INDEX('DS2025'!$A$21:$A$35,MATCH(T30,'DS2025'!$A$21:$A$35,1)):
INDEX('DS2025'!$A$21:$A$35,MATCH(T30,'DS2025'!$A$21:$A$35,1)+1)),
IF($U$4=Database!$A$12,
_xlfn.FORECAST.LINEAR(
T30,
INDEX('DS2025'!$E$21:$E$35,MATCH(T30,'DS2025'!$D$21:$D$35,1)):
INDEX('DS2025'!$E$21:$E$35,MATCH(T30,'DS2025'!$D$21:$D$35,1)+1),
INDEX('DS2025'!$D$21:$D$35,MATCH(T30,'DS2025'!$D$21:$D$35,1)):
INDEX('DS2025'!$D$21:$D$35,MATCH(T30,'DS2025'!$D$21:$D$35,1)+1)),
IF($U$4=Database!$A$13,
_xlfn.FORECAST.LINEAR(
T30,
INDEX('DS2025'!$H$21:$H$35,MATCH(T30,'DS2025'!$G$21:$G$35,1)):
INDEX('DS2025'!$H$21:$H$35,MATCH(T30,'DS2025'!$G$21:$G$35,1)+1),
INDEX('DS2025'!$G$21:$G$35,MATCH(T30,'DS2025'!$G$21:$G$35,1)):
INDEX('DS2025'!$G$21:$G$35,MATCH(T30,'DS2025'!$G$21:$G$35,1)+1)),
IF($U$4=Database!$A$14,
_xlfn.FORECAST.LINEAR(
T30,
INDEX('DS2025'!$K$21:$K$35,MATCH(T30,'DS2025'!$J$21:$J$35,1)):
INDEX('DS2025'!$K$21:$K$35,MATCH(T30,'DS2025'!$J$21:$J$35,1)+1),
INDEX('DS2025'!$J$21:$J$35,MATCH(T30,'DS2025'!$J$21:$J$35,1)):
INDEX('DS2025'!$J$21:$J$35,MATCH(T30,'DS2025'!$J$21:$J$35,1)+1)),
IF($U$4=Database!$A$15,
_xlfn.FORECAST.LINEAR(
T30,
INDEX('DS2025'!$N$21:$N$35,MATCH(T30,'DS2025'!$M$21:$M$35,1)):
INDEX('DS2025'!$N$21:$N$35,MATCH(T30,'DS2025'!$M$21:$M$35,1)+1),
INDEX('DS2025'!$M$21:$M$35,MATCH(T30,'DS2025'!$M$21:$M$35,1)):
INDEX('DS2025'!$M$21:$M$35,MATCH(T30,'DS2025'!$M$21:$M$35,1)+1)),
IF($U$4=Database!$A$16,
_xlfn.FORECAST.LINEAR(
T30,
INDEX('DS2025'!$Q$21:$Q$35,MATCH(T30,'DS2025'!$P$21:$P$35,1)):
INDEX('DS2025'!$Q$21:$Q$35,MATCH(T30,'DS2025'!$P$21:$P$35,1)+1),
INDEX('DS2025'!$P$21:$P$35,MATCH(T30,'DS2025'!$P$21:$P$35,1)):
INDEX('DS2025'!$P$21:$P$35,MATCH(T30,'DS2025'!$P$21:$P$35,1)+1)),
IF($U$4=Database!$A$17,
_xlfn.FORECAST.LINEAR(
T30,
INDEX('DS2025'!$T$21:$T$35,MATCH(T30,'DS2025'!$S$21:$S$35,1)):
INDEX('DS2025'!$T$21:$T$35,MATCH(T30,'DS2025'!$S$21:$S$35,1)+1),
INDEX('DS2025'!$S$21:$S$35,MATCH(T30,'DS2025'!$S$21:$S$35,1)):
INDEX('DS2025'!$S$21:$S$35,MATCH(T30,'DS2025'!$S$21:$S$35,1)+1)),
IF($U$4=Database!$A$18,
_xlfn.FORECAST.LINEAR(
T30,
INDEX('DS2025'!$W$21:$W$35,MATCH(T30,'DS2025'!$V$21:$V$35,1)):
INDEX('DS2025'!$W$21:$W$35,MATCH(T30,'DS2025'!$V$21:$V$35,1)+1),
INDEX('DS2025'!$V$21:$V$35,MATCH(T30,'DS2025'!$V$21:$V$35,1)):
INDEX('DS2025'!$V$21:$V$35,MATCH(T30,'DS2025'!$V$21:$V$35,1)+1)),
IF($U$4=Database!$A$19,
_xlfn.FORECAST.LINEAR(
T30,
INDEX('DS2025'!$Z$21:$Z$35,MATCH(T30,'DS2025'!$Y$21:$Y$35,1)):
INDEX('DS2025'!$Z$21:$Z$35,MATCH(T30,'DS2025'!$Y$21:$Y$35,1)+1),
INDEX('DS2025'!$Y$21:$Y$35,MATCH(T30,'DS2025'!$Y$21:$Y$35,1)):
INDEX('DS2025'!$Y$21:$Y$35,MATCH(T30,'DS2025'!$Y$21:$Y$35,1)+1)),
IF($U$4=Database!$A$20,
_xlfn.FORECAST.LINEAR(
T30,
INDEX('DS2025'!$AC$21:$AC$35,MATCH(T30,'DS2025'!$AB$21:$AB$35,1)):
INDEX('DS2025'!$AC$21:$AC$35,MATCH(T30,'DS2025'!$AB$21:$AB$35,1)+1),
INDEX('DS2025'!$AB$21:$AB$35,MATCH(T30,'DS2025'!$AB$21:$AB$35,1)):
INDEX('DS2025'!$AB$21:$AB$35,MATCH(T30,'DS2025'!$AB$21:$AB$35,1)+1))
)))))))))))))))))))</f>
        <v>-0.36095488902219552</v>
      </c>
      <c r="V30" s="370">
        <f t="shared" si="6"/>
        <v>116.2930451109778</v>
      </c>
      <c r="W30" s="369">
        <f>'Data 110 C'!I31</f>
        <v>117.93600000000001</v>
      </c>
      <c r="X30" s="98">
        <f>IF($X$4=Database!$A$2,
_xlfn.FORECAST.LINEAR(W30,
INDEX('DS2025'!$B$5:$B$15,MATCH(W30,'DS2025'!$A$5:$A$15,1)):
INDEX('DS2025'!$B$5:$B$15,MATCH(W30,'DS2025'!$A$5:$A$15,1)+1),
INDEX('DS2025'!$A$5:$A$15,MATCH(W30,'DS2025'!$A$5:$A$15,1)):
INDEX('DS2025'!$A$5:$A$15,MATCH(W30,'DS2025'!$A$5:$A$15,1)+1)),
IF($X$4=Database!$A$3,
_xlfn.FORECAST.LINEAR(W30,
INDEX('DS2025'!$E$5:$E$15,MATCH(W30,'DS2025'!$D$5:$D$15,1)):
INDEX('DS2025'!$E$5:$E$15,MATCH(W30,'DS2025'!$D$5:$D$15,1)+1),
INDEX('DS2025'!$D$5:$D$15,MATCH(W30,'DS2025'!$D$5:$D$15,1)):
INDEX('DS2025'!$D$5:$D$15,MATCH(W30,'DS2025'!$D$5:$D$15,1)+1)),
IF($X$4=Database!$A$4,
_xlfn.FORECAST.LINEAR(W30,
INDEX('DS2025'!$H$5:$H$15,MATCH(W30,'DS2025'!$G$5:$G$15,1)):
INDEX('DS2025'!$H$5:$H$15,MATCH(W30,'DS2025'!$G$5:$G$15,1)+1),
INDEX('DS2025'!$G$5:$G$15,MATCH(W30,'DS2025'!$G$5:$G$15,1)):
INDEX('DS2025'!$G$5:$G$15,MATCH(W30,'DS2025'!$G$5:$G$15,1)+1)),
IF($X$4=Database!$A$5,
_xlfn.FORECAST.LINEAR(W30,
INDEX('DS2025'!$K$5:$K$15,MATCH(W30,'DS2025'!$J$5:$J$15,1)):
INDEX('DS2025'!$K$5:$K$15,MATCH(W30,'DS2025'!$J$5:$J$15,1)+1),
INDEX('DS2025'!$J$5:$J$15,MATCH(W30,'DS2025'!$J$5:$J$15,1)):
INDEX('DS2025'!$J$5:$J$15,MATCH(W30,'DS2025'!$J$5:$J$15,1)+1)),
IF($X$4=Database!$A$6,
_xlfn.FORECAST.LINEAR(W30,
INDEX('DS2025'!$N$5:$N$15,MATCH(W30,'DS2025'!$M$5:$M$15,1)):
INDEX('DS2025'!$N$5:$N$15,MATCH(W30,'DS2025'!$M$5:$M$15,1)+1),
INDEX('DS2025'!$M$5:$M$15,MATCH(W30,'DS2025'!$M$5:$M$15,1)):
INDEX('DS2025'!$M$5:$M$15,MATCH(W30,'DS2025'!$M$5:$M$15,1)+1)),
IF($X$4=Database!$A$7,
_xlfn.FORECAST.LINEAR(W30,
INDEX('DS2025'!$Q$5:$Q$15,MATCH(W30,'DS2025'!$P$5:$P$15,1)):
INDEX('DS2025'!$Q$5:$Q$15,MATCH(W30,'DS2025'!$P$5:$P$15,1)+1),
INDEX('DS2025'!$P$5:$P$15,MATCH(W30,'DS2025'!$P$5:$P$15,1)):
INDEX('DS2025'!$P$5:$P$15,MATCH(W30,'DS2025'!$P$5:$P$15,1)+1)),
IF($X$4=Database!$A$8,
_xlfn.FORECAST.LINEAR(W30,
INDEX('DS2025'!$T$5:$T$15,MATCH(W30,'DS2025'!$S$5:$S$15,1)):
INDEX('DS2025'!$T$5:$T$15,MATCH(W30,'DS2025'!$S$5:$S$15,1)+1),
INDEX('DS2025'!$S$5:$S$15,MATCH(W30,'DS2025'!$S$5:$S$15,1)):
INDEX('DS2025'!$S$5:$S$15,MATCH(W30,'DS2025'!$S$5:$S$15,1)+1)),
IF($X$4=Database!$A$9,
_xlfn.FORECAST.LINEAR(W30,
INDEX('DS2025'!$W$5:$W$15,MATCH(W30,'DS2025'!$V$5:$V$15,1)):
INDEX('DS2025'!$W$5:$W$15,MATCH(W30,'DS2025'!$V$5:$V$15,1)+1),
INDEX('DS2025'!$V$5:$V$15,MATCH(W30,'DS2025'!$V$5:$V$15,1)):
INDEX('DS2025'!$V$5:$V$15,MATCH(W30,'DS2025'!$V$5:$V$15,1)+1)),
IF($X$4=Database!$A$10,
_xlfn.FORECAST.LINEAR(W30,
INDEX('DS2025'!$Z$5:$Z$15,MATCH(W30,'DS2025'!$Y$5:$Y$15,1)):
INDEX('DS2025'!$Z$5:$Z$15,MATCH(W30,'DS2025'!$Y$5:$Y$15,1)+1),
INDEX('DS2025'!$Y$5:$Y$15,MATCH(W30,'DS2025'!$Y$5:$Y$15,1)):
INDEX('DS2025'!$Y$5:$Y$15,MATCH(W30,'DS2025'!$Y$5:$Y$15,1)+1)),
IF($X$4=Database!$A$11,
_xlfn.FORECAST.LINEAR(
W30,
INDEX('DS2025'!$B$21:$B$35,MATCH(W30,'DS2025'!$A$21:$A$35,1)):
INDEX('DS2025'!$B$21:$B$35,MATCH(W30,'DS2025'!$A$21:$A$35,1)+1),
INDEX('DS2025'!$A$21:$A$35,MATCH(W30,'DS2025'!$A$21:$A$35,1)):
INDEX('DS2025'!$A$21:$A$35,MATCH(W30,'DS2025'!$A$21:$A$35,1)+1)),
IF($X$4=Database!$A$12,
_xlfn.FORECAST.LINEAR(
W30,
INDEX('DS2025'!$E$21:$E$35,MATCH(W30,'DS2025'!$D$21:$D$35,1)):
INDEX('DS2025'!$E$21:$E$35,MATCH(W30,'DS2025'!$D$21:$D$35,1)+1),
INDEX('DS2025'!$D$21:$D$35,MATCH(W30,'DS2025'!$D$21:$D$35,1)):
INDEX('DS2025'!$D$21:$D$35,MATCH(W30,'DS2025'!$D$21:$D$35,1)+1)),
IF($X$4=Database!$A$13,
_xlfn.FORECAST.LINEAR(
W30,
INDEX('DS2025'!$H$21:$H$35,MATCH(W30,'DS2025'!$G$21:$G$35,1)):
INDEX('DS2025'!$H$21:$H$35,MATCH(W30,'DS2025'!$G$21:$G$35,1)+1),
INDEX('DS2025'!$G$21:$G$35,MATCH(W30,'DS2025'!$G$21:$G$35,1)):
INDEX('DS2025'!$G$21:$G$35,MATCH(W30,'DS2025'!$G$21:$G$35,1)+1)),
IF($X$4=Database!$A$14,
_xlfn.FORECAST.LINEAR(
W30,
INDEX('DS2025'!$K$21:$K$35,MATCH(W30,'DS2025'!$J$21:$J$35,1)):
INDEX('DS2025'!$K$21:$K$35,MATCH(W30,'DS2025'!$J$21:$J$35,1)+1),
INDEX('DS2025'!$J$21:$J$35,MATCH(W30,'DS2025'!$J$21:$J$35,1)):
INDEX('DS2025'!$J$21:$J$35,MATCH(W30,'DS2025'!$J$21:$J$35,1)+1)),
IF($X$4=Database!$A$15,
_xlfn.FORECAST.LINEAR(
W30,
INDEX('DS2025'!$N$21:$N$35,MATCH(W30,'DS2025'!$M$21:$M$35,1)):
INDEX('DS2025'!$N$21:$N$35,MATCH(W30,'DS2025'!$M$21:$M$35,1)+1),
INDEX('DS2025'!$M$21:$M$35,MATCH(W30,'DS2025'!$M$21:$M$35,1)):
INDEX('DS2025'!$M$21:$M$35,MATCH(W30,'DS2025'!$M$21:$M$35,1)+1)),
IF($X$4=Database!$A$16,
_xlfn.FORECAST.LINEAR(
W30,
INDEX('DS2025'!$Q$21:$Q$35,MATCH(W30,'DS2025'!$P$21:$P$35,1)):
INDEX('DS2025'!$Q$21:$Q$35,MATCH(W30,'DS2025'!$P$21:$P$35,1)+1),
INDEX('DS2025'!$P$21:$P$35,MATCH(W30,'DS2025'!$P$21:$P$35,1)):
INDEX('DS2025'!$P$21:$P$35,MATCH(W30,'DS2025'!$P$21:$P$35,1)+1)),
IF($X$4=Database!$A$17,
_xlfn.FORECAST.LINEAR(
W30,
INDEX('DS2025'!$T$21:$T$35,MATCH(W30,'DS2025'!$S$21:$S$35,1)):
INDEX('DS2025'!$T$21:$T$35,MATCH(W30,'DS2025'!$S$21:$S$35,1)+1),
INDEX('DS2025'!$S$21:$S$35,MATCH(W30,'DS2025'!$S$21:$S$35,1)):
INDEX('DS2025'!$S$21:$S$35,MATCH(W30,'DS2025'!$S$21:$S$35,1)+1)),
IF($X$4=Database!$A$18,
_xlfn.FORECAST.LINEAR(
W30,
INDEX('DS2025'!$W$21:$W$35,MATCH(W30,'DS2025'!$V$21:$V$35,1)):
INDEX('DS2025'!$W$21:$W$35,MATCH(W30,'DS2025'!$V$21:$V$35,1)+1),
INDEX('DS2025'!$V$21:$V$35,MATCH(W30,'DS2025'!$V$21:$V$35,1)):
INDEX('DS2025'!$V$21:$V$35,MATCH(W30,'DS2025'!$V$21:$V$35,1)+1)),
IF($X$4=Database!$A$19,
_xlfn.FORECAST.LINEAR(
W30,
INDEX('DS2025'!$Z$21:$Z$35,MATCH(W30,'DS2025'!$Y$21:$Y$35,1)):
INDEX('DS2025'!$Z$21:$Z$35,MATCH(W30,'DS2025'!$Y$21:$Y$35,1)+1),
INDEX('DS2025'!$Y$21:$Y$35,MATCH(W30,'DS2025'!$Y$21:$Y$35,1)):
INDEX('DS2025'!$Y$21:$Y$35,MATCH(W30,'DS2025'!$Y$21:$Y$35,1)+1)),
IF($X$4=Database!$A$20,
_xlfn.FORECAST.LINEAR(
W30,
INDEX('DS2025'!$AC$21:$AC$35,MATCH(W30,'DS2025'!$AB$21:$AB$35,1)):
INDEX('DS2025'!$AC$21:$AC$35,MATCH(W30,'DS2025'!$AB$21:$AB$35,1)+1),
INDEX('DS2025'!$AB$21:$AB$35,MATCH(W30,'DS2025'!$AB$21:$AB$35,1)):
INDEX('DS2025'!$AB$21:$AB$35,MATCH(W30,'DS2025'!$AB$21:$AB$35,1)+1))
)))))))))))))))))))</f>
        <v>-0.36110869826034792</v>
      </c>
      <c r="Y30" s="370">
        <f t="shared" si="7"/>
        <v>117.57489130173965</v>
      </c>
      <c r="Z30" s="97">
        <f>'Data 110 C'!J31</f>
        <v>119.946</v>
      </c>
      <c r="AA30" s="98">
        <f>IF($AA$4=Database!$A$2,
_xlfn.FORECAST.LINEAR(Z30,
INDEX('DS2025'!$B$5:$B$15,MATCH(Z30,'DS2025'!$A$5:$A$15,1)):
INDEX('DS2025'!$B$5:$B$15,MATCH(Z30,'DS2025'!$A$5:$A$15,1)+1),
INDEX('DS2025'!$A$5:$A$15,MATCH(Z30,'DS2025'!$A$5:$A$15,1)):
INDEX('DS2025'!$A$5:$A$15,MATCH(Z30,'DS2025'!$A$5:$A$15,1)+1)),
IF($AA$4=Database!$A$3,
_xlfn.FORECAST.LINEAR(Z30,
INDEX('DS2025'!$E$5:$E$15,MATCH(Z30,'DS2025'!$D$5:$D$15,1)):
INDEX('DS2025'!$E$5:$E$15,MATCH(Z30,'DS2025'!$D$5:$D$15,1)+1),
INDEX('DS2025'!$D$5:$D$15,MATCH(Z30,'DS2025'!$D$5:$D$15,1)):
INDEX('DS2025'!$D$5:$D$15,MATCH(Z30,'DS2025'!$D$5:$D$15,1)+1)),
IF($AA$4=Database!$A$4,
_xlfn.FORECAST.LINEAR(Z30,
INDEX('DS2025'!$H$5:$H$15,MATCH(Z30,'DS2025'!$G$5:$G$15,1)):
INDEX('DS2025'!$H$5:$H$15,MATCH(Z30,'DS2025'!$G$5:$G$15,1)+1),
INDEX('DS2025'!$G$5:$G$15,MATCH(Z30,'DS2025'!$G$5:$G$15,1)):
INDEX('DS2025'!$G$5:$G$15,MATCH(Z30,'DS2025'!$G$5:$G$15,1)+1)),
IF($AA$4=Database!$A$5,
_xlfn.FORECAST.LINEAR(Z30,
INDEX('DS2025'!$K$5:$K$15,MATCH(Z30,'DS2025'!$J$5:$J$15,1)):
INDEX('DS2025'!$K$5:$K$15,MATCH(Z30,'DS2025'!$J$5:$J$15,1)+1),
INDEX('DS2025'!$J$5:$J$15,MATCH(Z30,'DS2025'!$J$5:$J$15,1)):
INDEX('DS2025'!$J$5:$J$15,MATCH(Z30,'DS2025'!$J$5:$J$15,1)+1)),
IF($AA$4=Database!$A$6,
_xlfn.FORECAST.LINEAR(Z30,
INDEX('DS2025'!$N$5:$N$15,MATCH(Z30,'DS2025'!$M$5:$M$15,1)):
INDEX('DS2025'!$N$5:$N$15,MATCH(Z30,'DS2025'!$M$5:$M$15,1)+1),
INDEX('DS2025'!$M$5:$M$15,MATCH(Z30,'DS2025'!$M$5:$M$15,1)):
INDEX('DS2025'!$M$5:$M$15,MATCH(Z30,'DS2025'!$M$5:$M$15,1)+1)),
IF($AA$4=Database!$A$7,
_xlfn.FORECAST.LINEAR(Z30,
INDEX('DS2025'!$Q$5:$Q$15,MATCH(Z30,'DS2025'!$P$5:$P$15,1)):
INDEX('DS2025'!$Q$5:$Q$15,MATCH(Z30,'DS2025'!$P$5:$P$15,1)+1),
INDEX('DS2025'!$P$5:$P$15,MATCH(Z30,'DS2025'!$P$5:$P$15,1)):
INDEX('DS2025'!$P$5:$P$15,MATCH(Z30,'DS2025'!$P$5:$P$15,1)+1)),
IF($AA$4=Database!$A$8,
_xlfn.FORECAST.LINEAR(Z30,
INDEX('DS2025'!$T$5:$T$15,MATCH(Z30,'DS2025'!$S$5:$S$15,1)):
INDEX('DS2025'!$T$5:$T$15,MATCH(Z30,'DS2025'!$S$5:$S$15,1)+1),
INDEX('DS2025'!$S$5:$S$15,MATCH(Z30,'DS2025'!$S$5:$S$15,1)):
INDEX('DS2025'!$S$5:$S$15,MATCH(Z30,'DS2025'!$S$5:$S$15,1)+1)),
IF($AA$4=Database!$A$9,
_xlfn.FORECAST.LINEAR(Z30,
INDEX('DS2025'!$W$5:$W$15,MATCH(Z30,'DS2025'!$V$5:$V$15,1)):
INDEX('DS2025'!$W$5:$W$15,MATCH(Z30,'DS2025'!$V$5:$V$15,1)+1),
INDEX('DS2025'!$V$5:$V$15,MATCH(Z30,'DS2025'!$V$5:$V$15,1)):
INDEX('DS2025'!$V$5:$V$15,MATCH(Z30,'DS2025'!$V$5:$V$15,1)+1)),
IF($AA$4=Database!$A$10,
_xlfn.FORECAST.LINEAR(Z30,
INDEX('DS2025'!$Z$5:$Z$15,MATCH(Z30,'DS2025'!$Y$5:$Y$15,1)):
INDEX('DS2025'!$Z$5:$Z$15,MATCH(Z30,'DS2025'!$Y$5:$Y$15,1)+1),
INDEX('DS2025'!$Y$5:$Y$15,MATCH(Z30,'DS2025'!$Y$5:$Y$15,1)):
INDEX('DS2025'!$Y$5:$Y$15,MATCH(Z30,'DS2025'!$Y$5:$Y$15,1)+1)),
IF($AA$4=Database!$A$11,
_xlfn.FORECAST.LINEAR(
Z30,
INDEX('DS2025'!$B$21:$B$35,MATCH(Z30,'DS2025'!$A$21:$A$35,1)):
INDEX('DS2025'!$B$21:$B$35,MATCH(Z30,'DS2025'!$A$21:$A$35,1)+1),
INDEX('DS2025'!$A$21:$A$35,MATCH(Z30,'DS2025'!$A$21:$A$35,1)):
INDEX('DS2025'!$A$21:$A$35,MATCH(Z30,'DS2025'!$A$21:$A$35,1)+1)),
IF($AA$4=Database!$A$12,
_xlfn.FORECAST.LINEAR(
Z30,
INDEX('DS2025'!$E$21:$E$35,MATCH(Z30,'DS2025'!$D$21:$D$35,1)):
INDEX('DS2025'!$E$21:$E$35,MATCH(Z30,'DS2025'!$D$21:$D$35,1)+1),
INDEX('DS2025'!$D$21:$D$35,MATCH(Z30,'DS2025'!$D$21:$D$35,1)):
INDEX('DS2025'!$D$21:$D$35,MATCH(Z30,'DS2025'!$D$21:$D$35,1)+1)),
IF($AA$4=Database!$A$13,
_xlfn.FORECAST.LINEAR(
Z30,
INDEX('DS2025'!$H$21:$H$35,MATCH(Z30,'DS2025'!$G$21:$G$35,1)):
INDEX('DS2025'!$H$21:$H$35,MATCH(Z30,'DS2025'!$G$21:$G$35,1)+1),
INDEX('DS2025'!$G$21:$G$35,MATCH(Z30,'DS2025'!$G$21:$G$35,1)):
INDEX('DS2025'!$G$21:$G$35,MATCH(Z30,'DS2025'!$G$21:$G$35,1)+1)),
IF($AA$4=Database!$A$14,
_xlfn.FORECAST.LINEAR(
Z30,
INDEX('DS2025'!$K$21:$K$35,MATCH(Z30,'DS2025'!$J$21:$J$35,1)):
INDEX('DS2025'!$K$21:$K$35,MATCH(Z30,'DS2025'!$J$21:$J$35,1)+1),
INDEX('DS2025'!$J$21:$J$35,MATCH(Z30,'DS2025'!$J$21:$J$35,1)):
INDEX('DS2025'!$J$21:$J$35,MATCH(Z30,'DS2025'!$J$21:$J$35,1)+1)),
IF($AA$4=Database!$A$15,
_xlfn.FORECAST.LINEAR(
Z30,
INDEX('DS2025'!$N$21:$N$35,MATCH(Z30,'DS2025'!$M$21:$M$35,1)):
INDEX('DS2025'!$N$21:$N$35,MATCH(Z30,'DS2025'!$M$21:$M$35,1)+1),
INDEX('DS2025'!$M$21:$M$35,MATCH(Z30,'DS2025'!$M$21:$M$35,1)):
INDEX('DS2025'!$M$21:$M$35,MATCH(Z30,'DS2025'!$M$21:$M$35,1)+1)),
IF($AA$4=Database!$A$16,
_xlfn.FORECAST.LINEAR(
Z30,
INDEX('DS2025'!$Q$21:$Q$35,MATCH(Z30,'DS2025'!$P$21:$P$35,1)):
INDEX('DS2025'!$Q$21:$Q$35,MATCH(Z30,'DS2025'!$P$21:$P$35,1)+1),
INDEX('DS2025'!$P$21:$P$35,MATCH(Z30,'DS2025'!$P$21:$P$35,1)):
INDEX('DS2025'!$P$21:$P$35,MATCH(Z30,'DS2025'!$P$21:$P$35,1)+1)),
IF($AA$4=Database!$A$17,
_xlfn.FORECAST.LINEAR(
Z30,
INDEX('DS2025'!$T$21:$T$35,MATCH(Z30,'DS2025'!$S$21:$S$35,1)):
INDEX('DS2025'!$T$21:$T$35,MATCH(Z30,'DS2025'!$S$21:$S$35,1)+1),
INDEX('DS2025'!$S$21:$S$35,MATCH(Z30,'DS2025'!$S$21:$S$35,1)):
INDEX('DS2025'!$S$21:$S$35,MATCH(Z30,'DS2025'!$S$21:$S$35,1)+1)),
IF($AA$4=Database!$A$18,
_xlfn.FORECAST.LINEAR(
Z30,
INDEX('DS2025'!$W$21:$W$35,MATCH(Z30,'DS2025'!$V$21:$V$35,1)):
INDEX('DS2025'!$W$21:$W$35,MATCH(Z30,'DS2025'!$V$21:$V$35,1)+1),
INDEX('DS2025'!$V$21:$V$35,MATCH(Z30,'DS2025'!$V$21:$V$35,1)):
INDEX('DS2025'!$V$21:$V$35,MATCH(Z30,'DS2025'!$V$21:$V$35,1)+1)),
IF($AA$4=Database!$A$19,
_xlfn.FORECAST.LINEAR(
Z30,
INDEX('DS2025'!$Z$21:$Z$35,MATCH(Z30,'DS2025'!$Y$21:$Y$35,1)):
INDEX('DS2025'!$Z$21:$Z$35,MATCH(Z30,'DS2025'!$Y$21:$Y$35,1)+1),
INDEX('DS2025'!$Y$21:$Y$35,MATCH(Z30,'DS2025'!$Y$21:$Y$35,1)):
INDEX('DS2025'!$Y$21:$Y$35,MATCH(Z30,'DS2025'!$Y$21:$Y$35,1)+1)),
IF($AA$4=Database!$A$20,
_xlfn.FORECAST.LINEAR(
Z30,
INDEX('DS2025'!$AC$21:$AC$35,MATCH(Z30,'DS2025'!$AB$21:$AB$35,1)):
INDEX('DS2025'!$AC$21:$AC$35,MATCH(Z30,'DS2025'!$AB$21:$AB$35,1)+1),
INDEX('DS2025'!$AB$21:$AB$35,MATCH(Z30,'DS2025'!$AB$21:$AB$35,1)):
INDEX('DS2025'!$AB$21:$AB$35,MATCH(Z30,'DS2025'!$AB$21:$AB$35,1)+1))
)))))))))))))))))))</f>
        <v>-0.36134985002999398</v>
      </c>
      <c r="AB30" s="97">
        <f t="shared" si="8"/>
        <v>119.58465014997</v>
      </c>
      <c r="AC30" s="318">
        <f>'Data 110 C'!K31</f>
        <v>118.5</v>
      </c>
      <c r="AD30" s="42"/>
      <c r="AE30" s="42"/>
      <c r="AF30" s="42"/>
    </row>
    <row r="31" spans="1:32" ht="15" customHeight="1">
      <c r="A31" s="316">
        <v>25</v>
      </c>
      <c r="B31" s="316">
        <f>'Data 110 C'!B32</f>
        <v>120.048</v>
      </c>
      <c r="C31" s="98">
        <f>IF($C$4=Database!$A$2,
_xlfn.FORECAST.LINEAR(B31,
INDEX('DS2025'!$B$5:$B$15,MATCH(B31,'DS2025'!$A$5:$A$15,1)):
INDEX('DS2025'!$B$5:$B$15,MATCH(B31,'DS2025'!$A$5:$A$15,1)+1),
INDEX('DS2025'!$A$5:$A$15,MATCH(B31,'DS2025'!$A$5:$A$15,1)):
INDEX('DS2025'!$A$5:$A$15,MATCH(B31,'DS2025'!$A$5:$A$15,1)+1)),
IF($C$4=Database!$A$3,
_xlfn.FORECAST.LINEAR(B31,
INDEX('DS2025'!$E$5:$E$15,MATCH(B31,'DS2025'!$D$5:$D$15,1)):
INDEX('DS2025'!$E$5:$E$15,MATCH(B31,'DS2025'!$D$5:$D$15,1)+1),
INDEX('DS2025'!$D$5:$D$15,MATCH(B31,'DS2025'!$D$5:$D$15,1)):
INDEX('DS2025'!$D$5:$D$15,MATCH(B31,'DS2025'!$D$5:$D$15,1)+1)),
IF($C$4=Database!$A$4,
_xlfn.FORECAST.LINEAR(B31,
INDEX('DS2025'!$H$5:$H$15,MATCH(B31,'DS2025'!$G$5:$G$15,1)):
INDEX('DS2025'!$H$5:$H$15,MATCH(B31,'DS2025'!$G$5:$G$15,1)+1),
INDEX('DS2025'!$G$5:$G$15,MATCH(B31,'DS2025'!$G$5:$G$15,1)):
INDEX('DS2025'!$G$5:$G$15,MATCH(B31,'DS2025'!$G$5:$G$15,1)+1)),
IF($C$4=Database!$A$5,
_xlfn.FORECAST.LINEAR(B31,
INDEX('DS2025'!$K$5:$K$15,MATCH(B31,'DS2025'!$J$5:$J$15,1)):
INDEX('DS2025'!$K$5:$K$15,MATCH(B31,'DS2025'!$J$5:$J$15,1)+1),
INDEX('DS2025'!$J$5:$J$15,MATCH(B31,'DS2025'!$J$5:$J$15,1)):
INDEX('DS2025'!$J$5:$J$15,MATCH(B31,'DS2025'!$J$5:$J$15,1)+1)),
IF($C$4=Database!$A$6,
_xlfn.FORECAST.LINEAR(B31,
INDEX('DS2025'!$N$5:$N$15,MATCH(B31,'DS2025'!$M$5:$M$15,1)):
INDEX('DS2025'!$N$5:$N$15,MATCH(B31,'DS2025'!$M$5:$M$15,1)+1),
INDEX('DS2025'!$M$5:$M$15,MATCH(B31,'DS2025'!$M$5:$M$15,1)):
INDEX('DS2025'!$M$5:$M$15,MATCH(B31,'DS2025'!$M$5:$M$15,1)+1)),
IF($C$4=Database!$A$7,
_xlfn.FORECAST.LINEAR(B31,
INDEX('DS2025'!$Q$5:$Q$15,MATCH(B31,'DS2025'!$P$5:$P$15,1)):
INDEX('DS2025'!$Q$5:$Q$15,MATCH(B31,'DS2025'!$P$5:$P$15,1)+1),
INDEX('DS2025'!$P$5:$P$15,MATCH(B31,'DS2025'!$P$5:$P$15,1)):
INDEX('DS2025'!$P$5:$P$15,MATCH(B31,'DS2025'!$P$5:$P$15,1)+1)),
IF($C$4=Database!$A$8,
_xlfn.FORECAST.LINEAR(B31,
INDEX('DS2025'!$T$5:$T$15,MATCH(B31,'DS2025'!$S$5:$S$15,1)):
INDEX('DS2025'!$T$5:$T$15,MATCH(B31,'DS2025'!$S$5:$S$15,1)+1),
INDEX('DS2025'!$S$5:$S$15,MATCH(B31,'DS2025'!$S$5:$S$15,1)):
INDEX('DS2025'!$S$5:$S$15,MATCH(B31,'DS2025'!$S$5:$S$15,1)+1)),
IF($C$4=Database!$A$9,
_xlfn.FORECAST.LINEAR(B31,
INDEX('DS2025'!$W$5:$W$15,MATCH(B31,'DS2025'!$V$5:$V$15,1)):
INDEX('DS2025'!$W$5:$W$15,MATCH(B31,'DS2025'!$V$5:$V$15,1)+1),
INDEX('DS2025'!$V$5:$V$15,MATCH(B31,'DS2025'!$V$5:$V$15,1)):
INDEX('DS2025'!$V$5:$V$15,MATCH(B31,'DS2025'!$V$5:$V$15,1)+1)),
IF($C$4=Database!$A$10,
_xlfn.FORECAST.LINEAR(B31,
INDEX('DS2025'!$Z$5:$Z$15,MATCH(B31,'DS2025'!$Y$5:$Y$15,1)):
INDEX('DS2025'!$Z$5:$Z$15,MATCH(B31,'DS2025'!$Y$5:$Y$15,1)+1),
INDEX('DS2025'!$Y$5:$Y$15,MATCH(B31,'DS2025'!$Y$5:$Y$15,1)):
INDEX('DS2025'!$Y$5:$Y$15,MATCH(B31,'DS2025'!$Y$5:$Y$15,1)+1)),
IF($C$4=Database!$A$11,
_xlfn.FORECAST.LINEAR(
B31,
INDEX('DS2025'!$B$21:$B$35,MATCH(B31,'DS2025'!$A$21:$A$35,1)):
INDEX('DS2025'!$B$21:$B$35,MATCH(B31,'DS2025'!$A$21:$A$35,1)+1),
INDEX('DS2025'!$A$21:$A$35,MATCH(B31,'DS2025'!$A$21:$A$35,1)):
INDEX('DS2025'!$A$21:$A$35,MATCH(B31,'DS2025'!$A$21:$A$35,1)+1)),
IF($C$4=Database!$A$12,
_xlfn.FORECAST.LINEAR(
B31,
INDEX('DS2025'!$E$21:$E$35,MATCH(B31,'DS2025'!$D$21:$D$35,1)):
INDEX('DS2025'!$E$21:$E$35,MATCH(B31,'DS2025'!$D$21:$D$35,1)+1),
INDEX('DS2025'!$D$21:$D$35,MATCH(B31,'DS2025'!$D$21:$D$35,1)):
INDEX('DS2025'!$D$21:$D$35,MATCH(B31,'DS2025'!$D$21:$D$35,1)+1)),
IF($C$4=Database!$A$13,
_xlfn.FORECAST.LINEAR(
B31,
INDEX('DS2025'!$H$21:$H$35,MATCH(B31,'DS2025'!$G$21:$G$35,1)):
INDEX('DS2025'!$H$21:$H$35,MATCH(B31,'DS2025'!$G$21:$G$35,1)+1),
INDEX('DS2025'!$G$21:$G$35,MATCH(B31,'DS2025'!$G$21:$G$35,1)):
INDEX('DS2025'!$G$21:$G$35,MATCH(B31,'DS2025'!$G$21:$G$35,1)+1)),
IF($C$4=Database!$A$14,
_xlfn.FORECAST.LINEAR(
B31,
INDEX('DS2025'!$K$21:$K$35,MATCH(B31,'DS2025'!$J$21:$J$35,1)):
INDEX('DS2025'!$K$21:$K$35,MATCH(B31,'DS2025'!$J$21:$J$35,1)+1),
INDEX('DS2025'!$J$21:$J$35,MATCH(B31,'DS2025'!$J$21:$J$35,1)):
INDEX('DS2025'!$J$21:$J$35,MATCH(B31,'DS2025'!$J$21:$J$35,1)+1)),
IF($C$4=Database!$A$15,
_xlfn.FORECAST.LINEAR(
B31,
INDEX('DS2025'!$N$21:$N$35,MATCH(B31,'DS2025'!$M$21:$M$35,1)):
INDEX('DS2025'!$N$21:$N$35,MATCH(B31,'DS2025'!$M$21:$M$35,1)+1),
INDEX('DS2025'!$M$21:$M$35,MATCH(B31,'DS2025'!$M$21:$M$35,1)):
INDEX('DS2025'!$M$21:$M$35,MATCH(B31,'DS2025'!$M$21:$M$35,1)+1)),
IF($C$4=Database!$A$16,
_xlfn.FORECAST.LINEAR(
B31,
INDEX('DS2025'!$Q$21:$Q$35,MATCH(B31,'DS2025'!$P$21:$P$35,1)):
INDEX('DS2025'!$Q$21:$Q$35,MATCH(B31,'DS2025'!$P$21:$P$35,1)+1),
INDEX('DS2025'!$P$21:$P$35,MATCH(B31,'DS2025'!$P$21:$P$35,1)):
INDEX('DS2025'!$P$21:$P$35,MATCH(B31,'DS2025'!$P$21:$P$35,1)+1)),
IF($C$4=Database!$A$17,
_xlfn.FORECAST.LINEAR(
B31,
INDEX('DS2025'!$T$21:$T$35,MATCH(B31,'DS2025'!$S$21:$S$35,1)):
INDEX('DS2025'!$T$21:$T$35,MATCH(B31,'DS2025'!$S$21:$S$35,1)+1),
INDEX('DS2025'!$S$21:$S$35,MATCH(B31,'DS2025'!$S$21:$S$35,1)):
INDEX('DS2025'!$S$21:$S$35,MATCH(B31,'DS2025'!$S$21:$S$35,1)+1)),
IF($C$4=Database!$A$18,
_xlfn.FORECAST.LINEAR(
B31,
INDEX('DS2025'!$W$21:$W$35,MATCH(B31,'DS2025'!$V$21:$V$35,1)):
INDEX('DS2025'!$W$21:$W$35,MATCH(B31,'DS2025'!$V$21:$V$35,1)+1),
INDEX('DS2025'!$V$21:$V$35,MATCH(B31,'DS2025'!$V$21:$V$35,1)):
INDEX('DS2025'!$V$21:$V$35,MATCH(B31,'DS2025'!$V$21:$V$35,1)+1)),
IF($C$4=Database!$A$19,
_xlfn.FORECAST.LINEAR(
B31,
INDEX('DS2025'!$Z$21:$Z$35,MATCH(B31,'DS2025'!$Y$21:$Y$35,1)):
INDEX('DS2025'!$Z$21:$Z$35,MATCH(B31,'DS2025'!$Y$21:$Y$35,1)+1),
INDEX('DS2025'!$Y$21:$Y$35,MATCH(B31,'DS2025'!$Y$21:$Y$35,1)):
INDEX('DS2025'!$Y$21:$Y$35,MATCH(B31,'DS2025'!$Y$21:$Y$35,1)+1)),
IF($C$4=Database!$A$20,
_xlfn.FORECAST.LINEAR(
B31,
INDEX('DS2025'!$AC$21:$AC$35,MATCH(B31,'DS2025'!$AB$21:$AB$35,1)):
INDEX('DS2025'!$AC$21:$AC$35,MATCH(B31,'DS2025'!$AB$21:$AB$35,1)+1),
INDEX('DS2025'!$AB$21:$AB$35,MATCH(B31,'DS2025'!$AB$21:$AB$35,1)):
INDEX('DS2025'!$AB$21:$AB$35,MATCH(B31,'DS2025'!$AB$21:$AB$35,1)+1))
)))))))))))))))))))</f>
        <v>-0.36136208758248345</v>
      </c>
      <c r="D31" s="98">
        <f t="shared" si="0"/>
        <v>119.68663791241752</v>
      </c>
      <c r="E31" s="98">
        <f>'Data 110 C'!C32</f>
        <v>121.185</v>
      </c>
      <c r="F31" s="98">
        <f>IF($F$4=Database!$A$2,
_xlfn.FORECAST.LINEAR(E31,
INDEX('DS2025'!$B$5:$B$15,MATCH(E31,'DS2025'!$A$5:$A$15,1)):
INDEX('DS2025'!$B$5:$B$15,MATCH(E31,'DS2025'!$A$5:$A$15,1)+1),
INDEX('DS2025'!$A$5:$A$15,MATCH(E31,'DS2025'!$A$5:$A$15,1)):
INDEX('DS2025'!$A$5:$A$15,MATCH(E31,'DS2025'!$A$5:$A$15,1)+1)),
IF($F$4=Database!$A$3,
_xlfn.FORECAST.LINEAR(E31,
INDEX('DS2025'!$E$5:$E$15,MATCH(E31,'DS2025'!$D$5:$D$15,1)):
INDEX('DS2025'!$E$5:$E$15,MATCH(E31,'DS2025'!$D$5:$D$15,1)+1),
INDEX('DS2025'!$D$5:$D$15,MATCH(E31,'DS2025'!$D$5:$D$15,1)):
INDEX('DS2025'!$D$5:$D$15,MATCH(E31,'DS2025'!$D$5:$D$15,1)+1)),
IF($F$4=Database!$A$4,
_xlfn.FORECAST.LINEAR(E31,
INDEX('DS2025'!$H$5:$H$15,MATCH(E31,'DS2025'!$G$5:$G$15,1)):
INDEX('DS2025'!$H$5:$H$15,MATCH(E31,'DS2025'!$G$5:$G$15,1)+1),
INDEX('DS2025'!$G$5:$G$15,MATCH(E31,'DS2025'!$G$5:$G$15,1)):
INDEX('DS2025'!$G$5:$G$15,MATCH(E31,'DS2025'!$G$5:$G$15,1)+1)),
IF($F$4=Database!$A$5,
_xlfn.FORECAST.LINEAR(E31,
INDEX('DS2025'!$K$5:$K$15,MATCH(E31,'DS2025'!$J$5:$J$15,1)):
INDEX('DS2025'!$K$5:$K$15,MATCH(E31,'DS2025'!$J$5:$J$15,1)+1),
INDEX('DS2025'!$J$5:$J$15,MATCH(E31,'DS2025'!$J$5:$J$15,1)):
INDEX('DS2025'!$J$5:$J$15,MATCH(E31,'DS2025'!$J$5:$J$15,1)+1)),
IF($F$4=Database!$A$6,
_xlfn.FORECAST.LINEAR(E31,
INDEX('DS2025'!$N$5:$N$15,MATCH(E31,'DS2025'!$M$5:$M$15,1)):
INDEX('DS2025'!$N$5:$N$15,MATCH(E31,'DS2025'!$M$5:$M$15,1)+1),
INDEX('DS2025'!$M$5:$M$15,MATCH(E31,'DS2025'!$M$5:$M$15,1)):
INDEX('DS2025'!$M$5:$M$15,MATCH(E31,'DS2025'!$M$5:$M$15,1)+1)),
IF($F$4=Database!$A$7,
_xlfn.FORECAST.LINEAR(E31,
INDEX('DS2025'!$Q$5:$Q$15,MATCH(E31,'DS2025'!$P$5:$P$15,1)):
INDEX('DS2025'!$Q$5:$Q$15,MATCH(E31,'DS2025'!$P$5:$P$15,1)+1),
INDEX('DS2025'!$P$5:$P$15,MATCH(E31,'DS2025'!$P$5:$P$15,1)):
INDEX('DS2025'!$P$5:$P$15,MATCH(E31,'DS2025'!$P$5:$P$15,1)+1)),
IF($F$4=Database!$A$8,
_xlfn.FORECAST.LINEAR(E31,
INDEX('DS2025'!$T$5:$T$15,MATCH(E31,'DS2025'!$S$5:$S$15,1)):
INDEX('DS2025'!$T$5:$T$15,MATCH(E31,'DS2025'!$S$5:$S$15,1)+1),
INDEX('DS2025'!$S$5:$S$15,MATCH(E31,'DS2025'!$S$5:$S$15,1)):
INDEX('DS2025'!$S$5:$S$15,MATCH(E31,'DS2025'!$S$5:$S$15,1)+1)),
IF($F$4=Database!$A$9,
_xlfn.FORECAST.LINEAR(E31,
INDEX('DS2025'!$W$5:$W$15,MATCH(E31,'DS2025'!$V$5:$V$15,1)):
INDEX('DS2025'!$W$5:$W$15,MATCH(E31,'DS2025'!$V$5:$V$15,1)+1),
INDEX('DS2025'!$V$5:$V$15,MATCH(E31,'DS2025'!$V$5:$V$15,1)):
INDEX('DS2025'!$V$5:$V$15,MATCH(E31,'DS2025'!$V$5:$V$15,1)+1)),
IF($F$4=Database!$A$10,
_xlfn.FORECAST.LINEAR(E31,
INDEX('DS2025'!$Z$5:$Z$15,MATCH(E31,'DS2025'!$Y$5:$Y$15,1)):
INDEX('DS2025'!$Z$5:$Z$15,MATCH(E31,'DS2025'!$Y$5:$Y$15,1)+1),
INDEX('DS2025'!$Y$5:$Y$15,MATCH(E31,'DS2025'!$Y$5:$Y$15,1)):
INDEX('DS2025'!$Y$5:$Y$15,MATCH(E31,'DS2025'!$Y$5:$Y$15,1)+1)),
IF($F$4=Database!$A$11,
_xlfn.FORECAST.LINEAR(
E31,
INDEX('DS2025'!$B$21:$B$35,MATCH(E31,'DS2025'!$A$21:$A$35,1)):
INDEX('DS2025'!$B$21:$B$35,MATCH(E31,'DS2025'!$A$21:$A$35,1)+1),
INDEX('DS2025'!$A$21:$A$35,MATCH(E31,'DS2025'!$A$21:$A$35,1)):
INDEX('DS2025'!$A$21:$A$35,MATCH(E31,'DS2025'!$A$21:$A$35,1)+1)),
IF($F$4=Database!$A$12,
_xlfn.FORECAST.LINEAR(
E31,
INDEX('DS2025'!$E$21:$E$35,MATCH(E31,'DS2025'!$D$21:$D$35,1)):
INDEX('DS2025'!$E$21:$E$35,MATCH(E31,'DS2025'!$D$21:$D$35,1)+1),
INDEX('DS2025'!$D$21:$D$35,MATCH(E31,'DS2025'!$D$21:$D$35,1)):
INDEX('DS2025'!$D$21:$D$35,MATCH(E31,'DS2025'!$D$21:$D$35,1)+1)),
IF($F$4=Database!$A$13,
_xlfn.FORECAST.LINEAR(
E31,
INDEX('DS2025'!$H$21:$H$35,MATCH(E31,'DS2025'!$G$21:$G$35,1)):
INDEX('DS2025'!$H$21:$H$35,MATCH(E31,'DS2025'!$G$21:$G$35,1)+1),
INDEX('DS2025'!$G$21:$G$35,MATCH(E31,'DS2025'!$G$21:$G$35,1)):
INDEX('DS2025'!$G$21:$G$35,MATCH(E31,'DS2025'!$G$21:$G$35,1)+1)),
IF($F$4=Database!$A$14,
_xlfn.FORECAST.LINEAR(
E31,
INDEX('DS2025'!$K$21:$K$35,MATCH(E31,'DS2025'!$J$21:$J$35,1)):
INDEX('DS2025'!$K$21:$K$35,MATCH(E31,'DS2025'!$J$21:$J$35,1)+1),
INDEX('DS2025'!$J$21:$J$35,MATCH(E31,'DS2025'!$J$21:$J$35,1)):
INDEX('DS2025'!$J$21:$J$35,MATCH(E31,'DS2025'!$J$21:$J$35,1)+1)),
IF($F$4=Database!$A$15,
_xlfn.FORECAST.LINEAR(
E31,
INDEX('DS2025'!$N$21:$N$35,MATCH(E31,'DS2025'!$M$21:$M$35,1)):
INDEX('DS2025'!$N$21:$N$35,MATCH(E31,'DS2025'!$M$21:$M$35,1)+1),
INDEX('DS2025'!$M$21:$M$35,MATCH(E31,'DS2025'!$M$21:$M$35,1)):
INDEX('DS2025'!$M$21:$M$35,MATCH(E31,'DS2025'!$M$21:$M$35,1)+1)),
IF($F$4=Database!$A$16,
_xlfn.FORECAST.LINEAR(
E31,
INDEX('DS2025'!$Q$21:$Q$35,MATCH(E31,'DS2025'!$P$21:$P$35,1)):
INDEX('DS2025'!$Q$21:$Q$35,MATCH(E31,'DS2025'!$P$21:$P$35,1)+1),
INDEX('DS2025'!$P$21:$P$35,MATCH(E31,'DS2025'!$P$21:$P$35,1)):
INDEX('DS2025'!$P$21:$P$35,MATCH(E31,'DS2025'!$P$21:$P$35,1)+1)),
IF($F$4=Database!$A$17,
_xlfn.FORECAST.LINEAR(
E31,
INDEX('DS2025'!$T$21:$T$35,MATCH(E31,'DS2025'!$S$21:$S$35,1)):
INDEX('DS2025'!$T$21:$T$35,MATCH(E31,'DS2025'!$S$21:$S$35,1)+1),
INDEX('DS2025'!$S$21:$S$35,MATCH(E31,'DS2025'!$S$21:$S$35,1)):
INDEX('DS2025'!$S$21:$S$35,MATCH(E31,'DS2025'!$S$21:$S$35,1)+1)),
IF($F$4=Database!$A$18,
_xlfn.FORECAST.LINEAR(
E31,
INDEX('DS2025'!$W$21:$W$35,MATCH(E31,'DS2025'!$V$21:$V$35,1)):
INDEX('DS2025'!$W$21:$W$35,MATCH(E31,'DS2025'!$V$21:$V$35,1)+1),
INDEX('DS2025'!$V$21:$V$35,MATCH(E31,'DS2025'!$V$21:$V$35,1)):
INDEX('DS2025'!$V$21:$V$35,MATCH(E31,'DS2025'!$V$21:$V$35,1)+1)),
IF($F$4=Database!$A$19,
_xlfn.FORECAST.LINEAR(
E31,
INDEX('DS2025'!$Z$21:$Z$35,MATCH(E31,'DS2025'!$Y$21:$Y$35,1)):
INDEX('DS2025'!$Z$21:$Z$35,MATCH(E31,'DS2025'!$Y$21:$Y$35,1)+1),
INDEX('DS2025'!$Y$21:$Y$35,MATCH(E31,'DS2025'!$Y$21:$Y$35,1)):
INDEX('DS2025'!$Y$21:$Y$35,MATCH(E31,'DS2025'!$Y$21:$Y$35,1)+1)),
IF($F$4=Database!$A$20,
_xlfn.FORECAST.LINEAR(
E31,
INDEX('DS2025'!$AC$21:$AC$35,MATCH(E31,'DS2025'!$AB$21:$AB$35,1)):
INDEX('DS2025'!$AC$21:$AC$35,MATCH(E31,'DS2025'!$AB$21:$AB$35,1)+1),
INDEX('DS2025'!$AB$21:$AB$35,MATCH(E31,'DS2025'!$AB$21:$AB$35,1)):
INDEX('DS2025'!$AB$21:$AB$35,MATCH(E31,'DS2025'!$AB$21:$AB$35,1)+1))
)))))))))))))))))))</f>
        <v>-0.36149850029993996</v>
      </c>
      <c r="G31" s="98">
        <f t="shared" si="1"/>
        <v>120.82350149970006</v>
      </c>
      <c r="H31" s="98">
        <f>'Data 110 C'!D32</f>
        <v>119.706</v>
      </c>
      <c r="I31" s="98">
        <f>IF($I$4=Database!$A$2,
_xlfn.FORECAST.LINEAR(H31,
INDEX('DS2025'!$B$5:$B$15,MATCH(H31,'DS2025'!$A$5:$A$15,1)):
INDEX('DS2025'!$B$5:$B$15,MATCH(H31,'DS2025'!$A$5:$A$15,1)+1),
INDEX('DS2025'!$A$5:$A$15,MATCH(H31,'DS2025'!$A$5:$A$15,1)):
INDEX('DS2025'!$A$5:$A$15,MATCH(H31,'DS2025'!$A$5:$A$15,1)+1)),
IF($I$4=Database!$A$3,
_xlfn.FORECAST.LINEAR(H31,
INDEX('DS2025'!$E$5:$E$15,MATCH(H31,'DS2025'!$D$5:$D$15,1)):
INDEX('DS2025'!$E$5:$E$15,MATCH(H31,'DS2025'!$D$5:$D$15,1)+1),
INDEX('DS2025'!$D$5:$D$15,MATCH(H31,'DS2025'!$D$5:$D$15,1)):
INDEX('DS2025'!$D$5:$D$15,MATCH(H31,'DS2025'!$D$5:$D$15,1)+1)),
IF($I$4=Database!$A$4,
_xlfn.FORECAST.LINEAR(H31,
INDEX('DS2025'!$H$5:$H$15,MATCH(H31,'DS2025'!$G$5:$G$15,1)):
INDEX('DS2025'!$H$5:$H$15,MATCH(H31,'DS2025'!$G$5:$G$15,1)+1),
INDEX('DS2025'!$G$5:$G$15,MATCH(H31,'DS2025'!$G$5:$G$15,1)):
INDEX('DS2025'!$G$5:$G$15,MATCH(H31,'DS2025'!$G$5:$G$15,1)+1)),
IF($I$4=Database!$A$5,
_xlfn.FORECAST.LINEAR(H31,
INDEX('DS2025'!$K$5:$K$15,MATCH(H31,'DS2025'!$J$5:$J$15,1)):
INDEX('DS2025'!$K$5:$K$15,MATCH(H31,'DS2025'!$J$5:$J$15,1)+1),
INDEX('DS2025'!$J$5:$J$15,MATCH(H31,'DS2025'!$J$5:$J$15,1)):
INDEX('DS2025'!$J$5:$J$15,MATCH(H31,'DS2025'!$J$5:$J$15,1)+1)),
IF($I$4=Database!$A$6,
_xlfn.FORECAST.LINEAR(H31,
INDEX('DS2025'!$N$5:$N$15,MATCH(H31,'DS2025'!$M$5:$M$15,1)):
INDEX('DS2025'!$N$5:$N$15,MATCH(H31,'DS2025'!$M$5:$M$15,1)+1),
INDEX('DS2025'!$M$5:$M$15,MATCH(H31,'DS2025'!$M$5:$M$15,1)):
INDEX('DS2025'!$M$5:$M$15,MATCH(H31,'DS2025'!$M$5:$M$15,1)+1)),
IF($I$4=Database!$A$7,
_xlfn.FORECAST.LINEAR(H31,
INDEX('DS2025'!$Q$5:$Q$15,MATCH(H31,'DS2025'!$P$5:$P$15,1)):
INDEX('DS2025'!$Q$5:$Q$15,MATCH(H31,'DS2025'!$P$5:$P$15,1)+1),
INDEX('DS2025'!$P$5:$P$15,MATCH(H31,'DS2025'!$P$5:$P$15,1)):
INDEX('DS2025'!$P$5:$P$15,MATCH(H31,'DS2025'!$P$5:$P$15,1)+1)),
IF($I$4=Database!$A$8,
_xlfn.FORECAST.LINEAR(H31,
INDEX('DS2025'!$T$5:$T$15,MATCH(H31,'DS2025'!$S$5:$S$15,1)):
INDEX('DS2025'!$T$5:$T$15,MATCH(H31,'DS2025'!$S$5:$S$15,1)+1),
INDEX('DS2025'!$S$5:$S$15,MATCH(H31,'DS2025'!$S$5:$S$15,1)):
INDEX('DS2025'!$S$5:$S$15,MATCH(H31,'DS2025'!$S$5:$S$15,1)+1)),
IF($I$4=Database!$A$9,
_xlfn.FORECAST.LINEAR(H31,
INDEX('DS2025'!$W$5:$W$15,MATCH(H31,'DS2025'!$V$5:$V$15,1)):
INDEX('DS2025'!$W$5:$W$15,MATCH(H31,'DS2025'!$V$5:$V$15,1)+1),
INDEX('DS2025'!$V$5:$V$15,MATCH(H31,'DS2025'!$V$5:$V$15,1)):
INDEX('DS2025'!$V$5:$V$15,MATCH(H31,'DS2025'!$V$5:$V$15,1)+1)),
IF($I$4=Database!$A$10,
_xlfn.FORECAST.LINEAR(H31,
INDEX('DS2025'!$Z$5:$Z$15,MATCH(H31,'DS2025'!$Y$5:$Y$15,1)):
INDEX('DS2025'!$Z$5:$Z$15,MATCH(H31,'DS2025'!$Y$5:$Y$15,1)+1),
INDEX('DS2025'!$Y$5:$Y$15,MATCH(H31,'DS2025'!$Y$5:$Y$15,1)):
INDEX('DS2025'!$Y$5:$Y$15,MATCH(H31,'DS2025'!$Y$5:$Y$15,1)+1)),
IF($I$4=Database!$A$11,
_xlfn.FORECAST.LINEAR(
H31,
INDEX('DS2025'!$B$21:$B$35,MATCH(H31,'DS2025'!$A$21:$A$35,1)):
INDEX('DS2025'!$B$21:$B$35,MATCH(H31,'DS2025'!$A$21:$A$35,1)+1),
INDEX('DS2025'!$A$21:$A$35,MATCH(H31,'DS2025'!$A$21:$A$35,1)):
INDEX('DS2025'!$A$21:$A$35,MATCH(H31,'DS2025'!$A$21:$A$35,1)+1)),
IF($I$4=Database!$A$12,
_xlfn.FORECAST.LINEAR(
H31,
INDEX('DS2025'!$E$21:$E$35,MATCH(H31,'DS2025'!$D$21:$D$35,1)):
INDEX('DS2025'!$E$21:$E$35,MATCH(H31,'DS2025'!$D$21:$D$35,1)+1),
INDEX('DS2025'!$D$21:$D$35,MATCH(H31,'DS2025'!$D$21:$D$35,1)):
INDEX('DS2025'!$D$21:$D$35,MATCH(H31,'DS2025'!$D$21:$D$35,1)+1)),
IF($I$4=Database!$A$13,
_xlfn.FORECAST.LINEAR(
H31,
INDEX('DS2025'!$H$21:$H$35,MATCH(H31,'DS2025'!$G$21:$G$35,1)):
INDEX('DS2025'!$H$21:$H$35,MATCH(H31,'DS2025'!$G$21:$G$35,1)+1),
INDEX('DS2025'!$G$21:$G$35,MATCH(H31,'DS2025'!$G$21:$G$35,1)):
INDEX('DS2025'!$G$21:$G$35,MATCH(H31,'DS2025'!$G$21:$G$35,1)+1)),
IF($I$4=Database!$A$14,
_xlfn.FORECAST.LINEAR(
H31,
INDEX('DS2025'!$K$21:$K$35,MATCH(H31,'DS2025'!$J$21:$J$35,1)):
INDEX('DS2025'!$K$21:$K$35,MATCH(H31,'DS2025'!$J$21:$J$35,1)+1),
INDEX('DS2025'!$J$21:$J$35,MATCH(H31,'DS2025'!$J$21:$J$35,1)):
INDEX('DS2025'!$J$21:$J$35,MATCH(H31,'DS2025'!$J$21:$J$35,1)+1)),
IF($I$4=Database!$A$15,
_xlfn.FORECAST.LINEAR(
H31,
INDEX('DS2025'!$N$21:$N$35,MATCH(H31,'DS2025'!$M$21:$M$35,1)):
INDEX('DS2025'!$N$21:$N$35,MATCH(H31,'DS2025'!$M$21:$M$35,1)+1),
INDEX('DS2025'!$M$21:$M$35,MATCH(H31,'DS2025'!$M$21:$M$35,1)):
INDEX('DS2025'!$M$21:$M$35,MATCH(H31,'DS2025'!$M$21:$M$35,1)+1)),
IF($I$4=Database!$A$16,
_xlfn.FORECAST.LINEAR(
H31,
INDEX('DS2025'!$Q$21:$Q$35,MATCH(H31,'DS2025'!$P$21:$P$35,1)):
INDEX('DS2025'!$Q$21:$Q$35,MATCH(H31,'DS2025'!$P$21:$P$35,1)+1),
INDEX('DS2025'!$P$21:$P$35,MATCH(H31,'DS2025'!$P$21:$P$35,1)):
INDEX('DS2025'!$P$21:$P$35,MATCH(H31,'DS2025'!$P$21:$P$35,1)+1)),
IF($I$4=Database!$A$17,
_xlfn.FORECAST.LINEAR(
H31,
INDEX('DS2025'!$T$21:$T$35,MATCH(H31,'DS2025'!$S$21:$S$35,1)):
INDEX('DS2025'!$T$21:$T$35,MATCH(H31,'DS2025'!$S$21:$S$35,1)+1),
INDEX('DS2025'!$S$21:$S$35,MATCH(H31,'DS2025'!$S$21:$S$35,1)):
INDEX('DS2025'!$S$21:$S$35,MATCH(H31,'DS2025'!$S$21:$S$35,1)+1)),
IF($I$4=Database!$A$18,
_xlfn.FORECAST.LINEAR(
H31,
INDEX('DS2025'!$W$21:$W$35,MATCH(H31,'DS2025'!$V$21:$V$35,1)):
INDEX('DS2025'!$W$21:$W$35,MATCH(H31,'DS2025'!$V$21:$V$35,1)+1),
INDEX('DS2025'!$V$21:$V$35,MATCH(H31,'DS2025'!$V$21:$V$35,1)):
INDEX('DS2025'!$V$21:$V$35,MATCH(H31,'DS2025'!$V$21:$V$35,1)+1)),
IF($I$4=Database!$A$19,
_xlfn.FORECAST.LINEAR(
H31,
INDEX('DS2025'!$Z$21:$Z$35,MATCH(H31,'DS2025'!$Y$21:$Y$35,1)):
INDEX('DS2025'!$Z$21:$Z$35,MATCH(H31,'DS2025'!$Y$21:$Y$35,1)+1),
INDEX('DS2025'!$Y$21:$Y$35,MATCH(H31,'DS2025'!$Y$21:$Y$35,1)):
INDEX('DS2025'!$Y$21:$Y$35,MATCH(H31,'DS2025'!$Y$21:$Y$35,1)+1)),
IF($I$4=Database!$A$20,
_xlfn.FORECAST.LINEAR(
H31,
INDEX('DS2025'!$AC$21:$AC$35,MATCH(H31,'DS2025'!$AB$21:$AB$35,1)):
INDEX('DS2025'!$AC$21:$AC$35,MATCH(H31,'DS2025'!$AB$21:$AB$35,1)+1),
INDEX('DS2025'!$AB$21:$AB$35,MATCH(H31,'DS2025'!$AB$21:$AB$35,1)):
INDEX('DS2025'!$AB$21:$AB$35,MATCH(H31,'DS2025'!$AB$21:$AB$35,1)+1))
)))))))))))))))))))</f>
        <v>-0.26265657532607395</v>
      </c>
      <c r="J31" s="98">
        <f t="shared" si="2"/>
        <v>119.44334342467393</v>
      </c>
      <c r="K31" s="98">
        <f>'Data 110 C'!E32</f>
        <v>120.26</v>
      </c>
      <c r="L31" s="98">
        <f>IF($L$4=Database!$A$2,
_xlfn.FORECAST.LINEAR(K31,
INDEX('DS2025'!$B$5:$B$15,MATCH(K31,'DS2025'!$A$5:$A$15,1)):
INDEX('DS2025'!$B$5:$B$15,MATCH(K31,'DS2025'!$A$5:$A$15,1)+1),
INDEX('DS2025'!$A$5:$A$15,MATCH(K31,'DS2025'!$A$5:$A$15,1)):
INDEX('DS2025'!$A$5:$A$15,MATCH(K31,'DS2025'!$A$5:$A$15,1)+1)),
IF($L$4=Database!$A$3,
_xlfn.FORECAST.LINEAR(K31,
INDEX('DS2025'!$E$5:$E$15,MATCH(K31,'DS2025'!$D$5:$D$15,1)):
INDEX('DS2025'!$E$5:$E$15,MATCH(K31,'DS2025'!$D$5:$D$15,1)+1),
INDEX('DS2025'!$D$5:$D$15,MATCH(K31,'DS2025'!$D$5:$D$15,1)):
INDEX('DS2025'!$D$5:$D$15,MATCH(K31,'DS2025'!$D$5:$D$15,1)+1)),
IF($L$4=Database!$A$4,
_xlfn.FORECAST.LINEAR(K31,
INDEX('DS2025'!$H$5:$H$15,MATCH(K31,'DS2025'!$G$5:$G$15,1)):
INDEX('DS2025'!$H$5:$H$15,MATCH(K31,'DS2025'!$G$5:$G$15,1)+1),
INDEX('DS2025'!$G$5:$G$15,MATCH(K31,'DS2025'!$G$5:$G$15,1)):
INDEX('DS2025'!$G$5:$G$15,MATCH(K31,'DS2025'!$G$5:$G$15,1)+1)),
IF($L$4=Database!$A$5,
_xlfn.FORECAST.LINEAR(K31,
INDEX('DS2025'!$K$5:$K$15,MATCH(K31,'DS2025'!$J$5:$J$15,1)):
INDEX('DS2025'!$K$5:$K$15,MATCH(K31,'DS2025'!$J$5:$J$15,1)+1),
INDEX('DS2025'!$J$5:$J$15,MATCH(K31,'DS2025'!$J$5:$J$15,1)):
INDEX('DS2025'!$J$5:$J$15,MATCH(K31,'DS2025'!$J$5:$J$15,1)+1)),
IF($L$4=Database!$A$6,
_xlfn.FORECAST.LINEAR(K31,
INDEX('DS2025'!$N$5:$N$15,MATCH(K31,'DS2025'!$M$5:$M$15,1)):
INDEX('DS2025'!$N$5:$N$15,MATCH(K31,'DS2025'!$M$5:$M$15,1)+1),
INDEX('DS2025'!$M$5:$M$15,MATCH(K31,'DS2025'!$M$5:$M$15,1)):
INDEX('DS2025'!$M$5:$M$15,MATCH(K31,'DS2025'!$M$5:$M$15,1)+1)),
IF($L$4=Database!$A$7,
_xlfn.FORECAST.LINEAR(K31,
INDEX('DS2025'!$Q$5:$Q$15,MATCH(K31,'DS2025'!$P$5:$P$15,1)):
INDEX('DS2025'!$Q$5:$Q$15,MATCH(K31,'DS2025'!$P$5:$P$15,1)+1),
INDEX('DS2025'!$P$5:$P$15,MATCH(K31,'DS2025'!$P$5:$P$15,1)):
INDEX('DS2025'!$P$5:$P$15,MATCH(K31,'DS2025'!$P$5:$P$15,1)+1)),
IF($L$4=Database!$A$8,
_xlfn.FORECAST.LINEAR(K31,
INDEX('DS2025'!$T$5:$T$15,MATCH(K31,'DS2025'!$S$5:$S$15,1)):
INDEX('DS2025'!$T$5:$T$15,MATCH(K31,'DS2025'!$S$5:$S$15,1)+1),
INDEX('DS2025'!$S$5:$S$15,MATCH(K31,'DS2025'!$S$5:$S$15,1)):
INDEX('DS2025'!$S$5:$S$15,MATCH(K31,'DS2025'!$S$5:$S$15,1)+1)),
IF($L$4=Database!$A$9,
_xlfn.FORECAST.LINEAR(K31,
INDEX('DS2025'!$W$5:$W$15,MATCH(K31,'DS2025'!$V$5:$V$15,1)):
INDEX('DS2025'!$W$5:$W$15,MATCH(K31,'DS2025'!$V$5:$V$15,1)+1),
INDEX('DS2025'!$V$5:$V$15,MATCH(K31,'DS2025'!$V$5:$V$15,1)):
INDEX('DS2025'!$V$5:$V$15,MATCH(K31,'DS2025'!$V$5:$V$15,1)+1)),
IF($L$4=Database!$A$10,
_xlfn.FORECAST.LINEAR(K31,
INDEX('DS2025'!$Z$5:$Z$15,MATCH(K31,'DS2025'!$Y$5:$Y$15,1)):
INDEX('DS2025'!$Z$5:$Z$15,MATCH(K31,'DS2025'!$Y$5:$Y$15,1)+1),
INDEX('DS2025'!$Y$5:$Y$15,MATCH(K31,'DS2025'!$Y$5:$Y$15,1)):
INDEX('DS2025'!$Y$5:$Y$15,MATCH(K31,'DS2025'!$Y$5:$Y$15,1)+1)),
IF($L$4=Database!$A$11,
_xlfn.FORECAST.LINEAR(
K31,
INDEX('DS2025'!$B$21:$B$35,MATCH(K31,'DS2025'!$A$21:$A$35,1)):
INDEX('DS2025'!$B$21:$B$35,MATCH(K31,'DS2025'!$A$21:$A$35,1)+1),
INDEX('DS2025'!$A$21:$A$35,MATCH(K31,'DS2025'!$A$21:$A$35,1)):
INDEX('DS2025'!$A$21:$A$35,MATCH(K31,'DS2025'!$A$21:$A$35,1)+1)),
IF($L$4=Database!$A$12,
_xlfn.FORECAST.LINEAR(
K31,
INDEX('DS2025'!$E$21:$E$35,MATCH(K31,'DS2025'!$D$21:$D$35,1)):
INDEX('DS2025'!$E$21:$E$35,MATCH(K31,'DS2025'!$D$21:$D$35,1)+1),
INDEX('DS2025'!$D$21:$D$35,MATCH(K31,'DS2025'!$D$21:$D$35,1)):
INDEX('DS2025'!$D$21:$D$35,MATCH(K31,'DS2025'!$D$21:$D$35,1)+1)),
IF($L$4=Database!$A$13,
_xlfn.FORECAST.LINEAR(
K31,
INDEX('DS2025'!$H$21:$H$35,MATCH(K31,'DS2025'!$G$21:$G$35,1)):
INDEX('DS2025'!$H$21:$H$35,MATCH(K31,'DS2025'!$G$21:$G$35,1)+1),
INDEX('DS2025'!$G$21:$G$35,MATCH(K31,'DS2025'!$G$21:$G$35,1)):
INDEX('DS2025'!$G$21:$G$35,MATCH(K31,'DS2025'!$G$21:$G$35,1)+1)),
IF($L$4=Database!$A$14,
_xlfn.FORECAST.LINEAR(
K31,
INDEX('DS2025'!$K$21:$K$35,MATCH(K31,'DS2025'!$J$21:$J$35,1)):
INDEX('DS2025'!$K$21:$K$35,MATCH(K31,'DS2025'!$J$21:$J$35,1)+1),
INDEX('DS2025'!$J$21:$J$35,MATCH(K31,'DS2025'!$J$21:$J$35,1)):
INDEX('DS2025'!$J$21:$J$35,MATCH(K31,'DS2025'!$J$21:$J$35,1)+1)),
IF($L$4=Database!$A$15,
_xlfn.FORECAST.LINEAR(
K31,
INDEX('DS2025'!$N$21:$N$35,MATCH(K31,'DS2025'!$M$21:$M$35,1)):
INDEX('DS2025'!$N$21:$N$35,MATCH(K31,'DS2025'!$M$21:$M$35,1)+1),
INDEX('DS2025'!$M$21:$M$35,MATCH(K31,'DS2025'!$M$21:$M$35,1)):
INDEX('DS2025'!$M$21:$M$35,MATCH(K31,'DS2025'!$M$21:$M$35,1)+1)),
IF($L$4=Database!$A$16,
_xlfn.FORECAST.LINEAR(
K31,
INDEX('DS2025'!$Q$21:$Q$35,MATCH(K31,'DS2025'!$P$21:$P$35,1)):
INDEX('DS2025'!$Q$21:$Q$35,MATCH(K31,'DS2025'!$P$21:$P$35,1)+1),
INDEX('DS2025'!$P$21:$P$35,MATCH(K31,'DS2025'!$P$21:$P$35,1)):
INDEX('DS2025'!$P$21:$P$35,MATCH(K31,'DS2025'!$P$21:$P$35,1)+1)),
IF($L$4=Database!$A$17,
_xlfn.FORECAST.LINEAR(
K31,
INDEX('DS2025'!$T$21:$T$35,MATCH(K31,'DS2025'!$S$21:$S$35,1)):
INDEX('DS2025'!$T$21:$T$35,MATCH(K31,'DS2025'!$S$21:$S$35,1)+1),
INDEX('DS2025'!$S$21:$S$35,MATCH(K31,'DS2025'!$S$21:$S$35,1)):
INDEX('DS2025'!$S$21:$S$35,MATCH(K31,'DS2025'!$S$21:$S$35,1)+1)),
IF($L$4=Database!$A$18,
_xlfn.FORECAST.LINEAR(
K31,
INDEX('DS2025'!$W$21:$W$35,MATCH(K31,'DS2025'!$V$21:$V$35,1)):
INDEX('DS2025'!$W$21:$W$35,MATCH(K31,'DS2025'!$V$21:$V$35,1)+1),
INDEX('DS2025'!$V$21:$V$35,MATCH(K31,'DS2025'!$V$21:$V$35,1)):
INDEX('DS2025'!$V$21:$V$35,MATCH(K31,'DS2025'!$V$21:$V$35,1)+1)),
IF($L$4=Database!$A$19,
_xlfn.FORECAST.LINEAR(
K31,
INDEX('DS2025'!$Z$21:$Z$35,MATCH(K31,'DS2025'!$Y$21:$Y$35,1)):
INDEX('DS2025'!$Z$21:$Z$35,MATCH(K31,'DS2025'!$Y$21:$Y$35,1)+1),
INDEX('DS2025'!$Y$21:$Y$35,MATCH(K31,'DS2025'!$Y$21:$Y$35,1)):
INDEX('DS2025'!$Y$21:$Y$35,MATCH(K31,'DS2025'!$Y$21:$Y$35,1)+1)),
IF($L$4=Database!$A$20,
_xlfn.FORECAST.LINEAR(
K31,
INDEX('DS2025'!$AC$21:$AC$35,MATCH(K31,'DS2025'!$AB$21:$AB$35,1)):
INDEX('DS2025'!$AC$21:$AC$35,MATCH(K31,'DS2025'!$AB$21:$AB$35,1)+1),
INDEX('DS2025'!$AB$21:$AB$35,MATCH(K31,'DS2025'!$AB$21:$AB$35,1)):
INDEX('DS2025'!$AB$21:$AB$35,MATCH(K31,'DS2025'!$AB$21:$AB$35,1)+1))
)))))))))))))))))))</f>
        <v>-0.36138752249550088</v>
      </c>
      <c r="M31" s="98">
        <f t="shared" si="3"/>
        <v>119.8986124775045</v>
      </c>
      <c r="N31" s="369">
        <f>'Data 110 C'!F32</f>
        <v>118.124</v>
      </c>
      <c r="O31" s="98">
        <f>IF($O$4=Database!$A$2,
_xlfn.FORECAST.LINEAR(N31,
INDEX('DS2025'!$B$5:$B$15,MATCH(N31,'DS2025'!$A$5:$A$15,1)):
INDEX('DS2025'!$B$5:$B$15,MATCH(N31,'DS2025'!$A$5:$A$15,1)+1),
INDEX('DS2025'!$A$5:$A$15,MATCH(N31,'DS2025'!$A$5:$A$15,1)):
INDEX('DS2025'!$A$5:$A$15,MATCH(N31,'DS2025'!$A$5:$A$15,1)+1)),
IF($O$4=Database!$A$3,
_xlfn.FORECAST.LINEAR(N31,
INDEX('DS2025'!$E$5:$E$15,MATCH(N31,'DS2025'!$D$5:$D$15,1)):
INDEX('DS2025'!$E$5:$E$15,MATCH(N31,'DS2025'!$D$5:$D$15,1)+1),
INDEX('DS2025'!$D$5:$D$15,MATCH(N31,'DS2025'!$D$5:$D$15,1)):
INDEX('DS2025'!$D$5:$D$15,MATCH(N31,'DS2025'!$D$5:$D$15,1)+1)),
IF($O$4=Database!$A$4,
_xlfn.FORECAST.LINEAR(N31,
INDEX('DS2025'!$H$5:$H$15,MATCH(N31,'DS2025'!$G$5:$G$15,1)):
INDEX('DS2025'!$H$5:$H$15,MATCH(N31,'DS2025'!$G$5:$G$15,1)+1),
INDEX('DS2025'!$G$5:$G$15,MATCH(N31,'DS2025'!$G$5:$G$15,1)):
INDEX('DS2025'!$G$5:$G$15,MATCH(N31,'DS2025'!$G$5:$G$15,1)+1)),
IF($O$4=Database!$A$5,
_xlfn.FORECAST.LINEAR(N31,
INDEX('DS2025'!$K$5:$K$15,MATCH(N31,'DS2025'!$J$5:$J$15,1)):
INDEX('DS2025'!$K$5:$K$15,MATCH(N31,'DS2025'!$J$5:$J$15,1)+1),
INDEX('DS2025'!$J$5:$J$15,MATCH(N31,'DS2025'!$J$5:$J$15,1)):
INDEX('DS2025'!$J$5:$J$15,MATCH(N31,'DS2025'!$J$5:$J$15,1)+1)),
IF($O$4=Database!$A$6,
_xlfn.FORECAST.LINEAR(N31,
INDEX('DS2025'!$N$5:$N$15,MATCH(N31,'DS2025'!$M$5:$M$15,1)):
INDEX('DS2025'!$N$5:$N$15,MATCH(N31,'DS2025'!$M$5:$M$15,1)+1),
INDEX('DS2025'!$M$5:$M$15,MATCH(N31,'DS2025'!$M$5:$M$15,1)):
INDEX('DS2025'!$M$5:$M$15,MATCH(N31,'DS2025'!$M$5:$M$15,1)+1)),
IF($O$4=Database!$A$7,
_xlfn.FORECAST.LINEAR(N31,
INDEX('DS2025'!$Q$5:$Q$15,MATCH(N31,'DS2025'!$P$5:$P$15,1)):
INDEX('DS2025'!$Q$5:$Q$15,MATCH(N31,'DS2025'!$P$5:$P$15,1)+1),
INDEX('DS2025'!$P$5:$P$15,MATCH(N31,'DS2025'!$P$5:$P$15,1)):
INDEX('DS2025'!$P$5:$P$15,MATCH(N31,'DS2025'!$P$5:$P$15,1)+1)),
IF($O$4=Database!$A$8,
_xlfn.FORECAST.LINEAR(N31,
INDEX('DS2025'!$T$5:$T$15,MATCH(N31,'DS2025'!$S$5:$S$15,1)):
INDEX('DS2025'!$T$5:$T$15,MATCH(N31,'DS2025'!$S$5:$S$15,1)+1),
INDEX('DS2025'!$S$5:$S$15,MATCH(N31,'DS2025'!$S$5:$S$15,1)):
INDEX('DS2025'!$S$5:$S$15,MATCH(N31,'DS2025'!$S$5:$S$15,1)+1)),
IF($O$4=Database!$A$9,
_xlfn.FORECAST.LINEAR(N31,
INDEX('DS2025'!$W$5:$W$15,MATCH(N31,'DS2025'!$V$5:$V$15,1)):
INDEX('DS2025'!$W$5:$W$15,MATCH(N31,'DS2025'!$V$5:$V$15,1)+1),
INDEX('DS2025'!$V$5:$V$15,MATCH(N31,'DS2025'!$V$5:$V$15,1)):
INDEX('DS2025'!$V$5:$V$15,MATCH(N31,'DS2025'!$V$5:$V$15,1)+1)),
IF($O$4=Database!$A$10,
_xlfn.FORECAST.LINEAR(N31,
INDEX('DS2025'!$Z$5:$Z$15,MATCH(N31,'DS2025'!$Y$5:$Y$15,1)):
INDEX('DS2025'!$Z$5:$Z$15,MATCH(N31,'DS2025'!$Y$5:$Y$15,1)+1),
INDEX('DS2025'!$Y$5:$Y$15,MATCH(N31,'DS2025'!$Y$5:$Y$15,1)):
INDEX('DS2025'!$Y$5:$Y$15,MATCH(N31,'DS2025'!$Y$5:$Y$15,1)+1)),
IF($O$4=Database!$A$11,
_xlfn.FORECAST.LINEAR(
N31,
INDEX('DS2025'!$B$21:$B$35,MATCH(N31,'DS2025'!$A$21:$A$35,1)):
INDEX('DS2025'!$B$21:$B$35,MATCH(N31,'DS2025'!$A$21:$A$35,1)+1),
INDEX('DS2025'!$A$21:$A$35,MATCH(N31,'DS2025'!$A$21:$A$35,1)):
INDEX('DS2025'!$A$21:$A$35,MATCH(N31,'DS2025'!$A$21:$A$35,1)+1)),
IF($O$4=Database!$A$12,
_xlfn.FORECAST.LINEAR(
N31,
INDEX('DS2025'!$E$21:$E$35,MATCH(N31,'DS2025'!$D$21:$D$35,1)):
INDEX('DS2025'!$E$21:$E$35,MATCH(N31,'DS2025'!$D$21:$D$35,1)+1),
INDEX('DS2025'!$D$21:$D$35,MATCH(N31,'DS2025'!$D$21:$D$35,1)):
INDEX('DS2025'!$D$21:$D$35,MATCH(N31,'DS2025'!$D$21:$D$35,1)+1)),
IF($O$4=Database!$A$13,
_xlfn.FORECAST.LINEAR(
N31,
INDEX('DS2025'!$H$21:$H$35,MATCH(N31,'DS2025'!$G$21:$G$35,1)):
INDEX('DS2025'!$H$21:$H$35,MATCH(N31,'DS2025'!$G$21:$G$35,1)+1),
INDEX('DS2025'!$G$21:$G$35,MATCH(N31,'DS2025'!$G$21:$G$35,1)):
INDEX('DS2025'!$G$21:$G$35,MATCH(N31,'DS2025'!$G$21:$G$35,1)+1)),
IF($O$4=Database!$A$14,
_xlfn.FORECAST.LINEAR(
N31,
INDEX('DS2025'!$K$21:$K$35,MATCH(N31,'DS2025'!$J$21:$J$35,1)):
INDEX('DS2025'!$K$21:$K$35,MATCH(N31,'DS2025'!$J$21:$J$35,1)+1),
INDEX('DS2025'!$J$21:$J$35,MATCH(N31,'DS2025'!$J$21:$J$35,1)):
INDEX('DS2025'!$J$21:$J$35,MATCH(N31,'DS2025'!$J$21:$J$35,1)+1)),
IF($O$4=Database!$A$15,
_xlfn.FORECAST.LINEAR(
N31,
INDEX('DS2025'!$N$21:$N$35,MATCH(N31,'DS2025'!$M$21:$M$35,1)):
INDEX('DS2025'!$N$21:$N$35,MATCH(N31,'DS2025'!$M$21:$M$35,1)+1),
INDEX('DS2025'!$M$21:$M$35,MATCH(N31,'DS2025'!$M$21:$M$35,1)):
INDEX('DS2025'!$M$21:$M$35,MATCH(N31,'DS2025'!$M$21:$M$35,1)+1)),
IF($O$4=Database!$A$16,
_xlfn.FORECAST.LINEAR(
N31,
INDEX('DS2025'!$Q$21:$Q$35,MATCH(N31,'DS2025'!$P$21:$P$35,1)):
INDEX('DS2025'!$Q$21:$Q$35,MATCH(N31,'DS2025'!$P$21:$P$35,1)+1),
INDEX('DS2025'!$P$21:$P$35,MATCH(N31,'DS2025'!$P$21:$P$35,1)):
INDEX('DS2025'!$P$21:$P$35,MATCH(N31,'DS2025'!$P$21:$P$35,1)+1)),
IF($O$4=Database!$A$17,
_xlfn.FORECAST.LINEAR(
N31,
INDEX('DS2025'!$T$21:$T$35,MATCH(N31,'DS2025'!$S$21:$S$35,1)):
INDEX('DS2025'!$T$21:$T$35,MATCH(N31,'DS2025'!$S$21:$S$35,1)+1),
INDEX('DS2025'!$S$21:$S$35,MATCH(N31,'DS2025'!$S$21:$S$35,1)):
INDEX('DS2025'!$S$21:$S$35,MATCH(N31,'DS2025'!$S$21:$S$35,1)+1)),
IF($O$4=Database!$A$18,
_xlfn.FORECAST.LINEAR(
N31,
INDEX('DS2025'!$W$21:$W$35,MATCH(N31,'DS2025'!$V$21:$V$35,1)):
INDEX('DS2025'!$W$21:$W$35,MATCH(N31,'DS2025'!$V$21:$V$35,1)+1),
INDEX('DS2025'!$V$21:$V$35,MATCH(N31,'DS2025'!$V$21:$V$35,1)):
INDEX('DS2025'!$V$21:$V$35,MATCH(N31,'DS2025'!$V$21:$V$35,1)+1)),
IF($O$4=Database!$A$19,
_xlfn.FORECAST.LINEAR(
N31,
INDEX('DS2025'!$Z$21:$Z$35,MATCH(N31,'DS2025'!$Y$21:$Y$35,1)):
INDEX('DS2025'!$Z$21:$Z$35,MATCH(N31,'DS2025'!$Y$21:$Y$35,1)+1),
INDEX('DS2025'!$Y$21:$Y$35,MATCH(N31,'DS2025'!$Y$21:$Y$35,1)):
INDEX('DS2025'!$Y$21:$Y$35,MATCH(N31,'DS2025'!$Y$21:$Y$35,1)+1)),
IF($O$4=Database!$A$20,
_xlfn.FORECAST.LINEAR(
N31,
INDEX('DS2025'!$AC$21:$AC$35,MATCH(N31,'DS2025'!$AB$21:$AB$35,1)):
INDEX('DS2025'!$AC$21:$AC$35,MATCH(N31,'DS2025'!$AB$21:$AB$35,1)+1),
INDEX('DS2025'!$AB$21:$AB$35,MATCH(N31,'DS2025'!$AB$21:$AB$35,1)):
INDEX('DS2025'!$AB$21:$AB$35,MATCH(N31,'DS2025'!$AB$21:$AB$35,1)+1))
)))))))))))))))))))</f>
        <v>-0.36113125374925009</v>
      </c>
      <c r="P31" s="371">
        <f t="shared" si="4"/>
        <v>117.76286874625075</v>
      </c>
      <c r="Q31" s="369">
        <f>'Data 110 C'!G32</f>
        <v>119.78400000000001</v>
      </c>
      <c r="R31" s="98">
        <f>IF($R$4=Database!$A$2,
_xlfn.FORECAST.LINEAR(Q31,
INDEX('DS2025'!$B$5:$B$15,MATCH(Q31,'DS2025'!$A$5:$A$15,1)):
INDEX('DS2025'!$B$5:$B$15,MATCH(Q31,'DS2025'!$A$5:$A$15,1)+1),
INDEX('DS2025'!$A$5:$A$15,MATCH(Q31,'DS2025'!$A$5:$A$15,1)):
INDEX('DS2025'!$A$5:$A$15,MATCH(Q31,'DS2025'!$A$5:$A$15,1)+1)),
IF($R$4=Database!$A$3,
_xlfn.FORECAST.LINEAR(Q31,
INDEX('DS2025'!$E$5:$E$15,MATCH(Q31,'DS2025'!$D$5:$D$15,1)):
INDEX('DS2025'!$E$5:$E$15,MATCH(Q31,'DS2025'!$D$5:$D$15,1)+1),
INDEX('DS2025'!$D$5:$D$15,MATCH(Q31,'DS2025'!$D$5:$D$15,1)):
INDEX('DS2025'!$D$5:$D$15,MATCH(Q31,'DS2025'!$D$5:$D$15,1)+1)),
IF($R$4=Database!$A$4,
_xlfn.FORECAST.LINEAR(Q31,
INDEX('DS2025'!$H$5:$H$15,MATCH(Q31,'DS2025'!$G$5:$G$15,1)):
INDEX('DS2025'!$H$5:$H$15,MATCH(Q31,'DS2025'!$G$5:$G$15,1)+1),
INDEX('DS2025'!$G$5:$G$15,MATCH(Q31,'DS2025'!$G$5:$G$15,1)):
INDEX('DS2025'!$G$5:$G$15,MATCH(Q31,'DS2025'!$G$5:$G$15,1)+1)),
IF($R$4=Database!$A$5,
_xlfn.FORECAST.LINEAR(Q31,
INDEX('DS2025'!$K$5:$K$15,MATCH(Q31,'DS2025'!$J$5:$J$15,1)):
INDEX('DS2025'!$K$5:$K$15,MATCH(Q31,'DS2025'!$J$5:$J$15,1)+1),
INDEX('DS2025'!$J$5:$J$15,MATCH(Q31,'DS2025'!$J$5:$J$15,1)):
INDEX('DS2025'!$J$5:$J$15,MATCH(Q31,'DS2025'!$J$5:$J$15,1)+1)),
IF($R$4=Database!$A$6,
_xlfn.FORECAST.LINEAR(Q31,
INDEX('DS2025'!$N$5:$N$15,MATCH(Q31,'DS2025'!$M$5:$M$15,1)):
INDEX('DS2025'!$N$5:$N$15,MATCH(Q31,'DS2025'!$M$5:$M$15,1)+1),
INDEX('DS2025'!$M$5:$M$15,MATCH(Q31,'DS2025'!$M$5:$M$15,1)):
INDEX('DS2025'!$M$5:$M$15,MATCH(Q31,'DS2025'!$M$5:$M$15,1)+1)),
IF($R$4=Database!$A$7,
_xlfn.FORECAST.LINEAR(Q31,
INDEX('DS2025'!$Q$5:$Q$15,MATCH(Q31,'DS2025'!$P$5:$P$15,1)):
INDEX('DS2025'!$Q$5:$Q$15,MATCH(Q31,'DS2025'!$P$5:$P$15,1)+1),
INDEX('DS2025'!$P$5:$P$15,MATCH(Q31,'DS2025'!$P$5:$P$15,1)):
INDEX('DS2025'!$P$5:$P$15,MATCH(Q31,'DS2025'!$P$5:$P$15,1)+1)),
IF($R$4=Database!$A$8,
_xlfn.FORECAST.LINEAR(Q31,
INDEX('DS2025'!$T$5:$T$15,MATCH(Q31,'DS2025'!$S$5:$S$15,1)):
INDEX('DS2025'!$T$5:$T$15,MATCH(Q31,'DS2025'!$S$5:$S$15,1)+1),
INDEX('DS2025'!$S$5:$S$15,MATCH(Q31,'DS2025'!$S$5:$S$15,1)):
INDEX('DS2025'!$S$5:$S$15,MATCH(Q31,'DS2025'!$S$5:$S$15,1)+1)),
IF($R$4=Database!$A$9,
_xlfn.FORECAST.LINEAR(Q31,
INDEX('DS2025'!$W$5:$W$15,MATCH(Q31,'DS2025'!$V$5:$V$15,1)):
INDEX('DS2025'!$W$5:$W$15,MATCH(Q31,'DS2025'!$V$5:$V$15,1)+1),
INDEX('DS2025'!$V$5:$V$15,MATCH(Q31,'DS2025'!$V$5:$V$15,1)):
INDEX('DS2025'!$V$5:$V$15,MATCH(Q31,'DS2025'!$V$5:$V$15,1)+1)),
IF($R$4=Database!$A$10,
_xlfn.FORECAST.LINEAR(Q31,
INDEX('DS2025'!$Z$5:$Z$15,MATCH(Q31,'DS2025'!$Y$5:$Y$15,1)):
INDEX('DS2025'!$Z$5:$Z$15,MATCH(Q31,'DS2025'!$Y$5:$Y$15,1)+1),
INDEX('DS2025'!$Y$5:$Y$15,MATCH(Q31,'DS2025'!$Y$5:$Y$15,1)):
INDEX('DS2025'!$Y$5:$Y$15,MATCH(Q31,'DS2025'!$Y$5:$Y$15,1)+1)),
IF($R$4=Database!$A$11,
_xlfn.FORECAST.LINEAR(
Q31,
INDEX('DS2025'!$B$21:$B$35,MATCH(Q31,'DS2025'!$A$21:$A$35,1)):
INDEX('DS2025'!$B$21:$B$35,MATCH(Q31,'DS2025'!$A$21:$A$35,1)+1),
INDEX('DS2025'!$A$21:$A$35,MATCH(Q31,'DS2025'!$A$21:$A$35,1)):
INDEX('DS2025'!$A$21:$A$35,MATCH(Q31,'DS2025'!$A$21:$A$35,1)+1)),
IF($R$4=Database!$A$12,
_xlfn.FORECAST.LINEAR(
Q31,
INDEX('DS2025'!$E$21:$E$35,MATCH(Q31,'DS2025'!$D$21:$D$35,1)):
INDEX('DS2025'!$E$21:$E$35,MATCH(Q31,'DS2025'!$D$21:$D$35,1)+1),
INDEX('DS2025'!$D$21:$D$35,MATCH(Q31,'DS2025'!$D$21:$D$35,1)):
INDEX('DS2025'!$D$21:$D$35,MATCH(Q31,'DS2025'!$D$21:$D$35,1)+1)),
IF($R$4=Database!$A$13,
_xlfn.FORECAST.LINEAR(
Q31,
INDEX('DS2025'!$H$21:$H$35,MATCH(Q31,'DS2025'!$G$21:$G$35,1)):
INDEX('DS2025'!$H$21:$H$35,MATCH(Q31,'DS2025'!$G$21:$G$35,1)+1),
INDEX('DS2025'!$G$21:$G$35,MATCH(Q31,'DS2025'!$G$21:$G$35,1)):
INDEX('DS2025'!$G$21:$G$35,MATCH(Q31,'DS2025'!$G$21:$G$35,1)+1)),
IF($R$4=Database!$A$14,
_xlfn.FORECAST.LINEAR(
Q31,
INDEX('DS2025'!$K$21:$K$35,MATCH(Q31,'DS2025'!$J$21:$J$35,1)):
INDEX('DS2025'!$K$21:$K$35,MATCH(Q31,'DS2025'!$J$21:$J$35,1)+1),
INDEX('DS2025'!$J$21:$J$35,MATCH(Q31,'DS2025'!$J$21:$J$35,1)):
INDEX('DS2025'!$J$21:$J$35,MATCH(Q31,'DS2025'!$J$21:$J$35,1)+1)),
IF($R$4=Database!$A$15,
_xlfn.FORECAST.LINEAR(
Q31,
INDEX('DS2025'!$N$21:$N$35,MATCH(Q31,'DS2025'!$M$21:$M$35,1)):
INDEX('DS2025'!$N$21:$N$35,MATCH(Q31,'DS2025'!$M$21:$M$35,1)+1),
INDEX('DS2025'!$M$21:$M$35,MATCH(Q31,'DS2025'!$M$21:$M$35,1)):
INDEX('DS2025'!$M$21:$M$35,MATCH(Q31,'DS2025'!$M$21:$M$35,1)+1)),
IF($R$4=Database!$A$16,
_xlfn.FORECAST.LINEAR(
Q31,
INDEX('DS2025'!$Q$21:$Q$35,MATCH(Q31,'DS2025'!$P$21:$P$35,1)):
INDEX('DS2025'!$Q$21:$Q$35,MATCH(Q31,'DS2025'!$P$21:$P$35,1)+1),
INDEX('DS2025'!$P$21:$P$35,MATCH(Q31,'DS2025'!$P$21:$P$35,1)):
INDEX('DS2025'!$P$21:$P$35,MATCH(Q31,'DS2025'!$P$21:$P$35,1)+1)),
IF($R$4=Database!$A$17,
_xlfn.FORECAST.LINEAR(
Q31,
INDEX('DS2025'!$T$21:$T$35,MATCH(Q31,'DS2025'!$S$21:$S$35,1)):
INDEX('DS2025'!$T$21:$T$35,MATCH(Q31,'DS2025'!$S$21:$S$35,1)+1),
INDEX('DS2025'!$S$21:$S$35,MATCH(Q31,'DS2025'!$S$21:$S$35,1)):
INDEX('DS2025'!$S$21:$S$35,MATCH(Q31,'DS2025'!$S$21:$S$35,1)+1)),
IF($R$4=Database!$A$18,
_xlfn.FORECAST.LINEAR(
Q31,
INDEX('DS2025'!$W$21:$W$35,MATCH(Q31,'DS2025'!$V$21:$V$35,1)):
INDEX('DS2025'!$W$21:$W$35,MATCH(Q31,'DS2025'!$V$21:$V$35,1)+1),
INDEX('DS2025'!$V$21:$V$35,MATCH(Q31,'DS2025'!$V$21:$V$35,1)):
INDEX('DS2025'!$V$21:$V$35,MATCH(Q31,'DS2025'!$V$21:$V$35,1)+1)),
IF($R$4=Database!$A$19,
_xlfn.FORECAST.LINEAR(
Q31,
INDEX('DS2025'!$Z$21:$Z$35,MATCH(Q31,'DS2025'!$Y$21:$Y$35,1)):
INDEX('DS2025'!$Z$21:$Z$35,MATCH(Q31,'DS2025'!$Y$21:$Y$35,1)+1),
INDEX('DS2025'!$Y$21:$Y$35,MATCH(Q31,'DS2025'!$Y$21:$Y$35,1)):
INDEX('DS2025'!$Y$21:$Y$35,MATCH(Q31,'DS2025'!$Y$21:$Y$35,1)+1)),
IF($R$4=Database!$A$20,
_xlfn.FORECAST.LINEAR(
Q31,
INDEX('DS2025'!$AC$21:$AC$35,MATCH(Q31,'DS2025'!$AB$21:$AB$35,1)):
INDEX('DS2025'!$AC$21:$AC$35,MATCH(Q31,'DS2025'!$AB$21:$AB$35,1)+1),
INDEX('DS2025'!$AB$21:$AB$35,MATCH(Q31,'DS2025'!$AB$21:$AB$35,1)):
INDEX('DS2025'!$AB$21:$AB$35,MATCH(Q31,'DS2025'!$AB$21:$AB$35,1)+1))
)))))))))))))))))))</f>
        <v>-0.36133041391721654</v>
      </c>
      <c r="S31" s="370">
        <f t="shared" si="5"/>
        <v>119.42266958608279</v>
      </c>
      <c r="T31" s="369">
        <f>'Data 110 C'!H32</f>
        <v>117.416</v>
      </c>
      <c r="U31" s="98">
        <f>IF($U$4=Database!$A$2,
_xlfn.FORECAST.LINEAR(T31,
INDEX('DS2025'!$B$5:$B$15,MATCH(T31,'DS2025'!$A$5:$A$15,1)):
INDEX('DS2025'!$B$5:$B$15,MATCH(T31,'DS2025'!$A$5:$A$15,1)+1),
INDEX('DS2025'!$A$5:$A$15,MATCH(T31,'DS2025'!$A$5:$A$15,1)):
INDEX('DS2025'!$A$5:$A$15,MATCH(T31,'DS2025'!$A$5:$A$15,1)+1)),
IF($U$4=Database!$A$3,
_xlfn.FORECAST.LINEAR(T31,
INDEX('DS2025'!$E$5:$E$15,MATCH(T31,'DS2025'!$D$5:$D$15,1)):
INDEX('DS2025'!$E$5:$E$15,MATCH(T31,'DS2025'!$D$5:$D$15,1)+1),
INDEX('DS2025'!$D$5:$D$15,MATCH(T31,'DS2025'!$D$5:$D$15,1)):
INDEX('DS2025'!$D$5:$D$15,MATCH(T31,'DS2025'!$D$5:$D$15,1)+1)),
IF($U$4=Database!$A$4,
_xlfn.FORECAST.LINEAR(T31,
INDEX('DS2025'!$H$5:$H$15,MATCH(T31,'DS2025'!$G$5:$G$15,1)):
INDEX('DS2025'!$H$5:$H$15,MATCH(T31,'DS2025'!$G$5:$G$15,1)+1),
INDEX('DS2025'!$G$5:$G$15,MATCH(T31,'DS2025'!$G$5:$G$15,1)):
INDEX('DS2025'!$G$5:$G$15,MATCH(T31,'DS2025'!$G$5:$G$15,1)+1)),
IF($U$4=Database!$A$5,
_xlfn.FORECAST.LINEAR(T31,
INDEX('DS2025'!$K$5:$K$15,MATCH(T31,'DS2025'!$J$5:$J$15,1)):
INDEX('DS2025'!$K$5:$K$15,MATCH(T31,'DS2025'!$J$5:$J$15,1)+1),
INDEX('DS2025'!$J$5:$J$15,MATCH(T31,'DS2025'!$J$5:$J$15,1)):
INDEX('DS2025'!$J$5:$J$15,MATCH(T31,'DS2025'!$J$5:$J$15,1)+1)),
IF($U$4=Database!$A$6,
_xlfn.FORECAST.LINEAR(T31,
INDEX('DS2025'!$N$5:$N$15,MATCH(T31,'DS2025'!$M$5:$M$15,1)):
INDEX('DS2025'!$N$5:$N$15,MATCH(T31,'DS2025'!$M$5:$M$15,1)+1),
INDEX('DS2025'!$M$5:$M$15,MATCH(T31,'DS2025'!$M$5:$M$15,1)):
INDEX('DS2025'!$M$5:$M$15,MATCH(T31,'DS2025'!$M$5:$M$15,1)+1)),
IF($U$4=Database!$A$7,
_xlfn.FORECAST.LINEAR(T31,
INDEX('DS2025'!$Q$5:$Q$15,MATCH(T31,'DS2025'!$P$5:$P$15,1)):
INDEX('DS2025'!$Q$5:$Q$15,MATCH(T31,'DS2025'!$P$5:$P$15,1)+1),
INDEX('DS2025'!$P$5:$P$15,MATCH(T31,'DS2025'!$P$5:$P$15,1)):
INDEX('DS2025'!$P$5:$P$15,MATCH(T31,'DS2025'!$P$5:$P$15,1)+1)),
IF($U$4=Database!$A$8,
_xlfn.FORECAST.LINEAR(T31,
INDEX('DS2025'!$T$5:$T$15,MATCH(T31,'DS2025'!$S$5:$S$15,1)):
INDEX('DS2025'!$T$5:$T$15,MATCH(T31,'DS2025'!$S$5:$S$15,1)+1),
INDEX('DS2025'!$S$5:$S$15,MATCH(T31,'DS2025'!$S$5:$S$15,1)):
INDEX('DS2025'!$S$5:$S$15,MATCH(T31,'DS2025'!$S$5:$S$15,1)+1)),
IF($U$4=Database!$A$9,
_xlfn.FORECAST.LINEAR(T31,
INDEX('DS2025'!$W$5:$W$15,MATCH(T31,'DS2025'!$V$5:$V$15,1)):
INDEX('DS2025'!$W$5:$W$15,MATCH(T31,'DS2025'!$V$5:$V$15,1)+1),
INDEX('DS2025'!$V$5:$V$15,MATCH(T31,'DS2025'!$V$5:$V$15,1)):
INDEX('DS2025'!$V$5:$V$15,MATCH(T31,'DS2025'!$V$5:$V$15,1)+1)),
IF($U$4=Database!$A$10,
_xlfn.FORECAST.LINEAR(T31,
INDEX('DS2025'!$Z$5:$Z$15,MATCH(T31,'DS2025'!$Y$5:$Y$15,1)):
INDEX('DS2025'!$Z$5:$Z$15,MATCH(T31,'DS2025'!$Y$5:$Y$15,1)+1),
INDEX('DS2025'!$Y$5:$Y$15,MATCH(T31,'DS2025'!$Y$5:$Y$15,1)):
INDEX('DS2025'!$Y$5:$Y$15,MATCH(T31,'DS2025'!$Y$5:$Y$15,1)+1)),
IF($U$4=Database!$A$11,
_xlfn.FORECAST.LINEAR(
T31,
INDEX('DS2025'!$B$21:$B$35,MATCH(T31,'DS2025'!$A$21:$A$35,1)):
INDEX('DS2025'!$B$21:$B$35,MATCH(T31,'DS2025'!$A$21:$A$35,1)+1),
INDEX('DS2025'!$A$21:$A$35,MATCH(T31,'DS2025'!$A$21:$A$35,1)):
INDEX('DS2025'!$A$21:$A$35,MATCH(T31,'DS2025'!$A$21:$A$35,1)+1)),
IF($U$4=Database!$A$12,
_xlfn.FORECAST.LINEAR(
T31,
INDEX('DS2025'!$E$21:$E$35,MATCH(T31,'DS2025'!$D$21:$D$35,1)):
INDEX('DS2025'!$E$21:$E$35,MATCH(T31,'DS2025'!$D$21:$D$35,1)+1),
INDEX('DS2025'!$D$21:$D$35,MATCH(T31,'DS2025'!$D$21:$D$35,1)):
INDEX('DS2025'!$D$21:$D$35,MATCH(T31,'DS2025'!$D$21:$D$35,1)+1)),
IF($U$4=Database!$A$13,
_xlfn.FORECAST.LINEAR(
T31,
INDEX('DS2025'!$H$21:$H$35,MATCH(T31,'DS2025'!$G$21:$G$35,1)):
INDEX('DS2025'!$H$21:$H$35,MATCH(T31,'DS2025'!$G$21:$G$35,1)+1),
INDEX('DS2025'!$G$21:$G$35,MATCH(T31,'DS2025'!$G$21:$G$35,1)):
INDEX('DS2025'!$G$21:$G$35,MATCH(T31,'DS2025'!$G$21:$G$35,1)+1)),
IF($U$4=Database!$A$14,
_xlfn.FORECAST.LINEAR(
T31,
INDEX('DS2025'!$K$21:$K$35,MATCH(T31,'DS2025'!$J$21:$J$35,1)):
INDEX('DS2025'!$K$21:$K$35,MATCH(T31,'DS2025'!$J$21:$J$35,1)+1),
INDEX('DS2025'!$J$21:$J$35,MATCH(T31,'DS2025'!$J$21:$J$35,1)):
INDEX('DS2025'!$J$21:$J$35,MATCH(T31,'DS2025'!$J$21:$J$35,1)+1)),
IF($U$4=Database!$A$15,
_xlfn.FORECAST.LINEAR(
T31,
INDEX('DS2025'!$N$21:$N$35,MATCH(T31,'DS2025'!$M$21:$M$35,1)):
INDEX('DS2025'!$N$21:$N$35,MATCH(T31,'DS2025'!$M$21:$M$35,1)+1),
INDEX('DS2025'!$M$21:$M$35,MATCH(T31,'DS2025'!$M$21:$M$35,1)):
INDEX('DS2025'!$M$21:$M$35,MATCH(T31,'DS2025'!$M$21:$M$35,1)+1)),
IF($U$4=Database!$A$16,
_xlfn.FORECAST.LINEAR(
T31,
INDEX('DS2025'!$Q$21:$Q$35,MATCH(T31,'DS2025'!$P$21:$P$35,1)):
INDEX('DS2025'!$Q$21:$Q$35,MATCH(T31,'DS2025'!$P$21:$P$35,1)+1),
INDEX('DS2025'!$P$21:$P$35,MATCH(T31,'DS2025'!$P$21:$P$35,1)):
INDEX('DS2025'!$P$21:$P$35,MATCH(T31,'DS2025'!$P$21:$P$35,1)+1)),
IF($U$4=Database!$A$17,
_xlfn.FORECAST.LINEAR(
T31,
INDEX('DS2025'!$T$21:$T$35,MATCH(T31,'DS2025'!$S$21:$S$35,1)):
INDEX('DS2025'!$T$21:$T$35,MATCH(T31,'DS2025'!$S$21:$S$35,1)+1),
INDEX('DS2025'!$S$21:$S$35,MATCH(T31,'DS2025'!$S$21:$S$35,1)):
INDEX('DS2025'!$S$21:$S$35,MATCH(T31,'DS2025'!$S$21:$S$35,1)+1)),
IF($U$4=Database!$A$18,
_xlfn.FORECAST.LINEAR(
T31,
INDEX('DS2025'!$W$21:$W$35,MATCH(T31,'DS2025'!$V$21:$V$35,1)):
INDEX('DS2025'!$W$21:$W$35,MATCH(T31,'DS2025'!$V$21:$V$35,1)+1),
INDEX('DS2025'!$V$21:$V$35,MATCH(T31,'DS2025'!$V$21:$V$35,1)):
INDEX('DS2025'!$V$21:$V$35,MATCH(T31,'DS2025'!$V$21:$V$35,1)+1)),
IF($U$4=Database!$A$19,
_xlfn.FORECAST.LINEAR(
T31,
INDEX('DS2025'!$Z$21:$Z$35,MATCH(T31,'DS2025'!$Y$21:$Y$35,1)):
INDEX('DS2025'!$Z$21:$Z$35,MATCH(T31,'DS2025'!$Y$21:$Y$35,1)+1),
INDEX('DS2025'!$Y$21:$Y$35,MATCH(T31,'DS2025'!$Y$21:$Y$35,1)):
INDEX('DS2025'!$Y$21:$Y$35,MATCH(T31,'DS2025'!$Y$21:$Y$35,1)+1)),
IF($U$4=Database!$A$20,
_xlfn.FORECAST.LINEAR(
T31,
INDEX('DS2025'!$AC$21:$AC$35,MATCH(T31,'DS2025'!$AB$21:$AB$35,1)):
INDEX('DS2025'!$AC$21:$AC$35,MATCH(T31,'DS2025'!$AB$21:$AB$35,1)+1),
INDEX('DS2025'!$AB$21:$AB$35,MATCH(T31,'DS2025'!$AB$21:$AB$35,1)):
INDEX('DS2025'!$AB$21:$AB$35,MATCH(T31,'DS2025'!$AB$21:$AB$35,1)+1))
)))))))))))))))))))</f>
        <v>-0.36104631073785237</v>
      </c>
      <c r="V31" s="370">
        <f t="shared" si="6"/>
        <v>117.05495368926215</v>
      </c>
      <c r="W31" s="369">
        <f>'Data 110 C'!I32</f>
        <v>118.50700000000001</v>
      </c>
      <c r="X31" s="98">
        <f>IF($X$4=Database!$A$2,
_xlfn.FORECAST.LINEAR(W31,
INDEX('DS2025'!$B$5:$B$15,MATCH(W31,'DS2025'!$A$5:$A$15,1)):
INDEX('DS2025'!$B$5:$B$15,MATCH(W31,'DS2025'!$A$5:$A$15,1)+1),
INDEX('DS2025'!$A$5:$A$15,MATCH(W31,'DS2025'!$A$5:$A$15,1)):
INDEX('DS2025'!$A$5:$A$15,MATCH(W31,'DS2025'!$A$5:$A$15,1)+1)),
IF($X$4=Database!$A$3,
_xlfn.FORECAST.LINEAR(W31,
INDEX('DS2025'!$E$5:$E$15,MATCH(W31,'DS2025'!$D$5:$D$15,1)):
INDEX('DS2025'!$E$5:$E$15,MATCH(W31,'DS2025'!$D$5:$D$15,1)+1),
INDEX('DS2025'!$D$5:$D$15,MATCH(W31,'DS2025'!$D$5:$D$15,1)):
INDEX('DS2025'!$D$5:$D$15,MATCH(W31,'DS2025'!$D$5:$D$15,1)+1)),
IF($X$4=Database!$A$4,
_xlfn.FORECAST.LINEAR(W31,
INDEX('DS2025'!$H$5:$H$15,MATCH(W31,'DS2025'!$G$5:$G$15,1)):
INDEX('DS2025'!$H$5:$H$15,MATCH(W31,'DS2025'!$G$5:$G$15,1)+1),
INDEX('DS2025'!$G$5:$G$15,MATCH(W31,'DS2025'!$G$5:$G$15,1)):
INDEX('DS2025'!$G$5:$G$15,MATCH(W31,'DS2025'!$G$5:$G$15,1)+1)),
IF($X$4=Database!$A$5,
_xlfn.FORECAST.LINEAR(W31,
INDEX('DS2025'!$K$5:$K$15,MATCH(W31,'DS2025'!$J$5:$J$15,1)):
INDEX('DS2025'!$K$5:$K$15,MATCH(W31,'DS2025'!$J$5:$J$15,1)+1),
INDEX('DS2025'!$J$5:$J$15,MATCH(W31,'DS2025'!$J$5:$J$15,1)):
INDEX('DS2025'!$J$5:$J$15,MATCH(W31,'DS2025'!$J$5:$J$15,1)+1)),
IF($X$4=Database!$A$6,
_xlfn.FORECAST.LINEAR(W31,
INDEX('DS2025'!$N$5:$N$15,MATCH(W31,'DS2025'!$M$5:$M$15,1)):
INDEX('DS2025'!$N$5:$N$15,MATCH(W31,'DS2025'!$M$5:$M$15,1)+1),
INDEX('DS2025'!$M$5:$M$15,MATCH(W31,'DS2025'!$M$5:$M$15,1)):
INDEX('DS2025'!$M$5:$M$15,MATCH(W31,'DS2025'!$M$5:$M$15,1)+1)),
IF($X$4=Database!$A$7,
_xlfn.FORECAST.LINEAR(W31,
INDEX('DS2025'!$Q$5:$Q$15,MATCH(W31,'DS2025'!$P$5:$P$15,1)):
INDEX('DS2025'!$Q$5:$Q$15,MATCH(W31,'DS2025'!$P$5:$P$15,1)+1),
INDEX('DS2025'!$P$5:$P$15,MATCH(W31,'DS2025'!$P$5:$P$15,1)):
INDEX('DS2025'!$P$5:$P$15,MATCH(W31,'DS2025'!$P$5:$P$15,1)+1)),
IF($X$4=Database!$A$8,
_xlfn.FORECAST.LINEAR(W31,
INDEX('DS2025'!$T$5:$T$15,MATCH(W31,'DS2025'!$S$5:$S$15,1)):
INDEX('DS2025'!$T$5:$T$15,MATCH(W31,'DS2025'!$S$5:$S$15,1)+1),
INDEX('DS2025'!$S$5:$S$15,MATCH(W31,'DS2025'!$S$5:$S$15,1)):
INDEX('DS2025'!$S$5:$S$15,MATCH(W31,'DS2025'!$S$5:$S$15,1)+1)),
IF($X$4=Database!$A$9,
_xlfn.FORECAST.LINEAR(W31,
INDEX('DS2025'!$W$5:$W$15,MATCH(W31,'DS2025'!$V$5:$V$15,1)):
INDEX('DS2025'!$W$5:$W$15,MATCH(W31,'DS2025'!$V$5:$V$15,1)+1),
INDEX('DS2025'!$V$5:$V$15,MATCH(W31,'DS2025'!$V$5:$V$15,1)):
INDEX('DS2025'!$V$5:$V$15,MATCH(W31,'DS2025'!$V$5:$V$15,1)+1)),
IF($X$4=Database!$A$10,
_xlfn.FORECAST.LINEAR(W31,
INDEX('DS2025'!$Z$5:$Z$15,MATCH(W31,'DS2025'!$Y$5:$Y$15,1)):
INDEX('DS2025'!$Z$5:$Z$15,MATCH(W31,'DS2025'!$Y$5:$Y$15,1)+1),
INDEX('DS2025'!$Y$5:$Y$15,MATCH(W31,'DS2025'!$Y$5:$Y$15,1)):
INDEX('DS2025'!$Y$5:$Y$15,MATCH(W31,'DS2025'!$Y$5:$Y$15,1)+1)),
IF($X$4=Database!$A$11,
_xlfn.FORECAST.LINEAR(
W31,
INDEX('DS2025'!$B$21:$B$35,MATCH(W31,'DS2025'!$A$21:$A$35,1)):
INDEX('DS2025'!$B$21:$B$35,MATCH(W31,'DS2025'!$A$21:$A$35,1)+1),
INDEX('DS2025'!$A$21:$A$35,MATCH(W31,'DS2025'!$A$21:$A$35,1)):
INDEX('DS2025'!$A$21:$A$35,MATCH(W31,'DS2025'!$A$21:$A$35,1)+1)),
IF($X$4=Database!$A$12,
_xlfn.FORECAST.LINEAR(
W31,
INDEX('DS2025'!$E$21:$E$35,MATCH(W31,'DS2025'!$D$21:$D$35,1)):
INDEX('DS2025'!$E$21:$E$35,MATCH(W31,'DS2025'!$D$21:$D$35,1)+1),
INDEX('DS2025'!$D$21:$D$35,MATCH(W31,'DS2025'!$D$21:$D$35,1)):
INDEX('DS2025'!$D$21:$D$35,MATCH(W31,'DS2025'!$D$21:$D$35,1)+1)),
IF($X$4=Database!$A$13,
_xlfn.FORECAST.LINEAR(
W31,
INDEX('DS2025'!$H$21:$H$35,MATCH(W31,'DS2025'!$G$21:$G$35,1)):
INDEX('DS2025'!$H$21:$H$35,MATCH(W31,'DS2025'!$G$21:$G$35,1)+1),
INDEX('DS2025'!$G$21:$G$35,MATCH(W31,'DS2025'!$G$21:$G$35,1)):
INDEX('DS2025'!$G$21:$G$35,MATCH(W31,'DS2025'!$G$21:$G$35,1)+1)),
IF($X$4=Database!$A$14,
_xlfn.FORECAST.LINEAR(
W31,
INDEX('DS2025'!$K$21:$K$35,MATCH(W31,'DS2025'!$J$21:$J$35,1)):
INDEX('DS2025'!$K$21:$K$35,MATCH(W31,'DS2025'!$J$21:$J$35,1)+1),
INDEX('DS2025'!$J$21:$J$35,MATCH(W31,'DS2025'!$J$21:$J$35,1)):
INDEX('DS2025'!$J$21:$J$35,MATCH(W31,'DS2025'!$J$21:$J$35,1)+1)),
IF($X$4=Database!$A$15,
_xlfn.FORECAST.LINEAR(
W31,
INDEX('DS2025'!$N$21:$N$35,MATCH(W31,'DS2025'!$M$21:$M$35,1)):
INDEX('DS2025'!$N$21:$N$35,MATCH(W31,'DS2025'!$M$21:$M$35,1)+1),
INDEX('DS2025'!$M$21:$M$35,MATCH(W31,'DS2025'!$M$21:$M$35,1)):
INDEX('DS2025'!$M$21:$M$35,MATCH(W31,'DS2025'!$M$21:$M$35,1)+1)),
IF($X$4=Database!$A$16,
_xlfn.FORECAST.LINEAR(
W31,
INDEX('DS2025'!$Q$21:$Q$35,MATCH(W31,'DS2025'!$P$21:$P$35,1)):
INDEX('DS2025'!$Q$21:$Q$35,MATCH(W31,'DS2025'!$P$21:$P$35,1)+1),
INDEX('DS2025'!$P$21:$P$35,MATCH(W31,'DS2025'!$P$21:$P$35,1)):
INDEX('DS2025'!$P$21:$P$35,MATCH(W31,'DS2025'!$P$21:$P$35,1)+1)),
IF($X$4=Database!$A$17,
_xlfn.FORECAST.LINEAR(
W31,
INDEX('DS2025'!$T$21:$T$35,MATCH(W31,'DS2025'!$S$21:$S$35,1)):
INDEX('DS2025'!$T$21:$T$35,MATCH(W31,'DS2025'!$S$21:$S$35,1)+1),
INDEX('DS2025'!$S$21:$S$35,MATCH(W31,'DS2025'!$S$21:$S$35,1)):
INDEX('DS2025'!$S$21:$S$35,MATCH(W31,'DS2025'!$S$21:$S$35,1)+1)),
IF($X$4=Database!$A$18,
_xlfn.FORECAST.LINEAR(
W31,
INDEX('DS2025'!$W$21:$W$35,MATCH(W31,'DS2025'!$V$21:$V$35,1)):
INDEX('DS2025'!$W$21:$W$35,MATCH(W31,'DS2025'!$V$21:$V$35,1)+1),
INDEX('DS2025'!$V$21:$V$35,MATCH(W31,'DS2025'!$V$21:$V$35,1)):
INDEX('DS2025'!$V$21:$V$35,MATCH(W31,'DS2025'!$V$21:$V$35,1)+1)),
IF($X$4=Database!$A$19,
_xlfn.FORECAST.LINEAR(
W31,
INDEX('DS2025'!$Z$21:$Z$35,MATCH(W31,'DS2025'!$Y$21:$Y$35,1)):
INDEX('DS2025'!$Z$21:$Z$35,MATCH(W31,'DS2025'!$Y$21:$Y$35,1)+1),
INDEX('DS2025'!$Y$21:$Y$35,MATCH(W31,'DS2025'!$Y$21:$Y$35,1)):
INDEX('DS2025'!$Y$21:$Y$35,MATCH(W31,'DS2025'!$Y$21:$Y$35,1)+1)),
IF($X$4=Database!$A$20,
_xlfn.FORECAST.LINEAR(
W31,
INDEX('DS2025'!$AC$21:$AC$35,MATCH(W31,'DS2025'!$AB$21:$AB$35,1)):
INDEX('DS2025'!$AC$21:$AC$35,MATCH(W31,'DS2025'!$AB$21:$AB$35,1)+1),
INDEX('DS2025'!$AB$21:$AB$35,MATCH(W31,'DS2025'!$AB$21:$AB$35,1)):
INDEX('DS2025'!$AB$21:$AB$35,MATCH(W31,'DS2025'!$AB$21:$AB$35,1)+1))
)))))))))))))))))))</f>
        <v>-0.36117720455908814</v>
      </c>
      <c r="Y31" s="370">
        <f t="shared" si="7"/>
        <v>118.14582279544092</v>
      </c>
      <c r="Z31" s="97">
        <f>'Data 110 C'!J32</f>
        <v>120.13</v>
      </c>
      <c r="AA31" s="98">
        <f>IF($AA$4=Database!$A$2,
_xlfn.FORECAST.LINEAR(Z31,
INDEX('DS2025'!$B$5:$B$15,MATCH(Z31,'DS2025'!$A$5:$A$15,1)):
INDEX('DS2025'!$B$5:$B$15,MATCH(Z31,'DS2025'!$A$5:$A$15,1)+1),
INDEX('DS2025'!$A$5:$A$15,MATCH(Z31,'DS2025'!$A$5:$A$15,1)):
INDEX('DS2025'!$A$5:$A$15,MATCH(Z31,'DS2025'!$A$5:$A$15,1)+1)),
IF($AA$4=Database!$A$3,
_xlfn.FORECAST.LINEAR(Z31,
INDEX('DS2025'!$E$5:$E$15,MATCH(Z31,'DS2025'!$D$5:$D$15,1)):
INDEX('DS2025'!$E$5:$E$15,MATCH(Z31,'DS2025'!$D$5:$D$15,1)+1),
INDEX('DS2025'!$D$5:$D$15,MATCH(Z31,'DS2025'!$D$5:$D$15,1)):
INDEX('DS2025'!$D$5:$D$15,MATCH(Z31,'DS2025'!$D$5:$D$15,1)+1)),
IF($AA$4=Database!$A$4,
_xlfn.FORECAST.LINEAR(Z31,
INDEX('DS2025'!$H$5:$H$15,MATCH(Z31,'DS2025'!$G$5:$G$15,1)):
INDEX('DS2025'!$H$5:$H$15,MATCH(Z31,'DS2025'!$G$5:$G$15,1)+1),
INDEX('DS2025'!$G$5:$G$15,MATCH(Z31,'DS2025'!$G$5:$G$15,1)):
INDEX('DS2025'!$G$5:$G$15,MATCH(Z31,'DS2025'!$G$5:$G$15,1)+1)),
IF($AA$4=Database!$A$5,
_xlfn.FORECAST.LINEAR(Z31,
INDEX('DS2025'!$K$5:$K$15,MATCH(Z31,'DS2025'!$J$5:$J$15,1)):
INDEX('DS2025'!$K$5:$K$15,MATCH(Z31,'DS2025'!$J$5:$J$15,1)+1),
INDEX('DS2025'!$J$5:$J$15,MATCH(Z31,'DS2025'!$J$5:$J$15,1)):
INDEX('DS2025'!$J$5:$J$15,MATCH(Z31,'DS2025'!$J$5:$J$15,1)+1)),
IF($AA$4=Database!$A$6,
_xlfn.FORECAST.LINEAR(Z31,
INDEX('DS2025'!$N$5:$N$15,MATCH(Z31,'DS2025'!$M$5:$M$15,1)):
INDEX('DS2025'!$N$5:$N$15,MATCH(Z31,'DS2025'!$M$5:$M$15,1)+1),
INDEX('DS2025'!$M$5:$M$15,MATCH(Z31,'DS2025'!$M$5:$M$15,1)):
INDEX('DS2025'!$M$5:$M$15,MATCH(Z31,'DS2025'!$M$5:$M$15,1)+1)),
IF($AA$4=Database!$A$7,
_xlfn.FORECAST.LINEAR(Z31,
INDEX('DS2025'!$Q$5:$Q$15,MATCH(Z31,'DS2025'!$P$5:$P$15,1)):
INDEX('DS2025'!$Q$5:$Q$15,MATCH(Z31,'DS2025'!$P$5:$P$15,1)+1),
INDEX('DS2025'!$P$5:$P$15,MATCH(Z31,'DS2025'!$P$5:$P$15,1)):
INDEX('DS2025'!$P$5:$P$15,MATCH(Z31,'DS2025'!$P$5:$P$15,1)+1)),
IF($AA$4=Database!$A$8,
_xlfn.FORECAST.LINEAR(Z31,
INDEX('DS2025'!$T$5:$T$15,MATCH(Z31,'DS2025'!$S$5:$S$15,1)):
INDEX('DS2025'!$T$5:$T$15,MATCH(Z31,'DS2025'!$S$5:$S$15,1)+1),
INDEX('DS2025'!$S$5:$S$15,MATCH(Z31,'DS2025'!$S$5:$S$15,1)):
INDEX('DS2025'!$S$5:$S$15,MATCH(Z31,'DS2025'!$S$5:$S$15,1)+1)),
IF($AA$4=Database!$A$9,
_xlfn.FORECAST.LINEAR(Z31,
INDEX('DS2025'!$W$5:$W$15,MATCH(Z31,'DS2025'!$V$5:$V$15,1)):
INDEX('DS2025'!$W$5:$W$15,MATCH(Z31,'DS2025'!$V$5:$V$15,1)+1),
INDEX('DS2025'!$V$5:$V$15,MATCH(Z31,'DS2025'!$V$5:$V$15,1)):
INDEX('DS2025'!$V$5:$V$15,MATCH(Z31,'DS2025'!$V$5:$V$15,1)+1)),
IF($AA$4=Database!$A$10,
_xlfn.FORECAST.LINEAR(Z31,
INDEX('DS2025'!$Z$5:$Z$15,MATCH(Z31,'DS2025'!$Y$5:$Y$15,1)):
INDEX('DS2025'!$Z$5:$Z$15,MATCH(Z31,'DS2025'!$Y$5:$Y$15,1)+1),
INDEX('DS2025'!$Y$5:$Y$15,MATCH(Z31,'DS2025'!$Y$5:$Y$15,1)):
INDEX('DS2025'!$Y$5:$Y$15,MATCH(Z31,'DS2025'!$Y$5:$Y$15,1)+1)),
IF($AA$4=Database!$A$11,
_xlfn.FORECAST.LINEAR(
Z31,
INDEX('DS2025'!$B$21:$B$35,MATCH(Z31,'DS2025'!$A$21:$A$35,1)):
INDEX('DS2025'!$B$21:$B$35,MATCH(Z31,'DS2025'!$A$21:$A$35,1)+1),
INDEX('DS2025'!$A$21:$A$35,MATCH(Z31,'DS2025'!$A$21:$A$35,1)):
INDEX('DS2025'!$A$21:$A$35,MATCH(Z31,'DS2025'!$A$21:$A$35,1)+1)),
IF($AA$4=Database!$A$12,
_xlfn.FORECAST.LINEAR(
Z31,
INDEX('DS2025'!$E$21:$E$35,MATCH(Z31,'DS2025'!$D$21:$D$35,1)):
INDEX('DS2025'!$E$21:$E$35,MATCH(Z31,'DS2025'!$D$21:$D$35,1)+1),
INDEX('DS2025'!$D$21:$D$35,MATCH(Z31,'DS2025'!$D$21:$D$35,1)):
INDEX('DS2025'!$D$21:$D$35,MATCH(Z31,'DS2025'!$D$21:$D$35,1)+1)),
IF($AA$4=Database!$A$13,
_xlfn.FORECAST.LINEAR(
Z31,
INDEX('DS2025'!$H$21:$H$35,MATCH(Z31,'DS2025'!$G$21:$G$35,1)):
INDEX('DS2025'!$H$21:$H$35,MATCH(Z31,'DS2025'!$G$21:$G$35,1)+1),
INDEX('DS2025'!$G$21:$G$35,MATCH(Z31,'DS2025'!$G$21:$G$35,1)):
INDEX('DS2025'!$G$21:$G$35,MATCH(Z31,'DS2025'!$G$21:$G$35,1)+1)),
IF($AA$4=Database!$A$14,
_xlfn.FORECAST.LINEAR(
Z31,
INDEX('DS2025'!$K$21:$K$35,MATCH(Z31,'DS2025'!$J$21:$J$35,1)):
INDEX('DS2025'!$K$21:$K$35,MATCH(Z31,'DS2025'!$J$21:$J$35,1)+1),
INDEX('DS2025'!$J$21:$J$35,MATCH(Z31,'DS2025'!$J$21:$J$35,1)):
INDEX('DS2025'!$J$21:$J$35,MATCH(Z31,'DS2025'!$J$21:$J$35,1)+1)),
IF($AA$4=Database!$A$15,
_xlfn.FORECAST.LINEAR(
Z31,
INDEX('DS2025'!$N$21:$N$35,MATCH(Z31,'DS2025'!$M$21:$M$35,1)):
INDEX('DS2025'!$N$21:$N$35,MATCH(Z31,'DS2025'!$M$21:$M$35,1)+1),
INDEX('DS2025'!$M$21:$M$35,MATCH(Z31,'DS2025'!$M$21:$M$35,1)):
INDEX('DS2025'!$M$21:$M$35,MATCH(Z31,'DS2025'!$M$21:$M$35,1)+1)),
IF($AA$4=Database!$A$16,
_xlfn.FORECAST.LINEAR(
Z31,
INDEX('DS2025'!$Q$21:$Q$35,MATCH(Z31,'DS2025'!$P$21:$P$35,1)):
INDEX('DS2025'!$Q$21:$Q$35,MATCH(Z31,'DS2025'!$P$21:$P$35,1)+1),
INDEX('DS2025'!$P$21:$P$35,MATCH(Z31,'DS2025'!$P$21:$P$35,1)):
INDEX('DS2025'!$P$21:$P$35,MATCH(Z31,'DS2025'!$P$21:$P$35,1)+1)),
IF($AA$4=Database!$A$17,
_xlfn.FORECAST.LINEAR(
Z31,
INDEX('DS2025'!$T$21:$T$35,MATCH(Z31,'DS2025'!$S$21:$S$35,1)):
INDEX('DS2025'!$T$21:$T$35,MATCH(Z31,'DS2025'!$S$21:$S$35,1)+1),
INDEX('DS2025'!$S$21:$S$35,MATCH(Z31,'DS2025'!$S$21:$S$35,1)):
INDEX('DS2025'!$S$21:$S$35,MATCH(Z31,'DS2025'!$S$21:$S$35,1)+1)),
IF($AA$4=Database!$A$18,
_xlfn.FORECAST.LINEAR(
Z31,
INDEX('DS2025'!$W$21:$W$35,MATCH(Z31,'DS2025'!$V$21:$V$35,1)):
INDEX('DS2025'!$W$21:$W$35,MATCH(Z31,'DS2025'!$V$21:$V$35,1)+1),
INDEX('DS2025'!$V$21:$V$35,MATCH(Z31,'DS2025'!$V$21:$V$35,1)):
INDEX('DS2025'!$V$21:$V$35,MATCH(Z31,'DS2025'!$V$21:$V$35,1)+1)),
IF($AA$4=Database!$A$19,
_xlfn.FORECAST.LINEAR(
Z31,
INDEX('DS2025'!$Z$21:$Z$35,MATCH(Z31,'DS2025'!$Y$21:$Y$35,1)):
INDEX('DS2025'!$Z$21:$Z$35,MATCH(Z31,'DS2025'!$Y$21:$Y$35,1)+1),
INDEX('DS2025'!$Y$21:$Y$35,MATCH(Z31,'DS2025'!$Y$21:$Y$35,1)):
INDEX('DS2025'!$Y$21:$Y$35,MATCH(Z31,'DS2025'!$Y$21:$Y$35,1)+1)),
IF($AA$4=Database!$A$20,
_xlfn.FORECAST.LINEAR(
Z31,
INDEX('DS2025'!$AC$21:$AC$35,MATCH(Z31,'DS2025'!$AB$21:$AB$35,1)):
INDEX('DS2025'!$AC$21:$AC$35,MATCH(Z31,'DS2025'!$AB$21:$AB$35,1)+1),
INDEX('DS2025'!$AB$21:$AB$35,MATCH(Z31,'DS2025'!$AB$21:$AB$35,1)):
INDEX('DS2025'!$AB$21:$AB$35,MATCH(Z31,'DS2025'!$AB$21:$AB$35,1)+1))
)))))))))))))))))))</f>
        <v>-0.36137192561487697</v>
      </c>
      <c r="AB31" s="97">
        <f t="shared" si="8"/>
        <v>119.76862807438512</v>
      </c>
      <c r="AC31" s="318">
        <f>'Data 110 C'!K32</f>
        <v>118.5</v>
      </c>
      <c r="AD31" s="42"/>
      <c r="AE31" s="42"/>
      <c r="AF31" s="42"/>
    </row>
    <row r="32" spans="1:32" ht="15" customHeight="1">
      <c r="A32" s="316">
        <v>26</v>
      </c>
      <c r="B32" s="316">
        <f>'Data 110 C'!B33</f>
        <v>119.851</v>
      </c>
      <c r="C32" s="98">
        <f>IF($C$4=Database!$A$2,
_xlfn.FORECAST.LINEAR(B32,
INDEX('DS2025'!$B$5:$B$15,MATCH(B32,'DS2025'!$A$5:$A$15,1)):
INDEX('DS2025'!$B$5:$B$15,MATCH(B32,'DS2025'!$A$5:$A$15,1)+1),
INDEX('DS2025'!$A$5:$A$15,MATCH(B32,'DS2025'!$A$5:$A$15,1)):
INDEX('DS2025'!$A$5:$A$15,MATCH(B32,'DS2025'!$A$5:$A$15,1)+1)),
IF($C$4=Database!$A$3,
_xlfn.FORECAST.LINEAR(B32,
INDEX('DS2025'!$E$5:$E$15,MATCH(B32,'DS2025'!$D$5:$D$15,1)):
INDEX('DS2025'!$E$5:$E$15,MATCH(B32,'DS2025'!$D$5:$D$15,1)+1),
INDEX('DS2025'!$D$5:$D$15,MATCH(B32,'DS2025'!$D$5:$D$15,1)):
INDEX('DS2025'!$D$5:$D$15,MATCH(B32,'DS2025'!$D$5:$D$15,1)+1)),
IF($C$4=Database!$A$4,
_xlfn.FORECAST.LINEAR(B32,
INDEX('DS2025'!$H$5:$H$15,MATCH(B32,'DS2025'!$G$5:$G$15,1)):
INDEX('DS2025'!$H$5:$H$15,MATCH(B32,'DS2025'!$G$5:$G$15,1)+1),
INDEX('DS2025'!$G$5:$G$15,MATCH(B32,'DS2025'!$G$5:$G$15,1)):
INDEX('DS2025'!$G$5:$G$15,MATCH(B32,'DS2025'!$G$5:$G$15,1)+1)),
IF($C$4=Database!$A$5,
_xlfn.FORECAST.LINEAR(B32,
INDEX('DS2025'!$K$5:$K$15,MATCH(B32,'DS2025'!$J$5:$J$15,1)):
INDEX('DS2025'!$K$5:$K$15,MATCH(B32,'DS2025'!$J$5:$J$15,1)+1),
INDEX('DS2025'!$J$5:$J$15,MATCH(B32,'DS2025'!$J$5:$J$15,1)):
INDEX('DS2025'!$J$5:$J$15,MATCH(B32,'DS2025'!$J$5:$J$15,1)+1)),
IF($C$4=Database!$A$6,
_xlfn.FORECAST.LINEAR(B32,
INDEX('DS2025'!$N$5:$N$15,MATCH(B32,'DS2025'!$M$5:$M$15,1)):
INDEX('DS2025'!$N$5:$N$15,MATCH(B32,'DS2025'!$M$5:$M$15,1)+1),
INDEX('DS2025'!$M$5:$M$15,MATCH(B32,'DS2025'!$M$5:$M$15,1)):
INDEX('DS2025'!$M$5:$M$15,MATCH(B32,'DS2025'!$M$5:$M$15,1)+1)),
IF($C$4=Database!$A$7,
_xlfn.FORECAST.LINEAR(B32,
INDEX('DS2025'!$Q$5:$Q$15,MATCH(B32,'DS2025'!$P$5:$P$15,1)):
INDEX('DS2025'!$Q$5:$Q$15,MATCH(B32,'DS2025'!$P$5:$P$15,1)+1),
INDEX('DS2025'!$P$5:$P$15,MATCH(B32,'DS2025'!$P$5:$P$15,1)):
INDEX('DS2025'!$P$5:$P$15,MATCH(B32,'DS2025'!$P$5:$P$15,1)+1)),
IF($C$4=Database!$A$8,
_xlfn.FORECAST.LINEAR(B32,
INDEX('DS2025'!$T$5:$T$15,MATCH(B32,'DS2025'!$S$5:$S$15,1)):
INDEX('DS2025'!$T$5:$T$15,MATCH(B32,'DS2025'!$S$5:$S$15,1)+1),
INDEX('DS2025'!$S$5:$S$15,MATCH(B32,'DS2025'!$S$5:$S$15,1)):
INDEX('DS2025'!$S$5:$S$15,MATCH(B32,'DS2025'!$S$5:$S$15,1)+1)),
IF($C$4=Database!$A$9,
_xlfn.FORECAST.LINEAR(B32,
INDEX('DS2025'!$W$5:$W$15,MATCH(B32,'DS2025'!$V$5:$V$15,1)):
INDEX('DS2025'!$W$5:$W$15,MATCH(B32,'DS2025'!$V$5:$V$15,1)+1),
INDEX('DS2025'!$V$5:$V$15,MATCH(B32,'DS2025'!$V$5:$V$15,1)):
INDEX('DS2025'!$V$5:$V$15,MATCH(B32,'DS2025'!$V$5:$V$15,1)+1)),
IF($C$4=Database!$A$10,
_xlfn.FORECAST.LINEAR(B32,
INDEX('DS2025'!$Z$5:$Z$15,MATCH(B32,'DS2025'!$Y$5:$Y$15,1)):
INDEX('DS2025'!$Z$5:$Z$15,MATCH(B32,'DS2025'!$Y$5:$Y$15,1)+1),
INDEX('DS2025'!$Y$5:$Y$15,MATCH(B32,'DS2025'!$Y$5:$Y$15,1)):
INDEX('DS2025'!$Y$5:$Y$15,MATCH(B32,'DS2025'!$Y$5:$Y$15,1)+1)),
IF($C$4=Database!$A$11,
_xlfn.FORECAST.LINEAR(
B32,
INDEX('DS2025'!$B$21:$B$35,MATCH(B32,'DS2025'!$A$21:$A$35,1)):
INDEX('DS2025'!$B$21:$B$35,MATCH(B32,'DS2025'!$A$21:$A$35,1)+1),
INDEX('DS2025'!$A$21:$A$35,MATCH(B32,'DS2025'!$A$21:$A$35,1)):
INDEX('DS2025'!$A$21:$A$35,MATCH(B32,'DS2025'!$A$21:$A$35,1)+1)),
IF($C$4=Database!$A$12,
_xlfn.FORECAST.LINEAR(
B32,
INDEX('DS2025'!$E$21:$E$35,MATCH(B32,'DS2025'!$D$21:$D$35,1)):
INDEX('DS2025'!$E$21:$E$35,MATCH(B32,'DS2025'!$D$21:$D$35,1)+1),
INDEX('DS2025'!$D$21:$D$35,MATCH(B32,'DS2025'!$D$21:$D$35,1)):
INDEX('DS2025'!$D$21:$D$35,MATCH(B32,'DS2025'!$D$21:$D$35,1)+1)),
IF($C$4=Database!$A$13,
_xlfn.FORECAST.LINEAR(
B32,
INDEX('DS2025'!$H$21:$H$35,MATCH(B32,'DS2025'!$G$21:$G$35,1)):
INDEX('DS2025'!$H$21:$H$35,MATCH(B32,'DS2025'!$G$21:$G$35,1)+1),
INDEX('DS2025'!$G$21:$G$35,MATCH(B32,'DS2025'!$G$21:$G$35,1)):
INDEX('DS2025'!$G$21:$G$35,MATCH(B32,'DS2025'!$G$21:$G$35,1)+1)),
IF($C$4=Database!$A$14,
_xlfn.FORECAST.LINEAR(
B32,
INDEX('DS2025'!$K$21:$K$35,MATCH(B32,'DS2025'!$J$21:$J$35,1)):
INDEX('DS2025'!$K$21:$K$35,MATCH(B32,'DS2025'!$J$21:$J$35,1)+1),
INDEX('DS2025'!$J$21:$J$35,MATCH(B32,'DS2025'!$J$21:$J$35,1)):
INDEX('DS2025'!$J$21:$J$35,MATCH(B32,'DS2025'!$J$21:$J$35,1)+1)),
IF($C$4=Database!$A$15,
_xlfn.FORECAST.LINEAR(
B32,
INDEX('DS2025'!$N$21:$N$35,MATCH(B32,'DS2025'!$M$21:$M$35,1)):
INDEX('DS2025'!$N$21:$N$35,MATCH(B32,'DS2025'!$M$21:$M$35,1)+1),
INDEX('DS2025'!$M$21:$M$35,MATCH(B32,'DS2025'!$M$21:$M$35,1)):
INDEX('DS2025'!$M$21:$M$35,MATCH(B32,'DS2025'!$M$21:$M$35,1)+1)),
IF($C$4=Database!$A$16,
_xlfn.FORECAST.LINEAR(
B32,
INDEX('DS2025'!$Q$21:$Q$35,MATCH(B32,'DS2025'!$P$21:$P$35,1)):
INDEX('DS2025'!$Q$21:$Q$35,MATCH(B32,'DS2025'!$P$21:$P$35,1)+1),
INDEX('DS2025'!$P$21:$P$35,MATCH(B32,'DS2025'!$P$21:$P$35,1)):
INDEX('DS2025'!$P$21:$P$35,MATCH(B32,'DS2025'!$P$21:$P$35,1)+1)),
IF($C$4=Database!$A$17,
_xlfn.FORECAST.LINEAR(
B32,
INDEX('DS2025'!$T$21:$T$35,MATCH(B32,'DS2025'!$S$21:$S$35,1)):
INDEX('DS2025'!$T$21:$T$35,MATCH(B32,'DS2025'!$S$21:$S$35,1)+1),
INDEX('DS2025'!$S$21:$S$35,MATCH(B32,'DS2025'!$S$21:$S$35,1)):
INDEX('DS2025'!$S$21:$S$35,MATCH(B32,'DS2025'!$S$21:$S$35,1)+1)),
IF($C$4=Database!$A$18,
_xlfn.FORECAST.LINEAR(
B32,
INDEX('DS2025'!$W$21:$W$35,MATCH(B32,'DS2025'!$V$21:$V$35,1)):
INDEX('DS2025'!$W$21:$W$35,MATCH(B32,'DS2025'!$V$21:$V$35,1)+1),
INDEX('DS2025'!$V$21:$V$35,MATCH(B32,'DS2025'!$V$21:$V$35,1)):
INDEX('DS2025'!$V$21:$V$35,MATCH(B32,'DS2025'!$V$21:$V$35,1)+1)),
IF($C$4=Database!$A$19,
_xlfn.FORECAST.LINEAR(
B32,
INDEX('DS2025'!$Z$21:$Z$35,MATCH(B32,'DS2025'!$Y$21:$Y$35,1)):
INDEX('DS2025'!$Z$21:$Z$35,MATCH(B32,'DS2025'!$Y$21:$Y$35,1)+1),
INDEX('DS2025'!$Y$21:$Y$35,MATCH(B32,'DS2025'!$Y$21:$Y$35,1)):
INDEX('DS2025'!$Y$21:$Y$35,MATCH(B32,'DS2025'!$Y$21:$Y$35,1)+1)),
IF($C$4=Database!$A$20,
_xlfn.FORECAST.LINEAR(
B32,
INDEX('DS2025'!$AC$21:$AC$35,MATCH(B32,'DS2025'!$AB$21:$AB$35,1)):
INDEX('DS2025'!$AC$21:$AC$35,MATCH(B32,'DS2025'!$AB$21:$AB$35,1)+1),
INDEX('DS2025'!$AB$21:$AB$35,MATCH(B32,'DS2025'!$AB$21:$AB$35,1)):
INDEX('DS2025'!$AB$21:$AB$35,MATCH(B32,'DS2025'!$AB$21:$AB$35,1)+1))
)))))))))))))))))))</f>
        <v>-0.36133845230953804</v>
      </c>
      <c r="D32" s="98">
        <f t="shared" si="0"/>
        <v>119.48966154769046</v>
      </c>
      <c r="E32" s="98">
        <f>'Data 110 C'!C33</f>
        <v>121.08799999999999</v>
      </c>
      <c r="F32" s="98">
        <f>IF($F$4=Database!$A$2,
_xlfn.FORECAST.LINEAR(E32,
INDEX('DS2025'!$B$5:$B$15,MATCH(E32,'DS2025'!$A$5:$A$15,1)):
INDEX('DS2025'!$B$5:$B$15,MATCH(E32,'DS2025'!$A$5:$A$15,1)+1),
INDEX('DS2025'!$A$5:$A$15,MATCH(E32,'DS2025'!$A$5:$A$15,1)):
INDEX('DS2025'!$A$5:$A$15,MATCH(E32,'DS2025'!$A$5:$A$15,1)+1)),
IF($F$4=Database!$A$3,
_xlfn.FORECAST.LINEAR(E32,
INDEX('DS2025'!$E$5:$E$15,MATCH(E32,'DS2025'!$D$5:$D$15,1)):
INDEX('DS2025'!$E$5:$E$15,MATCH(E32,'DS2025'!$D$5:$D$15,1)+1),
INDEX('DS2025'!$D$5:$D$15,MATCH(E32,'DS2025'!$D$5:$D$15,1)):
INDEX('DS2025'!$D$5:$D$15,MATCH(E32,'DS2025'!$D$5:$D$15,1)+1)),
IF($F$4=Database!$A$4,
_xlfn.FORECAST.LINEAR(E32,
INDEX('DS2025'!$H$5:$H$15,MATCH(E32,'DS2025'!$G$5:$G$15,1)):
INDEX('DS2025'!$H$5:$H$15,MATCH(E32,'DS2025'!$G$5:$G$15,1)+1),
INDEX('DS2025'!$G$5:$G$15,MATCH(E32,'DS2025'!$G$5:$G$15,1)):
INDEX('DS2025'!$G$5:$G$15,MATCH(E32,'DS2025'!$G$5:$G$15,1)+1)),
IF($F$4=Database!$A$5,
_xlfn.FORECAST.LINEAR(E32,
INDEX('DS2025'!$K$5:$K$15,MATCH(E32,'DS2025'!$J$5:$J$15,1)):
INDEX('DS2025'!$K$5:$K$15,MATCH(E32,'DS2025'!$J$5:$J$15,1)+1),
INDEX('DS2025'!$J$5:$J$15,MATCH(E32,'DS2025'!$J$5:$J$15,1)):
INDEX('DS2025'!$J$5:$J$15,MATCH(E32,'DS2025'!$J$5:$J$15,1)+1)),
IF($F$4=Database!$A$6,
_xlfn.FORECAST.LINEAR(E32,
INDEX('DS2025'!$N$5:$N$15,MATCH(E32,'DS2025'!$M$5:$M$15,1)):
INDEX('DS2025'!$N$5:$N$15,MATCH(E32,'DS2025'!$M$5:$M$15,1)+1),
INDEX('DS2025'!$M$5:$M$15,MATCH(E32,'DS2025'!$M$5:$M$15,1)):
INDEX('DS2025'!$M$5:$M$15,MATCH(E32,'DS2025'!$M$5:$M$15,1)+1)),
IF($F$4=Database!$A$7,
_xlfn.FORECAST.LINEAR(E32,
INDEX('DS2025'!$Q$5:$Q$15,MATCH(E32,'DS2025'!$P$5:$P$15,1)):
INDEX('DS2025'!$Q$5:$Q$15,MATCH(E32,'DS2025'!$P$5:$P$15,1)+1),
INDEX('DS2025'!$P$5:$P$15,MATCH(E32,'DS2025'!$P$5:$P$15,1)):
INDEX('DS2025'!$P$5:$P$15,MATCH(E32,'DS2025'!$P$5:$P$15,1)+1)),
IF($F$4=Database!$A$8,
_xlfn.FORECAST.LINEAR(E32,
INDEX('DS2025'!$T$5:$T$15,MATCH(E32,'DS2025'!$S$5:$S$15,1)):
INDEX('DS2025'!$T$5:$T$15,MATCH(E32,'DS2025'!$S$5:$S$15,1)+1),
INDEX('DS2025'!$S$5:$S$15,MATCH(E32,'DS2025'!$S$5:$S$15,1)):
INDEX('DS2025'!$S$5:$S$15,MATCH(E32,'DS2025'!$S$5:$S$15,1)+1)),
IF($F$4=Database!$A$9,
_xlfn.FORECAST.LINEAR(E32,
INDEX('DS2025'!$W$5:$W$15,MATCH(E32,'DS2025'!$V$5:$V$15,1)):
INDEX('DS2025'!$W$5:$W$15,MATCH(E32,'DS2025'!$V$5:$V$15,1)+1),
INDEX('DS2025'!$V$5:$V$15,MATCH(E32,'DS2025'!$V$5:$V$15,1)):
INDEX('DS2025'!$V$5:$V$15,MATCH(E32,'DS2025'!$V$5:$V$15,1)+1)),
IF($F$4=Database!$A$10,
_xlfn.FORECAST.LINEAR(E32,
INDEX('DS2025'!$Z$5:$Z$15,MATCH(E32,'DS2025'!$Y$5:$Y$15,1)):
INDEX('DS2025'!$Z$5:$Z$15,MATCH(E32,'DS2025'!$Y$5:$Y$15,1)+1),
INDEX('DS2025'!$Y$5:$Y$15,MATCH(E32,'DS2025'!$Y$5:$Y$15,1)):
INDEX('DS2025'!$Y$5:$Y$15,MATCH(E32,'DS2025'!$Y$5:$Y$15,1)+1)),
IF($F$4=Database!$A$11,
_xlfn.FORECAST.LINEAR(
E32,
INDEX('DS2025'!$B$21:$B$35,MATCH(E32,'DS2025'!$A$21:$A$35,1)):
INDEX('DS2025'!$B$21:$B$35,MATCH(E32,'DS2025'!$A$21:$A$35,1)+1),
INDEX('DS2025'!$A$21:$A$35,MATCH(E32,'DS2025'!$A$21:$A$35,1)):
INDEX('DS2025'!$A$21:$A$35,MATCH(E32,'DS2025'!$A$21:$A$35,1)+1)),
IF($F$4=Database!$A$12,
_xlfn.FORECAST.LINEAR(
E32,
INDEX('DS2025'!$E$21:$E$35,MATCH(E32,'DS2025'!$D$21:$D$35,1)):
INDEX('DS2025'!$E$21:$E$35,MATCH(E32,'DS2025'!$D$21:$D$35,1)+1),
INDEX('DS2025'!$D$21:$D$35,MATCH(E32,'DS2025'!$D$21:$D$35,1)):
INDEX('DS2025'!$D$21:$D$35,MATCH(E32,'DS2025'!$D$21:$D$35,1)+1)),
IF($F$4=Database!$A$13,
_xlfn.FORECAST.LINEAR(
E32,
INDEX('DS2025'!$H$21:$H$35,MATCH(E32,'DS2025'!$G$21:$G$35,1)):
INDEX('DS2025'!$H$21:$H$35,MATCH(E32,'DS2025'!$G$21:$G$35,1)+1),
INDEX('DS2025'!$G$21:$G$35,MATCH(E32,'DS2025'!$G$21:$G$35,1)):
INDEX('DS2025'!$G$21:$G$35,MATCH(E32,'DS2025'!$G$21:$G$35,1)+1)),
IF($F$4=Database!$A$14,
_xlfn.FORECAST.LINEAR(
E32,
INDEX('DS2025'!$K$21:$K$35,MATCH(E32,'DS2025'!$J$21:$J$35,1)):
INDEX('DS2025'!$K$21:$K$35,MATCH(E32,'DS2025'!$J$21:$J$35,1)+1),
INDEX('DS2025'!$J$21:$J$35,MATCH(E32,'DS2025'!$J$21:$J$35,1)):
INDEX('DS2025'!$J$21:$J$35,MATCH(E32,'DS2025'!$J$21:$J$35,1)+1)),
IF($F$4=Database!$A$15,
_xlfn.FORECAST.LINEAR(
E32,
INDEX('DS2025'!$N$21:$N$35,MATCH(E32,'DS2025'!$M$21:$M$35,1)):
INDEX('DS2025'!$N$21:$N$35,MATCH(E32,'DS2025'!$M$21:$M$35,1)+1),
INDEX('DS2025'!$M$21:$M$35,MATCH(E32,'DS2025'!$M$21:$M$35,1)):
INDEX('DS2025'!$M$21:$M$35,MATCH(E32,'DS2025'!$M$21:$M$35,1)+1)),
IF($F$4=Database!$A$16,
_xlfn.FORECAST.LINEAR(
E32,
INDEX('DS2025'!$Q$21:$Q$35,MATCH(E32,'DS2025'!$P$21:$P$35,1)):
INDEX('DS2025'!$Q$21:$Q$35,MATCH(E32,'DS2025'!$P$21:$P$35,1)+1),
INDEX('DS2025'!$P$21:$P$35,MATCH(E32,'DS2025'!$P$21:$P$35,1)):
INDEX('DS2025'!$P$21:$P$35,MATCH(E32,'DS2025'!$P$21:$P$35,1)+1)),
IF($F$4=Database!$A$17,
_xlfn.FORECAST.LINEAR(
E32,
INDEX('DS2025'!$T$21:$T$35,MATCH(E32,'DS2025'!$S$21:$S$35,1)):
INDEX('DS2025'!$T$21:$T$35,MATCH(E32,'DS2025'!$S$21:$S$35,1)+1),
INDEX('DS2025'!$S$21:$S$35,MATCH(E32,'DS2025'!$S$21:$S$35,1)):
INDEX('DS2025'!$S$21:$S$35,MATCH(E32,'DS2025'!$S$21:$S$35,1)+1)),
IF($F$4=Database!$A$18,
_xlfn.FORECAST.LINEAR(
E32,
INDEX('DS2025'!$W$21:$W$35,MATCH(E32,'DS2025'!$V$21:$V$35,1)):
INDEX('DS2025'!$W$21:$W$35,MATCH(E32,'DS2025'!$V$21:$V$35,1)+1),
INDEX('DS2025'!$V$21:$V$35,MATCH(E32,'DS2025'!$V$21:$V$35,1)):
INDEX('DS2025'!$V$21:$V$35,MATCH(E32,'DS2025'!$V$21:$V$35,1)+1)),
IF($F$4=Database!$A$19,
_xlfn.FORECAST.LINEAR(
E32,
INDEX('DS2025'!$Z$21:$Z$35,MATCH(E32,'DS2025'!$Y$21:$Y$35,1)):
INDEX('DS2025'!$Z$21:$Z$35,MATCH(E32,'DS2025'!$Y$21:$Y$35,1)+1),
INDEX('DS2025'!$Y$21:$Y$35,MATCH(E32,'DS2025'!$Y$21:$Y$35,1)):
INDEX('DS2025'!$Y$21:$Y$35,MATCH(E32,'DS2025'!$Y$21:$Y$35,1)+1)),
IF($F$4=Database!$A$20,
_xlfn.FORECAST.LINEAR(
E32,
INDEX('DS2025'!$AC$21:$AC$35,MATCH(E32,'DS2025'!$AB$21:$AB$35,1)):
INDEX('DS2025'!$AC$21:$AC$35,MATCH(E32,'DS2025'!$AB$21:$AB$35,1)+1),
INDEX('DS2025'!$AB$21:$AB$35,MATCH(E32,'DS2025'!$AB$21:$AB$35,1)):
INDEX('DS2025'!$AB$21:$AB$35,MATCH(E32,'DS2025'!$AB$21:$AB$35,1)+1))
)))))))))))))))))))</f>
        <v>-0.36148686262747448</v>
      </c>
      <c r="G32" s="98">
        <f t="shared" si="1"/>
        <v>120.72651313737252</v>
      </c>
      <c r="H32" s="98">
        <f>'Data 110 C'!D33</f>
        <v>119.506</v>
      </c>
      <c r="I32" s="98">
        <f>IF($I$4=Database!$A$2,
_xlfn.FORECAST.LINEAR(H32,
INDEX('DS2025'!$B$5:$B$15,MATCH(H32,'DS2025'!$A$5:$A$15,1)):
INDEX('DS2025'!$B$5:$B$15,MATCH(H32,'DS2025'!$A$5:$A$15,1)+1),
INDEX('DS2025'!$A$5:$A$15,MATCH(H32,'DS2025'!$A$5:$A$15,1)):
INDEX('DS2025'!$A$5:$A$15,MATCH(H32,'DS2025'!$A$5:$A$15,1)+1)),
IF($I$4=Database!$A$3,
_xlfn.FORECAST.LINEAR(H32,
INDEX('DS2025'!$E$5:$E$15,MATCH(H32,'DS2025'!$D$5:$D$15,1)):
INDEX('DS2025'!$E$5:$E$15,MATCH(H32,'DS2025'!$D$5:$D$15,1)+1),
INDEX('DS2025'!$D$5:$D$15,MATCH(H32,'DS2025'!$D$5:$D$15,1)):
INDEX('DS2025'!$D$5:$D$15,MATCH(H32,'DS2025'!$D$5:$D$15,1)+1)),
IF($I$4=Database!$A$4,
_xlfn.FORECAST.LINEAR(H32,
INDEX('DS2025'!$H$5:$H$15,MATCH(H32,'DS2025'!$G$5:$G$15,1)):
INDEX('DS2025'!$H$5:$H$15,MATCH(H32,'DS2025'!$G$5:$G$15,1)+1),
INDEX('DS2025'!$G$5:$G$15,MATCH(H32,'DS2025'!$G$5:$G$15,1)):
INDEX('DS2025'!$G$5:$G$15,MATCH(H32,'DS2025'!$G$5:$G$15,1)+1)),
IF($I$4=Database!$A$5,
_xlfn.FORECAST.LINEAR(H32,
INDEX('DS2025'!$K$5:$K$15,MATCH(H32,'DS2025'!$J$5:$J$15,1)):
INDEX('DS2025'!$K$5:$K$15,MATCH(H32,'DS2025'!$J$5:$J$15,1)+1),
INDEX('DS2025'!$J$5:$J$15,MATCH(H32,'DS2025'!$J$5:$J$15,1)):
INDEX('DS2025'!$J$5:$J$15,MATCH(H32,'DS2025'!$J$5:$J$15,1)+1)),
IF($I$4=Database!$A$6,
_xlfn.FORECAST.LINEAR(H32,
INDEX('DS2025'!$N$5:$N$15,MATCH(H32,'DS2025'!$M$5:$M$15,1)):
INDEX('DS2025'!$N$5:$N$15,MATCH(H32,'DS2025'!$M$5:$M$15,1)+1),
INDEX('DS2025'!$M$5:$M$15,MATCH(H32,'DS2025'!$M$5:$M$15,1)):
INDEX('DS2025'!$M$5:$M$15,MATCH(H32,'DS2025'!$M$5:$M$15,1)+1)),
IF($I$4=Database!$A$7,
_xlfn.FORECAST.LINEAR(H32,
INDEX('DS2025'!$Q$5:$Q$15,MATCH(H32,'DS2025'!$P$5:$P$15,1)):
INDEX('DS2025'!$Q$5:$Q$15,MATCH(H32,'DS2025'!$P$5:$P$15,1)+1),
INDEX('DS2025'!$P$5:$P$15,MATCH(H32,'DS2025'!$P$5:$P$15,1)):
INDEX('DS2025'!$P$5:$P$15,MATCH(H32,'DS2025'!$P$5:$P$15,1)+1)),
IF($I$4=Database!$A$8,
_xlfn.FORECAST.LINEAR(H32,
INDEX('DS2025'!$T$5:$T$15,MATCH(H32,'DS2025'!$S$5:$S$15,1)):
INDEX('DS2025'!$T$5:$T$15,MATCH(H32,'DS2025'!$S$5:$S$15,1)+1),
INDEX('DS2025'!$S$5:$S$15,MATCH(H32,'DS2025'!$S$5:$S$15,1)):
INDEX('DS2025'!$S$5:$S$15,MATCH(H32,'DS2025'!$S$5:$S$15,1)+1)),
IF($I$4=Database!$A$9,
_xlfn.FORECAST.LINEAR(H32,
INDEX('DS2025'!$W$5:$W$15,MATCH(H32,'DS2025'!$V$5:$V$15,1)):
INDEX('DS2025'!$W$5:$W$15,MATCH(H32,'DS2025'!$V$5:$V$15,1)+1),
INDEX('DS2025'!$V$5:$V$15,MATCH(H32,'DS2025'!$V$5:$V$15,1)):
INDEX('DS2025'!$V$5:$V$15,MATCH(H32,'DS2025'!$V$5:$V$15,1)+1)),
IF($I$4=Database!$A$10,
_xlfn.FORECAST.LINEAR(H32,
INDEX('DS2025'!$Z$5:$Z$15,MATCH(H32,'DS2025'!$Y$5:$Y$15,1)):
INDEX('DS2025'!$Z$5:$Z$15,MATCH(H32,'DS2025'!$Y$5:$Y$15,1)+1),
INDEX('DS2025'!$Y$5:$Y$15,MATCH(H32,'DS2025'!$Y$5:$Y$15,1)):
INDEX('DS2025'!$Y$5:$Y$15,MATCH(H32,'DS2025'!$Y$5:$Y$15,1)+1)),
IF($I$4=Database!$A$11,
_xlfn.FORECAST.LINEAR(
H32,
INDEX('DS2025'!$B$21:$B$35,MATCH(H32,'DS2025'!$A$21:$A$35,1)):
INDEX('DS2025'!$B$21:$B$35,MATCH(H32,'DS2025'!$A$21:$A$35,1)+1),
INDEX('DS2025'!$A$21:$A$35,MATCH(H32,'DS2025'!$A$21:$A$35,1)):
INDEX('DS2025'!$A$21:$A$35,MATCH(H32,'DS2025'!$A$21:$A$35,1)+1)),
IF($I$4=Database!$A$12,
_xlfn.FORECAST.LINEAR(
H32,
INDEX('DS2025'!$E$21:$E$35,MATCH(H32,'DS2025'!$D$21:$D$35,1)):
INDEX('DS2025'!$E$21:$E$35,MATCH(H32,'DS2025'!$D$21:$D$35,1)+1),
INDEX('DS2025'!$D$21:$D$35,MATCH(H32,'DS2025'!$D$21:$D$35,1)):
INDEX('DS2025'!$D$21:$D$35,MATCH(H32,'DS2025'!$D$21:$D$35,1)+1)),
IF($I$4=Database!$A$13,
_xlfn.FORECAST.LINEAR(
H32,
INDEX('DS2025'!$H$21:$H$35,MATCH(H32,'DS2025'!$G$21:$G$35,1)):
INDEX('DS2025'!$H$21:$H$35,MATCH(H32,'DS2025'!$G$21:$G$35,1)+1),
INDEX('DS2025'!$G$21:$G$35,MATCH(H32,'DS2025'!$G$21:$G$35,1)):
INDEX('DS2025'!$G$21:$G$35,MATCH(H32,'DS2025'!$G$21:$G$35,1)+1)),
IF($I$4=Database!$A$14,
_xlfn.FORECAST.LINEAR(
H32,
INDEX('DS2025'!$K$21:$K$35,MATCH(H32,'DS2025'!$J$21:$J$35,1)):
INDEX('DS2025'!$K$21:$K$35,MATCH(H32,'DS2025'!$J$21:$J$35,1)+1),
INDEX('DS2025'!$J$21:$J$35,MATCH(H32,'DS2025'!$J$21:$J$35,1)):
INDEX('DS2025'!$J$21:$J$35,MATCH(H32,'DS2025'!$J$21:$J$35,1)+1)),
IF($I$4=Database!$A$15,
_xlfn.FORECAST.LINEAR(
H32,
INDEX('DS2025'!$N$21:$N$35,MATCH(H32,'DS2025'!$M$21:$M$35,1)):
INDEX('DS2025'!$N$21:$N$35,MATCH(H32,'DS2025'!$M$21:$M$35,1)+1),
INDEX('DS2025'!$M$21:$M$35,MATCH(H32,'DS2025'!$M$21:$M$35,1)):
INDEX('DS2025'!$M$21:$M$35,MATCH(H32,'DS2025'!$M$21:$M$35,1)+1)),
IF($I$4=Database!$A$16,
_xlfn.FORECAST.LINEAR(
H32,
INDEX('DS2025'!$Q$21:$Q$35,MATCH(H32,'DS2025'!$P$21:$P$35,1)):
INDEX('DS2025'!$Q$21:$Q$35,MATCH(H32,'DS2025'!$P$21:$P$35,1)+1),
INDEX('DS2025'!$P$21:$P$35,MATCH(H32,'DS2025'!$P$21:$P$35,1)):
INDEX('DS2025'!$P$21:$P$35,MATCH(H32,'DS2025'!$P$21:$P$35,1)+1)),
IF($I$4=Database!$A$17,
_xlfn.FORECAST.LINEAR(
H32,
INDEX('DS2025'!$T$21:$T$35,MATCH(H32,'DS2025'!$S$21:$S$35,1)):
INDEX('DS2025'!$T$21:$T$35,MATCH(H32,'DS2025'!$S$21:$S$35,1)+1),
INDEX('DS2025'!$S$21:$S$35,MATCH(H32,'DS2025'!$S$21:$S$35,1)):
INDEX('DS2025'!$S$21:$S$35,MATCH(H32,'DS2025'!$S$21:$S$35,1)+1)),
IF($I$4=Database!$A$18,
_xlfn.FORECAST.LINEAR(
H32,
INDEX('DS2025'!$W$21:$W$35,MATCH(H32,'DS2025'!$V$21:$V$35,1)):
INDEX('DS2025'!$W$21:$W$35,MATCH(H32,'DS2025'!$V$21:$V$35,1)+1),
INDEX('DS2025'!$V$21:$V$35,MATCH(H32,'DS2025'!$V$21:$V$35,1)):
INDEX('DS2025'!$V$21:$V$35,MATCH(H32,'DS2025'!$V$21:$V$35,1)+1)),
IF($I$4=Database!$A$19,
_xlfn.FORECAST.LINEAR(
H32,
INDEX('DS2025'!$Z$21:$Z$35,MATCH(H32,'DS2025'!$Y$21:$Y$35,1)):
INDEX('DS2025'!$Z$21:$Z$35,MATCH(H32,'DS2025'!$Y$21:$Y$35,1)+1),
INDEX('DS2025'!$Y$21:$Y$35,MATCH(H32,'DS2025'!$Y$21:$Y$35,1)):
INDEX('DS2025'!$Y$21:$Y$35,MATCH(H32,'DS2025'!$Y$21:$Y$35,1)+1)),
IF($I$4=Database!$A$20,
_xlfn.FORECAST.LINEAR(
H32,
INDEX('DS2025'!$AC$21:$AC$35,MATCH(H32,'DS2025'!$AB$21:$AB$35,1)):
INDEX('DS2025'!$AC$21:$AC$35,MATCH(H32,'DS2025'!$AB$21:$AB$35,1)+1),
INDEX('DS2025'!$AB$21:$AB$35,MATCH(H32,'DS2025'!$AB$21:$AB$35,1)):
INDEX('DS2025'!$AB$21:$AB$35,MATCH(H32,'DS2025'!$AB$21:$AB$35,1)+1))
)))))))))))))))))))</f>
        <v>-0.26210613856647125</v>
      </c>
      <c r="J32" s="98">
        <f t="shared" si="2"/>
        <v>119.24389386143353</v>
      </c>
      <c r="K32" s="98">
        <f>'Data 110 C'!E33</f>
        <v>120</v>
      </c>
      <c r="L32" s="98">
        <f>IF($L$4=Database!$A$2,
_xlfn.FORECAST.LINEAR(K32,
INDEX('DS2025'!$B$5:$B$15,MATCH(K32,'DS2025'!$A$5:$A$15,1)):
INDEX('DS2025'!$B$5:$B$15,MATCH(K32,'DS2025'!$A$5:$A$15,1)+1),
INDEX('DS2025'!$A$5:$A$15,MATCH(K32,'DS2025'!$A$5:$A$15,1)):
INDEX('DS2025'!$A$5:$A$15,MATCH(K32,'DS2025'!$A$5:$A$15,1)+1)),
IF($L$4=Database!$A$3,
_xlfn.FORECAST.LINEAR(K32,
INDEX('DS2025'!$E$5:$E$15,MATCH(K32,'DS2025'!$D$5:$D$15,1)):
INDEX('DS2025'!$E$5:$E$15,MATCH(K32,'DS2025'!$D$5:$D$15,1)+1),
INDEX('DS2025'!$D$5:$D$15,MATCH(K32,'DS2025'!$D$5:$D$15,1)):
INDEX('DS2025'!$D$5:$D$15,MATCH(K32,'DS2025'!$D$5:$D$15,1)+1)),
IF($L$4=Database!$A$4,
_xlfn.FORECAST.LINEAR(K32,
INDEX('DS2025'!$H$5:$H$15,MATCH(K32,'DS2025'!$G$5:$G$15,1)):
INDEX('DS2025'!$H$5:$H$15,MATCH(K32,'DS2025'!$G$5:$G$15,1)+1),
INDEX('DS2025'!$G$5:$G$15,MATCH(K32,'DS2025'!$G$5:$G$15,1)):
INDEX('DS2025'!$G$5:$G$15,MATCH(K32,'DS2025'!$G$5:$G$15,1)+1)),
IF($L$4=Database!$A$5,
_xlfn.FORECAST.LINEAR(K32,
INDEX('DS2025'!$K$5:$K$15,MATCH(K32,'DS2025'!$J$5:$J$15,1)):
INDEX('DS2025'!$K$5:$K$15,MATCH(K32,'DS2025'!$J$5:$J$15,1)+1),
INDEX('DS2025'!$J$5:$J$15,MATCH(K32,'DS2025'!$J$5:$J$15,1)):
INDEX('DS2025'!$J$5:$J$15,MATCH(K32,'DS2025'!$J$5:$J$15,1)+1)),
IF($L$4=Database!$A$6,
_xlfn.FORECAST.LINEAR(K32,
INDEX('DS2025'!$N$5:$N$15,MATCH(K32,'DS2025'!$M$5:$M$15,1)):
INDEX('DS2025'!$N$5:$N$15,MATCH(K32,'DS2025'!$M$5:$M$15,1)+1),
INDEX('DS2025'!$M$5:$M$15,MATCH(K32,'DS2025'!$M$5:$M$15,1)):
INDEX('DS2025'!$M$5:$M$15,MATCH(K32,'DS2025'!$M$5:$M$15,1)+1)),
IF($L$4=Database!$A$7,
_xlfn.FORECAST.LINEAR(K32,
INDEX('DS2025'!$Q$5:$Q$15,MATCH(K32,'DS2025'!$P$5:$P$15,1)):
INDEX('DS2025'!$Q$5:$Q$15,MATCH(K32,'DS2025'!$P$5:$P$15,1)+1),
INDEX('DS2025'!$P$5:$P$15,MATCH(K32,'DS2025'!$P$5:$P$15,1)):
INDEX('DS2025'!$P$5:$P$15,MATCH(K32,'DS2025'!$P$5:$P$15,1)+1)),
IF($L$4=Database!$A$8,
_xlfn.FORECAST.LINEAR(K32,
INDEX('DS2025'!$T$5:$T$15,MATCH(K32,'DS2025'!$S$5:$S$15,1)):
INDEX('DS2025'!$T$5:$T$15,MATCH(K32,'DS2025'!$S$5:$S$15,1)+1),
INDEX('DS2025'!$S$5:$S$15,MATCH(K32,'DS2025'!$S$5:$S$15,1)):
INDEX('DS2025'!$S$5:$S$15,MATCH(K32,'DS2025'!$S$5:$S$15,1)+1)),
IF($L$4=Database!$A$9,
_xlfn.FORECAST.LINEAR(K32,
INDEX('DS2025'!$W$5:$W$15,MATCH(K32,'DS2025'!$V$5:$V$15,1)):
INDEX('DS2025'!$W$5:$W$15,MATCH(K32,'DS2025'!$V$5:$V$15,1)+1),
INDEX('DS2025'!$V$5:$V$15,MATCH(K32,'DS2025'!$V$5:$V$15,1)):
INDEX('DS2025'!$V$5:$V$15,MATCH(K32,'DS2025'!$V$5:$V$15,1)+1)),
IF($L$4=Database!$A$10,
_xlfn.FORECAST.LINEAR(K32,
INDEX('DS2025'!$Z$5:$Z$15,MATCH(K32,'DS2025'!$Y$5:$Y$15,1)):
INDEX('DS2025'!$Z$5:$Z$15,MATCH(K32,'DS2025'!$Y$5:$Y$15,1)+1),
INDEX('DS2025'!$Y$5:$Y$15,MATCH(K32,'DS2025'!$Y$5:$Y$15,1)):
INDEX('DS2025'!$Y$5:$Y$15,MATCH(K32,'DS2025'!$Y$5:$Y$15,1)+1)),
IF($L$4=Database!$A$11,
_xlfn.FORECAST.LINEAR(
K32,
INDEX('DS2025'!$B$21:$B$35,MATCH(K32,'DS2025'!$A$21:$A$35,1)):
INDEX('DS2025'!$B$21:$B$35,MATCH(K32,'DS2025'!$A$21:$A$35,1)+1),
INDEX('DS2025'!$A$21:$A$35,MATCH(K32,'DS2025'!$A$21:$A$35,1)):
INDEX('DS2025'!$A$21:$A$35,MATCH(K32,'DS2025'!$A$21:$A$35,1)+1)),
IF($L$4=Database!$A$12,
_xlfn.FORECAST.LINEAR(
K32,
INDEX('DS2025'!$E$21:$E$35,MATCH(K32,'DS2025'!$D$21:$D$35,1)):
INDEX('DS2025'!$E$21:$E$35,MATCH(K32,'DS2025'!$D$21:$D$35,1)+1),
INDEX('DS2025'!$D$21:$D$35,MATCH(K32,'DS2025'!$D$21:$D$35,1)):
INDEX('DS2025'!$D$21:$D$35,MATCH(K32,'DS2025'!$D$21:$D$35,1)+1)),
IF($L$4=Database!$A$13,
_xlfn.FORECAST.LINEAR(
K32,
INDEX('DS2025'!$H$21:$H$35,MATCH(K32,'DS2025'!$G$21:$G$35,1)):
INDEX('DS2025'!$H$21:$H$35,MATCH(K32,'DS2025'!$G$21:$G$35,1)+1),
INDEX('DS2025'!$G$21:$G$35,MATCH(K32,'DS2025'!$G$21:$G$35,1)):
INDEX('DS2025'!$G$21:$G$35,MATCH(K32,'DS2025'!$G$21:$G$35,1)+1)),
IF($L$4=Database!$A$14,
_xlfn.FORECAST.LINEAR(
K32,
INDEX('DS2025'!$K$21:$K$35,MATCH(K32,'DS2025'!$J$21:$J$35,1)):
INDEX('DS2025'!$K$21:$K$35,MATCH(K32,'DS2025'!$J$21:$J$35,1)+1),
INDEX('DS2025'!$J$21:$J$35,MATCH(K32,'DS2025'!$J$21:$J$35,1)):
INDEX('DS2025'!$J$21:$J$35,MATCH(K32,'DS2025'!$J$21:$J$35,1)+1)),
IF($L$4=Database!$A$15,
_xlfn.FORECAST.LINEAR(
K32,
INDEX('DS2025'!$N$21:$N$35,MATCH(K32,'DS2025'!$M$21:$M$35,1)):
INDEX('DS2025'!$N$21:$N$35,MATCH(K32,'DS2025'!$M$21:$M$35,1)+1),
INDEX('DS2025'!$M$21:$M$35,MATCH(K32,'DS2025'!$M$21:$M$35,1)):
INDEX('DS2025'!$M$21:$M$35,MATCH(K32,'DS2025'!$M$21:$M$35,1)+1)),
IF($L$4=Database!$A$16,
_xlfn.FORECAST.LINEAR(
K32,
INDEX('DS2025'!$Q$21:$Q$35,MATCH(K32,'DS2025'!$P$21:$P$35,1)):
INDEX('DS2025'!$Q$21:$Q$35,MATCH(K32,'DS2025'!$P$21:$P$35,1)+1),
INDEX('DS2025'!$P$21:$P$35,MATCH(K32,'DS2025'!$P$21:$P$35,1)):
INDEX('DS2025'!$P$21:$P$35,MATCH(K32,'DS2025'!$P$21:$P$35,1)+1)),
IF($L$4=Database!$A$17,
_xlfn.FORECAST.LINEAR(
K32,
INDEX('DS2025'!$T$21:$T$35,MATCH(K32,'DS2025'!$S$21:$S$35,1)):
INDEX('DS2025'!$T$21:$T$35,MATCH(K32,'DS2025'!$S$21:$S$35,1)+1),
INDEX('DS2025'!$S$21:$S$35,MATCH(K32,'DS2025'!$S$21:$S$35,1)):
INDEX('DS2025'!$S$21:$S$35,MATCH(K32,'DS2025'!$S$21:$S$35,1)+1)),
IF($L$4=Database!$A$18,
_xlfn.FORECAST.LINEAR(
K32,
INDEX('DS2025'!$W$21:$W$35,MATCH(K32,'DS2025'!$V$21:$V$35,1)):
INDEX('DS2025'!$W$21:$W$35,MATCH(K32,'DS2025'!$V$21:$V$35,1)+1),
INDEX('DS2025'!$V$21:$V$35,MATCH(K32,'DS2025'!$V$21:$V$35,1)):
INDEX('DS2025'!$V$21:$V$35,MATCH(K32,'DS2025'!$V$21:$V$35,1)+1)),
IF($L$4=Database!$A$19,
_xlfn.FORECAST.LINEAR(
K32,
INDEX('DS2025'!$Z$21:$Z$35,MATCH(K32,'DS2025'!$Y$21:$Y$35,1)):
INDEX('DS2025'!$Z$21:$Z$35,MATCH(K32,'DS2025'!$Y$21:$Y$35,1)+1),
INDEX('DS2025'!$Y$21:$Y$35,MATCH(K32,'DS2025'!$Y$21:$Y$35,1)):
INDEX('DS2025'!$Y$21:$Y$35,MATCH(K32,'DS2025'!$Y$21:$Y$35,1)+1)),
IF($L$4=Database!$A$20,
_xlfn.FORECAST.LINEAR(
K32,
INDEX('DS2025'!$AC$21:$AC$35,MATCH(K32,'DS2025'!$AB$21:$AB$35,1)):
INDEX('DS2025'!$AC$21:$AC$35,MATCH(K32,'DS2025'!$AB$21:$AB$35,1)+1),
INDEX('DS2025'!$AB$21:$AB$35,MATCH(K32,'DS2025'!$AB$21:$AB$35,1)):
INDEX('DS2025'!$AB$21:$AB$35,MATCH(K32,'DS2025'!$AB$21:$AB$35,1)+1))
)))))))))))))))))))</f>
        <v>-0.36135632873425311</v>
      </c>
      <c r="M32" s="98">
        <f t="shared" si="3"/>
        <v>119.63864367126574</v>
      </c>
      <c r="N32" s="369">
        <f>'Data 110 C'!F33</f>
        <v>117.438</v>
      </c>
      <c r="O32" s="98">
        <f>IF($O$4=Database!$A$2,
_xlfn.FORECAST.LINEAR(N32,
INDEX('DS2025'!$B$5:$B$15,MATCH(N32,'DS2025'!$A$5:$A$15,1)):
INDEX('DS2025'!$B$5:$B$15,MATCH(N32,'DS2025'!$A$5:$A$15,1)+1),
INDEX('DS2025'!$A$5:$A$15,MATCH(N32,'DS2025'!$A$5:$A$15,1)):
INDEX('DS2025'!$A$5:$A$15,MATCH(N32,'DS2025'!$A$5:$A$15,1)+1)),
IF($O$4=Database!$A$3,
_xlfn.FORECAST.LINEAR(N32,
INDEX('DS2025'!$E$5:$E$15,MATCH(N32,'DS2025'!$D$5:$D$15,1)):
INDEX('DS2025'!$E$5:$E$15,MATCH(N32,'DS2025'!$D$5:$D$15,1)+1),
INDEX('DS2025'!$D$5:$D$15,MATCH(N32,'DS2025'!$D$5:$D$15,1)):
INDEX('DS2025'!$D$5:$D$15,MATCH(N32,'DS2025'!$D$5:$D$15,1)+1)),
IF($O$4=Database!$A$4,
_xlfn.FORECAST.LINEAR(N32,
INDEX('DS2025'!$H$5:$H$15,MATCH(N32,'DS2025'!$G$5:$G$15,1)):
INDEX('DS2025'!$H$5:$H$15,MATCH(N32,'DS2025'!$G$5:$G$15,1)+1),
INDEX('DS2025'!$G$5:$G$15,MATCH(N32,'DS2025'!$G$5:$G$15,1)):
INDEX('DS2025'!$G$5:$G$15,MATCH(N32,'DS2025'!$G$5:$G$15,1)+1)),
IF($O$4=Database!$A$5,
_xlfn.FORECAST.LINEAR(N32,
INDEX('DS2025'!$K$5:$K$15,MATCH(N32,'DS2025'!$J$5:$J$15,1)):
INDEX('DS2025'!$K$5:$K$15,MATCH(N32,'DS2025'!$J$5:$J$15,1)+1),
INDEX('DS2025'!$J$5:$J$15,MATCH(N32,'DS2025'!$J$5:$J$15,1)):
INDEX('DS2025'!$J$5:$J$15,MATCH(N32,'DS2025'!$J$5:$J$15,1)+1)),
IF($O$4=Database!$A$6,
_xlfn.FORECAST.LINEAR(N32,
INDEX('DS2025'!$N$5:$N$15,MATCH(N32,'DS2025'!$M$5:$M$15,1)):
INDEX('DS2025'!$N$5:$N$15,MATCH(N32,'DS2025'!$M$5:$M$15,1)+1),
INDEX('DS2025'!$M$5:$M$15,MATCH(N32,'DS2025'!$M$5:$M$15,1)):
INDEX('DS2025'!$M$5:$M$15,MATCH(N32,'DS2025'!$M$5:$M$15,1)+1)),
IF($O$4=Database!$A$7,
_xlfn.FORECAST.LINEAR(N32,
INDEX('DS2025'!$Q$5:$Q$15,MATCH(N32,'DS2025'!$P$5:$P$15,1)):
INDEX('DS2025'!$Q$5:$Q$15,MATCH(N32,'DS2025'!$P$5:$P$15,1)+1),
INDEX('DS2025'!$P$5:$P$15,MATCH(N32,'DS2025'!$P$5:$P$15,1)):
INDEX('DS2025'!$P$5:$P$15,MATCH(N32,'DS2025'!$P$5:$P$15,1)+1)),
IF($O$4=Database!$A$8,
_xlfn.FORECAST.LINEAR(N32,
INDEX('DS2025'!$T$5:$T$15,MATCH(N32,'DS2025'!$S$5:$S$15,1)):
INDEX('DS2025'!$T$5:$T$15,MATCH(N32,'DS2025'!$S$5:$S$15,1)+1),
INDEX('DS2025'!$S$5:$S$15,MATCH(N32,'DS2025'!$S$5:$S$15,1)):
INDEX('DS2025'!$S$5:$S$15,MATCH(N32,'DS2025'!$S$5:$S$15,1)+1)),
IF($O$4=Database!$A$9,
_xlfn.FORECAST.LINEAR(N32,
INDEX('DS2025'!$W$5:$W$15,MATCH(N32,'DS2025'!$V$5:$V$15,1)):
INDEX('DS2025'!$W$5:$W$15,MATCH(N32,'DS2025'!$V$5:$V$15,1)+1),
INDEX('DS2025'!$V$5:$V$15,MATCH(N32,'DS2025'!$V$5:$V$15,1)):
INDEX('DS2025'!$V$5:$V$15,MATCH(N32,'DS2025'!$V$5:$V$15,1)+1)),
IF($O$4=Database!$A$10,
_xlfn.FORECAST.LINEAR(N32,
INDEX('DS2025'!$Z$5:$Z$15,MATCH(N32,'DS2025'!$Y$5:$Y$15,1)):
INDEX('DS2025'!$Z$5:$Z$15,MATCH(N32,'DS2025'!$Y$5:$Y$15,1)+1),
INDEX('DS2025'!$Y$5:$Y$15,MATCH(N32,'DS2025'!$Y$5:$Y$15,1)):
INDEX('DS2025'!$Y$5:$Y$15,MATCH(N32,'DS2025'!$Y$5:$Y$15,1)+1)),
IF($O$4=Database!$A$11,
_xlfn.FORECAST.LINEAR(
N32,
INDEX('DS2025'!$B$21:$B$35,MATCH(N32,'DS2025'!$A$21:$A$35,1)):
INDEX('DS2025'!$B$21:$B$35,MATCH(N32,'DS2025'!$A$21:$A$35,1)+1),
INDEX('DS2025'!$A$21:$A$35,MATCH(N32,'DS2025'!$A$21:$A$35,1)):
INDEX('DS2025'!$A$21:$A$35,MATCH(N32,'DS2025'!$A$21:$A$35,1)+1)),
IF($O$4=Database!$A$12,
_xlfn.FORECAST.LINEAR(
N32,
INDEX('DS2025'!$E$21:$E$35,MATCH(N32,'DS2025'!$D$21:$D$35,1)):
INDEX('DS2025'!$E$21:$E$35,MATCH(N32,'DS2025'!$D$21:$D$35,1)+1),
INDEX('DS2025'!$D$21:$D$35,MATCH(N32,'DS2025'!$D$21:$D$35,1)):
INDEX('DS2025'!$D$21:$D$35,MATCH(N32,'DS2025'!$D$21:$D$35,1)+1)),
IF($O$4=Database!$A$13,
_xlfn.FORECAST.LINEAR(
N32,
INDEX('DS2025'!$H$21:$H$35,MATCH(N32,'DS2025'!$G$21:$G$35,1)):
INDEX('DS2025'!$H$21:$H$35,MATCH(N32,'DS2025'!$G$21:$G$35,1)+1),
INDEX('DS2025'!$G$21:$G$35,MATCH(N32,'DS2025'!$G$21:$G$35,1)):
INDEX('DS2025'!$G$21:$G$35,MATCH(N32,'DS2025'!$G$21:$G$35,1)+1)),
IF($O$4=Database!$A$14,
_xlfn.FORECAST.LINEAR(
N32,
INDEX('DS2025'!$K$21:$K$35,MATCH(N32,'DS2025'!$J$21:$J$35,1)):
INDEX('DS2025'!$K$21:$K$35,MATCH(N32,'DS2025'!$J$21:$J$35,1)+1),
INDEX('DS2025'!$J$21:$J$35,MATCH(N32,'DS2025'!$J$21:$J$35,1)):
INDEX('DS2025'!$J$21:$J$35,MATCH(N32,'DS2025'!$J$21:$J$35,1)+1)),
IF($O$4=Database!$A$15,
_xlfn.FORECAST.LINEAR(
N32,
INDEX('DS2025'!$N$21:$N$35,MATCH(N32,'DS2025'!$M$21:$M$35,1)):
INDEX('DS2025'!$N$21:$N$35,MATCH(N32,'DS2025'!$M$21:$M$35,1)+1),
INDEX('DS2025'!$M$21:$M$35,MATCH(N32,'DS2025'!$M$21:$M$35,1)):
INDEX('DS2025'!$M$21:$M$35,MATCH(N32,'DS2025'!$M$21:$M$35,1)+1)),
IF($O$4=Database!$A$16,
_xlfn.FORECAST.LINEAR(
N32,
INDEX('DS2025'!$Q$21:$Q$35,MATCH(N32,'DS2025'!$P$21:$P$35,1)):
INDEX('DS2025'!$Q$21:$Q$35,MATCH(N32,'DS2025'!$P$21:$P$35,1)+1),
INDEX('DS2025'!$P$21:$P$35,MATCH(N32,'DS2025'!$P$21:$P$35,1)):
INDEX('DS2025'!$P$21:$P$35,MATCH(N32,'DS2025'!$P$21:$P$35,1)+1)),
IF($O$4=Database!$A$17,
_xlfn.FORECAST.LINEAR(
N32,
INDEX('DS2025'!$T$21:$T$35,MATCH(N32,'DS2025'!$S$21:$S$35,1)):
INDEX('DS2025'!$T$21:$T$35,MATCH(N32,'DS2025'!$S$21:$S$35,1)+1),
INDEX('DS2025'!$S$21:$S$35,MATCH(N32,'DS2025'!$S$21:$S$35,1)):
INDEX('DS2025'!$S$21:$S$35,MATCH(N32,'DS2025'!$S$21:$S$35,1)+1)),
IF($O$4=Database!$A$18,
_xlfn.FORECAST.LINEAR(
N32,
INDEX('DS2025'!$W$21:$W$35,MATCH(N32,'DS2025'!$V$21:$V$35,1)):
INDEX('DS2025'!$W$21:$W$35,MATCH(N32,'DS2025'!$V$21:$V$35,1)+1),
INDEX('DS2025'!$V$21:$V$35,MATCH(N32,'DS2025'!$V$21:$V$35,1)):
INDEX('DS2025'!$V$21:$V$35,MATCH(N32,'DS2025'!$V$21:$V$35,1)+1)),
IF($O$4=Database!$A$19,
_xlfn.FORECAST.LINEAR(
N32,
INDEX('DS2025'!$Z$21:$Z$35,MATCH(N32,'DS2025'!$Y$21:$Y$35,1)):
INDEX('DS2025'!$Z$21:$Z$35,MATCH(N32,'DS2025'!$Y$21:$Y$35,1)+1),
INDEX('DS2025'!$Y$21:$Y$35,MATCH(N32,'DS2025'!$Y$21:$Y$35,1)):
INDEX('DS2025'!$Y$21:$Y$35,MATCH(N32,'DS2025'!$Y$21:$Y$35,1)+1)),
IF($O$4=Database!$A$20,
_xlfn.FORECAST.LINEAR(
N32,
INDEX('DS2025'!$AC$21:$AC$35,MATCH(N32,'DS2025'!$AB$21:$AB$35,1)):
INDEX('DS2025'!$AC$21:$AC$35,MATCH(N32,'DS2025'!$AB$21:$AB$35,1)+1),
INDEX('DS2025'!$AB$21:$AB$35,MATCH(N32,'DS2025'!$AB$21:$AB$35,1)):
INDEX('DS2025'!$AB$21:$AB$35,MATCH(N32,'DS2025'!$AB$21:$AB$35,1)+1))
)))))))))))))))))))</f>
        <v>-0.36104895020995798</v>
      </c>
      <c r="P32" s="371">
        <f t="shared" si="4"/>
        <v>117.07695104979004</v>
      </c>
      <c r="Q32" s="369">
        <f>'Data 110 C'!G33</f>
        <v>119.005</v>
      </c>
      <c r="R32" s="98">
        <f>IF($R$4=Database!$A$2,
_xlfn.FORECAST.LINEAR(Q32,
INDEX('DS2025'!$B$5:$B$15,MATCH(Q32,'DS2025'!$A$5:$A$15,1)):
INDEX('DS2025'!$B$5:$B$15,MATCH(Q32,'DS2025'!$A$5:$A$15,1)+1),
INDEX('DS2025'!$A$5:$A$15,MATCH(Q32,'DS2025'!$A$5:$A$15,1)):
INDEX('DS2025'!$A$5:$A$15,MATCH(Q32,'DS2025'!$A$5:$A$15,1)+1)),
IF($R$4=Database!$A$3,
_xlfn.FORECAST.LINEAR(Q32,
INDEX('DS2025'!$E$5:$E$15,MATCH(Q32,'DS2025'!$D$5:$D$15,1)):
INDEX('DS2025'!$E$5:$E$15,MATCH(Q32,'DS2025'!$D$5:$D$15,1)+1),
INDEX('DS2025'!$D$5:$D$15,MATCH(Q32,'DS2025'!$D$5:$D$15,1)):
INDEX('DS2025'!$D$5:$D$15,MATCH(Q32,'DS2025'!$D$5:$D$15,1)+1)),
IF($R$4=Database!$A$4,
_xlfn.FORECAST.LINEAR(Q32,
INDEX('DS2025'!$H$5:$H$15,MATCH(Q32,'DS2025'!$G$5:$G$15,1)):
INDEX('DS2025'!$H$5:$H$15,MATCH(Q32,'DS2025'!$G$5:$G$15,1)+1),
INDEX('DS2025'!$G$5:$G$15,MATCH(Q32,'DS2025'!$G$5:$G$15,1)):
INDEX('DS2025'!$G$5:$G$15,MATCH(Q32,'DS2025'!$G$5:$G$15,1)+1)),
IF($R$4=Database!$A$5,
_xlfn.FORECAST.LINEAR(Q32,
INDEX('DS2025'!$K$5:$K$15,MATCH(Q32,'DS2025'!$J$5:$J$15,1)):
INDEX('DS2025'!$K$5:$K$15,MATCH(Q32,'DS2025'!$J$5:$J$15,1)+1),
INDEX('DS2025'!$J$5:$J$15,MATCH(Q32,'DS2025'!$J$5:$J$15,1)):
INDEX('DS2025'!$J$5:$J$15,MATCH(Q32,'DS2025'!$J$5:$J$15,1)+1)),
IF($R$4=Database!$A$6,
_xlfn.FORECAST.LINEAR(Q32,
INDEX('DS2025'!$N$5:$N$15,MATCH(Q32,'DS2025'!$M$5:$M$15,1)):
INDEX('DS2025'!$N$5:$N$15,MATCH(Q32,'DS2025'!$M$5:$M$15,1)+1),
INDEX('DS2025'!$M$5:$M$15,MATCH(Q32,'DS2025'!$M$5:$M$15,1)):
INDEX('DS2025'!$M$5:$M$15,MATCH(Q32,'DS2025'!$M$5:$M$15,1)+1)),
IF($R$4=Database!$A$7,
_xlfn.FORECAST.LINEAR(Q32,
INDEX('DS2025'!$Q$5:$Q$15,MATCH(Q32,'DS2025'!$P$5:$P$15,1)):
INDEX('DS2025'!$Q$5:$Q$15,MATCH(Q32,'DS2025'!$P$5:$P$15,1)+1),
INDEX('DS2025'!$P$5:$P$15,MATCH(Q32,'DS2025'!$P$5:$P$15,1)):
INDEX('DS2025'!$P$5:$P$15,MATCH(Q32,'DS2025'!$P$5:$P$15,1)+1)),
IF($R$4=Database!$A$8,
_xlfn.FORECAST.LINEAR(Q32,
INDEX('DS2025'!$T$5:$T$15,MATCH(Q32,'DS2025'!$S$5:$S$15,1)):
INDEX('DS2025'!$T$5:$T$15,MATCH(Q32,'DS2025'!$S$5:$S$15,1)+1),
INDEX('DS2025'!$S$5:$S$15,MATCH(Q32,'DS2025'!$S$5:$S$15,1)):
INDEX('DS2025'!$S$5:$S$15,MATCH(Q32,'DS2025'!$S$5:$S$15,1)+1)),
IF($R$4=Database!$A$9,
_xlfn.FORECAST.LINEAR(Q32,
INDEX('DS2025'!$W$5:$W$15,MATCH(Q32,'DS2025'!$V$5:$V$15,1)):
INDEX('DS2025'!$W$5:$W$15,MATCH(Q32,'DS2025'!$V$5:$V$15,1)+1),
INDEX('DS2025'!$V$5:$V$15,MATCH(Q32,'DS2025'!$V$5:$V$15,1)):
INDEX('DS2025'!$V$5:$V$15,MATCH(Q32,'DS2025'!$V$5:$V$15,1)+1)),
IF($R$4=Database!$A$10,
_xlfn.FORECAST.LINEAR(Q32,
INDEX('DS2025'!$Z$5:$Z$15,MATCH(Q32,'DS2025'!$Y$5:$Y$15,1)):
INDEX('DS2025'!$Z$5:$Z$15,MATCH(Q32,'DS2025'!$Y$5:$Y$15,1)+1),
INDEX('DS2025'!$Y$5:$Y$15,MATCH(Q32,'DS2025'!$Y$5:$Y$15,1)):
INDEX('DS2025'!$Y$5:$Y$15,MATCH(Q32,'DS2025'!$Y$5:$Y$15,1)+1)),
IF($R$4=Database!$A$11,
_xlfn.FORECAST.LINEAR(
Q32,
INDEX('DS2025'!$B$21:$B$35,MATCH(Q32,'DS2025'!$A$21:$A$35,1)):
INDEX('DS2025'!$B$21:$B$35,MATCH(Q32,'DS2025'!$A$21:$A$35,1)+1),
INDEX('DS2025'!$A$21:$A$35,MATCH(Q32,'DS2025'!$A$21:$A$35,1)):
INDEX('DS2025'!$A$21:$A$35,MATCH(Q32,'DS2025'!$A$21:$A$35,1)+1)),
IF($R$4=Database!$A$12,
_xlfn.FORECAST.LINEAR(
Q32,
INDEX('DS2025'!$E$21:$E$35,MATCH(Q32,'DS2025'!$D$21:$D$35,1)):
INDEX('DS2025'!$E$21:$E$35,MATCH(Q32,'DS2025'!$D$21:$D$35,1)+1),
INDEX('DS2025'!$D$21:$D$35,MATCH(Q32,'DS2025'!$D$21:$D$35,1)):
INDEX('DS2025'!$D$21:$D$35,MATCH(Q32,'DS2025'!$D$21:$D$35,1)+1)),
IF($R$4=Database!$A$13,
_xlfn.FORECAST.LINEAR(
Q32,
INDEX('DS2025'!$H$21:$H$35,MATCH(Q32,'DS2025'!$G$21:$G$35,1)):
INDEX('DS2025'!$H$21:$H$35,MATCH(Q32,'DS2025'!$G$21:$G$35,1)+1),
INDEX('DS2025'!$G$21:$G$35,MATCH(Q32,'DS2025'!$G$21:$G$35,1)):
INDEX('DS2025'!$G$21:$G$35,MATCH(Q32,'DS2025'!$G$21:$G$35,1)+1)),
IF($R$4=Database!$A$14,
_xlfn.FORECAST.LINEAR(
Q32,
INDEX('DS2025'!$K$21:$K$35,MATCH(Q32,'DS2025'!$J$21:$J$35,1)):
INDEX('DS2025'!$K$21:$K$35,MATCH(Q32,'DS2025'!$J$21:$J$35,1)+1),
INDEX('DS2025'!$J$21:$J$35,MATCH(Q32,'DS2025'!$J$21:$J$35,1)):
INDEX('DS2025'!$J$21:$J$35,MATCH(Q32,'DS2025'!$J$21:$J$35,1)+1)),
IF($R$4=Database!$A$15,
_xlfn.FORECAST.LINEAR(
Q32,
INDEX('DS2025'!$N$21:$N$35,MATCH(Q32,'DS2025'!$M$21:$M$35,1)):
INDEX('DS2025'!$N$21:$N$35,MATCH(Q32,'DS2025'!$M$21:$M$35,1)+1),
INDEX('DS2025'!$M$21:$M$35,MATCH(Q32,'DS2025'!$M$21:$M$35,1)):
INDEX('DS2025'!$M$21:$M$35,MATCH(Q32,'DS2025'!$M$21:$M$35,1)+1)),
IF($R$4=Database!$A$16,
_xlfn.FORECAST.LINEAR(
Q32,
INDEX('DS2025'!$Q$21:$Q$35,MATCH(Q32,'DS2025'!$P$21:$P$35,1)):
INDEX('DS2025'!$Q$21:$Q$35,MATCH(Q32,'DS2025'!$P$21:$P$35,1)+1),
INDEX('DS2025'!$P$21:$P$35,MATCH(Q32,'DS2025'!$P$21:$P$35,1)):
INDEX('DS2025'!$P$21:$P$35,MATCH(Q32,'DS2025'!$P$21:$P$35,1)+1)),
IF($R$4=Database!$A$17,
_xlfn.FORECAST.LINEAR(
Q32,
INDEX('DS2025'!$T$21:$T$35,MATCH(Q32,'DS2025'!$S$21:$S$35,1)):
INDEX('DS2025'!$T$21:$T$35,MATCH(Q32,'DS2025'!$S$21:$S$35,1)+1),
INDEX('DS2025'!$S$21:$S$35,MATCH(Q32,'DS2025'!$S$21:$S$35,1)):
INDEX('DS2025'!$S$21:$S$35,MATCH(Q32,'DS2025'!$S$21:$S$35,1)+1)),
IF($R$4=Database!$A$18,
_xlfn.FORECAST.LINEAR(
Q32,
INDEX('DS2025'!$W$21:$W$35,MATCH(Q32,'DS2025'!$V$21:$V$35,1)):
INDEX('DS2025'!$W$21:$W$35,MATCH(Q32,'DS2025'!$V$21:$V$35,1)+1),
INDEX('DS2025'!$V$21:$V$35,MATCH(Q32,'DS2025'!$V$21:$V$35,1)):
INDEX('DS2025'!$V$21:$V$35,MATCH(Q32,'DS2025'!$V$21:$V$35,1)+1)),
IF($R$4=Database!$A$19,
_xlfn.FORECAST.LINEAR(
Q32,
INDEX('DS2025'!$Z$21:$Z$35,MATCH(Q32,'DS2025'!$Y$21:$Y$35,1)):
INDEX('DS2025'!$Z$21:$Z$35,MATCH(Q32,'DS2025'!$Y$21:$Y$35,1)+1),
INDEX('DS2025'!$Y$21:$Y$35,MATCH(Q32,'DS2025'!$Y$21:$Y$35,1)):
INDEX('DS2025'!$Y$21:$Y$35,MATCH(Q32,'DS2025'!$Y$21:$Y$35,1)+1)),
IF($R$4=Database!$A$20,
_xlfn.FORECAST.LINEAR(
Q32,
INDEX('DS2025'!$AC$21:$AC$35,MATCH(Q32,'DS2025'!$AB$21:$AB$35,1)):
INDEX('DS2025'!$AC$21:$AC$35,MATCH(Q32,'DS2025'!$AB$21:$AB$35,1)+1),
INDEX('DS2025'!$AB$21:$AB$35,MATCH(Q32,'DS2025'!$AB$21:$AB$35,1)):
INDEX('DS2025'!$AB$21:$AB$35,MATCH(Q32,'DS2025'!$AB$21:$AB$35,1)+1))
)))))))))))))))))))</f>
        <v>-0.36123695260947808</v>
      </c>
      <c r="S32" s="370">
        <f t="shared" si="5"/>
        <v>118.64376304739052</v>
      </c>
      <c r="T32" s="369">
        <f>'Data 110 C'!H33</f>
        <v>116.75</v>
      </c>
      <c r="U32" s="98">
        <f>IF($U$4=Database!$A$2,
_xlfn.FORECAST.LINEAR(T32,
INDEX('DS2025'!$B$5:$B$15,MATCH(T32,'DS2025'!$A$5:$A$15,1)):
INDEX('DS2025'!$B$5:$B$15,MATCH(T32,'DS2025'!$A$5:$A$15,1)+1),
INDEX('DS2025'!$A$5:$A$15,MATCH(T32,'DS2025'!$A$5:$A$15,1)):
INDEX('DS2025'!$A$5:$A$15,MATCH(T32,'DS2025'!$A$5:$A$15,1)+1)),
IF($U$4=Database!$A$3,
_xlfn.FORECAST.LINEAR(T32,
INDEX('DS2025'!$E$5:$E$15,MATCH(T32,'DS2025'!$D$5:$D$15,1)):
INDEX('DS2025'!$E$5:$E$15,MATCH(T32,'DS2025'!$D$5:$D$15,1)+1),
INDEX('DS2025'!$D$5:$D$15,MATCH(T32,'DS2025'!$D$5:$D$15,1)):
INDEX('DS2025'!$D$5:$D$15,MATCH(T32,'DS2025'!$D$5:$D$15,1)+1)),
IF($U$4=Database!$A$4,
_xlfn.FORECAST.LINEAR(T32,
INDEX('DS2025'!$H$5:$H$15,MATCH(T32,'DS2025'!$G$5:$G$15,1)):
INDEX('DS2025'!$H$5:$H$15,MATCH(T32,'DS2025'!$G$5:$G$15,1)+1),
INDEX('DS2025'!$G$5:$G$15,MATCH(T32,'DS2025'!$G$5:$G$15,1)):
INDEX('DS2025'!$G$5:$G$15,MATCH(T32,'DS2025'!$G$5:$G$15,1)+1)),
IF($U$4=Database!$A$5,
_xlfn.FORECAST.LINEAR(T32,
INDEX('DS2025'!$K$5:$K$15,MATCH(T32,'DS2025'!$J$5:$J$15,1)):
INDEX('DS2025'!$K$5:$K$15,MATCH(T32,'DS2025'!$J$5:$J$15,1)+1),
INDEX('DS2025'!$J$5:$J$15,MATCH(T32,'DS2025'!$J$5:$J$15,1)):
INDEX('DS2025'!$J$5:$J$15,MATCH(T32,'DS2025'!$J$5:$J$15,1)+1)),
IF($U$4=Database!$A$6,
_xlfn.FORECAST.LINEAR(T32,
INDEX('DS2025'!$N$5:$N$15,MATCH(T32,'DS2025'!$M$5:$M$15,1)):
INDEX('DS2025'!$N$5:$N$15,MATCH(T32,'DS2025'!$M$5:$M$15,1)+1),
INDEX('DS2025'!$M$5:$M$15,MATCH(T32,'DS2025'!$M$5:$M$15,1)):
INDEX('DS2025'!$M$5:$M$15,MATCH(T32,'DS2025'!$M$5:$M$15,1)+1)),
IF($U$4=Database!$A$7,
_xlfn.FORECAST.LINEAR(T32,
INDEX('DS2025'!$Q$5:$Q$15,MATCH(T32,'DS2025'!$P$5:$P$15,1)):
INDEX('DS2025'!$Q$5:$Q$15,MATCH(T32,'DS2025'!$P$5:$P$15,1)+1),
INDEX('DS2025'!$P$5:$P$15,MATCH(T32,'DS2025'!$P$5:$P$15,1)):
INDEX('DS2025'!$P$5:$P$15,MATCH(T32,'DS2025'!$P$5:$P$15,1)+1)),
IF($U$4=Database!$A$8,
_xlfn.FORECAST.LINEAR(T32,
INDEX('DS2025'!$T$5:$T$15,MATCH(T32,'DS2025'!$S$5:$S$15,1)):
INDEX('DS2025'!$T$5:$T$15,MATCH(T32,'DS2025'!$S$5:$S$15,1)+1),
INDEX('DS2025'!$S$5:$S$15,MATCH(T32,'DS2025'!$S$5:$S$15,1)):
INDEX('DS2025'!$S$5:$S$15,MATCH(T32,'DS2025'!$S$5:$S$15,1)+1)),
IF($U$4=Database!$A$9,
_xlfn.FORECAST.LINEAR(T32,
INDEX('DS2025'!$W$5:$W$15,MATCH(T32,'DS2025'!$V$5:$V$15,1)):
INDEX('DS2025'!$W$5:$W$15,MATCH(T32,'DS2025'!$V$5:$V$15,1)+1),
INDEX('DS2025'!$V$5:$V$15,MATCH(T32,'DS2025'!$V$5:$V$15,1)):
INDEX('DS2025'!$V$5:$V$15,MATCH(T32,'DS2025'!$V$5:$V$15,1)+1)),
IF($U$4=Database!$A$10,
_xlfn.FORECAST.LINEAR(T32,
INDEX('DS2025'!$Z$5:$Z$15,MATCH(T32,'DS2025'!$Y$5:$Y$15,1)):
INDEX('DS2025'!$Z$5:$Z$15,MATCH(T32,'DS2025'!$Y$5:$Y$15,1)+1),
INDEX('DS2025'!$Y$5:$Y$15,MATCH(T32,'DS2025'!$Y$5:$Y$15,1)):
INDEX('DS2025'!$Y$5:$Y$15,MATCH(T32,'DS2025'!$Y$5:$Y$15,1)+1)),
IF($U$4=Database!$A$11,
_xlfn.FORECAST.LINEAR(
T32,
INDEX('DS2025'!$B$21:$B$35,MATCH(T32,'DS2025'!$A$21:$A$35,1)):
INDEX('DS2025'!$B$21:$B$35,MATCH(T32,'DS2025'!$A$21:$A$35,1)+1),
INDEX('DS2025'!$A$21:$A$35,MATCH(T32,'DS2025'!$A$21:$A$35,1)):
INDEX('DS2025'!$A$21:$A$35,MATCH(T32,'DS2025'!$A$21:$A$35,1)+1)),
IF($U$4=Database!$A$12,
_xlfn.FORECAST.LINEAR(
T32,
INDEX('DS2025'!$E$21:$E$35,MATCH(T32,'DS2025'!$D$21:$D$35,1)):
INDEX('DS2025'!$E$21:$E$35,MATCH(T32,'DS2025'!$D$21:$D$35,1)+1),
INDEX('DS2025'!$D$21:$D$35,MATCH(T32,'DS2025'!$D$21:$D$35,1)):
INDEX('DS2025'!$D$21:$D$35,MATCH(T32,'DS2025'!$D$21:$D$35,1)+1)),
IF($U$4=Database!$A$13,
_xlfn.FORECAST.LINEAR(
T32,
INDEX('DS2025'!$H$21:$H$35,MATCH(T32,'DS2025'!$G$21:$G$35,1)):
INDEX('DS2025'!$H$21:$H$35,MATCH(T32,'DS2025'!$G$21:$G$35,1)+1),
INDEX('DS2025'!$G$21:$G$35,MATCH(T32,'DS2025'!$G$21:$G$35,1)):
INDEX('DS2025'!$G$21:$G$35,MATCH(T32,'DS2025'!$G$21:$G$35,1)+1)),
IF($U$4=Database!$A$14,
_xlfn.FORECAST.LINEAR(
T32,
INDEX('DS2025'!$K$21:$K$35,MATCH(T32,'DS2025'!$J$21:$J$35,1)):
INDEX('DS2025'!$K$21:$K$35,MATCH(T32,'DS2025'!$J$21:$J$35,1)+1),
INDEX('DS2025'!$J$21:$J$35,MATCH(T32,'DS2025'!$J$21:$J$35,1)):
INDEX('DS2025'!$J$21:$J$35,MATCH(T32,'DS2025'!$J$21:$J$35,1)+1)),
IF($U$4=Database!$A$15,
_xlfn.FORECAST.LINEAR(
T32,
INDEX('DS2025'!$N$21:$N$35,MATCH(T32,'DS2025'!$M$21:$M$35,1)):
INDEX('DS2025'!$N$21:$N$35,MATCH(T32,'DS2025'!$M$21:$M$35,1)+1),
INDEX('DS2025'!$M$21:$M$35,MATCH(T32,'DS2025'!$M$21:$M$35,1)):
INDEX('DS2025'!$M$21:$M$35,MATCH(T32,'DS2025'!$M$21:$M$35,1)+1)),
IF($U$4=Database!$A$16,
_xlfn.FORECAST.LINEAR(
T32,
INDEX('DS2025'!$Q$21:$Q$35,MATCH(T32,'DS2025'!$P$21:$P$35,1)):
INDEX('DS2025'!$Q$21:$Q$35,MATCH(T32,'DS2025'!$P$21:$P$35,1)+1),
INDEX('DS2025'!$P$21:$P$35,MATCH(T32,'DS2025'!$P$21:$P$35,1)):
INDEX('DS2025'!$P$21:$P$35,MATCH(T32,'DS2025'!$P$21:$P$35,1)+1)),
IF($U$4=Database!$A$17,
_xlfn.FORECAST.LINEAR(
T32,
INDEX('DS2025'!$T$21:$T$35,MATCH(T32,'DS2025'!$S$21:$S$35,1)):
INDEX('DS2025'!$T$21:$T$35,MATCH(T32,'DS2025'!$S$21:$S$35,1)+1),
INDEX('DS2025'!$S$21:$S$35,MATCH(T32,'DS2025'!$S$21:$S$35,1)):
INDEX('DS2025'!$S$21:$S$35,MATCH(T32,'DS2025'!$S$21:$S$35,1)+1)),
IF($U$4=Database!$A$18,
_xlfn.FORECAST.LINEAR(
T32,
INDEX('DS2025'!$W$21:$W$35,MATCH(T32,'DS2025'!$V$21:$V$35,1)):
INDEX('DS2025'!$W$21:$W$35,MATCH(T32,'DS2025'!$V$21:$V$35,1)+1),
INDEX('DS2025'!$V$21:$V$35,MATCH(T32,'DS2025'!$V$21:$V$35,1)):
INDEX('DS2025'!$V$21:$V$35,MATCH(T32,'DS2025'!$V$21:$V$35,1)+1)),
IF($U$4=Database!$A$19,
_xlfn.FORECAST.LINEAR(
T32,
INDEX('DS2025'!$Z$21:$Z$35,MATCH(T32,'DS2025'!$Y$21:$Y$35,1)):
INDEX('DS2025'!$Z$21:$Z$35,MATCH(T32,'DS2025'!$Y$21:$Y$35,1)+1),
INDEX('DS2025'!$Y$21:$Y$35,MATCH(T32,'DS2025'!$Y$21:$Y$35,1)):
INDEX('DS2025'!$Y$21:$Y$35,MATCH(T32,'DS2025'!$Y$21:$Y$35,1)+1)),
IF($U$4=Database!$A$20,
_xlfn.FORECAST.LINEAR(
T32,
INDEX('DS2025'!$AC$21:$AC$35,MATCH(T32,'DS2025'!$AB$21:$AB$35,1)):
INDEX('DS2025'!$AC$21:$AC$35,MATCH(T32,'DS2025'!$AB$21:$AB$35,1)+1),
INDEX('DS2025'!$AB$21:$AB$35,MATCH(T32,'DS2025'!$AB$21:$AB$35,1)):
INDEX('DS2025'!$AB$21:$AB$35,MATCH(T32,'DS2025'!$AB$21:$AB$35,1)+1))
)))))))))))))))))))</f>
        <v>-0.36096640671865626</v>
      </c>
      <c r="V32" s="370">
        <f t="shared" si="6"/>
        <v>116.38903359328134</v>
      </c>
      <c r="W32" s="369">
        <f>'Data 110 C'!I33</f>
        <v>118.137</v>
      </c>
      <c r="X32" s="98">
        <f>IF($X$4=Database!$A$2,
_xlfn.FORECAST.LINEAR(W32,
INDEX('DS2025'!$B$5:$B$15,MATCH(W32,'DS2025'!$A$5:$A$15,1)):
INDEX('DS2025'!$B$5:$B$15,MATCH(W32,'DS2025'!$A$5:$A$15,1)+1),
INDEX('DS2025'!$A$5:$A$15,MATCH(W32,'DS2025'!$A$5:$A$15,1)):
INDEX('DS2025'!$A$5:$A$15,MATCH(W32,'DS2025'!$A$5:$A$15,1)+1)),
IF($X$4=Database!$A$3,
_xlfn.FORECAST.LINEAR(W32,
INDEX('DS2025'!$E$5:$E$15,MATCH(W32,'DS2025'!$D$5:$D$15,1)):
INDEX('DS2025'!$E$5:$E$15,MATCH(W32,'DS2025'!$D$5:$D$15,1)+1),
INDEX('DS2025'!$D$5:$D$15,MATCH(W32,'DS2025'!$D$5:$D$15,1)):
INDEX('DS2025'!$D$5:$D$15,MATCH(W32,'DS2025'!$D$5:$D$15,1)+1)),
IF($X$4=Database!$A$4,
_xlfn.FORECAST.LINEAR(W32,
INDEX('DS2025'!$H$5:$H$15,MATCH(W32,'DS2025'!$G$5:$G$15,1)):
INDEX('DS2025'!$H$5:$H$15,MATCH(W32,'DS2025'!$G$5:$G$15,1)+1),
INDEX('DS2025'!$G$5:$G$15,MATCH(W32,'DS2025'!$G$5:$G$15,1)):
INDEX('DS2025'!$G$5:$G$15,MATCH(W32,'DS2025'!$G$5:$G$15,1)+1)),
IF($X$4=Database!$A$5,
_xlfn.FORECAST.LINEAR(W32,
INDEX('DS2025'!$K$5:$K$15,MATCH(W32,'DS2025'!$J$5:$J$15,1)):
INDEX('DS2025'!$K$5:$K$15,MATCH(W32,'DS2025'!$J$5:$J$15,1)+1),
INDEX('DS2025'!$J$5:$J$15,MATCH(W32,'DS2025'!$J$5:$J$15,1)):
INDEX('DS2025'!$J$5:$J$15,MATCH(W32,'DS2025'!$J$5:$J$15,1)+1)),
IF($X$4=Database!$A$6,
_xlfn.FORECAST.LINEAR(W32,
INDEX('DS2025'!$N$5:$N$15,MATCH(W32,'DS2025'!$M$5:$M$15,1)):
INDEX('DS2025'!$N$5:$N$15,MATCH(W32,'DS2025'!$M$5:$M$15,1)+1),
INDEX('DS2025'!$M$5:$M$15,MATCH(W32,'DS2025'!$M$5:$M$15,1)):
INDEX('DS2025'!$M$5:$M$15,MATCH(W32,'DS2025'!$M$5:$M$15,1)+1)),
IF($X$4=Database!$A$7,
_xlfn.FORECAST.LINEAR(W32,
INDEX('DS2025'!$Q$5:$Q$15,MATCH(W32,'DS2025'!$P$5:$P$15,1)):
INDEX('DS2025'!$Q$5:$Q$15,MATCH(W32,'DS2025'!$P$5:$P$15,1)+1),
INDEX('DS2025'!$P$5:$P$15,MATCH(W32,'DS2025'!$P$5:$P$15,1)):
INDEX('DS2025'!$P$5:$P$15,MATCH(W32,'DS2025'!$P$5:$P$15,1)+1)),
IF($X$4=Database!$A$8,
_xlfn.FORECAST.LINEAR(W32,
INDEX('DS2025'!$T$5:$T$15,MATCH(W32,'DS2025'!$S$5:$S$15,1)):
INDEX('DS2025'!$T$5:$T$15,MATCH(W32,'DS2025'!$S$5:$S$15,1)+1),
INDEX('DS2025'!$S$5:$S$15,MATCH(W32,'DS2025'!$S$5:$S$15,1)):
INDEX('DS2025'!$S$5:$S$15,MATCH(W32,'DS2025'!$S$5:$S$15,1)+1)),
IF($X$4=Database!$A$9,
_xlfn.FORECAST.LINEAR(W32,
INDEX('DS2025'!$W$5:$W$15,MATCH(W32,'DS2025'!$V$5:$V$15,1)):
INDEX('DS2025'!$W$5:$W$15,MATCH(W32,'DS2025'!$V$5:$V$15,1)+1),
INDEX('DS2025'!$V$5:$V$15,MATCH(W32,'DS2025'!$V$5:$V$15,1)):
INDEX('DS2025'!$V$5:$V$15,MATCH(W32,'DS2025'!$V$5:$V$15,1)+1)),
IF($X$4=Database!$A$10,
_xlfn.FORECAST.LINEAR(W32,
INDEX('DS2025'!$Z$5:$Z$15,MATCH(W32,'DS2025'!$Y$5:$Y$15,1)):
INDEX('DS2025'!$Z$5:$Z$15,MATCH(W32,'DS2025'!$Y$5:$Y$15,1)+1),
INDEX('DS2025'!$Y$5:$Y$15,MATCH(W32,'DS2025'!$Y$5:$Y$15,1)):
INDEX('DS2025'!$Y$5:$Y$15,MATCH(W32,'DS2025'!$Y$5:$Y$15,1)+1)),
IF($X$4=Database!$A$11,
_xlfn.FORECAST.LINEAR(
W32,
INDEX('DS2025'!$B$21:$B$35,MATCH(W32,'DS2025'!$A$21:$A$35,1)):
INDEX('DS2025'!$B$21:$B$35,MATCH(W32,'DS2025'!$A$21:$A$35,1)+1),
INDEX('DS2025'!$A$21:$A$35,MATCH(W32,'DS2025'!$A$21:$A$35,1)):
INDEX('DS2025'!$A$21:$A$35,MATCH(W32,'DS2025'!$A$21:$A$35,1)+1)),
IF($X$4=Database!$A$12,
_xlfn.FORECAST.LINEAR(
W32,
INDEX('DS2025'!$E$21:$E$35,MATCH(W32,'DS2025'!$D$21:$D$35,1)):
INDEX('DS2025'!$E$21:$E$35,MATCH(W32,'DS2025'!$D$21:$D$35,1)+1),
INDEX('DS2025'!$D$21:$D$35,MATCH(W32,'DS2025'!$D$21:$D$35,1)):
INDEX('DS2025'!$D$21:$D$35,MATCH(W32,'DS2025'!$D$21:$D$35,1)+1)),
IF($X$4=Database!$A$13,
_xlfn.FORECAST.LINEAR(
W32,
INDEX('DS2025'!$H$21:$H$35,MATCH(W32,'DS2025'!$G$21:$G$35,1)):
INDEX('DS2025'!$H$21:$H$35,MATCH(W32,'DS2025'!$G$21:$G$35,1)+1),
INDEX('DS2025'!$G$21:$G$35,MATCH(W32,'DS2025'!$G$21:$G$35,1)):
INDEX('DS2025'!$G$21:$G$35,MATCH(W32,'DS2025'!$G$21:$G$35,1)+1)),
IF($X$4=Database!$A$14,
_xlfn.FORECAST.LINEAR(
W32,
INDEX('DS2025'!$K$21:$K$35,MATCH(W32,'DS2025'!$J$21:$J$35,1)):
INDEX('DS2025'!$K$21:$K$35,MATCH(W32,'DS2025'!$J$21:$J$35,1)+1),
INDEX('DS2025'!$J$21:$J$35,MATCH(W32,'DS2025'!$J$21:$J$35,1)):
INDEX('DS2025'!$J$21:$J$35,MATCH(W32,'DS2025'!$J$21:$J$35,1)+1)),
IF($X$4=Database!$A$15,
_xlfn.FORECAST.LINEAR(
W32,
INDEX('DS2025'!$N$21:$N$35,MATCH(W32,'DS2025'!$M$21:$M$35,1)):
INDEX('DS2025'!$N$21:$N$35,MATCH(W32,'DS2025'!$M$21:$M$35,1)+1),
INDEX('DS2025'!$M$21:$M$35,MATCH(W32,'DS2025'!$M$21:$M$35,1)):
INDEX('DS2025'!$M$21:$M$35,MATCH(W32,'DS2025'!$M$21:$M$35,1)+1)),
IF($X$4=Database!$A$16,
_xlfn.FORECAST.LINEAR(
W32,
INDEX('DS2025'!$Q$21:$Q$35,MATCH(W32,'DS2025'!$P$21:$P$35,1)):
INDEX('DS2025'!$Q$21:$Q$35,MATCH(W32,'DS2025'!$P$21:$P$35,1)+1),
INDEX('DS2025'!$P$21:$P$35,MATCH(W32,'DS2025'!$P$21:$P$35,1)):
INDEX('DS2025'!$P$21:$P$35,MATCH(W32,'DS2025'!$P$21:$P$35,1)+1)),
IF($X$4=Database!$A$17,
_xlfn.FORECAST.LINEAR(
W32,
INDEX('DS2025'!$T$21:$T$35,MATCH(W32,'DS2025'!$S$21:$S$35,1)):
INDEX('DS2025'!$T$21:$T$35,MATCH(W32,'DS2025'!$S$21:$S$35,1)+1),
INDEX('DS2025'!$S$21:$S$35,MATCH(W32,'DS2025'!$S$21:$S$35,1)):
INDEX('DS2025'!$S$21:$S$35,MATCH(W32,'DS2025'!$S$21:$S$35,1)+1)),
IF($X$4=Database!$A$18,
_xlfn.FORECAST.LINEAR(
W32,
INDEX('DS2025'!$W$21:$W$35,MATCH(W32,'DS2025'!$V$21:$V$35,1)):
INDEX('DS2025'!$W$21:$W$35,MATCH(W32,'DS2025'!$V$21:$V$35,1)+1),
INDEX('DS2025'!$V$21:$V$35,MATCH(W32,'DS2025'!$V$21:$V$35,1)):
INDEX('DS2025'!$V$21:$V$35,MATCH(W32,'DS2025'!$V$21:$V$35,1)+1)),
IF($X$4=Database!$A$19,
_xlfn.FORECAST.LINEAR(
W32,
INDEX('DS2025'!$Z$21:$Z$35,MATCH(W32,'DS2025'!$Y$21:$Y$35,1)):
INDEX('DS2025'!$Z$21:$Z$35,MATCH(W32,'DS2025'!$Y$21:$Y$35,1)+1),
INDEX('DS2025'!$Y$21:$Y$35,MATCH(W32,'DS2025'!$Y$21:$Y$35,1)):
INDEX('DS2025'!$Y$21:$Y$35,MATCH(W32,'DS2025'!$Y$21:$Y$35,1)+1)),
IF($X$4=Database!$A$20,
_xlfn.FORECAST.LINEAR(
W32,
INDEX('DS2025'!$AC$21:$AC$35,MATCH(W32,'DS2025'!$AB$21:$AB$35,1)):
INDEX('DS2025'!$AC$21:$AC$35,MATCH(W32,'DS2025'!$AB$21:$AB$35,1)+1),
INDEX('DS2025'!$AB$21:$AB$35,MATCH(W32,'DS2025'!$AB$21:$AB$35,1)):
INDEX('DS2025'!$AB$21:$AB$35,MATCH(W32,'DS2025'!$AB$21:$AB$35,1)+1))
)))))))))))))))))))</f>
        <v>-0.36113281343731252</v>
      </c>
      <c r="Y32" s="370">
        <f t="shared" si="7"/>
        <v>117.77586718656269</v>
      </c>
      <c r="Z32" s="97">
        <f>'Data 110 C'!J33</f>
        <v>119.982</v>
      </c>
      <c r="AA32" s="98">
        <f>IF($AA$4=Database!$A$2,
_xlfn.FORECAST.LINEAR(Z32,
INDEX('DS2025'!$B$5:$B$15,MATCH(Z32,'DS2025'!$A$5:$A$15,1)):
INDEX('DS2025'!$B$5:$B$15,MATCH(Z32,'DS2025'!$A$5:$A$15,1)+1),
INDEX('DS2025'!$A$5:$A$15,MATCH(Z32,'DS2025'!$A$5:$A$15,1)):
INDEX('DS2025'!$A$5:$A$15,MATCH(Z32,'DS2025'!$A$5:$A$15,1)+1)),
IF($AA$4=Database!$A$3,
_xlfn.FORECAST.LINEAR(Z32,
INDEX('DS2025'!$E$5:$E$15,MATCH(Z32,'DS2025'!$D$5:$D$15,1)):
INDEX('DS2025'!$E$5:$E$15,MATCH(Z32,'DS2025'!$D$5:$D$15,1)+1),
INDEX('DS2025'!$D$5:$D$15,MATCH(Z32,'DS2025'!$D$5:$D$15,1)):
INDEX('DS2025'!$D$5:$D$15,MATCH(Z32,'DS2025'!$D$5:$D$15,1)+1)),
IF($AA$4=Database!$A$4,
_xlfn.FORECAST.LINEAR(Z32,
INDEX('DS2025'!$H$5:$H$15,MATCH(Z32,'DS2025'!$G$5:$G$15,1)):
INDEX('DS2025'!$H$5:$H$15,MATCH(Z32,'DS2025'!$G$5:$G$15,1)+1),
INDEX('DS2025'!$G$5:$G$15,MATCH(Z32,'DS2025'!$G$5:$G$15,1)):
INDEX('DS2025'!$G$5:$G$15,MATCH(Z32,'DS2025'!$G$5:$G$15,1)+1)),
IF($AA$4=Database!$A$5,
_xlfn.FORECAST.LINEAR(Z32,
INDEX('DS2025'!$K$5:$K$15,MATCH(Z32,'DS2025'!$J$5:$J$15,1)):
INDEX('DS2025'!$K$5:$K$15,MATCH(Z32,'DS2025'!$J$5:$J$15,1)+1),
INDEX('DS2025'!$J$5:$J$15,MATCH(Z32,'DS2025'!$J$5:$J$15,1)):
INDEX('DS2025'!$J$5:$J$15,MATCH(Z32,'DS2025'!$J$5:$J$15,1)+1)),
IF($AA$4=Database!$A$6,
_xlfn.FORECAST.LINEAR(Z32,
INDEX('DS2025'!$N$5:$N$15,MATCH(Z32,'DS2025'!$M$5:$M$15,1)):
INDEX('DS2025'!$N$5:$N$15,MATCH(Z32,'DS2025'!$M$5:$M$15,1)+1),
INDEX('DS2025'!$M$5:$M$15,MATCH(Z32,'DS2025'!$M$5:$M$15,1)):
INDEX('DS2025'!$M$5:$M$15,MATCH(Z32,'DS2025'!$M$5:$M$15,1)+1)),
IF($AA$4=Database!$A$7,
_xlfn.FORECAST.LINEAR(Z32,
INDEX('DS2025'!$Q$5:$Q$15,MATCH(Z32,'DS2025'!$P$5:$P$15,1)):
INDEX('DS2025'!$Q$5:$Q$15,MATCH(Z32,'DS2025'!$P$5:$P$15,1)+1),
INDEX('DS2025'!$P$5:$P$15,MATCH(Z32,'DS2025'!$P$5:$P$15,1)):
INDEX('DS2025'!$P$5:$P$15,MATCH(Z32,'DS2025'!$P$5:$P$15,1)+1)),
IF($AA$4=Database!$A$8,
_xlfn.FORECAST.LINEAR(Z32,
INDEX('DS2025'!$T$5:$T$15,MATCH(Z32,'DS2025'!$S$5:$S$15,1)):
INDEX('DS2025'!$T$5:$T$15,MATCH(Z32,'DS2025'!$S$5:$S$15,1)+1),
INDEX('DS2025'!$S$5:$S$15,MATCH(Z32,'DS2025'!$S$5:$S$15,1)):
INDEX('DS2025'!$S$5:$S$15,MATCH(Z32,'DS2025'!$S$5:$S$15,1)+1)),
IF($AA$4=Database!$A$9,
_xlfn.FORECAST.LINEAR(Z32,
INDEX('DS2025'!$W$5:$W$15,MATCH(Z32,'DS2025'!$V$5:$V$15,1)):
INDEX('DS2025'!$W$5:$W$15,MATCH(Z32,'DS2025'!$V$5:$V$15,1)+1),
INDEX('DS2025'!$V$5:$V$15,MATCH(Z32,'DS2025'!$V$5:$V$15,1)):
INDEX('DS2025'!$V$5:$V$15,MATCH(Z32,'DS2025'!$V$5:$V$15,1)+1)),
IF($AA$4=Database!$A$10,
_xlfn.FORECAST.LINEAR(Z32,
INDEX('DS2025'!$Z$5:$Z$15,MATCH(Z32,'DS2025'!$Y$5:$Y$15,1)):
INDEX('DS2025'!$Z$5:$Z$15,MATCH(Z32,'DS2025'!$Y$5:$Y$15,1)+1),
INDEX('DS2025'!$Y$5:$Y$15,MATCH(Z32,'DS2025'!$Y$5:$Y$15,1)):
INDEX('DS2025'!$Y$5:$Y$15,MATCH(Z32,'DS2025'!$Y$5:$Y$15,1)+1)),
IF($AA$4=Database!$A$11,
_xlfn.FORECAST.LINEAR(
Z32,
INDEX('DS2025'!$B$21:$B$35,MATCH(Z32,'DS2025'!$A$21:$A$35,1)):
INDEX('DS2025'!$B$21:$B$35,MATCH(Z32,'DS2025'!$A$21:$A$35,1)+1),
INDEX('DS2025'!$A$21:$A$35,MATCH(Z32,'DS2025'!$A$21:$A$35,1)):
INDEX('DS2025'!$A$21:$A$35,MATCH(Z32,'DS2025'!$A$21:$A$35,1)+1)),
IF($AA$4=Database!$A$12,
_xlfn.FORECAST.LINEAR(
Z32,
INDEX('DS2025'!$E$21:$E$35,MATCH(Z32,'DS2025'!$D$21:$D$35,1)):
INDEX('DS2025'!$E$21:$E$35,MATCH(Z32,'DS2025'!$D$21:$D$35,1)+1),
INDEX('DS2025'!$D$21:$D$35,MATCH(Z32,'DS2025'!$D$21:$D$35,1)):
INDEX('DS2025'!$D$21:$D$35,MATCH(Z32,'DS2025'!$D$21:$D$35,1)+1)),
IF($AA$4=Database!$A$13,
_xlfn.FORECAST.LINEAR(
Z32,
INDEX('DS2025'!$H$21:$H$35,MATCH(Z32,'DS2025'!$G$21:$G$35,1)):
INDEX('DS2025'!$H$21:$H$35,MATCH(Z32,'DS2025'!$G$21:$G$35,1)+1),
INDEX('DS2025'!$G$21:$G$35,MATCH(Z32,'DS2025'!$G$21:$G$35,1)):
INDEX('DS2025'!$G$21:$G$35,MATCH(Z32,'DS2025'!$G$21:$G$35,1)+1)),
IF($AA$4=Database!$A$14,
_xlfn.FORECAST.LINEAR(
Z32,
INDEX('DS2025'!$K$21:$K$35,MATCH(Z32,'DS2025'!$J$21:$J$35,1)):
INDEX('DS2025'!$K$21:$K$35,MATCH(Z32,'DS2025'!$J$21:$J$35,1)+1),
INDEX('DS2025'!$J$21:$J$35,MATCH(Z32,'DS2025'!$J$21:$J$35,1)):
INDEX('DS2025'!$J$21:$J$35,MATCH(Z32,'DS2025'!$J$21:$J$35,1)+1)),
IF($AA$4=Database!$A$15,
_xlfn.FORECAST.LINEAR(
Z32,
INDEX('DS2025'!$N$21:$N$35,MATCH(Z32,'DS2025'!$M$21:$M$35,1)):
INDEX('DS2025'!$N$21:$N$35,MATCH(Z32,'DS2025'!$M$21:$M$35,1)+1),
INDEX('DS2025'!$M$21:$M$35,MATCH(Z32,'DS2025'!$M$21:$M$35,1)):
INDEX('DS2025'!$M$21:$M$35,MATCH(Z32,'DS2025'!$M$21:$M$35,1)+1)),
IF($AA$4=Database!$A$16,
_xlfn.FORECAST.LINEAR(
Z32,
INDEX('DS2025'!$Q$21:$Q$35,MATCH(Z32,'DS2025'!$P$21:$P$35,1)):
INDEX('DS2025'!$Q$21:$Q$35,MATCH(Z32,'DS2025'!$P$21:$P$35,1)+1),
INDEX('DS2025'!$P$21:$P$35,MATCH(Z32,'DS2025'!$P$21:$P$35,1)):
INDEX('DS2025'!$P$21:$P$35,MATCH(Z32,'DS2025'!$P$21:$P$35,1)+1)),
IF($AA$4=Database!$A$17,
_xlfn.FORECAST.LINEAR(
Z32,
INDEX('DS2025'!$T$21:$T$35,MATCH(Z32,'DS2025'!$S$21:$S$35,1)):
INDEX('DS2025'!$T$21:$T$35,MATCH(Z32,'DS2025'!$S$21:$S$35,1)+1),
INDEX('DS2025'!$S$21:$S$35,MATCH(Z32,'DS2025'!$S$21:$S$35,1)):
INDEX('DS2025'!$S$21:$S$35,MATCH(Z32,'DS2025'!$S$21:$S$35,1)+1)),
IF($AA$4=Database!$A$18,
_xlfn.FORECAST.LINEAR(
Z32,
INDEX('DS2025'!$W$21:$W$35,MATCH(Z32,'DS2025'!$V$21:$V$35,1)):
INDEX('DS2025'!$W$21:$W$35,MATCH(Z32,'DS2025'!$V$21:$V$35,1)+1),
INDEX('DS2025'!$V$21:$V$35,MATCH(Z32,'DS2025'!$V$21:$V$35,1)):
INDEX('DS2025'!$V$21:$V$35,MATCH(Z32,'DS2025'!$V$21:$V$35,1)+1)),
IF($AA$4=Database!$A$19,
_xlfn.FORECAST.LINEAR(
Z32,
INDEX('DS2025'!$Z$21:$Z$35,MATCH(Z32,'DS2025'!$Y$21:$Y$35,1)):
INDEX('DS2025'!$Z$21:$Z$35,MATCH(Z32,'DS2025'!$Y$21:$Y$35,1)+1),
INDEX('DS2025'!$Y$21:$Y$35,MATCH(Z32,'DS2025'!$Y$21:$Y$35,1)):
INDEX('DS2025'!$Y$21:$Y$35,MATCH(Z32,'DS2025'!$Y$21:$Y$35,1)+1)),
IF($AA$4=Database!$A$20,
_xlfn.FORECAST.LINEAR(
Z32,
INDEX('DS2025'!$AC$21:$AC$35,MATCH(Z32,'DS2025'!$AB$21:$AB$35,1)):
INDEX('DS2025'!$AC$21:$AC$35,MATCH(Z32,'DS2025'!$AB$21:$AB$35,1)+1),
INDEX('DS2025'!$AB$21:$AB$35,MATCH(Z32,'DS2025'!$AB$21:$AB$35,1)):
INDEX('DS2025'!$AB$21:$AB$35,MATCH(Z32,'DS2025'!$AB$21:$AB$35,1)+1))
)))))))))))))))))))</f>
        <v>-0.36135416916616675</v>
      </c>
      <c r="AB32" s="97">
        <f t="shared" si="8"/>
        <v>119.62064583083384</v>
      </c>
      <c r="AC32" s="318">
        <f>'Data 110 C'!K33</f>
        <v>118.5</v>
      </c>
      <c r="AD32" s="42"/>
      <c r="AE32" s="42"/>
      <c r="AF32" s="42"/>
    </row>
    <row r="33" spans="1:61" ht="15" customHeight="1">
      <c r="A33" s="316">
        <v>27</v>
      </c>
      <c r="B33" s="316">
        <f>'Data 110 C'!B34</f>
        <v>120.048</v>
      </c>
      <c r="C33" s="98">
        <f>IF($C$4=Database!$A$2,
_xlfn.FORECAST.LINEAR(B33,
INDEX('DS2025'!$B$5:$B$15,MATCH(B33,'DS2025'!$A$5:$A$15,1)):
INDEX('DS2025'!$B$5:$B$15,MATCH(B33,'DS2025'!$A$5:$A$15,1)+1),
INDEX('DS2025'!$A$5:$A$15,MATCH(B33,'DS2025'!$A$5:$A$15,1)):
INDEX('DS2025'!$A$5:$A$15,MATCH(B33,'DS2025'!$A$5:$A$15,1)+1)),
IF($C$4=Database!$A$3,
_xlfn.FORECAST.LINEAR(B33,
INDEX('DS2025'!$E$5:$E$15,MATCH(B33,'DS2025'!$D$5:$D$15,1)):
INDEX('DS2025'!$E$5:$E$15,MATCH(B33,'DS2025'!$D$5:$D$15,1)+1),
INDEX('DS2025'!$D$5:$D$15,MATCH(B33,'DS2025'!$D$5:$D$15,1)):
INDEX('DS2025'!$D$5:$D$15,MATCH(B33,'DS2025'!$D$5:$D$15,1)+1)),
IF($C$4=Database!$A$4,
_xlfn.FORECAST.LINEAR(B33,
INDEX('DS2025'!$H$5:$H$15,MATCH(B33,'DS2025'!$G$5:$G$15,1)):
INDEX('DS2025'!$H$5:$H$15,MATCH(B33,'DS2025'!$G$5:$G$15,1)+1),
INDEX('DS2025'!$G$5:$G$15,MATCH(B33,'DS2025'!$G$5:$G$15,1)):
INDEX('DS2025'!$G$5:$G$15,MATCH(B33,'DS2025'!$G$5:$G$15,1)+1)),
IF($C$4=Database!$A$5,
_xlfn.FORECAST.LINEAR(B33,
INDEX('DS2025'!$K$5:$K$15,MATCH(B33,'DS2025'!$J$5:$J$15,1)):
INDEX('DS2025'!$K$5:$K$15,MATCH(B33,'DS2025'!$J$5:$J$15,1)+1),
INDEX('DS2025'!$J$5:$J$15,MATCH(B33,'DS2025'!$J$5:$J$15,1)):
INDEX('DS2025'!$J$5:$J$15,MATCH(B33,'DS2025'!$J$5:$J$15,1)+1)),
IF($C$4=Database!$A$6,
_xlfn.FORECAST.LINEAR(B33,
INDEX('DS2025'!$N$5:$N$15,MATCH(B33,'DS2025'!$M$5:$M$15,1)):
INDEX('DS2025'!$N$5:$N$15,MATCH(B33,'DS2025'!$M$5:$M$15,1)+1),
INDEX('DS2025'!$M$5:$M$15,MATCH(B33,'DS2025'!$M$5:$M$15,1)):
INDEX('DS2025'!$M$5:$M$15,MATCH(B33,'DS2025'!$M$5:$M$15,1)+1)),
IF($C$4=Database!$A$7,
_xlfn.FORECAST.LINEAR(B33,
INDEX('DS2025'!$Q$5:$Q$15,MATCH(B33,'DS2025'!$P$5:$P$15,1)):
INDEX('DS2025'!$Q$5:$Q$15,MATCH(B33,'DS2025'!$P$5:$P$15,1)+1),
INDEX('DS2025'!$P$5:$P$15,MATCH(B33,'DS2025'!$P$5:$P$15,1)):
INDEX('DS2025'!$P$5:$P$15,MATCH(B33,'DS2025'!$P$5:$P$15,1)+1)),
IF($C$4=Database!$A$8,
_xlfn.FORECAST.LINEAR(B33,
INDEX('DS2025'!$T$5:$T$15,MATCH(B33,'DS2025'!$S$5:$S$15,1)):
INDEX('DS2025'!$T$5:$T$15,MATCH(B33,'DS2025'!$S$5:$S$15,1)+1),
INDEX('DS2025'!$S$5:$S$15,MATCH(B33,'DS2025'!$S$5:$S$15,1)):
INDEX('DS2025'!$S$5:$S$15,MATCH(B33,'DS2025'!$S$5:$S$15,1)+1)),
IF($C$4=Database!$A$9,
_xlfn.FORECAST.LINEAR(B33,
INDEX('DS2025'!$W$5:$W$15,MATCH(B33,'DS2025'!$V$5:$V$15,1)):
INDEX('DS2025'!$W$5:$W$15,MATCH(B33,'DS2025'!$V$5:$V$15,1)+1),
INDEX('DS2025'!$V$5:$V$15,MATCH(B33,'DS2025'!$V$5:$V$15,1)):
INDEX('DS2025'!$V$5:$V$15,MATCH(B33,'DS2025'!$V$5:$V$15,1)+1)),
IF($C$4=Database!$A$10,
_xlfn.FORECAST.LINEAR(B33,
INDEX('DS2025'!$Z$5:$Z$15,MATCH(B33,'DS2025'!$Y$5:$Y$15,1)):
INDEX('DS2025'!$Z$5:$Z$15,MATCH(B33,'DS2025'!$Y$5:$Y$15,1)+1),
INDEX('DS2025'!$Y$5:$Y$15,MATCH(B33,'DS2025'!$Y$5:$Y$15,1)):
INDEX('DS2025'!$Y$5:$Y$15,MATCH(B33,'DS2025'!$Y$5:$Y$15,1)+1)),
IF($C$4=Database!$A$11,
_xlfn.FORECAST.LINEAR(
B33,
INDEX('DS2025'!$B$21:$B$35,MATCH(B33,'DS2025'!$A$21:$A$35,1)):
INDEX('DS2025'!$B$21:$B$35,MATCH(B33,'DS2025'!$A$21:$A$35,1)+1),
INDEX('DS2025'!$A$21:$A$35,MATCH(B33,'DS2025'!$A$21:$A$35,1)):
INDEX('DS2025'!$A$21:$A$35,MATCH(B33,'DS2025'!$A$21:$A$35,1)+1)),
IF($C$4=Database!$A$12,
_xlfn.FORECAST.LINEAR(
B33,
INDEX('DS2025'!$E$21:$E$35,MATCH(B33,'DS2025'!$D$21:$D$35,1)):
INDEX('DS2025'!$E$21:$E$35,MATCH(B33,'DS2025'!$D$21:$D$35,1)+1),
INDEX('DS2025'!$D$21:$D$35,MATCH(B33,'DS2025'!$D$21:$D$35,1)):
INDEX('DS2025'!$D$21:$D$35,MATCH(B33,'DS2025'!$D$21:$D$35,1)+1)),
IF($C$4=Database!$A$13,
_xlfn.FORECAST.LINEAR(
B33,
INDEX('DS2025'!$H$21:$H$35,MATCH(B33,'DS2025'!$G$21:$G$35,1)):
INDEX('DS2025'!$H$21:$H$35,MATCH(B33,'DS2025'!$G$21:$G$35,1)+1),
INDEX('DS2025'!$G$21:$G$35,MATCH(B33,'DS2025'!$G$21:$G$35,1)):
INDEX('DS2025'!$G$21:$G$35,MATCH(B33,'DS2025'!$G$21:$G$35,1)+1)),
IF($C$4=Database!$A$14,
_xlfn.FORECAST.LINEAR(
B33,
INDEX('DS2025'!$K$21:$K$35,MATCH(B33,'DS2025'!$J$21:$J$35,1)):
INDEX('DS2025'!$K$21:$K$35,MATCH(B33,'DS2025'!$J$21:$J$35,1)+1),
INDEX('DS2025'!$J$21:$J$35,MATCH(B33,'DS2025'!$J$21:$J$35,1)):
INDEX('DS2025'!$J$21:$J$35,MATCH(B33,'DS2025'!$J$21:$J$35,1)+1)),
IF($C$4=Database!$A$15,
_xlfn.FORECAST.LINEAR(
B33,
INDEX('DS2025'!$N$21:$N$35,MATCH(B33,'DS2025'!$M$21:$M$35,1)):
INDEX('DS2025'!$N$21:$N$35,MATCH(B33,'DS2025'!$M$21:$M$35,1)+1),
INDEX('DS2025'!$M$21:$M$35,MATCH(B33,'DS2025'!$M$21:$M$35,1)):
INDEX('DS2025'!$M$21:$M$35,MATCH(B33,'DS2025'!$M$21:$M$35,1)+1)),
IF($C$4=Database!$A$16,
_xlfn.FORECAST.LINEAR(
B33,
INDEX('DS2025'!$Q$21:$Q$35,MATCH(B33,'DS2025'!$P$21:$P$35,1)):
INDEX('DS2025'!$Q$21:$Q$35,MATCH(B33,'DS2025'!$P$21:$P$35,1)+1),
INDEX('DS2025'!$P$21:$P$35,MATCH(B33,'DS2025'!$P$21:$P$35,1)):
INDEX('DS2025'!$P$21:$P$35,MATCH(B33,'DS2025'!$P$21:$P$35,1)+1)),
IF($C$4=Database!$A$17,
_xlfn.FORECAST.LINEAR(
B33,
INDEX('DS2025'!$T$21:$T$35,MATCH(B33,'DS2025'!$S$21:$S$35,1)):
INDEX('DS2025'!$T$21:$T$35,MATCH(B33,'DS2025'!$S$21:$S$35,1)+1),
INDEX('DS2025'!$S$21:$S$35,MATCH(B33,'DS2025'!$S$21:$S$35,1)):
INDEX('DS2025'!$S$21:$S$35,MATCH(B33,'DS2025'!$S$21:$S$35,1)+1)),
IF($C$4=Database!$A$18,
_xlfn.FORECAST.LINEAR(
B33,
INDEX('DS2025'!$W$21:$W$35,MATCH(B33,'DS2025'!$V$21:$V$35,1)):
INDEX('DS2025'!$W$21:$W$35,MATCH(B33,'DS2025'!$V$21:$V$35,1)+1),
INDEX('DS2025'!$V$21:$V$35,MATCH(B33,'DS2025'!$V$21:$V$35,1)):
INDEX('DS2025'!$V$21:$V$35,MATCH(B33,'DS2025'!$V$21:$V$35,1)+1)),
IF($C$4=Database!$A$19,
_xlfn.FORECAST.LINEAR(
B33,
INDEX('DS2025'!$Z$21:$Z$35,MATCH(B33,'DS2025'!$Y$21:$Y$35,1)):
INDEX('DS2025'!$Z$21:$Z$35,MATCH(B33,'DS2025'!$Y$21:$Y$35,1)+1),
INDEX('DS2025'!$Y$21:$Y$35,MATCH(B33,'DS2025'!$Y$21:$Y$35,1)):
INDEX('DS2025'!$Y$21:$Y$35,MATCH(B33,'DS2025'!$Y$21:$Y$35,1)+1)),
IF($C$4=Database!$A$20,
_xlfn.FORECAST.LINEAR(
B33,
INDEX('DS2025'!$AC$21:$AC$35,MATCH(B33,'DS2025'!$AB$21:$AB$35,1)):
INDEX('DS2025'!$AC$21:$AC$35,MATCH(B33,'DS2025'!$AB$21:$AB$35,1)+1),
INDEX('DS2025'!$AB$21:$AB$35,MATCH(B33,'DS2025'!$AB$21:$AB$35,1)):
INDEX('DS2025'!$AB$21:$AB$35,MATCH(B33,'DS2025'!$AB$21:$AB$35,1)+1))
)))))))))))))))))))</f>
        <v>-0.36136208758248345</v>
      </c>
      <c r="D33" s="98">
        <f t="shared" si="0"/>
        <v>119.68663791241752</v>
      </c>
      <c r="E33" s="98">
        <f>'Data 110 C'!C34</f>
        <v>121.23399999999999</v>
      </c>
      <c r="F33" s="98">
        <f>IF($F$4=Database!$A$2,
_xlfn.FORECAST.LINEAR(E33,
INDEX('DS2025'!$B$5:$B$15,MATCH(E33,'DS2025'!$A$5:$A$15,1)):
INDEX('DS2025'!$B$5:$B$15,MATCH(E33,'DS2025'!$A$5:$A$15,1)+1),
INDEX('DS2025'!$A$5:$A$15,MATCH(E33,'DS2025'!$A$5:$A$15,1)):
INDEX('DS2025'!$A$5:$A$15,MATCH(E33,'DS2025'!$A$5:$A$15,1)+1)),
IF($F$4=Database!$A$3,
_xlfn.FORECAST.LINEAR(E33,
INDEX('DS2025'!$E$5:$E$15,MATCH(E33,'DS2025'!$D$5:$D$15,1)):
INDEX('DS2025'!$E$5:$E$15,MATCH(E33,'DS2025'!$D$5:$D$15,1)+1),
INDEX('DS2025'!$D$5:$D$15,MATCH(E33,'DS2025'!$D$5:$D$15,1)):
INDEX('DS2025'!$D$5:$D$15,MATCH(E33,'DS2025'!$D$5:$D$15,1)+1)),
IF($F$4=Database!$A$4,
_xlfn.FORECAST.LINEAR(E33,
INDEX('DS2025'!$H$5:$H$15,MATCH(E33,'DS2025'!$G$5:$G$15,1)):
INDEX('DS2025'!$H$5:$H$15,MATCH(E33,'DS2025'!$G$5:$G$15,1)+1),
INDEX('DS2025'!$G$5:$G$15,MATCH(E33,'DS2025'!$G$5:$G$15,1)):
INDEX('DS2025'!$G$5:$G$15,MATCH(E33,'DS2025'!$G$5:$G$15,1)+1)),
IF($F$4=Database!$A$5,
_xlfn.FORECAST.LINEAR(E33,
INDEX('DS2025'!$K$5:$K$15,MATCH(E33,'DS2025'!$J$5:$J$15,1)):
INDEX('DS2025'!$K$5:$K$15,MATCH(E33,'DS2025'!$J$5:$J$15,1)+1),
INDEX('DS2025'!$J$5:$J$15,MATCH(E33,'DS2025'!$J$5:$J$15,1)):
INDEX('DS2025'!$J$5:$J$15,MATCH(E33,'DS2025'!$J$5:$J$15,1)+1)),
IF($F$4=Database!$A$6,
_xlfn.FORECAST.LINEAR(E33,
INDEX('DS2025'!$N$5:$N$15,MATCH(E33,'DS2025'!$M$5:$M$15,1)):
INDEX('DS2025'!$N$5:$N$15,MATCH(E33,'DS2025'!$M$5:$M$15,1)+1),
INDEX('DS2025'!$M$5:$M$15,MATCH(E33,'DS2025'!$M$5:$M$15,1)):
INDEX('DS2025'!$M$5:$M$15,MATCH(E33,'DS2025'!$M$5:$M$15,1)+1)),
IF($F$4=Database!$A$7,
_xlfn.FORECAST.LINEAR(E33,
INDEX('DS2025'!$Q$5:$Q$15,MATCH(E33,'DS2025'!$P$5:$P$15,1)):
INDEX('DS2025'!$Q$5:$Q$15,MATCH(E33,'DS2025'!$P$5:$P$15,1)+1),
INDEX('DS2025'!$P$5:$P$15,MATCH(E33,'DS2025'!$P$5:$P$15,1)):
INDEX('DS2025'!$P$5:$P$15,MATCH(E33,'DS2025'!$P$5:$P$15,1)+1)),
IF($F$4=Database!$A$8,
_xlfn.FORECAST.LINEAR(E33,
INDEX('DS2025'!$T$5:$T$15,MATCH(E33,'DS2025'!$S$5:$S$15,1)):
INDEX('DS2025'!$T$5:$T$15,MATCH(E33,'DS2025'!$S$5:$S$15,1)+1),
INDEX('DS2025'!$S$5:$S$15,MATCH(E33,'DS2025'!$S$5:$S$15,1)):
INDEX('DS2025'!$S$5:$S$15,MATCH(E33,'DS2025'!$S$5:$S$15,1)+1)),
IF($F$4=Database!$A$9,
_xlfn.FORECAST.LINEAR(E33,
INDEX('DS2025'!$W$5:$W$15,MATCH(E33,'DS2025'!$V$5:$V$15,1)):
INDEX('DS2025'!$W$5:$W$15,MATCH(E33,'DS2025'!$V$5:$V$15,1)+1),
INDEX('DS2025'!$V$5:$V$15,MATCH(E33,'DS2025'!$V$5:$V$15,1)):
INDEX('DS2025'!$V$5:$V$15,MATCH(E33,'DS2025'!$V$5:$V$15,1)+1)),
IF($F$4=Database!$A$10,
_xlfn.FORECAST.LINEAR(E33,
INDEX('DS2025'!$Z$5:$Z$15,MATCH(E33,'DS2025'!$Y$5:$Y$15,1)):
INDEX('DS2025'!$Z$5:$Z$15,MATCH(E33,'DS2025'!$Y$5:$Y$15,1)+1),
INDEX('DS2025'!$Y$5:$Y$15,MATCH(E33,'DS2025'!$Y$5:$Y$15,1)):
INDEX('DS2025'!$Y$5:$Y$15,MATCH(E33,'DS2025'!$Y$5:$Y$15,1)+1)),
IF($F$4=Database!$A$11,
_xlfn.FORECAST.LINEAR(
E33,
INDEX('DS2025'!$B$21:$B$35,MATCH(E33,'DS2025'!$A$21:$A$35,1)):
INDEX('DS2025'!$B$21:$B$35,MATCH(E33,'DS2025'!$A$21:$A$35,1)+1),
INDEX('DS2025'!$A$21:$A$35,MATCH(E33,'DS2025'!$A$21:$A$35,1)):
INDEX('DS2025'!$A$21:$A$35,MATCH(E33,'DS2025'!$A$21:$A$35,1)+1)),
IF($F$4=Database!$A$12,
_xlfn.FORECAST.LINEAR(
E33,
INDEX('DS2025'!$E$21:$E$35,MATCH(E33,'DS2025'!$D$21:$D$35,1)):
INDEX('DS2025'!$E$21:$E$35,MATCH(E33,'DS2025'!$D$21:$D$35,1)+1),
INDEX('DS2025'!$D$21:$D$35,MATCH(E33,'DS2025'!$D$21:$D$35,1)):
INDEX('DS2025'!$D$21:$D$35,MATCH(E33,'DS2025'!$D$21:$D$35,1)+1)),
IF($F$4=Database!$A$13,
_xlfn.FORECAST.LINEAR(
E33,
INDEX('DS2025'!$H$21:$H$35,MATCH(E33,'DS2025'!$G$21:$G$35,1)):
INDEX('DS2025'!$H$21:$H$35,MATCH(E33,'DS2025'!$G$21:$G$35,1)+1),
INDEX('DS2025'!$G$21:$G$35,MATCH(E33,'DS2025'!$G$21:$G$35,1)):
INDEX('DS2025'!$G$21:$G$35,MATCH(E33,'DS2025'!$G$21:$G$35,1)+1)),
IF($F$4=Database!$A$14,
_xlfn.FORECAST.LINEAR(
E33,
INDEX('DS2025'!$K$21:$K$35,MATCH(E33,'DS2025'!$J$21:$J$35,1)):
INDEX('DS2025'!$K$21:$K$35,MATCH(E33,'DS2025'!$J$21:$J$35,1)+1),
INDEX('DS2025'!$J$21:$J$35,MATCH(E33,'DS2025'!$J$21:$J$35,1)):
INDEX('DS2025'!$J$21:$J$35,MATCH(E33,'DS2025'!$J$21:$J$35,1)+1)),
IF($F$4=Database!$A$15,
_xlfn.FORECAST.LINEAR(
E33,
INDEX('DS2025'!$N$21:$N$35,MATCH(E33,'DS2025'!$M$21:$M$35,1)):
INDEX('DS2025'!$N$21:$N$35,MATCH(E33,'DS2025'!$M$21:$M$35,1)+1),
INDEX('DS2025'!$M$21:$M$35,MATCH(E33,'DS2025'!$M$21:$M$35,1)):
INDEX('DS2025'!$M$21:$M$35,MATCH(E33,'DS2025'!$M$21:$M$35,1)+1)),
IF($F$4=Database!$A$16,
_xlfn.FORECAST.LINEAR(
E33,
INDEX('DS2025'!$Q$21:$Q$35,MATCH(E33,'DS2025'!$P$21:$P$35,1)):
INDEX('DS2025'!$Q$21:$Q$35,MATCH(E33,'DS2025'!$P$21:$P$35,1)+1),
INDEX('DS2025'!$P$21:$P$35,MATCH(E33,'DS2025'!$P$21:$P$35,1)):
INDEX('DS2025'!$P$21:$P$35,MATCH(E33,'DS2025'!$P$21:$P$35,1)+1)),
IF($F$4=Database!$A$17,
_xlfn.FORECAST.LINEAR(
E33,
INDEX('DS2025'!$T$21:$T$35,MATCH(E33,'DS2025'!$S$21:$S$35,1)):
INDEX('DS2025'!$T$21:$T$35,MATCH(E33,'DS2025'!$S$21:$S$35,1)+1),
INDEX('DS2025'!$S$21:$S$35,MATCH(E33,'DS2025'!$S$21:$S$35,1)):
INDEX('DS2025'!$S$21:$S$35,MATCH(E33,'DS2025'!$S$21:$S$35,1)+1)),
IF($F$4=Database!$A$18,
_xlfn.FORECAST.LINEAR(
E33,
INDEX('DS2025'!$W$21:$W$35,MATCH(E33,'DS2025'!$V$21:$V$35,1)):
INDEX('DS2025'!$W$21:$W$35,MATCH(E33,'DS2025'!$V$21:$V$35,1)+1),
INDEX('DS2025'!$V$21:$V$35,MATCH(E33,'DS2025'!$V$21:$V$35,1)):
INDEX('DS2025'!$V$21:$V$35,MATCH(E33,'DS2025'!$V$21:$V$35,1)+1)),
IF($F$4=Database!$A$19,
_xlfn.FORECAST.LINEAR(
E33,
INDEX('DS2025'!$Z$21:$Z$35,MATCH(E33,'DS2025'!$Y$21:$Y$35,1)):
INDEX('DS2025'!$Z$21:$Z$35,MATCH(E33,'DS2025'!$Y$21:$Y$35,1)+1),
INDEX('DS2025'!$Y$21:$Y$35,MATCH(E33,'DS2025'!$Y$21:$Y$35,1)):
INDEX('DS2025'!$Y$21:$Y$35,MATCH(E33,'DS2025'!$Y$21:$Y$35,1)+1)),
IF($F$4=Database!$A$20,
_xlfn.FORECAST.LINEAR(
E33,
INDEX('DS2025'!$AC$21:$AC$35,MATCH(E33,'DS2025'!$AB$21:$AB$35,1)):
INDEX('DS2025'!$AC$21:$AC$35,MATCH(E33,'DS2025'!$AB$21:$AB$35,1)+1),
INDEX('DS2025'!$AB$21:$AB$35,MATCH(E33,'DS2025'!$AB$21:$AB$35,1)):
INDEX('DS2025'!$AB$21:$AB$35,MATCH(E33,'DS2025'!$AB$21:$AB$35,1)+1))
)))))))))))))))))))</f>
        <v>-0.36150437912417516</v>
      </c>
      <c r="G33" s="98">
        <f t="shared" si="1"/>
        <v>120.87249562087582</v>
      </c>
      <c r="H33" s="98">
        <f>'Data 110 C'!D34</f>
        <v>119.755</v>
      </c>
      <c r="I33" s="98">
        <f>IF($I$4=Database!$A$2,
_xlfn.FORECAST.LINEAR(H33,
INDEX('DS2025'!$B$5:$B$15,MATCH(H33,'DS2025'!$A$5:$A$15,1)):
INDEX('DS2025'!$B$5:$B$15,MATCH(H33,'DS2025'!$A$5:$A$15,1)+1),
INDEX('DS2025'!$A$5:$A$15,MATCH(H33,'DS2025'!$A$5:$A$15,1)):
INDEX('DS2025'!$A$5:$A$15,MATCH(H33,'DS2025'!$A$5:$A$15,1)+1)),
IF($I$4=Database!$A$3,
_xlfn.FORECAST.LINEAR(H33,
INDEX('DS2025'!$E$5:$E$15,MATCH(H33,'DS2025'!$D$5:$D$15,1)):
INDEX('DS2025'!$E$5:$E$15,MATCH(H33,'DS2025'!$D$5:$D$15,1)+1),
INDEX('DS2025'!$D$5:$D$15,MATCH(H33,'DS2025'!$D$5:$D$15,1)):
INDEX('DS2025'!$D$5:$D$15,MATCH(H33,'DS2025'!$D$5:$D$15,1)+1)),
IF($I$4=Database!$A$4,
_xlfn.FORECAST.LINEAR(H33,
INDEX('DS2025'!$H$5:$H$15,MATCH(H33,'DS2025'!$G$5:$G$15,1)):
INDEX('DS2025'!$H$5:$H$15,MATCH(H33,'DS2025'!$G$5:$G$15,1)+1),
INDEX('DS2025'!$G$5:$G$15,MATCH(H33,'DS2025'!$G$5:$G$15,1)):
INDEX('DS2025'!$G$5:$G$15,MATCH(H33,'DS2025'!$G$5:$G$15,1)+1)),
IF($I$4=Database!$A$5,
_xlfn.FORECAST.LINEAR(H33,
INDEX('DS2025'!$K$5:$K$15,MATCH(H33,'DS2025'!$J$5:$J$15,1)):
INDEX('DS2025'!$K$5:$K$15,MATCH(H33,'DS2025'!$J$5:$J$15,1)+1),
INDEX('DS2025'!$J$5:$J$15,MATCH(H33,'DS2025'!$J$5:$J$15,1)):
INDEX('DS2025'!$J$5:$J$15,MATCH(H33,'DS2025'!$J$5:$J$15,1)+1)),
IF($I$4=Database!$A$6,
_xlfn.FORECAST.LINEAR(H33,
INDEX('DS2025'!$N$5:$N$15,MATCH(H33,'DS2025'!$M$5:$M$15,1)):
INDEX('DS2025'!$N$5:$N$15,MATCH(H33,'DS2025'!$M$5:$M$15,1)+1),
INDEX('DS2025'!$M$5:$M$15,MATCH(H33,'DS2025'!$M$5:$M$15,1)):
INDEX('DS2025'!$M$5:$M$15,MATCH(H33,'DS2025'!$M$5:$M$15,1)+1)),
IF($I$4=Database!$A$7,
_xlfn.FORECAST.LINEAR(H33,
INDEX('DS2025'!$Q$5:$Q$15,MATCH(H33,'DS2025'!$P$5:$P$15,1)):
INDEX('DS2025'!$Q$5:$Q$15,MATCH(H33,'DS2025'!$P$5:$P$15,1)+1),
INDEX('DS2025'!$P$5:$P$15,MATCH(H33,'DS2025'!$P$5:$P$15,1)):
INDEX('DS2025'!$P$5:$P$15,MATCH(H33,'DS2025'!$P$5:$P$15,1)+1)),
IF($I$4=Database!$A$8,
_xlfn.FORECAST.LINEAR(H33,
INDEX('DS2025'!$T$5:$T$15,MATCH(H33,'DS2025'!$S$5:$S$15,1)):
INDEX('DS2025'!$T$5:$T$15,MATCH(H33,'DS2025'!$S$5:$S$15,1)+1),
INDEX('DS2025'!$S$5:$S$15,MATCH(H33,'DS2025'!$S$5:$S$15,1)):
INDEX('DS2025'!$S$5:$S$15,MATCH(H33,'DS2025'!$S$5:$S$15,1)+1)),
IF($I$4=Database!$A$9,
_xlfn.FORECAST.LINEAR(H33,
INDEX('DS2025'!$W$5:$W$15,MATCH(H33,'DS2025'!$V$5:$V$15,1)):
INDEX('DS2025'!$W$5:$W$15,MATCH(H33,'DS2025'!$V$5:$V$15,1)+1),
INDEX('DS2025'!$V$5:$V$15,MATCH(H33,'DS2025'!$V$5:$V$15,1)):
INDEX('DS2025'!$V$5:$V$15,MATCH(H33,'DS2025'!$V$5:$V$15,1)+1)),
IF($I$4=Database!$A$10,
_xlfn.FORECAST.LINEAR(H33,
INDEX('DS2025'!$Z$5:$Z$15,MATCH(H33,'DS2025'!$Y$5:$Y$15,1)):
INDEX('DS2025'!$Z$5:$Z$15,MATCH(H33,'DS2025'!$Y$5:$Y$15,1)+1),
INDEX('DS2025'!$Y$5:$Y$15,MATCH(H33,'DS2025'!$Y$5:$Y$15,1)):
INDEX('DS2025'!$Y$5:$Y$15,MATCH(H33,'DS2025'!$Y$5:$Y$15,1)+1)),
IF($I$4=Database!$A$11,
_xlfn.FORECAST.LINEAR(
H33,
INDEX('DS2025'!$B$21:$B$35,MATCH(H33,'DS2025'!$A$21:$A$35,1)):
INDEX('DS2025'!$B$21:$B$35,MATCH(H33,'DS2025'!$A$21:$A$35,1)+1),
INDEX('DS2025'!$A$21:$A$35,MATCH(H33,'DS2025'!$A$21:$A$35,1)):
INDEX('DS2025'!$A$21:$A$35,MATCH(H33,'DS2025'!$A$21:$A$35,1)+1)),
IF($I$4=Database!$A$12,
_xlfn.FORECAST.LINEAR(
H33,
INDEX('DS2025'!$E$21:$E$35,MATCH(H33,'DS2025'!$D$21:$D$35,1)):
INDEX('DS2025'!$E$21:$E$35,MATCH(H33,'DS2025'!$D$21:$D$35,1)+1),
INDEX('DS2025'!$D$21:$D$35,MATCH(H33,'DS2025'!$D$21:$D$35,1)):
INDEX('DS2025'!$D$21:$D$35,MATCH(H33,'DS2025'!$D$21:$D$35,1)+1)),
IF($I$4=Database!$A$13,
_xlfn.FORECAST.LINEAR(
H33,
INDEX('DS2025'!$H$21:$H$35,MATCH(H33,'DS2025'!$G$21:$G$35,1)):
INDEX('DS2025'!$H$21:$H$35,MATCH(H33,'DS2025'!$G$21:$G$35,1)+1),
INDEX('DS2025'!$G$21:$G$35,MATCH(H33,'DS2025'!$G$21:$G$35,1)):
INDEX('DS2025'!$G$21:$G$35,MATCH(H33,'DS2025'!$G$21:$G$35,1)+1)),
IF($I$4=Database!$A$14,
_xlfn.FORECAST.LINEAR(
H33,
INDEX('DS2025'!$K$21:$K$35,MATCH(H33,'DS2025'!$J$21:$J$35,1)):
INDEX('DS2025'!$K$21:$K$35,MATCH(H33,'DS2025'!$J$21:$J$35,1)+1),
INDEX('DS2025'!$J$21:$J$35,MATCH(H33,'DS2025'!$J$21:$J$35,1)):
INDEX('DS2025'!$J$21:$J$35,MATCH(H33,'DS2025'!$J$21:$J$35,1)+1)),
IF($I$4=Database!$A$15,
_xlfn.FORECAST.LINEAR(
H33,
INDEX('DS2025'!$N$21:$N$35,MATCH(H33,'DS2025'!$M$21:$M$35,1)):
INDEX('DS2025'!$N$21:$N$35,MATCH(H33,'DS2025'!$M$21:$M$35,1)+1),
INDEX('DS2025'!$M$21:$M$35,MATCH(H33,'DS2025'!$M$21:$M$35,1)):
INDEX('DS2025'!$M$21:$M$35,MATCH(H33,'DS2025'!$M$21:$M$35,1)+1)),
IF($I$4=Database!$A$16,
_xlfn.FORECAST.LINEAR(
H33,
INDEX('DS2025'!$Q$21:$Q$35,MATCH(H33,'DS2025'!$P$21:$P$35,1)):
INDEX('DS2025'!$Q$21:$Q$35,MATCH(H33,'DS2025'!$P$21:$P$35,1)+1),
INDEX('DS2025'!$P$21:$P$35,MATCH(H33,'DS2025'!$P$21:$P$35,1)):
INDEX('DS2025'!$P$21:$P$35,MATCH(H33,'DS2025'!$P$21:$P$35,1)+1)),
IF($I$4=Database!$A$17,
_xlfn.FORECAST.LINEAR(
H33,
INDEX('DS2025'!$T$21:$T$35,MATCH(H33,'DS2025'!$S$21:$S$35,1)):
INDEX('DS2025'!$T$21:$T$35,MATCH(H33,'DS2025'!$S$21:$S$35,1)+1),
INDEX('DS2025'!$S$21:$S$35,MATCH(H33,'DS2025'!$S$21:$S$35,1)):
INDEX('DS2025'!$S$21:$S$35,MATCH(H33,'DS2025'!$S$21:$S$35,1)+1)),
IF($I$4=Database!$A$18,
_xlfn.FORECAST.LINEAR(
H33,
INDEX('DS2025'!$W$21:$W$35,MATCH(H33,'DS2025'!$V$21:$V$35,1)):
INDEX('DS2025'!$W$21:$W$35,MATCH(H33,'DS2025'!$V$21:$V$35,1)+1),
INDEX('DS2025'!$V$21:$V$35,MATCH(H33,'DS2025'!$V$21:$V$35,1)):
INDEX('DS2025'!$V$21:$V$35,MATCH(H33,'DS2025'!$V$21:$V$35,1)+1)),
IF($I$4=Database!$A$19,
_xlfn.FORECAST.LINEAR(
H33,
INDEX('DS2025'!$Z$21:$Z$35,MATCH(H33,'DS2025'!$Y$21:$Y$35,1)):
INDEX('DS2025'!$Z$21:$Z$35,MATCH(H33,'DS2025'!$Y$21:$Y$35,1)+1),
INDEX('DS2025'!$Y$21:$Y$35,MATCH(H33,'DS2025'!$Y$21:$Y$35,1)):
INDEX('DS2025'!$Y$21:$Y$35,MATCH(H33,'DS2025'!$Y$21:$Y$35,1)+1)),
IF($I$4=Database!$A$20,
_xlfn.FORECAST.LINEAR(
H33,
INDEX('DS2025'!$AC$21:$AC$35,MATCH(H33,'DS2025'!$AB$21:$AB$35,1)):
INDEX('DS2025'!$AC$21:$AC$35,MATCH(H33,'DS2025'!$AB$21:$AB$35,1)+1),
INDEX('DS2025'!$AB$21:$AB$35,MATCH(H33,'DS2025'!$AB$21:$AB$35,1)):
INDEX('DS2025'!$AB$21:$AB$35,MATCH(H33,'DS2025'!$AB$21:$AB$35,1)+1))
)))))))))))))))))))</f>
        <v>-0.26279143233217661</v>
      </c>
      <c r="J33" s="98">
        <f t="shared" si="2"/>
        <v>119.49220856766782</v>
      </c>
      <c r="K33" s="98">
        <f>'Data 110 C'!E34</f>
        <v>120.26900000000001</v>
      </c>
      <c r="L33" s="98">
        <f>IF($L$4=Database!$A$2,
_xlfn.FORECAST.LINEAR(K33,
INDEX('DS2025'!$B$5:$B$15,MATCH(K33,'DS2025'!$A$5:$A$15,1)):
INDEX('DS2025'!$B$5:$B$15,MATCH(K33,'DS2025'!$A$5:$A$15,1)+1),
INDEX('DS2025'!$A$5:$A$15,MATCH(K33,'DS2025'!$A$5:$A$15,1)):
INDEX('DS2025'!$A$5:$A$15,MATCH(K33,'DS2025'!$A$5:$A$15,1)+1)),
IF($L$4=Database!$A$3,
_xlfn.FORECAST.LINEAR(K33,
INDEX('DS2025'!$E$5:$E$15,MATCH(K33,'DS2025'!$D$5:$D$15,1)):
INDEX('DS2025'!$E$5:$E$15,MATCH(K33,'DS2025'!$D$5:$D$15,1)+1),
INDEX('DS2025'!$D$5:$D$15,MATCH(K33,'DS2025'!$D$5:$D$15,1)):
INDEX('DS2025'!$D$5:$D$15,MATCH(K33,'DS2025'!$D$5:$D$15,1)+1)),
IF($L$4=Database!$A$4,
_xlfn.FORECAST.LINEAR(K33,
INDEX('DS2025'!$H$5:$H$15,MATCH(K33,'DS2025'!$G$5:$G$15,1)):
INDEX('DS2025'!$H$5:$H$15,MATCH(K33,'DS2025'!$G$5:$G$15,1)+1),
INDEX('DS2025'!$G$5:$G$15,MATCH(K33,'DS2025'!$G$5:$G$15,1)):
INDEX('DS2025'!$G$5:$G$15,MATCH(K33,'DS2025'!$G$5:$G$15,1)+1)),
IF($L$4=Database!$A$5,
_xlfn.FORECAST.LINEAR(K33,
INDEX('DS2025'!$K$5:$K$15,MATCH(K33,'DS2025'!$J$5:$J$15,1)):
INDEX('DS2025'!$K$5:$K$15,MATCH(K33,'DS2025'!$J$5:$J$15,1)+1),
INDEX('DS2025'!$J$5:$J$15,MATCH(K33,'DS2025'!$J$5:$J$15,1)):
INDEX('DS2025'!$J$5:$J$15,MATCH(K33,'DS2025'!$J$5:$J$15,1)+1)),
IF($L$4=Database!$A$6,
_xlfn.FORECAST.LINEAR(K33,
INDEX('DS2025'!$N$5:$N$15,MATCH(K33,'DS2025'!$M$5:$M$15,1)):
INDEX('DS2025'!$N$5:$N$15,MATCH(K33,'DS2025'!$M$5:$M$15,1)+1),
INDEX('DS2025'!$M$5:$M$15,MATCH(K33,'DS2025'!$M$5:$M$15,1)):
INDEX('DS2025'!$M$5:$M$15,MATCH(K33,'DS2025'!$M$5:$M$15,1)+1)),
IF($L$4=Database!$A$7,
_xlfn.FORECAST.LINEAR(K33,
INDEX('DS2025'!$Q$5:$Q$15,MATCH(K33,'DS2025'!$P$5:$P$15,1)):
INDEX('DS2025'!$Q$5:$Q$15,MATCH(K33,'DS2025'!$P$5:$P$15,1)+1),
INDEX('DS2025'!$P$5:$P$15,MATCH(K33,'DS2025'!$P$5:$P$15,1)):
INDEX('DS2025'!$P$5:$P$15,MATCH(K33,'DS2025'!$P$5:$P$15,1)+1)),
IF($L$4=Database!$A$8,
_xlfn.FORECAST.LINEAR(K33,
INDEX('DS2025'!$T$5:$T$15,MATCH(K33,'DS2025'!$S$5:$S$15,1)):
INDEX('DS2025'!$T$5:$T$15,MATCH(K33,'DS2025'!$S$5:$S$15,1)+1),
INDEX('DS2025'!$S$5:$S$15,MATCH(K33,'DS2025'!$S$5:$S$15,1)):
INDEX('DS2025'!$S$5:$S$15,MATCH(K33,'DS2025'!$S$5:$S$15,1)+1)),
IF($L$4=Database!$A$9,
_xlfn.FORECAST.LINEAR(K33,
INDEX('DS2025'!$W$5:$W$15,MATCH(K33,'DS2025'!$V$5:$V$15,1)):
INDEX('DS2025'!$W$5:$W$15,MATCH(K33,'DS2025'!$V$5:$V$15,1)+1),
INDEX('DS2025'!$V$5:$V$15,MATCH(K33,'DS2025'!$V$5:$V$15,1)):
INDEX('DS2025'!$V$5:$V$15,MATCH(K33,'DS2025'!$V$5:$V$15,1)+1)),
IF($L$4=Database!$A$10,
_xlfn.FORECAST.LINEAR(K33,
INDEX('DS2025'!$Z$5:$Z$15,MATCH(K33,'DS2025'!$Y$5:$Y$15,1)):
INDEX('DS2025'!$Z$5:$Z$15,MATCH(K33,'DS2025'!$Y$5:$Y$15,1)+1),
INDEX('DS2025'!$Y$5:$Y$15,MATCH(K33,'DS2025'!$Y$5:$Y$15,1)):
INDEX('DS2025'!$Y$5:$Y$15,MATCH(K33,'DS2025'!$Y$5:$Y$15,1)+1)),
IF($L$4=Database!$A$11,
_xlfn.FORECAST.LINEAR(
K33,
INDEX('DS2025'!$B$21:$B$35,MATCH(K33,'DS2025'!$A$21:$A$35,1)):
INDEX('DS2025'!$B$21:$B$35,MATCH(K33,'DS2025'!$A$21:$A$35,1)+1),
INDEX('DS2025'!$A$21:$A$35,MATCH(K33,'DS2025'!$A$21:$A$35,1)):
INDEX('DS2025'!$A$21:$A$35,MATCH(K33,'DS2025'!$A$21:$A$35,1)+1)),
IF($L$4=Database!$A$12,
_xlfn.FORECAST.LINEAR(
K33,
INDEX('DS2025'!$E$21:$E$35,MATCH(K33,'DS2025'!$D$21:$D$35,1)):
INDEX('DS2025'!$E$21:$E$35,MATCH(K33,'DS2025'!$D$21:$D$35,1)+1),
INDEX('DS2025'!$D$21:$D$35,MATCH(K33,'DS2025'!$D$21:$D$35,1)):
INDEX('DS2025'!$D$21:$D$35,MATCH(K33,'DS2025'!$D$21:$D$35,1)+1)),
IF($L$4=Database!$A$13,
_xlfn.FORECAST.LINEAR(
K33,
INDEX('DS2025'!$H$21:$H$35,MATCH(K33,'DS2025'!$G$21:$G$35,1)):
INDEX('DS2025'!$H$21:$H$35,MATCH(K33,'DS2025'!$G$21:$G$35,1)+1),
INDEX('DS2025'!$G$21:$G$35,MATCH(K33,'DS2025'!$G$21:$G$35,1)):
INDEX('DS2025'!$G$21:$G$35,MATCH(K33,'DS2025'!$G$21:$G$35,1)+1)),
IF($L$4=Database!$A$14,
_xlfn.FORECAST.LINEAR(
K33,
INDEX('DS2025'!$K$21:$K$35,MATCH(K33,'DS2025'!$J$21:$J$35,1)):
INDEX('DS2025'!$K$21:$K$35,MATCH(K33,'DS2025'!$J$21:$J$35,1)+1),
INDEX('DS2025'!$J$21:$J$35,MATCH(K33,'DS2025'!$J$21:$J$35,1)):
INDEX('DS2025'!$J$21:$J$35,MATCH(K33,'DS2025'!$J$21:$J$35,1)+1)),
IF($L$4=Database!$A$15,
_xlfn.FORECAST.LINEAR(
K33,
INDEX('DS2025'!$N$21:$N$35,MATCH(K33,'DS2025'!$M$21:$M$35,1)):
INDEX('DS2025'!$N$21:$N$35,MATCH(K33,'DS2025'!$M$21:$M$35,1)+1),
INDEX('DS2025'!$M$21:$M$35,MATCH(K33,'DS2025'!$M$21:$M$35,1)):
INDEX('DS2025'!$M$21:$M$35,MATCH(K33,'DS2025'!$M$21:$M$35,1)+1)),
IF($L$4=Database!$A$16,
_xlfn.FORECAST.LINEAR(
K33,
INDEX('DS2025'!$Q$21:$Q$35,MATCH(K33,'DS2025'!$P$21:$P$35,1)):
INDEX('DS2025'!$Q$21:$Q$35,MATCH(K33,'DS2025'!$P$21:$P$35,1)+1),
INDEX('DS2025'!$P$21:$P$35,MATCH(K33,'DS2025'!$P$21:$P$35,1)):
INDEX('DS2025'!$P$21:$P$35,MATCH(K33,'DS2025'!$P$21:$P$35,1)+1)),
IF($L$4=Database!$A$17,
_xlfn.FORECAST.LINEAR(
K33,
INDEX('DS2025'!$T$21:$T$35,MATCH(K33,'DS2025'!$S$21:$S$35,1)):
INDEX('DS2025'!$T$21:$T$35,MATCH(K33,'DS2025'!$S$21:$S$35,1)+1),
INDEX('DS2025'!$S$21:$S$35,MATCH(K33,'DS2025'!$S$21:$S$35,1)):
INDEX('DS2025'!$S$21:$S$35,MATCH(K33,'DS2025'!$S$21:$S$35,1)+1)),
IF($L$4=Database!$A$18,
_xlfn.FORECAST.LINEAR(
K33,
INDEX('DS2025'!$W$21:$W$35,MATCH(K33,'DS2025'!$V$21:$V$35,1)):
INDEX('DS2025'!$W$21:$W$35,MATCH(K33,'DS2025'!$V$21:$V$35,1)+1),
INDEX('DS2025'!$V$21:$V$35,MATCH(K33,'DS2025'!$V$21:$V$35,1)):
INDEX('DS2025'!$V$21:$V$35,MATCH(K33,'DS2025'!$V$21:$V$35,1)+1)),
IF($L$4=Database!$A$19,
_xlfn.FORECAST.LINEAR(
K33,
INDEX('DS2025'!$Z$21:$Z$35,MATCH(K33,'DS2025'!$Y$21:$Y$35,1)):
INDEX('DS2025'!$Z$21:$Z$35,MATCH(K33,'DS2025'!$Y$21:$Y$35,1)+1),
INDEX('DS2025'!$Y$21:$Y$35,MATCH(K33,'DS2025'!$Y$21:$Y$35,1)):
INDEX('DS2025'!$Y$21:$Y$35,MATCH(K33,'DS2025'!$Y$21:$Y$35,1)+1)),
IF($L$4=Database!$A$20,
_xlfn.FORECAST.LINEAR(
K33,
INDEX('DS2025'!$AC$21:$AC$35,MATCH(K33,'DS2025'!$AB$21:$AB$35,1)):
INDEX('DS2025'!$AC$21:$AC$35,MATCH(K33,'DS2025'!$AB$21:$AB$35,1)+1),
INDEX('DS2025'!$AB$21:$AB$35,MATCH(K33,'DS2025'!$AB$21:$AB$35,1)):
INDEX('DS2025'!$AB$21:$AB$35,MATCH(K33,'DS2025'!$AB$21:$AB$35,1)+1))
)))))))))))))))))))</f>
        <v>-0.36138860227954406</v>
      </c>
      <c r="M33" s="98">
        <f t="shared" si="3"/>
        <v>119.90761139772046</v>
      </c>
      <c r="N33" s="369">
        <f>'Data 110 C'!F34</f>
        <v>118.158</v>
      </c>
      <c r="O33" s="98">
        <f>IF($O$4=Database!$A$2,
_xlfn.FORECAST.LINEAR(N33,
INDEX('DS2025'!$B$5:$B$15,MATCH(N33,'DS2025'!$A$5:$A$15,1)):
INDEX('DS2025'!$B$5:$B$15,MATCH(N33,'DS2025'!$A$5:$A$15,1)+1),
INDEX('DS2025'!$A$5:$A$15,MATCH(N33,'DS2025'!$A$5:$A$15,1)):
INDEX('DS2025'!$A$5:$A$15,MATCH(N33,'DS2025'!$A$5:$A$15,1)+1)),
IF($O$4=Database!$A$3,
_xlfn.FORECAST.LINEAR(N33,
INDEX('DS2025'!$E$5:$E$15,MATCH(N33,'DS2025'!$D$5:$D$15,1)):
INDEX('DS2025'!$E$5:$E$15,MATCH(N33,'DS2025'!$D$5:$D$15,1)+1),
INDEX('DS2025'!$D$5:$D$15,MATCH(N33,'DS2025'!$D$5:$D$15,1)):
INDEX('DS2025'!$D$5:$D$15,MATCH(N33,'DS2025'!$D$5:$D$15,1)+1)),
IF($O$4=Database!$A$4,
_xlfn.FORECAST.LINEAR(N33,
INDEX('DS2025'!$H$5:$H$15,MATCH(N33,'DS2025'!$G$5:$G$15,1)):
INDEX('DS2025'!$H$5:$H$15,MATCH(N33,'DS2025'!$G$5:$G$15,1)+1),
INDEX('DS2025'!$G$5:$G$15,MATCH(N33,'DS2025'!$G$5:$G$15,1)):
INDEX('DS2025'!$G$5:$G$15,MATCH(N33,'DS2025'!$G$5:$G$15,1)+1)),
IF($O$4=Database!$A$5,
_xlfn.FORECAST.LINEAR(N33,
INDEX('DS2025'!$K$5:$K$15,MATCH(N33,'DS2025'!$J$5:$J$15,1)):
INDEX('DS2025'!$K$5:$K$15,MATCH(N33,'DS2025'!$J$5:$J$15,1)+1),
INDEX('DS2025'!$J$5:$J$15,MATCH(N33,'DS2025'!$J$5:$J$15,1)):
INDEX('DS2025'!$J$5:$J$15,MATCH(N33,'DS2025'!$J$5:$J$15,1)+1)),
IF($O$4=Database!$A$6,
_xlfn.FORECAST.LINEAR(N33,
INDEX('DS2025'!$N$5:$N$15,MATCH(N33,'DS2025'!$M$5:$M$15,1)):
INDEX('DS2025'!$N$5:$N$15,MATCH(N33,'DS2025'!$M$5:$M$15,1)+1),
INDEX('DS2025'!$M$5:$M$15,MATCH(N33,'DS2025'!$M$5:$M$15,1)):
INDEX('DS2025'!$M$5:$M$15,MATCH(N33,'DS2025'!$M$5:$M$15,1)+1)),
IF($O$4=Database!$A$7,
_xlfn.FORECAST.LINEAR(N33,
INDEX('DS2025'!$Q$5:$Q$15,MATCH(N33,'DS2025'!$P$5:$P$15,1)):
INDEX('DS2025'!$Q$5:$Q$15,MATCH(N33,'DS2025'!$P$5:$P$15,1)+1),
INDEX('DS2025'!$P$5:$P$15,MATCH(N33,'DS2025'!$P$5:$P$15,1)):
INDEX('DS2025'!$P$5:$P$15,MATCH(N33,'DS2025'!$P$5:$P$15,1)+1)),
IF($O$4=Database!$A$8,
_xlfn.FORECAST.LINEAR(N33,
INDEX('DS2025'!$T$5:$T$15,MATCH(N33,'DS2025'!$S$5:$S$15,1)):
INDEX('DS2025'!$T$5:$T$15,MATCH(N33,'DS2025'!$S$5:$S$15,1)+1),
INDEX('DS2025'!$S$5:$S$15,MATCH(N33,'DS2025'!$S$5:$S$15,1)):
INDEX('DS2025'!$S$5:$S$15,MATCH(N33,'DS2025'!$S$5:$S$15,1)+1)),
IF($O$4=Database!$A$9,
_xlfn.FORECAST.LINEAR(N33,
INDEX('DS2025'!$W$5:$W$15,MATCH(N33,'DS2025'!$V$5:$V$15,1)):
INDEX('DS2025'!$W$5:$W$15,MATCH(N33,'DS2025'!$V$5:$V$15,1)+1),
INDEX('DS2025'!$V$5:$V$15,MATCH(N33,'DS2025'!$V$5:$V$15,1)):
INDEX('DS2025'!$V$5:$V$15,MATCH(N33,'DS2025'!$V$5:$V$15,1)+1)),
IF($O$4=Database!$A$10,
_xlfn.FORECAST.LINEAR(N33,
INDEX('DS2025'!$Z$5:$Z$15,MATCH(N33,'DS2025'!$Y$5:$Y$15,1)):
INDEX('DS2025'!$Z$5:$Z$15,MATCH(N33,'DS2025'!$Y$5:$Y$15,1)+1),
INDEX('DS2025'!$Y$5:$Y$15,MATCH(N33,'DS2025'!$Y$5:$Y$15,1)):
INDEX('DS2025'!$Y$5:$Y$15,MATCH(N33,'DS2025'!$Y$5:$Y$15,1)+1)),
IF($O$4=Database!$A$11,
_xlfn.FORECAST.LINEAR(
N33,
INDEX('DS2025'!$B$21:$B$35,MATCH(N33,'DS2025'!$A$21:$A$35,1)):
INDEX('DS2025'!$B$21:$B$35,MATCH(N33,'DS2025'!$A$21:$A$35,1)+1),
INDEX('DS2025'!$A$21:$A$35,MATCH(N33,'DS2025'!$A$21:$A$35,1)):
INDEX('DS2025'!$A$21:$A$35,MATCH(N33,'DS2025'!$A$21:$A$35,1)+1)),
IF($O$4=Database!$A$12,
_xlfn.FORECAST.LINEAR(
N33,
INDEX('DS2025'!$E$21:$E$35,MATCH(N33,'DS2025'!$D$21:$D$35,1)):
INDEX('DS2025'!$E$21:$E$35,MATCH(N33,'DS2025'!$D$21:$D$35,1)+1),
INDEX('DS2025'!$D$21:$D$35,MATCH(N33,'DS2025'!$D$21:$D$35,1)):
INDEX('DS2025'!$D$21:$D$35,MATCH(N33,'DS2025'!$D$21:$D$35,1)+1)),
IF($O$4=Database!$A$13,
_xlfn.FORECAST.LINEAR(
N33,
INDEX('DS2025'!$H$21:$H$35,MATCH(N33,'DS2025'!$G$21:$G$35,1)):
INDEX('DS2025'!$H$21:$H$35,MATCH(N33,'DS2025'!$G$21:$G$35,1)+1),
INDEX('DS2025'!$G$21:$G$35,MATCH(N33,'DS2025'!$G$21:$G$35,1)):
INDEX('DS2025'!$G$21:$G$35,MATCH(N33,'DS2025'!$G$21:$G$35,1)+1)),
IF($O$4=Database!$A$14,
_xlfn.FORECAST.LINEAR(
N33,
INDEX('DS2025'!$K$21:$K$35,MATCH(N33,'DS2025'!$J$21:$J$35,1)):
INDEX('DS2025'!$K$21:$K$35,MATCH(N33,'DS2025'!$J$21:$J$35,1)+1),
INDEX('DS2025'!$J$21:$J$35,MATCH(N33,'DS2025'!$J$21:$J$35,1)):
INDEX('DS2025'!$J$21:$J$35,MATCH(N33,'DS2025'!$J$21:$J$35,1)+1)),
IF($O$4=Database!$A$15,
_xlfn.FORECAST.LINEAR(
N33,
INDEX('DS2025'!$N$21:$N$35,MATCH(N33,'DS2025'!$M$21:$M$35,1)):
INDEX('DS2025'!$N$21:$N$35,MATCH(N33,'DS2025'!$M$21:$M$35,1)+1),
INDEX('DS2025'!$M$21:$M$35,MATCH(N33,'DS2025'!$M$21:$M$35,1)):
INDEX('DS2025'!$M$21:$M$35,MATCH(N33,'DS2025'!$M$21:$M$35,1)+1)),
IF($O$4=Database!$A$16,
_xlfn.FORECAST.LINEAR(
N33,
INDEX('DS2025'!$Q$21:$Q$35,MATCH(N33,'DS2025'!$P$21:$P$35,1)):
INDEX('DS2025'!$Q$21:$Q$35,MATCH(N33,'DS2025'!$P$21:$P$35,1)+1),
INDEX('DS2025'!$P$21:$P$35,MATCH(N33,'DS2025'!$P$21:$P$35,1)):
INDEX('DS2025'!$P$21:$P$35,MATCH(N33,'DS2025'!$P$21:$P$35,1)+1)),
IF($O$4=Database!$A$17,
_xlfn.FORECAST.LINEAR(
N33,
INDEX('DS2025'!$T$21:$T$35,MATCH(N33,'DS2025'!$S$21:$S$35,1)):
INDEX('DS2025'!$T$21:$T$35,MATCH(N33,'DS2025'!$S$21:$S$35,1)+1),
INDEX('DS2025'!$S$21:$S$35,MATCH(N33,'DS2025'!$S$21:$S$35,1)):
INDEX('DS2025'!$S$21:$S$35,MATCH(N33,'DS2025'!$S$21:$S$35,1)+1)),
IF($O$4=Database!$A$18,
_xlfn.FORECAST.LINEAR(
N33,
INDEX('DS2025'!$W$21:$W$35,MATCH(N33,'DS2025'!$V$21:$V$35,1)):
INDEX('DS2025'!$W$21:$W$35,MATCH(N33,'DS2025'!$V$21:$V$35,1)+1),
INDEX('DS2025'!$V$21:$V$35,MATCH(N33,'DS2025'!$V$21:$V$35,1)):
INDEX('DS2025'!$V$21:$V$35,MATCH(N33,'DS2025'!$V$21:$V$35,1)+1)),
IF($O$4=Database!$A$19,
_xlfn.FORECAST.LINEAR(
N33,
INDEX('DS2025'!$Z$21:$Z$35,MATCH(N33,'DS2025'!$Y$21:$Y$35,1)):
INDEX('DS2025'!$Z$21:$Z$35,MATCH(N33,'DS2025'!$Y$21:$Y$35,1)+1),
INDEX('DS2025'!$Y$21:$Y$35,MATCH(N33,'DS2025'!$Y$21:$Y$35,1)):
INDEX('DS2025'!$Y$21:$Y$35,MATCH(N33,'DS2025'!$Y$21:$Y$35,1)+1)),
IF($O$4=Database!$A$20,
_xlfn.FORECAST.LINEAR(
N33,
INDEX('DS2025'!$AC$21:$AC$35,MATCH(N33,'DS2025'!$AB$21:$AB$35,1)):
INDEX('DS2025'!$AC$21:$AC$35,MATCH(N33,'DS2025'!$AB$21:$AB$35,1)+1),
INDEX('DS2025'!$AB$21:$AB$35,MATCH(N33,'DS2025'!$AB$21:$AB$35,1)):
INDEX('DS2025'!$AB$21:$AB$35,MATCH(N33,'DS2025'!$AB$21:$AB$35,1)+1))
)))))))))))))))))))</f>
        <v>-0.36113533293341327</v>
      </c>
      <c r="P33" s="371">
        <f t="shared" si="4"/>
        <v>117.79686466706659</v>
      </c>
      <c r="Q33" s="369">
        <f>'Data 110 C'!G34</f>
        <v>119.872</v>
      </c>
      <c r="R33" s="98">
        <f>IF($R$4=Database!$A$2,
_xlfn.FORECAST.LINEAR(Q33,
INDEX('DS2025'!$B$5:$B$15,MATCH(Q33,'DS2025'!$A$5:$A$15,1)):
INDEX('DS2025'!$B$5:$B$15,MATCH(Q33,'DS2025'!$A$5:$A$15,1)+1),
INDEX('DS2025'!$A$5:$A$15,MATCH(Q33,'DS2025'!$A$5:$A$15,1)):
INDEX('DS2025'!$A$5:$A$15,MATCH(Q33,'DS2025'!$A$5:$A$15,1)+1)),
IF($R$4=Database!$A$3,
_xlfn.FORECAST.LINEAR(Q33,
INDEX('DS2025'!$E$5:$E$15,MATCH(Q33,'DS2025'!$D$5:$D$15,1)):
INDEX('DS2025'!$E$5:$E$15,MATCH(Q33,'DS2025'!$D$5:$D$15,1)+1),
INDEX('DS2025'!$D$5:$D$15,MATCH(Q33,'DS2025'!$D$5:$D$15,1)):
INDEX('DS2025'!$D$5:$D$15,MATCH(Q33,'DS2025'!$D$5:$D$15,1)+1)),
IF($R$4=Database!$A$4,
_xlfn.FORECAST.LINEAR(Q33,
INDEX('DS2025'!$H$5:$H$15,MATCH(Q33,'DS2025'!$G$5:$G$15,1)):
INDEX('DS2025'!$H$5:$H$15,MATCH(Q33,'DS2025'!$G$5:$G$15,1)+1),
INDEX('DS2025'!$G$5:$G$15,MATCH(Q33,'DS2025'!$G$5:$G$15,1)):
INDEX('DS2025'!$G$5:$G$15,MATCH(Q33,'DS2025'!$G$5:$G$15,1)+1)),
IF($R$4=Database!$A$5,
_xlfn.FORECAST.LINEAR(Q33,
INDEX('DS2025'!$K$5:$K$15,MATCH(Q33,'DS2025'!$J$5:$J$15,1)):
INDEX('DS2025'!$K$5:$K$15,MATCH(Q33,'DS2025'!$J$5:$J$15,1)+1),
INDEX('DS2025'!$J$5:$J$15,MATCH(Q33,'DS2025'!$J$5:$J$15,1)):
INDEX('DS2025'!$J$5:$J$15,MATCH(Q33,'DS2025'!$J$5:$J$15,1)+1)),
IF($R$4=Database!$A$6,
_xlfn.FORECAST.LINEAR(Q33,
INDEX('DS2025'!$N$5:$N$15,MATCH(Q33,'DS2025'!$M$5:$M$15,1)):
INDEX('DS2025'!$N$5:$N$15,MATCH(Q33,'DS2025'!$M$5:$M$15,1)+1),
INDEX('DS2025'!$M$5:$M$15,MATCH(Q33,'DS2025'!$M$5:$M$15,1)):
INDEX('DS2025'!$M$5:$M$15,MATCH(Q33,'DS2025'!$M$5:$M$15,1)+1)),
IF($R$4=Database!$A$7,
_xlfn.FORECAST.LINEAR(Q33,
INDEX('DS2025'!$Q$5:$Q$15,MATCH(Q33,'DS2025'!$P$5:$P$15,1)):
INDEX('DS2025'!$Q$5:$Q$15,MATCH(Q33,'DS2025'!$P$5:$P$15,1)+1),
INDEX('DS2025'!$P$5:$P$15,MATCH(Q33,'DS2025'!$P$5:$P$15,1)):
INDEX('DS2025'!$P$5:$P$15,MATCH(Q33,'DS2025'!$P$5:$P$15,1)+1)),
IF($R$4=Database!$A$8,
_xlfn.FORECAST.LINEAR(Q33,
INDEX('DS2025'!$T$5:$T$15,MATCH(Q33,'DS2025'!$S$5:$S$15,1)):
INDEX('DS2025'!$T$5:$T$15,MATCH(Q33,'DS2025'!$S$5:$S$15,1)+1),
INDEX('DS2025'!$S$5:$S$15,MATCH(Q33,'DS2025'!$S$5:$S$15,1)):
INDEX('DS2025'!$S$5:$S$15,MATCH(Q33,'DS2025'!$S$5:$S$15,1)+1)),
IF($R$4=Database!$A$9,
_xlfn.FORECAST.LINEAR(Q33,
INDEX('DS2025'!$W$5:$W$15,MATCH(Q33,'DS2025'!$V$5:$V$15,1)):
INDEX('DS2025'!$W$5:$W$15,MATCH(Q33,'DS2025'!$V$5:$V$15,1)+1),
INDEX('DS2025'!$V$5:$V$15,MATCH(Q33,'DS2025'!$V$5:$V$15,1)):
INDEX('DS2025'!$V$5:$V$15,MATCH(Q33,'DS2025'!$V$5:$V$15,1)+1)),
IF($R$4=Database!$A$10,
_xlfn.FORECAST.LINEAR(Q33,
INDEX('DS2025'!$Z$5:$Z$15,MATCH(Q33,'DS2025'!$Y$5:$Y$15,1)):
INDEX('DS2025'!$Z$5:$Z$15,MATCH(Q33,'DS2025'!$Y$5:$Y$15,1)+1),
INDEX('DS2025'!$Y$5:$Y$15,MATCH(Q33,'DS2025'!$Y$5:$Y$15,1)):
INDEX('DS2025'!$Y$5:$Y$15,MATCH(Q33,'DS2025'!$Y$5:$Y$15,1)+1)),
IF($R$4=Database!$A$11,
_xlfn.FORECAST.LINEAR(
Q33,
INDEX('DS2025'!$B$21:$B$35,MATCH(Q33,'DS2025'!$A$21:$A$35,1)):
INDEX('DS2025'!$B$21:$B$35,MATCH(Q33,'DS2025'!$A$21:$A$35,1)+1),
INDEX('DS2025'!$A$21:$A$35,MATCH(Q33,'DS2025'!$A$21:$A$35,1)):
INDEX('DS2025'!$A$21:$A$35,MATCH(Q33,'DS2025'!$A$21:$A$35,1)+1)),
IF($R$4=Database!$A$12,
_xlfn.FORECAST.LINEAR(
Q33,
INDEX('DS2025'!$E$21:$E$35,MATCH(Q33,'DS2025'!$D$21:$D$35,1)):
INDEX('DS2025'!$E$21:$E$35,MATCH(Q33,'DS2025'!$D$21:$D$35,1)+1),
INDEX('DS2025'!$D$21:$D$35,MATCH(Q33,'DS2025'!$D$21:$D$35,1)):
INDEX('DS2025'!$D$21:$D$35,MATCH(Q33,'DS2025'!$D$21:$D$35,1)+1)),
IF($R$4=Database!$A$13,
_xlfn.FORECAST.LINEAR(
Q33,
INDEX('DS2025'!$H$21:$H$35,MATCH(Q33,'DS2025'!$G$21:$G$35,1)):
INDEX('DS2025'!$H$21:$H$35,MATCH(Q33,'DS2025'!$G$21:$G$35,1)+1),
INDEX('DS2025'!$G$21:$G$35,MATCH(Q33,'DS2025'!$G$21:$G$35,1)):
INDEX('DS2025'!$G$21:$G$35,MATCH(Q33,'DS2025'!$G$21:$G$35,1)+1)),
IF($R$4=Database!$A$14,
_xlfn.FORECAST.LINEAR(
Q33,
INDEX('DS2025'!$K$21:$K$35,MATCH(Q33,'DS2025'!$J$21:$J$35,1)):
INDEX('DS2025'!$K$21:$K$35,MATCH(Q33,'DS2025'!$J$21:$J$35,1)+1),
INDEX('DS2025'!$J$21:$J$35,MATCH(Q33,'DS2025'!$J$21:$J$35,1)):
INDEX('DS2025'!$J$21:$J$35,MATCH(Q33,'DS2025'!$J$21:$J$35,1)+1)),
IF($R$4=Database!$A$15,
_xlfn.FORECAST.LINEAR(
Q33,
INDEX('DS2025'!$N$21:$N$35,MATCH(Q33,'DS2025'!$M$21:$M$35,1)):
INDEX('DS2025'!$N$21:$N$35,MATCH(Q33,'DS2025'!$M$21:$M$35,1)+1),
INDEX('DS2025'!$M$21:$M$35,MATCH(Q33,'DS2025'!$M$21:$M$35,1)):
INDEX('DS2025'!$M$21:$M$35,MATCH(Q33,'DS2025'!$M$21:$M$35,1)+1)),
IF($R$4=Database!$A$16,
_xlfn.FORECAST.LINEAR(
Q33,
INDEX('DS2025'!$Q$21:$Q$35,MATCH(Q33,'DS2025'!$P$21:$P$35,1)):
INDEX('DS2025'!$Q$21:$Q$35,MATCH(Q33,'DS2025'!$P$21:$P$35,1)+1),
INDEX('DS2025'!$P$21:$P$35,MATCH(Q33,'DS2025'!$P$21:$P$35,1)):
INDEX('DS2025'!$P$21:$P$35,MATCH(Q33,'DS2025'!$P$21:$P$35,1)+1)),
IF($R$4=Database!$A$17,
_xlfn.FORECAST.LINEAR(
Q33,
INDEX('DS2025'!$T$21:$T$35,MATCH(Q33,'DS2025'!$S$21:$S$35,1)):
INDEX('DS2025'!$T$21:$T$35,MATCH(Q33,'DS2025'!$S$21:$S$35,1)+1),
INDEX('DS2025'!$S$21:$S$35,MATCH(Q33,'DS2025'!$S$21:$S$35,1)):
INDEX('DS2025'!$S$21:$S$35,MATCH(Q33,'DS2025'!$S$21:$S$35,1)+1)),
IF($R$4=Database!$A$18,
_xlfn.FORECAST.LINEAR(
Q33,
INDEX('DS2025'!$W$21:$W$35,MATCH(Q33,'DS2025'!$V$21:$V$35,1)):
INDEX('DS2025'!$W$21:$W$35,MATCH(Q33,'DS2025'!$V$21:$V$35,1)+1),
INDEX('DS2025'!$V$21:$V$35,MATCH(Q33,'DS2025'!$V$21:$V$35,1)):
INDEX('DS2025'!$V$21:$V$35,MATCH(Q33,'DS2025'!$V$21:$V$35,1)+1)),
IF($R$4=Database!$A$19,
_xlfn.FORECAST.LINEAR(
Q33,
INDEX('DS2025'!$Z$21:$Z$35,MATCH(Q33,'DS2025'!$Y$21:$Y$35,1)):
INDEX('DS2025'!$Z$21:$Z$35,MATCH(Q33,'DS2025'!$Y$21:$Y$35,1)+1),
INDEX('DS2025'!$Y$21:$Y$35,MATCH(Q33,'DS2025'!$Y$21:$Y$35,1)):
INDEX('DS2025'!$Y$21:$Y$35,MATCH(Q33,'DS2025'!$Y$21:$Y$35,1)+1)),
IF($R$4=Database!$A$20,
_xlfn.FORECAST.LINEAR(
Q33,
INDEX('DS2025'!$AC$21:$AC$35,MATCH(Q33,'DS2025'!$AB$21:$AB$35,1)):
INDEX('DS2025'!$AC$21:$AC$35,MATCH(Q33,'DS2025'!$AB$21:$AB$35,1)+1),
INDEX('DS2025'!$AB$21:$AB$35,MATCH(Q33,'DS2025'!$AB$21:$AB$35,1)):
INDEX('DS2025'!$AB$21:$AB$35,MATCH(Q33,'DS2025'!$AB$21:$AB$35,1)+1))
)))))))))))))))))))</f>
        <v>-0.36134097180563884</v>
      </c>
      <c r="S33" s="370">
        <f t="shared" si="5"/>
        <v>119.51065902819437</v>
      </c>
      <c r="T33" s="369">
        <f>'Data 110 C'!H34</f>
        <v>117.494</v>
      </c>
      <c r="U33" s="98">
        <f>IF($U$4=Database!$A$2,
_xlfn.FORECAST.LINEAR(T33,
INDEX('DS2025'!$B$5:$B$15,MATCH(T33,'DS2025'!$A$5:$A$15,1)):
INDEX('DS2025'!$B$5:$B$15,MATCH(T33,'DS2025'!$A$5:$A$15,1)+1),
INDEX('DS2025'!$A$5:$A$15,MATCH(T33,'DS2025'!$A$5:$A$15,1)):
INDEX('DS2025'!$A$5:$A$15,MATCH(T33,'DS2025'!$A$5:$A$15,1)+1)),
IF($U$4=Database!$A$3,
_xlfn.FORECAST.LINEAR(T33,
INDEX('DS2025'!$E$5:$E$15,MATCH(T33,'DS2025'!$D$5:$D$15,1)):
INDEX('DS2025'!$E$5:$E$15,MATCH(T33,'DS2025'!$D$5:$D$15,1)+1),
INDEX('DS2025'!$D$5:$D$15,MATCH(T33,'DS2025'!$D$5:$D$15,1)):
INDEX('DS2025'!$D$5:$D$15,MATCH(T33,'DS2025'!$D$5:$D$15,1)+1)),
IF($U$4=Database!$A$4,
_xlfn.FORECAST.LINEAR(T33,
INDEX('DS2025'!$H$5:$H$15,MATCH(T33,'DS2025'!$G$5:$G$15,1)):
INDEX('DS2025'!$H$5:$H$15,MATCH(T33,'DS2025'!$G$5:$G$15,1)+1),
INDEX('DS2025'!$G$5:$G$15,MATCH(T33,'DS2025'!$G$5:$G$15,1)):
INDEX('DS2025'!$G$5:$G$15,MATCH(T33,'DS2025'!$G$5:$G$15,1)+1)),
IF($U$4=Database!$A$5,
_xlfn.FORECAST.LINEAR(T33,
INDEX('DS2025'!$K$5:$K$15,MATCH(T33,'DS2025'!$J$5:$J$15,1)):
INDEX('DS2025'!$K$5:$K$15,MATCH(T33,'DS2025'!$J$5:$J$15,1)+1),
INDEX('DS2025'!$J$5:$J$15,MATCH(T33,'DS2025'!$J$5:$J$15,1)):
INDEX('DS2025'!$J$5:$J$15,MATCH(T33,'DS2025'!$J$5:$J$15,1)+1)),
IF($U$4=Database!$A$6,
_xlfn.FORECAST.LINEAR(T33,
INDEX('DS2025'!$N$5:$N$15,MATCH(T33,'DS2025'!$M$5:$M$15,1)):
INDEX('DS2025'!$N$5:$N$15,MATCH(T33,'DS2025'!$M$5:$M$15,1)+1),
INDEX('DS2025'!$M$5:$M$15,MATCH(T33,'DS2025'!$M$5:$M$15,1)):
INDEX('DS2025'!$M$5:$M$15,MATCH(T33,'DS2025'!$M$5:$M$15,1)+1)),
IF($U$4=Database!$A$7,
_xlfn.FORECAST.LINEAR(T33,
INDEX('DS2025'!$Q$5:$Q$15,MATCH(T33,'DS2025'!$P$5:$P$15,1)):
INDEX('DS2025'!$Q$5:$Q$15,MATCH(T33,'DS2025'!$P$5:$P$15,1)+1),
INDEX('DS2025'!$P$5:$P$15,MATCH(T33,'DS2025'!$P$5:$P$15,1)):
INDEX('DS2025'!$P$5:$P$15,MATCH(T33,'DS2025'!$P$5:$P$15,1)+1)),
IF($U$4=Database!$A$8,
_xlfn.FORECAST.LINEAR(T33,
INDEX('DS2025'!$T$5:$T$15,MATCH(T33,'DS2025'!$S$5:$S$15,1)):
INDEX('DS2025'!$T$5:$T$15,MATCH(T33,'DS2025'!$S$5:$S$15,1)+1),
INDEX('DS2025'!$S$5:$S$15,MATCH(T33,'DS2025'!$S$5:$S$15,1)):
INDEX('DS2025'!$S$5:$S$15,MATCH(T33,'DS2025'!$S$5:$S$15,1)+1)),
IF($U$4=Database!$A$9,
_xlfn.FORECAST.LINEAR(T33,
INDEX('DS2025'!$W$5:$W$15,MATCH(T33,'DS2025'!$V$5:$V$15,1)):
INDEX('DS2025'!$W$5:$W$15,MATCH(T33,'DS2025'!$V$5:$V$15,1)+1),
INDEX('DS2025'!$V$5:$V$15,MATCH(T33,'DS2025'!$V$5:$V$15,1)):
INDEX('DS2025'!$V$5:$V$15,MATCH(T33,'DS2025'!$V$5:$V$15,1)+1)),
IF($U$4=Database!$A$10,
_xlfn.FORECAST.LINEAR(T33,
INDEX('DS2025'!$Z$5:$Z$15,MATCH(T33,'DS2025'!$Y$5:$Y$15,1)):
INDEX('DS2025'!$Z$5:$Z$15,MATCH(T33,'DS2025'!$Y$5:$Y$15,1)+1),
INDEX('DS2025'!$Y$5:$Y$15,MATCH(T33,'DS2025'!$Y$5:$Y$15,1)):
INDEX('DS2025'!$Y$5:$Y$15,MATCH(T33,'DS2025'!$Y$5:$Y$15,1)+1)),
IF($U$4=Database!$A$11,
_xlfn.FORECAST.LINEAR(
T33,
INDEX('DS2025'!$B$21:$B$35,MATCH(T33,'DS2025'!$A$21:$A$35,1)):
INDEX('DS2025'!$B$21:$B$35,MATCH(T33,'DS2025'!$A$21:$A$35,1)+1),
INDEX('DS2025'!$A$21:$A$35,MATCH(T33,'DS2025'!$A$21:$A$35,1)):
INDEX('DS2025'!$A$21:$A$35,MATCH(T33,'DS2025'!$A$21:$A$35,1)+1)),
IF($U$4=Database!$A$12,
_xlfn.FORECAST.LINEAR(
T33,
INDEX('DS2025'!$E$21:$E$35,MATCH(T33,'DS2025'!$D$21:$D$35,1)):
INDEX('DS2025'!$E$21:$E$35,MATCH(T33,'DS2025'!$D$21:$D$35,1)+1),
INDEX('DS2025'!$D$21:$D$35,MATCH(T33,'DS2025'!$D$21:$D$35,1)):
INDEX('DS2025'!$D$21:$D$35,MATCH(T33,'DS2025'!$D$21:$D$35,1)+1)),
IF($U$4=Database!$A$13,
_xlfn.FORECAST.LINEAR(
T33,
INDEX('DS2025'!$H$21:$H$35,MATCH(T33,'DS2025'!$G$21:$G$35,1)):
INDEX('DS2025'!$H$21:$H$35,MATCH(T33,'DS2025'!$G$21:$G$35,1)+1),
INDEX('DS2025'!$G$21:$G$35,MATCH(T33,'DS2025'!$G$21:$G$35,1)):
INDEX('DS2025'!$G$21:$G$35,MATCH(T33,'DS2025'!$G$21:$G$35,1)+1)),
IF($U$4=Database!$A$14,
_xlfn.FORECAST.LINEAR(
T33,
INDEX('DS2025'!$K$21:$K$35,MATCH(T33,'DS2025'!$J$21:$J$35,1)):
INDEX('DS2025'!$K$21:$K$35,MATCH(T33,'DS2025'!$J$21:$J$35,1)+1),
INDEX('DS2025'!$J$21:$J$35,MATCH(T33,'DS2025'!$J$21:$J$35,1)):
INDEX('DS2025'!$J$21:$J$35,MATCH(T33,'DS2025'!$J$21:$J$35,1)+1)),
IF($U$4=Database!$A$15,
_xlfn.FORECAST.LINEAR(
T33,
INDEX('DS2025'!$N$21:$N$35,MATCH(T33,'DS2025'!$M$21:$M$35,1)):
INDEX('DS2025'!$N$21:$N$35,MATCH(T33,'DS2025'!$M$21:$M$35,1)+1),
INDEX('DS2025'!$M$21:$M$35,MATCH(T33,'DS2025'!$M$21:$M$35,1)):
INDEX('DS2025'!$M$21:$M$35,MATCH(T33,'DS2025'!$M$21:$M$35,1)+1)),
IF($U$4=Database!$A$16,
_xlfn.FORECAST.LINEAR(
T33,
INDEX('DS2025'!$Q$21:$Q$35,MATCH(T33,'DS2025'!$P$21:$P$35,1)):
INDEX('DS2025'!$Q$21:$Q$35,MATCH(T33,'DS2025'!$P$21:$P$35,1)+1),
INDEX('DS2025'!$P$21:$P$35,MATCH(T33,'DS2025'!$P$21:$P$35,1)):
INDEX('DS2025'!$P$21:$P$35,MATCH(T33,'DS2025'!$P$21:$P$35,1)+1)),
IF($U$4=Database!$A$17,
_xlfn.FORECAST.LINEAR(
T33,
INDEX('DS2025'!$T$21:$T$35,MATCH(T33,'DS2025'!$S$21:$S$35,1)):
INDEX('DS2025'!$T$21:$T$35,MATCH(T33,'DS2025'!$S$21:$S$35,1)+1),
INDEX('DS2025'!$S$21:$S$35,MATCH(T33,'DS2025'!$S$21:$S$35,1)):
INDEX('DS2025'!$S$21:$S$35,MATCH(T33,'DS2025'!$S$21:$S$35,1)+1)),
IF($U$4=Database!$A$18,
_xlfn.FORECAST.LINEAR(
T33,
INDEX('DS2025'!$W$21:$W$35,MATCH(T33,'DS2025'!$V$21:$V$35,1)):
INDEX('DS2025'!$W$21:$W$35,MATCH(T33,'DS2025'!$V$21:$V$35,1)+1),
INDEX('DS2025'!$V$21:$V$35,MATCH(T33,'DS2025'!$V$21:$V$35,1)):
INDEX('DS2025'!$V$21:$V$35,MATCH(T33,'DS2025'!$V$21:$V$35,1)+1)),
IF($U$4=Database!$A$19,
_xlfn.FORECAST.LINEAR(
T33,
INDEX('DS2025'!$Z$21:$Z$35,MATCH(T33,'DS2025'!$Y$21:$Y$35,1)):
INDEX('DS2025'!$Z$21:$Z$35,MATCH(T33,'DS2025'!$Y$21:$Y$35,1)+1),
INDEX('DS2025'!$Y$21:$Y$35,MATCH(T33,'DS2025'!$Y$21:$Y$35,1)):
INDEX('DS2025'!$Y$21:$Y$35,MATCH(T33,'DS2025'!$Y$21:$Y$35,1)+1)),
IF($U$4=Database!$A$20,
_xlfn.FORECAST.LINEAR(
T33,
INDEX('DS2025'!$AC$21:$AC$35,MATCH(T33,'DS2025'!$AB$21:$AB$35,1)):
INDEX('DS2025'!$AC$21:$AC$35,MATCH(T33,'DS2025'!$AB$21:$AB$35,1)+1),
INDEX('DS2025'!$AB$21:$AB$35,MATCH(T33,'DS2025'!$AB$21:$AB$35,1)):
INDEX('DS2025'!$AB$21:$AB$35,MATCH(T33,'DS2025'!$AB$21:$AB$35,1)+1))
)))))))))))))))))))</f>
        <v>-0.3610556688662267</v>
      </c>
      <c r="V33" s="370">
        <f t="shared" si="6"/>
        <v>117.13294433113377</v>
      </c>
      <c r="W33" s="369">
        <f>'Data 110 C'!I34</f>
        <v>118.572</v>
      </c>
      <c r="X33" s="98">
        <f>IF($X$4=Database!$A$2,
_xlfn.FORECAST.LINEAR(W33,
INDEX('DS2025'!$B$5:$B$15,MATCH(W33,'DS2025'!$A$5:$A$15,1)):
INDEX('DS2025'!$B$5:$B$15,MATCH(W33,'DS2025'!$A$5:$A$15,1)+1),
INDEX('DS2025'!$A$5:$A$15,MATCH(W33,'DS2025'!$A$5:$A$15,1)):
INDEX('DS2025'!$A$5:$A$15,MATCH(W33,'DS2025'!$A$5:$A$15,1)+1)),
IF($X$4=Database!$A$3,
_xlfn.FORECAST.LINEAR(W33,
INDEX('DS2025'!$E$5:$E$15,MATCH(W33,'DS2025'!$D$5:$D$15,1)):
INDEX('DS2025'!$E$5:$E$15,MATCH(W33,'DS2025'!$D$5:$D$15,1)+1),
INDEX('DS2025'!$D$5:$D$15,MATCH(W33,'DS2025'!$D$5:$D$15,1)):
INDEX('DS2025'!$D$5:$D$15,MATCH(W33,'DS2025'!$D$5:$D$15,1)+1)),
IF($X$4=Database!$A$4,
_xlfn.FORECAST.LINEAR(W33,
INDEX('DS2025'!$H$5:$H$15,MATCH(W33,'DS2025'!$G$5:$G$15,1)):
INDEX('DS2025'!$H$5:$H$15,MATCH(W33,'DS2025'!$G$5:$G$15,1)+1),
INDEX('DS2025'!$G$5:$G$15,MATCH(W33,'DS2025'!$G$5:$G$15,1)):
INDEX('DS2025'!$G$5:$G$15,MATCH(W33,'DS2025'!$G$5:$G$15,1)+1)),
IF($X$4=Database!$A$5,
_xlfn.FORECAST.LINEAR(W33,
INDEX('DS2025'!$K$5:$K$15,MATCH(W33,'DS2025'!$J$5:$J$15,1)):
INDEX('DS2025'!$K$5:$K$15,MATCH(W33,'DS2025'!$J$5:$J$15,1)+1),
INDEX('DS2025'!$J$5:$J$15,MATCH(W33,'DS2025'!$J$5:$J$15,1)):
INDEX('DS2025'!$J$5:$J$15,MATCH(W33,'DS2025'!$J$5:$J$15,1)+1)),
IF($X$4=Database!$A$6,
_xlfn.FORECAST.LINEAR(W33,
INDEX('DS2025'!$N$5:$N$15,MATCH(W33,'DS2025'!$M$5:$M$15,1)):
INDEX('DS2025'!$N$5:$N$15,MATCH(W33,'DS2025'!$M$5:$M$15,1)+1),
INDEX('DS2025'!$M$5:$M$15,MATCH(W33,'DS2025'!$M$5:$M$15,1)):
INDEX('DS2025'!$M$5:$M$15,MATCH(W33,'DS2025'!$M$5:$M$15,1)+1)),
IF($X$4=Database!$A$7,
_xlfn.FORECAST.LINEAR(W33,
INDEX('DS2025'!$Q$5:$Q$15,MATCH(W33,'DS2025'!$P$5:$P$15,1)):
INDEX('DS2025'!$Q$5:$Q$15,MATCH(W33,'DS2025'!$P$5:$P$15,1)+1),
INDEX('DS2025'!$P$5:$P$15,MATCH(W33,'DS2025'!$P$5:$P$15,1)):
INDEX('DS2025'!$P$5:$P$15,MATCH(W33,'DS2025'!$P$5:$P$15,1)+1)),
IF($X$4=Database!$A$8,
_xlfn.FORECAST.LINEAR(W33,
INDEX('DS2025'!$T$5:$T$15,MATCH(W33,'DS2025'!$S$5:$S$15,1)):
INDEX('DS2025'!$T$5:$T$15,MATCH(W33,'DS2025'!$S$5:$S$15,1)+1),
INDEX('DS2025'!$S$5:$S$15,MATCH(W33,'DS2025'!$S$5:$S$15,1)):
INDEX('DS2025'!$S$5:$S$15,MATCH(W33,'DS2025'!$S$5:$S$15,1)+1)),
IF($X$4=Database!$A$9,
_xlfn.FORECAST.LINEAR(W33,
INDEX('DS2025'!$W$5:$W$15,MATCH(W33,'DS2025'!$V$5:$V$15,1)):
INDEX('DS2025'!$W$5:$W$15,MATCH(W33,'DS2025'!$V$5:$V$15,1)+1),
INDEX('DS2025'!$V$5:$V$15,MATCH(W33,'DS2025'!$V$5:$V$15,1)):
INDEX('DS2025'!$V$5:$V$15,MATCH(W33,'DS2025'!$V$5:$V$15,1)+1)),
IF($X$4=Database!$A$10,
_xlfn.FORECAST.LINEAR(W33,
INDEX('DS2025'!$Z$5:$Z$15,MATCH(W33,'DS2025'!$Y$5:$Y$15,1)):
INDEX('DS2025'!$Z$5:$Z$15,MATCH(W33,'DS2025'!$Y$5:$Y$15,1)+1),
INDEX('DS2025'!$Y$5:$Y$15,MATCH(W33,'DS2025'!$Y$5:$Y$15,1)):
INDEX('DS2025'!$Y$5:$Y$15,MATCH(W33,'DS2025'!$Y$5:$Y$15,1)+1)),
IF($X$4=Database!$A$11,
_xlfn.FORECAST.LINEAR(
W33,
INDEX('DS2025'!$B$21:$B$35,MATCH(W33,'DS2025'!$A$21:$A$35,1)):
INDEX('DS2025'!$B$21:$B$35,MATCH(W33,'DS2025'!$A$21:$A$35,1)+1),
INDEX('DS2025'!$A$21:$A$35,MATCH(W33,'DS2025'!$A$21:$A$35,1)):
INDEX('DS2025'!$A$21:$A$35,MATCH(W33,'DS2025'!$A$21:$A$35,1)+1)),
IF($X$4=Database!$A$12,
_xlfn.FORECAST.LINEAR(
W33,
INDEX('DS2025'!$E$21:$E$35,MATCH(W33,'DS2025'!$D$21:$D$35,1)):
INDEX('DS2025'!$E$21:$E$35,MATCH(W33,'DS2025'!$D$21:$D$35,1)+1),
INDEX('DS2025'!$D$21:$D$35,MATCH(W33,'DS2025'!$D$21:$D$35,1)):
INDEX('DS2025'!$D$21:$D$35,MATCH(W33,'DS2025'!$D$21:$D$35,1)+1)),
IF($X$4=Database!$A$13,
_xlfn.FORECAST.LINEAR(
W33,
INDEX('DS2025'!$H$21:$H$35,MATCH(W33,'DS2025'!$G$21:$G$35,1)):
INDEX('DS2025'!$H$21:$H$35,MATCH(W33,'DS2025'!$G$21:$G$35,1)+1),
INDEX('DS2025'!$G$21:$G$35,MATCH(W33,'DS2025'!$G$21:$G$35,1)):
INDEX('DS2025'!$G$21:$G$35,MATCH(W33,'DS2025'!$G$21:$G$35,1)+1)),
IF($X$4=Database!$A$14,
_xlfn.FORECAST.LINEAR(
W33,
INDEX('DS2025'!$K$21:$K$35,MATCH(W33,'DS2025'!$J$21:$J$35,1)):
INDEX('DS2025'!$K$21:$K$35,MATCH(W33,'DS2025'!$J$21:$J$35,1)+1),
INDEX('DS2025'!$J$21:$J$35,MATCH(W33,'DS2025'!$J$21:$J$35,1)):
INDEX('DS2025'!$J$21:$J$35,MATCH(W33,'DS2025'!$J$21:$J$35,1)+1)),
IF($X$4=Database!$A$15,
_xlfn.FORECAST.LINEAR(
W33,
INDEX('DS2025'!$N$21:$N$35,MATCH(W33,'DS2025'!$M$21:$M$35,1)):
INDEX('DS2025'!$N$21:$N$35,MATCH(W33,'DS2025'!$M$21:$M$35,1)+1),
INDEX('DS2025'!$M$21:$M$35,MATCH(W33,'DS2025'!$M$21:$M$35,1)):
INDEX('DS2025'!$M$21:$M$35,MATCH(W33,'DS2025'!$M$21:$M$35,1)+1)),
IF($X$4=Database!$A$16,
_xlfn.FORECAST.LINEAR(
W33,
INDEX('DS2025'!$Q$21:$Q$35,MATCH(W33,'DS2025'!$P$21:$P$35,1)):
INDEX('DS2025'!$Q$21:$Q$35,MATCH(W33,'DS2025'!$P$21:$P$35,1)+1),
INDEX('DS2025'!$P$21:$P$35,MATCH(W33,'DS2025'!$P$21:$P$35,1)):
INDEX('DS2025'!$P$21:$P$35,MATCH(W33,'DS2025'!$P$21:$P$35,1)+1)),
IF($X$4=Database!$A$17,
_xlfn.FORECAST.LINEAR(
W33,
INDEX('DS2025'!$T$21:$T$35,MATCH(W33,'DS2025'!$S$21:$S$35,1)):
INDEX('DS2025'!$T$21:$T$35,MATCH(W33,'DS2025'!$S$21:$S$35,1)+1),
INDEX('DS2025'!$S$21:$S$35,MATCH(W33,'DS2025'!$S$21:$S$35,1)):
INDEX('DS2025'!$S$21:$S$35,MATCH(W33,'DS2025'!$S$21:$S$35,1)+1)),
IF($X$4=Database!$A$18,
_xlfn.FORECAST.LINEAR(
W33,
INDEX('DS2025'!$W$21:$W$35,MATCH(W33,'DS2025'!$V$21:$V$35,1)):
INDEX('DS2025'!$W$21:$W$35,MATCH(W33,'DS2025'!$V$21:$V$35,1)+1),
INDEX('DS2025'!$V$21:$V$35,MATCH(W33,'DS2025'!$V$21:$V$35,1)):
INDEX('DS2025'!$V$21:$V$35,MATCH(W33,'DS2025'!$V$21:$V$35,1)+1)),
IF($X$4=Database!$A$19,
_xlfn.FORECAST.LINEAR(
W33,
INDEX('DS2025'!$Z$21:$Z$35,MATCH(W33,'DS2025'!$Y$21:$Y$35,1)):
INDEX('DS2025'!$Z$21:$Z$35,MATCH(W33,'DS2025'!$Y$21:$Y$35,1)+1),
INDEX('DS2025'!$Y$21:$Y$35,MATCH(W33,'DS2025'!$Y$21:$Y$35,1)):
INDEX('DS2025'!$Y$21:$Y$35,MATCH(W33,'DS2025'!$Y$21:$Y$35,1)+1)),
IF($X$4=Database!$A$20,
_xlfn.FORECAST.LINEAR(
W33,
INDEX('DS2025'!$AC$21:$AC$35,MATCH(W33,'DS2025'!$AB$21:$AB$35,1)):
INDEX('DS2025'!$AC$21:$AC$35,MATCH(W33,'DS2025'!$AB$21:$AB$35,1)+1),
INDEX('DS2025'!$AB$21:$AB$35,MATCH(W33,'DS2025'!$AB$21:$AB$35,1)):
INDEX('DS2025'!$AB$21:$AB$35,MATCH(W33,'DS2025'!$AB$21:$AB$35,1)+1))
)))))))))))))))))))</f>
        <v>-0.3611850029994001</v>
      </c>
      <c r="Y33" s="370">
        <f t="shared" si="7"/>
        <v>118.2108149970006</v>
      </c>
      <c r="Z33" s="97">
        <f>'Data 110 C'!J34</f>
        <v>120.154</v>
      </c>
      <c r="AA33" s="98">
        <f>IF($AA$4=Database!$A$2,
_xlfn.FORECAST.LINEAR(Z33,
INDEX('DS2025'!$B$5:$B$15,MATCH(Z33,'DS2025'!$A$5:$A$15,1)):
INDEX('DS2025'!$B$5:$B$15,MATCH(Z33,'DS2025'!$A$5:$A$15,1)+1),
INDEX('DS2025'!$A$5:$A$15,MATCH(Z33,'DS2025'!$A$5:$A$15,1)):
INDEX('DS2025'!$A$5:$A$15,MATCH(Z33,'DS2025'!$A$5:$A$15,1)+1)),
IF($AA$4=Database!$A$3,
_xlfn.FORECAST.LINEAR(Z33,
INDEX('DS2025'!$E$5:$E$15,MATCH(Z33,'DS2025'!$D$5:$D$15,1)):
INDEX('DS2025'!$E$5:$E$15,MATCH(Z33,'DS2025'!$D$5:$D$15,1)+1),
INDEX('DS2025'!$D$5:$D$15,MATCH(Z33,'DS2025'!$D$5:$D$15,1)):
INDEX('DS2025'!$D$5:$D$15,MATCH(Z33,'DS2025'!$D$5:$D$15,1)+1)),
IF($AA$4=Database!$A$4,
_xlfn.FORECAST.LINEAR(Z33,
INDEX('DS2025'!$H$5:$H$15,MATCH(Z33,'DS2025'!$G$5:$G$15,1)):
INDEX('DS2025'!$H$5:$H$15,MATCH(Z33,'DS2025'!$G$5:$G$15,1)+1),
INDEX('DS2025'!$G$5:$G$15,MATCH(Z33,'DS2025'!$G$5:$G$15,1)):
INDEX('DS2025'!$G$5:$G$15,MATCH(Z33,'DS2025'!$G$5:$G$15,1)+1)),
IF($AA$4=Database!$A$5,
_xlfn.FORECAST.LINEAR(Z33,
INDEX('DS2025'!$K$5:$K$15,MATCH(Z33,'DS2025'!$J$5:$J$15,1)):
INDEX('DS2025'!$K$5:$K$15,MATCH(Z33,'DS2025'!$J$5:$J$15,1)+1),
INDEX('DS2025'!$J$5:$J$15,MATCH(Z33,'DS2025'!$J$5:$J$15,1)):
INDEX('DS2025'!$J$5:$J$15,MATCH(Z33,'DS2025'!$J$5:$J$15,1)+1)),
IF($AA$4=Database!$A$6,
_xlfn.FORECAST.LINEAR(Z33,
INDEX('DS2025'!$N$5:$N$15,MATCH(Z33,'DS2025'!$M$5:$M$15,1)):
INDEX('DS2025'!$N$5:$N$15,MATCH(Z33,'DS2025'!$M$5:$M$15,1)+1),
INDEX('DS2025'!$M$5:$M$15,MATCH(Z33,'DS2025'!$M$5:$M$15,1)):
INDEX('DS2025'!$M$5:$M$15,MATCH(Z33,'DS2025'!$M$5:$M$15,1)+1)),
IF($AA$4=Database!$A$7,
_xlfn.FORECAST.LINEAR(Z33,
INDEX('DS2025'!$Q$5:$Q$15,MATCH(Z33,'DS2025'!$P$5:$P$15,1)):
INDEX('DS2025'!$Q$5:$Q$15,MATCH(Z33,'DS2025'!$P$5:$P$15,1)+1),
INDEX('DS2025'!$P$5:$P$15,MATCH(Z33,'DS2025'!$P$5:$P$15,1)):
INDEX('DS2025'!$P$5:$P$15,MATCH(Z33,'DS2025'!$P$5:$P$15,1)+1)),
IF($AA$4=Database!$A$8,
_xlfn.FORECAST.LINEAR(Z33,
INDEX('DS2025'!$T$5:$T$15,MATCH(Z33,'DS2025'!$S$5:$S$15,1)):
INDEX('DS2025'!$T$5:$T$15,MATCH(Z33,'DS2025'!$S$5:$S$15,1)+1),
INDEX('DS2025'!$S$5:$S$15,MATCH(Z33,'DS2025'!$S$5:$S$15,1)):
INDEX('DS2025'!$S$5:$S$15,MATCH(Z33,'DS2025'!$S$5:$S$15,1)+1)),
IF($AA$4=Database!$A$9,
_xlfn.FORECAST.LINEAR(Z33,
INDEX('DS2025'!$W$5:$W$15,MATCH(Z33,'DS2025'!$V$5:$V$15,1)):
INDEX('DS2025'!$W$5:$W$15,MATCH(Z33,'DS2025'!$V$5:$V$15,1)+1),
INDEX('DS2025'!$V$5:$V$15,MATCH(Z33,'DS2025'!$V$5:$V$15,1)):
INDEX('DS2025'!$V$5:$V$15,MATCH(Z33,'DS2025'!$V$5:$V$15,1)+1)),
IF($AA$4=Database!$A$10,
_xlfn.FORECAST.LINEAR(Z33,
INDEX('DS2025'!$Z$5:$Z$15,MATCH(Z33,'DS2025'!$Y$5:$Y$15,1)):
INDEX('DS2025'!$Z$5:$Z$15,MATCH(Z33,'DS2025'!$Y$5:$Y$15,1)+1),
INDEX('DS2025'!$Y$5:$Y$15,MATCH(Z33,'DS2025'!$Y$5:$Y$15,1)):
INDEX('DS2025'!$Y$5:$Y$15,MATCH(Z33,'DS2025'!$Y$5:$Y$15,1)+1)),
IF($AA$4=Database!$A$11,
_xlfn.FORECAST.LINEAR(
Z33,
INDEX('DS2025'!$B$21:$B$35,MATCH(Z33,'DS2025'!$A$21:$A$35,1)):
INDEX('DS2025'!$B$21:$B$35,MATCH(Z33,'DS2025'!$A$21:$A$35,1)+1),
INDEX('DS2025'!$A$21:$A$35,MATCH(Z33,'DS2025'!$A$21:$A$35,1)):
INDEX('DS2025'!$A$21:$A$35,MATCH(Z33,'DS2025'!$A$21:$A$35,1)+1)),
IF($AA$4=Database!$A$12,
_xlfn.FORECAST.LINEAR(
Z33,
INDEX('DS2025'!$E$21:$E$35,MATCH(Z33,'DS2025'!$D$21:$D$35,1)):
INDEX('DS2025'!$E$21:$E$35,MATCH(Z33,'DS2025'!$D$21:$D$35,1)+1),
INDEX('DS2025'!$D$21:$D$35,MATCH(Z33,'DS2025'!$D$21:$D$35,1)):
INDEX('DS2025'!$D$21:$D$35,MATCH(Z33,'DS2025'!$D$21:$D$35,1)+1)),
IF($AA$4=Database!$A$13,
_xlfn.FORECAST.LINEAR(
Z33,
INDEX('DS2025'!$H$21:$H$35,MATCH(Z33,'DS2025'!$G$21:$G$35,1)):
INDEX('DS2025'!$H$21:$H$35,MATCH(Z33,'DS2025'!$G$21:$G$35,1)+1),
INDEX('DS2025'!$G$21:$G$35,MATCH(Z33,'DS2025'!$G$21:$G$35,1)):
INDEX('DS2025'!$G$21:$G$35,MATCH(Z33,'DS2025'!$G$21:$G$35,1)+1)),
IF($AA$4=Database!$A$14,
_xlfn.FORECAST.LINEAR(
Z33,
INDEX('DS2025'!$K$21:$K$35,MATCH(Z33,'DS2025'!$J$21:$J$35,1)):
INDEX('DS2025'!$K$21:$K$35,MATCH(Z33,'DS2025'!$J$21:$J$35,1)+1),
INDEX('DS2025'!$J$21:$J$35,MATCH(Z33,'DS2025'!$J$21:$J$35,1)):
INDEX('DS2025'!$J$21:$J$35,MATCH(Z33,'DS2025'!$J$21:$J$35,1)+1)),
IF($AA$4=Database!$A$15,
_xlfn.FORECAST.LINEAR(
Z33,
INDEX('DS2025'!$N$21:$N$35,MATCH(Z33,'DS2025'!$M$21:$M$35,1)):
INDEX('DS2025'!$N$21:$N$35,MATCH(Z33,'DS2025'!$M$21:$M$35,1)+1),
INDEX('DS2025'!$M$21:$M$35,MATCH(Z33,'DS2025'!$M$21:$M$35,1)):
INDEX('DS2025'!$M$21:$M$35,MATCH(Z33,'DS2025'!$M$21:$M$35,1)+1)),
IF($AA$4=Database!$A$16,
_xlfn.FORECAST.LINEAR(
Z33,
INDEX('DS2025'!$Q$21:$Q$35,MATCH(Z33,'DS2025'!$P$21:$P$35,1)):
INDEX('DS2025'!$Q$21:$Q$35,MATCH(Z33,'DS2025'!$P$21:$P$35,1)+1),
INDEX('DS2025'!$P$21:$P$35,MATCH(Z33,'DS2025'!$P$21:$P$35,1)):
INDEX('DS2025'!$P$21:$P$35,MATCH(Z33,'DS2025'!$P$21:$P$35,1)+1)),
IF($AA$4=Database!$A$17,
_xlfn.FORECAST.LINEAR(
Z33,
INDEX('DS2025'!$T$21:$T$35,MATCH(Z33,'DS2025'!$S$21:$S$35,1)):
INDEX('DS2025'!$T$21:$T$35,MATCH(Z33,'DS2025'!$S$21:$S$35,1)+1),
INDEX('DS2025'!$S$21:$S$35,MATCH(Z33,'DS2025'!$S$21:$S$35,1)):
INDEX('DS2025'!$S$21:$S$35,MATCH(Z33,'DS2025'!$S$21:$S$35,1)+1)),
IF($AA$4=Database!$A$18,
_xlfn.FORECAST.LINEAR(
Z33,
INDEX('DS2025'!$W$21:$W$35,MATCH(Z33,'DS2025'!$V$21:$V$35,1)):
INDEX('DS2025'!$W$21:$W$35,MATCH(Z33,'DS2025'!$V$21:$V$35,1)+1),
INDEX('DS2025'!$V$21:$V$35,MATCH(Z33,'DS2025'!$V$21:$V$35,1)):
INDEX('DS2025'!$V$21:$V$35,MATCH(Z33,'DS2025'!$V$21:$V$35,1)+1)),
IF($AA$4=Database!$A$19,
_xlfn.FORECAST.LINEAR(
Z33,
INDEX('DS2025'!$Z$21:$Z$35,MATCH(Z33,'DS2025'!$Y$21:$Y$35,1)):
INDEX('DS2025'!$Z$21:$Z$35,MATCH(Z33,'DS2025'!$Y$21:$Y$35,1)+1),
INDEX('DS2025'!$Y$21:$Y$35,MATCH(Z33,'DS2025'!$Y$21:$Y$35,1)):
INDEX('DS2025'!$Y$21:$Y$35,MATCH(Z33,'DS2025'!$Y$21:$Y$35,1)+1)),
IF($AA$4=Database!$A$20,
_xlfn.FORECAST.LINEAR(
Z33,
INDEX('DS2025'!$AC$21:$AC$35,MATCH(Z33,'DS2025'!$AB$21:$AB$35,1)):
INDEX('DS2025'!$AC$21:$AC$35,MATCH(Z33,'DS2025'!$AB$21:$AB$35,1)+1),
INDEX('DS2025'!$AB$21:$AB$35,MATCH(Z33,'DS2025'!$AB$21:$AB$35,1)):
INDEX('DS2025'!$AB$21:$AB$35,MATCH(Z33,'DS2025'!$AB$21:$AB$35,1)+1))
)))))))))))))))))))</f>
        <v>-0.36137480503899216</v>
      </c>
      <c r="AB33" s="97">
        <f t="shared" si="8"/>
        <v>119.792625194961</v>
      </c>
      <c r="AC33" s="318">
        <f>'Data 110 C'!K34</f>
        <v>118.5</v>
      </c>
      <c r="AD33" s="42"/>
      <c r="AE33" s="42"/>
      <c r="AF33" s="42"/>
    </row>
    <row r="34" spans="1:61" ht="15" customHeight="1">
      <c r="A34" s="316">
        <v>28</v>
      </c>
      <c r="B34" s="316">
        <f>'Data 110 C'!B35</f>
        <v>119.86</v>
      </c>
      <c r="C34" s="98">
        <f>IF($C$4=Database!$A$2,
_xlfn.FORECAST.LINEAR(B34,
INDEX('DS2025'!$B$5:$B$15,MATCH(B34,'DS2025'!$A$5:$A$15,1)):
INDEX('DS2025'!$B$5:$B$15,MATCH(B34,'DS2025'!$A$5:$A$15,1)+1),
INDEX('DS2025'!$A$5:$A$15,MATCH(B34,'DS2025'!$A$5:$A$15,1)):
INDEX('DS2025'!$A$5:$A$15,MATCH(B34,'DS2025'!$A$5:$A$15,1)+1)),
IF($C$4=Database!$A$3,
_xlfn.FORECAST.LINEAR(B34,
INDEX('DS2025'!$E$5:$E$15,MATCH(B34,'DS2025'!$D$5:$D$15,1)):
INDEX('DS2025'!$E$5:$E$15,MATCH(B34,'DS2025'!$D$5:$D$15,1)+1),
INDEX('DS2025'!$D$5:$D$15,MATCH(B34,'DS2025'!$D$5:$D$15,1)):
INDEX('DS2025'!$D$5:$D$15,MATCH(B34,'DS2025'!$D$5:$D$15,1)+1)),
IF($C$4=Database!$A$4,
_xlfn.FORECAST.LINEAR(B34,
INDEX('DS2025'!$H$5:$H$15,MATCH(B34,'DS2025'!$G$5:$G$15,1)):
INDEX('DS2025'!$H$5:$H$15,MATCH(B34,'DS2025'!$G$5:$G$15,1)+1),
INDEX('DS2025'!$G$5:$G$15,MATCH(B34,'DS2025'!$G$5:$G$15,1)):
INDEX('DS2025'!$G$5:$G$15,MATCH(B34,'DS2025'!$G$5:$G$15,1)+1)),
IF($C$4=Database!$A$5,
_xlfn.FORECAST.LINEAR(B34,
INDEX('DS2025'!$K$5:$K$15,MATCH(B34,'DS2025'!$J$5:$J$15,1)):
INDEX('DS2025'!$K$5:$K$15,MATCH(B34,'DS2025'!$J$5:$J$15,1)+1),
INDEX('DS2025'!$J$5:$J$15,MATCH(B34,'DS2025'!$J$5:$J$15,1)):
INDEX('DS2025'!$J$5:$J$15,MATCH(B34,'DS2025'!$J$5:$J$15,1)+1)),
IF($C$4=Database!$A$6,
_xlfn.FORECAST.LINEAR(B34,
INDEX('DS2025'!$N$5:$N$15,MATCH(B34,'DS2025'!$M$5:$M$15,1)):
INDEX('DS2025'!$N$5:$N$15,MATCH(B34,'DS2025'!$M$5:$M$15,1)+1),
INDEX('DS2025'!$M$5:$M$15,MATCH(B34,'DS2025'!$M$5:$M$15,1)):
INDEX('DS2025'!$M$5:$M$15,MATCH(B34,'DS2025'!$M$5:$M$15,1)+1)),
IF($C$4=Database!$A$7,
_xlfn.FORECAST.LINEAR(B34,
INDEX('DS2025'!$Q$5:$Q$15,MATCH(B34,'DS2025'!$P$5:$P$15,1)):
INDEX('DS2025'!$Q$5:$Q$15,MATCH(B34,'DS2025'!$P$5:$P$15,1)+1),
INDEX('DS2025'!$P$5:$P$15,MATCH(B34,'DS2025'!$P$5:$P$15,1)):
INDEX('DS2025'!$P$5:$P$15,MATCH(B34,'DS2025'!$P$5:$P$15,1)+1)),
IF($C$4=Database!$A$8,
_xlfn.FORECAST.LINEAR(B34,
INDEX('DS2025'!$T$5:$T$15,MATCH(B34,'DS2025'!$S$5:$S$15,1)):
INDEX('DS2025'!$T$5:$T$15,MATCH(B34,'DS2025'!$S$5:$S$15,1)+1),
INDEX('DS2025'!$S$5:$S$15,MATCH(B34,'DS2025'!$S$5:$S$15,1)):
INDEX('DS2025'!$S$5:$S$15,MATCH(B34,'DS2025'!$S$5:$S$15,1)+1)),
IF($C$4=Database!$A$9,
_xlfn.FORECAST.LINEAR(B34,
INDEX('DS2025'!$W$5:$W$15,MATCH(B34,'DS2025'!$V$5:$V$15,1)):
INDEX('DS2025'!$W$5:$W$15,MATCH(B34,'DS2025'!$V$5:$V$15,1)+1),
INDEX('DS2025'!$V$5:$V$15,MATCH(B34,'DS2025'!$V$5:$V$15,1)):
INDEX('DS2025'!$V$5:$V$15,MATCH(B34,'DS2025'!$V$5:$V$15,1)+1)),
IF($C$4=Database!$A$10,
_xlfn.FORECAST.LINEAR(B34,
INDEX('DS2025'!$Z$5:$Z$15,MATCH(B34,'DS2025'!$Y$5:$Y$15,1)):
INDEX('DS2025'!$Z$5:$Z$15,MATCH(B34,'DS2025'!$Y$5:$Y$15,1)+1),
INDEX('DS2025'!$Y$5:$Y$15,MATCH(B34,'DS2025'!$Y$5:$Y$15,1)):
INDEX('DS2025'!$Y$5:$Y$15,MATCH(B34,'DS2025'!$Y$5:$Y$15,1)+1)),
IF($C$4=Database!$A$11,
_xlfn.FORECAST.LINEAR(
B34,
INDEX('DS2025'!$B$21:$B$35,MATCH(B34,'DS2025'!$A$21:$A$35,1)):
INDEX('DS2025'!$B$21:$B$35,MATCH(B34,'DS2025'!$A$21:$A$35,1)+1),
INDEX('DS2025'!$A$21:$A$35,MATCH(B34,'DS2025'!$A$21:$A$35,1)):
INDEX('DS2025'!$A$21:$A$35,MATCH(B34,'DS2025'!$A$21:$A$35,1)+1)),
IF($C$4=Database!$A$12,
_xlfn.FORECAST.LINEAR(
B34,
INDEX('DS2025'!$E$21:$E$35,MATCH(B34,'DS2025'!$D$21:$D$35,1)):
INDEX('DS2025'!$E$21:$E$35,MATCH(B34,'DS2025'!$D$21:$D$35,1)+1),
INDEX('DS2025'!$D$21:$D$35,MATCH(B34,'DS2025'!$D$21:$D$35,1)):
INDEX('DS2025'!$D$21:$D$35,MATCH(B34,'DS2025'!$D$21:$D$35,1)+1)),
IF($C$4=Database!$A$13,
_xlfn.FORECAST.LINEAR(
B34,
INDEX('DS2025'!$H$21:$H$35,MATCH(B34,'DS2025'!$G$21:$G$35,1)):
INDEX('DS2025'!$H$21:$H$35,MATCH(B34,'DS2025'!$G$21:$G$35,1)+1),
INDEX('DS2025'!$G$21:$G$35,MATCH(B34,'DS2025'!$G$21:$G$35,1)):
INDEX('DS2025'!$G$21:$G$35,MATCH(B34,'DS2025'!$G$21:$G$35,1)+1)),
IF($C$4=Database!$A$14,
_xlfn.FORECAST.LINEAR(
B34,
INDEX('DS2025'!$K$21:$K$35,MATCH(B34,'DS2025'!$J$21:$J$35,1)):
INDEX('DS2025'!$K$21:$K$35,MATCH(B34,'DS2025'!$J$21:$J$35,1)+1),
INDEX('DS2025'!$J$21:$J$35,MATCH(B34,'DS2025'!$J$21:$J$35,1)):
INDEX('DS2025'!$J$21:$J$35,MATCH(B34,'DS2025'!$J$21:$J$35,1)+1)),
IF($C$4=Database!$A$15,
_xlfn.FORECAST.LINEAR(
B34,
INDEX('DS2025'!$N$21:$N$35,MATCH(B34,'DS2025'!$M$21:$M$35,1)):
INDEX('DS2025'!$N$21:$N$35,MATCH(B34,'DS2025'!$M$21:$M$35,1)+1),
INDEX('DS2025'!$M$21:$M$35,MATCH(B34,'DS2025'!$M$21:$M$35,1)):
INDEX('DS2025'!$M$21:$M$35,MATCH(B34,'DS2025'!$M$21:$M$35,1)+1)),
IF($C$4=Database!$A$16,
_xlfn.FORECAST.LINEAR(
B34,
INDEX('DS2025'!$Q$21:$Q$35,MATCH(B34,'DS2025'!$P$21:$P$35,1)):
INDEX('DS2025'!$Q$21:$Q$35,MATCH(B34,'DS2025'!$P$21:$P$35,1)+1),
INDEX('DS2025'!$P$21:$P$35,MATCH(B34,'DS2025'!$P$21:$P$35,1)):
INDEX('DS2025'!$P$21:$P$35,MATCH(B34,'DS2025'!$P$21:$P$35,1)+1)),
IF($C$4=Database!$A$17,
_xlfn.FORECAST.LINEAR(
B34,
INDEX('DS2025'!$T$21:$T$35,MATCH(B34,'DS2025'!$S$21:$S$35,1)):
INDEX('DS2025'!$T$21:$T$35,MATCH(B34,'DS2025'!$S$21:$S$35,1)+1),
INDEX('DS2025'!$S$21:$S$35,MATCH(B34,'DS2025'!$S$21:$S$35,1)):
INDEX('DS2025'!$S$21:$S$35,MATCH(B34,'DS2025'!$S$21:$S$35,1)+1)),
IF($C$4=Database!$A$18,
_xlfn.FORECAST.LINEAR(
B34,
INDEX('DS2025'!$W$21:$W$35,MATCH(B34,'DS2025'!$V$21:$V$35,1)):
INDEX('DS2025'!$W$21:$W$35,MATCH(B34,'DS2025'!$V$21:$V$35,1)+1),
INDEX('DS2025'!$V$21:$V$35,MATCH(B34,'DS2025'!$V$21:$V$35,1)):
INDEX('DS2025'!$V$21:$V$35,MATCH(B34,'DS2025'!$V$21:$V$35,1)+1)),
IF($C$4=Database!$A$19,
_xlfn.FORECAST.LINEAR(
B34,
INDEX('DS2025'!$Z$21:$Z$35,MATCH(B34,'DS2025'!$Y$21:$Y$35,1)):
INDEX('DS2025'!$Z$21:$Z$35,MATCH(B34,'DS2025'!$Y$21:$Y$35,1)+1),
INDEX('DS2025'!$Y$21:$Y$35,MATCH(B34,'DS2025'!$Y$21:$Y$35,1)):
INDEX('DS2025'!$Y$21:$Y$35,MATCH(B34,'DS2025'!$Y$21:$Y$35,1)+1)),
IF($C$4=Database!$A$20,
_xlfn.FORECAST.LINEAR(
B34,
INDEX('DS2025'!$AC$21:$AC$35,MATCH(B34,'DS2025'!$AB$21:$AB$35,1)):
INDEX('DS2025'!$AC$21:$AC$35,MATCH(B34,'DS2025'!$AB$21:$AB$35,1)+1),
INDEX('DS2025'!$AB$21:$AB$35,MATCH(B34,'DS2025'!$AB$21:$AB$35,1)):
INDEX('DS2025'!$AB$21:$AB$35,MATCH(B34,'DS2025'!$AB$21:$AB$35,1)+1))
)))))))))))))))))))</f>
        <v>-0.36133953209358127</v>
      </c>
      <c r="D34" s="98">
        <f t="shared" si="0"/>
        <v>119.49866046790642</v>
      </c>
      <c r="E34" s="98">
        <f>'Data 110 C'!C35</f>
        <v>121.16</v>
      </c>
      <c r="F34" s="98">
        <f>IF($F$4=Database!$A$2,
_xlfn.FORECAST.LINEAR(E34,
INDEX('DS2025'!$B$5:$B$15,MATCH(E34,'DS2025'!$A$5:$A$15,1)):
INDEX('DS2025'!$B$5:$B$15,MATCH(E34,'DS2025'!$A$5:$A$15,1)+1),
INDEX('DS2025'!$A$5:$A$15,MATCH(E34,'DS2025'!$A$5:$A$15,1)):
INDEX('DS2025'!$A$5:$A$15,MATCH(E34,'DS2025'!$A$5:$A$15,1)+1)),
IF($F$4=Database!$A$3,
_xlfn.FORECAST.LINEAR(E34,
INDEX('DS2025'!$E$5:$E$15,MATCH(E34,'DS2025'!$D$5:$D$15,1)):
INDEX('DS2025'!$E$5:$E$15,MATCH(E34,'DS2025'!$D$5:$D$15,1)+1),
INDEX('DS2025'!$D$5:$D$15,MATCH(E34,'DS2025'!$D$5:$D$15,1)):
INDEX('DS2025'!$D$5:$D$15,MATCH(E34,'DS2025'!$D$5:$D$15,1)+1)),
IF($F$4=Database!$A$4,
_xlfn.FORECAST.LINEAR(E34,
INDEX('DS2025'!$H$5:$H$15,MATCH(E34,'DS2025'!$G$5:$G$15,1)):
INDEX('DS2025'!$H$5:$H$15,MATCH(E34,'DS2025'!$G$5:$G$15,1)+1),
INDEX('DS2025'!$G$5:$G$15,MATCH(E34,'DS2025'!$G$5:$G$15,1)):
INDEX('DS2025'!$G$5:$G$15,MATCH(E34,'DS2025'!$G$5:$G$15,1)+1)),
IF($F$4=Database!$A$5,
_xlfn.FORECAST.LINEAR(E34,
INDEX('DS2025'!$K$5:$K$15,MATCH(E34,'DS2025'!$J$5:$J$15,1)):
INDEX('DS2025'!$K$5:$K$15,MATCH(E34,'DS2025'!$J$5:$J$15,1)+1),
INDEX('DS2025'!$J$5:$J$15,MATCH(E34,'DS2025'!$J$5:$J$15,1)):
INDEX('DS2025'!$J$5:$J$15,MATCH(E34,'DS2025'!$J$5:$J$15,1)+1)),
IF($F$4=Database!$A$6,
_xlfn.FORECAST.LINEAR(E34,
INDEX('DS2025'!$N$5:$N$15,MATCH(E34,'DS2025'!$M$5:$M$15,1)):
INDEX('DS2025'!$N$5:$N$15,MATCH(E34,'DS2025'!$M$5:$M$15,1)+1),
INDEX('DS2025'!$M$5:$M$15,MATCH(E34,'DS2025'!$M$5:$M$15,1)):
INDEX('DS2025'!$M$5:$M$15,MATCH(E34,'DS2025'!$M$5:$M$15,1)+1)),
IF($F$4=Database!$A$7,
_xlfn.FORECAST.LINEAR(E34,
INDEX('DS2025'!$Q$5:$Q$15,MATCH(E34,'DS2025'!$P$5:$P$15,1)):
INDEX('DS2025'!$Q$5:$Q$15,MATCH(E34,'DS2025'!$P$5:$P$15,1)+1),
INDEX('DS2025'!$P$5:$P$15,MATCH(E34,'DS2025'!$P$5:$P$15,1)):
INDEX('DS2025'!$P$5:$P$15,MATCH(E34,'DS2025'!$P$5:$P$15,1)+1)),
IF($F$4=Database!$A$8,
_xlfn.FORECAST.LINEAR(E34,
INDEX('DS2025'!$T$5:$T$15,MATCH(E34,'DS2025'!$S$5:$S$15,1)):
INDEX('DS2025'!$T$5:$T$15,MATCH(E34,'DS2025'!$S$5:$S$15,1)+1),
INDEX('DS2025'!$S$5:$S$15,MATCH(E34,'DS2025'!$S$5:$S$15,1)):
INDEX('DS2025'!$S$5:$S$15,MATCH(E34,'DS2025'!$S$5:$S$15,1)+1)),
IF($F$4=Database!$A$9,
_xlfn.FORECAST.LINEAR(E34,
INDEX('DS2025'!$W$5:$W$15,MATCH(E34,'DS2025'!$V$5:$V$15,1)):
INDEX('DS2025'!$W$5:$W$15,MATCH(E34,'DS2025'!$V$5:$V$15,1)+1),
INDEX('DS2025'!$V$5:$V$15,MATCH(E34,'DS2025'!$V$5:$V$15,1)):
INDEX('DS2025'!$V$5:$V$15,MATCH(E34,'DS2025'!$V$5:$V$15,1)+1)),
IF($F$4=Database!$A$10,
_xlfn.FORECAST.LINEAR(E34,
INDEX('DS2025'!$Z$5:$Z$15,MATCH(E34,'DS2025'!$Y$5:$Y$15,1)):
INDEX('DS2025'!$Z$5:$Z$15,MATCH(E34,'DS2025'!$Y$5:$Y$15,1)+1),
INDEX('DS2025'!$Y$5:$Y$15,MATCH(E34,'DS2025'!$Y$5:$Y$15,1)):
INDEX('DS2025'!$Y$5:$Y$15,MATCH(E34,'DS2025'!$Y$5:$Y$15,1)+1)),
IF($F$4=Database!$A$11,
_xlfn.FORECAST.LINEAR(
E34,
INDEX('DS2025'!$B$21:$B$35,MATCH(E34,'DS2025'!$A$21:$A$35,1)):
INDEX('DS2025'!$B$21:$B$35,MATCH(E34,'DS2025'!$A$21:$A$35,1)+1),
INDEX('DS2025'!$A$21:$A$35,MATCH(E34,'DS2025'!$A$21:$A$35,1)):
INDEX('DS2025'!$A$21:$A$35,MATCH(E34,'DS2025'!$A$21:$A$35,1)+1)),
IF($F$4=Database!$A$12,
_xlfn.FORECAST.LINEAR(
E34,
INDEX('DS2025'!$E$21:$E$35,MATCH(E34,'DS2025'!$D$21:$D$35,1)):
INDEX('DS2025'!$E$21:$E$35,MATCH(E34,'DS2025'!$D$21:$D$35,1)+1),
INDEX('DS2025'!$D$21:$D$35,MATCH(E34,'DS2025'!$D$21:$D$35,1)):
INDEX('DS2025'!$D$21:$D$35,MATCH(E34,'DS2025'!$D$21:$D$35,1)+1)),
IF($F$4=Database!$A$13,
_xlfn.FORECAST.LINEAR(
E34,
INDEX('DS2025'!$H$21:$H$35,MATCH(E34,'DS2025'!$G$21:$G$35,1)):
INDEX('DS2025'!$H$21:$H$35,MATCH(E34,'DS2025'!$G$21:$G$35,1)+1),
INDEX('DS2025'!$G$21:$G$35,MATCH(E34,'DS2025'!$G$21:$G$35,1)):
INDEX('DS2025'!$G$21:$G$35,MATCH(E34,'DS2025'!$G$21:$G$35,1)+1)),
IF($F$4=Database!$A$14,
_xlfn.FORECAST.LINEAR(
E34,
INDEX('DS2025'!$K$21:$K$35,MATCH(E34,'DS2025'!$J$21:$J$35,1)):
INDEX('DS2025'!$K$21:$K$35,MATCH(E34,'DS2025'!$J$21:$J$35,1)+1),
INDEX('DS2025'!$J$21:$J$35,MATCH(E34,'DS2025'!$J$21:$J$35,1)):
INDEX('DS2025'!$J$21:$J$35,MATCH(E34,'DS2025'!$J$21:$J$35,1)+1)),
IF($F$4=Database!$A$15,
_xlfn.FORECAST.LINEAR(
E34,
INDEX('DS2025'!$N$21:$N$35,MATCH(E34,'DS2025'!$M$21:$M$35,1)):
INDEX('DS2025'!$N$21:$N$35,MATCH(E34,'DS2025'!$M$21:$M$35,1)+1),
INDEX('DS2025'!$M$21:$M$35,MATCH(E34,'DS2025'!$M$21:$M$35,1)):
INDEX('DS2025'!$M$21:$M$35,MATCH(E34,'DS2025'!$M$21:$M$35,1)+1)),
IF($F$4=Database!$A$16,
_xlfn.FORECAST.LINEAR(
E34,
INDEX('DS2025'!$Q$21:$Q$35,MATCH(E34,'DS2025'!$P$21:$P$35,1)):
INDEX('DS2025'!$Q$21:$Q$35,MATCH(E34,'DS2025'!$P$21:$P$35,1)+1),
INDEX('DS2025'!$P$21:$P$35,MATCH(E34,'DS2025'!$P$21:$P$35,1)):
INDEX('DS2025'!$P$21:$P$35,MATCH(E34,'DS2025'!$P$21:$P$35,1)+1)),
IF($F$4=Database!$A$17,
_xlfn.FORECAST.LINEAR(
E34,
INDEX('DS2025'!$T$21:$T$35,MATCH(E34,'DS2025'!$S$21:$S$35,1)):
INDEX('DS2025'!$T$21:$T$35,MATCH(E34,'DS2025'!$S$21:$S$35,1)+1),
INDEX('DS2025'!$S$21:$S$35,MATCH(E34,'DS2025'!$S$21:$S$35,1)):
INDEX('DS2025'!$S$21:$S$35,MATCH(E34,'DS2025'!$S$21:$S$35,1)+1)),
IF($F$4=Database!$A$18,
_xlfn.FORECAST.LINEAR(
E34,
INDEX('DS2025'!$W$21:$W$35,MATCH(E34,'DS2025'!$V$21:$V$35,1)):
INDEX('DS2025'!$W$21:$W$35,MATCH(E34,'DS2025'!$V$21:$V$35,1)+1),
INDEX('DS2025'!$V$21:$V$35,MATCH(E34,'DS2025'!$V$21:$V$35,1)):
INDEX('DS2025'!$V$21:$V$35,MATCH(E34,'DS2025'!$V$21:$V$35,1)+1)),
IF($F$4=Database!$A$19,
_xlfn.FORECAST.LINEAR(
E34,
INDEX('DS2025'!$Z$21:$Z$35,MATCH(E34,'DS2025'!$Y$21:$Y$35,1)):
INDEX('DS2025'!$Z$21:$Z$35,MATCH(E34,'DS2025'!$Y$21:$Y$35,1)+1),
INDEX('DS2025'!$Y$21:$Y$35,MATCH(E34,'DS2025'!$Y$21:$Y$35,1)):
INDEX('DS2025'!$Y$21:$Y$35,MATCH(E34,'DS2025'!$Y$21:$Y$35,1)+1)),
IF($F$4=Database!$A$20,
_xlfn.FORECAST.LINEAR(
E34,
INDEX('DS2025'!$AC$21:$AC$35,MATCH(E34,'DS2025'!$AB$21:$AB$35,1)):
INDEX('DS2025'!$AC$21:$AC$35,MATCH(E34,'DS2025'!$AB$21:$AB$35,1)+1),
INDEX('DS2025'!$AB$21:$AB$35,MATCH(E34,'DS2025'!$AB$21:$AB$35,1)):
INDEX('DS2025'!$AB$21:$AB$35,MATCH(E34,'DS2025'!$AB$21:$AB$35,1)+1))
)))))))))))))))))))</f>
        <v>-0.36149550089982002</v>
      </c>
      <c r="G34" s="98">
        <f t="shared" si="1"/>
        <v>120.79850449910018</v>
      </c>
      <c r="H34" s="98">
        <f>'Data 110 C'!D35</f>
        <v>119.55500000000001</v>
      </c>
      <c r="I34" s="98">
        <f>IF($I$4=Database!$A$2,
_xlfn.FORECAST.LINEAR(H34,
INDEX('DS2025'!$B$5:$B$15,MATCH(H34,'DS2025'!$A$5:$A$15,1)):
INDEX('DS2025'!$B$5:$B$15,MATCH(H34,'DS2025'!$A$5:$A$15,1)+1),
INDEX('DS2025'!$A$5:$A$15,MATCH(H34,'DS2025'!$A$5:$A$15,1)):
INDEX('DS2025'!$A$5:$A$15,MATCH(H34,'DS2025'!$A$5:$A$15,1)+1)),
IF($I$4=Database!$A$3,
_xlfn.FORECAST.LINEAR(H34,
INDEX('DS2025'!$E$5:$E$15,MATCH(H34,'DS2025'!$D$5:$D$15,1)):
INDEX('DS2025'!$E$5:$E$15,MATCH(H34,'DS2025'!$D$5:$D$15,1)+1),
INDEX('DS2025'!$D$5:$D$15,MATCH(H34,'DS2025'!$D$5:$D$15,1)):
INDEX('DS2025'!$D$5:$D$15,MATCH(H34,'DS2025'!$D$5:$D$15,1)+1)),
IF($I$4=Database!$A$4,
_xlfn.FORECAST.LINEAR(H34,
INDEX('DS2025'!$H$5:$H$15,MATCH(H34,'DS2025'!$G$5:$G$15,1)):
INDEX('DS2025'!$H$5:$H$15,MATCH(H34,'DS2025'!$G$5:$G$15,1)+1),
INDEX('DS2025'!$G$5:$G$15,MATCH(H34,'DS2025'!$G$5:$G$15,1)):
INDEX('DS2025'!$G$5:$G$15,MATCH(H34,'DS2025'!$G$5:$G$15,1)+1)),
IF($I$4=Database!$A$5,
_xlfn.FORECAST.LINEAR(H34,
INDEX('DS2025'!$K$5:$K$15,MATCH(H34,'DS2025'!$J$5:$J$15,1)):
INDEX('DS2025'!$K$5:$K$15,MATCH(H34,'DS2025'!$J$5:$J$15,1)+1),
INDEX('DS2025'!$J$5:$J$15,MATCH(H34,'DS2025'!$J$5:$J$15,1)):
INDEX('DS2025'!$J$5:$J$15,MATCH(H34,'DS2025'!$J$5:$J$15,1)+1)),
IF($I$4=Database!$A$6,
_xlfn.FORECAST.LINEAR(H34,
INDEX('DS2025'!$N$5:$N$15,MATCH(H34,'DS2025'!$M$5:$M$15,1)):
INDEX('DS2025'!$N$5:$N$15,MATCH(H34,'DS2025'!$M$5:$M$15,1)+1),
INDEX('DS2025'!$M$5:$M$15,MATCH(H34,'DS2025'!$M$5:$M$15,1)):
INDEX('DS2025'!$M$5:$M$15,MATCH(H34,'DS2025'!$M$5:$M$15,1)+1)),
IF($I$4=Database!$A$7,
_xlfn.FORECAST.LINEAR(H34,
INDEX('DS2025'!$Q$5:$Q$15,MATCH(H34,'DS2025'!$P$5:$P$15,1)):
INDEX('DS2025'!$Q$5:$Q$15,MATCH(H34,'DS2025'!$P$5:$P$15,1)+1),
INDEX('DS2025'!$P$5:$P$15,MATCH(H34,'DS2025'!$P$5:$P$15,1)):
INDEX('DS2025'!$P$5:$P$15,MATCH(H34,'DS2025'!$P$5:$P$15,1)+1)),
IF($I$4=Database!$A$8,
_xlfn.FORECAST.LINEAR(H34,
INDEX('DS2025'!$T$5:$T$15,MATCH(H34,'DS2025'!$S$5:$S$15,1)):
INDEX('DS2025'!$T$5:$T$15,MATCH(H34,'DS2025'!$S$5:$S$15,1)+1),
INDEX('DS2025'!$S$5:$S$15,MATCH(H34,'DS2025'!$S$5:$S$15,1)):
INDEX('DS2025'!$S$5:$S$15,MATCH(H34,'DS2025'!$S$5:$S$15,1)+1)),
IF($I$4=Database!$A$9,
_xlfn.FORECAST.LINEAR(H34,
INDEX('DS2025'!$W$5:$W$15,MATCH(H34,'DS2025'!$V$5:$V$15,1)):
INDEX('DS2025'!$W$5:$W$15,MATCH(H34,'DS2025'!$V$5:$V$15,1)+1),
INDEX('DS2025'!$V$5:$V$15,MATCH(H34,'DS2025'!$V$5:$V$15,1)):
INDEX('DS2025'!$V$5:$V$15,MATCH(H34,'DS2025'!$V$5:$V$15,1)+1)),
IF($I$4=Database!$A$10,
_xlfn.FORECAST.LINEAR(H34,
INDEX('DS2025'!$Z$5:$Z$15,MATCH(H34,'DS2025'!$Y$5:$Y$15,1)):
INDEX('DS2025'!$Z$5:$Z$15,MATCH(H34,'DS2025'!$Y$5:$Y$15,1)+1),
INDEX('DS2025'!$Y$5:$Y$15,MATCH(H34,'DS2025'!$Y$5:$Y$15,1)):
INDEX('DS2025'!$Y$5:$Y$15,MATCH(H34,'DS2025'!$Y$5:$Y$15,1)+1)),
IF($I$4=Database!$A$11,
_xlfn.FORECAST.LINEAR(
H34,
INDEX('DS2025'!$B$21:$B$35,MATCH(H34,'DS2025'!$A$21:$A$35,1)):
INDEX('DS2025'!$B$21:$B$35,MATCH(H34,'DS2025'!$A$21:$A$35,1)+1),
INDEX('DS2025'!$A$21:$A$35,MATCH(H34,'DS2025'!$A$21:$A$35,1)):
INDEX('DS2025'!$A$21:$A$35,MATCH(H34,'DS2025'!$A$21:$A$35,1)+1)),
IF($I$4=Database!$A$12,
_xlfn.FORECAST.LINEAR(
H34,
INDEX('DS2025'!$E$21:$E$35,MATCH(H34,'DS2025'!$D$21:$D$35,1)):
INDEX('DS2025'!$E$21:$E$35,MATCH(H34,'DS2025'!$D$21:$D$35,1)+1),
INDEX('DS2025'!$D$21:$D$35,MATCH(H34,'DS2025'!$D$21:$D$35,1)):
INDEX('DS2025'!$D$21:$D$35,MATCH(H34,'DS2025'!$D$21:$D$35,1)+1)),
IF($I$4=Database!$A$13,
_xlfn.FORECAST.LINEAR(
H34,
INDEX('DS2025'!$H$21:$H$35,MATCH(H34,'DS2025'!$G$21:$G$35,1)):
INDEX('DS2025'!$H$21:$H$35,MATCH(H34,'DS2025'!$G$21:$G$35,1)+1),
INDEX('DS2025'!$G$21:$G$35,MATCH(H34,'DS2025'!$G$21:$G$35,1)):
INDEX('DS2025'!$G$21:$G$35,MATCH(H34,'DS2025'!$G$21:$G$35,1)+1)),
IF($I$4=Database!$A$14,
_xlfn.FORECAST.LINEAR(
H34,
INDEX('DS2025'!$K$21:$K$35,MATCH(H34,'DS2025'!$J$21:$J$35,1)):
INDEX('DS2025'!$K$21:$K$35,MATCH(H34,'DS2025'!$J$21:$J$35,1)+1),
INDEX('DS2025'!$J$21:$J$35,MATCH(H34,'DS2025'!$J$21:$J$35,1)):
INDEX('DS2025'!$J$21:$J$35,MATCH(H34,'DS2025'!$J$21:$J$35,1)+1)),
IF($I$4=Database!$A$15,
_xlfn.FORECAST.LINEAR(
H34,
INDEX('DS2025'!$N$21:$N$35,MATCH(H34,'DS2025'!$M$21:$M$35,1)):
INDEX('DS2025'!$N$21:$N$35,MATCH(H34,'DS2025'!$M$21:$M$35,1)+1),
INDEX('DS2025'!$M$21:$M$35,MATCH(H34,'DS2025'!$M$21:$M$35,1)):
INDEX('DS2025'!$M$21:$M$35,MATCH(H34,'DS2025'!$M$21:$M$35,1)+1)),
IF($I$4=Database!$A$16,
_xlfn.FORECAST.LINEAR(
H34,
INDEX('DS2025'!$Q$21:$Q$35,MATCH(H34,'DS2025'!$P$21:$P$35,1)):
INDEX('DS2025'!$Q$21:$Q$35,MATCH(H34,'DS2025'!$P$21:$P$35,1)+1),
INDEX('DS2025'!$P$21:$P$35,MATCH(H34,'DS2025'!$P$21:$P$35,1)):
INDEX('DS2025'!$P$21:$P$35,MATCH(H34,'DS2025'!$P$21:$P$35,1)+1)),
IF($I$4=Database!$A$17,
_xlfn.FORECAST.LINEAR(
H34,
INDEX('DS2025'!$T$21:$T$35,MATCH(H34,'DS2025'!$S$21:$S$35,1)):
INDEX('DS2025'!$T$21:$T$35,MATCH(H34,'DS2025'!$S$21:$S$35,1)+1),
INDEX('DS2025'!$S$21:$S$35,MATCH(H34,'DS2025'!$S$21:$S$35,1)):
INDEX('DS2025'!$S$21:$S$35,MATCH(H34,'DS2025'!$S$21:$S$35,1)+1)),
IF($I$4=Database!$A$18,
_xlfn.FORECAST.LINEAR(
H34,
INDEX('DS2025'!$W$21:$W$35,MATCH(H34,'DS2025'!$V$21:$V$35,1)):
INDEX('DS2025'!$W$21:$W$35,MATCH(H34,'DS2025'!$V$21:$V$35,1)+1),
INDEX('DS2025'!$V$21:$V$35,MATCH(H34,'DS2025'!$V$21:$V$35,1)):
INDEX('DS2025'!$V$21:$V$35,MATCH(H34,'DS2025'!$V$21:$V$35,1)+1)),
IF($I$4=Database!$A$19,
_xlfn.FORECAST.LINEAR(
H34,
INDEX('DS2025'!$Z$21:$Z$35,MATCH(H34,'DS2025'!$Y$21:$Y$35,1)):
INDEX('DS2025'!$Z$21:$Z$35,MATCH(H34,'DS2025'!$Y$21:$Y$35,1)+1),
INDEX('DS2025'!$Y$21:$Y$35,MATCH(H34,'DS2025'!$Y$21:$Y$35,1)):
INDEX('DS2025'!$Y$21:$Y$35,MATCH(H34,'DS2025'!$Y$21:$Y$35,1)+1)),
IF($I$4=Database!$A$20,
_xlfn.FORECAST.LINEAR(
H34,
INDEX('DS2025'!$AC$21:$AC$35,MATCH(H34,'DS2025'!$AB$21:$AB$35,1)):
INDEX('DS2025'!$AC$21:$AC$35,MATCH(H34,'DS2025'!$AB$21:$AB$35,1)+1),
INDEX('DS2025'!$AB$21:$AB$35,MATCH(H34,'DS2025'!$AB$21:$AB$35,1)):
INDEX('DS2025'!$AB$21:$AB$35,MATCH(H34,'DS2025'!$AB$21:$AB$35,1)+1))
)))))))))))))))))))</f>
        <v>-0.26224099557257391</v>
      </c>
      <c r="J34" s="98">
        <f t="shared" si="2"/>
        <v>119.29275900442744</v>
      </c>
      <c r="K34" s="98">
        <f>'Data 110 C'!E35</f>
        <v>120.02</v>
      </c>
      <c r="L34" s="98">
        <f>IF($L$4=Database!$A$2,
_xlfn.FORECAST.LINEAR(K34,
INDEX('DS2025'!$B$5:$B$15,MATCH(K34,'DS2025'!$A$5:$A$15,1)):
INDEX('DS2025'!$B$5:$B$15,MATCH(K34,'DS2025'!$A$5:$A$15,1)+1),
INDEX('DS2025'!$A$5:$A$15,MATCH(K34,'DS2025'!$A$5:$A$15,1)):
INDEX('DS2025'!$A$5:$A$15,MATCH(K34,'DS2025'!$A$5:$A$15,1)+1)),
IF($L$4=Database!$A$3,
_xlfn.FORECAST.LINEAR(K34,
INDEX('DS2025'!$E$5:$E$15,MATCH(K34,'DS2025'!$D$5:$D$15,1)):
INDEX('DS2025'!$E$5:$E$15,MATCH(K34,'DS2025'!$D$5:$D$15,1)+1),
INDEX('DS2025'!$D$5:$D$15,MATCH(K34,'DS2025'!$D$5:$D$15,1)):
INDEX('DS2025'!$D$5:$D$15,MATCH(K34,'DS2025'!$D$5:$D$15,1)+1)),
IF($L$4=Database!$A$4,
_xlfn.FORECAST.LINEAR(K34,
INDEX('DS2025'!$H$5:$H$15,MATCH(K34,'DS2025'!$G$5:$G$15,1)):
INDEX('DS2025'!$H$5:$H$15,MATCH(K34,'DS2025'!$G$5:$G$15,1)+1),
INDEX('DS2025'!$G$5:$G$15,MATCH(K34,'DS2025'!$G$5:$G$15,1)):
INDEX('DS2025'!$G$5:$G$15,MATCH(K34,'DS2025'!$G$5:$G$15,1)+1)),
IF($L$4=Database!$A$5,
_xlfn.FORECAST.LINEAR(K34,
INDEX('DS2025'!$K$5:$K$15,MATCH(K34,'DS2025'!$J$5:$J$15,1)):
INDEX('DS2025'!$K$5:$K$15,MATCH(K34,'DS2025'!$J$5:$J$15,1)+1),
INDEX('DS2025'!$J$5:$J$15,MATCH(K34,'DS2025'!$J$5:$J$15,1)):
INDEX('DS2025'!$J$5:$J$15,MATCH(K34,'DS2025'!$J$5:$J$15,1)+1)),
IF($L$4=Database!$A$6,
_xlfn.FORECAST.LINEAR(K34,
INDEX('DS2025'!$N$5:$N$15,MATCH(K34,'DS2025'!$M$5:$M$15,1)):
INDEX('DS2025'!$N$5:$N$15,MATCH(K34,'DS2025'!$M$5:$M$15,1)+1),
INDEX('DS2025'!$M$5:$M$15,MATCH(K34,'DS2025'!$M$5:$M$15,1)):
INDEX('DS2025'!$M$5:$M$15,MATCH(K34,'DS2025'!$M$5:$M$15,1)+1)),
IF($L$4=Database!$A$7,
_xlfn.FORECAST.LINEAR(K34,
INDEX('DS2025'!$Q$5:$Q$15,MATCH(K34,'DS2025'!$P$5:$P$15,1)):
INDEX('DS2025'!$Q$5:$Q$15,MATCH(K34,'DS2025'!$P$5:$P$15,1)+1),
INDEX('DS2025'!$P$5:$P$15,MATCH(K34,'DS2025'!$P$5:$P$15,1)):
INDEX('DS2025'!$P$5:$P$15,MATCH(K34,'DS2025'!$P$5:$P$15,1)+1)),
IF($L$4=Database!$A$8,
_xlfn.FORECAST.LINEAR(K34,
INDEX('DS2025'!$T$5:$T$15,MATCH(K34,'DS2025'!$S$5:$S$15,1)):
INDEX('DS2025'!$T$5:$T$15,MATCH(K34,'DS2025'!$S$5:$S$15,1)+1),
INDEX('DS2025'!$S$5:$S$15,MATCH(K34,'DS2025'!$S$5:$S$15,1)):
INDEX('DS2025'!$S$5:$S$15,MATCH(K34,'DS2025'!$S$5:$S$15,1)+1)),
IF($L$4=Database!$A$9,
_xlfn.FORECAST.LINEAR(K34,
INDEX('DS2025'!$W$5:$W$15,MATCH(K34,'DS2025'!$V$5:$V$15,1)):
INDEX('DS2025'!$W$5:$W$15,MATCH(K34,'DS2025'!$V$5:$V$15,1)+1),
INDEX('DS2025'!$V$5:$V$15,MATCH(K34,'DS2025'!$V$5:$V$15,1)):
INDEX('DS2025'!$V$5:$V$15,MATCH(K34,'DS2025'!$V$5:$V$15,1)+1)),
IF($L$4=Database!$A$10,
_xlfn.FORECAST.LINEAR(K34,
INDEX('DS2025'!$Z$5:$Z$15,MATCH(K34,'DS2025'!$Y$5:$Y$15,1)):
INDEX('DS2025'!$Z$5:$Z$15,MATCH(K34,'DS2025'!$Y$5:$Y$15,1)+1),
INDEX('DS2025'!$Y$5:$Y$15,MATCH(K34,'DS2025'!$Y$5:$Y$15,1)):
INDEX('DS2025'!$Y$5:$Y$15,MATCH(K34,'DS2025'!$Y$5:$Y$15,1)+1)),
IF($L$4=Database!$A$11,
_xlfn.FORECAST.LINEAR(
K34,
INDEX('DS2025'!$B$21:$B$35,MATCH(K34,'DS2025'!$A$21:$A$35,1)):
INDEX('DS2025'!$B$21:$B$35,MATCH(K34,'DS2025'!$A$21:$A$35,1)+1),
INDEX('DS2025'!$A$21:$A$35,MATCH(K34,'DS2025'!$A$21:$A$35,1)):
INDEX('DS2025'!$A$21:$A$35,MATCH(K34,'DS2025'!$A$21:$A$35,1)+1)),
IF($L$4=Database!$A$12,
_xlfn.FORECAST.LINEAR(
K34,
INDEX('DS2025'!$E$21:$E$35,MATCH(K34,'DS2025'!$D$21:$D$35,1)):
INDEX('DS2025'!$E$21:$E$35,MATCH(K34,'DS2025'!$D$21:$D$35,1)+1),
INDEX('DS2025'!$D$21:$D$35,MATCH(K34,'DS2025'!$D$21:$D$35,1)):
INDEX('DS2025'!$D$21:$D$35,MATCH(K34,'DS2025'!$D$21:$D$35,1)+1)),
IF($L$4=Database!$A$13,
_xlfn.FORECAST.LINEAR(
K34,
INDEX('DS2025'!$H$21:$H$35,MATCH(K34,'DS2025'!$G$21:$G$35,1)):
INDEX('DS2025'!$H$21:$H$35,MATCH(K34,'DS2025'!$G$21:$G$35,1)+1),
INDEX('DS2025'!$G$21:$G$35,MATCH(K34,'DS2025'!$G$21:$G$35,1)):
INDEX('DS2025'!$G$21:$G$35,MATCH(K34,'DS2025'!$G$21:$G$35,1)+1)),
IF($L$4=Database!$A$14,
_xlfn.FORECAST.LINEAR(
K34,
INDEX('DS2025'!$K$21:$K$35,MATCH(K34,'DS2025'!$J$21:$J$35,1)):
INDEX('DS2025'!$K$21:$K$35,MATCH(K34,'DS2025'!$J$21:$J$35,1)+1),
INDEX('DS2025'!$J$21:$J$35,MATCH(K34,'DS2025'!$J$21:$J$35,1)):
INDEX('DS2025'!$J$21:$J$35,MATCH(K34,'DS2025'!$J$21:$J$35,1)+1)),
IF($L$4=Database!$A$15,
_xlfn.FORECAST.LINEAR(
K34,
INDEX('DS2025'!$N$21:$N$35,MATCH(K34,'DS2025'!$M$21:$M$35,1)):
INDEX('DS2025'!$N$21:$N$35,MATCH(K34,'DS2025'!$M$21:$M$35,1)+1),
INDEX('DS2025'!$M$21:$M$35,MATCH(K34,'DS2025'!$M$21:$M$35,1)):
INDEX('DS2025'!$M$21:$M$35,MATCH(K34,'DS2025'!$M$21:$M$35,1)+1)),
IF($L$4=Database!$A$16,
_xlfn.FORECAST.LINEAR(
K34,
INDEX('DS2025'!$Q$21:$Q$35,MATCH(K34,'DS2025'!$P$21:$P$35,1)):
INDEX('DS2025'!$Q$21:$Q$35,MATCH(K34,'DS2025'!$P$21:$P$35,1)+1),
INDEX('DS2025'!$P$21:$P$35,MATCH(K34,'DS2025'!$P$21:$P$35,1)):
INDEX('DS2025'!$P$21:$P$35,MATCH(K34,'DS2025'!$P$21:$P$35,1)+1)),
IF($L$4=Database!$A$17,
_xlfn.FORECAST.LINEAR(
K34,
INDEX('DS2025'!$T$21:$T$35,MATCH(K34,'DS2025'!$S$21:$S$35,1)):
INDEX('DS2025'!$T$21:$T$35,MATCH(K34,'DS2025'!$S$21:$S$35,1)+1),
INDEX('DS2025'!$S$21:$S$35,MATCH(K34,'DS2025'!$S$21:$S$35,1)):
INDEX('DS2025'!$S$21:$S$35,MATCH(K34,'DS2025'!$S$21:$S$35,1)+1)),
IF($L$4=Database!$A$18,
_xlfn.FORECAST.LINEAR(
K34,
INDEX('DS2025'!$W$21:$W$35,MATCH(K34,'DS2025'!$V$21:$V$35,1)):
INDEX('DS2025'!$W$21:$W$35,MATCH(K34,'DS2025'!$V$21:$V$35,1)+1),
INDEX('DS2025'!$V$21:$V$35,MATCH(K34,'DS2025'!$V$21:$V$35,1)):
INDEX('DS2025'!$V$21:$V$35,MATCH(K34,'DS2025'!$V$21:$V$35,1)+1)),
IF($L$4=Database!$A$19,
_xlfn.FORECAST.LINEAR(
K34,
INDEX('DS2025'!$Z$21:$Z$35,MATCH(K34,'DS2025'!$Y$21:$Y$35,1)):
INDEX('DS2025'!$Z$21:$Z$35,MATCH(K34,'DS2025'!$Y$21:$Y$35,1)+1),
INDEX('DS2025'!$Y$21:$Y$35,MATCH(K34,'DS2025'!$Y$21:$Y$35,1)):
INDEX('DS2025'!$Y$21:$Y$35,MATCH(K34,'DS2025'!$Y$21:$Y$35,1)+1)),
IF($L$4=Database!$A$20,
_xlfn.FORECAST.LINEAR(
K34,
INDEX('DS2025'!$AC$21:$AC$35,MATCH(K34,'DS2025'!$AB$21:$AB$35,1)):
INDEX('DS2025'!$AC$21:$AC$35,MATCH(K34,'DS2025'!$AB$21:$AB$35,1)+1),
INDEX('DS2025'!$AB$21:$AB$35,MATCH(K34,'DS2025'!$AB$21:$AB$35,1)):
INDEX('DS2025'!$AB$21:$AB$35,MATCH(K34,'DS2025'!$AB$21:$AB$35,1)+1))
)))))))))))))))))))</f>
        <v>-0.36135872825434912</v>
      </c>
      <c r="M34" s="98">
        <f t="shared" si="3"/>
        <v>119.65864127174565</v>
      </c>
      <c r="N34" s="369">
        <f>'Data 110 C'!F35</f>
        <v>117.429</v>
      </c>
      <c r="O34" s="98">
        <f>IF($O$4=Database!$A$2,
_xlfn.FORECAST.LINEAR(N34,
INDEX('DS2025'!$B$5:$B$15,MATCH(N34,'DS2025'!$A$5:$A$15,1)):
INDEX('DS2025'!$B$5:$B$15,MATCH(N34,'DS2025'!$A$5:$A$15,1)+1),
INDEX('DS2025'!$A$5:$A$15,MATCH(N34,'DS2025'!$A$5:$A$15,1)):
INDEX('DS2025'!$A$5:$A$15,MATCH(N34,'DS2025'!$A$5:$A$15,1)+1)),
IF($O$4=Database!$A$3,
_xlfn.FORECAST.LINEAR(N34,
INDEX('DS2025'!$E$5:$E$15,MATCH(N34,'DS2025'!$D$5:$D$15,1)):
INDEX('DS2025'!$E$5:$E$15,MATCH(N34,'DS2025'!$D$5:$D$15,1)+1),
INDEX('DS2025'!$D$5:$D$15,MATCH(N34,'DS2025'!$D$5:$D$15,1)):
INDEX('DS2025'!$D$5:$D$15,MATCH(N34,'DS2025'!$D$5:$D$15,1)+1)),
IF($O$4=Database!$A$4,
_xlfn.FORECAST.LINEAR(N34,
INDEX('DS2025'!$H$5:$H$15,MATCH(N34,'DS2025'!$G$5:$G$15,1)):
INDEX('DS2025'!$H$5:$H$15,MATCH(N34,'DS2025'!$G$5:$G$15,1)+1),
INDEX('DS2025'!$G$5:$G$15,MATCH(N34,'DS2025'!$G$5:$G$15,1)):
INDEX('DS2025'!$G$5:$G$15,MATCH(N34,'DS2025'!$G$5:$G$15,1)+1)),
IF($O$4=Database!$A$5,
_xlfn.FORECAST.LINEAR(N34,
INDEX('DS2025'!$K$5:$K$15,MATCH(N34,'DS2025'!$J$5:$J$15,1)):
INDEX('DS2025'!$K$5:$K$15,MATCH(N34,'DS2025'!$J$5:$J$15,1)+1),
INDEX('DS2025'!$J$5:$J$15,MATCH(N34,'DS2025'!$J$5:$J$15,1)):
INDEX('DS2025'!$J$5:$J$15,MATCH(N34,'DS2025'!$J$5:$J$15,1)+1)),
IF($O$4=Database!$A$6,
_xlfn.FORECAST.LINEAR(N34,
INDEX('DS2025'!$N$5:$N$15,MATCH(N34,'DS2025'!$M$5:$M$15,1)):
INDEX('DS2025'!$N$5:$N$15,MATCH(N34,'DS2025'!$M$5:$M$15,1)+1),
INDEX('DS2025'!$M$5:$M$15,MATCH(N34,'DS2025'!$M$5:$M$15,1)):
INDEX('DS2025'!$M$5:$M$15,MATCH(N34,'DS2025'!$M$5:$M$15,1)+1)),
IF($O$4=Database!$A$7,
_xlfn.FORECAST.LINEAR(N34,
INDEX('DS2025'!$Q$5:$Q$15,MATCH(N34,'DS2025'!$P$5:$P$15,1)):
INDEX('DS2025'!$Q$5:$Q$15,MATCH(N34,'DS2025'!$P$5:$P$15,1)+1),
INDEX('DS2025'!$P$5:$P$15,MATCH(N34,'DS2025'!$P$5:$P$15,1)):
INDEX('DS2025'!$P$5:$P$15,MATCH(N34,'DS2025'!$P$5:$P$15,1)+1)),
IF($O$4=Database!$A$8,
_xlfn.FORECAST.LINEAR(N34,
INDEX('DS2025'!$T$5:$T$15,MATCH(N34,'DS2025'!$S$5:$S$15,1)):
INDEX('DS2025'!$T$5:$T$15,MATCH(N34,'DS2025'!$S$5:$S$15,1)+1),
INDEX('DS2025'!$S$5:$S$15,MATCH(N34,'DS2025'!$S$5:$S$15,1)):
INDEX('DS2025'!$S$5:$S$15,MATCH(N34,'DS2025'!$S$5:$S$15,1)+1)),
IF($O$4=Database!$A$9,
_xlfn.FORECAST.LINEAR(N34,
INDEX('DS2025'!$W$5:$W$15,MATCH(N34,'DS2025'!$V$5:$V$15,1)):
INDEX('DS2025'!$W$5:$W$15,MATCH(N34,'DS2025'!$V$5:$V$15,1)+1),
INDEX('DS2025'!$V$5:$V$15,MATCH(N34,'DS2025'!$V$5:$V$15,1)):
INDEX('DS2025'!$V$5:$V$15,MATCH(N34,'DS2025'!$V$5:$V$15,1)+1)),
IF($O$4=Database!$A$10,
_xlfn.FORECAST.LINEAR(N34,
INDEX('DS2025'!$Z$5:$Z$15,MATCH(N34,'DS2025'!$Y$5:$Y$15,1)):
INDEX('DS2025'!$Z$5:$Z$15,MATCH(N34,'DS2025'!$Y$5:$Y$15,1)+1),
INDEX('DS2025'!$Y$5:$Y$15,MATCH(N34,'DS2025'!$Y$5:$Y$15,1)):
INDEX('DS2025'!$Y$5:$Y$15,MATCH(N34,'DS2025'!$Y$5:$Y$15,1)+1)),
IF($O$4=Database!$A$11,
_xlfn.FORECAST.LINEAR(
N34,
INDEX('DS2025'!$B$21:$B$35,MATCH(N34,'DS2025'!$A$21:$A$35,1)):
INDEX('DS2025'!$B$21:$B$35,MATCH(N34,'DS2025'!$A$21:$A$35,1)+1),
INDEX('DS2025'!$A$21:$A$35,MATCH(N34,'DS2025'!$A$21:$A$35,1)):
INDEX('DS2025'!$A$21:$A$35,MATCH(N34,'DS2025'!$A$21:$A$35,1)+1)),
IF($O$4=Database!$A$12,
_xlfn.FORECAST.LINEAR(
N34,
INDEX('DS2025'!$E$21:$E$35,MATCH(N34,'DS2025'!$D$21:$D$35,1)):
INDEX('DS2025'!$E$21:$E$35,MATCH(N34,'DS2025'!$D$21:$D$35,1)+1),
INDEX('DS2025'!$D$21:$D$35,MATCH(N34,'DS2025'!$D$21:$D$35,1)):
INDEX('DS2025'!$D$21:$D$35,MATCH(N34,'DS2025'!$D$21:$D$35,1)+1)),
IF($O$4=Database!$A$13,
_xlfn.FORECAST.LINEAR(
N34,
INDEX('DS2025'!$H$21:$H$35,MATCH(N34,'DS2025'!$G$21:$G$35,1)):
INDEX('DS2025'!$H$21:$H$35,MATCH(N34,'DS2025'!$G$21:$G$35,1)+1),
INDEX('DS2025'!$G$21:$G$35,MATCH(N34,'DS2025'!$G$21:$G$35,1)):
INDEX('DS2025'!$G$21:$G$35,MATCH(N34,'DS2025'!$G$21:$G$35,1)+1)),
IF($O$4=Database!$A$14,
_xlfn.FORECAST.LINEAR(
N34,
INDEX('DS2025'!$K$21:$K$35,MATCH(N34,'DS2025'!$J$21:$J$35,1)):
INDEX('DS2025'!$K$21:$K$35,MATCH(N34,'DS2025'!$J$21:$J$35,1)+1),
INDEX('DS2025'!$J$21:$J$35,MATCH(N34,'DS2025'!$J$21:$J$35,1)):
INDEX('DS2025'!$J$21:$J$35,MATCH(N34,'DS2025'!$J$21:$J$35,1)+1)),
IF($O$4=Database!$A$15,
_xlfn.FORECAST.LINEAR(
N34,
INDEX('DS2025'!$N$21:$N$35,MATCH(N34,'DS2025'!$M$21:$M$35,1)):
INDEX('DS2025'!$N$21:$N$35,MATCH(N34,'DS2025'!$M$21:$M$35,1)+1),
INDEX('DS2025'!$M$21:$M$35,MATCH(N34,'DS2025'!$M$21:$M$35,1)):
INDEX('DS2025'!$M$21:$M$35,MATCH(N34,'DS2025'!$M$21:$M$35,1)+1)),
IF($O$4=Database!$A$16,
_xlfn.FORECAST.LINEAR(
N34,
INDEX('DS2025'!$Q$21:$Q$35,MATCH(N34,'DS2025'!$P$21:$P$35,1)):
INDEX('DS2025'!$Q$21:$Q$35,MATCH(N34,'DS2025'!$P$21:$P$35,1)+1),
INDEX('DS2025'!$P$21:$P$35,MATCH(N34,'DS2025'!$P$21:$P$35,1)):
INDEX('DS2025'!$P$21:$P$35,MATCH(N34,'DS2025'!$P$21:$P$35,1)+1)),
IF($O$4=Database!$A$17,
_xlfn.FORECAST.LINEAR(
N34,
INDEX('DS2025'!$T$21:$T$35,MATCH(N34,'DS2025'!$S$21:$S$35,1)):
INDEX('DS2025'!$T$21:$T$35,MATCH(N34,'DS2025'!$S$21:$S$35,1)+1),
INDEX('DS2025'!$S$21:$S$35,MATCH(N34,'DS2025'!$S$21:$S$35,1)):
INDEX('DS2025'!$S$21:$S$35,MATCH(N34,'DS2025'!$S$21:$S$35,1)+1)),
IF($O$4=Database!$A$18,
_xlfn.FORECAST.LINEAR(
N34,
INDEX('DS2025'!$W$21:$W$35,MATCH(N34,'DS2025'!$V$21:$V$35,1)):
INDEX('DS2025'!$W$21:$W$35,MATCH(N34,'DS2025'!$V$21:$V$35,1)+1),
INDEX('DS2025'!$V$21:$V$35,MATCH(N34,'DS2025'!$V$21:$V$35,1)):
INDEX('DS2025'!$V$21:$V$35,MATCH(N34,'DS2025'!$V$21:$V$35,1)+1)),
IF($O$4=Database!$A$19,
_xlfn.FORECAST.LINEAR(
N34,
INDEX('DS2025'!$Z$21:$Z$35,MATCH(N34,'DS2025'!$Y$21:$Y$35,1)):
INDEX('DS2025'!$Z$21:$Z$35,MATCH(N34,'DS2025'!$Y$21:$Y$35,1)+1),
INDEX('DS2025'!$Y$21:$Y$35,MATCH(N34,'DS2025'!$Y$21:$Y$35,1)):
INDEX('DS2025'!$Y$21:$Y$35,MATCH(N34,'DS2025'!$Y$21:$Y$35,1)+1)),
IF($O$4=Database!$A$20,
_xlfn.FORECAST.LINEAR(
N34,
INDEX('DS2025'!$AC$21:$AC$35,MATCH(N34,'DS2025'!$AB$21:$AB$35,1)):
INDEX('DS2025'!$AC$21:$AC$35,MATCH(N34,'DS2025'!$AB$21:$AB$35,1)+1),
INDEX('DS2025'!$AB$21:$AB$35,MATCH(N34,'DS2025'!$AB$21:$AB$35,1)):
INDEX('DS2025'!$AB$21:$AB$35,MATCH(N34,'DS2025'!$AB$21:$AB$35,1)+1))
)))))))))))))))))))</f>
        <v>-0.3610478704259148</v>
      </c>
      <c r="P34" s="371">
        <f t="shared" si="4"/>
        <v>117.06795212957408</v>
      </c>
      <c r="Q34" s="369">
        <f>'Data 110 C'!G35</f>
        <v>119.10599999999999</v>
      </c>
      <c r="R34" s="98">
        <f>IF($R$4=Database!$A$2,
_xlfn.FORECAST.LINEAR(Q34,
INDEX('DS2025'!$B$5:$B$15,MATCH(Q34,'DS2025'!$A$5:$A$15,1)):
INDEX('DS2025'!$B$5:$B$15,MATCH(Q34,'DS2025'!$A$5:$A$15,1)+1),
INDEX('DS2025'!$A$5:$A$15,MATCH(Q34,'DS2025'!$A$5:$A$15,1)):
INDEX('DS2025'!$A$5:$A$15,MATCH(Q34,'DS2025'!$A$5:$A$15,1)+1)),
IF($R$4=Database!$A$3,
_xlfn.FORECAST.LINEAR(Q34,
INDEX('DS2025'!$E$5:$E$15,MATCH(Q34,'DS2025'!$D$5:$D$15,1)):
INDEX('DS2025'!$E$5:$E$15,MATCH(Q34,'DS2025'!$D$5:$D$15,1)+1),
INDEX('DS2025'!$D$5:$D$15,MATCH(Q34,'DS2025'!$D$5:$D$15,1)):
INDEX('DS2025'!$D$5:$D$15,MATCH(Q34,'DS2025'!$D$5:$D$15,1)+1)),
IF($R$4=Database!$A$4,
_xlfn.FORECAST.LINEAR(Q34,
INDEX('DS2025'!$H$5:$H$15,MATCH(Q34,'DS2025'!$G$5:$G$15,1)):
INDEX('DS2025'!$H$5:$H$15,MATCH(Q34,'DS2025'!$G$5:$G$15,1)+1),
INDEX('DS2025'!$G$5:$G$15,MATCH(Q34,'DS2025'!$G$5:$G$15,1)):
INDEX('DS2025'!$G$5:$G$15,MATCH(Q34,'DS2025'!$G$5:$G$15,1)+1)),
IF($R$4=Database!$A$5,
_xlfn.FORECAST.LINEAR(Q34,
INDEX('DS2025'!$K$5:$K$15,MATCH(Q34,'DS2025'!$J$5:$J$15,1)):
INDEX('DS2025'!$K$5:$K$15,MATCH(Q34,'DS2025'!$J$5:$J$15,1)+1),
INDEX('DS2025'!$J$5:$J$15,MATCH(Q34,'DS2025'!$J$5:$J$15,1)):
INDEX('DS2025'!$J$5:$J$15,MATCH(Q34,'DS2025'!$J$5:$J$15,1)+1)),
IF($R$4=Database!$A$6,
_xlfn.FORECAST.LINEAR(Q34,
INDEX('DS2025'!$N$5:$N$15,MATCH(Q34,'DS2025'!$M$5:$M$15,1)):
INDEX('DS2025'!$N$5:$N$15,MATCH(Q34,'DS2025'!$M$5:$M$15,1)+1),
INDEX('DS2025'!$M$5:$M$15,MATCH(Q34,'DS2025'!$M$5:$M$15,1)):
INDEX('DS2025'!$M$5:$M$15,MATCH(Q34,'DS2025'!$M$5:$M$15,1)+1)),
IF($R$4=Database!$A$7,
_xlfn.FORECAST.LINEAR(Q34,
INDEX('DS2025'!$Q$5:$Q$15,MATCH(Q34,'DS2025'!$P$5:$P$15,1)):
INDEX('DS2025'!$Q$5:$Q$15,MATCH(Q34,'DS2025'!$P$5:$P$15,1)+1),
INDEX('DS2025'!$P$5:$P$15,MATCH(Q34,'DS2025'!$P$5:$P$15,1)):
INDEX('DS2025'!$P$5:$P$15,MATCH(Q34,'DS2025'!$P$5:$P$15,1)+1)),
IF($R$4=Database!$A$8,
_xlfn.FORECAST.LINEAR(Q34,
INDEX('DS2025'!$T$5:$T$15,MATCH(Q34,'DS2025'!$S$5:$S$15,1)):
INDEX('DS2025'!$T$5:$T$15,MATCH(Q34,'DS2025'!$S$5:$S$15,1)+1),
INDEX('DS2025'!$S$5:$S$15,MATCH(Q34,'DS2025'!$S$5:$S$15,1)):
INDEX('DS2025'!$S$5:$S$15,MATCH(Q34,'DS2025'!$S$5:$S$15,1)+1)),
IF($R$4=Database!$A$9,
_xlfn.FORECAST.LINEAR(Q34,
INDEX('DS2025'!$W$5:$W$15,MATCH(Q34,'DS2025'!$V$5:$V$15,1)):
INDEX('DS2025'!$W$5:$W$15,MATCH(Q34,'DS2025'!$V$5:$V$15,1)+1),
INDEX('DS2025'!$V$5:$V$15,MATCH(Q34,'DS2025'!$V$5:$V$15,1)):
INDEX('DS2025'!$V$5:$V$15,MATCH(Q34,'DS2025'!$V$5:$V$15,1)+1)),
IF($R$4=Database!$A$10,
_xlfn.FORECAST.LINEAR(Q34,
INDEX('DS2025'!$Z$5:$Z$15,MATCH(Q34,'DS2025'!$Y$5:$Y$15,1)):
INDEX('DS2025'!$Z$5:$Z$15,MATCH(Q34,'DS2025'!$Y$5:$Y$15,1)+1),
INDEX('DS2025'!$Y$5:$Y$15,MATCH(Q34,'DS2025'!$Y$5:$Y$15,1)):
INDEX('DS2025'!$Y$5:$Y$15,MATCH(Q34,'DS2025'!$Y$5:$Y$15,1)+1)),
IF($R$4=Database!$A$11,
_xlfn.FORECAST.LINEAR(
Q34,
INDEX('DS2025'!$B$21:$B$35,MATCH(Q34,'DS2025'!$A$21:$A$35,1)):
INDEX('DS2025'!$B$21:$B$35,MATCH(Q34,'DS2025'!$A$21:$A$35,1)+1),
INDEX('DS2025'!$A$21:$A$35,MATCH(Q34,'DS2025'!$A$21:$A$35,1)):
INDEX('DS2025'!$A$21:$A$35,MATCH(Q34,'DS2025'!$A$21:$A$35,1)+1)),
IF($R$4=Database!$A$12,
_xlfn.FORECAST.LINEAR(
Q34,
INDEX('DS2025'!$E$21:$E$35,MATCH(Q34,'DS2025'!$D$21:$D$35,1)):
INDEX('DS2025'!$E$21:$E$35,MATCH(Q34,'DS2025'!$D$21:$D$35,1)+1),
INDEX('DS2025'!$D$21:$D$35,MATCH(Q34,'DS2025'!$D$21:$D$35,1)):
INDEX('DS2025'!$D$21:$D$35,MATCH(Q34,'DS2025'!$D$21:$D$35,1)+1)),
IF($R$4=Database!$A$13,
_xlfn.FORECAST.LINEAR(
Q34,
INDEX('DS2025'!$H$21:$H$35,MATCH(Q34,'DS2025'!$G$21:$G$35,1)):
INDEX('DS2025'!$H$21:$H$35,MATCH(Q34,'DS2025'!$G$21:$G$35,1)+1),
INDEX('DS2025'!$G$21:$G$35,MATCH(Q34,'DS2025'!$G$21:$G$35,1)):
INDEX('DS2025'!$G$21:$G$35,MATCH(Q34,'DS2025'!$G$21:$G$35,1)+1)),
IF($R$4=Database!$A$14,
_xlfn.FORECAST.LINEAR(
Q34,
INDEX('DS2025'!$K$21:$K$35,MATCH(Q34,'DS2025'!$J$21:$J$35,1)):
INDEX('DS2025'!$K$21:$K$35,MATCH(Q34,'DS2025'!$J$21:$J$35,1)+1),
INDEX('DS2025'!$J$21:$J$35,MATCH(Q34,'DS2025'!$J$21:$J$35,1)):
INDEX('DS2025'!$J$21:$J$35,MATCH(Q34,'DS2025'!$J$21:$J$35,1)+1)),
IF($R$4=Database!$A$15,
_xlfn.FORECAST.LINEAR(
Q34,
INDEX('DS2025'!$N$21:$N$35,MATCH(Q34,'DS2025'!$M$21:$M$35,1)):
INDEX('DS2025'!$N$21:$N$35,MATCH(Q34,'DS2025'!$M$21:$M$35,1)+1),
INDEX('DS2025'!$M$21:$M$35,MATCH(Q34,'DS2025'!$M$21:$M$35,1)):
INDEX('DS2025'!$M$21:$M$35,MATCH(Q34,'DS2025'!$M$21:$M$35,1)+1)),
IF($R$4=Database!$A$16,
_xlfn.FORECAST.LINEAR(
Q34,
INDEX('DS2025'!$Q$21:$Q$35,MATCH(Q34,'DS2025'!$P$21:$P$35,1)):
INDEX('DS2025'!$Q$21:$Q$35,MATCH(Q34,'DS2025'!$P$21:$P$35,1)+1),
INDEX('DS2025'!$P$21:$P$35,MATCH(Q34,'DS2025'!$P$21:$P$35,1)):
INDEX('DS2025'!$P$21:$P$35,MATCH(Q34,'DS2025'!$P$21:$P$35,1)+1)),
IF($R$4=Database!$A$17,
_xlfn.FORECAST.LINEAR(
Q34,
INDEX('DS2025'!$T$21:$T$35,MATCH(Q34,'DS2025'!$S$21:$S$35,1)):
INDEX('DS2025'!$T$21:$T$35,MATCH(Q34,'DS2025'!$S$21:$S$35,1)+1),
INDEX('DS2025'!$S$21:$S$35,MATCH(Q34,'DS2025'!$S$21:$S$35,1)):
INDEX('DS2025'!$S$21:$S$35,MATCH(Q34,'DS2025'!$S$21:$S$35,1)+1)),
IF($R$4=Database!$A$18,
_xlfn.FORECAST.LINEAR(
Q34,
INDEX('DS2025'!$W$21:$W$35,MATCH(Q34,'DS2025'!$V$21:$V$35,1)):
INDEX('DS2025'!$W$21:$W$35,MATCH(Q34,'DS2025'!$V$21:$V$35,1)+1),
INDEX('DS2025'!$V$21:$V$35,MATCH(Q34,'DS2025'!$V$21:$V$35,1)):
INDEX('DS2025'!$V$21:$V$35,MATCH(Q34,'DS2025'!$V$21:$V$35,1)+1)),
IF($R$4=Database!$A$19,
_xlfn.FORECAST.LINEAR(
Q34,
INDEX('DS2025'!$Z$21:$Z$35,MATCH(Q34,'DS2025'!$Y$21:$Y$35,1)):
INDEX('DS2025'!$Z$21:$Z$35,MATCH(Q34,'DS2025'!$Y$21:$Y$35,1)+1),
INDEX('DS2025'!$Y$21:$Y$35,MATCH(Q34,'DS2025'!$Y$21:$Y$35,1)):
INDEX('DS2025'!$Y$21:$Y$35,MATCH(Q34,'DS2025'!$Y$21:$Y$35,1)+1)),
IF($R$4=Database!$A$20,
_xlfn.FORECAST.LINEAR(
Q34,
INDEX('DS2025'!$AC$21:$AC$35,MATCH(Q34,'DS2025'!$AB$21:$AB$35,1)):
INDEX('DS2025'!$AC$21:$AC$35,MATCH(Q34,'DS2025'!$AB$21:$AB$35,1)+1),
INDEX('DS2025'!$AB$21:$AB$35,MATCH(Q34,'DS2025'!$AB$21:$AB$35,1)):
INDEX('DS2025'!$AB$21:$AB$35,MATCH(Q34,'DS2025'!$AB$21:$AB$35,1)+1))
)))))))))))))))))))</f>
        <v>-0.36124907018596275</v>
      </c>
      <c r="S34" s="370">
        <f t="shared" si="5"/>
        <v>118.74475092981403</v>
      </c>
      <c r="T34" s="369">
        <f>'Data 110 C'!H35</f>
        <v>116.764</v>
      </c>
      <c r="U34" s="98">
        <f>IF($U$4=Database!$A$2,
_xlfn.FORECAST.LINEAR(T34,
INDEX('DS2025'!$B$5:$B$15,MATCH(T34,'DS2025'!$A$5:$A$15,1)):
INDEX('DS2025'!$B$5:$B$15,MATCH(T34,'DS2025'!$A$5:$A$15,1)+1),
INDEX('DS2025'!$A$5:$A$15,MATCH(T34,'DS2025'!$A$5:$A$15,1)):
INDEX('DS2025'!$A$5:$A$15,MATCH(T34,'DS2025'!$A$5:$A$15,1)+1)),
IF($U$4=Database!$A$3,
_xlfn.FORECAST.LINEAR(T34,
INDEX('DS2025'!$E$5:$E$15,MATCH(T34,'DS2025'!$D$5:$D$15,1)):
INDEX('DS2025'!$E$5:$E$15,MATCH(T34,'DS2025'!$D$5:$D$15,1)+1),
INDEX('DS2025'!$D$5:$D$15,MATCH(T34,'DS2025'!$D$5:$D$15,1)):
INDEX('DS2025'!$D$5:$D$15,MATCH(T34,'DS2025'!$D$5:$D$15,1)+1)),
IF($U$4=Database!$A$4,
_xlfn.FORECAST.LINEAR(T34,
INDEX('DS2025'!$H$5:$H$15,MATCH(T34,'DS2025'!$G$5:$G$15,1)):
INDEX('DS2025'!$H$5:$H$15,MATCH(T34,'DS2025'!$G$5:$G$15,1)+1),
INDEX('DS2025'!$G$5:$G$15,MATCH(T34,'DS2025'!$G$5:$G$15,1)):
INDEX('DS2025'!$G$5:$G$15,MATCH(T34,'DS2025'!$G$5:$G$15,1)+1)),
IF($U$4=Database!$A$5,
_xlfn.FORECAST.LINEAR(T34,
INDEX('DS2025'!$K$5:$K$15,MATCH(T34,'DS2025'!$J$5:$J$15,1)):
INDEX('DS2025'!$K$5:$K$15,MATCH(T34,'DS2025'!$J$5:$J$15,1)+1),
INDEX('DS2025'!$J$5:$J$15,MATCH(T34,'DS2025'!$J$5:$J$15,1)):
INDEX('DS2025'!$J$5:$J$15,MATCH(T34,'DS2025'!$J$5:$J$15,1)+1)),
IF($U$4=Database!$A$6,
_xlfn.FORECAST.LINEAR(T34,
INDEX('DS2025'!$N$5:$N$15,MATCH(T34,'DS2025'!$M$5:$M$15,1)):
INDEX('DS2025'!$N$5:$N$15,MATCH(T34,'DS2025'!$M$5:$M$15,1)+1),
INDEX('DS2025'!$M$5:$M$15,MATCH(T34,'DS2025'!$M$5:$M$15,1)):
INDEX('DS2025'!$M$5:$M$15,MATCH(T34,'DS2025'!$M$5:$M$15,1)+1)),
IF($U$4=Database!$A$7,
_xlfn.FORECAST.LINEAR(T34,
INDEX('DS2025'!$Q$5:$Q$15,MATCH(T34,'DS2025'!$P$5:$P$15,1)):
INDEX('DS2025'!$Q$5:$Q$15,MATCH(T34,'DS2025'!$P$5:$P$15,1)+1),
INDEX('DS2025'!$P$5:$P$15,MATCH(T34,'DS2025'!$P$5:$P$15,1)):
INDEX('DS2025'!$P$5:$P$15,MATCH(T34,'DS2025'!$P$5:$P$15,1)+1)),
IF($U$4=Database!$A$8,
_xlfn.FORECAST.LINEAR(T34,
INDEX('DS2025'!$T$5:$T$15,MATCH(T34,'DS2025'!$S$5:$S$15,1)):
INDEX('DS2025'!$T$5:$T$15,MATCH(T34,'DS2025'!$S$5:$S$15,1)+1),
INDEX('DS2025'!$S$5:$S$15,MATCH(T34,'DS2025'!$S$5:$S$15,1)):
INDEX('DS2025'!$S$5:$S$15,MATCH(T34,'DS2025'!$S$5:$S$15,1)+1)),
IF($U$4=Database!$A$9,
_xlfn.FORECAST.LINEAR(T34,
INDEX('DS2025'!$W$5:$W$15,MATCH(T34,'DS2025'!$V$5:$V$15,1)):
INDEX('DS2025'!$W$5:$W$15,MATCH(T34,'DS2025'!$V$5:$V$15,1)+1),
INDEX('DS2025'!$V$5:$V$15,MATCH(T34,'DS2025'!$V$5:$V$15,1)):
INDEX('DS2025'!$V$5:$V$15,MATCH(T34,'DS2025'!$V$5:$V$15,1)+1)),
IF($U$4=Database!$A$10,
_xlfn.FORECAST.LINEAR(T34,
INDEX('DS2025'!$Z$5:$Z$15,MATCH(T34,'DS2025'!$Y$5:$Y$15,1)):
INDEX('DS2025'!$Z$5:$Z$15,MATCH(T34,'DS2025'!$Y$5:$Y$15,1)+1),
INDEX('DS2025'!$Y$5:$Y$15,MATCH(T34,'DS2025'!$Y$5:$Y$15,1)):
INDEX('DS2025'!$Y$5:$Y$15,MATCH(T34,'DS2025'!$Y$5:$Y$15,1)+1)),
IF($U$4=Database!$A$11,
_xlfn.FORECAST.LINEAR(
T34,
INDEX('DS2025'!$B$21:$B$35,MATCH(T34,'DS2025'!$A$21:$A$35,1)):
INDEX('DS2025'!$B$21:$B$35,MATCH(T34,'DS2025'!$A$21:$A$35,1)+1),
INDEX('DS2025'!$A$21:$A$35,MATCH(T34,'DS2025'!$A$21:$A$35,1)):
INDEX('DS2025'!$A$21:$A$35,MATCH(T34,'DS2025'!$A$21:$A$35,1)+1)),
IF($U$4=Database!$A$12,
_xlfn.FORECAST.LINEAR(
T34,
INDEX('DS2025'!$E$21:$E$35,MATCH(T34,'DS2025'!$D$21:$D$35,1)):
INDEX('DS2025'!$E$21:$E$35,MATCH(T34,'DS2025'!$D$21:$D$35,1)+1),
INDEX('DS2025'!$D$21:$D$35,MATCH(T34,'DS2025'!$D$21:$D$35,1)):
INDEX('DS2025'!$D$21:$D$35,MATCH(T34,'DS2025'!$D$21:$D$35,1)+1)),
IF($U$4=Database!$A$13,
_xlfn.FORECAST.LINEAR(
T34,
INDEX('DS2025'!$H$21:$H$35,MATCH(T34,'DS2025'!$G$21:$G$35,1)):
INDEX('DS2025'!$H$21:$H$35,MATCH(T34,'DS2025'!$G$21:$G$35,1)+1),
INDEX('DS2025'!$G$21:$G$35,MATCH(T34,'DS2025'!$G$21:$G$35,1)):
INDEX('DS2025'!$G$21:$G$35,MATCH(T34,'DS2025'!$G$21:$G$35,1)+1)),
IF($U$4=Database!$A$14,
_xlfn.FORECAST.LINEAR(
T34,
INDEX('DS2025'!$K$21:$K$35,MATCH(T34,'DS2025'!$J$21:$J$35,1)):
INDEX('DS2025'!$K$21:$K$35,MATCH(T34,'DS2025'!$J$21:$J$35,1)+1),
INDEX('DS2025'!$J$21:$J$35,MATCH(T34,'DS2025'!$J$21:$J$35,1)):
INDEX('DS2025'!$J$21:$J$35,MATCH(T34,'DS2025'!$J$21:$J$35,1)+1)),
IF($U$4=Database!$A$15,
_xlfn.FORECAST.LINEAR(
T34,
INDEX('DS2025'!$N$21:$N$35,MATCH(T34,'DS2025'!$M$21:$M$35,1)):
INDEX('DS2025'!$N$21:$N$35,MATCH(T34,'DS2025'!$M$21:$M$35,1)+1),
INDEX('DS2025'!$M$21:$M$35,MATCH(T34,'DS2025'!$M$21:$M$35,1)):
INDEX('DS2025'!$M$21:$M$35,MATCH(T34,'DS2025'!$M$21:$M$35,1)+1)),
IF($U$4=Database!$A$16,
_xlfn.FORECAST.LINEAR(
T34,
INDEX('DS2025'!$Q$21:$Q$35,MATCH(T34,'DS2025'!$P$21:$P$35,1)):
INDEX('DS2025'!$Q$21:$Q$35,MATCH(T34,'DS2025'!$P$21:$P$35,1)+1),
INDEX('DS2025'!$P$21:$P$35,MATCH(T34,'DS2025'!$P$21:$P$35,1)):
INDEX('DS2025'!$P$21:$P$35,MATCH(T34,'DS2025'!$P$21:$P$35,1)+1)),
IF($U$4=Database!$A$17,
_xlfn.FORECAST.LINEAR(
T34,
INDEX('DS2025'!$T$21:$T$35,MATCH(T34,'DS2025'!$S$21:$S$35,1)):
INDEX('DS2025'!$T$21:$T$35,MATCH(T34,'DS2025'!$S$21:$S$35,1)+1),
INDEX('DS2025'!$S$21:$S$35,MATCH(T34,'DS2025'!$S$21:$S$35,1)):
INDEX('DS2025'!$S$21:$S$35,MATCH(T34,'DS2025'!$S$21:$S$35,1)+1)),
IF($U$4=Database!$A$18,
_xlfn.FORECAST.LINEAR(
T34,
INDEX('DS2025'!$W$21:$W$35,MATCH(T34,'DS2025'!$V$21:$V$35,1)):
INDEX('DS2025'!$W$21:$W$35,MATCH(T34,'DS2025'!$V$21:$V$35,1)+1),
INDEX('DS2025'!$V$21:$V$35,MATCH(T34,'DS2025'!$V$21:$V$35,1)):
INDEX('DS2025'!$V$21:$V$35,MATCH(T34,'DS2025'!$V$21:$V$35,1)+1)),
IF($U$4=Database!$A$19,
_xlfn.FORECAST.LINEAR(
T34,
INDEX('DS2025'!$Z$21:$Z$35,MATCH(T34,'DS2025'!$Y$21:$Y$35,1)):
INDEX('DS2025'!$Z$21:$Z$35,MATCH(T34,'DS2025'!$Y$21:$Y$35,1)+1),
INDEX('DS2025'!$Y$21:$Y$35,MATCH(T34,'DS2025'!$Y$21:$Y$35,1)):
INDEX('DS2025'!$Y$21:$Y$35,MATCH(T34,'DS2025'!$Y$21:$Y$35,1)+1)),
IF($U$4=Database!$A$20,
_xlfn.FORECAST.LINEAR(
T34,
INDEX('DS2025'!$AC$21:$AC$35,MATCH(T34,'DS2025'!$AB$21:$AB$35,1)):
INDEX('DS2025'!$AC$21:$AC$35,MATCH(T34,'DS2025'!$AB$21:$AB$35,1)+1),
INDEX('DS2025'!$AB$21:$AB$35,MATCH(T34,'DS2025'!$AB$21:$AB$35,1)):
INDEX('DS2025'!$AB$21:$AB$35,MATCH(T34,'DS2025'!$AB$21:$AB$35,1)+1))
)))))))))))))))))))</f>
        <v>-0.36096808638272343</v>
      </c>
      <c r="V34" s="370">
        <f t="shared" si="6"/>
        <v>116.40303191361727</v>
      </c>
      <c r="W34" s="369">
        <f>'Data 110 C'!I35</f>
        <v>118.107</v>
      </c>
      <c r="X34" s="98">
        <f>IF($X$4=Database!$A$2,
_xlfn.FORECAST.LINEAR(W34,
INDEX('DS2025'!$B$5:$B$15,MATCH(W34,'DS2025'!$A$5:$A$15,1)):
INDEX('DS2025'!$B$5:$B$15,MATCH(W34,'DS2025'!$A$5:$A$15,1)+1),
INDEX('DS2025'!$A$5:$A$15,MATCH(W34,'DS2025'!$A$5:$A$15,1)):
INDEX('DS2025'!$A$5:$A$15,MATCH(W34,'DS2025'!$A$5:$A$15,1)+1)),
IF($X$4=Database!$A$3,
_xlfn.FORECAST.LINEAR(W34,
INDEX('DS2025'!$E$5:$E$15,MATCH(W34,'DS2025'!$D$5:$D$15,1)):
INDEX('DS2025'!$E$5:$E$15,MATCH(W34,'DS2025'!$D$5:$D$15,1)+1),
INDEX('DS2025'!$D$5:$D$15,MATCH(W34,'DS2025'!$D$5:$D$15,1)):
INDEX('DS2025'!$D$5:$D$15,MATCH(W34,'DS2025'!$D$5:$D$15,1)+1)),
IF($X$4=Database!$A$4,
_xlfn.FORECAST.LINEAR(W34,
INDEX('DS2025'!$H$5:$H$15,MATCH(W34,'DS2025'!$G$5:$G$15,1)):
INDEX('DS2025'!$H$5:$H$15,MATCH(W34,'DS2025'!$G$5:$G$15,1)+1),
INDEX('DS2025'!$G$5:$G$15,MATCH(W34,'DS2025'!$G$5:$G$15,1)):
INDEX('DS2025'!$G$5:$G$15,MATCH(W34,'DS2025'!$G$5:$G$15,1)+1)),
IF($X$4=Database!$A$5,
_xlfn.FORECAST.LINEAR(W34,
INDEX('DS2025'!$K$5:$K$15,MATCH(W34,'DS2025'!$J$5:$J$15,1)):
INDEX('DS2025'!$K$5:$K$15,MATCH(W34,'DS2025'!$J$5:$J$15,1)+1),
INDEX('DS2025'!$J$5:$J$15,MATCH(W34,'DS2025'!$J$5:$J$15,1)):
INDEX('DS2025'!$J$5:$J$15,MATCH(W34,'DS2025'!$J$5:$J$15,1)+1)),
IF($X$4=Database!$A$6,
_xlfn.FORECAST.LINEAR(W34,
INDEX('DS2025'!$N$5:$N$15,MATCH(W34,'DS2025'!$M$5:$M$15,1)):
INDEX('DS2025'!$N$5:$N$15,MATCH(W34,'DS2025'!$M$5:$M$15,1)+1),
INDEX('DS2025'!$M$5:$M$15,MATCH(W34,'DS2025'!$M$5:$M$15,1)):
INDEX('DS2025'!$M$5:$M$15,MATCH(W34,'DS2025'!$M$5:$M$15,1)+1)),
IF($X$4=Database!$A$7,
_xlfn.FORECAST.LINEAR(W34,
INDEX('DS2025'!$Q$5:$Q$15,MATCH(W34,'DS2025'!$P$5:$P$15,1)):
INDEX('DS2025'!$Q$5:$Q$15,MATCH(W34,'DS2025'!$P$5:$P$15,1)+1),
INDEX('DS2025'!$P$5:$P$15,MATCH(W34,'DS2025'!$P$5:$P$15,1)):
INDEX('DS2025'!$P$5:$P$15,MATCH(W34,'DS2025'!$P$5:$P$15,1)+1)),
IF($X$4=Database!$A$8,
_xlfn.FORECAST.LINEAR(W34,
INDEX('DS2025'!$T$5:$T$15,MATCH(W34,'DS2025'!$S$5:$S$15,1)):
INDEX('DS2025'!$T$5:$T$15,MATCH(W34,'DS2025'!$S$5:$S$15,1)+1),
INDEX('DS2025'!$S$5:$S$15,MATCH(W34,'DS2025'!$S$5:$S$15,1)):
INDEX('DS2025'!$S$5:$S$15,MATCH(W34,'DS2025'!$S$5:$S$15,1)+1)),
IF($X$4=Database!$A$9,
_xlfn.FORECAST.LINEAR(W34,
INDEX('DS2025'!$W$5:$W$15,MATCH(W34,'DS2025'!$V$5:$V$15,1)):
INDEX('DS2025'!$W$5:$W$15,MATCH(W34,'DS2025'!$V$5:$V$15,1)+1),
INDEX('DS2025'!$V$5:$V$15,MATCH(W34,'DS2025'!$V$5:$V$15,1)):
INDEX('DS2025'!$V$5:$V$15,MATCH(W34,'DS2025'!$V$5:$V$15,1)+1)),
IF($X$4=Database!$A$10,
_xlfn.FORECAST.LINEAR(W34,
INDEX('DS2025'!$Z$5:$Z$15,MATCH(W34,'DS2025'!$Y$5:$Y$15,1)):
INDEX('DS2025'!$Z$5:$Z$15,MATCH(W34,'DS2025'!$Y$5:$Y$15,1)+1),
INDEX('DS2025'!$Y$5:$Y$15,MATCH(W34,'DS2025'!$Y$5:$Y$15,1)):
INDEX('DS2025'!$Y$5:$Y$15,MATCH(W34,'DS2025'!$Y$5:$Y$15,1)+1)),
IF($X$4=Database!$A$11,
_xlfn.FORECAST.LINEAR(
W34,
INDEX('DS2025'!$B$21:$B$35,MATCH(W34,'DS2025'!$A$21:$A$35,1)):
INDEX('DS2025'!$B$21:$B$35,MATCH(W34,'DS2025'!$A$21:$A$35,1)+1),
INDEX('DS2025'!$A$21:$A$35,MATCH(W34,'DS2025'!$A$21:$A$35,1)):
INDEX('DS2025'!$A$21:$A$35,MATCH(W34,'DS2025'!$A$21:$A$35,1)+1)),
IF($X$4=Database!$A$12,
_xlfn.FORECAST.LINEAR(
W34,
INDEX('DS2025'!$E$21:$E$35,MATCH(W34,'DS2025'!$D$21:$D$35,1)):
INDEX('DS2025'!$E$21:$E$35,MATCH(W34,'DS2025'!$D$21:$D$35,1)+1),
INDEX('DS2025'!$D$21:$D$35,MATCH(W34,'DS2025'!$D$21:$D$35,1)):
INDEX('DS2025'!$D$21:$D$35,MATCH(W34,'DS2025'!$D$21:$D$35,1)+1)),
IF($X$4=Database!$A$13,
_xlfn.FORECAST.LINEAR(
W34,
INDEX('DS2025'!$H$21:$H$35,MATCH(W34,'DS2025'!$G$21:$G$35,1)):
INDEX('DS2025'!$H$21:$H$35,MATCH(W34,'DS2025'!$G$21:$G$35,1)+1),
INDEX('DS2025'!$G$21:$G$35,MATCH(W34,'DS2025'!$G$21:$G$35,1)):
INDEX('DS2025'!$G$21:$G$35,MATCH(W34,'DS2025'!$G$21:$G$35,1)+1)),
IF($X$4=Database!$A$14,
_xlfn.FORECAST.LINEAR(
W34,
INDEX('DS2025'!$K$21:$K$35,MATCH(W34,'DS2025'!$J$21:$J$35,1)):
INDEX('DS2025'!$K$21:$K$35,MATCH(W34,'DS2025'!$J$21:$J$35,1)+1),
INDEX('DS2025'!$J$21:$J$35,MATCH(W34,'DS2025'!$J$21:$J$35,1)):
INDEX('DS2025'!$J$21:$J$35,MATCH(W34,'DS2025'!$J$21:$J$35,1)+1)),
IF($X$4=Database!$A$15,
_xlfn.FORECAST.LINEAR(
W34,
INDEX('DS2025'!$N$21:$N$35,MATCH(W34,'DS2025'!$M$21:$M$35,1)):
INDEX('DS2025'!$N$21:$N$35,MATCH(W34,'DS2025'!$M$21:$M$35,1)+1),
INDEX('DS2025'!$M$21:$M$35,MATCH(W34,'DS2025'!$M$21:$M$35,1)):
INDEX('DS2025'!$M$21:$M$35,MATCH(W34,'DS2025'!$M$21:$M$35,1)+1)),
IF($X$4=Database!$A$16,
_xlfn.FORECAST.LINEAR(
W34,
INDEX('DS2025'!$Q$21:$Q$35,MATCH(W34,'DS2025'!$P$21:$P$35,1)):
INDEX('DS2025'!$Q$21:$Q$35,MATCH(W34,'DS2025'!$P$21:$P$35,1)+1),
INDEX('DS2025'!$P$21:$P$35,MATCH(W34,'DS2025'!$P$21:$P$35,1)):
INDEX('DS2025'!$P$21:$P$35,MATCH(W34,'DS2025'!$P$21:$P$35,1)+1)),
IF($X$4=Database!$A$17,
_xlfn.FORECAST.LINEAR(
W34,
INDEX('DS2025'!$T$21:$T$35,MATCH(W34,'DS2025'!$S$21:$S$35,1)):
INDEX('DS2025'!$T$21:$T$35,MATCH(W34,'DS2025'!$S$21:$S$35,1)+1),
INDEX('DS2025'!$S$21:$S$35,MATCH(W34,'DS2025'!$S$21:$S$35,1)):
INDEX('DS2025'!$S$21:$S$35,MATCH(W34,'DS2025'!$S$21:$S$35,1)+1)),
IF($X$4=Database!$A$18,
_xlfn.FORECAST.LINEAR(
W34,
INDEX('DS2025'!$W$21:$W$35,MATCH(W34,'DS2025'!$V$21:$V$35,1)):
INDEX('DS2025'!$W$21:$W$35,MATCH(W34,'DS2025'!$V$21:$V$35,1)+1),
INDEX('DS2025'!$V$21:$V$35,MATCH(W34,'DS2025'!$V$21:$V$35,1)):
INDEX('DS2025'!$V$21:$V$35,MATCH(W34,'DS2025'!$V$21:$V$35,1)+1)),
IF($X$4=Database!$A$19,
_xlfn.FORECAST.LINEAR(
W34,
INDEX('DS2025'!$Z$21:$Z$35,MATCH(W34,'DS2025'!$Y$21:$Y$35,1)):
INDEX('DS2025'!$Z$21:$Z$35,MATCH(W34,'DS2025'!$Y$21:$Y$35,1)+1),
INDEX('DS2025'!$Y$21:$Y$35,MATCH(W34,'DS2025'!$Y$21:$Y$35,1)):
INDEX('DS2025'!$Y$21:$Y$35,MATCH(W34,'DS2025'!$Y$21:$Y$35,1)+1)),
IF($X$4=Database!$A$20,
_xlfn.FORECAST.LINEAR(
W34,
INDEX('DS2025'!$AC$21:$AC$35,MATCH(W34,'DS2025'!$AB$21:$AB$35,1)):
INDEX('DS2025'!$AC$21:$AC$35,MATCH(W34,'DS2025'!$AB$21:$AB$35,1)+1),
INDEX('DS2025'!$AB$21:$AB$35,MATCH(W34,'DS2025'!$AB$21:$AB$35,1)):
INDEX('DS2025'!$AB$21:$AB$35,MATCH(W34,'DS2025'!$AB$21:$AB$35,1)+1))
)))))))))))))))))))</f>
        <v>-0.36112921415716853</v>
      </c>
      <c r="Y34" s="370">
        <f t="shared" si="7"/>
        <v>117.74587078584283</v>
      </c>
      <c r="Z34" s="97">
        <f>'Data 110 C'!J35</f>
        <v>120.03100000000001</v>
      </c>
      <c r="AA34" s="98">
        <f>IF($AA$4=Database!$A$2,
_xlfn.FORECAST.LINEAR(Z34,
INDEX('DS2025'!$B$5:$B$15,MATCH(Z34,'DS2025'!$A$5:$A$15,1)):
INDEX('DS2025'!$B$5:$B$15,MATCH(Z34,'DS2025'!$A$5:$A$15,1)+1),
INDEX('DS2025'!$A$5:$A$15,MATCH(Z34,'DS2025'!$A$5:$A$15,1)):
INDEX('DS2025'!$A$5:$A$15,MATCH(Z34,'DS2025'!$A$5:$A$15,1)+1)),
IF($AA$4=Database!$A$3,
_xlfn.FORECAST.LINEAR(Z34,
INDEX('DS2025'!$E$5:$E$15,MATCH(Z34,'DS2025'!$D$5:$D$15,1)):
INDEX('DS2025'!$E$5:$E$15,MATCH(Z34,'DS2025'!$D$5:$D$15,1)+1),
INDEX('DS2025'!$D$5:$D$15,MATCH(Z34,'DS2025'!$D$5:$D$15,1)):
INDEX('DS2025'!$D$5:$D$15,MATCH(Z34,'DS2025'!$D$5:$D$15,1)+1)),
IF($AA$4=Database!$A$4,
_xlfn.FORECAST.LINEAR(Z34,
INDEX('DS2025'!$H$5:$H$15,MATCH(Z34,'DS2025'!$G$5:$G$15,1)):
INDEX('DS2025'!$H$5:$H$15,MATCH(Z34,'DS2025'!$G$5:$G$15,1)+1),
INDEX('DS2025'!$G$5:$G$15,MATCH(Z34,'DS2025'!$G$5:$G$15,1)):
INDEX('DS2025'!$G$5:$G$15,MATCH(Z34,'DS2025'!$G$5:$G$15,1)+1)),
IF($AA$4=Database!$A$5,
_xlfn.FORECAST.LINEAR(Z34,
INDEX('DS2025'!$K$5:$K$15,MATCH(Z34,'DS2025'!$J$5:$J$15,1)):
INDEX('DS2025'!$K$5:$K$15,MATCH(Z34,'DS2025'!$J$5:$J$15,1)+1),
INDEX('DS2025'!$J$5:$J$15,MATCH(Z34,'DS2025'!$J$5:$J$15,1)):
INDEX('DS2025'!$J$5:$J$15,MATCH(Z34,'DS2025'!$J$5:$J$15,1)+1)),
IF($AA$4=Database!$A$6,
_xlfn.FORECAST.LINEAR(Z34,
INDEX('DS2025'!$N$5:$N$15,MATCH(Z34,'DS2025'!$M$5:$M$15,1)):
INDEX('DS2025'!$N$5:$N$15,MATCH(Z34,'DS2025'!$M$5:$M$15,1)+1),
INDEX('DS2025'!$M$5:$M$15,MATCH(Z34,'DS2025'!$M$5:$M$15,1)):
INDEX('DS2025'!$M$5:$M$15,MATCH(Z34,'DS2025'!$M$5:$M$15,1)+1)),
IF($AA$4=Database!$A$7,
_xlfn.FORECAST.LINEAR(Z34,
INDEX('DS2025'!$Q$5:$Q$15,MATCH(Z34,'DS2025'!$P$5:$P$15,1)):
INDEX('DS2025'!$Q$5:$Q$15,MATCH(Z34,'DS2025'!$P$5:$P$15,1)+1),
INDEX('DS2025'!$P$5:$P$15,MATCH(Z34,'DS2025'!$P$5:$P$15,1)):
INDEX('DS2025'!$P$5:$P$15,MATCH(Z34,'DS2025'!$P$5:$P$15,1)+1)),
IF($AA$4=Database!$A$8,
_xlfn.FORECAST.LINEAR(Z34,
INDEX('DS2025'!$T$5:$T$15,MATCH(Z34,'DS2025'!$S$5:$S$15,1)):
INDEX('DS2025'!$T$5:$T$15,MATCH(Z34,'DS2025'!$S$5:$S$15,1)+1),
INDEX('DS2025'!$S$5:$S$15,MATCH(Z34,'DS2025'!$S$5:$S$15,1)):
INDEX('DS2025'!$S$5:$S$15,MATCH(Z34,'DS2025'!$S$5:$S$15,1)+1)),
IF($AA$4=Database!$A$9,
_xlfn.FORECAST.LINEAR(Z34,
INDEX('DS2025'!$W$5:$W$15,MATCH(Z34,'DS2025'!$V$5:$V$15,1)):
INDEX('DS2025'!$W$5:$W$15,MATCH(Z34,'DS2025'!$V$5:$V$15,1)+1),
INDEX('DS2025'!$V$5:$V$15,MATCH(Z34,'DS2025'!$V$5:$V$15,1)):
INDEX('DS2025'!$V$5:$V$15,MATCH(Z34,'DS2025'!$V$5:$V$15,1)+1)),
IF($AA$4=Database!$A$10,
_xlfn.FORECAST.LINEAR(Z34,
INDEX('DS2025'!$Z$5:$Z$15,MATCH(Z34,'DS2025'!$Y$5:$Y$15,1)):
INDEX('DS2025'!$Z$5:$Z$15,MATCH(Z34,'DS2025'!$Y$5:$Y$15,1)+1),
INDEX('DS2025'!$Y$5:$Y$15,MATCH(Z34,'DS2025'!$Y$5:$Y$15,1)):
INDEX('DS2025'!$Y$5:$Y$15,MATCH(Z34,'DS2025'!$Y$5:$Y$15,1)+1)),
IF($AA$4=Database!$A$11,
_xlfn.FORECAST.LINEAR(
Z34,
INDEX('DS2025'!$B$21:$B$35,MATCH(Z34,'DS2025'!$A$21:$A$35,1)):
INDEX('DS2025'!$B$21:$B$35,MATCH(Z34,'DS2025'!$A$21:$A$35,1)+1),
INDEX('DS2025'!$A$21:$A$35,MATCH(Z34,'DS2025'!$A$21:$A$35,1)):
INDEX('DS2025'!$A$21:$A$35,MATCH(Z34,'DS2025'!$A$21:$A$35,1)+1)),
IF($AA$4=Database!$A$12,
_xlfn.FORECAST.LINEAR(
Z34,
INDEX('DS2025'!$E$21:$E$35,MATCH(Z34,'DS2025'!$D$21:$D$35,1)):
INDEX('DS2025'!$E$21:$E$35,MATCH(Z34,'DS2025'!$D$21:$D$35,1)+1),
INDEX('DS2025'!$D$21:$D$35,MATCH(Z34,'DS2025'!$D$21:$D$35,1)):
INDEX('DS2025'!$D$21:$D$35,MATCH(Z34,'DS2025'!$D$21:$D$35,1)+1)),
IF($AA$4=Database!$A$13,
_xlfn.FORECAST.LINEAR(
Z34,
INDEX('DS2025'!$H$21:$H$35,MATCH(Z34,'DS2025'!$G$21:$G$35,1)):
INDEX('DS2025'!$H$21:$H$35,MATCH(Z34,'DS2025'!$G$21:$G$35,1)+1),
INDEX('DS2025'!$G$21:$G$35,MATCH(Z34,'DS2025'!$G$21:$G$35,1)):
INDEX('DS2025'!$G$21:$G$35,MATCH(Z34,'DS2025'!$G$21:$G$35,1)+1)),
IF($AA$4=Database!$A$14,
_xlfn.FORECAST.LINEAR(
Z34,
INDEX('DS2025'!$K$21:$K$35,MATCH(Z34,'DS2025'!$J$21:$J$35,1)):
INDEX('DS2025'!$K$21:$K$35,MATCH(Z34,'DS2025'!$J$21:$J$35,1)+1),
INDEX('DS2025'!$J$21:$J$35,MATCH(Z34,'DS2025'!$J$21:$J$35,1)):
INDEX('DS2025'!$J$21:$J$35,MATCH(Z34,'DS2025'!$J$21:$J$35,1)+1)),
IF($AA$4=Database!$A$15,
_xlfn.FORECAST.LINEAR(
Z34,
INDEX('DS2025'!$N$21:$N$35,MATCH(Z34,'DS2025'!$M$21:$M$35,1)):
INDEX('DS2025'!$N$21:$N$35,MATCH(Z34,'DS2025'!$M$21:$M$35,1)+1),
INDEX('DS2025'!$M$21:$M$35,MATCH(Z34,'DS2025'!$M$21:$M$35,1)):
INDEX('DS2025'!$M$21:$M$35,MATCH(Z34,'DS2025'!$M$21:$M$35,1)+1)),
IF($AA$4=Database!$A$16,
_xlfn.FORECAST.LINEAR(
Z34,
INDEX('DS2025'!$Q$21:$Q$35,MATCH(Z34,'DS2025'!$P$21:$P$35,1)):
INDEX('DS2025'!$Q$21:$Q$35,MATCH(Z34,'DS2025'!$P$21:$P$35,1)+1),
INDEX('DS2025'!$P$21:$P$35,MATCH(Z34,'DS2025'!$P$21:$P$35,1)):
INDEX('DS2025'!$P$21:$P$35,MATCH(Z34,'DS2025'!$P$21:$P$35,1)+1)),
IF($AA$4=Database!$A$17,
_xlfn.FORECAST.LINEAR(
Z34,
INDEX('DS2025'!$T$21:$T$35,MATCH(Z34,'DS2025'!$S$21:$S$35,1)):
INDEX('DS2025'!$T$21:$T$35,MATCH(Z34,'DS2025'!$S$21:$S$35,1)+1),
INDEX('DS2025'!$S$21:$S$35,MATCH(Z34,'DS2025'!$S$21:$S$35,1)):
INDEX('DS2025'!$S$21:$S$35,MATCH(Z34,'DS2025'!$S$21:$S$35,1)+1)),
IF($AA$4=Database!$A$18,
_xlfn.FORECAST.LINEAR(
Z34,
INDEX('DS2025'!$W$21:$W$35,MATCH(Z34,'DS2025'!$V$21:$V$35,1)):
INDEX('DS2025'!$W$21:$W$35,MATCH(Z34,'DS2025'!$V$21:$V$35,1)+1),
INDEX('DS2025'!$V$21:$V$35,MATCH(Z34,'DS2025'!$V$21:$V$35,1)):
INDEX('DS2025'!$V$21:$V$35,MATCH(Z34,'DS2025'!$V$21:$V$35,1)+1)),
IF($AA$4=Database!$A$19,
_xlfn.FORECAST.LINEAR(
Z34,
INDEX('DS2025'!$Z$21:$Z$35,MATCH(Z34,'DS2025'!$Y$21:$Y$35,1)):
INDEX('DS2025'!$Z$21:$Z$35,MATCH(Z34,'DS2025'!$Y$21:$Y$35,1)+1),
INDEX('DS2025'!$Y$21:$Y$35,MATCH(Z34,'DS2025'!$Y$21:$Y$35,1)):
INDEX('DS2025'!$Y$21:$Y$35,MATCH(Z34,'DS2025'!$Y$21:$Y$35,1)+1)),
IF($AA$4=Database!$A$20,
_xlfn.FORECAST.LINEAR(
Z34,
INDEX('DS2025'!$AC$21:$AC$35,MATCH(Z34,'DS2025'!$AB$21:$AB$35,1)):
INDEX('DS2025'!$AC$21:$AC$35,MATCH(Z34,'DS2025'!$AB$21:$AB$35,1)+1),
INDEX('DS2025'!$AB$21:$AB$35,MATCH(Z34,'DS2025'!$AB$21:$AB$35,1)):
INDEX('DS2025'!$AB$21:$AB$35,MATCH(Z34,'DS2025'!$AB$21:$AB$35,1)+1))
)))))))))))))))))))</f>
        <v>-0.36136004799040189</v>
      </c>
      <c r="AB34" s="97">
        <f t="shared" si="8"/>
        <v>119.6696399520096</v>
      </c>
      <c r="AC34" s="318">
        <f>'Data 110 C'!K35</f>
        <v>118.5</v>
      </c>
      <c r="AD34" s="42"/>
      <c r="AE34" s="42"/>
      <c r="AF34" s="42"/>
    </row>
    <row r="35" spans="1:61" ht="15" customHeight="1">
      <c r="A35" s="316">
        <v>29</v>
      </c>
      <c r="B35" s="316">
        <f>'Data 110 C'!B36</f>
        <v>120.1</v>
      </c>
      <c r="C35" s="98">
        <f>IF($C$4=Database!$A$2,
_xlfn.FORECAST.LINEAR(B35,
INDEX('DS2025'!$B$5:$B$15,MATCH(B35,'DS2025'!$A$5:$A$15,1)):
INDEX('DS2025'!$B$5:$B$15,MATCH(B35,'DS2025'!$A$5:$A$15,1)+1),
INDEX('DS2025'!$A$5:$A$15,MATCH(B35,'DS2025'!$A$5:$A$15,1)):
INDEX('DS2025'!$A$5:$A$15,MATCH(B35,'DS2025'!$A$5:$A$15,1)+1)),
IF($C$4=Database!$A$3,
_xlfn.FORECAST.LINEAR(B35,
INDEX('DS2025'!$E$5:$E$15,MATCH(B35,'DS2025'!$D$5:$D$15,1)):
INDEX('DS2025'!$E$5:$E$15,MATCH(B35,'DS2025'!$D$5:$D$15,1)+1),
INDEX('DS2025'!$D$5:$D$15,MATCH(B35,'DS2025'!$D$5:$D$15,1)):
INDEX('DS2025'!$D$5:$D$15,MATCH(B35,'DS2025'!$D$5:$D$15,1)+1)),
IF($C$4=Database!$A$4,
_xlfn.FORECAST.LINEAR(B35,
INDEX('DS2025'!$H$5:$H$15,MATCH(B35,'DS2025'!$G$5:$G$15,1)):
INDEX('DS2025'!$H$5:$H$15,MATCH(B35,'DS2025'!$G$5:$G$15,1)+1),
INDEX('DS2025'!$G$5:$G$15,MATCH(B35,'DS2025'!$G$5:$G$15,1)):
INDEX('DS2025'!$G$5:$G$15,MATCH(B35,'DS2025'!$G$5:$G$15,1)+1)),
IF($C$4=Database!$A$5,
_xlfn.FORECAST.LINEAR(B35,
INDEX('DS2025'!$K$5:$K$15,MATCH(B35,'DS2025'!$J$5:$J$15,1)):
INDEX('DS2025'!$K$5:$K$15,MATCH(B35,'DS2025'!$J$5:$J$15,1)+1),
INDEX('DS2025'!$J$5:$J$15,MATCH(B35,'DS2025'!$J$5:$J$15,1)):
INDEX('DS2025'!$J$5:$J$15,MATCH(B35,'DS2025'!$J$5:$J$15,1)+1)),
IF($C$4=Database!$A$6,
_xlfn.FORECAST.LINEAR(B35,
INDEX('DS2025'!$N$5:$N$15,MATCH(B35,'DS2025'!$M$5:$M$15,1)):
INDEX('DS2025'!$N$5:$N$15,MATCH(B35,'DS2025'!$M$5:$M$15,1)+1),
INDEX('DS2025'!$M$5:$M$15,MATCH(B35,'DS2025'!$M$5:$M$15,1)):
INDEX('DS2025'!$M$5:$M$15,MATCH(B35,'DS2025'!$M$5:$M$15,1)+1)),
IF($C$4=Database!$A$7,
_xlfn.FORECAST.LINEAR(B35,
INDEX('DS2025'!$Q$5:$Q$15,MATCH(B35,'DS2025'!$P$5:$P$15,1)):
INDEX('DS2025'!$Q$5:$Q$15,MATCH(B35,'DS2025'!$P$5:$P$15,1)+1),
INDEX('DS2025'!$P$5:$P$15,MATCH(B35,'DS2025'!$P$5:$P$15,1)):
INDEX('DS2025'!$P$5:$P$15,MATCH(B35,'DS2025'!$P$5:$P$15,1)+1)),
IF($C$4=Database!$A$8,
_xlfn.FORECAST.LINEAR(B35,
INDEX('DS2025'!$T$5:$T$15,MATCH(B35,'DS2025'!$S$5:$S$15,1)):
INDEX('DS2025'!$T$5:$T$15,MATCH(B35,'DS2025'!$S$5:$S$15,1)+1),
INDEX('DS2025'!$S$5:$S$15,MATCH(B35,'DS2025'!$S$5:$S$15,1)):
INDEX('DS2025'!$S$5:$S$15,MATCH(B35,'DS2025'!$S$5:$S$15,1)+1)),
IF($C$4=Database!$A$9,
_xlfn.FORECAST.LINEAR(B35,
INDEX('DS2025'!$W$5:$W$15,MATCH(B35,'DS2025'!$V$5:$V$15,1)):
INDEX('DS2025'!$W$5:$W$15,MATCH(B35,'DS2025'!$V$5:$V$15,1)+1),
INDEX('DS2025'!$V$5:$V$15,MATCH(B35,'DS2025'!$V$5:$V$15,1)):
INDEX('DS2025'!$V$5:$V$15,MATCH(B35,'DS2025'!$V$5:$V$15,1)+1)),
IF($C$4=Database!$A$10,
_xlfn.FORECAST.LINEAR(B35,
INDEX('DS2025'!$Z$5:$Z$15,MATCH(B35,'DS2025'!$Y$5:$Y$15,1)):
INDEX('DS2025'!$Z$5:$Z$15,MATCH(B35,'DS2025'!$Y$5:$Y$15,1)+1),
INDEX('DS2025'!$Y$5:$Y$15,MATCH(B35,'DS2025'!$Y$5:$Y$15,1)):
INDEX('DS2025'!$Y$5:$Y$15,MATCH(B35,'DS2025'!$Y$5:$Y$15,1)+1)),
IF($C$4=Database!$A$11,
_xlfn.FORECAST.LINEAR(
B35,
INDEX('DS2025'!$B$21:$B$35,MATCH(B35,'DS2025'!$A$21:$A$35,1)):
INDEX('DS2025'!$B$21:$B$35,MATCH(B35,'DS2025'!$A$21:$A$35,1)+1),
INDEX('DS2025'!$A$21:$A$35,MATCH(B35,'DS2025'!$A$21:$A$35,1)):
INDEX('DS2025'!$A$21:$A$35,MATCH(B35,'DS2025'!$A$21:$A$35,1)+1)),
IF($C$4=Database!$A$12,
_xlfn.FORECAST.LINEAR(
B35,
INDEX('DS2025'!$E$21:$E$35,MATCH(B35,'DS2025'!$D$21:$D$35,1)):
INDEX('DS2025'!$E$21:$E$35,MATCH(B35,'DS2025'!$D$21:$D$35,1)+1),
INDEX('DS2025'!$D$21:$D$35,MATCH(B35,'DS2025'!$D$21:$D$35,1)):
INDEX('DS2025'!$D$21:$D$35,MATCH(B35,'DS2025'!$D$21:$D$35,1)+1)),
IF($C$4=Database!$A$13,
_xlfn.FORECAST.LINEAR(
B35,
INDEX('DS2025'!$H$21:$H$35,MATCH(B35,'DS2025'!$G$21:$G$35,1)):
INDEX('DS2025'!$H$21:$H$35,MATCH(B35,'DS2025'!$G$21:$G$35,1)+1),
INDEX('DS2025'!$G$21:$G$35,MATCH(B35,'DS2025'!$G$21:$G$35,1)):
INDEX('DS2025'!$G$21:$G$35,MATCH(B35,'DS2025'!$G$21:$G$35,1)+1)),
IF($C$4=Database!$A$14,
_xlfn.FORECAST.LINEAR(
B35,
INDEX('DS2025'!$K$21:$K$35,MATCH(B35,'DS2025'!$J$21:$J$35,1)):
INDEX('DS2025'!$K$21:$K$35,MATCH(B35,'DS2025'!$J$21:$J$35,1)+1),
INDEX('DS2025'!$J$21:$J$35,MATCH(B35,'DS2025'!$J$21:$J$35,1)):
INDEX('DS2025'!$J$21:$J$35,MATCH(B35,'DS2025'!$J$21:$J$35,1)+1)),
IF($C$4=Database!$A$15,
_xlfn.FORECAST.LINEAR(
B35,
INDEX('DS2025'!$N$21:$N$35,MATCH(B35,'DS2025'!$M$21:$M$35,1)):
INDEX('DS2025'!$N$21:$N$35,MATCH(B35,'DS2025'!$M$21:$M$35,1)+1),
INDEX('DS2025'!$M$21:$M$35,MATCH(B35,'DS2025'!$M$21:$M$35,1)):
INDEX('DS2025'!$M$21:$M$35,MATCH(B35,'DS2025'!$M$21:$M$35,1)+1)),
IF($C$4=Database!$A$16,
_xlfn.FORECAST.LINEAR(
B35,
INDEX('DS2025'!$Q$21:$Q$35,MATCH(B35,'DS2025'!$P$21:$P$35,1)):
INDEX('DS2025'!$Q$21:$Q$35,MATCH(B35,'DS2025'!$P$21:$P$35,1)+1),
INDEX('DS2025'!$P$21:$P$35,MATCH(B35,'DS2025'!$P$21:$P$35,1)):
INDEX('DS2025'!$P$21:$P$35,MATCH(B35,'DS2025'!$P$21:$P$35,1)+1)),
IF($C$4=Database!$A$17,
_xlfn.FORECAST.LINEAR(
B35,
INDEX('DS2025'!$T$21:$T$35,MATCH(B35,'DS2025'!$S$21:$S$35,1)):
INDEX('DS2025'!$T$21:$T$35,MATCH(B35,'DS2025'!$S$21:$S$35,1)+1),
INDEX('DS2025'!$S$21:$S$35,MATCH(B35,'DS2025'!$S$21:$S$35,1)):
INDEX('DS2025'!$S$21:$S$35,MATCH(B35,'DS2025'!$S$21:$S$35,1)+1)),
IF($C$4=Database!$A$18,
_xlfn.FORECAST.LINEAR(
B35,
INDEX('DS2025'!$W$21:$W$35,MATCH(B35,'DS2025'!$V$21:$V$35,1)):
INDEX('DS2025'!$W$21:$W$35,MATCH(B35,'DS2025'!$V$21:$V$35,1)+1),
INDEX('DS2025'!$V$21:$V$35,MATCH(B35,'DS2025'!$V$21:$V$35,1)):
INDEX('DS2025'!$V$21:$V$35,MATCH(B35,'DS2025'!$V$21:$V$35,1)+1)),
IF($C$4=Database!$A$19,
_xlfn.FORECAST.LINEAR(
B35,
INDEX('DS2025'!$Z$21:$Z$35,MATCH(B35,'DS2025'!$Y$21:$Y$35,1)):
INDEX('DS2025'!$Z$21:$Z$35,MATCH(B35,'DS2025'!$Y$21:$Y$35,1)+1),
INDEX('DS2025'!$Y$21:$Y$35,MATCH(B35,'DS2025'!$Y$21:$Y$35,1)):
INDEX('DS2025'!$Y$21:$Y$35,MATCH(B35,'DS2025'!$Y$21:$Y$35,1)+1)),
IF($C$4=Database!$A$20,
_xlfn.FORECAST.LINEAR(
B35,
INDEX('DS2025'!$AC$21:$AC$35,MATCH(B35,'DS2025'!$AB$21:$AB$35,1)):
INDEX('DS2025'!$AC$21:$AC$35,MATCH(B35,'DS2025'!$AB$21:$AB$35,1)+1),
INDEX('DS2025'!$AB$21:$AB$35,MATCH(B35,'DS2025'!$AB$21:$AB$35,1)):
INDEX('DS2025'!$AB$21:$AB$35,MATCH(B35,'DS2025'!$AB$21:$AB$35,1)+1))
)))))))))))))))))))</f>
        <v>-0.36136832633473304</v>
      </c>
      <c r="D35" s="98">
        <f t="shared" si="0"/>
        <v>119.73863167366527</v>
      </c>
      <c r="E35" s="98">
        <f>'Data 110 C'!C36</f>
        <v>121.252</v>
      </c>
      <c r="F35" s="98">
        <f>IF($F$4=Database!$A$2,
_xlfn.FORECAST.LINEAR(E35,
INDEX('DS2025'!$B$5:$B$15,MATCH(E35,'DS2025'!$A$5:$A$15,1)):
INDEX('DS2025'!$B$5:$B$15,MATCH(E35,'DS2025'!$A$5:$A$15,1)+1),
INDEX('DS2025'!$A$5:$A$15,MATCH(E35,'DS2025'!$A$5:$A$15,1)):
INDEX('DS2025'!$A$5:$A$15,MATCH(E35,'DS2025'!$A$5:$A$15,1)+1)),
IF($F$4=Database!$A$3,
_xlfn.FORECAST.LINEAR(E35,
INDEX('DS2025'!$E$5:$E$15,MATCH(E35,'DS2025'!$D$5:$D$15,1)):
INDEX('DS2025'!$E$5:$E$15,MATCH(E35,'DS2025'!$D$5:$D$15,1)+1),
INDEX('DS2025'!$D$5:$D$15,MATCH(E35,'DS2025'!$D$5:$D$15,1)):
INDEX('DS2025'!$D$5:$D$15,MATCH(E35,'DS2025'!$D$5:$D$15,1)+1)),
IF($F$4=Database!$A$4,
_xlfn.FORECAST.LINEAR(E35,
INDEX('DS2025'!$H$5:$H$15,MATCH(E35,'DS2025'!$G$5:$G$15,1)):
INDEX('DS2025'!$H$5:$H$15,MATCH(E35,'DS2025'!$G$5:$G$15,1)+1),
INDEX('DS2025'!$G$5:$G$15,MATCH(E35,'DS2025'!$G$5:$G$15,1)):
INDEX('DS2025'!$G$5:$G$15,MATCH(E35,'DS2025'!$G$5:$G$15,1)+1)),
IF($F$4=Database!$A$5,
_xlfn.FORECAST.LINEAR(E35,
INDEX('DS2025'!$K$5:$K$15,MATCH(E35,'DS2025'!$J$5:$J$15,1)):
INDEX('DS2025'!$K$5:$K$15,MATCH(E35,'DS2025'!$J$5:$J$15,1)+1),
INDEX('DS2025'!$J$5:$J$15,MATCH(E35,'DS2025'!$J$5:$J$15,1)):
INDEX('DS2025'!$J$5:$J$15,MATCH(E35,'DS2025'!$J$5:$J$15,1)+1)),
IF($F$4=Database!$A$6,
_xlfn.FORECAST.LINEAR(E35,
INDEX('DS2025'!$N$5:$N$15,MATCH(E35,'DS2025'!$M$5:$M$15,1)):
INDEX('DS2025'!$N$5:$N$15,MATCH(E35,'DS2025'!$M$5:$M$15,1)+1),
INDEX('DS2025'!$M$5:$M$15,MATCH(E35,'DS2025'!$M$5:$M$15,1)):
INDEX('DS2025'!$M$5:$M$15,MATCH(E35,'DS2025'!$M$5:$M$15,1)+1)),
IF($F$4=Database!$A$7,
_xlfn.FORECAST.LINEAR(E35,
INDEX('DS2025'!$Q$5:$Q$15,MATCH(E35,'DS2025'!$P$5:$P$15,1)):
INDEX('DS2025'!$Q$5:$Q$15,MATCH(E35,'DS2025'!$P$5:$P$15,1)+1),
INDEX('DS2025'!$P$5:$P$15,MATCH(E35,'DS2025'!$P$5:$P$15,1)):
INDEX('DS2025'!$P$5:$P$15,MATCH(E35,'DS2025'!$P$5:$P$15,1)+1)),
IF($F$4=Database!$A$8,
_xlfn.FORECAST.LINEAR(E35,
INDEX('DS2025'!$T$5:$T$15,MATCH(E35,'DS2025'!$S$5:$S$15,1)):
INDEX('DS2025'!$T$5:$T$15,MATCH(E35,'DS2025'!$S$5:$S$15,1)+1),
INDEX('DS2025'!$S$5:$S$15,MATCH(E35,'DS2025'!$S$5:$S$15,1)):
INDEX('DS2025'!$S$5:$S$15,MATCH(E35,'DS2025'!$S$5:$S$15,1)+1)),
IF($F$4=Database!$A$9,
_xlfn.FORECAST.LINEAR(E35,
INDEX('DS2025'!$W$5:$W$15,MATCH(E35,'DS2025'!$V$5:$V$15,1)):
INDEX('DS2025'!$W$5:$W$15,MATCH(E35,'DS2025'!$V$5:$V$15,1)+1),
INDEX('DS2025'!$V$5:$V$15,MATCH(E35,'DS2025'!$V$5:$V$15,1)):
INDEX('DS2025'!$V$5:$V$15,MATCH(E35,'DS2025'!$V$5:$V$15,1)+1)),
IF($F$4=Database!$A$10,
_xlfn.FORECAST.LINEAR(E35,
INDEX('DS2025'!$Z$5:$Z$15,MATCH(E35,'DS2025'!$Y$5:$Y$15,1)):
INDEX('DS2025'!$Z$5:$Z$15,MATCH(E35,'DS2025'!$Y$5:$Y$15,1)+1),
INDEX('DS2025'!$Y$5:$Y$15,MATCH(E35,'DS2025'!$Y$5:$Y$15,1)):
INDEX('DS2025'!$Y$5:$Y$15,MATCH(E35,'DS2025'!$Y$5:$Y$15,1)+1)),
IF($F$4=Database!$A$11,
_xlfn.FORECAST.LINEAR(
E35,
INDEX('DS2025'!$B$21:$B$35,MATCH(E35,'DS2025'!$A$21:$A$35,1)):
INDEX('DS2025'!$B$21:$B$35,MATCH(E35,'DS2025'!$A$21:$A$35,1)+1),
INDEX('DS2025'!$A$21:$A$35,MATCH(E35,'DS2025'!$A$21:$A$35,1)):
INDEX('DS2025'!$A$21:$A$35,MATCH(E35,'DS2025'!$A$21:$A$35,1)+1)),
IF($F$4=Database!$A$12,
_xlfn.FORECAST.LINEAR(
E35,
INDEX('DS2025'!$E$21:$E$35,MATCH(E35,'DS2025'!$D$21:$D$35,1)):
INDEX('DS2025'!$E$21:$E$35,MATCH(E35,'DS2025'!$D$21:$D$35,1)+1),
INDEX('DS2025'!$D$21:$D$35,MATCH(E35,'DS2025'!$D$21:$D$35,1)):
INDEX('DS2025'!$D$21:$D$35,MATCH(E35,'DS2025'!$D$21:$D$35,1)+1)),
IF($F$4=Database!$A$13,
_xlfn.FORECAST.LINEAR(
E35,
INDEX('DS2025'!$H$21:$H$35,MATCH(E35,'DS2025'!$G$21:$G$35,1)):
INDEX('DS2025'!$H$21:$H$35,MATCH(E35,'DS2025'!$G$21:$G$35,1)+1),
INDEX('DS2025'!$G$21:$G$35,MATCH(E35,'DS2025'!$G$21:$G$35,1)):
INDEX('DS2025'!$G$21:$G$35,MATCH(E35,'DS2025'!$G$21:$G$35,1)+1)),
IF($F$4=Database!$A$14,
_xlfn.FORECAST.LINEAR(
E35,
INDEX('DS2025'!$K$21:$K$35,MATCH(E35,'DS2025'!$J$21:$J$35,1)):
INDEX('DS2025'!$K$21:$K$35,MATCH(E35,'DS2025'!$J$21:$J$35,1)+1),
INDEX('DS2025'!$J$21:$J$35,MATCH(E35,'DS2025'!$J$21:$J$35,1)):
INDEX('DS2025'!$J$21:$J$35,MATCH(E35,'DS2025'!$J$21:$J$35,1)+1)),
IF($F$4=Database!$A$15,
_xlfn.FORECAST.LINEAR(
E35,
INDEX('DS2025'!$N$21:$N$35,MATCH(E35,'DS2025'!$M$21:$M$35,1)):
INDEX('DS2025'!$N$21:$N$35,MATCH(E35,'DS2025'!$M$21:$M$35,1)+1),
INDEX('DS2025'!$M$21:$M$35,MATCH(E35,'DS2025'!$M$21:$M$35,1)):
INDEX('DS2025'!$M$21:$M$35,MATCH(E35,'DS2025'!$M$21:$M$35,1)+1)),
IF($F$4=Database!$A$16,
_xlfn.FORECAST.LINEAR(
E35,
INDEX('DS2025'!$Q$21:$Q$35,MATCH(E35,'DS2025'!$P$21:$P$35,1)):
INDEX('DS2025'!$Q$21:$Q$35,MATCH(E35,'DS2025'!$P$21:$P$35,1)+1),
INDEX('DS2025'!$P$21:$P$35,MATCH(E35,'DS2025'!$P$21:$P$35,1)):
INDEX('DS2025'!$P$21:$P$35,MATCH(E35,'DS2025'!$P$21:$P$35,1)+1)),
IF($F$4=Database!$A$17,
_xlfn.FORECAST.LINEAR(
E35,
INDEX('DS2025'!$T$21:$T$35,MATCH(E35,'DS2025'!$S$21:$S$35,1)):
INDEX('DS2025'!$T$21:$T$35,MATCH(E35,'DS2025'!$S$21:$S$35,1)+1),
INDEX('DS2025'!$S$21:$S$35,MATCH(E35,'DS2025'!$S$21:$S$35,1)):
INDEX('DS2025'!$S$21:$S$35,MATCH(E35,'DS2025'!$S$21:$S$35,1)+1)),
IF($F$4=Database!$A$18,
_xlfn.FORECAST.LINEAR(
E35,
INDEX('DS2025'!$W$21:$W$35,MATCH(E35,'DS2025'!$V$21:$V$35,1)):
INDEX('DS2025'!$W$21:$W$35,MATCH(E35,'DS2025'!$V$21:$V$35,1)+1),
INDEX('DS2025'!$V$21:$V$35,MATCH(E35,'DS2025'!$V$21:$V$35,1)):
INDEX('DS2025'!$V$21:$V$35,MATCH(E35,'DS2025'!$V$21:$V$35,1)+1)),
IF($F$4=Database!$A$19,
_xlfn.FORECAST.LINEAR(
E35,
INDEX('DS2025'!$Z$21:$Z$35,MATCH(E35,'DS2025'!$Y$21:$Y$35,1)):
INDEX('DS2025'!$Z$21:$Z$35,MATCH(E35,'DS2025'!$Y$21:$Y$35,1)+1),
INDEX('DS2025'!$Y$21:$Y$35,MATCH(E35,'DS2025'!$Y$21:$Y$35,1)):
INDEX('DS2025'!$Y$21:$Y$35,MATCH(E35,'DS2025'!$Y$21:$Y$35,1)+1)),
IF($F$4=Database!$A$20,
_xlfn.FORECAST.LINEAR(
E35,
INDEX('DS2025'!$AC$21:$AC$35,MATCH(E35,'DS2025'!$AB$21:$AB$35,1)):
INDEX('DS2025'!$AC$21:$AC$35,MATCH(E35,'DS2025'!$AB$21:$AB$35,1)+1),
INDEX('DS2025'!$AB$21:$AB$35,MATCH(E35,'DS2025'!$AB$21:$AB$35,1)):
INDEX('DS2025'!$AB$21:$AB$35,MATCH(E35,'DS2025'!$AB$21:$AB$35,1)+1))
)))))))))))))))))))</f>
        <v>-0.36150653869226151</v>
      </c>
      <c r="G35" s="98">
        <f t="shared" si="1"/>
        <v>120.89049346130773</v>
      </c>
      <c r="H35" s="98">
        <f>'Data 110 C'!D36</f>
        <v>119.746</v>
      </c>
      <c r="I35" s="98">
        <f>IF($I$4=Database!$A$2,
_xlfn.FORECAST.LINEAR(H35,
INDEX('DS2025'!$B$5:$B$15,MATCH(H35,'DS2025'!$A$5:$A$15,1)):
INDEX('DS2025'!$B$5:$B$15,MATCH(H35,'DS2025'!$A$5:$A$15,1)+1),
INDEX('DS2025'!$A$5:$A$15,MATCH(H35,'DS2025'!$A$5:$A$15,1)):
INDEX('DS2025'!$A$5:$A$15,MATCH(H35,'DS2025'!$A$5:$A$15,1)+1)),
IF($I$4=Database!$A$3,
_xlfn.FORECAST.LINEAR(H35,
INDEX('DS2025'!$E$5:$E$15,MATCH(H35,'DS2025'!$D$5:$D$15,1)):
INDEX('DS2025'!$E$5:$E$15,MATCH(H35,'DS2025'!$D$5:$D$15,1)+1),
INDEX('DS2025'!$D$5:$D$15,MATCH(H35,'DS2025'!$D$5:$D$15,1)):
INDEX('DS2025'!$D$5:$D$15,MATCH(H35,'DS2025'!$D$5:$D$15,1)+1)),
IF($I$4=Database!$A$4,
_xlfn.FORECAST.LINEAR(H35,
INDEX('DS2025'!$H$5:$H$15,MATCH(H35,'DS2025'!$G$5:$G$15,1)):
INDEX('DS2025'!$H$5:$H$15,MATCH(H35,'DS2025'!$G$5:$G$15,1)+1),
INDEX('DS2025'!$G$5:$G$15,MATCH(H35,'DS2025'!$G$5:$G$15,1)):
INDEX('DS2025'!$G$5:$G$15,MATCH(H35,'DS2025'!$G$5:$G$15,1)+1)),
IF($I$4=Database!$A$5,
_xlfn.FORECAST.LINEAR(H35,
INDEX('DS2025'!$K$5:$K$15,MATCH(H35,'DS2025'!$J$5:$J$15,1)):
INDEX('DS2025'!$K$5:$K$15,MATCH(H35,'DS2025'!$J$5:$J$15,1)+1),
INDEX('DS2025'!$J$5:$J$15,MATCH(H35,'DS2025'!$J$5:$J$15,1)):
INDEX('DS2025'!$J$5:$J$15,MATCH(H35,'DS2025'!$J$5:$J$15,1)+1)),
IF($I$4=Database!$A$6,
_xlfn.FORECAST.LINEAR(H35,
INDEX('DS2025'!$N$5:$N$15,MATCH(H35,'DS2025'!$M$5:$M$15,1)):
INDEX('DS2025'!$N$5:$N$15,MATCH(H35,'DS2025'!$M$5:$M$15,1)+1),
INDEX('DS2025'!$M$5:$M$15,MATCH(H35,'DS2025'!$M$5:$M$15,1)):
INDEX('DS2025'!$M$5:$M$15,MATCH(H35,'DS2025'!$M$5:$M$15,1)+1)),
IF($I$4=Database!$A$7,
_xlfn.FORECAST.LINEAR(H35,
INDEX('DS2025'!$Q$5:$Q$15,MATCH(H35,'DS2025'!$P$5:$P$15,1)):
INDEX('DS2025'!$Q$5:$Q$15,MATCH(H35,'DS2025'!$P$5:$P$15,1)+1),
INDEX('DS2025'!$P$5:$P$15,MATCH(H35,'DS2025'!$P$5:$P$15,1)):
INDEX('DS2025'!$P$5:$P$15,MATCH(H35,'DS2025'!$P$5:$P$15,1)+1)),
IF($I$4=Database!$A$8,
_xlfn.FORECAST.LINEAR(H35,
INDEX('DS2025'!$T$5:$T$15,MATCH(H35,'DS2025'!$S$5:$S$15,1)):
INDEX('DS2025'!$T$5:$T$15,MATCH(H35,'DS2025'!$S$5:$S$15,1)+1),
INDEX('DS2025'!$S$5:$S$15,MATCH(H35,'DS2025'!$S$5:$S$15,1)):
INDEX('DS2025'!$S$5:$S$15,MATCH(H35,'DS2025'!$S$5:$S$15,1)+1)),
IF($I$4=Database!$A$9,
_xlfn.FORECAST.LINEAR(H35,
INDEX('DS2025'!$W$5:$W$15,MATCH(H35,'DS2025'!$V$5:$V$15,1)):
INDEX('DS2025'!$W$5:$W$15,MATCH(H35,'DS2025'!$V$5:$V$15,1)+1),
INDEX('DS2025'!$V$5:$V$15,MATCH(H35,'DS2025'!$V$5:$V$15,1)):
INDEX('DS2025'!$V$5:$V$15,MATCH(H35,'DS2025'!$V$5:$V$15,1)+1)),
IF($I$4=Database!$A$10,
_xlfn.FORECAST.LINEAR(H35,
INDEX('DS2025'!$Z$5:$Z$15,MATCH(H35,'DS2025'!$Y$5:$Y$15,1)):
INDEX('DS2025'!$Z$5:$Z$15,MATCH(H35,'DS2025'!$Y$5:$Y$15,1)+1),
INDEX('DS2025'!$Y$5:$Y$15,MATCH(H35,'DS2025'!$Y$5:$Y$15,1)):
INDEX('DS2025'!$Y$5:$Y$15,MATCH(H35,'DS2025'!$Y$5:$Y$15,1)+1)),
IF($I$4=Database!$A$11,
_xlfn.FORECAST.LINEAR(
H35,
INDEX('DS2025'!$B$21:$B$35,MATCH(H35,'DS2025'!$A$21:$A$35,1)):
INDEX('DS2025'!$B$21:$B$35,MATCH(H35,'DS2025'!$A$21:$A$35,1)+1),
INDEX('DS2025'!$A$21:$A$35,MATCH(H35,'DS2025'!$A$21:$A$35,1)):
INDEX('DS2025'!$A$21:$A$35,MATCH(H35,'DS2025'!$A$21:$A$35,1)+1)),
IF($I$4=Database!$A$12,
_xlfn.FORECAST.LINEAR(
H35,
INDEX('DS2025'!$E$21:$E$35,MATCH(H35,'DS2025'!$D$21:$D$35,1)):
INDEX('DS2025'!$E$21:$E$35,MATCH(H35,'DS2025'!$D$21:$D$35,1)+1),
INDEX('DS2025'!$D$21:$D$35,MATCH(H35,'DS2025'!$D$21:$D$35,1)):
INDEX('DS2025'!$D$21:$D$35,MATCH(H35,'DS2025'!$D$21:$D$35,1)+1)),
IF($I$4=Database!$A$13,
_xlfn.FORECAST.LINEAR(
H35,
INDEX('DS2025'!$H$21:$H$35,MATCH(H35,'DS2025'!$G$21:$G$35,1)):
INDEX('DS2025'!$H$21:$H$35,MATCH(H35,'DS2025'!$G$21:$G$35,1)+1),
INDEX('DS2025'!$G$21:$G$35,MATCH(H35,'DS2025'!$G$21:$G$35,1)):
INDEX('DS2025'!$G$21:$G$35,MATCH(H35,'DS2025'!$G$21:$G$35,1)+1)),
IF($I$4=Database!$A$14,
_xlfn.FORECAST.LINEAR(
H35,
INDEX('DS2025'!$K$21:$K$35,MATCH(H35,'DS2025'!$J$21:$J$35,1)):
INDEX('DS2025'!$K$21:$K$35,MATCH(H35,'DS2025'!$J$21:$J$35,1)+1),
INDEX('DS2025'!$J$21:$J$35,MATCH(H35,'DS2025'!$J$21:$J$35,1)):
INDEX('DS2025'!$J$21:$J$35,MATCH(H35,'DS2025'!$J$21:$J$35,1)+1)),
IF($I$4=Database!$A$15,
_xlfn.FORECAST.LINEAR(
H35,
INDEX('DS2025'!$N$21:$N$35,MATCH(H35,'DS2025'!$M$21:$M$35,1)):
INDEX('DS2025'!$N$21:$N$35,MATCH(H35,'DS2025'!$M$21:$M$35,1)+1),
INDEX('DS2025'!$M$21:$M$35,MATCH(H35,'DS2025'!$M$21:$M$35,1)):
INDEX('DS2025'!$M$21:$M$35,MATCH(H35,'DS2025'!$M$21:$M$35,1)+1)),
IF($I$4=Database!$A$16,
_xlfn.FORECAST.LINEAR(
H35,
INDEX('DS2025'!$Q$21:$Q$35,MATCH(H35,'DS2025'!$P$21:$P$35,1)):
INDEX('DS2025'!$Q$21:$Q$35,MATCH(H35,'DS2025'!$P$21:$P$35,1)+1),
INDEX('DS2025'!$P$21:$P$35,MATCH(H35,'DS2025'!$P$21:$P$35,1)):
INDEX('DS2025'!$P$21:$P$35,MATCH(H35,'DS2025'!$P$21:$P$35,1)+1)),
IF($I$4=Database!$A$17,
_xlfn.FORECAST.LINEAR(
H35,
INDEX('DS2025'!$T$21:$T$35,MATCH(H35,'DS2025'!$S$21:$S$35,1)):
INDEX('DS2025'!$T$21:$T$35,MATCH(H35,'DS2025'!$S$21:$S$35,1)+1),
INDEX('DS2025'!$S$21:$S$35,MATCH(H35,'DS2025'!$S$21:$S$35,1)):
INDEX('DS2025'!$S$21:$S$35,MATCH(H35,'DS2025'!$S$21:$S$35,1)+1)),
IF($I$4=Database!$A$18,
_xlfn.FORECAST.LINEAR(
H35,
INDEX('DS2025'!$W$21:$W$35,MATCH(H35,'DS2025'!$V$21:$V$35,1)):
INDEX('DS2025'!$W$21:$W$35,MATCH(H35,'DS2025'!$V$21:$V$35,1)+1),
INDEX('DS2025'!$V$21:$V$35,MATCH(H35,'DS2025'!$V$21:$V$35,1)):
INDEX('DS2025'!$V$21:$V$35,MATCH(H35,'DS2025'!$V$21:$V$35,1)+1)),
IF($I$4=Database!$A$19,
_xlfn.FORECAST.LINEAR(
H35,
INDEX('DS2025'!$Z$21:$Z$35,MATCH(H35,'DS2025'!$Y$21:$Y$35,1)):
INDEX('DS2025'!$Z$21:$Z$35,MATCH(H35,'DS2025'!$Y$21:$Y$35,1)+1),
INDEX('DS2025'!$Y$21:$Y$35,MATCH(H35,'DS2025'!$Y$21:$Y$35,1)):
INDEX('DS2025'!$Y$21:$Y$35,MATCH(H35,'DS2025'!$Y$21:$Y$35,1)+1)),
IF($I$4=Database!$A$20,
_xlfn.FORECAST.LINEAR(
H35,
INDEX('DS2025'!$AC$21:$AC$35,MATCH(H35,'DS2025'!$AB$21:$AB$35,1)):
INDEX('DS2025'!$AC$21:$AC$35,MATCH(H35,'DS2025'!$AB$21:$AB$35,1)+1),
INDEX('DS2025'!$AB$21:$AB$35,MATCH(H35,'DS2025'!$AB$21:$AB$35,1)):
INDEX('DS2025'!$AB$21:$AB$35,MATCH(H35,'DS2025'!$AB$21:$AB$35,1)+1))
)))))))))))))))))))</f>
        <v>-0.26276666267799448</v>
      </c>
      <c r="J35" s="98">
        <f t="shared" si="2"/>
        <v>119.48323333732201</v>
      </c>
      <c r="K35" s="98">
        <f>'Data 110 C'!E36</f>
        <v>120.312</v>
      </c>
      <c r="L35" s="98">
        <f>IF($L$4=Database!$A$2,
_xlfn.FORECAST.LINEAR(K35,
INDEX('DS2025'!$B$5:$B$15,MATCH(K35,'DS2025'!$A$5:$A$15,1)):
INDEX('DS2025'!$B$5:$B$15,MATCH(K35,'DS2025'!$A$5:$A$15,1)+1),
INDEX('DS2025'!$A$5:$A$15,MATCH(K35,'DS2025'!$A$5:$A$15,1)):
INDEX('DS2025'!$A$5:$A$15,MATCH(K35,'DS2025'!$A$5:$A$15,1)+1)),
IF($L$4=Database!$A$3,
_xlfn.FORECAST.LINEAR(K35,
INDEX('DS2025'!$E$5:$E$15,MATCH(K35,'DS2025'!$D$5:$D$15,1)):
INDEX('DS2025'!$E$5:$E$15,MATCH(K35,'DS2025'!$D$5:$D$15,1)+1),
INDEX('DS2025'!$D$5:$D$15,MATCH(K35,'DS2025'!$D$5:$D$15,1)):
INDEX('DS2025'!$D$5:$D$15,MATCH(K35,'DS2025'!$D$5:$D$15,1)+1)),
IF($L$4=Database!$A$4,
_xlfn.FORECAST.LINEAR(K35,
INDEX('DS2025'!$H$5:$H$15,MATCH(K35,'DS2025'!$G$5:$G$15,1)):
INDEX('DS2025'!$H$5:$H$15,MATCH(K35,'DS2025'!$G$5:$G$15,1)+1),
INDEX('DS2025'!$G$5:$G$15,MATCH(K35,'DS2025'!$G$5:$G$15,1)):
INDEX('DS2025'!$G$5:$G$15,MATCH(K35,'DS2025'!$G$5:$G$15,1)+1)),
IF($L$4=Database!$A$5,
_xlfn.FORECAST.LINEAR(K35,
INDEX('DS2025'!$K$5:$K$15,MATCH(K35,'DS2025'!$J$5:$J$15,1)):
INDEX('DS2025'!$K$5:$K$15,MATCH(K35,'DS2025'!$J$5:$J$15,1)+1),
INDEX('DS2025'!$J$5:$J$15,MATCH(K35,'DS2025'!$J$5:$J$15,1)):
INDEX('DS2025'!$J$5:$J$15,MATCH(K35,'DS2025'!$J$5:$J$15,1)+1)),
IF($L$4=Database!$A$6,
_xlfn.FORECAST.LINEAR(K35,
INDEX('DS2025'!$N$5:$N$15,MATCH(K35,'DS2025'!$M$5:$M$15,1)):
INDEX('DS2025'!$N$5:$N$15,MATCH(K35,'DS2025'!$M$5:$M$15,1)+1),
INDEX('DS2025'!$M$5:$M$15,MATCH(K35,'DS2025'!$M$5:$M$15,1)):
INDEX('DS2025'!$M$5:$M$15,MATCH(K35,'DS2025'!$M$5:$M$15,1)+1)),
IF($L$4=Database!$A$7,
_xlfn.FORECAST.LINEAR(K35,
INDEX('DS2025'!$Q$5:$Q$15,MATCH(K35,'DS2025'!$P$5:$P$15,1)):
INDEX('DS2025'!$Q$5:$Q$15,MATCH(K35,'DS2025'!$P$5:$P$15,1)+1),
INDEX('DS2025'!$P$5:$P$15,MATCH(K35,'DS2025'!$P$5:$P$15,1)):
INDEX('DS2025'!$P$5:$P$15,MATCH(K35,'DS2025'!$P$5:$P$15,1)+1)),
IF($L$4=Database!$A$8,
_xlfn.FORECAST.LINEAR(K35,
INDEX('DS2025'!$T$5:$T$15,MATCH(K35,'DS2025'!$S$5:$S$15,1)):
INDEX('DS2025'!$T$5:$T$15,MATCH(K35,'DS2025'!$S$5:$S$15,1)+1),
INDEX('DS2025'!$S$5:$S$15,MATCH(K35,'DS2025'!$S$5:$S$15,1)):
INDEX('DS2025'!$S$5:$S$15,MATCH(K35,'DS2025'!$S$5:$S$15,1)+1)),
IF($L$4=Database!$A$9,
_xlfn.FORECAST.LINEAR(K35,
INDEX('DS2025'!$W$5:$W$15,MATCH(K35,'DS2025'!$V$5:$V$15,1)):
INDEX('DS2025'!$W$5:$W$15,MATCH(K35,'DS2025'!$V$5:$V$15,1)+1),
INDEX('DS2025'!$V$5:$V$15,MATCH(K35,'DS2025'!$V$5:$V$15,1)):
INDEX('DS2025'!$V$5:$V$15,MATCH(K35,'DS2025'!$V$5:$V$15,1)+1)),
IF($L$4=Database!$A$10,
_xlfn.FORECAST.LINEAR(K35,
INDEX('DS2025'!$Z$5:$Z$15,MATCH(K35,'DS2025'!$Y$5:$Y$15,1)):
INDEX('DS2025'!$Z$5:$Z$15,MATCH(K35,'DS2025'!$Y$5:$Y$15,1)+1),
INDEX('DS2025'!$Y$5:$Y$15,MATCH(K35,'DS2025'!$Y$5:$Y$15,1)):
INDEX('DS2025'!$Y$5:$Y$15,MATCH(K35,'DS2025'!$Y$5:$Y$15,1)+1)),
IF($L$4=Database!$A$11,
_xlfn.FORECAST.LINEAR(
K35,
INDEX('DS2025'!$B$21:$B$35,MATCH(K35,'DS2025'!$A$21:$A$35,1)):
INDEX('DS2025'!$B$21:$B$35,MATCH(K35,'DS2025'!$A$21:$A$35,1)+1),
INDEX('DS2025'!$A$21:$A$35,MATCH(K35,'DS2025'!$A$21:$A$35,1)):
INDEX('DS2025'!$A$21:$A$35,MATCH(K35,'DS2025'!$A$21:$A$35,1)+1)),
IF($L$4=Database!$A$12,
_xlfn.FORECAST.LINEAR(
K35,
INDEX('DS2025'!$E$21:$E$35,MATCH(K35,'DS2025'!$D$21:$D$35,1)):
INDEX('DS2025'!$E$21:$E$35,MATCH(K35,'DS2025'!$D$21:$D$35,1)+1),
INDEX('DS2025'!$D$21:$D$35,MATCH(K35,'DS2025'!$D$21:$D$35,1)):
INDEX('DS2025'!$D$21:$D$35,MATCH(K35,'DS2025'!$D$21:$D$35,1)+1)),
IF($L$4=Database!$A$13,
_xlfn.FORECAST.LINEAR(
K35,
INDEX('DS2025'!$H$21:$H$35,MATCH(K35,'DS2025'!$G$21:$G$35,1)):
INDEX('DS2025'!$H$21:$H$35,MATCH(K35,'DS2025'!$G$21:$G$35,1)+1),
INDEX('DS2025'!$G$21:$G$35,MATCH(K35,'DS2025'!$G$21:$G$35,1)):
INDEX('DS2025'!$G$21:$G$35,MATCH(K35,'DS2025'!$G$21:$G$35,1)+1)),
IF($L$4=Database!$A$14,
_xlfn.FORECAST.LINEAR(
K35,
INDEX('DS2025'!$K$21:$K$35,MATCH(K35,'DS2025'!$J$21:$J$35,1)):
INDEX('DS2025'!$K$21:$K$35,MATCH(K35,'DS2025'!$J$21:$J$35,1)+1),
INDEX('DS2025'!$J$21:$J$35,MATCH(K35,'DS2025'!$J$21:$J$35,1)):
INDEX('DS2025'!$J$21:$J$35,MATCH(K35,'DS2025'!$J$21:$J$35,1)+1)),
IF($L$4=Database!$A$15,
_xlfn.FORECAST.LINEAR(
K35,
INDEX('DS2025'!$N$21:$N$35,MATCH(K35,'DS2025'!$M$21:$M$35,1)):
INDEX('DS2025'!$N$21:$N$35,MATCH(K35,'DS2025'!$M$21:$M$35,1)+1),
INDEX('DS2025'!$M$21:$M$35,MATCH(K35,'DS2025'!$M$21:$M$35,1)):
INDEX('DS2025'!$M$21:$M$35,MATCH(K35,'DS2025'!$M$21:$M$35,1)+1)),
IF($L$4=Database!$A$16,
_xlfn.FORECAST.LINEAR(
K35,
INDEX('DS2025'!$Q$21:$Q$35,MATCH(K35,'DS2025'!$P$21:$P$35,1)):
INDEX('DS2025'!$Q$21:$Q$35,MATCH(K35,'DS2025'!$P$21:$P$35,1)+1),
INDEX('DS2025'!$P$21:$P$35,MATCH(K35,'DS2025'!$P$21:$P$35,1)):
INDEX('DS2025'!$P$21:$P$35,MATCH(K35,'DS2025'!$P$21:$P$35,1)+1)),
IF($L$4=Database!$A$17,
_xlfn.FORECAST.LINEAR(
K35,
INDEX('DS2025'!$T$21:$T$35,MATCH(K35,'DS2025'!$S$21:$S$35,1)):
INDEX('DS2025'!$T$21:$T$35,MATCH(K35,'DS2025'!$S$21:$S$35,1)+1),
INDEX('DS2025'!$S$21:$S$35,MATCH(K35,'DS2025'!$S$21:$S$35,1)):
INDEX('DS2025'!$S$21:$S$35,MATCH(K35,'DS2025'!$S$21:$S$35,1)+1)),
IF($L$4=Database!$A$18,
_xlfn.FORECAST.LINEAR(
K35,
INDEX('DS2025'!$W$21:$W$35,MATCH(K35,'DS2025'!$V$21:$V$35,1)):
INDEX('DS2025'!$W$21:$W$35,MATCH(K35,'DS2025'!$V$21:$V$35,1)+1),
INDEX('DS2025'!$V$21:$V$35,MATCH(K35,'DS2025'!$V$21:$V$35,1)):
INDEX('DS2025'!$V$21:$V$35,MATCH(K35,'DS2025'!$V$21:$V$35,1)+1)),
IF($L$4=Database!$A$19,
_xlfn.FORECAST.LINEAR(
K35,
INDEX('DS2025'!$Z$21:$Z$35,MATCH(K35,'DS2025'!$Y$21:$Y$35,1)):
INDEX('DS2025'!$Z$21:$Z$35,MATCH(K35,'DS2025'!$Y$21:$Y$35,1)+1),
INDEX('DS2025'!$Y$21:$Y$35,MATCH(K35,'DS2025'!$Y$21:$Y$35,1)):
INDEX('DS2025'!$Y$21:$Y$35,MATCH(K35,'DS2025'!$Y$21:$Y$35,1)+1)),
IF($L$4=Database!$A$20,
_xlfn.FORECAST.LINEAR(
K35,
INDEX('DS2025'!$AC$21:$AC$35,MATCH(K35,'DS2025'!$AB$21:$AB$35,1)):
INDEX('DS2025'!$AC$21:$AC$35,MATCH(K35,'DS2025'!$AB$21:$AB$35,1)+1),
INDEX('DS2025'!$AB$21:$AB$35,MATCH(K35,'DS2025'!$AB$21:$AB$35,1)):
INDEX('DS2025'!$AB$21:$AB$35,MATCH(K35,'DS2025'!$AB$21:$AB$35,1)+1))
)))))))))))))))))))</f>
        <v>-0.36139376124775041</v>
      </c>
      <c r="M35" s="98">
        <f t="shared" si="3"/>
        <v>119.95060623875224</v>
      </c>
      <c r="N35" s="369">
        <f>'Data 110 C'!F36</f>
        <v>118.161</v>
      </c>
      <c r="O35" s="98">
        <f>IF($O$4=Database!$A$2,
_xlfn.FORECAST.LINEAR(N35,
INDEX('DS2025'!$B$5:$B$15,MATCH(N35,'DS2025'!$A$5:$A$15,1)):
INDEX('DS2025'!$B$5:$B$15,MATCH(N35,'DS2025'!$A$5:$A$15,1)+1),
INDEX('DS2025'!$A$5:$A$15,MATCH(N35,'DS2025'!$A$5:$A$15,1)):
INDEX('DS2025'!$A$5:$A$15,MATCH(N35,'DS2025'!$A$5:$A$15,1)+1)),
IF($O$4=Database!$A$3,
_xlfn.FORECAST.LINEAR(N35,
INDEX('DS2025'!$E$5:$E$15,MATCH(N35,'DS2025'!$D$5:$D$15,1)):
INDEX('DS2025'!$E$5:$E$15,MATCH(N35,'DS2025'!$D$5:$D$15,1)+1),
INDEX('DS2025'!$D$5:$D$15,MATCH(N35,'DS2025'!$D$5:$D$15,1)):
INDEX('DS2025'!$D$5:$D$15,MATCH(N35,'DS2025'!$D$5:$D$15,1)+1)),
IF($O$4=Database!$A$4,
_xlfn.FORECAST.LINEAR(N35,
INDEX('DS2025'!$H$5:$H$15,MATCH(N35,'DS2025'!$G$5:$G$15,1)):
INDEX('DS2025'!$H$5:$H$15,MATCH(N35,'DS2025'!$G$5:$G$15,1)+1),
INDEX('DS2025'!$G$5:$G$15,MATCH(N35,'DS2025'!$G$5:$G$15,1)):
INDEX('DS2025'!$G$5:$G$15,MATCH(N35,'DS2025'!$G$5:$G$15,1)+1)),
IF($O$4=Database!$A$5,
_xlfn.FORECAST.LINEAR(N35,
INDEX('DS2025'!$K$5:$K$15,MATCH(N35,'DS2025'!$J$5:$J$15,1)):
INDEX('DS2025'!$K$5:$K$15,MATCH(N35,'DS2025'!$J$5:$J$15,1)+1),
INDEX('DS2025'!$J$5:$J$15,MATCH(N35,'DS2025'!$J$5:$J$15,1)):
INDEX('DS2025'!$J$5:$J$15,MATCH(N35,'DS2025'!$J$5:$J$15,1)+1)),
IF($O$4=Database!$A$6,
_xlfn.FORECAST.LINEAR(N35,
INDEX('DS2025'!$N$5:$N$15,MATCH(N35,'DS2025'!$M$5:$M$15,1)):
INDEX('DS2025'!$N$5:$N$15,MATCH(N35,'DS2025'!$M$5:$M$15,1)+1),
INDEX('DS2025'!$M$5:$M$15,MATCH(N35,'DS2025'!$M$5:$M$15,1)):
INDEX('DS2025'!$M$5:$M$15,MATCH(N35,'DS2025'!$M$5:$M$15,1)+1)),
IF($O$4=Database!$A$7,
_xlfn.FORECAST.LINEAR(N35,
INDEX('DS2025'!$Q$5:$Q$15,MATCH(N35,'DS2025'!$P$5:$P$15,1)):
INDEX('DS2025'!$Q$5:$Q$15,MATCH(N35,'DS2025'!$P$5:$P$15,1)+1),
INDEX('DS2025'!$P$5:$P$15,MATCH(N35,'DS2025'!$P$5:$P$15,1)):
INDEX('DS2025'!$P$5:$P$15,MATCH(N35,'DS2025'!$P$5:$P$15,1)+1)),
IF($O$4=Database!$A$8,
_xlfn.FORECAST.LINEAR(N35,
INDEX('DS2025'!$T$5:$T$15,MATCH(N35,'DS2025'!$S$5:$S$15,1)):
INDEX('DS2025'!$T$5:$T$15,MATCH(N35,'DS2025'!$S$5:$S$15,1)+1),
INDEX('DS2025'!$S$5:$S$15,MATCH(N35,'DS2025'!$S$5:$S$15,1)):
INDEX('DS2025'!$S$5:$S$15,MATCH(N35,'DS2025'!$S$5:$S$15,1)+1)),
IF($O$4=Database!$A$9,
_xlfn.FORECAST.LINEAR(N35,
INDEX('DS2025'!$W$5:$W$15,MATCH(N35,'DS2025'!$V$5:$V$15,1)):
INDEX('DS2025'!$W$5:$W$15,MATCH(N35,'DS2025'!$V$5:$V$15,1)+1),
INDEX('DS2025'!$V$5:$V$15,MATCH(N35,'DS2025'!$V$5:$V$15,1)):
INDEX('DS2025'!$V$5:$V$15,MATCH(N35,'DS2025'!$V$5:$V$15,1)+1)),
IF($O$4=Database!$A$10,
_xlfn.FORECAST.LINEAR(N35,
INDEX('DS2025'!$Z$5:$Z$15,MATCH(N35,'DS2025'!$Y$5:$Y$15,1)):
INDEX('DS2025'!$Z$5:$Z$15,MATCH(N35,'DS2025'!$Y$5:$Y$15,1)+1),
INDEX('DS2025'!$Y$5:$Y$15,MATCH(N35,'DS2025'!$Y$5:$Y$15,1)):
INDEX('DS2025'!$Y$5:$Y$15,MATCH(N35,'DS2025'!$Y$5:$Y$15,1)+1)),
IF($O$4=Database!$A$11,
_xlfn.FORECAST.LINEAR(
N35,
INDEX('DS2025'!$B$21:$B$35,MATCH(N35,'DS2025'!$A$21:$A$35,1)):
INDEX('DS2025'!$B$21:$B$35,MATCH(N35,'DS2025'!$A$21:$A$35,1)+1),
INDEX('DS2025'!$A$21:$A$35,MATCH(N35,'DS2025'!$A$21:$A$35,1)):
INDEX('DS2025'!$A$21:$A$35,MATCH(N35,'DS2025'!$A$21:$A$35,1)+1)),
IF($O$4=Database!$A$12,
_xlfn.FORECAST.LINEAR(
N35,
INDEX('DS2025'!$E$21:$E$35,MATCH(N35,'DS2025'!$D$21:$D$35,1)):
INDEX('DS2025'!$E$21:$E$35,MATCH(N35,'DS2025'!$D$21:$D$35,1)+1),
INDEX('DS2025'!$D$21:$D$35,MATCH(N35,'DS2025'!$D$21:$D$35,1)):
INDEX('DS2025'!$D$21:$D$35,MATCH(N35,'DS2025'!$D$21:$D$35,1)+1)),
IF($O$4=Database!$A$13,
_xlfn.FORECAST.LINEAR(
N35,
INDEX('DS2025'!$H$21:$H$35,MATCH(N35,'DS2025'!$G$21:$G$35,1)):
INDEX('DS2025'!$H$21:$H$35,MATCH(N35,'DS2025'!$G$21:$G$35,1)+1),
INDEX('DS2025'!$G$21:$G$35,MATCH(N35,'DS2025'!$G$21:$G$35,1)):
INDEX('DS2025'!$G$21:$G$35,MATCH(N35,'DS2025'!$G$21:$G$35,1)+1)),
IF($O$4=Database!$A$14,
_xlfn.FORECAST.LINEAR(
N35,
INDEX('DS2025'!$K$21:$K$35,MATCH(N35,'DS2025'!$J$21:$J$35,1)):
INDEX('DS2025'!$K$21:$K$35,MATCH(N35,'DS2025'!$J$21:$J$35,1)+1),
INDEX('DS2025'!$J$21:$J$35,MATCH(N35,'DS2025'!$J$21:$J$35,1)):
INDEX('DS2025'!$J$21:$J$35,MATCH(N35,'DS2025'!$J$21:$J$35,1)+1)),
IF($O$4=Database!$A$15,
_xlfn.FORECAST.LINEAR(
N35,
INDEX('DS2025'!$N$21:$N$35,MATCH(N35,'DS2025'!$M$21:$M$35,1)):
INDEX('DS2025'!$N$21:$N$35,MATCH(N35,'DS2025'!$M$21:$M$35,1)+1),
INDEX('DS2025'!$M$21:$M$35,MATCH(N35,'DS2025'!$M$21:$M$35,1)):
INDEX('DS2025'!$M$21:$M$35,MATCH(N35,'DS2025'!$M$21:$M$35,1)+1)),
IF($O$4=Database!$A$16,
_xlfn.FORECAST.LINEAR(
N35,
INDEX('DS2025'!$Q$21:$Q$35,MATCH(N35,'DS2025'!$P$21:$P$35,1)):
INDEX('DS2025'!$Q$21:$Q$35,MATCH(N35,'DS2025'!$P$21:$P$35,1)+1),
INDEX('DS2025'!$P$21:$P$35,MATCH(N35,'DS2025'!$P$21:$P$35,1)):
INDEX('DS2025'!$P$21:$P$35,MATCH(N35,'DS2025'!$P$21:$P$35,1)+1)),
IF($O$4=Database!$A$17,
_xlfn.FORECAST.LINEAR(
N35,
INDEX('DS2025'!$T$21:$T$35,MATCH(N35,'DS2025'!$S$21:$S$35,1)):
INDEX('DS2025'!$T$21:$T$35,MATCH(N35,'DS2025'!$S$21:$S$35,1)+1),
INDEX('DS2025'!$S$21:$S$35,MATCH(N35,'DS2025'!$S$21:$S$35,1)):
INDEX('DS2025'!$S$21:$S$35,MATCH(N35,'DS2025'!$S$21:$S$35,1)+1)),
IF($O$4=Database!$A$18,
_xlfn.FORECAST.LINEAR(
N35,
INDEX('DS2025'!$W$21:$W$35,MATCH(N35,'DS2025'!$V$21:$V$35,1)):
INDEX('DS2025'!$W$21:$W$35,MATCH(N35,'DS2025'!$V$21:$V$35,1)+1),
INDEX('DS2025'!$V$21:$V$35,MATCH(N35,'DS2025'!$V$21:$V$35,1)):
INDEX('DS2025'!$V$21:$V$35,MATCH(N35,'DS2025'!$V$21:$V$35,1)+1)),
IF($O$4=Database!$A$19,
_xlfn.FORECAST.LINEAR(
N35,
INDEX('DS2025'!$Z$21:$Z$35,MATCH(N35,'DS2025'!$Y$21:$Y$35,1)):
INDEX('DS2025'!$Z$21:$Z$35,MATCH(N35,'DS2025'!$Y$21:$Y$35,1)+1),
INDEX('DS2025'!$Y$21:$Y$35,MATCH(N35,'DS2025'!$Y$21:$Y$35,1)):
INDEX('DS2025'!$Y$21:$Y$35,MATCH(N35,'DS2025'!$Y$21:$Y$35,1)+1)),
IF($O$4=Database!$A$20,
_xlfn.FORECAST.LINEAR(
N35,
INDEX('DS2025'!$AC$21:$AC$35,MATCH(N35,'DS2025'!$AB$21:$AB$35,1)):
INDEX('DS2025'!$AC$21:$AC$35,MATCH(N35,'DS2025'!$AB$21:$AB$35,1)+1),
INDEX('DS2025'!$AB$21:$AB$35,MATCH(N35,'DS2025'!$AB$21:$AB$35,1)):
INDEX('DS2025'!$AB$21:$AB$35,MATCH(N35,'DS2025'!$AB$21:$AB$35,1)+1))
)))))))))))))))))))</f>
        <v>-0.36113569286142766</v>
      </c>
      <c r="P35" s="371">
        <f t="shared" si="4"/>
        <v>117.79986430713858</v>
      </c>
      <c r="Q35" s="369">
        <f>'Data 110 C'!G36</f>
        <v>119.82899999999999</v>
      </c>
      <c r="R35" s="98">
        <f>IF($R$4=Database!$A$2,
_xlfn.FORECAST.LINEAR(Q35,
INDEX('DS2025'!$B$5:$B$15,MATCH(Q35,'DS2025'!$A$5:$A$15,1)):
INDEX('DS2025'!$B$5:$B$15,MATCH(Q35,'DS2025'!$A$5:$A$15,1)+1),
INDEX('DS2025'!$A$5:$A$15,MATCH(Q35,'DS2025'!$A$5:$A$15,1)):
INDEX('DS2025'!$A$5:$A$15,MATCH(Q35,'DS2025'!$A$5:$A$15,1)+1)),
IF($R$4=Database!$A$3,
_xlfn.FORECAST.LINEAR(Q35,
INDEX('DS2025'!$E$5:$E$15,MATCH(Q35,'DS2025'!$D$5:$D$15,1)):
INDEX('DS2025'!$E$5:$E$15,MATCH(Q35,'DS2025'!$D$5:$D$15,1)+1),
INDEX('DS2025'!$D$5:$D$15,MATCH(Q35,'DS2025'!$D$5:$D$15,1)):
INDEX('DS2025'!$D$5:$D$15,MATCH(Q35,'DS2025'!$D$5:$D$15,1)+1)),
IF($R$4=Database!$A$4,
_xlfn.FORECAST.LINEAR(Q35,
INDEX('DS2025'!$H$5:$H$15,MATCH(Q35,'DS2025'!$G$5:$G$15,1)):
INDEX('DS2025'!$H$5:$H$15,MATCH(Q35,'DS2025'!$G$5:$G$15,1)+1),
INDEX('DS2025'!$G$5:$G$15,MATCH(Q35,'DS2025'!$G$5:$G$15,1)):
INDEX('DS2025'!$G$5:$G$15,MATCH(Q35,'DS2025'!$G$5:$G$15,1)+1)),
IF($R$4=Database!$A$5,
_xlfn.FORECAST.LINEAR(Q35,
INDEX('DS2025'!$K$5:$K$15,MATCH(Q35,'DS2025'!$J$5:$J$15,1)):
INDEX('DS2025'!$K$5:$K$15,MATCH(Q35,'DS2025'!$J$5:$J$15,1)+1),
INDEX('DS2025'!$J$5:$J$15,MATCH(Q35,'DS2025'!$J$5:$J$15,1)):
INDEX('DS2025'!$J$5:$J$15,MATCH(Q35,'DS2025'!$J$5:$J$15,1)+1)),
IF($R$4=Database!$A$6,
_xlfn.FORECAST.LINEAR(Q35,
INDEX('DS2025'!$N$5:$N$15,MATCH(Q35,'DS2025'!$M$5:$M$15,1)):
INDEX('DS2025'!$N$5:$N$15,MATCH(Q35,'DS2025'!$M$5:$M$15,1)+1),
INDEX('DS2025'!$M$5:$M$15,MATCH(Q35,'DS2025'!$M$5:$M$15,1)):
INDEX('DS2025'!$M$5:$M$15,MATCH(Q35,'DS2025'!$M$5:$M$15,1)+1)),
IF($R$4=Database!$A$7,
_xlfn.FORECAST.LINEAR(Q35,
INDEX('DS2025'!$Q$5:$Q$15,MATCH(Q35,'DS2025'!$P$5:$P$15,1)):
INDEX('DS2025'!$Q$5:$Q$15,MATCH(Q35,'DS2025'!$P$5:$P$15,1)+1),
INDEX('DS2025'!$P$5:$P$15,MATCH(Q35,'DS2025'!$P$5:$P$15,1)):
INDEX('DS2025'!$P$5:$P$15,MATCH(Q35,'DS2025'!$P$5:$P$15,1)+1)),
IF($R$4=Database!$A$8,
_xlfn.FORECAST.LINEAR(Q35,
INDEX('DS2025'!$T$5:$T$15,MATCH(Q35,'DS2025'!$S$5:$S$15,1)):
INDEX('DS2025'!$T$5:$T$15,MATCH(Q35,'DS2025'!$S$5:$S$15,1)+1),
INDEX('DS2025'!$S$5:$S$15,MATCH(Q35,'DS2025'!$S$5:$S$15,1)):
INDEX('DS2025'!$S$5:$S$15,MATCH(Q35,'DS2025'!$S$5:$S$15,1)+1)),
IF($R$4=Database!$A$9,
_xlfn.FORECAST.LINEAR(Q35,
INDEX('DS2025'!$W$5:$W$15,MATCH(Q35,'DS2025'!$V$5:$V$15,1)):
INDEX('DS2025'!$W$5:$W$15,MATCH(Q35,'DS2025'!$V$5:$V$15,1)+1),
INDEX('DS2025'!$V$5:$V$15,MATCH(Q35,'DS2025'!$V$5:$V$15,1)):
INDEX('DS2025'!$V$5:$V$15,MATCH(Q35,'DS2025'!$V$5:$V$15,1)+1)),
IF($R$4=Database!$A$10,
_xlfn.FORECAST.LINEAR(Q35,
INDEX('DS2025'!$Z$5:$Z$15,MATCH(Q35,'DS2025'!$Y$5:$Y$15,1)):
INDEX('DS2025'!$Z$5:$Z$15,MATCH(Q35,'DS2025'!$Y$5:$Y$15,1)+1),
INDEX('DS2025'!$Y$5:$Y$15,MATCH(Q35,'DS2025'!$Y$5:$Y$15,1)):
INDEX('DS2025'!$Y$5:$Y$15,MATCH(Q35,'DS2025'!$Y$5:$Y$15,1)+1)),
IF($R$4=Database!$A$11,
_xlfn.FORECAST.LINEAR(
Q35,
INDEX('DS2025'!$B$21:$B$35,MATCH(Q35,'DS2025'!$A$21:$A$35,1)):
INDEX('DS2025'!$B$21:$B$35,MATCH(Q35,'DS2025'!$A$21:$A$35,1)+1),
INDEX('DS2025'!$A$21:$A$35,MATCH(Q35,'DS2025'!$A$21:$A$35,1)):
INDEX('DS2025'!$A$21:$A$35,MATCH(Q35,'DS2025'!$A$21:$A$35,1)+1)),
IF($R$4=Database!$A$12,
_xlfn.FORECAST.LINEAR(
Q35,
INDEX('DS2025'!$E$21:$E$35,MATCH(Q35,'DS2025'!$D$21:$D$35,1)):
INDEX('DS2025'!$E$21:$E$35,MATCH(Q35,'DS2025'!$D$21:$D$35,1)+1),
INDEX('DS2025'!$D$21:$D$35,MATCH(Q35,'DS2025'!$D$21:$D$35,1)):
INDEX('DS2025'!$D$21:$D$35,MATCH(Q35,'DS2025'!$D$21:$D$35,1)+1)),
IF($R$4=Database!$A$13,
_xlfn.FORECAST.LINEAR(
Q35,
INDEX('DS2025'!$H$21:$H$35,MATCH(Q35,'DS2025'!$G$21:$G$35,1)):
INDEX('DS2025'!$H$21:$H$35,MATCH(Q35,'DS2025'!$G$21:$G$35,1)+1),
INDEX('DS2025'!$G$21:$G$35,MATCH(Q35,'DS2025'!$G$21:$G$35,1)):
INDEX('DS2025'!$G$21:$G$35,MATCH(Q35,'DS2025'!$G$21:$G$35,1)+1)),
IF($R$4=Database!$A$14,
_xlfn.FORECAST.LINEAR(
Q35,
INDEX('DS2025'!$K$21:$K$35,MATCH(Q35,'DS2025'!$J$21:$J$35,1)):
INDEX('DS2025'!$K$21:$K$35,MATCH(Q35,'DS2025'!$J$21:$J$35,1)+1),
INDEX('DS2025'!$J$21:$J$35,MATCH(Q35,'DS2025'!$J$21:$J$35,1)):
INDEX('DS2025'!$J$21:$J$35,MATCH(Q35,'DS2025'!$J$21:$J$35,1)+1)),
IF($R$4=Database!$A$15,
_xlfn.FORECAST.LINEAR(
Q35,
INDEX('DS2025'!$N$21:$N$35,MATCH(Q35,'DS2025'!$M$21:$M$35,1)):
INDEX('DS2025'!$N$21:$N$35,MATCH(Q35,'DS2025'!$M$21:$M$35,1)+1),
INDEX('DS2025'!$M$21:$M$35,MATCH(Q35,'DS2025'!$M$21:$M$35,1)):
INDEX('DS2025'!$M$21:$M$35,MATCH(Q35,'DS2025'!$M$21:$M$35,1)+1)),
IF($R$4=Database!$A$16,
_xlfn.FORECAST.LINEAR(
Q35,
INDEX('DS2025'!$Q$21:$Q$35,MATCH(Q35,'DS2025'!$P$21:$P$35,1)):
INDEX('DS2025'!$Q$21:$Q$35,MATCH(Q35,'DS2025'!$P$21:$P$35,1)+1),
INDEX('DS2025'!$P$21:$P$35,MATCH(Q35,'DS2025'!$P$21:$P$35,1)):
INDEX('DS2025'!$P$21:$P$35,MATCH(Q35,'DS2025'!$P$21:$P$35,1)+1)),
IF($R$4=Database!$A$17,
_xlfn.FORECAST.LINEAR(
Q35,
INDEX('DS2025'!$T$21:$T$35,MATCH(Q35,'DS2025'!$S$21:$S$35,1)):
INDEX('DS2025'!$T$21:$T$35,MATCH(Q35,'DS2025'!$S$21:$S$35,1)+1),
INDEX('DS2025'!$S$21:$S$35,MATCH(Q35,'DS2025'!$S$21:$S$35,1)):
INDEX('DS2025'!$S$21:$S$35,MATCH(Q35,'DS2025'!$S$21:$S$35,1)+1)),
IF($R$4=Database!$A$18,
_xlfn.FORECAST.LINEAR(
Q35,
INDEX('DS2025'!$W$21:$W$35,MATCH(Q35,'DS2025'!$V$21:$V$35,1)):
INDEX('DS2025'!$W$21:$W$35,MATCH(Q35,'DS2025'!$V$21:$V$35,1)+1),
INDEX('DS2025'!$V$21:$V$35,MATCH(Q35,'DS2025'!$V$21:$V$35,1)):
INDEX('DS2025'!$V$21:$V$35,MATCH(Q35,'DS2025'!$V$21:$V$35,1)+1)),
IF($R$4=Database!$A$19,
_xlfn.FORECAST.LINEAR(
Q35,
INDEX('DS2025'!$Z$21:$Z$35,MATCH(Q35,'DS2025'!$Y$21:$Y$35,1)):
INDEX('DS2025'!$Z$21:$Z$35,MATCH(Q35,'DS2025'!$Y$21:$Y$35,1)+1),
INDEX('DS2025'!$Y$21:$Y$35,MATCH(Q35,'DS2025'!$Y$21:$Y$35,1)):
INDEX('DS2025'!$Y$21:$Y$35,MATCH(Q35,'DS2025'!$Y$21:$Y$35,1)+1)),
IF($R$4=Database!$A$20,
_xlfn.FORECAST.LINEAR(
Q35,
INDEX('DS2025'!$AC$21:$AC$35,MATCH(Q35,'DS2025'!$AB$21:$AB$35,1)):
INDEX('DS2025'!$AC$21:$AC$35,MATCH(Q35,'DS2025'!$AB$21:$AB$35,1)+1),
INDEX('DS2025'!$AB$21:$AB$35,MATCH(Q35,'DS2025'!$AB$21:$AB$35,1)):
INDEX('DS2025'!$AB$21:$AB$35,MATCH(Q35,'DS2025'!$AB$21:$AB$35,1)+1))
)))))))))))))))))))</f>
        <v>-0.36133581283743249</v>
      </c>
      <c r="S35" s="370">
        <f t="shared" si="5"/>
        <v>119.46766418716255</v>
      </c>
      <c r="T35" s="369">
        <f>'Data 110 C'!H36</f>
        <v>117.462</v>
      </c>
      <c r="U35" s="98">
        <f>IF($U$4=Database!$A$2,
_xlfn.FORECAST.LINEAR(T35,
INDEX('DS2025'!$B$5:$B$15,MATCH(T35,'DS2025'!$A$5:$A$15,1)):
INDEX('DS2025'!$B$5:$B$15,MATCH(T35,'DS2025'!$A$5:$A$15,1)+1),
INDEX('DS2025'!$A$5:$A$15,MATCH(T35,'DS2025'!$A$5:$A$15,1)):
INDEX('DS2025'!$A$5:$A$15,MATCH(T35,'DS2025'!$A$5:$A$15,1)+1)),
IF($U$4=Database!$A$3,
_xlfn.FORECAST.LINEAR(T35,
INDEX('DS2025'!$E$5:$E$15,MATCH(T35,'DS2025'!$D$5:$D$15,1)):
INDEX('DS2025'!$E$5:$E$15,MATCH(T35,'DS2025'!$D$5:$D$15,1)+1),
INDEX('DS2025'!$D$5:$D$15,MATCH(T35,'DS2025'!$D$5:$D$15,1)):
INDEX('DS2025'!$D$5:$D$15,MATCH(T35,'DS2025'!$D$5:$D$15,1)+1)),
IF($U$4=Database!$A$4,
_xlfn.FORECAST.LINEAR(T35,
INDEX('DS2025'!$H$5:$H$15,MATCH(T35,'DS2025'!$G$5:$G$15,1)):
INDEX('DS2025'!$H$5:$H$15,MATCH(T35,'DS2025'!$G$5:$G$15,1)+1),
INDEX('DS2025'!$G$5:$G$15,MATCH(T35,'DS2025'!$G$5:$G$15,1)):
INDEX('DS2025'!$G$5:$G$15,MATCH(T35,'DS2025'!$G$5:$G$15,1)+1)),
IF($U$4=Database!$A$5,
_xlfn.FORECAST.LINEAR(T35,
INDEX('DS2025'!$K$5:$K$15,MATCH(T35,'DS2025'!$J$5:$J$15,1)):
INDEX('DS2025'!$K$5:$K$15,MATCH(T35,'DS2025'!$J$5:$J$15,1)+1),
INDEX('DS2025'!$J$5:$J$15,MATCH(T35,'DS2025'!$J$5:$J$15,1)):
INDEX('DS2025'!$J$5:$J$15,MATCH(T35,'DS2025'!$J$5:$J$15,1)+1)),
IF($U$4=Database!$A$6,
_xlfn.FORECAST.LINEAR(T35,
INDEX('DS2025'!$N$5:$N$15,MATCH(T35,'DS2025'!$M$5:$M$15,1)):
INDEX('DS2025'!$N$5:$N$15,MATCH(T35,'DS2025'!$M$5:$M$15,1)+1),
INDEX('DS2025'!$M$5:$M$15,MATCH(T35,'DS2025'!$M$5:$M$15,1)):
INDEX('DS2025'!$M$5:$M$15,MATCH(T35,'DS2025'!$M$5:$M$15,1)+1)),
IF($U$4=Database!$A$7,
_xlfn.FORECAST.LINEAR(T35,
INDEX('DS2025'!$Q$5:$Q$15,MATCH(T35,'DS2025'!$P$5:$P$15,1)):
INDEX('DS2025'!$Q$5:$Q$15,MATCH(T35,'DS2025'!$P$5:$P$15,1)+1),
INDEX('DS2025'!$P$5:$P$15,MATCH(T35,'DS2025'!$P$5:$P$15,1)):
INDEX('DS2025'!$P$5:$P$15,MATCH(T35,'DS2025'!$P$5:$P$15,1)+1)),
IF($U$4=Database!$A$8,
_xlfn.FORECAST.LINEAR(T35,
INDEX('DS2025'!$T$5:$T$15,MATCH(T35,'DS2025'!$S$5:$S$15,1)):
INDEX('DS2025'!$T$5:$T$15,MATCH(T35,'DS2025'!$S$5:$S$15,1)+1),
INDEX('DS2025'!$S$5:$S$15,MATCH(T35,'DS2025'!$S$5:$S$15,1)):
INDEX('DS2025'!$S$5:$S$15,MATCH(T35,'DS2025'!$S$5:$S$15,1)+1)),
IF($U$4=Database!$A$9,
_xlfn.FORECAST.LINEAR(T35,
INDEX('DS2025'!$W$5:$W$15,MATCH(T35,'DS2025'!$V$5:$V$15,1)):
INDEX('DS2025'!$W$5:$W$15,MATCH(T35,'DS2025'!$V$5:$V$15,1)+1),
INDEX('DS2025'!$V$5:$V$15,MATCH(T35,'DS2025'!$V$5:$V$15,1)):
INDEX('DS2025'!$V$5:$V$15,MATCH(T35,'DS2025'!$V$5:$V$15,1)+1)),
IF($U$4=Database!$A$10,
_xlfn.FORECAST.LINEAR(T35,
INDEX('DS2025'!$Z$5:$Z$15,MATCH(T35,'DS2025'!$Y$5:$Y$15,1)):
INDEX('DS2025'!$Z$5:$Z$15,MATCH(T35,'DS2025'!$Y$5:$Y$15,1)+1),
INDEX('DS2025'!$Y$5:$Y$15,MATCH(T35,'DS2025'!$Y$5:$Y$15,1)):
INDEX('DS2025'!$Y$5:$Y$15,MATCH(T35,'DS2025'!$Y$5:$Y$15,1)+1)),
IF($U$4=Database!$A$11,
_xlfn.FORECAST.LINEAR(
T35,
INDEX('DS2025'!$B$21:$B$35,MATCH(T35,'DS2025'!$A$21:$A$35,1)):
INDEX('DS2025'!$B$21:$B$35,MATCH(T35,'DS2025'!$A$21:$A$35,1)+1),
INDEX('DS2025'!$A$21:$A$35,MATCH(T35,'DS2025'!$A$21:$A$35,1)):
INDEX('DS2025'!$A$21:$A$35,MATCH(T35,'DS2025'!$A$21:$A$35,1)+1)),
IF($U$4=Database!$A$12,
_xlfn.FORECAST.LINEAR(
T35,
INDEX('DS2025'!$E$21:$E$35,MATCH(T35,'DS2025'!$D$21:$D$35,1)):
INDEX('DS2025'!$E$21:$E$35,MATCH(T35,'DS2025'!$D$21:$D$35,1)+1),
INDEX('DS2025'!$D$21:$D$35,MATCH(T35,'DS2025'!$D$21:$D$35,1)):
INDEX('DS2025'!$D$21:$D$35,MATCH(T35,'DS2025'!$D$21:$D$35,1)+1)),
IF($U$4=Database!$A$13,
_xlfn.FORECAST.LINEAR(
T35,
INDEX('DS2025'!$H$21:$H$35,MATCH(T35,'DS2025'!$G$21:$G$35,1)):
INDEX('DS2025'!$H$21:$H$35,MATCH(T35,'DS2025'!$G$21:$G$35,1)+1),
INDEX('DS2025'!$G$21:$G$35,MATCH(T35,'DS2025'!$G$21:$G$35,1)):
INDEX('DS2025'!$G$21:$G$35,MATCH(T35,'DS2025'!$G$21:$G$35,1)+1)),
IF($U$4=Database!$A$14,
_xlfn.FORECAST.LINEAR(
T35,
INDEX('DS2025'!$K$21:$K$35,MATCH(T35,'DS2025'!$J$21:$J$35,1)):
INDEX('DS2025'!$K$21:$K$35,MATCH(T35,'DS2025'!$J$21:$J$35,1)+1),
INDEX('DS2025'!$J$21:$J$35,MATCH(T35,'DS2025'!$J$21:$J$35,1)):
INDEX('DS2025'!$J$21:$J$35,MATCH(T35,'DS2025'!$J$21:$J$35,1)+1)),
IF($U$4=Database!$A$15,
_xlfn.FORECAST.LINEAR(
T35,
INDEX('DS2025'!$N$21:$N$35,MATCH(T35,'DS2025'!$M$21:$M$35,1)):
INDEX('DS2025'!$N$21:$N$35,MATCH(T35,'DS2025'!$M$21:$M$35,1)+1),
INDEX('DS2025'!$M$21:$M$35,MATCH(T35,'DS2025'!$M$21:$M$35,1)):
INDEX('DS2025'!$M$21:$M$35,MATCH(T35,'DS2025'!$M$21:$M$35,1)+1)),
IF($U$4=Database!$A$16,
_xlfn.FORECAST.LINEAR(
T35,
INDEX('DS2025'!$Q$21:$Q$35,MATCH(T35,'DS2025'!$P$21:$P$35,1)):
INDEX('DS2025'!$Q$21:$Q$35,MATCH(T35,'DS2025'!$P$21:$P$35,1)+1),
INDEX('DS2025'!$P$21:$P$35,MATCH(T35,'DS2025'!$P$21:$P$35,1)):
INDEX('DS2025'!$P$21:$P$35,MATCH(T35,'DS2025'!$P$21:$P$35,1)+1)),
IF($U$4=Database!$A$17,
_xlfn.FORECAST.LINEAR(
T35,
INDEX('DS2025'!$T$21:$T$35,MATCH(T35,'DS2025'!$S$21:$S$35,1)):
INDEX('DS2025'!$T$21:$T$35,MATCH(T35,'DS2025'!$S$21:$S$35,1)+1),
INDEX('DS2025'!$S$21:$S$35,MATCH(T35,'DS2025'!$S$21:$S$35,1)):
INDEX('DS2025'!$S$21:$S$35,MATCH(T35,'DS2025'!$S$21:$S$35,1)+1)),
IF($U$4=Database!$A$18,
_xlfn.FORECAST.LINEAR(
T35,
INDEX('DS2025'!$W$21:$W$35,MATCH(T35,'DS2025'!$V$21:$V$35,1)):
INDEX('DS2025'!$W$21:$W$35,MATCH(T35,'DS2025'!$V$21:$V$35,1)+1),
INDEX('DS2025'!$V$21:$V$35,MATCH(T35,'DS2025'!$V$21:$V$35,1)):
INDEX('DS2025'!$V$21:$V$35,MATCH(T35,'DS2025'!$V$21:$V$35,1)+1)),
IF($U$4=Database!$A$19,
_xlfn.FORECAST.LINEAR(
T35,
INDEX('DS2025'!$Z$21:$Z$35,MATCH(T35,'DS2025'!$Y$21:$Y$35,1)):
INDEX('DS2025'!$Z$21:$Z$35,MATCH(T35,'DS2025'!$Y$21:$Y$35,1)+1),
INDEX('DS2025'!$Y$21:$Y$35,MATCH(T35,'DS2025'!$Y$21:$Y$35,1)):
INDEX('DS2025'!$Y$21:$Y$35,MATCH(T35,'DS2025'!$Y$21:$Y$35,1)+1)),
IF($U$4=Database!$A$20,
_xlfn.FORECAST.LINEAR(
T35,
INDEX('DS2025'!$AC$21:$AC$35,MATCH(T35,'DS2025'!$AB$21:$AB$35,1)):
INDEX('DS2025'!$AC$21:$AC$35,MATCH(T35,'DS2025'!$AB$21:$AB$35,1)+1),
INDEX('DS2025'!$AB$21:$AB$35,MATCH(T35,'DS2025'!$AB$21:$AB$35,1)):
INDEX('DS2025'!$AB$21:$AB$35,MATCH(T35,'DS2025'!$AB$21:$AB$35,1)+1))
)))))))))))))))))))</f>
        <v>-0.36105182963407317</v>
      </c>
      <c r="V35" s="370">
        <f t="shared" si="6"/>
        <v>117.10094817036592</v>
      </c>
      <c r="W35" s="369">
        <f>'Data 110 C'!I36</f>
        <v>118.471</v>
      </c>
      <c r="X35" s="98">
        <f>IF($X$4=Database!$A$2,
_xlfn.FORECAST.LINEAR(W35,
INDEX('DS2025'!$B$5:$B$15,MATCH(W35,'DS2025'!$A$5:$A$15,1)):
INDEX('DS2025'!$B$5:$B$15,MATCH(W35,'DS2025'!$A$5:$A$15,1)+1),
INDEX('DS2025'!$A$5:$A$15,MATCH(W35,'DS2025'!$A$5:$A$15,1)):
INDEX('DS2025'!$A$5:$A$15,MATCH(W35,'DS2025'!$A$5:$A$15,1)+1)),
IF($X$4=Database!$A$3,
_xlfn.FORECAST.LINEAR(W35,
INDEX('DS2025'!$E$5:$E$15,MATCH(W35,'DS2025'!$D$5:$D$15,1)):
INDEX('DS2025'!$E$5:$E$15,MATCH(W35,'DS2025'!$D$5:$D$15,1)+1),
INDEX('DS2025'!$D$5:$D$15,MATCH(W35,'DS2025'!$D$5:$D$15,1)):
INDEX('DS2025'!$D$5:$D$15,MATCH(W35,'DS2025'!$D$5:$D$15,1)+1)),
IF($X$4=Database!$A$4,
_xlfn.FORECAST.LINEAR(W35,
INDEX('DS2025'!$H$5:$H$15,MATCH(W35,'DS2025'!$G$5:$G$15,1)):
INDEX('DS2025'!$H$5:$H$15,MATCH(W35,'DS2025'!$G$5:$G$15,1)+1),
INDEX('DS2025'!$G$5:$G$15,MATCH(W35,'DS2025'!$G$5:$G$15,1)):
INDEX('DS2025'!$G$5:$G$15,MATCH(W35,'DS2025'!$G$5:$G$15,1)+1)),
IF($X$4=Database!$A$5,
_xlfn.FORECAST.LINEAR(W35,
INDEX('DS2025'!$K$5:$K$15,MATCH(W35,'DS2025'!$J$5:$J$15,1)):
INDEX('DS2025'!$K$5:$K$15,MATCH(W35,'DS2025'!$J$5:$J$15,1)+1),
INDEX('DS2025'!$J$5:$J$15,MATCH(W35,'DS2025'!$J$5:$J$15,1)):
INDEX('DS2025'!$J$5:$J$15,MATCH(W35,'DS2025'!$J$5:$J$15,1)+1)),
IF($X$4=Database!$A$6,
_xlfn.FORECAST.LINEAR(W35,
INDEX('DS2025'!$N$5:$N$15,MATCH(W35,'DS2025'!$M$5:$M$15,1)):
INDEX('DS2025'!$N$5:$N$15,MATCH(W35,'DS2025'!$M$5:$M$15,1)+1),
INDEX('DS2025'!$M$5:$M$15,MATCH(W35,'DS2025'!$M$5:$M$15,1)):
INDEX('DS2025'!$M$5:$M$15,MATCH(W35,'DS2025'!$M$5:$M$15,1)+1)),
IF($X$4=Database!$A$7,
_xlfn.FORECAST.LINEAR(W35,
INDEX('DS2025'!$Q$5:$Q$15,MATCH(W35,'DS2025'!$P$5:$P$15,1)):
INDEX('DS2025'!$Q$5:$Q$15,MATCH(W35,'DS2025'!$P$5:$P$15,1)+1),
INDEX('DS2025'!$P$5:$P$15,MATCH(W35,'DS2025'!$P$5:$P$15,1)):
INDEX('DS2025'!$P$5:$P$15,MATCH(W35,'DS2025'!$P$5:$P$15,1)+1)),
IF($X$4=Database!$A$8,
_xlfn.FORECAST.LINEAR(W35,
INDEX('DS2025'!$T$5:$T$15,MATCH(W35,'DS2025'!$S$5:$S$15,1)):
INDEX('DS2025'!$T$5:$T$15,MATCH(W35,'DS2025'!$S$5:$S$15,1)+1),
INDEX('DS2025'!$S$5:$S$15,MATCH(W35,'DS2025'!$S$5:$S$15,1)):
INDEX('DS2025'!$S$5:$S$15,MATCH(W35,'DS2025'!$S$5:$S$15,1)+1)),
IF($X$4=Database!$A$9,
_xlfn.FORECAST.LINEAR(W35,
INDEX('DS2025'!$W$5:$W$15,MATCH(W35,'DS2025'!$V$5:$V$15,1)):
INDEX('DS2025'!$W$5:$W$15,MATCH(W35,'DS2025'!$V$5:$V$15,1)+1),
INDEX('DS2025'!$V$5:$V$15,MATCH(W35,'DS2025'!$V$5:$V$15,1)):
INDEX('DS2025'!$V$5:$V$15,MATCH(W35,'DS2025'!$V$5:$V$15,1)+1)),
IF($X$4=Database!$A$10,
_xlfn.FORECAST.LINEAR(W35,
INDEX('DS2025'!$Z$5:$Z$15,MATCH(W35,'DS2025'!$Y$5:$Y$15,1)):
INDEX('DS2025'!$Z$5:$Z$15,MATCH(W35,'DS2025'!$Y$5:$Y$15,1)+1),
INDEX('DS2025'!$Y$5:$Y$15,MATCH(W35,'DS2025'!$Y$5:$Y$15,1)):
INDEX('DS2025'!$Y$5:$Y$15,MATCH(W35,'DS2025'!$Y$5:$Y$15,1)+1)),
IF($X$4=Database!$A$11,
_xlfn.FORECAST.LINEAR(
W35,
INDEX('DS2025'!$B$21:$B$35,MATCH(W35,'DS2025'!$A$21:$A$35,1)):
INDEX('DS2025'!$B$21:$B$35,MATCH(W35,'DS2025'!$A$21:$A$35,1)+1),
INDEX('DS2025'!$A$21:$A$35,MATCH(W35,'DS2025'!$A$21:$A$35,1)):
INDEX('DS2025'!$A$21:$A$35,MATCH(W35,'DS2025'!$A$21:$A$35,1)+1)),
IF($X$4=Database!$A$12,
_xlfn.FORECAST.LINEAR(
W35,
INDEX('DS2025'!$E$21:$E$35,MATCH(W35,'DS2025'!$D$21:$D$35,1)):
INDEX('DS2025'!$E$21:$E$35,MATCH(W35,'DS2025'!$D$21:$D$35,1)+1),
INDEX('DS2025'!$D$21:$D$35,MATCH(W35,'DS2025'!$D$21:$D$35,1)):
INDEX('DS2025'!$D$21:$D$35,MATCH(W35,'DS2025'!$D$21:$D$35,1)+1)),
IF($X$4=Database!$A$13,
_xlfn.FORECAST.LINEAR(
W35,
INDEX('DS2025'!$H$21:$H$35,MATCH(W35,'DS2025'!$G$21:$G$35,1)):
INDEX('DS2025'!$H$21:$H$35,MATCH(W35,'DS2025'!$G$21:$G$35,1)+1),
INDEX('DS2025'!$G$21:$G$35,MATCH(W35,'DS2025'!$G$21:$G$35,1)):
INDEX('DS2025'!$G$21:$G$35,MATCH(W35,'DS2025'!$G$21:$G$35,1)+1)),
IF($X$4=Database!$A$14,
_xlfn.FORECAST.LINEAR(
W35,
INDEX('DS2025'!$K$21:$K$35,MATCH(W35,'DS2025'!$J$21:$J$35,1)):
INDEX('DS2025'!$K$21:$K$35,MATCH(W35,'DS2025'!$J$21:$J$35,1)+1),
INDEX('DS2025'!$J$21:$J$35,MATCH(W35,'DS2025'!$J$21:$J$35,1)):
INDEX('DS2025'!$J$21:$J$35,MATCH(W35,'DS2025'!$J$21:$J$35,1)+1)),
IF($X$4=Database!$A$15,
_xlfn.FORECAST.LINEAR(
W35,
INDEX('DS2025'!$N$21:$N$35,MATCH(W35,'DS2025'!$M$21:$M$35,1)):
INDEX('DS2025'!$N$21:$N$35,MATCH(W35,'DS2025'!$M$21:$M$35,1)+1),
INDEX('DS2025'!$M$21:$M$35,MATCH(W35,'DS2025'!$M$21:$M$35,1)):
INDEX('DS2025'!$M$21:$M$35,MATCH(W35,'DS2025'!$M$21:$M$35,1)+1)),
IF($X$4=Database!$A$16,
_xlfn.FORECAST.LINEAR(
W35,
INDEX('DS2025'!$Q$21:$Q$35,MATCH(W35,'DS2025'!$P$21:$P$35,1)):
INDEX('DS2025'!$Q$21:$Q$35,MATCH(W35,'DS2025'!$P$21:$P$35,1)+1),
INDEX('DS2025'!$P$21:$P$35,MATCH(W35,'DS2025'!$P$21:$P$35,1)):
INDEX('DS2025'!$P$21:$P$35,MATCH(W35,'DS2025'!$P$21:$P$35,1)+1)),
IF($X$4=Database!$A$17,
_xlfn.FORECAST.LINEAR(
W35,
INDEX('DS2025'!$T$21:$T$35,MATCH(W35,'DS2025'!$S$21:$S$35,1)):
INDEX('DS2025'!$T$21:$T$35,MATCH(W35,'DS2025'!$S$21:$S$35,1)+1),
INDEX('DS2025'!$S$21:$S$35,MATCH(W35,'DS2025'!$S$21:$S$35,1)):
INDEX('DS2025'!$S$21:$S$35,MATCH(W35,'DS2025'!$S$21:$S$35,1)+1)),
IF($X$4=Database!$A$18,
_xlfn.FORECAST.LINEAR(
W35,
INDEX('DS2025'!$W$21:$W$35,MATCH(W35,'DS2025'!$V$21:$V$35,1)):
INDEX('DS2025'!$W$21:$W$35,MATCH(W35,'DS2025'!$V$21:$V$35,1)+1),
INDEX('DS2025'!$V$21:$V$35,MATCH(W35,'DS2025'!$V$21:$V$35,1)):
INDEX('DS2025'!$V$21:$V$35,MATCH(W35,'DS2025'!$V$21:$V$35,1)+1)),
IF($X$4=Database!$A$19,
_xlfn.FORECAST.LINEAR(
W35,
INDEX('DS2025'!$Z$21:$Z$35,MATCH(W35,'DS2025'!$Y$21:$Y$35,1)):
INDEX('DS2025'!$Z$21:$Z$35,MATCH(W35,'DS2025'!$Y$21:$Y$35,1)+1),
INDEX('DS2025'!$Y$21:$Y$35,MATCH(W35,'DS2025'!$Y$21:$Y$35,1)):
INDEX('DS2025'!$Y$21:$Y$35,MATCH(W35,'DS2025'!$Y$21:$Y$35,1)+1)),
IF($X$4=Database!$A$20,
_xlfn.FORECAST.LINEAR(
W35,
INDEX('DS2025'!$AC$21:$AC$35,MATCH(W35,'DS2025'!$AB$21:$AB$35,1)):
INDEX('DS2025'!$AC$21:$AC$35,MATCH(W35,'DS2025'!$AB$21:$AB$35,1)+1),
INDEX('DS2025'!$AB$21:$AB$35,MATCH(W35,'DS2025'!$AB$21:$AB$35,1)):
INDEX('DS2025'!$AB$21:$AB$35,MATCH(W35,'DS2025'!$AB$21:$AB$35,1)+1))
)))))))))))))))))))</f>
        <v>-0.36117288542291537</v>
      </c>
      <c r="Y35" s="370">
        <f t="shared" si="7"/>
        <v>118.10982711457709</v>
      </c>
      <c r="Z35" s="97">
        <f>'Data 110 C'!J36</f>
        <v>120.193</v>
      </c>
      <c r="AA35" s="98">
        <f>IF($AA$4=Database!$A$2,
_xlfn.FORECAST.LINEAR(Z35,
INDEX('DS2025'!$B$5:$B$15,MATCH(Z35,'DS2025'!$A$5:$A$15,1)):
INDEX('DS2025'!$B$5:$B$15,MATCH(Z35,'DS2025'!$A$5:$A$15,1)+1),
INDEX('DS2025'!$A$5:$A$15,MATCH(Z35,'DS2025'!$A$5:$A$15,1)):
INDEX('DS2025'!$A$5:$A$15,MATCH(Z35,'DS2025'!$A$5:$A$15,1)+1)),
IF($AA$4=Database!$A$3,
_xlfn.FORECAST.LINEAR(Z35,
INDEX('DS2025'!$E$5:$E$15,MATCH(Z35,'DS2025'!$D$5:$D$15,1)):
INDEX('DS2025'!$E$5:$E$15,MATCH(Z35,'DS2025'!$D$5:$D$15,1)+1),
INDEX('DS2025'!$D$5:$D$15,MATCH(Z35,'DS2025'!$D$5:$D$15,1)):
INDEX('DS2025'!$D$5:$D$15,MATCH(Z35,'DS2025'!$D$5:$D$15,1)+1)),
IF($AA$4=Database!$A$4,
_xlfn.FORECAST.LINEAR(Z35,
INDEX('DS2025'!$H$5:$H$15,MATCH(Z35,'DS2025'!$G$5:$G$15,1)):
INDEX('DS2025'!$H$5:$H$15,MATCH(Z35,'DS2025'!$G$5:$G$15,1)+1),
INDEX('DS2025'!$G$5:$G$15,MATCH(Z35,'DS2025'!$G$5:$G$15,1)):
INDEX('DS2025'!$G$5:$G$15,MATCH(Z35,'DS2025'!$G$5:$G$15,1)+1)),
IF($AA$4=Database!$A$5,
_xlfn.FORECAST.LINEAR(Z35,
INDEX('DS2025'!$K$5:$K$15,MATCH(Z35,'DS2025'!$J$5:$J$15,1)):
INDEX('DS2025'!$K$5:$K$15,MATCH(Z35,'DS2025'!$J$5:$J$15,1)+1),
INDEX('DS2025'!$J$5:$J$15,MATCH(Z35,'DS2025'!$J$5:$J$15,1)):
INDEX('DS2025'!$J$5:$J$15,MATCH(Z35,'DS2025'!$J$5:$J$15,1)+1)),
IF($AA$4=Database!$A$6,
_xlfn.FORECAST.LINEAR(Z35,
INDEX('DS2025'!$N$5:$N$15,MATCH(Z35,'DS2025'!$M$5:$M$15,1)):
INDEX('DS2025'!$N$5:$N$15,MATCH(Z35,'DS2025'!$M$5:$M$15,1)+1),
INDEX('DS2025'!$M$5:$M$15,MATCH(Z35,'DS2025'!$M$5:$M$15,1)):
INDEX('DS2025'!$M$5:$M$15,MATCH(Z35,'DS2025'!$M$5:$M$15,1)+1)),
IF($AA$4=Database!$A$7,
_xlfn.FORECAST.LINEAR(Z35,
INDEX('DS2025'!$Q$5:$Q$15,MATCH(Z35,'DS2025'!$P$5:$P$15,1)):
INDEX('DS2025'!$Q$5:$Q$15,MATCH(Z35,'DS2025'!$P$5:$P$15,1)+1),
INDEX('DS2025'!$P$5:$P$15,MATCH(Z35,'DS2025'!$P$5:$P$15,1)):
INDEX('DS2025'!$P$5:$P$15,MATCH(Z35,'DS2025'!$P$5:$P$15,1)+1)),
IF($AA$4=Database!$A$8,
_xlfn.FORECAST.LINEAR(Z35,
INDEX('DS2025'!$T$5:$T$15,MATCH(Z35,'DS2025'!$S$5:$S$15,1)):
INDEX('DS2025'!$T$5:$T$15,MATCH(Z35,'DS2025'!$S$5:$S$15,1)+1),
INDEX('DS2025'!$S$5:$S$15,MATCH(Z35,'DS2025'!$S$5:$S$15,1)):
INDEX('DS2025'!$S$5:$S$15,MATCH(Z35,'DS2025'!$S$5:$S$15,1)+1)),
IF($AA$4=Database!$A$9,
_xlfn.FORECAST.LINEAR(Z35,
INDEX('DS2025'!$W$5:$W$15,MATCH(Z35,'DS2025'!$V$5:$V$15,1)):
INDEX('DS2025'!$W$5:$W$15,MATCH(Z35,'DS2025'!$V$5:$V$15,1)+1),
INDEX('DS2025'!$V$5:$V$15,MATCH(Z35,'DS2025'!$V$5:$V$15,1)):
INDEX('DS2025'!$V$5:$V$15,MATCH(Z35,'DS2025'!$V$5:$V$15,1)+1)),
IF($AA$4=Database!$A$10,
_xlfn.FORECAST.LINEAR(Z35,
INDEX('DS2025'!$Z$5:$Z$15,MATCH(Z35,'DS2025'!$Y$5:$Y$15,1)):
INDEX('DS2025'!$Z$5:$Z$15,MATCH(Z35,'DS2025'!$Y$5:$Y$15,1)+1),
INDEX('DS2025'!$Y$5:$Y$15,MATCH(Z35,'DS2025'!$Y$5:$Y$15,1)):
INDEX('DS2025'!$Y$5:$Y$15,MATCH(Z35,'DS2025'!$Y$5:$Y$15,1)+1)),
IF($AA$4=Database!$A$11,
_xlfn.FORECAST.LINEAR(
Z35,
INDEX('DS2025'!$B$21:$B$35,MATCH(Z35,'DS2025'!$A$21:$A$35,1)):
INDEX('DS2025'!$B$21:$B$35,MATCH(Z35,'DS2025'!$A$21:$A$35,1)+1),
INDEX('DS2025'!$A$21:$A$35,MATCH(Z35,'DS2025'!$A$21:$A$35,1)):
INDEX('DS2025'!$A$21:$A$35,MATCH(Z35,'DS2025'!$A$21:$A$35,1)+1)),
IF($AA$4=Database!$A$12,
_xlfn.FORECAST.LINEAR(
Z35,
INDEX('DS2025'!$E$21:$E$35,MATCH(Z35,'DS2025'!$D$21:$D$35,1)):
INDEX('DS2025'!$E$21:$E$35,MATCH(Z35,'DS2025'!$D$21:$D$35,1)+1),
INDEX('DS2025'!$D$21:$D$35,MATCH(Z35,'DS2025'!$D$21:$D$35,1)):
INDEX('DS2025'!$D$21:$D$35,MATCH(Z35,'DS2025'!$D$21:$D$35,1)+1)),
IF($AA$4=Database!$A$13,
_xlfn.FORECAST.LINEAR(
Z35,
INDEX('DS2025'!$H$21:$H$35,MATCH(Z35,'DS2025'!$G$21:$G$35,1)):
INDEX('DS2025'!$H$21:$H$35,MATCH(Z35,'DS2025'!$G$21:$G$35,1)+1),
INDEX('DS2025'!$G$21:$G$35,MATCH(Z35,'DS2025'!$G$21:$G$35,1)):
INDEX('DS2025'!$G$21:$G$35,MATCH(Z35,'DS2025'!$G$21:$G$35,1)+1)),
IF($AA$4=Database!$A$14,
_xlfn.FORECAST.LINEAR(
Z35,
INDEX('DS2025'!$K$21:$K$35,MATCH(Z35,'DS2025'!$J$21:$J$35,1)):
INDEX('DS2025'!$K$21:$K$35,MATCH(Z35,'DS2025'!$J$21:$J$35,1)+1),
INDEX('DS2025'!$J$21:$J$35,MATCH(Z35,'DS2025'!$J$21:$J$35,1)):
INDEX('DS2025'!$J$21:$J$35,MATCH(Z35,'DS2025'!$J$21:$J$35,1)+1)),
IF($AA$4=Database!$A$15,
_xlfn.FORECAST.LINEAR(
Z35,
INDEX('DS2025'!$N$21:$N$35,MATCH(Z35,'DS2025'!$M$21:$M$35,1)):
INDEX('DS2025'!$N$21:$N$35,MATCH(Z35,'DS2025'!$M$21:$M$35,1)+1),
INDEX('DS2025'!$M$21:$M$35,MATCH(Z35,'DS2025'!$M$21:$M$35,1)):
INDEX('DS2025'!$M$21:$M$35,MATCH(Z35,'DS2025'!$M$21:$M$35,1)+1)),
IF($AA$4=Database!$A$16,
_xlfn.FORECAST.LINEAR(
Z35,
INDEX('DS2025'!$Q$21:$Q$35,MATCH(Z35,'DS2025'!$P$21:$P$35,1)):
INDEX('DS2025'!$Q$21:$Q$35,MATCH(Z35,'DS2025'!$P$21:$P$35,1)+1),
INDEX('DS2025'!$P$21:$P$35,MATCH(Z35,'DS2025'!$P$21:$P$35,1)):
INDEX('DS2025'!$P$21:$P$35,MATCH(Z35,'DS2025'!$P$21:$P$35,1)+1)),
IF($AA$4=Database!$A$17,
_xlfn.FORECAST.LINEAR(
Z35,
INDEX('DS2025'!$T$21:$T$35,MATCH(Z35,'DS2025'!$S$21:$S$35,1)):
INDEX('DS2025'!$T$21:$T$35,MATCH(Z35,'DS2025'!$S$21:$S$35,1)+1),
INDEX('DS2025'!$S$21:$S$35,MATCH(Z35,'DS2025'!$S$21:$S$35,1)):
INDEX('DS2025'!$S$21:$S$35,MATCH(Z35,'DS2025'!$S$21:$S$35,1)+1)),
IF($AA$4=Database!$A$18,
_xlfn.FORECAST.LINEAR(
Z35,
INDEX('DS2025'!$W$21:$W$35,MATCH(Z35,'DS2025'!$V$21:$V$35,1)):
INDEX('DS2025'!$W$21:$W$35,MATCH(Z35,'DS2025'!$V$21:$V$35,1)+1),
INDEX('DS2025'!$V$21:$V$35,MATCH(Z35,'DS2025'!$V$21:$V$35,1)):
INDEX('DS2025'!$V$21:$V$35,MATCH(Z35,'DS2025'!$V$21:$V$35,1)+1)),
IF($AA$4=Database!$A$19,
_xlfn.FORECAST.LINEAR(
Z35,
INDEX('DS2025'!$Z$21:$Z$35,MATCH(Z35,'DS2025'!$Y$21:$Y$35,1)):
INDEX('DS2025'!$Z$21:$Z$35,MATCH(Z35,'DS2025'!$Y$21:$Y$35,1)+1),
INDEX('DS2025'!$Y$21:$Y$35,MATCH(Z35,'DS2025'!$Y$21:$Y$35,1)):
INDEX('DS2025'!$Y$21:$Y$35,MATCH(Z35,'DS2025'!$Y$21:$Y$35,1)+1)),
IF($AA$4=Database!$A$20,
_xlfn.FORECAST.LINEAR(
Z35,
INDEX('DS2025'!$AC$21:$AC$35,MATCH(Z35,'DS2025'!$AB$21:$AB$35,1)):
INDEX('DS2025'!$AC$21:$AC$35,MATCH(Z35,'DS2025'!$AB$21:$AB$35,1)+1),
INDEX('DS2025'!$AB$21:$AB$35,MATCH(Z35,'DS2025'!$AB$21:$AB$35,1)):
INDEX('DS2025'!$AB$21:$AB$35,MATCH(Z35,'DS2025'!$AB$21:$AB$35,1)+1))
)))))))))))))))))))</f>
        <v>-0.36137948410317933</v>
      </c>
      <c r="AB35" s="97">
        <f t="shared" si="8"/>
        <v>119.83162051589682</v>
      </c>
      <c r="AC35" s="318">
        <f>'Data 110 C'!K36</f>
        <v>118.5</v>
      </c>
      <c r="AD35" s="42"/>
      <c r="AE35" s="42"/>
      <c r="AF35" s="42"/>
    </row>
    <row r="36" spans="1:61" ht="15" customHeight="1">
      <c r="A36" s="316">
        <v>30</v>
      </c>
      <c r="B36" s="316">
        <f>'Data 110 C'!B37</f>
        <v>119.85299999999999</v>
      </c>
      <c r="C36" s="98">
        <f>IF($C$4=Database!$A$2,
_xlfn.FORECAST.LINEAR(B36,
INDEX('DS2025'!$B$5:$B$15,MATCH(B36,'DS2025'!$A$5:$A$15,1)):
INDEX('DS2025'!$B$5:$B$15,MATCH(B36,'DS2025'!$A$5:$A$15,1)+1),
INDEX('DS2025'!$A$5:$A$15,MATCH(B36,'DS2025'!$A$5:$A$15,1)):
INDEX('DS2025'!$A$5:$A$15,MATCH(B36,'DS2025'!$A$5:$A$15,1)+1)),
IF($C$4=Database!$A$3,
_xlfn.FORECAST.LINEAR(B36,
INDEX('DS2025'!$E$5:$E$15,MATCH(B36,'DS2025'!$D$5:$D$15,1)):
INDEX('DS2025'!$E$5:$E$15,MATCH(B36,'DS2025'!$D$5:$D$15,1)+1),
INDEX('DS2025'!$D$5:$D$15,MATCH(B36,'DS2025'!$D$5:$D$15,1)):
INDEX('DS2025'!$D$5:$D$15,MATCH(B36,'DS2025'!$D$5:$D$15,1)+1)),
IF($C$4=Database!$A$4,
_xlfn.FORECAST.LINEAR(B36,
INDEX('DS2025'!$H$5:$H$15,MATCH(B36,'DS2025'!$G$5:$G$15,1)):
INDEX('DS2025'!$H$5:$H$15,MATCH(B36,'DS2025'!$G$5:$G$15,1)+1),
INDEX('DS2025'!$G$5:$G$15,MATCH(B36,'DS2025'!$G$5:$G$15,1)):
INDEX('DS2025'!$G$5:$G$15,MATCH(B36,'DS2025'!$G$5:$G$15,1)+1)),
IF($C$4=Database!$A$5,
_xlfn.FORECAST.LINEAR(B36,
INDEX('DS2025'!$K$5:$K$15,MATCH(B36,'DS2025'!$J$5:$J$15,1)):
INDEX('DS2025'!$K$5:$K$15,MATCH(B36,'DS2025'!$J$5:$J$15,1)+1),
INDEX('DS2025'!$J$5:$J$15,MATCH(B36,'DS2025'!$J$5:$J$15,1)):
INDEX('DS2025'!$J$5:$J$15,MATCH(B36,'DS2025'!$J$5:$J$15,1)+1)),
IF($C$4=Database!$A$6,
_xlfn.FORECAST.LINEAR(B36,
INDEX('DS2025'!$N$5:$N$15,MATCH(B36,'DS2025'!$M$5:$M$15,1)):
INDEX('DS2025'!$N$5:$N$15,MATCH(B36,'DS2025'!$M$5:$M$15,1)+1),
INDEX('DS2025'!$M$5:$M$15,MATCH(B36,'DS2025'!$M$5:$M$15,1)):
INDEX('DS2025'!$M$5:$M$15,MATCH(B36,'DS2025'!$M$5:$M$15,1)+1)),
IF($C$4=Database!$A$7,
_xlfn.FORECAST.LINEAR(B36,
INDEX('DS2025'!$Q$5:$Q$15,MATCH(B36,'DS2025'!$P$5:$P$15,1)):
INDEX('DS2025'!$Q$5:$Q$15,MATCH(B36,'DS2025'!$P$5:$P$15,1)+1),
INDEX('DS2025'!$P$5:$P$15,MATCH(B36,'DS2025'!$P$5:$P$15,1)):
INDEX('DS2025'!$P$5:$P$15,MATCH(B36,'DS2025'!$P$5:$P$15,1)+1)),
IF($C$4=Database!$A$8,
_xlfn.FORECAST.LINEAR(B36,
INDEX('DS2025'!$T$5:$T$15,MATCH(B36,'DS2025'!$S$5:$S$15,1)):
INDEX('DS2025'!$T$5:$T$15,MATCH(B36,'DS2025'!$S$5:$S$15,1)+1),
INDEX('DS2025'!$S$5:$S$15,MATCH(B36,'DS2025'!$S$5:$S$15,1)):
INDEX('DS2025'!$S$5:$S$15,MATCH(B36,'DS2025'!$S$5:$S$15,1)+1)),
IF($C$4=Database!$A$9,
_xlfn.FORECAST.LINEAR(B36,
INDEX('DS2025'!$W$5:$W$15,MATCH(B36,'DS2025'!$V$5:$V$15,1)):
INDEX('DS2025'!$W$5:$W$15,MATCH(B36,'DS2025'!$V$5:$V$15,1)+1),
INDEX('DS2025'!$V$5:$V$15,MATCH(B36,'DS2025'!$V$5:$V$15,1)):
INDEX('DS2025'!$V$5:$V$15,MATCH(B36,'DS2025'!$V$5:$V$15,1)+1)),
IF($C$4=Database!$A$10,
_xlfn.FORECAST.LINEAR(B36,
INDEX('DS2025'!$Z$5:$Z$15,MATCH(B36,'DS2025'!$Y$5:$Y$15,1)):
INDEX('DS2025'!$Z$5:$Z$15,MATCH(B36,'DS2025'!$Y$5:$Y$15,1)+1),
INDEX('DS2025'!$Y$5:$Y$15,MATCH(B36,'DS2025'!$Y$5:$Y$15,1)):
INDEX('DS2025'!$Y$5:$Y$15,MATCH(B36,'DS2025'!$Y$5:$Y$15,1)+1)),
IF($C$4=Database!$A$11,
_xlfn.FORECAST.LINEAR(
B36,
INDEX('DS2025'!$B$21:$B$35,MATCH(B36,'DS2025'!$A$21:$A$35,1)):
INDEX('DS2025'!$B$21:$B$35,MATCH(B36,'DS2025'!$A$21:$A$35,1)+1),
INDEX('DS2025'!$A$21:$A$35,MATCH(B36,'DS2025'!$A$21:$A$35,1)):
INDEX('DS2025'!$A$21:$A$35,MATCH(B36,'DS2025'!$A$21:$A$35,1)+1)),
IF($C$4=Database!$A$12,
_xlfn.FORECAST.LINEAR(
B36,
INDEX('DS2025'!$E$21:$E$35,MATCH(B36,'DS2025'!$D$21:$D$35,1)):
INDEX('DS2025'!$E$21:$E$35,MATCH(B36,'DS2025'!$D$21:$D$35,1)+1),
INDEX('DS2025'!$D$21:$D$35,MATCH(B36,'DS2025'!$D$21:$D$35,1)):
INDEX('DS2025'!$D$21:$D$35,MATCH(B36,'DS2025'!$D$21:$D$35,1)+1)),
IF($C$4=Database!$A$13,
_xlfn.FORECAST.LINEAR(
B36,
INDEX('DS2025'!$H$21:$H$35,MATCH(B36,'DS2025'!$G$21:$G$35,1)):
INDEX('DS2025'!$H$21:$H$35,MATCH(B36,'DS2025'!$G$21:$G$35,1)+1),
INDEX('DS2025'!$G$21:$G$35,MATCH(B36,'DS2025'!$G$21:$G$35,1)):
INDEX('DS2025'!$G$21:$G$35,MATCH(B36,'DS2025'!$G$21:$G$35,1)+1)),
IF($C$4=Database!$A$14,
_xlfn.FORECAST.LINEAR(
B36,
INDEX('DS2025'!$K$21:$K$35,MATCH(B36,'DS2025'!$J$21:$J$35,1)):
INDEX('DS2025'!$K$21:$K$35,MATCH(B36,'DS2025'!$J$21:$J$35,1)+1),
INDEX('DS2025'!$J$21:$J$35,MATCH(B36,'DS2025'!$J$21:$J$35,1)):
INDEX('DS2025'!$J$21:$J$35,MATCH(B36,'DS2025'!$J$21:$J$35,1)+1)),
IF($C$4=Database!$A$15,
_xlfn.FORECAST.LINEAR(
B36,
INDEX('DS2025'!$N$21:$N$35,MATCH(B36,'DS2025'!$M$21:$M$35,1)):
INDEX('DS2025'!$N$21:$N$35,MATCH(B36,'DS2025'!$M$21:$M$35,1)+1),
INDEX('DS2025'!$M$21:$M$35,MATCH(B36,'DS2025'!$M$21:$M$35,1)):
INDEX('DS2025'!$M$21:$M$35,MATCH(B36,'DS2025'!$M$21:$M$35,1)+1)),
IF($C$4=Database!$A$16,
_xlfn.FORECAST.LINEAR(
B36,
INDEX('DS2025'!$Q$21:$Q$35,MATCH(B36,'DS2025'!$P$21:$P$35,1)):
INDEX('DS2025'!$Q$21:$Q$35,MATCH(B36,'DS2025'!$P$21:$P$35,1)+1),
INDEX('DS2025'!$P$21:$P$35,MATCH(B36,'DS2025'!$P$21:$P$35,1)):
INDEX('DS2025'!$P$21:$P$35,MATCH(B36,'DS2025'!$P$21:$P$35,1)+1)),
IF($C$4=Database!$A$17,
_xlfn.FORECAST.LINEAR(
B36,
INDEX('DS2025'!$T$21:$T$35,MATCH(B36,'DS2025'!$S$21:$S$35,1)):
INDEX('DS2025'!$T$21:$T$35,MATCH(B36,'DS2025'!$S$21:$S$35,1)+1),
INDEX('DS2025'!$S$21:$S$35,MATCH(B36,'DS2025'!$S$21:$S$35,1)):
INDEX('DS2025'!$S$21:$S$35,MATCH(B36,'DS2025'!$S$21:$S$35,1)+1)),
IF($C$4=Database!$A$18,
_xlfn.FORECAST.LINEAR(
B36,
INDEX('DS2025'!$W$21:$W$35,MATCH(B36,'DS2025'!$V$21:$V$35,1)):
INDEX('DS2025'!$W$21:$W$35,MATCH(B36,'DS2025'!$V$21:$V$35,1)+1),
INDEX('DS2025'!$V$21:$V$35,MATCH(B36,'DS2025'!$V$21:$V$35,1)):
INDEX('DS2025'!$V$21:$V$35,MATCH(B36,'DS2025'!$V$21:$V$35,1)+1)),
IF($C$4=Database!$A$19,
_xlfn.FORECAST.LINEAR(
B36,
INDEX('DS2025'!$Z$21:$Z$35,MATCH(B36,'DS2025'!$Y$21:$Y$35,1)):
INDEX('DS2025'!$Z$21:$Z$35,MATCH(B36,'DS2025'!$Y$21:$Y$35,1)+1),
INDEX('DS2025'!$Y$21:$Y$35,MATCH(B36,'DS2025'!$Y$21:$Y$35,1)):
INDEX('DS2025'!$Y$21:$Y$35,MATCH(B36,'DS2025'!$Y$21:$Y$35,1)+1)),
IF($C$4=Database!$A$20,
_xlfn.FORECAST.LINEAR(
B36,
INDEX('DS2025'!$AC$21:$AC$35,MATCH(B36,'DS2025'!$AB$21:$AB$35,1)):
INDEX('DS2025'!$AC$21:$AC$35,MATCH(B36,'DS2025'!$AB$21:$AB$35,1)+1),
INDEX('DS2025'!$AB$21:$AB$35,MATCH(B36,'DS2025'!$AB$21:$AB$35,1)):
INDEX('DS2025'!$AB$21:$AB$35,MATCH(B36,'DS2025'!$AB$21:$AB$35,1)+1))
)))))))))))))))))))</f>
        <v>-0.36133869226154763</v>
      </c>
      <c r="D36" s="98">
        <f t="shared" si="0"/>
        <v>119.49166130773844</v>
      </c>
      <c r="E36" s="98">
        <f>'Data 110 C'!C37</f>
        <v>121.223</v>
      </c>
      <c r="F36" s="98">
        <f>IF($F$4=Database!$A$2,
_xlfn.FORECAST.LINEAR(E36,
INDEX('DS2025'!$B$5:$B$15,MATCH(E36,'DS2025'!$A$5:$A$15,1)):
INDEX('DS2025'!$B$5:$B$15,MATCH(E36,'DS2025'!$A$5:$A$15,1)+1),
INDEX('DS2025'!$A$5:$A$15,MATCH(E36,'DS2025'!$A$5:$A$15,1)):
INDEX('DS2025'!$A$5:$A$15,MATCH(E36,'DS2025'!$A$5:$A$15,1)+1)),
IF($F$4=Database!$A$3,
_xlfn.FORECAST.LINEAR(E36,
INDEX('DS2025'!$E$5:$E$15,MATCH(E36,'DS2025'!$D$5:$D$15,1)):
INDEX('DS2025'!$E$5:$E$15,MATCH(E36,'DS2025'!$D$5:$D$15,1)+1),
INDEX('DS2025'!$D$5:$D$15,MATCH(E36,'DS2025'!$D$5:$D$15,1)):
INDEX('DS2025'!$D$5:$D$15,MATCH(E36,'DS2025'!$D$5:$D$15,1)+1)),
IF($F$4=Database!$A$4,
_xlfn.FORECAST.LINEAR(E36,
INDEX('DS2025'!$H$5:$H$15,MATCH(E36,'DS2025'!$G$5:$G$15,1)):
INDEX('DS2025'!$H$5:$H$15,MATCH(E36,'DS2025'!$G$5:$G$15,1)+1),
INDEX('DS2025'!$G$5:$G$15,MATCH(E36,'DS2025'!$G$5:$G$15,1)):
INDEX('DS2025'!$G$5:$G$15,MATCH(E36,'DS2025'!$G$5:$G$15,1)+1)),
IF($F$4=Database!$A$5,
_xlfn.FORECAST.LINEAR(E36,
INDEX('DS2025'!$K$5:$K$15,MATCH(E36,'DS2025'!$J$5:$J$15,1)):
INDEX('DS2025'!$K$5:$K$15,MATCH(E36,'DS2025'!$J$5:$J$15,1)+1),
INDEX('DS2025'!$J$5:$J$15,MATCH(E36,'DS2025'!$J$5:$J$15,1)):
INDEX('DS2025'!$J$5:$J$15,MATCH(E36,'DS2025'!$J$5:$J$15,1)+1)),
IF($F$4=Database!$A$6,
_xlfn.FORECAST.LINEAR(E36,
INDEX('DS2025'!$N$5:$N$15,MATCH(E36,'DS2025'!$M$5:$M$15,1)):
INDEX('DS2025'!$N$5:$N$15,MATCH(E36,'DS2025'!$M$5:$M$15,1)+1),
INDEX('DS2025'!$M$5:$M$15,MATCH(E36,'DS2025'!$M$5:$M$15,1)):
INDEX('DS2025'!$M$5:$M$15,MATCH(E36,'DS2025'!$M$5:$M$15,1)+1)),
IF($F$4=Database!$A$7,
_xlfn.FORECAST.LINEAR(E36,
INDEX('DS2025'!$Q$5:$Q$15,MATCH(E36,'DS2025'!$P$5:$P$15,1)):
INDEX('DS2025'!$Q$5:$Q$15,MATCH(E36,'DS2025'!$P$5:$P$15,1)+1),
INDEX('DS2025'!$P$5:$P$15,MATCH(E36,'DS2025'!$P$5:$P$15,1)):
INDEX('DS2025'!$P$5:$P$15,MATCH(E36,'DS2025'!$P$5:$P$15,1)+1)),
IF($F$4=Database!$A$8,
_xlfn.FORECAST.LINEAR(E36,
INDEX('DS2025'!$T$5:$T$15,MATCH(E36,'DS2025'!$S$5:$S$15,1)):
INDEX('DS2025'!$T$5:$T$15,MATCH(E36,'DS2025'!$S$5:$S$15,1)+1),
INDEX('DS2025'!$S$5:$S$15,MATCH(E36,'DS2025'!$S$5:$S$15,1)):
INDEX('DS2025'!$S$5:$S$15,MATCH(E36,'DS2025'!$S$5:$S$15,1)+1)),
IF($F$4=Database!$A$9,
_xlfn.FORECAST.LINEAR(E36,
INDEX('DS2025'!$W$5:$W$15,MATCH(E36,'DS2025'!$V$5:$V$15,1)):
INDEX('DS2025'!$W$5:$W$15,MATCH(E36,'DS2025'!$V$5:$V$15,1)+1),
INDEX('DS2025'!$V$5:$V$15,MATCH(E36,'DS2025'!$V$5:$V$15,1)):
INDEX('DS2025'!$V$5:$V$15,MATCH(E36,'DS2025'!$V$5:$V$15,1)+1)),
IF($F$4=Database!$A$10,
_xlfn.FORECAST.LINEAR(E36,
INDEX('DS2025'!$Z$5:$Z$15,MATCH(E36,'DS2025'!$Y$5:$Y$15,1)):
INDEX('DS2025'!$Z$5:$Z$15,MATCH(E36,'DS2025'!$Y$5:$Y$15,1)+1),
INDEX('DS2025'!$Y$5:$Y$15,MATCH(E36,'DS2025'!$Y$5:$Y$15,1)):
INDEX('DS2025'!$Y$5:$Y$15,MATCH(E36,'DS2025'!$Y$5:$Y$15,1)+1)),
IF($F$4=Database!$A$11,
_xlfn.FORECAST.LINEAR(
E36,
INDEX('DS2025'!$B$21:$B$35,MATCH(E36,'DS2025'!$A$21:$A$35,1)):
INDEX('DS2025'!$B$21:$B$35,MATCH(E36,'DS2025'!$A$21:$A$35,1)+1),
INDEX('DS2025'!$A$21:$A$35,MATCH(E36,'DS2025'!$A$21:$A$35,1)):
INDEX('DS2025'!$A$21:$A$35,MATCH(E36,'DS2025'!$A$21:$A$35,1)+1)),
IF($F$4=Database!$A$12,
_xlfn.FORECAST.LINEAR(
E36,
INDEX('DS2025'!$E$21:$E$35,MATCH(E36,'DS2025'!$D$21:$D$35,1)):
INDEX('DS2025'!$E$21:$E$35,MATCH(E36,'DS2025'!$D$21:$D$35,1)+1),
INDEX('DS2025'!$D$21:$D$35,MATCH(E36,'DS2025'!$D$21:$D$35,1)):
INDEX('DS2025'!$D$21:$D$35,MATCH(E36,'DS2025'!$D$21:$D$35,1)+1)),
IF($F$4=Database!$A$13,
_xlfn.FORECAST.LINEAR(
E36,
INDEX('DS2025'!$H$21:$H$35,MATCH(E36,'DS2025'!$G$21:$G$35,1)):
INDEX('DS2025'!$H$21:$H$35,MATCH(E36,'DS2025'!$G$21:$G$35,1)+1),
INDEX('DS2025'!$G$21:$G$35,MATCH(E36,'DS2025'!$G$21:$G$35,1)):
INDEX('DS2025'!$G$21:$G$35,MATCH(E36,'DS2025'!$G$21:$G$35,1)+1)),
IF($F$4=Database!$A$14,
_xlfn.FORECAST.LINEAR(
E36,
INDEX('DS2025'!$K$21:$K$35,MATCH(E36,'DS2025'!$J$21:$J$35,1)):
INDEX('DS2025'!$K$21:$K$35,MATCH(E36,'DS2025'!$J$21:$J$35,1)+1),
INDEX('DS2025'!$J$21:$J$35,MATCH(E36,'DS2025'!$J$21:$J$35,1)):
INDEX('DS2025'!$J$21:$J$35,MATCH(E36,'DS2025'!$J$21:$J$35,1)+1)),
IF($F$4=Database!$A$15,
_xlfn.FORECAST.LINEAR(
E36,
INDEX('DS2025'!$N$21:$N$35,MATCH(E36,'DS2025'!$M$21:$M$35,1)):
INDEX('DS2025'!$N$21:$N$35,MATCH(E36,'DS2025'!$M$21:$M$35,1)+1),
INDEX('DS2025'!$M$21:$M$35,MATCH(E36,'DS2025'!$M$21:$M$35,1)):
INDEX('DS2025'!$M$21:$M$35,MATCH(E36,'DS2025'!$M$21:$M$35,1)+1)),
IF($F$4=Database!$A$16,
_xlfn.FORECAST.LINEAR(
E36,
INDEX('DS2025'!$Q$21:$Q$35,MATCH(E36,'DS2025'!$P$21:$P$35,1)):
INDEX('DS2025'!$Q$21:$Q$35,MATCH(E36,'DS2025'!$P$21:$P$35,1)+1),
INDEX('DS2025'!$P$21:$P$35,MATCH(E36,'DS2025'!$P$21:$P$35,1)):
INDEX('DS2025'!$P$21:$P$35,MATCH(E36,'DS2025'!$P$21:$P$35,1)+1)),
IF($F$4=Database!$A$17,
_xlfn.FORECAST.LINEAR(
E36,
INDEX('DS2025'!$T$21:$T$35,MATCH(E36,'DS2025'!$S$21:$S$35,1)):
INDEX('DS2025'!$T$21:$T$35,MATCH(E36,'DS2025'!$S$21:$S$35,1)+1),
INDEX('DS2025'!$S$21:$S$35,MATCH(E36,'DS2025'!$S$21:$S$35,1)):
INDEX('DS2025'!$S$21:$S$35,MATCH(E36,'DS2025'!$S$21:$S$35,1)+1)),
IF($F$4=Database!$A$18,
_xlfn.FORECAST.LINEAR(
E36,
INDEX('DS2025'!$W$21:$W$35,MATCH(E36,'DS2025'!$V$21:$V$35,1)):
INDEX('DS2025'!$W$21:$W$35,MATCH(E36,'DS2025'!$V$21:$V$35,1)+1),
INDEX('DS2025'!$V$21:$V$35,MATCH(E36,'DS2025'!$V$21:$V$35,1)):
INDEX('DS2025'!$V$21:$V$35,MATCH(E36,'DS2025'!$V$21:$V$35,1)+1)),
IF($F$4=Database!$A$19,
_xlfn.FORECAST.LINEAR(
E36,
INDEX('DS2025'!$Z$21:$Z$35,MATCH(E36,'DS2025'!$Y$21:$Y$35,1)):
INDEX('DS2025'!$Z$21:$Z$35,MATCH(E36,'DS2025'!$Y$21:$Y$35,1)+1),
INDEX('DS2025'!$Y$21:$Y$35,MATCH(E36,'DS2025'!$Y$21:$Y$35,1)):
INDEX('DS2025'!$Y$21:$Y$35,MATCH(E36,'DS2025'!$Y$21:$Y$35,1)+1)),
IF($F$4=Database!$A$20,
_xlfn.FORECAST.LINEAR(
E36,
INDEX('DS2025'!$AC$21:$AC$35,MATCH(E36,'DS2025'!$AB$21:$AB$35,1)):
INDEX('DS2025'!$AC$21:$AC$35,MATCH(E36,'DS2025'!$AB$21:$AB$35,1)+1),
INDEX('DS2025'!$AB$21:$AB$35,MATCH(E36,'DS2025'!$AB$21:$AB$35,1)):
INDEX('DS2025'!$AB$21:$AB$35,MATCH(E36,'DS2025'!$AB$21:$AB$35,1)+1))
)))))))))))))))))))</f>
        <v>-0.36150305938812233</v>
      </c>
      <c r="G36" s="98">
        <f t="shared" si="1"/>
        <v>120.86149694061187</v>
      </c>
      <c r="H36" s="98">
        <f>'Data 110 C'!D37</f>
        <v>119.571</v>
      </c>
      <c r="I36" s="98">
        <f>IF($I$4=Database!$A$2,
_xlfn.FORECAST.LINEAR(H36,
INDEX('DS2025'!$B$5:$B$15,MATCH(H36,'DS2025'!$A$5:$A$15,1)):
INDEX('DS2025'!$B$5:$B$15,MATCH(H36,'DS2025'!$A$5:$A$15,1)+1),
INDEX('DS2025'!$A$5:$A$15,MATCH(H36,'DS2025'!$A$5:$A$15,1)):
INDEX('DS2025'!$A$5:$A$15,MATCH(H36,'DS2025'!$A$5:$A$15,1)+1)),
IF($I$4=Database!$A$3,
_xlfn.FORECAST.LINEAR(H36,
INDEX('DS2025'!$E$5:$E$15,MATCH(H36,'DS2025'!$D$5:$D$15,1)):
INDEX('DS2025'!$E$5:$E$15,MATCH(H36,'DS2025'!$D$5:$D$15,1)+1),
INDEX('DS2025'!$D$5:$D$15,MATCH(H36,'DS2025'!$D$5:$D$15,1)):
INDEX('DS2025'!$D$5:$D$15,MATCH(H36,'DS2025'!$D$5:$D$15,1)+1)),
IF($I$4=Database!$A$4,
_xlfn.FORECAST.LINEAR(H36,
INDEX('DS2025'!$H$5:$H$15,MATCH(H36,'DS2025'!$G$5:$G$15,1)):
INDEX('DS2025'!$H$5:$H$15,MATCH(H36,'DS2025'!$G$5:$G$15,1)+1),
INDEX('DS2025'!$G$5:$G$15,MATCH(H36,'DS2025'!$G$5:$G$15,1)):
INDEX('DS2025'!$G$5:$G$15,MATCH(H36,'DS2025'!$G$5:$G$15,1)+1)),
IF($I$4=Database!$A$5,
_xlfn.FORECAST.LINEAR(H36,
INDEX('DS2025'!$K$5:$K$15,MATCH(H36,'DS2025'!$J$5:$J$15,1)):
INDEX('DS2025'!$K$5:$K$15,MATCH(H36,'DS2025'!$J$5:$J$15,1)+1),
INDEX('DS2025'!$J$5:$J$15,MATCH(H36,'DS2025'!$J$5:$J$15,1)):
INDEX('DS2025'!$J$5:$J$15,MATCH(H36,'DS2025'!$J$5:$J$15,1)+1)),
IF($I$4=Database!$A$6,
_xlfn.FORECAST.LINEAR(H36,
INDEX('DS2025'!$N$5:$N$15,MATCH(H36,'DS2025'!$M$5:$M$15,1)):
INDEX('DS2025'!$N$5:$N$15,MATCH(H36,'DS2025'!$M$5:$M$15,1)+1),
INDEX('DS2025'!$M$5:$M$15,MATCH(H36,'DS2025'!$M$5:$M$15,1)):
INDEX('DS2025'!$M$5:$M$15,MATCH(H36,'DS2025'!$M$5:$M$15,1)+1)),
IF($I$4=Database!$A$7,
_xlfn.FORECAST.LINEAR(H36,
INDEX('DS2025'!$Q$5:$Q$15,MATCH(H36,'DS2025'!$P$5:$P$15,1)):
INDEX('DS2025'!$Q$5:$Q$15,MATCH(H36,'DS2025'!$P$5:$P$15,1)+1),
INDEX('DS2025'!$P$5:$P$15,MATCH(H36,'DS2025'!$P$5:$P$15,1)):
INDEX('DS2025'!$P$5:$P$15,MATCH(H36,'DS2025'!$P$5:$P$15,1)+1)),
IF($I$4=Database!$A$8,
_xlfn.FORECAST.LINEAR(H36,
INDEX('DS2025'!$T$5:$T$15,MATCH(H36,'DS2025'!$S$5:$S$15,1)):
INDEX('DS2025'!$T$5:$T$15,MATCH(H36,'DS2025'!$S$5:$S$15,1)+1),
INDEX('DS2025'!$S$5:$S$15,MATCH(H36,'DS2025'!$S$5:$S$15,1)):
INDEX('DS2025'!$S$5:$S$15,MATCH(H36,'DS2025'!$S$5:$S$15,1)+1)),
IF($I$4=Database!$A$9,
_xlfn.FORECAST.LINEAR(H36,
INDEX('DS2025'!$W$5:$W$15,MATCH(H36,'DS2025'!$V$5:$V$15,1)):
INDEX('DS2025'!$W$5:$W$15,MATCH(H36,'DS2025'!$V$5:$V$15,1)+1),
INDEX('DS2025'!$V$5:$V$15,MATCH(H36,'DS2025'!$V$5:$V$15,1)):
INDEX('DS2025'!$V$5:$V$15,MATCH(H36,'DS2025'!$V$5:$V$15,1)+1)),
IF($I$4=Database!$A$10,
_xlfn.FORECAST.LINEAR(H36,
INDEX('DS2025'!$Z$5:$Z$15,MATCH(H36,'DS2025'!$Y$5:$Y$15,1)):
INDEX('DS2025'!$Z$5:$Z$15,MATCH(H36,'DS2025'!$Y$5:$Y$15,1)+1),
INDEX('DS2025'!$Y$5:$Y$15,MATCH(H36,'DS2025'!$Y$5:$Y$15,1)):
INDEX('DS2025'!$Y$5:$Y$15,MATCH(H36,'DS2025'!$Y$5:$Y$15,1)+1)),
IF($I$4=Database!$A$11,
_xlfn.FORECAST.LINEAR(
H36,
INDEX('DS2025'!$B$21:$B$35,MATCH(H36,'DS2025'!$A$21:$A$35,1)):
INDEX('DS2025'!$B$21:$B$35,MATCH(H36,'DS2025'!$A$21:$A$35,1)+1),
INDEX('DS2025'!$A$21:$A$35,MATCH(H36,'DS2025'!$A$21:$A$35,1)):
INDEX('DS2025'!$A$21:$A$35,MATCH(H36,'DS2025'!$A$21:$A$35,1)+1)),
IF($I$4=Database!$A$12,
_xlfn.FORECAST.LINEAR(
H36,
INDEX('DS2025'!$E$21:$E$35,MATCH(H36,'DS2025'!$D$21:$D$35,1)):
INDEX('DS2025'!$E$21:$E$35,MATCH(H36,'DS2025'!$D$21:$D$35,1)+1),
INDEX('DS2025'!$D$21:$D$35,MATCH(H36,'DS2025'!$D$21:$D$35,1)):
INDEX('DS2025'!$D$21:$D$35,MATCH(H36,'DS2025'!$D$21:$D$35,1)+1)),
IF($I$4=Database!$A$13,
_xlfn.FORECAST.LINEAR(
H36,
INDEX('DS2025'!$H$21:$H$35,MATCH(H36,'DS2025'!$G$21:$G$35,1)):
INDEX('DS2025'!$H$21:$H$35,MATCH(H36,'DS2025'!$G$21:$G$35,1)+1),
INDEX('DS2025'!$G$21:$G$35,MATCH(H36,'DS2025'!$G$21:$G$35,1)):
INDEX('DS2025'!$G$21:$G$35,MATCH(H36,'DS2025'!$G$21:$G$35,1)+1)),
IF($I$4=Database!$A$14,
_xlfn.FORECAST.LINEAR(
H36,
INDEX('DS2025'!$K$21:$K$35,MATCH(H36,'DS2025'!$J$21:$J$35,1)):
INDEX('DS2025'!$K$21:$K$35,MATCH(H36,'DS2025'!$J$21:$J$35,1)+1),
INDEX('DS2025'!$J$21:$J$35,MATCH(H36,'DS2025'!$J$21:$J$35,1)):
INDEX('DS2025'!$J$21:$J$35,MATCH(H36,'DS2025'!$J$21:$J$35,1)+1)),
IF($I$4=Database!$A$15,
_xlfn.FORECAST.LINEAR(
H36,
INDEX('DS2025'!$N$21:$N$35,MATCH(H36,'DS2025'!$M$21:$M$35,1)):
INDEX('DS2025'!$N$21:$N$35,MATCH(H36,'DS2025'!$M$21:$M$35,1)+1),
INDEX('DS2025'!$M$21:$M$35,MATCH(H36,'DS2025'!$M$21:$M$35,1)):
INDEX('DS2025'!$M$21:$M$35,MATCH(H36,'DS2025'!$M$21:$M$35,1)+1)),
IF($I$4=Database!$A$16,
_xlfn.FORECAST.LINEAR(
H36,
INDEX('DS2025'!$Q$21:$Q$35,MATCH(H36,'DS2025'!$P$21:$P$35,1)):
INDEX('DS2025'!$Q$21:$Q$35,MATCH(H36,'DS2025'!$P$21:$P$35,1)+1),
INDEX('DS2025'!$P$21:$P$35,MATCH(H36,'DS2025'!$P$21:$P$35,1)):
INDEX('DS2025'!$P$21:$P$35,MATCH(H36,'DS2025'!$P$21:$P$35,1)+1)),
IF($I$4=Database!$A$17,
_xlfn.FORECAST.LINEAR(
H36,
INDEX('DS2025'!$T$21:$T$35,MATCH(H36,'DS2025'!$S$21:$S$35,1)):
INDEX('DS2025'!$T$21:$T$35,MATCH(H36,'DS2025'!$S$21:$S$35,1)+1),
INDEX('DS2025'!$S$21:$S$35,MATCH(H36,'DS2025'!$S$21:$S$35,1)):
INDEX('DS2025'!$S$21:$S$35,MATCH(H36,'DS2025'!$S$21:$S$35,1)+1)),
IF($I$4=Database!$A$18,
_xlfn.FORECAST.LINEAR(
H36,
INDEX('DS2025'!$W$21:$W$35,MATCH(H36,'DS2025'!$V$21:$V$35,1)):
INDEX('DS2025'!$W$21:$W$35,MATCH(H36,'DS2025'!$V$21:$V$35,1)+1),
INDEX('DS2025'!$V$21:$V$35,MATCH(H36,'DS2025'!$V$21:$V$35,1)):
INDEX('DS2025'!$V$21:$V$35,MATCH(H36,'DS2025'!$V$21:$V$35,1)+1)),
IF($I$4=Database!$A$19,
_xlfn.FORECAST.LINEAR(
H36,
INDEX('DS2025'!$Z$21:$Z$35,MATCH(H36,'DS2025'!$Y$21:$Y$35,1)):
INDEX('DS2025'!$Z$21:$Z$35,MATCH(H36,'DS2025'!$Y$21:$Y$35,1)+1),
INDEX('DS2025'!$Y$21:$Y$35,MATCH(H36,'DS2025'!$Y$21:$Y$35,1)):
INDEX('DS2025'!$Y$21:$Y$35,MATCH(H36,'DS2025'!$Y$21:$Y$35,1)+1)),
IF($I$4=Database!$A$20,
_xlfn.FORECAST.LINEAR(
H36,
INDEX('DS2025'!$AC$21:$AC$35,MATCH(H36,'DS2025'!$AB$21:$AB$35,1)):
INDEX('DS2025'!$AC$21:$AC$35,MATCH(H36,'DS2025'!$AB$21:$AB$35,1)+1),
INDEX('DS2025'!$AB$21:$AB$35,MATCH(H36,'DS2025'!$AB$21:$AB$35,1)):
INDEX('DS2025'!$AB$21:$AB$35,MATCH(H36,'DS2025'!$AB$21:$AB$35,1)+1))
)))))))))))))))))))</f>
        <v>-0.26228503051334212</v>
      </c>
      <c r="J36" s="98">
        <f t="shared" si="2"/>
        <v>119.30871496948666</v>
      </c>
      <c r="K36" s="98">
        <f>'Data 110 C'!E37</f>
        <v>120.047</v>
      </c>
      <c r="L36" s="98">
        <f>IF($L$4=Database!$A$2,
_xlfn.FORECAST.LINEAR(K36,
INDEX('DS2025'!$B$5:$B$15,MATCH(K36,'DS2025'!$A$5:$A$15,1)):
INDEX('DS2025'!$B$5:$B$15,MATCH(K36,'DS2025'!$A$5:$A$15,1)+1),
INDEX('DS2025'!$A$5:$A$15,MATCH(K36,'DS2025'!$A$5:$A$15,1)):
INDEX('DS2025'!$A$5:$A$15,MATCH(K36,'DS2025'!$A$5:$A$15,1)+1)),
IF($L$4=Database!$A$3,
_xlfn.FORECAST.LINEAR(K36,
INDEX('DS2025'!$E$5:$E$15,MATCH(K36,'DS2025'!$D$5:$D$15,1)):
INDEX('DS2025'!$E$5:$E$15,MATCH(K36,'DS2025'!$D$5:$D$15,1)+1),
INDEX('DS2025'!$D$5:$D$15,MATCH(K36,'DS2025'!$D$5:$D$15,1)):
INDEX('DS2025'!$D$5:$D$15,MATCH(K36,'DS2025'!$D$5:$D$15,1)+1)),
IF($L$4=Database!$A$4,
_xlfn.FORECAST.LINEAR(K36,
INDEX('DS2025'!$H$5:$H$15,MATCH(K36,'DS2025'!$G$5:$G$15,1)):
INDEX('DS2025'!$H$5:$H$15,MATCH(K36,'DS2025'!$G$5:$G$15,1)+1),
INDEX('DS2025'!$G$5:$G$15,MATCH(K36,'DS2025'!$G$5:$G$15,1)):
INDEX('DS2025'!$G$5:$G$15,MATCH(K36,'DS2025'!$G$5:$G$15,1)+1)),
IF($L$4=Database!$A$5,
_xlfn.FORECAST.LINEAR(K36,
INDEX('DS2025'!$K$5:$K$15,MATCH(K36,'DS2025'!$J$5:$J$15,1)):
INDEX('DS2025'!$K$5:$K$15,MATCH(K36,'DS2025'!$J$5:$J$15,1)+1),
INDEX('DS2025'!$J$5:$J$15,MATCH(K36,'DS2025'!$J$5:$J$15,1)):
INDEX('DS2025'!$J$5:$J$15,MATCH(K36,'DS2025'!$J$5:$J$15,1)+1)),
IF($L$4=Database!$A$6,
_xlfn.FORECAST.LINEAR(K36,
INDEX('DS2025'!$N$5:$N$15,MATCH(K36,'DS2025'!$M$5:$M$15,1)):
INDEX('DS2025'!$N$5:$N$15,MATCH(K36,'DS2025'!$M$5:$M$15,1)+1),
INDEX('DS2025'!$M$5:$M$15,MATCH(K36,'DS2025'!$M$5:$M$15,1)):
INDEX('DS2025'!$M$5:$M$15,MATCH(K36,'DS2025'!$M$5:$M$15,1)+1)),
IF($L$4=Database!$A$7,
_xlfn.FORECAST.LINEAR(K36,
INDEX('DS2025'!$Q$5:$Q$15,MATCH(K36,'DS2025'!$P$5:$P$15,1)):
INDEX('DS2025'!$Q$5:$Q$15,MATCH(K36,'DS2025'!$P$5:$P$15,1)+1),
INDEX('DS2025'!$P$5:$P$15,MATCH(K36,'DS2025'!$P$5:$P$15,1)):
INDEX('DS2025'!$P$5:$P$15,MATCH(K36,'DS2025'!$P$5:$P$15,1)+1)),
IF($L$4=Database!$A$8,
_xlfn.FORECAST.LINEAR(K36,
INDEX('DS2025'!$T$5:$T$15,MATCH(K36,'DS2025'!$S$5:$S$15,1)):
INDEX('DS2025'!$T$5:$T$15,MATCH(K36,'DS2025'!$S$5:$S$15,1)+1),
INDEX('DS2025'!$S$5:$S$15,MATCH(K36,'DS2025'!$S$5:$S$15,1)):
INDEX('DS2025'!$S$5:$S$15,MATCH(K36,'DS2025'!$S$5:$S$15,1)+1)),
IF($L$4=Database!$A$9,
_xlfn.FORECAST.LINEAR(K36,
INDEX('DS2025'!$W$5:$W$15,MATCH(K36,'DS2025'!$V$5:$V$15,1)):
INDEX('DS2025'!$W$5:$W$15,MATCH(K36,'DS2025'!$V$5:$V$15,1)+1),
INDEX('DS2025'!$V$5:$V$15,MATCH(K36,'DS2025'!$V$5:$V$15,1)):
INDEX('DS2025'!$V$5:$V$15,MATCH(K36,'DS2025'!$V$5:$V$15,1)+1)),
IF($L$4=Database!$A$10,
_xlfn.FORECAST.LINEAR(K36,
INDEX('DS2025'!$Z$5:$Z$15,MATCH(K36,'DS2025'!$Y$5:$Y$15,1)):
INDEX('DS2025'!$Z$5:$Z$15,MATCH(K36,'DS2025'!$Y$5:$Y$15,1)+1),
INDEX('DS2025'!$Y$5:$Y$15,MATCH(K36,'DS2025'!$Y$5:$Y$15,1)):
INDEX('DS2025'!$Y$5:$Y$15,MATCH(K36,'DS2025'!$Y$5:$Y$15,1)+1)),
IF($L$4=Database!$A$11,
_xlfn.FORECAST.LINEAR(
K36,
INDEX('DS2025'!$B$21:$B$35,MATCH(K36,'DS2025'!$A$21:$A$35,1)):
INDEX('DS2025'!$B$21:$B$35,MATCH(K36,'DS2025'!$A$21:$A$35,1)+1),
INDEX('DS2025'!$A$21:$A$35,MATCH(K36,'DS2025'!$A$21:$A$35,1)):
INDEX('DS2025'!$A$21:$A$35,MATCH(K36,'DS2025'!$A$21:$A$35,1)+1)),
IF($L$4=Database!$A$12,
_xlfn.FORECAST.LINEAR(
K36,
INDEX('DS2025'!$E$21:$E$35,MATCH(K36,'DS2025'!$D$21:$D$35,1)):
INDEX('DS2025'!$E$21:$E$35,MATCH(K36,'DS2025'!$D$21:$D$35,1)+1),
INDEX('DS2025'!$D$21:$D$35,MATCH(K36,'DS2025'!$D$21:$D$35,1)):
INDEX('DS2025'!$D$21:$D$35,MATCH(K36,'DS2025'!$D$21:$D$35,1)+1)),
IF($L$4=Database!$A$13,
_xlfn.FORECAST.LINEAR(
K36,
INDEX('DS2025'!$H$21:$H$35,MATCH(K36,'DS2025'!$G$21:$G$35,1)):
INDEX('DS2025'!$H$21:$H$35,MATCH(K36,'DS2025'!$G$21:$G$35,1)+1),
INDEX('DS2025'!$G$21:$G$35,MATCH(K36,'DS2025'!$G$21:$G$35,1)):
INDEX('DS2025'!$G$21:$G$35,MATCH(K36,'DS2025'!$G$21:$G$35,1)+1)),
IF($L$4=Database!$A$14,
_xlfn.FORECAST.LINEAR(
K36,
INDEX('DS2025'!$K$21:$K$35,MATCH(K36,'DS2025'!$J$21:$J$35,1)):
INDEX('DS2025'!$K$21:$K$35,MATCH(K36,'DS2025'!$J$21:$J$35,1)+1),
INDEX('DS2025'!$J$21:$J$35,MATCH(K36,'DS2025'!$J$21:$J$35,1)):
INDEX('DS2025'!$J$21:$J$35,MATCH(K36,'DS2025'!$J$21:$J$35,1)+1)),
IF($L$4=Database!$A$15,
_xlfn.FORECAST.LINEAR(
K36,
INDEX('DS2025'!$N$21:$N$35,MATCH(K36,'DS2025'!$M$21:$M$35,1)):
INDEX('DS2025'!$N$21:$N$35,MATCH(K36,'DS2025'!$M$21:$M$35,1)+1),
INDEX('DS2025'!$M$21:$M$35,MATCH(K36,'DS2025'!$M$21:$M$35,1)):
INDEX('DS2025'!$M$21:$M$35,MATCH(K36,'DS2025'!$M$21:$M$35,1)+1)),
IF($L$4=Database!$A$16,
_xlfn.FORECAST.LINEAR(
K36,
INDEX('DS2025'!$Q$21:$Q$35,MATCH(K36,'DS2025'!$P$21:$P$35,1)):
INDEX('DS2025'!$Q$21:$Q$35,MATCH(K36,'DS2025'!$P$21:$P$35,1)+1),
INDEX('DS2025'!$P$21:$P$35,MATCH(K36,'DS2025'!$P$21:$P$35,1)):
INDEX('DS2025'!$P$21:$P$35,MATCH(K36,'DS2025'!$P$21:$P$35,1)+1)),
IF($L$4=Database!$A$17,
_xlfn.FORECAST.LINEAR(
K36,
INDEX('DS2025'!$T$21:$T$35,MATCH(K36,'DS2025'!$S$21:$S$35,1)):
INDEX('DS2025'!$T$21:$T$35,MATCH(K36,'DS2025'!$S$21:$S$35,1)+1),
INDEX('DS2025'!$S$21:$S$35,MATCH(K36,'DS2025'!$S$21:$S$35,1)):
INDEX('DS2025'!$S$21:$S$35,MATCH(K36,'DS2025'!$S$21:$S$35,1)+1)),
IF($L$4=Database!$A$18,
_xlfn.FORECAST.LINEAR(
K36,
INDEX('DS2025'!$W$21:$W$35,MATCH(K36,'DS2025'!$V$21:$V$35,1)):
INDEX('DS2025'!$W$21:$W$35,MATCH(K36,'DS2025'!$V$21:$V$35,1)+1),
INDEX('DS2025'!$V$21:$V$35,MATCH(K36,'DS2025'!$V$21:$V$35,1)):
INDEX('DS2025'!$V$21:$V$35,MATCH(K36,'DS2025'!$V$21:$V$35,1)+1)),
IF($L$4=Database!$A$19,
_xlfn.FORECAST.LINEAR(
K36,
INDEX('DS2025'!$Z$21:$Z$35,MATCH(K36,'DS2025'!$Y$21:$Y$35,1)):
INDEX('DS2025'!$Z$21:$Z$35,MATCH(K36,'DS2025'!$Y$21:$Y$35,1)+1),
INDEX('DS2025'!$Y$21:$Y$35,MATCH(K36,'DS2025'!$Y$21:$Y$35,1)):
INDEX('DS2025'!$Y$21:$Y$35,MATCH(K36,'DS2025'!$Y$21:$Y$35,1)+1)),
IF($L$4=Database!$A$20,
_xlfn.FORECAST.LINEAR(
K36,
INDEX('DS2025'!$AC$21:$AC$35,MATCH(K36,'DS2025'!$AB$21:$AB$35,1)):
INDEX('DS2025'!$AC$21:$AC$35,MATCH(K36,'DS2025'!$AB$21:$AB$35,1)+1),
INDEX('DS2025'!$AB$21:$AB$35,MATCH(K36,'DS2025'!$AB$21:$AB$35,1)):
INDEX('DS2025'!$AB$21:$AB$35,MATCH(K36,'DS2025'!$AB$21:$AB$35,1)+1))
)))))))))))))))))))</f>
        <v>-0.36136196760647865</v>
      </c>
      <c r="M36" s="98">
        <f t="shared" si="3"/>
        <v>119.68563803239351</v>
      </c>
      <c r="N36" s="369">
        <f>'Data 110 C'!F37</f>
        <v>117.504</v>
      </c>
      <c r="O36" s="98">
        <f>IF($O$4=Database!$A$2,
_xlfn.FORECAST.LINEAR(N36,
INDEX('DS2025'!$B$5:$B$15,MATCH(N36,'DS2025'!$A$5:$A$15,1)):
INDEX('DS2025'!$B$5:$B$15,MATCH(N36,'DS2025'!$A$5:$A$15,1)+1),
INDEX('DS2025'!$A$5:$A$15,MATCH(N36,'DS2025'!$A$5:$A$15,1)):
INDEX('DS2025'!$A$5:$A$15,MATCH(N36,'DS2025'!$A$5:$A$15,1)+1)),
IF($O$4=Database!$A$3,
_xlfn.FORECAST.LINEAR(N36,
INDEX('DS2025'!$E$5:$E$15,MATCH(N36,'DS2025'!$D$5:$D$15,1)):
INDEX('DS2025'!$E$5:$E$15,MATCH(N36,'DS2025'!$D$5:$D$15,1)+1),
INDEX('DS2025'!$D$5:$D$15,MATCH(N36,'DS2025'!$D$5:$D$15,1)):
INDEX('DS2025'!$D$5:$D$15,MATCH(N36,'DS2025'!$D$5:$D$15,1)+1)),
IF($O$4=Database!$A$4,
_xlfn.FORECAST.LINEAR(N36,
INDEX('DS2025'!$H$5:$H$15,MATCH(N36,'DS2025'!$G$5:$G$15,1)):
INDEX('DS2025'!$H$5:$H$15,MATCH(N36,'DS2025'!$G$5:$G$15,1)+1),
INDEX('DS2025'!$G$5:$G$15,MATCH(N36,'DS2025'!$G$5:$G$15,1)):
INDEX('DS2025'!$G$5:$G$15,MATCH(N36,'DS2025'!$G$5:$G$15,1)+1)),
IF($O$4=Database!$A$5,
_xlfn.FORECAST.LINEAR(N36,
INDEX('DS2025'!$K$5:$K$15,MATCH(N36,'DS2025'!$J$5:$J$15,1)):
INDEX('DS2025'!$K$5:$K$15,MATCH(N36,'DS2025'!$J$5:$J$15,1)+1),
INDEX('DS2025'!$J$5:$J$15,MATCH(N36,'DS2025'!$J$5:$J$15,1)):
INDEX('DS2025'!$J$5:$J$15,MATCH(N36,'DS2025'!$J$5:$J$15,1)+1)),
IF($O$4=Database!$A$6,
_xlfn.FORECAST.LINEAR(N36,
INDEX('DS2025'!$N$5:$N$15,MATCH(N36,'DS2025'!$M$5:$M$15,1)):
INDEX('DS2025'!$N$5:$N$15,MATCH(N36,'DS2025'!$M$5:$M$15,1)+1),
INDEX('DS2025'!$M$5:$M$15,MATCH(N36,'DS2025'!$M$5:$M$15,1)):
INDEX('DS2025'!$M$5:$M$15,MATCH(N36,'DS2025'!$M$5:$M$15,1)+1)),
IF($O$4=Database!$A$7,
_xlfn.FORECAST.LINEAR(N36,
INDEX('DS2025'!$Q$5:$Q$15,MATCH(N36,'DS2025'!$P$5:$P$15,1)):
INDEX('DS2025'!$Q$5:$Q$15,MATCH(N36,'DS2025'!$P$5:$P$15,1)+1),
INDEX('DS2025'!$P$5:$P$15,MATCH(N36,'DS2025'!$P$5:$P$15,1)):
INDEX('DS2025'!$P$5:$P$15,MATCH(N36,'DS2025'!$P$5:$P$15,1)+1)),
IF($O$4=Database!$A$8,
_xlfn.FORECAST.LINEAR(N36,
INDEX('DS2025'!$T$5:$T$15,MATCH(N36,'DS2025'!$S$5:$S$15,1)):
INDEX('DS2025'!$T$5:$T$15,MATCH(N36,'DS2025'!$S$5:$S$15,1)+1),
INDEX('DS2025'!$S$5:$S$15,MATCH(N36,'DS2025'!$S$5:$S$15,1)):
INDEX('DS2025'!$S$5:$S$15,MATCH(N36,'DS2025'!$S$5:$S$15,1)+1)),
IF($O$4=Database!$A$9,
_xlfn.FORECAST.LINEAR(N36,
INDEX('DS2025'!$W$5:$W$15,MATCH(N36,'DS2025'!$V$5:$V$15,1)):
INDEX('DS2025'!$W$5:$W$15,MATCH(N36,'DS2025'!$V$5:$V$15,1)+1),
INDEX('DS2025'!$V$5:$V$15,MATCH(N36,'DS2025'!$V$5:$V$15,1)):
INDEX('DS2025'!$V$5:$V$15,MATCH(N36,'DS2025'!$V$5:$V$15,1)+1)),
IF($O$4=Database!$A$10,
_xlfn.FORECAST.LINEAR(N36,
INDEX('DS2025'!$Z$5:$Z$15,MATCH(N36,'DS2025'!$Y$5:$Y$15,1)):
INDEX('DS2025'!$Z$5:$Z$15,MATCH(N36,'DS2025'!$Y$5:$Y$15,1)+1),
INDEX('DS2025'!$Y$5:$Y$15,MATCH(N36,'DS2025'!$Y$5:$Y$15,1)):
INDEX('DS2025'!$Y$5:$Y$15,MATCH(N36,'DS2025'!$Y$5:$Y$15,1)+1)),
IF($O$4=Database!$A$11,
_xlfn.FORECAST.LINEAR(
N36,
INDEX('DS2025'!$B$21:$B$35,MATCH(N36,'DS2025'!$A$21:$A$35,1)):
INDEX('DS2025'!$B$21:$B$35,MATCH(N36,'DS2025'!$A$21:$A$35,1)+1),
INDEX('DS2025'!$A$21:$A$35,MATCH(N36,'DS2025'!$A$21:$A$35,1)):
INDEX('DS2025'!$A$21:$A$35,MATCH(N36,'DS2025'!$A$21:$A$35,1)+1)),
IF($O$4=Database!$A$12,
_xlfn.FORECAST.LINEAR(
N36,
INDEX('DS2025'!$E$21:$E$35,MATCH(N36,'DS2025'!$D$21:$D$35,1)):
INDEX('DS2025'!$E$21:$E$35,MATCH(N36,'DS2025'!$D$21:$D$35,1)+1),
INDEX('DS2025'!$D$21:$D$35,MATCH(N36,'DS2025'!$D$21:$D$35,1)):
INDEX('DS2025'!$D$21:$D$35,MATCH(N36,'DS2025'!$D$21:$D$35,1)+1)),
IF($O$4=Database!$A$13,
_xlfn.FORECAST.LINEAR(
N36,
INDEX('DS2025'!$H$21:$H$35,MATCH(N36,'DS2025'!$G$21:$G$35,1)):
INDEX('DS2025'!$H$21:$H$35,MATCH(N36,'DS2025'!$G$21:$G$35,1)+1),
INDEX('DS2025'!$G$21:$G$35,MATCH(N36,'DS2025'!$G$21:$G$35,1)):
INDEX('DS2025'!$G$21:$G$35,MATCH(N36,'DS2025'!$G$21:$G$35,1)+1)),
IF($O$4=Database!$A$14,
_xlfn.FORECAST.LINEAR(
N36,
INDEX('DS2025'!$K$21:$K$35,MATCH(N36,'DS2025'!$J$21:$J$35,1)):
INDEX('DS2025'!$K$21:$K$35,MATCH(N36,'DS2025'!$J$21:$J$35,1)+1),
INDEX('DS2025'!$J$21:$J$35,MATCH(N36,'DS2025'!$J$21:$J$35,1)):
INDEX('DS2025'!$J$21:$J$35,MATCH(N36,'DS2025'!$J$21:$J$35,1)+1)),
IF($O$4=Database!$A$15,
_xlfn.FORECAST.LINEAR(
N36,
INDEX('DS2025'!$N$21:$N$35,MATCH(N36,'DS2025'!$M$21:$M$35,1)):
INDEX('DS2025'!$N$21:$N$35,MATCH(N36,'DS2025'!$M$21:$M$35,1)+1),
INDEX('DS2025'!$M$21:$M$35,MATCH(N36,'DS2025'!$M$21:$M$35,1)):
INDEX('DS2025'!$M$21:$M$35,MATCH(N36,'DS2025'!$M$21:$M$35,1)+1)),
IF($O$4=Database!$A$16,
_xlfn.FORECAST.LINEAR(
N36,
INDEX('DS2025'!$Q$21:$Q$35,MATCH(N36,'DS2025'!$P$21:$P$35,1)):
INDEX('DS2025'!$Q$21:$Q$35,MATCH(N36,'DS2025'!$P$21:$P$35,1)+1),
INDEX('DS2025'!$P$21:$P$35,MATCH(N36,'DS2025'!$P$21:$P$35,1)):
INDEX('DS2025'!$P$21:$P$35,MATCH(N36,'DS2025'!$P$21:$P$35,1)+1)),
IF($O$4=Database!$A$17,
_xlfn.FORECAST.LINEAR(
N36,
INDEX('DS2025'!$T$21:$T$35,MATCH(N36,'DS2025'!$S$21:$S$35,1)):
INDEX('DS2025'!$T$21:$T$35,MATCH(N36,'DS2025'!$S$21:$S$35,1)+1),
INDEX('DS2025'!$S$21:$S$35,MATCH(N36,'DS2025'!$S$21:$S$35,1)):
INDEX('DS2025'!$S$21:$S$35,MATCH(N36,'DS2025'!$S$21:$S$35,1)+1)),
IF($O$4=Database!$A$18,
_xlfn.FORECAST.LINEAR(
N36,
INDEX('DS2025'!$W$21:$W$35,MATCH(N36,'DS2025'!$V$21:$V$35,1)):
INDEX('DS2025'!$W$21:$W$35,MATCH(N36,'DS2025'!$V$21:$V$35,1)+1),
INDEX('DS2025'!$V$21:$V$35,MATCH(N36,'DS2025'!$V$21:$V$35,1)):
INDEX('DS2025'!$V$21:$V$35,MATCH(N36,'DS2025'!$V$21:$V$35,1)+1)),
IF($O$4=Database!$A$19,
_xlfn.FORECAST.LINEAR(
N36,
INDEX('DS2025'!$Z$21:$Z$35,MATCH(N36,'DS2025'!$Y$21:$Y$35,1)):
INDEX('DS2025'!$Z$21:$Z$35,MATCH(N36,'DS2025'!$Y$21:$Y$35,1)+1),
INDEX('DS2025'!$Y$21:$Y$35,MATCH(N36,'DS2025'!$Y$21:$Y$35,1)):
INDEX('DS2025'!$Y$21:$Y$35,MATCH(N36,'DS2025'!$Y$21:$Y$35,1)+1)),
IF($O$4=Database!$A$20,
_xlfn.FORECAST.LINEAR(
N36,
INDEX('DS2025'!$AC$21:$AC$35,MATCH(N36,'DS2025'!$AB$21:$AB$35,1)):
INDEX('DS2025'!$AC$21:$AC$35,MATCH(N36,'DS2025'!$AB$21:$AB$35,1)+1),
INDEX('DS2025'!$AB$21:$AB$35,MATCH(N36,'DS2025'!$AB$21:$AB$35,1)):
INDEX('DS2025'!$AB$21:$AB$35,MATCH(N36,'DS2025'!$AB$21:$AB$35,1)+1))
)))))))))))))))))))</f>
        <v>-0.36105686862627473</v>
      </c>
      <c r="P36" s="371">
        <f t="shared" si="4"/>
        <v>117.14294313137373</v>
      </c>
      <c r="Q36" s="369">
        <f>'Data 110 C'!G37</f>
        <v>119.122</v>
      </c>
      <c r="R36" s="98">
        <f>IF($R$4=Database!$A$2,
_xlfn.FORECAST.LINEAR(Q36,
INDEX('DS2025'!$B$5:$B$15,MATCH(Q36,'DS2025'!$A$5:$A$15,1)):
INDEX('DS2025'!$B$5:$B$15,MATCH(Q36,'DS2025'!$A$5:$A$15,1)+1),
INDEX('DS2025'!$A$5:$A$15,MATCH(Q36,'DS2025'!$A$5:$A$15,1)):
INDEX('DS2025'!$A$5:$A$15,MATCH(Q36,'DS2025'!$A$5:$A$15,1)+1)),
IF($R$4=Database!$A$3,
_xlfn.FORECAST.LINEAR(Q36,
INDEX('DS2025'!$E$5:$E$15,MATCH(Q36,'DS2025'!$D$5:$D$15,1)):
INDEX('DS2025'!$E$5:$E$15,MATCH(Q36,'DS2025'!$D$5:$D$15,1)+1),
INDEX('DS2025'!$D$5:$D$15,MATCH(Q36,'DS2025'!$D$5:$D$15,1)):
INDEX('DS2025'!$D$5:$D$15,MATCH(Q36,'DS2025'!$D$5:$D$15,1)+1)),
IF($R$4=Database!$A$4,
_xlfn.FORECAST.LINEAR(Q36,
INDEX('DS2025'!$H$5:$H$15,MATCH(Q36,'DS2025'!$G$5:$G$15,1)):
INDEX('DS2025'!$H$5:$H$15,MATCH(Q36,'DS2025'!$G$5:$G$15,1)+1),
INDEX('DS2025'!$G$5:$G$15,MATCH(Q36,'DS2025'!$G$5:$G$15,1)):
INDEX('DS2025'!$G$5:$G$15,MATCH(Q36,'DS2025'!$G$5:$G$15,1)+1)),
IF($R$4=Database!$A$5,
_xlfn.FORECAST.LINEAR(Q36,
INDEX('DS2025'!$K$5:$K$15,MATCH(Q36,'DS2025'!$J$5:$J$15,1)):
INDEX('DS2025'!$K$5:$K$15,MATCH(Q36,'DS2025'!$J$5:$J$15,1)+1),
INDEX('DS2025'!$J$5:$J$15,MATCH(Q36,'DS2025'!$J$5:$J$15,1)):
INDEX('DS2025'!$J$5:$J$15,MATCH(Q36,'DS2025'!$J$5:$J$15,1)+1)),
IF($R$4=Database!$A$6,
_xlfn.FORECAST.LINEAR(Q36,
INDEX('DS2025'!$N$5:$N$15,MATCH(Q36,'DS2025'!$M$5:$M$15,1)):
INDEX('DS2025'!$N$5:$N$15,MATCH(Q36,'DS2025'!$M$5:$M$15,1)+1),
INDEX('DS2025'!$M$5:$M$15,MATCH(Q36,'DS2025'!$M$5:$M$15,1)):
INDEX('DS2025'!$M$5:$M$15,MATCH(Q36,'DS2025'!$M$5:$M$15,1)+1)),
IF($R$4=Database!$A$7,
_xlfn.FORECAST.LINEAR(Q36,
INDEX('DS2025'!$Q$5:$Q$15,MATCH(Q36,'DS2025'!$P$5:$P$15,1)):
INDEX('DS2025'!$Q$5:$Q$15,MATCH(Q36,'DS2025'!$P$5:$P$15,1)+1),
INDEX('DS2025'!$P$5:$P$15,MATCH(Q36,'DS2025'!$P$5:$P$15,1)):
INDEX('DS2025'!$P$5:$P$15,MATCH(Q36,'DS2025'!$P$5:$P$15,1)+1)),
IF($R$4=Database!$A$8,
_xlfn.FORECAST.LINEAR(Q36,
INDEX('DS2025'!$T$5:$T$15,MATCH(Q36,'DS2025'!$S$5:$S$15,1)):
INDEX('DS2025'!$T$5:$T$15,MATCH(Q36,'DS2025'!$S$5:$S$15,1)+1),
INDEX('DS2025'!$S$5:$S$15,MATCH(Q36,'DS2025'!$S$5:$S$15,1)):
INDEX('DS2025'!$S$5:$S$15,MATCH(Q36,'DS2025'!$S$5:$S$15,1)+1)),
IF($R$4=Database!$A$9,
_xlfn.FORECAST.LINEAR(Q36,
INDEX('DS2025'!$W$5:$W$15,MATCH(Q36,'DS2025'!$V$5:$V$15,1)):
INDEX('DS2025'!$W$5:$W$15,MATCH(Q36,'DS2025'!$V$5:$V$15,1)+1),
INDEX('DS2025'!$V$5:$V$15,MATCH(Q36,'DS2025'!$V$5:$V$15,1)):
INDEX('DS2025'!$V$5:$V$15,MATCH(Q36,'DS2025'!$V$5:$V$15,1)+1)),
IF($R$4=Database!$A$10,
_xlfn.FORECAST.LINEAR(Q36,
INDEX('DS2025'!$Z$5:$Z$15,MATCH(Q36,'DS2025'!$Y$5:$Y$15,1)):
INDEX('DS2025'!$Z$5:$Z$15,MATCH(Q36,'DS2025'!$Y$5:$Y$15,1)+1),
INDEX('DS2025'!$Y$5:$Y$15,MATCH(Q36,'DS2025'!$Y$5:$Y$15,1)):
INDEX('DS2025'!$Y$5:$Y$15,MATCH(Q36,'DS2025'!$Y$5:$Y$15,1)+1)),
IF($R$4=Database!$A$11,
_xlfn.FORECAST.LINEAR(
Q36,
INDEX('DS2025'!$B$21:$B$35,MATCH(Q36,'DS2025'!$A$21:$A$35,1)):
INDEX('DS2025'!$B$21:$B$35,MATCH(Q36,'DS2025'!$A$21:$A$35,1)+1),
INDEX('DS2025'!$A$21:$A$35,MATCH(Q36,'DS2025'!$A$21:$A$35,1)):
INDEX('DS2025'!$A$21:$A$35,MATCH(Q36,'DS2025'!$A$21:$A$35,1)+1)),
IF($R$4=Database!$A$12,
_xlfn.FORECAST.LINEAR(
Q36,
INDEX('DS2025'!$E$21:$E$35,MATCH(Q36,'DS2025'!$D$21:$D$35,1)):
INDEX('DS2025'!$E$21:$E$35,MATCH(Q36,'DS2025'!$D$21:$D$35,1)+1),
INDEX('DS2025'!$D$21:$D$35,MATCH(Q36,'DS2025'!$D$21:$D$35,1)):
INDEX('DS2025'!$D$21:$D$35,MATCH(Q36,'DS2025'!$D$21:$D$35,1)+1)),
IF($R$4=Database!$A$13,
_xlfn.FORECAST.LINEAR(
Q36,
INDEX('DS2025'!$H$21:$H$35,MATCH(Q36,'DS2025'!$G$21:$G$35,1)):
INDEX('DS2025'!$H$21:$H$35,MATCH(Q36,'DS2025'!$G$21:$G$35,1)+1),
INDEX('DS2025'!$G$21:$G$35,MATCH(Q36,'DS2025'!$G$21:$G$35,1)):
INDEX('DS2025'!$G$21:$G$35,MATCH(Q36,'DS2025'!$G$21:$G$35,1)+1)),
IF($R$4=Database!$A$14,
_xlfn.FORECAST.LINEAR(
Q36,
INDEX('DS2025'!$K$21:$K$35,MATCH(Q36,'DS2025'!$J$21:$J$35,1)):
INDEX('DS2025'!$K$21:$K$35,MATCH(Q36,'DS2025'!$J$21:$J$35,1)+1),
INDEX('DS2025'!$J$21:$J$35,MATCH(Q36,'DS2025'!$J$21:$J$35,1)):
INDEX('DS2025'!$J$21:$J$35,MATCH(Q36,'DS2025'!$J$21:$J$35,1)+1)),
IF($R$4=Database!$A$15,
_xlfn.FORECAST.LINEAR(
Q36,
INDEX('DS2025'!$N$21:$N$35,MATCH(Q36,'DS2025'!$M$21:$M$35,1)):
INDEX('DS2025'!$N$21:$N$35,MATCH(Q36,'DS2025'!$M$21:$M$35,1)+1),
INDEX('DS2025'!$M$21:$M$35,MATCH(Q36,'DS2025'!$M$21:$M$35,1)):
INDEX('DS2025'!$M$21:$M$35,MATCH(Q36,'DS2025'!$M$21:$M$35,1)+1)),
IF($R$4=Database!$A$16,
_xlfn.FORECAST.LINEAR(
Q36,
INDEX('DS2025'!$Q$21:$Q$35,MATCH(Q36,'DS2025'!$P$21:$P$35,1)):
INDEX('DS2025'!$Q$21:$Q$35,MATCH(Q36,'DS2025'!$P$21:$P$35,1)+1),
INDEX('DS2025'!$P$21:$P$35,MATCH(Q36,'DS2025'!$P$21:$P$35,1)):
INDEX('DS2025'!$P$21:$P$35,MATCH(Q36,'DS2025'!$P$21:$P$35,1)+1)),
IF($R$4=Database!$A$17,
_xlfn.FORECAST.LINEAR(
Q36,
INDEX('DS2025'!$T$21:$T$35,MATCH(Q36,'DS2025'!$S$21:$S$35,1)):
INDEX('DS2025'!$T$21:$T$35,MATCH(Q36,'DS2025'!$S$21:$S$35,1)+1),
INDEX('DS2025'!$S$21:$S$35,MATCH(Q36,'DS2025'!$S$21:$S$35,1)):
INDEX('DS2025'!$S$21:$S$35,MATCH(Q36,'DS2025'!$S$21:$S$35,1)+1)),
IF($R$4=Database!$A$18,
_xlfn.FORECAST.LINEAR(
Q36,
INDEX('DS2025'!$W$21:$W$35,MATCH(Q36,'DS2025'!$V$21:$V$35,1)):
INDEX('DS2025'!$W$21:$W$35,MATCH(Q36,'DS2025'!$V$21:$V$35,1)+1),
INDEX('DS2025'!$V$21:$V$35,MATCH(Q36,'DS2025'!$V$21:$V$35,1)):
INDEX('DS2025'!$V$21:$V$35,MATCH(Q36,'DS2025'!$V$21:$V$35,1)+1)),
IF($R$4=Database!$A$19,
_xlfn.FORECAST.LINEAR(
Q36,
INDEX('DS2025'!$Z$21:$Z$35,MATCH(Q36,'DS2025'!$Y$21:$Y$35,1)):
INDEX('DS2025'!$Z$21:$Z$35,MATCH(Q36,'DS2025'!$Y$21:$Y$35,1)+1),
INDEX('DS2025'!$Y$21:$Y$35,MATCH(Q36,'DS2025'!$Y$21:$Y$35,1)):
INDEX('DS2025'!$Y$21:$Y$35,MATCH(Q36,'DS2025'!$Y$21:$Y$35,1)+1)),
IF($R$4=Database!$A$20,
_xlfn.FORECAST.LINEAR(
Q36,
INDEX('DS2025'!$AC$21:$AC$35,MATCH(Q36,'DS2025'!$AB$21:$AB$35,1)):
INDEX('DS2025'!$AC$21:$AC$35,MATCH(Q36,'DS2025'!$AB$21:$AB$35,1)+1),
INDEX('DS2025'!$AB$21:$AB$35,MATCH(Q36,'DS2025'!$AB$21:$AB$35,1)):
INDEX('DS2025'!$AB$21:$AB$35,MATCH(Q36,'DS2025'!$AB$21:$AB$35,1)+1))
)))))))))))))))))))</f>
        <v>-0.36125098980203957</v>
      </c>
      <c r="S36" s="370">
        <f t="shared" si="5"/>
        <v>118.76074901019796</v>
      </c>
      <c r="T36" s="369">
        <f>'Data 110 C'!H37</f>
        <v>116.83</v>
      </c>
      <c r="U36" s="98">
        <f>IF($U$4=Database!$A$2,
_xlfn.FORECAST.LINEAR(T36,
INDEX('DS2025'!$B$5:$B$15,MATCH(T36,'DS2025'!$A$5:$A$15,1)):
INDEX('DS2025'!$B$5:$B$15,MATCH(T36,'DS2025'!$A$5:$A$15,1)+1),
INDEX('DS2025'!$A$5:$A$15,MATCH(T36,'DS2025'!$A$5:$A$15,1)):
INDEX('DS2025'!$A$5:$A$15,MATCH(T36,'DS2025'!$A$5:$A$15,1)+1)),
IF($U$4=Database!$A$3,
_xlfn.FORECAST.LINEAR(T36,
INDEX('DS2025'!$E$5:$E$15,MATCH(T36,'DS2025'!$D$5:$D$15,1)):
INDEX('DS2025'!$E$5:$E$15,MATCH(T36,'DS2025'!$D$5:$D$15,1)+1),
INDEX('DS2025'!$D$5:$D$15,MATCH(T36,'DS2025'!$D$5:$D$15,1)):
INDEX('DS2025'!$D$5:$D$15,MATCH(T36,'DS2025'!$D$5:$D$15,1)+1)),
IF($U$4=Database!$A$4,
_xlfn.FORECAST.LINEAR(T36,
INDEX('DS2025'!$H$5:$H$15,MATCH(T36,'DS2025'!$G$5:$G$15,1)):
INDEX('DS2025'!$H$5:$H$15,MATCH(T36,'DS2025'!$G$5:$G$15,1)+1),
INDEX('DS2025'!$G$5:$G$15,MATCH(T36,'DS2025'!$G$5:$G$15,1)):
INDEX('DS2025'!$G$5:$G$15,MATCH(T36,'DS2025'!$G$5:$G$15,1)+1)),
IF($U$4=Database!$A$5,
_xlfn.FORECAST.LINEAR(T36,
INDEX('DS2025'!$K$5:$K$15,MATCH(T36,'DS2025'!$J$5:$J$15,1)):
INDEX('DS2025'!$K$5:$K$15,MATCH(T36,'DS2025'!$J$5:$J$15,1)+1),
INDEX('DS2025'!$J$5:$J$15,MATCH(T36,'DS2025'!$J$5:$J$15,1)):
INDEX('DS2025'!$J$5:$J$15,MATCH(T36,'DS2025'!$J$5:$J$15,1)+1)),
IF($U$4=Database!$A$6,
_xlfn.FORECAST.LINEAR(T36,
INDEX('DS2025'!$N$5:$N$15,MATCH(T36,'DS2025'!$M$5:$M$15,1)):
INDEX('DS2025'!$N$5:$N$15,MATCH(T36,'DS2025'!$M$5:$M$15,1)+1),
INDEX('DS2025'!$M$5:$M$15,MATCH(T36,'DS2025'!$M$5:$M$15,1)):
INDEX('DS2025'!$M$5:$M$15,MATCH(T36,'DS2025'!$M$5:$M$15,1)+1)),
IF($U$4=Database!$A$7,
_xlfn.FORECAST.LINEAR(T36,
INDEX('DS2025'!$Q$5:$Q$15,MATCH(T36,'DS2025'!$P$5:$P$15,1)):
INDEX('DS2025'!$Q$5:$Q$15,MATCH(T36,'DS2025'!$P$5:$P$15,1)+1),
INDEX('DS2025'!$P$5:$P$15,MATCH(T36,'DS2025'!$P$5:$P$15,1)):
INDEX('DS2025'!$P$5:$P$15,MATCH(T36,'DS2025'!$P$5:$P$15,1)+1)),
IF($U$4=Database!$A$8,
_xlfn.FORECAST.LINEAR(T36,
INDEX('DS2025'!$T$5:$T$15,MATCH(T36,'DS2025'!$S$5:$S$15,1)):
INDEX('DS2025'!$T$5:$T$15,MATCH(T36,'DS2025'!$S$5:$S$15,1)+1),
INDEX('DS2025'!$S$5:$S$15,MATCH(T36,'DS2025'!$S$5:$S$15,1)):
INDEX('DS2025'!$S$5:$S$15,MATCH(T36,'DS2025'!$S$5:$S$15,1)+1)),
IF($U$4=Database!$A$9,
_xlfn.FORECAST.LINEAR(T36,
INDEX('DS2025'!$W$5:$W$15,MATCH(T36,'DS2025'!$V$5:$V$15,1)):
INDEX('DS2025'!$W$5:$W$15,MATCH(T36,'DS2025'!$V$5:$V$15,1)+1),
INDEX('DS2025'!$V$5:$V$15,MATCH(T36,'DS2025'!$V$5:$V$15,1)):
INDEX('DS2025'!$V$5:$V$15,MATCH(T36,'DS2025'!$V$5:$V$15,1)+1)),
IF($U$4=Database!$A$10,
_xlfn.FORECAST.LINEAR(T36,
INDEX('DS2025'!$Z$5:$Z$15,MATCH(T36,'DS2025'!$Y$5:$Y$15,1)):
INDEX('DS2025'!$Z$5:$Z$15,MATCH(T36,'DS2025'!$Y$5:$Y$15,1)+1),
INDEX('DS2025'!$Y$5:$Y$15,MATCH(T36,'DS2025'!$Y$5:$Y$15,1)):
INDEX('DS2025'!$Y$5:$Y$15,MATCH(T36,'DS2025'!$Y$5:$Y$15,1)+1)),
IF($U$4=Database!$A$11,
_xlfn.FORECAST.LINEAR(
T36,
INDEX('DS2025'!$B$21:$B$35,MATCH(T36,'DS2025'!$A$21:$A$35,1)):
INDEX('DS2025'!$B$21:$B$35,MATCH(T36,'DS2025'!$A$21:$A$35,1)+1),
INDEX('DS2025'!$A$21:$A$35,MATCH(T36,'DS2025'!$A$21:$A$35,1)):
INDEX('DS2025'!$A$21:$A$35,MATCH(T36,'DS2025'!$A$21:$A$35,1)+1)),
IF($U$4=Database!$A$12,
_xlfn.FORECAST.LINEAR(
T36,
INDEX('DS2025'!$E$21:$E$35,MATCH(T36,'DS2025'!$D$21:$D$35,1)):
INDEX('DS2025'!$E$21:$E$35,MATCH(T36,'DS2025'!$D$21:$D$35,1)+1),
INDEX('DS2025'!$D$21:$D$35,MATCH(T36,'DS2025'!$D$21:$D$35,1)):
INDEX('DS2025'!$D$21:$D$35,MATCH(T36,'DS2025'!$D$21:$D$35,1)+1)),
IF($U$4=Database!$A$13,
_xlfn.FORECAST.LINEAR(
T36,
INDEX('DS2025'!$H$21:$H$35,MATCH(T36,'DS2025'!$G$21:$G$35,1)):
INDEX('DS2025'!$H$21:$H$35,MATCH(T36,'DS2025'!$G$21:$G$35,1)+1),
INDEX('DS2025'!$G$21:$G$35,MATCH(T36,'DS2025'!$G$21:$G$35,1)):
INDEX('DS2025'!$G$21:$G$35,MATCH(T36,'DS2025'!$G$21:$G$35,1)+1)),
IF($U$4=Database!$A$14,
_xlfn.FORECAST.LINEAR(
T36,
INDEX('DS2025'!$K$21:$K$35,MATCH(T36,'DS2025'!$J$21:$J$35,1)):
INDEX('DS2025'!$K$21:$K$35,MATCH(T36,'DS2025'!$J$21:$J$35,1)+1),
INDEX('DS2025'!$J$21:$J$35,MATCH(T36,'DS2025'!$J$21:$J$35,1)):
INDEX('DS2025'!$J$21:$J$35,MATCH(T36,'DS2025'!$J$21:$J$35,1)+1)),
IF($U$4=Database!$A$15,
_xlfn.FORECAST.LINEAR(
T36,
INDEX('DS2025'!$N$21:$N$35,MATCH(T36,'DS2025'!$M$21:$M$35,1)):
INDEX('DS2025'!$N$21:$N$35,MATCH(T36,'DS2025'!$M$21:$M$35,1)+1),
INDEX('DS2025'!$M$21:$M$35,MATCH(T36,'DS2025'!$M$21:$M$35,1)):
INDEX('DS2025'!$M$21:$M$35,MATCH(T36,'DS2025'!$M$21:$M$35,1)+1)),
IF($U$4=Database!$A$16,
_xlfn.FORECAST.LINEAR(
T36,
INDEX('DS2025'!$Q$21:$Q$35,MATCH(T36,'DS2025'!$P$21:$P$35,1)):
INDEX('DS2025'!$Q$21:$Q$35,MATCH(T36,'DS2025'!$P$21:$P$35,1)+1),
INDEX('DS2025'!$P$21:$P$35,MATCH(T36,'DS2025'!$P$21:$P$35,1)):
INDEX('DS2025'!$P$21:$P$35,MATCH(T36,'DS2025'!$P$21:$P$35,1)+1)),
IF($U$4=Database!$A$17,
_xlfn.FORECAST.LINEAR(
T36,
INDEX('DS2025'!$T$21:$T$35,MATCH(T36,'DS2025'!$S$21:$S$35,1)):
INDEX('DS2025'!$T$21:$T$35,MATCH(T36,'DS2025'!$S$21:$S$35,1)+1),
INDEX('DS2025'!$S$21:$S$35,MATCH(T36,'DS2025'!$S$21:$S$35,1)):
INDEX('DS2025'!$S$21:$S$35,MATCH(T36,'DS2025'!$S$21:$S$35,1)+1)),
IF($U$4=Database!$A$18,
_xlfn.FORECAST.LINEAR(
T36,
INDEX('DS2025'!$W$21:$W$35,MATCH(T36,'DS2025'!$V$21:$V$35,1)):
INDEX('DS2025'!$W$21:$W$35,MATCH(T36,'DS2025'!$V$21:$V$35,1)+1),
INDEX('DS2025'!$V$21:$V$35,MATCH(T36,'DS2025'!$V$21:$V$35,1)):
INDEX('DS2025'!$V$21:$V$35,MATCH(T36,'DS2025'!$V$21:$V$35,1)+1)),
IF($U$4=Database!$A$19,
_xlfn.FORECAST.LINEAR(
T36,
INDEX('DS2025'!$Z$21:$Z$35,MATCH(T36,'DS2025'!$Y$21:$Y$35,1)):
INDEX('DS2025'!$Z$21:$Z$35,MATCH(T36,'DS2025'!$Y$21:$Y$35,1)+1),
INDEX('DS2025'!$Y$21:$Y$35,MATCH(T36,'DS2025'!$Y$21:$Y$35,1)):
INDEX('DS2025'!$Y$21:$Y$35,MATCH(T36,'DS2025'!$Y$21:$Y$35,1)+1)),
IF($U$4=Database!$A$20,
_xlfn.FORECAST.LINEAR(
T36,
INDEX('DS2025'!$AC$21:$AC$35,MATCH(T36,'DS2025'!$AB$21:$AB$35,1)):
INDEX('DS2025'!$AC$21:$AC$35,MATCH(T36,'DS2025'!$AB$21:$AB$35,1)+1),
INDEX('DS2025'!$AB$21:$AB$35,MATCH(T36,'DS2025'!$AB$21:$AB$35,1)):
INDEX('DS2025'!$AB$21:$AB$35,MATCH(T36,'DS2025'!$AB$21:$AB$35,1)+1))
)))))))))))))))))))</f>
        <v>-0.36097600479904018</v>
      </c>
      <c r="V36" s="370">
        <f t="shared" si="6"/>
        <v>116.46902399520096</v>
      </c>
      <c r="W36" s="369">
        <f>'Data 110 C'!I37</f>
        <v>118.139</v>
      </c>
      <c r="X36" s="98">
        <f>IF($X$4=Database!$A$2,
_xlfn.FORECAST.LINEAR(W36,
INDEX('DS2025'!$B$5:$B$15,MATCH(W36,'DS2025'!$A$5:$A$15,1)):
INDEX('DS2025'!$B$5:$B$15,MATCH(W36,'DS2025'!$A$5:$A$15,1)+1),
INDEX('DS2025'!$A$5:$A$15,MATCH(W36,'DS2025'!$A$5:$A$15,1)):
INDEX('DS2025'!$A$5:$A$15,MATCH(W36,'DS2025'!$A$5:$A$15,1)+1)),
IF($X$4=Database!$A$3,
_xlfn.FORECAST.LINEAR(W36,
INDEX('DS2025'!$E$5:$E$15,MATCH(W36,'DS2025'!$D$5:$D$15,1)):
INDEX('DS2025'!$E$5:$E$15,MATCH(W36,'DS2025'!$D$5:$D$15,1)+1),
INDEX('DS2025'!$D$5:$D$15,MATCH(W36,'DS2025'!$D$5:$D$15,1)):
INDEX('DS2025'!$D$5:$D$15,MATCH(W36,'DS2025'!$D$5:$D$15,1)+1)),
IF($X$4=Database!$A$4,
_xlfn.FORECAST.LINEAR(W36,
INDEX('DS2025'!$H$5:$H$15,MATCH(W36,'DS2025'!$G$5:$G$15,1)):
INDEX('DS2025'!$H$5:$H$15,MATCH(W36,'DS2025'!$G$5:$G$15,1)+1),
INDEX('DS2025'!$G$5:$G$15,MATCH(W36,'DS2025'!$G$5:$G$15,1)):
INDEX('DS2025'!$G$5:$G$15,MATCH(W36,'DS2025'!$G$5:$G$15,1)+1)),
IF($X$4=Database!$A$5,
_xlfn.FORECAST.LINEAR(W36,
INDEX('DS2025'!$K$5:$K$15,MATCH(W36,'DS2025'!$J$5:$J$15,1)):
INDEX('DS2025'!$K$5:$K$15,MATCH(W36,'DS2025'!$J$5:$J$15,1)+1),
INDEX('DS2025'!$J$5:$J$15,MATCH(W36,'DS2025'!$J$5:$J$15,1)):
INDEX('DS2025'!$J$5:$J$15,MATCH(W36,'DS2025'!$J$5:$J$15,1)+1)),
IF($X$4=Database!$A$6,
_xlfn.FORECAST.LINEAR(W36,
INDEX('DS2025'!$N$5:$N$15,MATCH(W36,'DS2025'!$M$5:$M$15,1)):
INDEX('DS2025'!$N$5:$N$15,MATCH(W36,'DS2025'!$M$5:$M$15,1)+1),
INDEX('DS2025'!$M$5:$M$15,MATCH(W36,'DS2025'!$M$5:$M$15,1)):
INDEX('DS2025'!$M$5:$M$15,MATCH(W36,'DS2025'!$M$5:$M$15,1)+1)),
IF($X$4=Database!$A$7,
_xlfn.FORECAST.LINEAR(W36,
INDEX('DS2025'!$Q$5:$Q$15,MATCH(W36,'DS2025'!$P$5:$P$15,1)):
INDEX('DS2025'!$Q$5:$Q$15,MATCH(W36,'DS2025'!$P$5:$P$15,1)+1),
INDEX('DS2025'!$P$5:$P$15,MATCH(W36,'DS2025'!$P$5:$P$15,1)):
INDEX('DS2025'!$P$5:$P$15,MATCH(W36,'DS2025'!$P$5:$P$15,1)+1)),
IF($X$4=Database!$A$8,
_xlfn.FORECAST.LINEAR(W36,
INDEX('DS2025'!$T$5:$T$15,MATCH(W36,'DS2025'!$S$5:$S$15,1)):
INDEX('DS2025'!$T$5:$T$15,MATCH(W36,'DS2025'!$S$5:$S$15,1)+1),
INDEX('DS2025'!$S$5:$S$15,MATCH(W36,'DS2025'!$S$5:$S$15,1)):
INDEX('DS2025'!$S$5:$S$15,MATCH(W36,'DS2025'!$S$5:$S$15,1)+1)),
IF($X$4=Database!$A$9,
_xlfn.FORECAST.LINEAR(W36,
INDEX('DS2025'!$W$5:$W$15,MATCH(W36,'DS2025'!$V$5:$V$15,1)):
INDEX('DS2025'!$W$5:$W$15,MATCH(W36,'DS2025'!$V$5:$V$15,1)+1),
INDEX('DS2025'!$V$5:$V$15,MATCH(W36,'DS2025'!$V$5:$V$15,1)):
INDEX('DS2025'!$V$5:$V$15,MATCH(W36,'DS2025'!$V$5:$V$15,1)+1)),
IF($X$4=Database!$A$10,
_xlfn.FORECAST.LINEAR(W36,
INDEX('DS2025'!$Z$5:$Z$15,MATCH(W36,'DS2025'!$Y$5:$Y$15,1)):
INDEX('DS2025'!$Z$5:$Z$15,MATCH(W36,'DS2025'!$Y$5:$Y$15,1)+1),
INDEX('DS2025'!$Y$5:$Y$15,MATCH(W36,'DS2025'!$Y$5:$Y$15,1)):
INDEX('DS2025'!$Y$5:$Y$15,MATCH(W36,'DS2025'!$Y$5:$Y$15,1)+1)),
IF($X$4=Database!$A$11,
_xlfn.FORECAST.LINEAR(
W36,
INDEX('DS2025'!$B$21:$B$35,MATCH(W36,'DS2025'!$A$21:$A$35,1)):
INDEX('DS2025'!$B$21:$B$35,MATCH(W36,'DS2025'!$A$21:$A$35,1)+1),
INDEX('DS2025'!$A$21:$A$35,MATCH(W36,'DS2025'!$A$21:$A$35,1)):
INDEX('DS2025'!$A$21:$A$35,MATCH(W36,'DS2025'!$A$21:$A$35,1)+1)),
IF($X$4=Database!$A$12,
_xlfn.FORECAST.LINEAR(
W36,
INDEX('DS2025'!$E$21:$E$35,MATCH(W36,'DS2025'!$D$21:$D$35,1)):
INDEX('DS2025'!$E$21:$E$35,MATCH(W36,'DS2025'!$D$21:$D$35,1)+1),
INDEX('DS2025'!$D$21:$D$35,MATCH(W36,'DS2025'!$D$21:$D$35,1)):
INDEX('DS2025'!$D$21:$D$35,MATCH(W36,'DS2025'!$D$21:$D$35,1)+1)),
IF($X$4=Database!$A$13,
_xlfn.FORECAST.LINEAR(
W36,
INDEX('DS2025'!$H$21:$H$35,MATCH(W36,'DS2025'!$G$21:$G$35,1)):
INDEX('DS2025'!$H$21:$H$35,MATCH(W36,'DS2025'!$G$21:$G$35,1)+1),
INDEX('DS2025'!$G$21:$G$35,MATCH(W36,'DS2025'!$G$21:$G$35,1)):
INDEX('DS2025'!$G$21:$G$35,MATCH(W36,'DS2025'!$G$21:$G$35,1)+1)),
IF($X$4=Database!$A$14,
_xlfn.FORECAST.LINEAR(
W36,
INDEX('DS2025'!$K$21:$K$35,MATCH(W36,'DS2025'!$J$21:$J$35,1)):
INDEX('DS2025'!$K$21:$K$35,MATCH(W36,'DS2025'!$J$21:$J$35,1)+1),
INDEX('DS2025'!$J$21:$J$35,MATCH(W36,'DS2025'!$J$21:$J$35,1)):
INDEX('DS2025'!$J$21:$J$35,MATCH(W36,'DS2025'!$J$21:$J$35,1)+1)),
IF($X$4=Database!$A$15,
_xlfn.FORECAST.LINEAR(
W36,
INDEX('DS2025'!$N$21:$N$35,MATCH(W36,'DS2025'!$M$21:$M$35,1)):
INDEX('DS2025'!$N$21:$N$35,MATCH(W36,'DS2025'!$M$21:$M$35,1)+1),
INDEX('DS2025'!$M$21:$M$35,MATCH(W36,'DS2025'!$M$21:$M$35,1)):
INDEX('DS2025'!$M$21:$M$35,MATCH(W36,'DS2025'!$M$21:$M$35,1)+1)),
IF($X$4=Database!$A$16,
_xlfn.FORECAST.LINEAR(
W36,
INDEX('DS2025'!$Q$21:$Q$35,MATCH(W36,'DS2025'!$P$21:$P$35,1)):
INDEX('DS2025'!$Q$21:$Q$35,MATCH(W36,'DS2025'!$P$21:$P$35,1)+1),
INDEX('DS2025'!$P$21:$P$35,MATCH(W36,'DS2025'!$P$21:$P$35,1)):
INDEX('DS2025'!$P$21:$P$35,MATCH(W36,'DS2025'!$P$21:$P$35,1)+1)),
IF($X$4=Database!$A$17,
_xlfn.FORECAST.LINEAR(
W36,
INDEX('DS2025'!$T$21:$T$35,MATCH(W36,'DS2025'!$S$21:$S$35,1)):
INDEX('DS2025'!$T$21:$T$35,MATCH(W36,'DS2025'!$S$21:$S$35,1)+1),
INDEX('DS2025'!$S$21:$S$35,MATCH(W36,'DS2025'!$S$21:$S$35,1)):
INDEX('DS2025'!$S$21:$S$35,MATCH(W36,'DS2025'!$S$21:$S$35,1)+1)),
IF($X$4=Database!$A$18,
_xlfn.FORECAST.LINEAR(
W36,
INDEX('DS2025'!$W$21:$W$35,MATCH(W36,'DS2025'!$V$21:$V$35,1)):
INDEX('DS2025'!$W$21:$W$35,MATCH(W36,'DS2025'!$V$21:$V$35,1)+1),
INDEX('DS2025'!$V$21:$V$35,MATCH(W36,'DS2025'!$V$21:$V$35,1)):
INDEX('DS2025'!$V$21:$V$35,MATCH(W36,'DS2025'!$V$21:$V$35,1)+1)),
IF($X$4=Database!$A$19,
_xlfn.FORECAST.LINEAR(
W36,
INDEX('DS2025'!$Z$21:$Z$35,MATCH(W36,'DS2025'!$Y$21:$Y$35,1)):
INDEX('DS2025'!$Z$21:$Z$35,MATCH(W36,'DS2025'!$Y$21:$Y$35,1)+1),
INDEX('DS2025'!$Y$21:$Y$35,MATCH(W36,'DS2025'!$Y$21:$Y$35,1)):
INDEX('DS2025'!$Y$21:$Y$35,MATCH(W36,'DS2025'!$Y$21:$Y$35,1)+1)),
IF($X$4=Database!$A$20,
_xlfn.FORECAST.LINEAR(
W36,
INDEX('DS2025'!$AC$21:$AC$35,MATCH(W36,'DS2025'!$AB$21:$AB$35,1)):
INDEX('DS2025'!$AC$21:$AC$35,MATCH(W36,'DS2025'!$AB$21:$AB$35,1)+1),
INDEX('DS2025'!$AB$21:$AB$35,MATCH(W36,'DS2025'!$AB$21:$AB$35,1)):
INDEX('DS2025'!$AB$21:$AB$35,MATCH(W36,'DS2025'!$AB$21:$AB$35,1)+1))
)))))))))))))))))))</f>
        <v>-0.36113305338932211</v>
      </c>
      <c r="Y36" s="370">
        <f t="shared" si="7"/>
        <v>117.77786694661067</v>
      </c>
      <c r="Z36" s="97">
        <f>'Data 110 C'!J37</f>
        <v>120.062</v>
      </c>
      <c r="AA36" s="98">
        <f>IF($AA$4=Database!$A$2,
_xlfn.FORECAST.LINEAR(Z36,
INDEX('DS2025'!$B$5:$B$15,MATCH(Z36,'DS2025'!$A$5:$A$15,1)):
INDEX('DS2025'!$B$5:$B$15,MATCH(Z36,'DS2025'!$A$5:$A$15,1)+1),
INDEX('DS2025'!$A$5:$A$15,MATCH(Z36,'DS2025'!$A$5:$A$15,1)):
INDEX('DS2025'!$A$5:$A$15,MATCH(Z36,'DS2025'!$A$5:$A$15,1)+1)),
IF($AA$4=Database!$A$3,
_xlfn.FORECAST.LINEAR(Z36,
INDEX('DS2025'!$E$5:$E$15,MATCH(Z36,'DS2025'!$D$5:$D$15,1)):
INDEX('DS2025'!$E$5:$E$15,MATCH(Z36,'DS2025'!$D$5:$D$15,1)+1),
INDEX('DS2025'!$D$5:$D$15,MATCH(Z36,'DS2025'!$D$5:$D$15,1)):
INDEX('DS2025'!$D$5:$D$15,MATCH(Z36,'DS2025'!$D$5:$D$15,1)+1)),
IF($AA$4=Database!$A$4,
_xlfn.FORECAST.LINEAR(Z36,
INDEX('DS2025'!$H$5:$H$15,MATCH(Z36,'DS2025'!$G$5:$G$15,1)):
INDEX('DS2025'!$H$5:$H$15,MATCH(Z36,'DS2025'!$G$5:$G$15,1)+1),
INDEX('DS2025'!$G$5:$G$15,MATCH(Z36,'DS2025'!$G$5:$G$15,1)):
INDEX('DS2025'!$G$5:$G$15,MATCH(Z36,'DS2025'!$G$5:$G$15,1)+1)),
IF($AA$4=Database!$A$5,
_xlfn.FORECAST.LINEAR(Z36,
INDEX('DS2025'!$K$5:$K$15,MATCH(Z36,'DS2025'!$J$5:$J$15,1)):
INDEX('DS2025'!$K$5:$K$15,MATCH(Z36,'DS2025'!$J$5:$J$15,1)+1),
INDEX('DS2025'!$J$5:$J$15,MATCH(Z36,'DS2025'!$J$5:$J$15,1)):
INDEX('DS2025'!$J$5:$J$15,MATCH(Z36,'DS2025'!$J$5:$J$15,1)+1)),
IF($AA$4=Database!$A$6,
_xlfn.FORECAST.LINEAR(Z36,
INDEX('DS2025'!$N$5:$N$15,MATCH(Z36,'DS2025'!$M$5:$M$15,1)):
INDEX('DS2025'!$N$5:$N$15,MATCH(Z36,'DS2025'!$M$5:$M$15,1)+1),
INDEX('DS2025'!$M$5:$M$15,MATCH(Z36,'DS2025'!$M$5:$M$15,1)):
INDEX('DS2025'!$M$5:$M$15,MATCH(Z36,'DS2025'!$M$5:$M$15,1)+1)),
IF($AA$4=Database!$A$7,
_xlfn.FORECAST.LINEAR(Z36,
INDEX('DS2025'!$Q$5:$Q$15,MATCH(Z36,'DS2025'!$P$5:$P$15,1)):
INDEX('DS2025'!$Q$5:$Q$15,MATCH(Z36,'DS2025'!$P$5:$P$15,1)+1),
INDEX('DS2025'!$P$5:$P$15,MATCH(Z36,'DS2025'!$P$5:$P$15,1)):
INDEX('DS2025'!$P$5:$P$15,MATCH(Z36,'DS2025'!$P$5:$P$15,1)+1)),
IF($AA$4=Database!$A$8,
_xlfn.FORECAST.LINEAR(Z36,
INDEX('DS2025'!$T$5:$T$15,MATCH(Z36,'DS2025'!$S$5:$S$15,1)):
INDEX('DS2025'!$T$5:$T$15,MATCH(Z36,'DS2025'!$S$5:$S$15,1)+1),
INDEX('DS2025'!$S$5:$S$15,MATCH(Z36,'DS2025'!$S$5:$S$15,1)):
INDEX('DS2025'!$S$5:$S$15,MATCH(Z36,'DS2025'!$S$5:$S$15,1)+1)),
IF($AA$4=Database!$A$9,
_xlfn.FORECAST.LINEAR(Z36,
INDEX('DS2025'!$W$5:$W$15,MATCH(Z36,'DS2025'!$V$5:$V$15,1)):
INDEX('DS2025'!$W$5:$W$15,MATCH(Z36,'DS2025'!$V$5:$V$15,1)+1),
INDEX('DS2025'!$V$5:$V$15,MATCH(Z36,'DS2025'!$V$5:$V$15,1)):
INDEX('DS2025'!$V$5:$V$15,MATCH(Z36,'DS2025'!$V$5:$V$15,1)+1)),
IF($AA$4=Database!$A$10,
_xlfn.FORECAST.LINEAR(Z36,
INDEX('DS2025'!$Z$5:$Z$15,MATCH(Z36,'DS2025'!$Y$5:$Y$15,1)):
INDEX('DS2025'!$Z$5:$Z$15,MATCH(Z36,'DS2025'!$Y$5:$Y$15,1)+1),
INDEX('DS2025'!$Y$5:$Y$15,MATCH(Z36,'DS2025'!$Y$5:$Y$15,1)):
INDEX('DS2025'!$Y$5:$Y$15,MATCH(Z36,'DS2025'!$Y$5:$Y$15,1)+1)),
IF($AA$4=Database!$A$11,
_xlfn.FORECAST.LINEAR(
Z36,
INDEX('DS2025'!$B$21:$B$35,MATCH(Z36,'DS2025'!$A$21:$A$35,1)):
INDEX('DS2025'!$B$21:$B$35,MATCH(Z36,'DS2025'!$A$21:$A$35,1)+1),
INDEX('DS2025'!$A$21:$A$35,MATCH(Z36,'DS2025'!$A$21:$A$35,1)):
INDEX('DS2025'!$A$21:$A$35,MATCH(Z36,'DS2025'!$A$21:$A$35,1)+1)),
IF($AA$4=Database!$A$12,
_xlfn.FORECAST.LINEAR(
Z36,
INDEX('DS2025'!$E$21:$E$35,MATCH(Z36,'DS2025'!$D$21:$D$35,1)):
INDEX('DS2025'!$E$21:$E$35,MATCH(Z36,'DS2025'!$D$21:$D$35,1)+1),
INDEX('DS2025'!$D$21:$D$35,MATCH(Z36,'DS2025'!$D$21:$D$35,1)):
INDEX('DS2025'!$D$21:$D$35,MATCH(Z36,'DS2025'!$D$21:$D$35,1)+1)),
IF($AA$4=Database!$A$13,
_xlfn.FORECAST.LINEAR(
Z36,
INDEX('DS2025'!$H$21:$H$35,MATCH(Z36,'DS2025'!$G$21:$G$35,1)):
INDEX('DS2025'!$H$21:$H$35,MATCH(Z36,'DS2025'!$G$21:$G$35,1)+1),
INDEX('DS2025'!$G$21:$G$35,MATCH(Z36,'DS2025'!$G$21:$G$35,1)):
INDEX('DS2025'!$G$21:$G$35,MATCH(Z36,'DS2025'!$G$21:$G$35,1)+1)),
IF($AA$4=Database!$A$14,
_xlfn.FORECAST.LINEAR(
Z36,
INDEX('DS2025'!$K$21:$K$35,MATCH(Z36,'DS2025'!$J$21:$J$35,1)):
INDEX('DS2025'!$K$21:$K$35,MATCH(Z36,'DS2025'!$J$21:$J$35,1)+1),
INDEX('DS2025'!$J$21:$J$35,MATCH(Z36,'DS2025'!$J$21:$J$35,1)):
INDEX('DS2025'!$J$21:$J$35,MATCH(Z36,'DS2025'!$J$21:$J$35,1)+1)),
IF($AA$4=Database!$A$15,
_xlfn.FORECAST.LINEAR(
Z36,
INDEX('DS2025'!$N$21:$N$35,MATCH(Z36,'DS2025'!$M$21:$M$35,1)):
INDEX('DS2025'!$N$21:$N$35,MATCH(Z36,'DS2025'!$M$21:$M$35,1)+1),
INDEX('DS2025'!$M$21:$M$35,MATCH(Z36,'DS2025'!$M$21:$M$35,1)):
INDEX('DS2025'!$M$21:$M$35,MATCH(Z36,'DS2025'!$M$21:$M$35,1)+1)),
IF($AA$4=Database!$A$16,
_xlfn.FORECAST.LINEAR(
Z36,
INDEX('DS2025'!$Q$21:$Q$35,MATCH(Z36,'DS2025'!$P$21:$P$35,1)):
INDEX('DS2025'!$Q$21:$Q$35,MATCH(Z36,'DS2025'!$P$21:$P$35,1)+1),
INDEX('DS2025'!$P$21:$P$35,MATCH(Z36,'DS2025'!$P$21:$P$35,1)):
INDEX('DS2025'!$P$21:$P$35,MATCH(Z36,'DS2025'!$P$21:$P$35,1)+1)),
IF($AA$4=Database!$A$17,
_xlfn.FORECAST.LINEAR(
Z36,
INDEX('DS2025'!$T$21:$T$35,MATCH(Z36,'DS2025'!$S$21:$S$35,1)):
INDEX('DS2025'!$T$21:$T$35,MATCH(Z36,'DS2025'!$S$21:$S$35,1)+1),
INDEX('DS2025'!$S$21:$S$35,MATCH(Z36,'DS2025'!$S$21:$S$35,1)):
INDEX('DS2025'!$S$21:$S$35,MATCH(Z36,'DS2025'!$S$21:$S$35,1)+1)),
IF($AA$4=Database!$A$18,
_xlfn.FORECAST.LINEAR(
Z36,
INDEX('DS2025'!$W$21:$W$35,MATCH(Z36,'DS2025'!$V$21:$V$35,1)):
INDEX('DS2025'!$W$21:$W$35,MATCH(Z36,'DS2025'!$V$21:$V$35,1)+1),
INDEX('DS2025'!$V$21:$V$35,MATCH(Z36,'DS2025'!$V$21:$V$35,1)):
INDEX('DS2025'!$V$21:$V$35,MATCH(Z36,'DS2025'!$V$21:$V$35,1)+1)),
IF($AA$4=Database!$A$19,
_xlfn.FORECAST.LINEAR(
Z36,
INDEX('DS2025'!$Z$21:$Z$35,MATCH(Z36,'DS2025'!$Y$21:$Y$35,1)):
INDEX('DS2025'!$Z$21:$Z$35,MATCH(Z36,'DS2025'!$Y$21:$Y$35,1)+1),
INDEX('DS2025'!$Y$21:$Y$35,MATCH(Z36,'DS2025'!$Y$21:$Y$35,1)):
INDEX('DS2025'!$Y$21:$Y$35,MATCH(Z36,'DS2025'!$Y$21:$Y$35,1)+1)),
IF($AA$4=Database!$A$20,
_xlfn.FORECAST.LINEAR(
Z36,
INDEX('DS2025'!$AC$21:$AC$35,MATCH(Z36,'DS2025'!$AB$21:$AB$35,1)):
INDEX('DS2025'!$AC$21:$AC$35,MATCH(Z36,'DS2025'!$AB$21:$AB$35,1)+1),
INDEX('DS2025'!$AB$21:$AB$35,MATCH(Z36,'DS2025'!$AB$21:$AB$35,1)):
INDEX('DS2025'!$AB$21:$AB$35,MATCH(Z36,'DS2025'!$AB$21:$AB$35,1)+1))
)))))))))))))))))))</f>
        <v>-0.36136376724655067</v>
      </c>
      <c r="AB36" s="97">
        <f t="shared" si="8"/>
        <v>119.70063623275345</v>
      </c>
      <c r="AC36" s="318">
        <f>'Data 110 C'!K37</f>
        <v>118.5</v>
      </c>
      <c r="AD36" s="42"/>
      <c r="AE36" s="42"/>
      <c r="AF36" s="42"/>
    </row>
    <row r="37" spans="1:61" ht="15" customHeight="1">
      <c r="A37" s="31"/>
      <c r="B37" s="47">
        <f>AVERAGE(B7:B36)</f>
        <v>119.74750000000003</v>
      </c>
      <c r="C37" s="98">
        <f>IF($C$4=Database!$A$2,
_xlfn.FORECAST.LINEAR(B37,
INDEX('DS2025'!$B$5:$B$15,MATCH(B37,'DS2025'!$A$5:$A$15,1)):
INDEX('DS2025'!$B$5:$B$15,MATCH(B37,'DS2025'!$A$5:$A$15,1)+1),
INDEX('DS2025'!$A$5:$A$15,MATCH(B37,'DS2025'!$A$5:$A$15,1)):
INDEX('DS2025'!$A$5:$A$15,MATCH(B37,'DS2025'!$A$5:$A$15,1)+1)),
IF($C$4=Database!$A$3,
_xlfn.FORECAST.LINEAR(B37,
INDEX('DS2025'!$E$5:$E$15,MATCH(B37,'DS2025'!$D$5:$D$15,1)):
INDEX('DS2025'!$E$5:$E$15,MATCH(B37,'DS2025'!$D$5:$D$15,1)+1),
INDEX('DS2025'!$D$5:$D$15,MATCH(B37,'DS2025'!$D$5:$D$15,1)):
INDEX('DS2025'!$D$5:$D$15,MATCH(B37,'DS2025'!$D$5:$D$15,1)+1)),
IF($C$4=Database!$A$4,
_xlfn.FORECAST.LINEAR(B37,
INDEX('DS2025'!$H$5:$H$15,MATCH(B37,'DS2025'!$G$5:$G$15,1)):
INDEX('DS2025'!$H$5:$H$15,MATCH(B37,'DS2025'!$G$5:$G$15,1)+1),
INDEX('DS2025'!$G$5:$G$15,MATCH(B37,'DS2025'!$G$5:$G$15,1)):
INDEX('DS2025'!$G$5:$G$15,MATCH(B37,'DS2025'!$G$5:$G$15,1)+1)),
IF($C$4=Database!$A$5,
_xlfn.FORECAST.LINEAR(B37,
INDEX('DS2025'!$K$5:$K$15,MATCH(B37,'DS2025'!$J$5:$J$15,1)):
INDEX('DS2025'!$K$5:$K$15,MATCH(B37,'DS2025'!$J$5:$J$15,1)+1),
INDEX('DS2025'!$J$5:$J$15,MATCH(B37,'DS2025'!$J$5:$J$15,1)):
INDEX('DS2025'!$J$5:$J$15,MATCH(B37,'DS2025'!$J$5:$J$15,1)+1)),
IF($C$4=Database!$A$6,
_xlfn.FORECAST.LINEAR(B37,
INDEX('DS2025'!$N$5:$N$15,MATCH(B37,'DS2025'!$M$5:$M$15,1)):
INDEX('DS2025'!$N$5:$N$15,MATCH(B37,'DS2025'!$M$5:$M$15,1)+1),
INDEX('DS2025'!$M$5:$M$15,MATCH(B37,'DS2025'!$M$5:$M$15,1)):
INDEX('DS2025'!$M$5:$M$15,MATCH(B37,'DS2025'!$M$5:$M$15,1)+1)),
IF($C$4=Database!$A$7,
_xlfn.FORECAST.LINEAR(B37,
INDEX('DS2025'!$Q$5:$Q$15,MATCH(B37,'DS2025'!$P$5:$P$15,1)):
INDEX('DS2025'!$Q$5:$Q$15,MATCH(B37,'DS2025'!$P$5:$P$15,1)+1),
INDEX('DS2025'!$P$5:$P$15,MATCH(B37,'DS2025'!$P$5:$P$15,1)):
INDEX('DS2025'!$P$5:$P$15,MATCH(B37,'DS2025'!$P$5:$P$15,1)+1)),
IF($C$4=Database!$A$8,
_xlfn.FORECAST.LINEAR(B37,
INDEX('DS2025'!$T$5:$T$15,MATCH(B37,'DS2025'!$S$5:$S$15,1)):
INDEX('DS2025'!$T$5:$T$15,MATCH(B37,'DS2025'!$S$5:$S$15,1)+1),
INDEX('DS2025'!$S$5:$S$15,MATCH(B37,'DS2025'!$S$5:$S$15,1)):
INDEX('DS2025'!$S$5:$S$15,MATCH(B37,'DS2025'!$S$5:$S$15,1)+1)),
IF($C$4=Database!$A$9,
_xlfn.FORECAST.LINEAR(B37,
INDEX('DS2025'!$W$5:$W$15,MATCH(B37,'DS2025'!$V$5:$V$15,1)):
INDEX('DS2025'!$W$5:$W$15,MATCH(B37,'DS2025'!$V$5:$V$15,1)+1),
INDEX('DS2025'!$V$5:$V$15,MATCH(B37,'DS2025'!$V$5:$V$15,1)):
INDEX('DS2025'!$V$5:$V$15,MATCH(B37,'DS2025'!$V$5:$V$15,1)+1)),
IF($C$4=Database!$A$10,
_xlfn.FORECAST.LINEAR(B37,
INDEX('DS2025'!$Z$5:$Z$15,MATCH(B37,'DS2025'!$Y$5:$Y$15,1)):
INDEX('DS2025'!$Z$5:$Z$15,MATCH(B37,'DS2025'!$Y$5:$Y$15,1)+1),
INDEX('DS2025'!$Y$5:$Y$15,MATCH(B37,'DS2025'!$Y$5:$Y$15,1)):
INDEX('DS2025'!$Y$5:$Y$15,MATCH(B37,'DS2025'!$Y$5:$Y$15,1)+1)),
IF($C$4=Database!$A$11,
_xlfn.FORECAST.LINEAR(
B37,
INDEX('DS2025'!$B$21:$B$35,MATCH(B37,'DS2025'!$A$21:$A$35,1)):
INDEX('DS2025'!$B$21:$B$35,MATCH(B37,'DS2025'!$A$21:$A$35,1)+1),
INDEX('DS2025'!$A$21:$A$35,MATCH(B37,'DS2025'!$A$21:$A$35,1)):
INDEX('DS2025'!$A$21:$A$35,MATCH(B37,'DS2025'!$A$21:$A$35,1)+1)),
IF($C$4=Database!$A$12,
_xlfn.FORECAST.LINEAR(
B37,
INDEX('DS2025'!$E$21:$E$35,MATCH(B37,'DS2025'!$D$21:$D$35,1)):
INDEX('DS2025'!$E$21:$E$35,MATCH(B37,'DS2025'!$D$21:$D$35,1)+1),
INDEX('DS2025'!$D$21:$D$35,MATCH(B37,'DS2025'!$D$21:$D$35,1)):
INDEX('DS2025'!$D$21:$D$35,MATCH(B37,'DS2025'!$D$21:$D$35,1)+1)),
IF($C$4=Database!$A$13,
_xlfn.FORECAST.LINEAR(
B37,
INDEX('DS2025'!$H$21:$H$35,MATCH(B37,'DS2025'!$G$21:$G$35,1)):
INDEX('DS2025'!$H$21:$H$35,MATCH(B37,'DS2025'!$G$21:$G$35,1)+1),
INDEX('DS2025'!$G$21:$G$35,MATCH(B37,'DS2025'!$G$21:$G$35,1)):
INDEX('DS2025'!$G$21:$G$35,MATCH(B37,'DS2025'!$G$21:$G$35,1)+1)),
IF($C$4=Database!$A$14,
_xlfn.FORECAST.LINEAR(
B37,
INDEX('DS2025'!$K$21:$K$35,MATCH(B37,'DS2025'!$J$21:$J$35,1)):
INDEX('DS2025'!$K$21:$K$35,MATCH(B37,'DS2025'!$J$21:$J$35,1)+1),
INDEX('DS2025'!$J$21:$J$35,MATCH(B37,'DS2025'!$J$21:$J$35,1)):
INDEX('DS2025'!$J$21:$J$35,MATCH(B37,'DS2025'!$J$21:$J$35,1)+1)),
IF($C$4=Database!$A$15,
_xlfn.FORECAST.LINEAR(
B37,
INDEX('DS2025'!$N$21:$N$35,MATCH(B37,'DS2025'!$M$21:$M$35,1)):
INDEX('DS2025'!$N$21:$N$35,MATCH(B37,'DS2025'!$M$21:$M$35,1)+1),
INDEX('DS2025'!$M$21:$M$35,MATCH(B37,'DS2025'!$M$21:$M$35,1)):
INDEX('DS2025'!$M$21:$M$35,MATCH(B37,'DS2025'!$M$21:$M$35,1)+1)),
IF($C$4=Database!$A$16,
_xlfn.FORECAST.LINEAR(
B37,
INDEX('DS2025'!$Q$21:$Q$35,MATCH(B37,'DS2025'!$P$21:$P$35,1)):
INDEX('DS2025'!$Q$21:$Q$35,MATCH(B37,'DS2025'!$P$21:$P$35,1)+1),
INDEX('DS2025'!$P$21:$P$35,MATCH(B37,'DS2025'!$P$21:$P$35,1)):
INDEX('DS2025'!$P$21:$P$35,MATCH(B37,'DS2025'!$P$21:$P$35,1)+1)),
IF($C$4=Database!$A$17,
_xlfn.FORECAST.LINEAR(
B37,
INDEX('DS2025'!$T$21:$T$35,MATCH(B37,'DS2025'!$S$21:$S$35,1)):
INDEX('DS2025'!$T$21:$T$35,MATCH(B37,'DS2025'!$S$21:$S$35,1)+1),
INDEX('DS2025'!$S$21:$S$35,MATCH(B37,'DS2025'!$S$21:$S$35,1)):
INDEX('DS2025'!$S$21:$S$35,MATCH(B37,'DS2025'!$S$21:$S$35,1)+1)),
IF($C$4=Database!$A$18,
_xlfn.FORECAST.LINEAR(
B37,
INDEX('DS2025'!$W$21:$W$35,MATCH(B37,'DS2025'!$V$21:$V$35,1)):
INDEX('DS2025'!$W$21:$W$35,MATCH(B37,'DS2025'!$V$21:$V$35,1)+1),
INDEX('DS2025'!$V$21:$V$35,MATCH(B37,'DS2025'!$V$21:$V$35,1)):
INDEX('DS2025'!$V$21:$V$35,MATCH(B37,'DS2025'!$V$21:$V$35,1)+1)),
IF($C$4=Database!$A$19,
_xlfn.FORECAST.LINEAR(
B37,
INDEX('DS2025'!$Z$21:$Z$35,MATCH(B37,'DS2025'!$Y$21:$Y$35,1)):
INDEX('DS2025'!$Z$21:$Z$35,MATCH(B37,'DS2025'!$Y$21:$Y$35,1)+1),
INDEX('DS2025'!$Y$21:$Y$35,MATCH(B37,'DS2025'!$Y$21:$Y$35,1)):
INDEX('DS2025'!$Y$21:$Y$35,MATCH(B37,'DS2025'!$Y$21:$Y$35,1)+1)),
IF($C$4=Database!$A$20,
_xlfn.FORECAST.LINEAR(
B37,
INDEX('DS2025'!$AC$21:$AC$35,MATCH(B37,'DS2025'!$AB$21:$AB$35,1)):
INDEX('DS2025'!$AC$21:$AC$35,MATCH(B37,'DS2025'!$AB$21:$AB$35,1)+1),
INDEX('DS2025'!$AB$21:$AB$35,MATCH(B37,'DS2025'!$AB$21:$AB$35,1)):
INDEX('DS2025'!$AB$21:$AB$35,MATCH(B37,'DS2025'!$AB$21:$AB$35,1)+1))
)))))))))))))))))))</f>
        <v>-0.36132603479304137</v>
      </c>
      <c r="D37" s="79">
        <f>B37+C37</f>
        <v>119.38617396520699</v>
      </c>
      <c r="E37" s="80">
        <f>AVERAGE(E7:E36)</f>
        <v>120.98683333333331</v>
      </c>
      <c r="F37" s="98">
        <f>IF($F$4=Database!$A$2,
_xlfn.FORECAST.LINEAR(E37,
INDEX('DS2025'!$B$5:$B$15,MATCH(E37,'DS2025'!$A$5:$A$15,1)):
INDEX('DS2025'!$B$5:$B$15,MATCH(E37,'DS2025'!$A$5:$A$15,1)+1),
INDEX('DS2025'!$A$5:$A$15,MATCH(E37,'DS2025'!$A$5:$A$15,1)):
INDEX('DS2025'!$A$5:$A$15,MATCH(E37,'DS2025'!$A$5:$A$15,1)+1)),
IF($F$4=Database!$A$3,
_xlfn.FORECAST.LINEAR(E37,
INDEX('DS2025'!$E$5:$E$15,MATCH(E37,'DS2025'!$D$5:$D$15,1)):
INDEX('DS2025'!$E$5:$E$15,MATCH(E37,'DS2025'!$D$5:$D$15,1)+1),
INDEX('DS2025'!$D$5:$D$15,MATCH(E37,'DS2025'!$D$5:$D$15,1)):
INDEX('DS2025'!$D$5:$D$15,MATCH(E37,'DS2025'!$D$5:$D$15,1)+1)),
IF($F$4=Database!$A$4,
_xlfn.FORECAST.LINEAR(E37,
INDEX('DS2025'!$H$5:$H$15,MATCH(E37,'DS2025'!$G$5:$G$15,1)):
INDEX('DS2025'!$H$5:$H$15,MATCH(E37,'DS2025'!$G$5:$G$15,1)+1),
INDEX('DS2025'!$G$5:$G$15,MATCH(E37,'DS2025'!$G$5:$G$15,1)):
INDEX('DS2025'!$G$5:$G$15,MATCH(E37,'DS2025'!$G$5:$G$15,1)+1)),
IF($F$4=Database!$A$5,
_xlfn.FORECAST.LINEAR(E37,
INDEX('DS2025'!$K$5:$K$15,MATCH(E37,'DS2025'!$J$5:$J$15,1)):
INDEX('DS2025'!$K$5:$K$15,MATCH(E37,'DS2025'!$J$5:$J$15,1)+1),
INDEX('DS2025'!$J$5:$J$15,MATCH(E37,'DS2025'!$J$5:$J$15,1)):
INDEX('DS2025'!$J$5:$J$15,MATCH(E37,'DS2025'!$J$5:$J$15,1)+1)),
IF($F$4=Database!$A$6,
_xlfn.FORECAST.LINEAR(E37,
INDEX('DS2025'!$N$5:$N$15,MATCH(E37,'DS2025'!$M$5:$M$15,1)):
INDEX('DS2025'!$N$5:$N$15,MATCH(E37,'DS2025'!$M$5:$M$15,1)+1),
INDEX('DS2025'!$M$5:$M$15,MATCH(E37,'DS2025'!$M$5:$M$15,1)):
INDEX('DS2025'!$M$5:$M$15,MATCH(E37,'DS2025'!$M$5:$M$15,1)+1)),
IF($F$4=Database!$A$7,
_xlfn.FORECAST.LINEAR(E37,
INDEX('DS2025'!$Q$5:$Q$15,MATCH(E37,'DS2025'!$P$5:$P$15,1)):
INDEX('DS2025'!$Q$5:$Q$15,MATCH(E37,'DS2025'!$P$5:$P$15,1)+1),
INDEX('DS2025'!$P$5:$P$15,MATCH(E37,'DS2025'!$P$5:$P$15,1)):
INDEX('DS2025'!$P$5:$P$15,MATCH(E37,'DS2025'!$P$5:$P$15,1)+1)),
IF($F$4=Database!$A$8,
_xlfn.FORECAST.LINEAR(E37,
INDEX('DS2025'!$T$5:$T$15,MATCH(E37,'DS2025'!$S$5:$S$15,1)):
INDEX('DS2025'!$T$5:$T$15,MATCH(E37,'DS2025'!$S$5:$S$15,1)+1),
INDEX('DS2025'!$S$5:$S$15,MATCH(E37,'DS2025'!$S$5:$S$15,1)):
INDEX('DS2025'!$S$5:$S$15,MATCH(E37,'DS2025'!$S$5:$S$15,1)+1)),
IF($F$4=Database!$A$9,
_xlfn.FORECAST.LINEAR(E37,
INDEX('DS2025'!$W$5:$W$15,MATCH(E37,'DS2025'!$V$5:$V$15,1)):
INDEX('DS2025'!$W$5:$W$15,MATCH(E37,'DS2025'!$V$5:$V$15,1)+1),
INDEX('DS2025'!$V$5:$V$15,MATCH(E37,'DS2025'!$V$5:$V$15,1)):
INDEX('DS2025'!$V$5:$V$15,MATCH(E37,'DS2025'!$V$5:$V$15,1)+1)),
IF($F$4=Database!$A$10,
_xlfn.FORECAST.LINEAR(E37,
INDEX('DS2025'!$Z$5:$Z$15,MATCH(E37,'DS2025'!$Y$5:$Y$15,1)):
INDEX('DS2025'!$Z$5:$Z$15,MATCH(E37,'DS2025'!$Y$5:$Y$15,1)+1),
INDEX('DS2025'!$Y$5:$Y$15,MATCH(E37,'DS2025'!$Y$5:$Y$15,1)):
INDEX('DS2025'!$Y$5:$Y$15,MATCH(E37,'DS2025'!$Y$5:$Y$15,1)+1)),
IF($F$4=Database!$A$11,
_xlfn.FORECAST.LINEAR(
E37,
INDEX('DS2025'!$B$21:$B$35,MATCH(E37,'DS2025'!$A$21:$A$35,1)):
INDEX('DS2025'!$B$21:$B$35,MATCH(E37,'DS2025'!$A$21:$A$35,1)+1),
INDEX('DS2025'!$A$21:$A$35,MATCH(E37,'DS2025'!$A$21:$A$35,1)):
INDEX('DS2025'!$A$21:$A$35,MATCH(E37,'DS2025'!$A$21:$A$35,1)+1)),
IF($F$4=Database!$A$12,
_xlfn.FORECAST.LINEAR(
E37,
INDEX('DS2025'!$E$21:$E$35,MATCH(E37,'DS2025'!$D$21:$D$35,1)):
INDEX('DS2025'!$E$21:$E$35,MATCH(E37,'DS2025'!$D$21:$D$35,1)+1),
INDEX('DS2025'!$D$21:$D$35,MATCH(E37,'DS2025'!$D$21:$D$35,1)):
INDEX('DS2025'!$D$21:$D$35,MATCH(E37,'DS2025'!$D$21:$D$35,1)+1)),
IF($F$4=Database!$A$13,
_xlfn.FORECAST.LINEAR(
E37,
INDEX('DS2025'!$H$21:$H$35,MATCH(E37,'DS2025'!$G$21:$G$35,1)):
INDEX('DS2025'!$H$21:$H$35,MATCH(E37,'DS2025'!$G$21:$G$35,1)+1),
INDEX('DS2025'!$G$21:$G$35,MATCH(E37,'DS2025'!$G$21:$G$35,1)):
INDEX('DS2025'!$G$21:$G$35,MATCH(E37,'DS2025'!$G$21:$G$35,1)+1)),
IF($F$4=Database!$A$14,
_xlfn.FORECAST.LINEAR(
E37,
INDEX('DS2025'!$K$21:$K$35,MATCH(E37,'DS2025'!$J$21:$J$35,1)):
INDEX('DS2025'!$K$21:$K$35,MATCH(E37,'DS2025'!$J$21:$J$35,1)+1),
INDEX('DS2025'!$J$21:$J$35,MATCH(E37,'DS2025'!$J$21:$J$35,1)):
INDEX('DS2025'!$J$21:$J$35,MATCH(E37,'DS2025'!$J$21:$J$35,1)+1)),
IF($F$4=Database!$A$15,
_xlfn.FORECAST.LINEAR(
E37,
INDEX('DS2025'!$N$21:$N$35,MATCH(E37,'DS2025'!$M$21:$M$35,1)):
INDEX('DS2025'!$N$21:$N$35,MATCH(E37,'DS2025'!$M$21:$M$35,1)+1),
INDEX('DS2025'!$M$21:$M$35,MATCH(E37,'DS2025'!$M$21:$M$35,1)):
INDEX('DS2025'!$M$21:$M$35,MATCH(E37,'DS2025'!$M$21:$M$35,1)+1)),
IF($F$4=Database!$A$16,
_xlfn.FORECAST.LINEAR(
E37,
INDEX('DS2025'!$Q$21:$Q$35,MATCH(E37,'DS2025'!$P$21:$P$35,1)):
INDEX('DS2025'!$Q$21:$Q$35,MATCH(E37,'DS2025'!$P$21:$P$35,1)+1),
INDEX('DS2025'!$P$21:$P$35,MATCH(E37,'DS2025'!$P$21:$P$35,1)):
INDEX('DS2025'!$P$21:$P$35,MATCH(E37,'DS2025'!$P$21:$P$35,1)+1)),
IF($F$4=Database!$A$17,
_xlfn.FORECAST.LINEAR(
E37,
INDEX('DS2025'!$T$21:$T$35,MATCH(E37,'DS2025'!$S$21:$S$35,1)):
INDEX('DS2025'!$T$21:$T$35,MATCH(E37,'DS2025'!$S$21:$S$35,1)+1),
INDEX('DS2025'!$S$21:$S$35,MATCH(E37,'DS2025'!$S$21:$S$35,1)):
INDEX('DS2025'!$S$21:$S$35,MATCH(E37,'DS2025'!$S$21:$S$35,1)+1)),
IF($F$4=Database!$A$18,
_xlfn.FORECAST.LINEAR(
E37,
INDEX('DS2025'!$W$21:$W$35,MATCH(E37,'DS2025'!$V$21:$V$35,1)):
INDEX('DS2025'!$W$21:$W$35,MATCH(E37,'DS2025'!$V$21:$V$35,1)+1),
INDEX('DS2025'!$V$21:$V$35,MATCH(E37,'DS2025'!$V$21:$V$35,1)):
INDEX('DS2025'!$V$21:$V$35,MATCH(E37,'DS2025'!$V$21:$V$35,1)+1)),
IF($F$4=Database!$A$19,
_xlfn.FORECAST.LINEAR(
E37,
INDEX('DS2025'!$Z$21:$Z$35,MATCH(E37,'DS2025'!$Y$21:$Y$35,1)):
INDEX('DS2025'!$Z$21:$Z$35,MATCH(E37,'DS2025'!$Y$21:$Y$35,1)+1),
INDEX('DS2025'!$Y$21:$Y$35,MATCH(E37,'DS2025'!$Y$21:$Y$35,1)):
INDEX('DS2025'!$Y$21:$Y$35,MATCH(E37,'DS2025'!$Y$21:$Y$35,1)+1)),
IF($F$4=Database!$A$20,
_xlfn.FORECAST.LINEAR(
E37,
INDEX('DS2025'!$AC$21:$AC$35,MATCH(E37,'DS2025'!$AB$21:$AB$35,1)):
INDEX('DS2025'!$AC$21:$AC$35,MATCH(E37,'DS2025'!$AB$21:$AB$35,1)+1),
INDEX('DS2025'!$AB$21:$AB$35,MATCH(E37,'DS2025'!$AB$21:$AB$35,1)):
INDEX('DS2025'!$AB$21:$AB$35,MATCH(E37,'DS2025'!$AB$21:$AB$35,1)+1))
)))))))))))))))))))</f>
        <v>-0.36147472505498895</v>
      </c>
      <c r="G37" s="79">
        <f>E37+F37</f>
        <v>120.62535860827832</v>
      </c>
      <c r="H37" s="80">
        <f>AVERAGE(H7:H36)</f>
        <v>119.41233333333334</v>
      </c>
      <c r="I37" s="98">
        <f>IF($I$4=Database!$A$2,
_xlfn.FORECAST.LINEAR(H37,
INDEX('DS2025'!$B$5:$B$15,MATCH(H37,'DS2025'!$A$5:$A$15,1)):
INDEX('DS2025'!$B$5:$B$15,MATCH(H37,'DS2025'!$A$5:$A$15,1)+1),
INDEX('DS2025'!$A$5:$A$15,MATCH(H37,'DS2025'!$A$5:$A$15,1)):
INDEX('DS2025'!$A$5:$A$15,MATCH(H37,'DS2025'!$A$5:$A$15,1)+1)),
IF($I$4=Database!$A$3,
_xlfn.FORECAST.LINEAR(H37,
INDEX('DS2025'!$E$5:$E$15,MATCH(H37,'DS2025'!$D$5:$D$15,1)):
INDEX('DS2025'!$E$5:$E$15,MATCH(H37,'DS2025'!$D$5:$D$15,1)+1),
INDEX('DS2025'!$D$5:$D$15,MATCH(H37,'DS2025'!$D$5:$D$15,1)):
INDEX('DS2025'!$D$5:$D$15,MATCH(H37,'DS2025'!$D$5:$D$15,1)+1)),
IF($I$4=Database!$A$4,
_xlfn.FORECAST.LINEAR(H37,
INDEX('DS2025'!$H$5:$H$15,MATCH(H37,'DS2025'!$G$5:$G$15,1)):
INDEX('DS2025'!$H$5:$H$15,MATCH(H37,'DS2025'!$G$5:$G$15,1)+1),
INDEX('DS2025'!$G$5:$G$15,MATCH(H37,'DS2025'!$G$5:$G$15,1)):
INDEX('DS2025'!$G$5:$G$15,MATCH(H37,'DS2025'!$G$5:$G$15,1)+1)),
IF($I$4=Database!$A$5,
_xlfn.FORECAST.LINEAR(H37,
INDEX('DS2025'!$K$5:$K$15,MATCH(H37,'DS2025'!$J$5:$J$15,1)):
INDEX('DS2025'!$K$5:$K$15,MATCH(H37,'DS2025'!$J$5:$J$15,1)+1),
INDEX('DS2025'!$J$5:$J$15,MATCH(H37,'DS2025'!$J$5:$J$15,1)):
INDEX('DS2025'!$J$5:$J$15,MATCH(H37,'DS2025'!$J$5:$J$15,1)+1)),
IF($I$4=Database!$A$6,
_xlfn.FORECAST.LINEAR(H37,
INDEX('DS2025'!$N$5:$N$15,MATCH(H37,'DS2025'!$M$5:$M$15,1)):
INDEX('DS2025'!$N$5:$N$15,MATCH(H37,'DS2025'!$M$5:$M$15,1)+1),
INDEX('DS2025'!$M$5:$M$15,MATCH(H37,'DS2025'!$M$5:$M$15,1)):
INDEX('DS2025'!$M$5:$M$15,MATCH(H37,'DS2025'!$M$5:$M$15,1)+1)),
IF($I$4=Database!$A$7,
_xlfn.FORECAST.LINEAR(H37,
INDEX('DS2025'!$Q$5:$Q$15,MATCH(H37,'DS2025'!$P$5:$P$15,1)):
INDEX('DS2025'!$Q$5:$Q$15,MATCH(H37,'DS2025'!$P$5:$P$15,1)+1),
INDEX('DS2025'!$P$5:$P$15,MATCH(H37,'DS2025'!$P$5:$P$15,1)):
INDEX('DS2025'!$P$5:$P$15,MATCH(H37,'DS2025'!$P$5:$P$15,1)+1)),
IF($I$4=Database!$A$8,
_xlfn.FORECAST.LINEAR(H37,
INDEX('DS2025'!$T$5:$T$15,MATCH(H37,'DS2025'!$S$5:$S$15,1)):
INDEX('DS2025'!$T$5:$T$15,MATCH(H37,'DS2025'!$S$5:$S$15,1)+1),
INDEX('DS2025'!$S$5:$S$15,MATCH(H37,'DS2025'!$S$5:$S$15,1)):
INDEX('DS2025'!$S$5:$S$15,MATCH(H37,'DS2025'!$S$5:$S$15,1)+1)),
IF($I$4=Database!$A$9,
_xlfn.FORECAST.LINEAR(H37,
INDEX('DS2025'!$W$5:$W$15,MATCH(H37,'DS2025'!$V$5:$V$15,1)):
INDEX('DS2025'!$W$5:$W$15,MATCH(H37,'DS2025'!$V$5:$V$15,1)+1),
INDEX('DS2025'!$V$5:$V$15,MATCH(H37,'DS2025'!$V$5:$V$15,1)):
INDEX('DS2025'!$V$5:$V$15,MATCH(H37,'DS2025'!$V$5:$V$15,1)+1)),
IF($I$4=Database!$A$10,
_xlfn.FORECAST.LINEAR(H37,
INDEX('DS2025'!$Z$5:$Z$15,MATCH(H37,'DS2025'!$Y$5:$Y$15,1)):
INDEX('DS2025'!$Z$5:$Z$15,MATCH(H37,'DS2025'!$Y$5:$Y$15,1)+1),
INDEX('DS2025'!$Y$5:$Y$15,MATCH(H37,'DS2025'!$Y$5:$Y$15,1)):
INDEX('DS2025'!$Y$5:$Y$15,MATCH(H37,'DS2025'!$Y$5:$Y$15,1)+1)),
IF($I$4=Database!$A$11,
_xlfn.FORECAST.LINEAR(
H37,
INDEX('DS2025'!$B$21:$B$35,MATCH(H37,'DS2025'!$A$21:$A$35,1)):
INDEX('DS2025'!$B$21:$B$35,MATCH(H37,'DS2025'!$A$21:$A$35,1)+1),
INDEX('DS2025'!$A$21:$A$35,MATCH(H37,'DS2025'!$A$21:$A$35,1)):
INDEX('DS2025'!$A$21:$A$35,MATCH(H37,'DS2025'!$A$21:$A$35,1)+1)),
IF($I$4=Database!$A$12,
_xlfn.FORECAST.LINEAR(
H37,
INDEX('DS2025'!$E$21:$E$35,MATCH(H37,'DS2025'!$D$21:$D$35,1)):
INDEX('DS2025'!$E$21:$E$35,MATCH(H37,'DS2025'!$D$21:$D$35,1)+1),
INDEX('DS2025'!$D$21:$D$35,MATCH(H37,'DS2025'!$D$21:$D$35,1)):
INDEX('DS2025'!$D$21:$D$35,MATCH(H37,'DS2025'!$D$21:$D$35,1)+1)),
IF($I$4=Database!$A$13,
_xlfn.FORECAST.LINEAR(
H37,
INDEX('DS2025'!$H$21:$H$35,MATCH(H37,'DS2025'!$G$21:$G$35,1)):
INDEX('DS2025'!$H$21:$H$35,MATCH(H37,'DS2025'!$G$21:$G$35,1)+1),
INDEX('DS2025'!$G$21:$G$35,MATCH(H37,'DS2025'!$G$21:$G$35,1)):
INDEX('DS2025'!$G$21:$G$35,MATCH(H37,'DS2025'!$G$21:$G$35,1)+1)),
IF($I$4=Database!$A$14,
_xlfn.FORECAST.LINEAR(
H37,
INDEX('DS2025'!$K$21:$K$35,MATCH(H37,'DS2025'!$J$21:$J$35,1)):
INDEX('DS2025'!$K$21:$K$35,MATCH(H37,'DS2025'!$J$21:$J$35,1)+1),
INDEX('DS2025'!$J$21:$J$35,MATCH(H37,'DS2025'!$J$21:$J$35,1)):
INDEX('DS2025'!$J$21:$J$35,MATCH(H37,'DS2025'!$J$21:$J$35,1)+1)),
IF($I$4=Database!$A$15,
_xlfn.FORECAST.LINEAR(
H37,
INDEX('DS2025'!$N$21:$N$35,MATCH(H37,'DS2025'!$M$21:$M$35,1)):
INDEX('DS2025'!$N$21:$N$35,MATCH(H37,'DS2025'!$M$21:$M$35,1)+1),
INDEX('DS2025'!$M$21:$M$35,MATCH(H37,'DS2025'!$M$21:$M$35,1)):
INDEX('DS2025'!$M$21:$M$35,MATCH(H37,'DS2025'!$M$21:$M$35,1)+1)),
IF($I$4=Database!$A$16,
_xlfn.FORECAST.LINEAR(
H37,
INDEX('DS2025'!$Q$21:$Q$35,MATCH(H37,'DS2025'!$P$21:$P$35,1)):
INDEX('DS2025'!$Q$21:$Q$35,MATCH(H37,'DS2025'!$P$21:$P$35,1)+1),
INDEX('DS2025'!$P$21:$P$35,MATCH(H37,'DS2025'!$P$21:$P$35,1)):
INDEX('DS2025'!$P$21:$P$35,MATCH(H37,'DS2025'!$P$21:$P$35,1)+1)),
IF($I$4=Database!$A$17,
_xlfn.FORECAST.LINEAR(
H37,
INDEX('DS2025'!$T$21:$T$35,MATCH(H37,'DS2025'!$S$21:$S$35,1)):
INDEX('DS2025'!$T$21:$T$35,MATCH(H37,'DS2025'!$S$21:$S$35,1)+1),
INDEX('DS2025'!$S$21:$S$35,MATCH(H37,'DS2025'!$S$21:$S$35,1)):
INDEX('DS2025'!$S$21:$S$35,MATCH(H37,'DS2025'!$S$21:$S$35,1)+1)),
IF($I$4=Database!$A$18,
_xlfn.FORECAST.LINEAR(
H37,
INDEX('DS2025'!$W$21:$W$35,MATCH(H37,'DS2025'!$V$21:$V$35,1)):
INDEX('DS2025'!$W$21:$W$35,MATCH(H37,'DS2025'!$V$21:$V$35,1)+1),
INDEX('DS2025'!$V$21:$V$35,MATCH(H37,'DS2025'!$V$21:$V$35,1)):
INDEX('DS2025'!$V$21:$V$35,MATCH(H37,'DS2025'!$V$21:$V$35,1)+1)),
IF($I$4=Database!$A$19,
_xlfn.FORECAST.LINEAR(
H37,
INDEX('DS2025'!$Z$21:$Z$35,MATCH(H37,'DS2025'!$Y$21:$Y$35,1)):
INDEX('DS2025'!$Z$21:$Z$35,MATCH(H37,'DS2025'!$Y$21:$Y$35,1)+1),
INDEX('DS2025'!$Y$21:$Y$35,MATCH(H37,'DS2025'!$Y$21:$Y$35,1)):
INDEX('DS2025'!$Y$21:$Y$35,MATCH(H37,'DS2025'!$Y$21:$Y$35,1)+1)),
IF($I$4=Database!$A$20,
_xlfn.FORECAST.LINEAR(
H37,
INDEX('DS2025'!$AC$21:$AC$35,MATCH(H37,'DS2025'!$AB$21:$AB$35,1)):
INDEX('DS2025'!$AC$21:$AC$35,MATCH(H37,'DS2025'!$AB$21:$AB$35,1)+1),
INDEX('DS2025'!$AB$21:$AB$35,MATCH(H37,'DS2025'!$AB$21:$AB$35,1)):
INDEX('DS2025'!$AB$21:$AB$35,MATCH(H37,'DS2025'!$AB$21:$AB$35,1)+1))
)))))))))))))))))))</f>
        <v>-0.26184835068405726</v>
      </c>
      <c r="J37" s="79">
        <f t="shared" si="2"/>
        <v>119.15048498264927</v>
      </c>
      <c r="K37" s="80">
        <f>AVERAGE(K7:K36)</f>
        <v>119.93043333333335</v>
      </c>
      <c r="L37" s="98">
        <f>IF($L$4=Database!$A$2,
_xlfn.FORECAST.LINEAR(K37,
INDEX('DS2025'!$B$5:$B$15,MATCH(K37,'DS2025'!$A$5:$A$15,1)):
INDEX('DS2025'!$B$5:$B$15,MATCH(K37,'DS2025'!$A$5:$A$15,1)+1),
INDEX('DS2025'!$A$5:$A$15,MATCH(K37,'DS2025'!$A$5:$A$15,1)):
INDEX('DS2025'!$A$5:$A$15,MATCH(K37,'DS2025'!$A$5:$A$15,1)+1)),
IF($L$4=Database!$A$3,
_xlfn.FORECAST.LINEAR(K37,
INDEX('DS2025'!$E$5:$E$15,MATCH(K37,'DS2025'!$D$5:$D$15,1)):
INDEX('DS2025'!$E$5:$E$15,MATCH(K37,'DS2025'!$D$5:$D$15,1)+1),
INDEX('DS2025'!$D$5:$D$15,MATCH(K37,'DS2025'!$D$5:$D$15,1)):
INDEX('DS2025'!$D$5:$D$15,MATCH(K37,'DS2025'!$D$5:$D$15,1)+1)),
IF($L$4=Database!$A$4,
_xlfn.FORECAST.LINEAR(K37,
INDEX('DS2025'!$H$5:$H$15,MATCH(K37,'DS2025'!$G$5:$G$15,1)):
INDEX('DS2025'!$H$5:$H$15,MATCH(K37,'DS2025'!$G$5:$G$15,1)+1),
INDEX('DS2025'!$G$5:$G$15,MATCH(K37,'DS2025'!$G$5:$G$15,1)):
INDEX('DS2025'!$G$5:$G$15,MATCH(K37,'DS2025'!$G$5:$G$15,1)+1)),
IF($L$4=Database!$A$5,
_xlfn.FORECAST.LINEAR(K37,
INDEX('DS2025'!$K$5:$K$15,MATCH(K37,'DS2025'!$J$5:$J$15,1)):
INDEX('DS2025'!$K$5:$K$15,MATCH(K37,'DS2025'!$J$5:$J$15,1)+1),
INDEX('DS2025'!$J$5:$J$15,MATCH(K37,'DS2025'!$J$5:$J$15,1)):
INDEX('DS2025'!$J$5:$J$15,MATCH(K37,'DS2025'!$J$5:$J$15,1)+1)),
IF($L$4=Database!$A$6,
_xlfn.FORECAST.LINEAR(K37,
INDEX('DS2025'!$N$5:$N$15,MATCH(K37,'DS2025'!$M$5:$M$15,1)):
INDEX('DS2025'!$N$5:$N$15,MATCH(K37,'DS2025'!$M$5:$M$15,1)+1),
INDEX('DS2025'!$M$5:$M$15,MATCH(K37,'DS2025'!$M$5:$M$15,1)):
INDEX('DS2025'!$M$5:$M$15,MATCH(K37,'DS2025'!$M$5:$M$15,1)+1)),
IF($L$4=Database!$A$7,
_xlfn.FORECAST.LINEAR(K37,
INDEX('DS2025'!$Q$5:$Q$15,MATCH(K37,'DS2025'!$P$5:$P$15,1)):
INDEX('DS2025'!$Q$5:$Q$15,MATCH(K37,'DS2025'!$P$5:$P$15,1)+1),
INDEX('DS2025'!$P$5:$P$15,MATCH(K37,'DS2025'!$P$5:$P$15,1)):
INDEX('DS2025'!$P$5:$P$15,MATCH(K37,'DS2025'!$P$5:$P$15,1)+1)),
IF($L$4=Database!$A$8,
_xlfn.FORECAST.LINEAR(K37,
INDEX('DS2025'!$T$5:$T$15,MATCH(K37,'DS2025'!$S$5:$S$15,1)):
INDEX('DS2025'!$T$5:$T$15,MATCH(K37,'DS2025'!$S$5:$S$15,1)+1),
INDEX('DS2025'!$S$5:$S$15,MATCH(K37,'DS2025'!$S$5:$S$15,1)):
INDEX('DS2025'!$S$5:$S$15,MATCH(K37,'DS2025'!$S$5:$S$15,1)+1)),
IF($L$4=Database!$A$9,
_xlfn.FORECAST.LINEAR(K37,
INDEX('DS2025'!$W$5:$W$15,MATCH(K37,'DS2025'!$V$5:$V$15,1)):
INDEX('DS2025'!$W$5:$W$15,MATCH(K37,'DS2025'!$V$5:$V$15,1)+1),
INDEX('DS2025'!$V$5:$V$15,MATCH(K37,'DS2025'!$V$5:$V$15,1)):
INDEX('DS2025'!$V$5:$V$15,MATCH(K37,'DS2025'!$V$5:$V$15,1)+1)),
IF($L$4=Database!$A$10,
_xlfn.FORECAST.LINEAR(K37,
INDEX('DS2025'!$Z$5:$Z$15,MATCH(K37,'DS2025'!$Y$5:$Y$15,1)):
INDEX('DS2025'!$Z$5:$Z$15,MATCH(K37,'DS2025'!$Y$5:$Y$15,1)+1),
INDEX('DS2025'!$Y$5:$Y$15,MATCH(K37,'DS2025'!$Y$5:$Y$15,1)):
INDEX('DS2025'!$Y$5:$Y$15,MATCH(K37,'DS2025'!$Y$5:$Y$15,1)+1)),
IF($L$4=Database!$A$11,
_xlfn.FORECAST.LINEAR(
K37,
INDEX('DS2025'!$B$21:$B$35,MATCH(K37,'DS2025'!$A$21:$A$35,1)):
INDEX('DS2025'!$B$21:$B$35,MATCH(K37,'DS2025'!$A$21:$A$35,1)+1),
INDEX('DS2025'!$A$21:$A$35,MATCH(K37,'DS2025'!$A$21:$A$35,1)):
INDEX('DS2025'!$A$21:$A$35,MATCH(K37,'DS2025'!$A$21:$A$35,1)+1)),
IF($L$4=Database!$A$12,
_xlfn.FORECAST.LINEAR(
K37,
INDEX('DS2025'!$E$21:$E$35,MATCH(K37,'DS2025'!$D$21:$D$35,1)):
INDEX('DS2025'!$E$21:$E$35,MATCH(K37,'DS2025'!$D$21:$D$35,1)+1),
INDEX('DS2025'!$D$21:$D$35,MATCH(K37,'DS2025'!$D$21:$D$35,1)):
INDEX('DS2025'!$D$21:$D$35,MATCH(K37,'DS2025'!$D$21:$D$35,1)+1)),
IF($L$4=Database!$A$13,
_xlfn.FORECAST.LINEAR(
K37,
INDEX('DS2025'!$H$21:$H$35,MATCH(K37,'DS2025'!$G$21:$G$35,1)):
INDEX('DS2025'!$H$21:$H$35,MATCH(K37,'DS2025'!$G$21:$G$35,1)+1),
INDEX('DS2025'!$G$21:$G$35,MATCH(K37,'DS2025'!$G$21:$G$35,1)):
INDEX('DS2025'!$G$21:$G$35,MATCH(K37,'DS2025'!$G$21:$G$35,1)+1)),
IF($L$4=Database!$A$14,
_xlfn.FORECAST.LINEAR(
K37,
INDEX('DS2025'!$K$21:$K$35,MATCH(K37,'DS2025'!$J$21:$J$35,1)):
INDEX('DS2025'!$K$21:$K$35,MATCH(K37,'DS2025'!$J$21:$J$35,1)+1),
INDEX('DS2025'!$J$21:$J$35,MATCH(K37,'DS2025'!$J$21:$J$35,1)):
INDEX('DS2025'!$J$21:$J$35,MATCH(K37,'DS2025'!$J$21:$J$35,1)+1)),
IF($L$4=Database!$A$15,
_xlfn.FORECAST.LINEAR(
K37,
INDEX('DS2025'!$N$21:$N$35,MATCH(K37,'DS2025'!$M$21:$M$35,1)):
INDEX('DS2025'!$N$21:$N$35,MATCH(K37,'DS2025'!$M$21:$M$35,1)+1),
INDEX('DS2025'!$M$21:$M$35,MATCH(K37,'DS2025'!$M$21:$M$35,1)):
INDEX('DS2025'!$M$21:$M$35,MATCH(K37,'DS2025'!$M$21:$M$35,1)+1)),
IF($L$4=Database!$A$16,
_xlfn.FORECAST.LINEAR(
K37,
INDEX('DS2025'!$Q$21:$Q$35,MATCH(K37,'DS2025'!$P$21:$P$35,1)):
INDEX('DS2025'!$Q$21:$Q$35,MATCH(K37,'DS2025'!$P$21:$P$35,1)+1),
INDEX('DS2025'!$P$21:$P$35,MATCH(K37,'DS2025'!$P$21:$P$35,1)):
INDEX('DS2025'!$P$21:$P$35,MATCH(K37,'DS2025'!$P$21:$P$35,1)+1)),
IF($L$4=Database!$A$17,
_xlfn.FORECAST.LINEAR(
K37,
INDEX('DS2025'!$T$21:$T$35,MATCH(K37,'DS2025'!$S$21:$S$35,1)):
INDEX('DS2025'!$T$21:$T$35,MATCH(K37,'DS2025'!$S$21:$S$35,1)+1),
INDEX('DS2025'!$S$21:$S$35,MATCH(K37,'DS2025'!$S$21:$S$35,1)):
INDEX('DS2025'!$S$21:$S$35,MATCH(K37,'DS2025'!$S$21:$S$35,1)+1)),
IF($L$4=Database!$A$18,
_xlfn.FORECAST.LINEAR(
K37,
INDEX('DS2025'!$W$21:$W$35,MATCH(K37,'DS2025'!$V$21:$V$35,1)):
INDEX('DS2025'!$W$21:$W$35,MATCH(K37,'DS2025'!$V$21:$V$35,1)+1),
INDEX('DS2025'!$V$21:$V$35,MATCH(K37,'DS2025'!$V$21:$V$35,1)):
INDEX('DS2025'!$V$21:$V$35,MATCH(K37,'DS2025'!$V$21:$V$35,1)+1)),
IF($L$4=Database!$A$19,
_xlfn.FORECAST.LINEAR(
K37,
INDEX('DS2025'!$Z$21:$Z$35,MATCH(K37,'DS2025'!$Y$21:$Y$35,1)):
INDEX('DS2025'!$Z$21:$Z$35,MATCH(K37,'DS2025'!$Y$21:$Y$35,1)+1),
INDEX('DS2025'!$Y$21:$Y$35,MATCH(K37,'DS2025'!$Y$21:$Y$35,1)):
INDEX('DS2025'!$Y$21:$Y$35,MATCH(K37,'DS2025'!$Y$21:$Y$35,1)+1)),
IF($L$4=Database!$A$20,
_xlfn.FORECAST.LINEAR(
K37,
INDEX('DS2025'!$AC$21:$AC$35,MATCH(K37,'DS2025'!$AB$21:$AB$35,1)):
INDEX('DS2025'!$AC$21:$AC$35,MATCH(K37,'DS2025'!$AB$21:$AB$35,1)+1),
INDEX('DS2025'!$AB$21:$AB$35,MATCH(K37,'DS2025'!$AB$21:$AB$35,1)):
INDEX('DS2025'!$AB$21:$AB$35,MATCH(K37,'DS2025'!$AB$21:$AB$35,1)+1))
)))))))))))))))))))</f>
        <v>-0.36134798240351929</v>
      </c>
      <c r="M37" s="79">
        <f t="shared" si="3"/>
        <v>119.56908535092984</v>
      </c>
      <c r="N37" s="372">
        <f>AVERAGE(N7:N36)</f>
        <v>117.63259999999998</v>
      </c>
      <c r="O37" s="98">
        <f>IF($O$4=Database!$A$2,
_xlfn.FORECAST.LINEAR(N37,
INDEX('DS2025'!$B$5:$B$15,MATCH(N37,'DS2025'!$A$5:$A$15,1)):
INDEX('DS2025'!$B$5:$B$15,MATCH(N37,'DS2025'!$A$5:$A$15,1)+1),
INDEX('DS2025'!$A$5:$A$15,MATCH(N37,'DS2025'!$A$5:$A$15,1)):
INDEX('DS2025'!$A$5:$A$15,MATCH(N37,'DS2025'!$A$5:$A$15,1)+1)),
IF($O$4=Database!$A$3,
_xlfn.FORECAST.LINEAR(N37,
INDEX('DS2025'!$E$5:$E$15,MATCH(N37,'DS2025'!$D$5:$D$15,1)):
INDEX('DS2025'!$E$5:$E$15,MATCH(N37,'DS2025'!$D$5:$D$15,1)+1),
INDEX('DS2025'!$D$5:$D$15,MATCH(N37,'DS2025'!$D$5:$D$15,1)):
INDEX('DS2025'!$D$5:$D$15,MATCH(N37,'DS2025'!$D$5:$D$15,1)+1)),
IF($O$4=Database!$A$4,
_xlfn.FORECAST.LINEAR(N37,
INDEX('DS2025'!$H$5:$H$15,MATCH(N37,'DS2025'!$G$5:$G$15,1)):
INDEX('DS2025'!$H$5:$H$15,MATCH(N37,'DS2025'!$G$5:$G$15,1)+1),
INDEX('DS2025'!$G$5:$G$15,MATCH(N37,'DS2025'!$G$5:$G$15,1)):
INDEX('DS2025'!$G$5:$G$15,MATCH(N37,'DS2025'!$G$5:$G$15,1)+1)),
IF($O$4=Database!$A$5,
_xlfn.FORECAST.LINEAR(N37,
INDEX('DS2025'!$K$5:$K$15,MATCH(N37,'DS2025'!$J$5:$J$15,1)):
INDEX('DS2025'!$K$5:$K$15,MATCH(N37,'DS2025'!$J$5:$J$15,1)+1),
INDEX('DS2025'!$J$5:$J$15,MATCH(N37,'DS2025'!$J$5:$J$15,1)):
INDEX('DS2025'!$J$5:$J$15,MATCH(N37,'DS2025'!$J$5:$J$15,1)+1)),
IF($O$4=Database!$A$6,
_xlfn.FORECAST.LINEAR(N37,
INDEX('DS2025'!$N$5:$N$15,MATCH(N37,'DS2025'!$M$5:$M$15,1)):
INDEX('DS2025'!$N$5:$N$15,MATCH(N37,'DS2025'!$M$5:$M$15,1)+1),
INDEX('DS2025'!$M$5:$M$15,MATCH(N37,'DS2025'!$M$5:$M$15,1)):
INDEX('DS2025'!$M$5:$M$15,MATCH(N37,'DS2025'!$M$5:$M$15,1)+1)),
IF($O$4=Database!$A$7,
_xlfn.FORECAST.LINEAR(N37,
INDEX('DS2025'!$Q$5:$Q$15,MATCH(N37,'DS2025'!$P$5:$P$15,1)):
INDEX('DS2025'!$Q$5:$Q$15,MATCH(N37,'DS2025'!$P$5:$P$15,1)+1),
INDEX('DS2025'!$P$5:$P$15,MATCH(N37,'DS2025'!$P$5:$P$15,1)):
INDEX('DS2025'!$P$5:$P$15,MATCH(N37,'DS2025'!$P$5:$P$15,1)+1)),
IF($O$4=Database!$A$8,
_xlfn.FORECAST.LINEAR(N37,
INDEX('DS2025'!$T$5:$T$15,MATCH(N37,'DS2025'!$S$5:$S$15,1)):
INDEX('DS2025'!$T$5:$T$15,MATCH(N37,'DS2025'!$S$5:$S$15,1)+1),
INDEX('DS2025'!$S$5:$S$15,MATCH(N37,'DS2025'!$S$5:$S$15,1)):
INDEX('DS2025'!$S$5:$S$15,MATCH(N37,'DS2025'!$S$5:$S$15,1)+1)),
IF($O$4=Database!$A$9,
_xlfn.FORECAST.LINEAR(N37,
INDEX('DS2025'!$W$5:$W$15,MATCH(N37,'DS2025'!$V$5:$V$15,1)):
INDEX('DS2025'!$W$5:$W$15,MATCH(N37,'DS2025'!$V$5:$V$15,1)+1),
INDEX('DS2025'!$V$5:$V$15,MATCH(N37,'DS2025'!$V$5:$V$15,1)):
INDEX('DS2025'!$V$5:$V$15,MATCH(N37,'DS2025'!$V$5:$V$15,1)+1)),
IF($O$4=Database!$A$10,
_xlfn.FORECAST.LINEAR(N37,
INDEX('DS2025'!$Z$5:$Z$15,MATCH(N37,'DS2025'!$Y$5:$Y$15,1)):
INDEX('DS2025'!$Z$5:$Z$15,MATCH(N37,'DS2025'!$Y$5:$Y$15,1)+1),
INDEX('DS2025'!$Y$5:$Y$15,MATCH(N37,'DS2025'!$Y$5:$Y$15,1)):
INDEX('DS2025'!$Y$5:$Y$15,MATCH(N37,'DS2025'!$Y$5:$Y$15,1)+1)),
IF($O$4=Database!$A$11,
_xlfn.FORECAST.LINEAR(
N37,
INDEX('DS2025'!$B$21:$B$35,MATCH(N37,'DS2025'!$A$21:$A$35,1)):
INDEX('DS2025'!$B$21:$B$35,MATCH(N37,'DS2025'!$A$21:$A$35,1)+1),
INDEX('DS2025'!$A$21:$A$35,MATCH(N37,'DS2025'!$A$21:$A$35,1)):
INDEX('DS2025'!$A$21:$A$35,MATCH(N37,'DS2025'!$A$21:$A$35,1)+1)),
IF($O$4=Database!$A$12,
_xlfn.FORECAST.LINEAR(
N37,
INDEX('DS2025'!$E$21:$E$35,MATCH(N37,'DS2025'!$D$21:$D$35,1)):
INDEX('DS2025'!$E$21:$E$35,MATCH(N37,'DS2025'!$D$21:$D$35,1)+1),
INDEX('DS2025'!$D$21:$D$35,MATCH(N37,'DS2025'!$D$21:$D$35,1)):
INDEX('DS2025'!$D$21:$D$35,MATCH(N37,'DS2025'!$D$21:$D$35,1)+1)),
IF($O$4=Database!$A$13,
_xlfn.FORECAST.LINEAR(
N37,
INDEX('DS2025'!$H$21:$H$35,MATCH(N37,'DS2025'!$G$21:$G$35,1)):
INDEX('DS2025'!$H$21:$H$35,MATCH(N37,'DS2025'!$G$21:$G$35,1)+1),
INDEX('DS2025'!$G$21:$G$35,MATCH(N37,'DS2025'!$G$21:$G$35,1)):
INDEX('DS2025'!$G$21:$G$35,MATCH(N37,'DS2025'!$G$21:$G$35,1)+1)),
IF($O$4=Database!$A$14,
_xlfn.FORECAST.LINEAR(
N37,
INDEX('DS2025'!$K$21:$K$35,MATCH(N37,'DS2025'!$J$21:$J$35,1)):
INDEX('DS2025'!$K$21:$K$35,MATCH(N37,'DS2025'!$J$21:$J$35,1)+1),
INDEX('DS2025'!$J$21:$J$35,MATCH(N37,'DS2025'!$J$21:$J$35,1)):
INDEX('DS2025'!$J$21:$J$35,MATCH(N37,'DS2025'!$J$21:$J$35,1)+1)),
IF($O$4=Database!$A$15,
_xlfn.FORECAST.LINEAR(
N37,
INDEX('DS2025'!$N$21:$N$35,MATCH(N37,'DS2025'!$M$21:$M$35,1)):
INDEX('DS2025'!$N$21:$N$35,MATCH(N37,'DS2025'!$M$21:$M$35,1)+1),
INDEX('DS2025'!$M$21:$M$35,MATCH(N37,'DS2025'!$M$21:$M$35,1)):
INDEX('DS2025'!$M$21:$M$35,MATCH(N37,'DS2025'!$M$21:$M$35,1)+1)),
IF($O$4=Database!$A$16,
_xlfn.FORECAST.LINEAR(
N37,
INDEX('DS2025'!$Q$21:$Q$35,MATCH(N37,'DS2025'!$P$21:$P$35,1)):
INDEX('DS2025'!$Q$21:$Q$35,MATCH(N37,'DS2025'!$P$21:$P$35,1)+1),
INDEX('DS2025'!$P$21:$P$35,MATCH(N37,'DS2025'!$P$21:$P$35,1)):
INDEX('DS2025'!$P$21:$P$35,MATCH(N37,'DS2025'!$P$21:$P$35,1)+1)),
IF($O$4=Database!$A$17,
_xlfn.FORECAST.LINEAR(
N37,
INDEX('DS2025'!$T$21:$T$35,MATCH(N37,'DS2025'!$S$21:$S$35,1)):
INDEX('DS2025'!$T$21:$T$35,MATCH(N37,'DS2025'!$S$21:$S$35,1)+1),
INDEX('DS2025'!$S$21:$S$35,MATCH(N37,'DS2025'!$S$21:$S$35,1)):
INDEX('DS2025'!$S$21:$S$35,MATCH(N37,'DS2025'!$S$21:$S$35,1)+1)),
IF($O$4=Database!$A$18,
_xlfn.FORECAST.LINEAR(
N37,
INDEX('DS2025'!$W$21:$W$35,MATCH(N37,'DS2025'!$V$21:$V$35,1)):
INDEX('DS2025'!$W$21:$W$35,MATCH(N37,'DS2025'!$V$21:$V$35,1)+1),
INDEX('DS2025'!$V$21:$V$35,MATCH(N37,'DS2025'!$V$21:$V$35,1)):
INDEX('DS2025'!$V$21:$V$35,MATCH(N37,'DS2025'!$V$21:$V$35,1)+1)),
IF($O$4=Database!$A$19,
_xlfn.FORECAST.LINEAR(
N37,
INDEX('DS2025'!$Z$21:$Z$35,MATCH(N37,'DS2025'!$Y$21:$Y$35,1)):
INDEX('DS2025'!$Z$21:$Z$35,MATCH(N37,'DS2025'!$Y$21:$Y$35,1)+1),
INDEX('DS2025'!$Y$21:$Y$35,MATCH(N37,'DS2025'!$Y$21:$Y$35,1)):
INDEX('DS2025'!$Y$21:$Y$35,MATCH(N37,'DS2025'!$Y$21:$Y$35,1)+1)),
IF($O$4=Database!$A$20,
_xlfn.FORECAST.LINEAR(
N37,
INDEX('DS2025'!$AC$21:$AC$35,MATCH(N37,'DS2025'!$AB$21:$AB$35,1)):
INDEX('DS2025'!$AC$21:$AC$35,MATCH(N37,'DS2025'!$AB$21:$AB$35,1)+1),
INDEX('DS2025'!$AB$21:$AB$35,MATCH(N37,'DS2025'!$AB$21:$AB$35,1)):
INDEX('DS2025'!$AB$21:$AB$35,MATCH(N37,'DS2025'!$AB$21:$AB$35,1)+1))
)))))))))))))))))))</f>
        <v>-0.36107229754049186</v>
      </c>
      <c r="P37" s="373">
        <f t="shared" si="4"/>
        <v>117.27152770245949</v>
      </c>
      <c r="Q37" s="372">
        <f>AVERAGE(Q7:Q36)</f>
        <v>119.29293333333335</v>
      </c>
      <c r="R37" s="98">
        <f>IF($R$4=Database!$A$2,
_xlfn.FORECAST.LINEAR(Q37,
INDEX('DS2025'!$B$5:$B$15,MATCH(Q37,'DS2025'!$A$5:$A$15,1)):
INDEX('DS2025'!$B$5:$B$15,MATCH(Q37,'DS2025'!$A$5:$A$15,1)+1),
INDEX('DS2025'!$A$5:$A$15,MATCH(Q37,'DS2025'!$A$5:$A$15,1)):
INDEX('DS2025'!$A$5:$A$15,MATCH(Q37,'DS2025'!$A$5:$A$15,1)+1)),
IF($R$4=Database!$A$3,
_xlfn.FORECAST.LINEAR(Q37,
INDEX('DS2025'!$E$5:$E$15,MATCH(Q37,'DS2025'!$D$5:$D$15,1)):
INDEX('DS2025'!$E$5:$E$15,MATCH(Q37,'DS2025'!$D$5:$D$15,1)+1),
INDEX('DS2025'!$D$5:$D$15,MATCH(Q37,'DS2025'!$D$5:$D$15,1)):
INDEX('DS2025'!$D$5:$D$15,MATCH(Q37,'DS2025'!$D$5:$D$15,1)+1)),
IF($R$4=Database!$A$4,
_xlfn.FORECAST.LINEAR(Q37,
INDEX('DS2025'!$H$5:$H$15,MATCH(Q37,'DS2025'!$G$5:$G$15,1)):
INDEX('DS2025'!$H$5:$H$15,MATCH(Q37,'DS2025'!$G$5:$G$15,1)+1),
INDEX('DS2025'!$G$5:$G$15,MATCH(Q37,'DS2025'!$G$5:$G$15,1)):
INDEX('DS2025'!$G$5:$G$15,MATCH(Q37,'DS2025'!$G$5:$G$15,1)+1)),
IF($R$4=Database!$A$5,
_xlfn.FORECAST.LINEAR(Q37,
INDEX('DS2025'!$K$5:$K$15,MATCH(Q37,'DS2025'!$J$5:$J$15,1)):
INDEX('DS2025'!$K$5:$K$15,MATCH(Q37,'DS2025'!$J$5:$J$15,1)+1),
INDEX('DS2025'!$J$5:$J$15,MATCH(Q37,'DS2025'!$J$5:$J$15,1)):
INDEX('DS2025'!$J$5:$J$15,MATCH(Q37,'DS2025'!$J$5:$J$15,1)+1)),
IF($R$4=Database!$A$6,
_xlfn.FORECAST.LINEAR(Q37,
INDEX('DS2025'!$N$5:$N$15,MATCH(Q37,'DS2025'!$M$5:$M$15,1)):
INDEX('DS2025'!$N$5:$N$15,MATCH(Q37,'DS2025'!$M$5:$M$15,1)+1),
INDEX('DS2025'!$M$5:$M$15,MATCH(Q37,'DS2025'!$M$5:$M$15,1)):
INDEX('DS2025'!$M$5:$M$15,MATCH(Q37,'DS2025'!$M$5:$M$15,1)+1)),
IF($R$4=Database!$A$7,
_xlfn.FORECAST.LINEAR(Q37,
INDEX('DS2025'!$Q$5:$Q$15,MATCH(Q37,'DS2025'!$P$5:$P$15,1)):
INDEX('DS2025'!$Q$5:$Q$15,MATCH(Q37,'DS2025'!$P$5:$P$15,1)+1),
INDEX('DS2025'!$P$5:$P$15,MATCH(Q37,'DS2025'!$P$5:$P$15,1)):
INDEX('DS2025'!$P$5:$P$15,MATCH(Q37,'DS2025'!$P$5:$P$15,1)+1)),
IF($R$4=Database!$A$8,
_xlfn.FORECAST.LINEAR(Q37,
INDEX('DS2025'!$T$5:$T$15,MATCH(Q37,'DS2025'!$S$5:$S$15,1)):
INDEX('DS2025'!$T$5:$T$15,MATCH(Q37,'DS2025'!$S$5:$S$15,1)+1),
INDEX('DS2025'!$S$5:$S$15,MATCH(Q37,'DS2025'!$S$5:$S$15,1)):
INDEX('DS2025'!$S$5:$S$15,MATCH(Q37,'DS2025'!$S$5:$S$15,1)+1)),
IF($R$4=Database!$A$9,
_xlfn.FORECAST.LINEAR(Q37,
INDEX('DS2025'!$W$5:$W$15,MATCH(Q37,'DS2025'!$V$5:$V$15,1)):
INDEX('DS2025'!$W$5:$W$15,MATCH(Q37,'DS2025'!$V$5:$V$15,1)+1),
INDEX('DS2025'!$V$5:$V$15,MATCH(Q37,'DS2025'!$V$5:$V$15,1)):
INDEX('DS2025'!$V$5:$V$15,MATCH(Q37,'DS2025'!$V$5:$V$15,1)+1)),
IF($R$4=Database!$A$10,
_xlfn.FORECAST.LINEAR(Q37,
INDEX('DS2025'!$Z$5:$Z$15,MATCH(Q37,'DS2025'!$Y$5:$Y$15,1)):
INDEX('DS2025'!$Z$5:$Z$15,MATCH(Q37,'DS2025'!$Y$5:$Y$15,1)+1),
INDEX('DS2025'!$Y$5:$Y$15,MATCH(Q37,'DS2025'!$Y$5:$Y$15,1)):
INDEX('DS2025'!$Y$5:$Y$15,MATCH(Q37,'DS2025'!$Y$5:$Y$15,1)+1)),
IF($R$4=Database!$A$11,
_xlfn.FORECAST.LINEAR(
Q37,
INDEX('DS2025'!$B$21:$B$35,MATCH(Q37,'DS2025'!$A$21:$A$35,1)):
INDEX('DS2025'!$B$21:$B$35,MATCH(Q37,'DS2025'!$A$21:$A$35,1)+1),
INDEX('DS2025'!$A$21:$A$35,MATCH(Q37,'DS2025'!$A$21:$A$35,1)):
INDEX('DS2025'!$A$21:$A$35,MATCH(Q37,'DS2025'!$A$21:$A$35,1)+1)),
IF($R$4=Database!$A$12,
_xlfn.FORECAST.LINEAR(
Q37,
INDEX('DS2025'!$E$21:$E$35,MATCH(Q37,'DS2025'!$D$21:$D$35,1)):
INDEX('DS2025'!$E$21:$E$35,MATCH(Q37,'DS2025'!$D$21:$D$35,1)+1),
INDEX('DS2025'!$D$21:$D$35,MATCH(Q37,'DS2025'!$D$21:$D$35,1)):
INDEX('DS2025'!$D$21:$D$35,MATCH(Q37,'DS2025'!$D$21:$D$35,1)+1)),
IF($R$4=Database!$A$13,
_xlfn.FORECAST.LINEAR(
Q37,
INDEX('DS2025'!$H$21:$H$35,MATCH(Q37,'DS2025'!$G$21:$G$35,1)):
INDEX('DS2025'!$H$21:$H$35,MATCH(Q37,'DS2025'!$G$21:$G$35,1)+1),
INDEX('DS2025'!$G$21:$G$35,MATCH(Q37,'DS2025'!$G$21:$G$35,1)):
INDEX('DS2025'!$G$21:$G$35,MATCH(Q37,'DS2025'!$G$21:$G$35,1)+1)),
IF($R$4=Database!$A$14,
_xlfn.FORECAST.LINEAR(
Q37,
INDEX('DS2025'!$K$21:$K$35,MATCH(Q37,'DS2025'!$J$21:$J$35,1)):
INDEX('DS2025'!$K$21:$K$35,MATCH(Q37,'DS2025'!$J$21:$J$35,1)+1),
INDEX('DS2025'!$J$21:$J$35,MATCH(Q37,'DS2025'!$J$21:$J$35,1)):
INDEX('DS2025'!$J$21:$J$35,MATCH(Q37,'DS2025'!$J$21:$J$35,1)+1)),
IF($R$4=Database!$A$15,
_xlfn.FORECAST.LINEAR(
Q37,
INDEX('DS2025'!$N$21:$N$35,MATCH(Q37,'DS2025'!$M$21:$M$35,1)):
INDEX('DS2025'!$N$21:$N$35,MATCH(Q37,'DS2025'!$M$21:$M$35,1)+1),
INDEX('DS2025'!$M$21:$M$35,MATCH(Q37,'DS2025'!$M$21:$M$35,1)):
INDEX('DS2025'!$M$21:$M$35,MATCH(Q37,'DS2025'!$M$21:$M$35,1)+1)),
IF($R$4=Database!$A$16,
_xlfn.FORECAST.LINEAR(
Q37,
INDEX('DS2025'!$Q$21:$Q$35,MATCH(Q37,'DS2025'!$P$21:$P$35,1)):
INDEX('DS2025'!$Q$21:$Q$35,MATCH(Q37,'DS2025'!$P$21:$P$35,1)+1),
INDEX('DS2025'!$P$21:$P$35,MATCH(Q37,'DS2025'!$P$21:$P$35,1)):
INDEX('DS2025'!$P$21:$P$35,MATCH(Q37,'DS2025'!$P$21:$P$35,1)+1)),
IF($R$4=Database!$A$17,
_xlfn.FORECAST.LINEAR(
Q37,
INDEX('DS2025'!$T$21:$T$35,MATCH(Q37,'DS2025'!$S$21:$S$35,1)):
INDEX('DS2025'!$T$21:$T$35,MATCH(Q37,'DS2025'!$S$21:$S$35,1)+1),
INDEX('DS2025'!$S$21:$S$35,MATCH(Q37,'DS2025'!$S$21:$S$35,1)):
INDEX('DS2025'!$S$21:$S$35,MATCH(Q37,'DS2025'!$S$21:$S$35,1)+1)),
IF($R$4=Database!$A$18,
_xlfn.FORECAST.LINEAR(
Q37,
INDEX('DS2025'!$W$21:$W$35,MATCH(Q37,'DS2025'!$V$21:$V$35,1)):
INDEX('DS2025'!$W$21:$W$35,MATCH(Q37,'DS2025'!$V$21:$V$35,1)+1),
INDEX('DS2025'!$V$21:$V$35,MATCH(Q37,'DS2025'!$V$21:$V$35,1)):
INDEX('DS2025'!$V$21:$V$35,MATCH(Q37,'DS2025'!$V$21:$V$35,1)+1)),
IF($R$4=Database!$A$19,
_xlfn.FORECAST.LINEAR(
Q37,
INDEX('DS2025'!$Z$21:$Z$35,MATCH(Q37,'DS2025'!$Y$21:$Y$35,1)):
INDEX('DS2025'!$Z$21:$Z$35,MATCH(Q37,'DS2025'!$Y$21:$Y$35,1)+1),
INDEX('DS2025'!$Y$21:$Y$35,MATCH(Q37,'DS2025'!$Y$21:$Y$35,1)):
INDEX('DS2025'!$Y$21:$Y$35,MATCH(Q37,'DS2025'!$Y$21:$Y$35,1)+1)),
IF($R$4=Database!$A$20,
_xlfn.FORECAST.LINEAR(
Q37,
INDEX('DS2025'!$AC$21:$AC$35,MATCH(Q37,'DS2025'!$AB$21:$AB$35,1)):
INDEX('DS2025'!$AC$21:$AC$35,MATCH(Q37,'DS2025'!$AB$21:$AB$35,1)+1),
INDEX('DS2025'!$AB$21:$AB$35,MATCH(Q37,'DS2025'!$AB$21:$AB$35,1)):
INDEX('DS2025'!$AB$21:$AB$35,MATCH(Q37,'DS2025'!$AB$21:$AB$35,1)+1))
)))))))))))))))))))</f>
        <v>-0.36127149770045985</v>
      </c>
      <c r="S37" s="373">
        <f t="shared" si="5"/>
        <v>118.93166183563289</v>
      </c>
      <c r="T37" s="372">
        <f>AVERAGE(T7:T36)</f>
        <v>116.92736666666669</v>
      </c>
      <c r="U37" s="98">
        <f>IF($U$4=Database!$A$2,
_xlfn.FORECAST.LINEAR(T37,
INDEX('DS2025'!$B$5:$B$15,MATCH(T37,'DS2025'!$A$5:$A$15,1)):
INDEX('DS2025'!$B$5:$B$15,MATCH(T37,'DS2025'!$A$5:$A$15,1)+1),
INDEX('DS2025'!$A$5:$A$15,MATCH(T37,'DS2025'!$A$5:$A$15,1)):
INDEX('DS2025'!$A$5:$A$15,MATCH(T37,'DS2025'!$A$5:$A$15,1)+1)),
IF($U$4=Database!$A$3,
_xlfn.FORECAST.LINEAR(T37,
INDEX('DS2025'!$E$5:$E$15,MATCH(T37,'DS2025'!$D$5:$D$15,1)):
INDEX('DS2025'!$E$5:$E$15,MATCH(T37,'DS2025'!$D$5:$D$15,1)+1),
INDEX('DS2025'!$D$5:$D$15,MATCH(T37,'DS2025'!$D$5:$D$15,1)):
INDEX('DS2025'!$D$5:$D$15,MATCH(T37,'DS2025'!$D$5:$D$15,1)+1)),
IF($U$4=Database!$A$4,
_xlfn.FORECAST.LINEAR(T37,
INDEX('DS2025'!$H$5:$H$15,MATCH(T37,'DS2025'!$G$5:$G$15,1)):
INDEX('DS2025'!$H$5:$H$15,MATCH(T37,'DS2025'!$G$5:$G$15,1)+1),
INDEX('DS2025'!$G$5:$G$15,MATCH(T37,'DS2025'!$G$5:$G$15,1)):
INDEX('DS2025'!$G$5:$G$15,MATCH(T37,'DS2025'!$G$5:$G$15,1)+1)),
IF($U$4=Database!$A$5,
_xlfn.FORECAST.LINEAR(T37,
INDEX('DS2025'!$K$5:$K$15,MATCH(T37,'DS2025'!$J$5:$J$15,1)):
INDEX('DS2025'!$K$5:$K$15,MATCH(T37,'DS2025'!$J$5:$J$15,1)+1),
INDEX('DS2025'!$J$5:$J$15,MATCH(T37,'DS2025'!$J$5:$J$15,1)):
INDEX('DS2025'!$J$5:$J$15,MATCH(T37,'DS2025'!$J$5:$J$15,1)+1)),
IF($U$4=Database!$A$6,
_xlfn.FORECAST.LINEAR(T37,
INDEX('DS2025'!$N$5:$N$15,MATCH(T37,'DS2025'!$M$5:$M$15,1)):
INDEX('DS2025'!$N$5:$N$15,MATCH(T37,'DS2025'!$M$5:$M$15,1)+1),
INDEX('DS2025'!$M$5:$M$15,MATCH(T37,'DS2025'!$M$5:$M$15,1)):
INDEX('DS2025'!$M$5:$M$15,MATCH(T37,'DS2025'!$M$5:$M$15,1)+1)),
IF($U$4=Database!$A$7,
_xlfn.FORECAST.LINEAR(T37,
INDEX('DS2025'!$Q$5:$Q$15,MATCH(T37,'DS2025'!$P$5:$P$15,1)):
INDEX('DS2025'!$Q$5:$Q$15,MATCH(T37,'DS2025'!$P$5:$P$15,1)+1),
INDEX('DS2025'!$P$5:$P$15,MATCH(T37,'DS2025'!$P$5:$P$15,1)):
INDEX('DS2025'!$P$5:$P$15,MATCH(T37,'DS2025'!$P$5:$P$15,1)+1)),
IF($U$4=Database!$A$8,
_xlfn.FORECAST.LINEAR(T37,
INDEX('DS2025'!$T$5:$T$15,MATCH(T37,'DS2025'!$S$5:$S$15,1)):
INDEX('DS2025'!$T$5:$T$15,MATCH(T37,'DS2025'!$S$5:$S$15,1)+1),
INDEX('DS2025'!$S$5:$S$15,MATCH(T37,'DS2025'!$S$5:$S$15,1)):
INDEX('DS2025'!$S$5:$S$15,MATCH(T37,'DS2025'!$S$5:$S$15,1)+1)),
IF($U$4=Database!$A$9,
_xlfn.FORECAST.LINEAR(T37,
INDEX('DS2025'!$W$5:$W$15,MATCH(T37,'DS2025'!$V$5:$V$15,1)):
INDEX('DS2025'!$W$5:$W$15,MATCH(T37,'DS2025'!$V$5:$V$15,1)+1),
INDEX('DS2025'!$V$5:$V$15,MATCH(T37,'DS2025'!$V$5:$V$15,1)):
INDEX('DS2025'!$V$5:$V$15,MATCH(T37,'DS2025'!$V$5:$V$15,1)+1)),
IF($U$4=Database!$A$10,
_xlfn.FORECAST.LINEAR(T37,
INDEX('DS2025'!$Z$5:$Z$15,MATCH(T37,'DS2025'!$Y$5:$Y$15,1)):
INDEX('DS2025'!$Z$5:$Z$15,MATCH(T37,'DS2025'!$Y$5:$Y$15,1)+1),
INDEX('DS2025'!$Y$5:$Y$15,MATCH(T37,'DS2025'!$Y$5:$Y$15,1)):
INDEX('DS2025'!$Y$5:$Y$15,MATCH(T37,'DS2025'!$Y$5:$Y$15,1)+1)),
IF($U$4=Database!$A$11,
_xlfn.FORECAST.LINEAR(
T37,
INDEX('DS2025'!$B$21:$B$35,MATCH(T37,'DS2025'!$A$21:$A$35,1)):
INDEX('DS2025'!$B$21:$B$35,MATCH(T37,'DS2025'!$A$21:$A$35,1)+1),
INDEX('DS2025'!$A$21:$A$35,MATCH(T37,'DS2025'!$A$21:$A$35,1)):
INDEX('DS2025'!$A$21:$A$35,MATCH(T37,'DS2025'!$A$21:$A$35,1)+1)),
IF($U$4=Database!$A$12,
_xlfn.FORECAST.LINEAR(
T37,
INDEX('DS2025'!$E$21:$E$35,MATCH(T37,'DS2025'!$D$21:$D$35,1)):
INDEX('DS2025'!$E$21:$E$35,MATCH(T37,'DS2025'!$D$21:$D$35,1)+1),
INDEX('DS2025'!$D$21:$D$35,MATCH(T37,'DS2025'!$D$21:$D$35,1)):
INDEX('DS2025'!$D$21:$D$35,MATCH(T37,'DS2025'!$D$21:$D$35,1)+1)),
IF($U$4=Database!$A$13,
_xlfn.FORECAST.LINEAR(
T37,
INDEX('DS2025'!$H$21:$H$35,MATCH(T37,'DS2025'!$G$21:$G$35,1)):
INDEX('DS2025'!$H$21:$H$35,MATCH(T37,'DS2025'!$G$21:$G$35,1)+1),
INDEX('DS2025'!$G$21:$G$35,MATCH(T37,'DS2025'!$G$21:$G$35,1)):
INDEX('DS2025'!$G$21:$G$35,MATCH(T37,'DS2025'!$G$21:$G$35,1)+1)),
IF($U$4=Database!$A$14,
_xlfn.FORECAST.LINEAR(
T37,
INDEX('DS2025'!$K$21:$K$35,MATCH(T37,'DS2025'!$J$21:$J$35,1)):
INDEX('DS2025'!$K$21:$K$35,MATCH(T37,'DS2025'!$J$21:$J$35,1)+1),
INDEX('DS2025'!$J$21:$J$35,MATCH(T37,'DS2025'!$J$21:$J$35,1)):
INDEX('DS2025'!$J$21:$J$35,MATCH(T37,'DS2025'!$J$21:$J$35,1)+1)),
IF($U$4=Database!$A$15,
_xlfn.FORECAST.LINEAR(
T37,
INDEX('DS2025'!$N$21:$N$35,MATCH(T37,'DS2025'!$M$21:$M$35,1)):
INDEX('DS2025'!$N$21:$N$35,MATCH(T37,'DS2025'!$M$21:$M$35,1)+1),
INDEX('DS2025'!$M$21:$M$35,MATCH(T37,'DS2025'!$M$21:$M$35,1)):
INDEX('DS2025'!$M$21:$M$35,MATCH(T37,'DS2025'!$M$21:$M$35,1)+1)),
IF($U$4=Database!$A$16,
_xlfn.FORECAST.LINEAR(
T37,
INDEX('DS2025'!$Q$21:$Q$35,MATCH(T37,'DS2025'!$P$21:$P$35,1)):
INDEX('DS2025'!$Q$21:$Q$35,MATCH(T37,'DS2025'!$P$21:$P$35,1)+1),
INDEX('DS2025'!$P$21:$P$35,MATCH(T37,'DS2025'!$P$21:$P$35,1)):
INDEX('DS2025'!$P$21:$P$35,MATCH(T37,'DS2025'!$P$21:$P$35,1)+1)),
IF($U$4=Database!$A$17,
_xlfn.FORECAST.LINEAR(
T37,
INDEX('DS2025'!$T$21:$T$35,MATCH(T37,'DS2025'!$S$21:$S$35,1)):
INDEX('DS2025'!$T$21:$T$35,MATCH(T37,'DS2025'!$S$21:$S$35,1)+1),
INDEX('DS2025'!$S$21:$S$35,MATCH(T37,'DS2025'!$S$21:$S$35,1)):
INDEX('DS2025'!$S$21:$S$35,MATCH(T37,'DS2025'!$S$21:$S$35,1)+1)),
IF($U$4=Database!$A$18,
_xlfn.FORECAST.LINEAR(
T37,
INDEX('DS2025'!$W$21:$W$35,MATCH(T37,'DS2025'!$V$21:$V$35,1)):
INDEX('DS2025'!$W$21:$W$35,MATCH(T37,'DS2025'!$V$21:$V$35,1)+1),
INDEX('DS2025'!$V$21:$V$35,MATCH(T37,'DS2025'!$V$21:$V$35,1)):
INDEX('DS2025'!$V$21:$V$35,MATCH(T37,'DS2025'!$V$21:$V$35,1)+1)),
IF($U$4=Database!$A$19,
_xlfn.FORECAST.LINEAR(
T37,
INDEX('DS2025'!$Z$21:$Z$35,MATCH(T37,'DS2025'!$Y$21:$Y$35,1)):
INDEX('DS2025'!$Z$21:$Z$35,MATCH(T37,'DS2025'!$Y$21:$Y$35,1)+1),
INDEX('DS2025'!$Y$21:$Y$35,MATCH(T37,'DS2025'!$Y$21:$Y$35,1)):
INDEX('DS2025'!$Y$21:$Y$35,MATCH(T37,'DS2025'!$Y$21:$Y$35,1)+1)),
IF($U$4=Database!$A$20,
_xlfn.FORECAST.LINEAR(
T37,
INDEX('DS2025'!$AC$21:$AC$35,MATCH(T37,'DS2025'!$AB$21:$AB$35,1)):
INDEX('DS2025'!$AC$21:$AC$35,MATCH(T37,'DS2025'!$AB$21:$AB$35,1)+1),
INDEX('DS2025'!$AB$21:$AB$35,MATCH(T37,'DS2025'!$AB$21:$AB$35,1)):
INDEX('DS2025'!$AB$21:$AB$35,MATCH(T37,'DS2025'!$AB$21:$AB$35,1)+1))
)))))))))))))))))))</f>
        <v>-0.3609876864627074</v>
      </c>
      <c r="V37" s="373">
        <f t="shared" si="6"/>
        <v>116.56637898020398</v>
      </c>
      <c r="W37" s="372">
        <f>AVERAGE(W7:W36)</f>
        <v>118.09060000000001</v>
      </c>
      <c r="X37" s="98">
        <f>IF($X$4=Database!$A$2,
_xlfn.FORECAST.LINEAR(W37,
INDEX('DS2025'!$B$5:$B$15,MATCH(W37,'DS2025'!$A$5:$A$15,1)):
INDEX('DS2025'!$B$5:$B$15,MATCH(W37,'DS2025'!$A$5:$A$15,1)+1),
INDEX('DS2025'!$A$5:$A$15,MATCH(W37,'DS2025'!$A$5:$A$15,1)):
INDEX('DS2025'!$A$5:$A$15,MATCH(W37,'DS2025'!$A$5:$A$15,1)+1)),
IF($X$4=Database!$A$3,
_xlfn.FORECAST.LINEAR(W37,
INDEX('DS2025'!$E$5:$E$15,MATCH(W37,'DS2025'!$D$5:$D$15,1)):
INDEX('DS2025'!$E$5:$E$15,MATCH(W37,'DS2025'!$D$5:$D$15,1)+1),
INDEX('DS2025'!$D$5:$D$15,MATCH(W37,'DS2025'!$D$5:$D$15,1)):
INDEX('DS2025'!$D$5:$D$15,MATCH(W37,'DS2025'!$D$5:$D$15,1)+1)),
IF($X$4=Database!$A$4,
_xlfn.FORECAST.LINEAR(W37,
INDEX('DS2025'!$H$5:$H$15,MATCH(W37,'DS2025'!$G$5:$G$15,1)):
INDEX('DS2025'!$H$5:$H$15,MATCH(W37,'DS2025'!$G$5:$G$15,1)+1),
INDEX('DS2025'!$G$5:$G$15,MATCH(W37,'DS2025'!$G$5:$G$15,1)):
INDEX('DS2025'!$G$5:$G$15,MATCH(W37,'DS2025'!$G$5:$G$15,1)+1)),
IF($X$4=Database!$A$5,
_xlfn.FORECAST.LINEAR(W37,
INDEX('DS2025'!$K$5:$K$15,MATCH(W37,'DS2025'!$J$5:$J$15,1)):
INDEX('DS2025'!$K$5:$K$15,MATCH(W37,'DS2025'!$J$5:$J$15,1)+1),
INDEX('DS2025'!$J$5:$J$15,MATCH(W37,'DS2025'!$J$5:$J$15,1)):
INDEX('DS2025'!$J$5:$J$15,MATCH(W37,'DS2025'!$J$5:$J$15,1)+1)),
IF($X$4=Database!$A$6,
_xlfn.FORECAST.LINEAR(W37,
INDEX('DS2025'!$N$5:$N$15,MATCH(W37,'DS2025'!$M$5:$M$15,1)):
INDEX('DS2025'!$N$5:$N$15,MATCH(W37,'DS2025'!$M$5:$M$15,1)+1),
INDEX('DS2025'!$M$5:$M$15,MATCH(W37,'DS2025'!$M$5:$M$15,1)):
INDEX('DS2025'!$M$5:$M$15,MATCH(W37,'DS2025'!$M$5:$M$15,1)+1)),
IF($X$4=Database!$A$7,
_xlfn.FORECAST.LINEAR(W37,
INDEX('DS2025'!$Q$5:$Q$15,MATCH(W37,'DS2025'!$P$5:$P$15,1)):
INDEX('DS2025'!$Q$5:$Q$15,MATCH(W37,'DS2025'!$P$5:$P$15,1)+1),
INDEX('DS2025'!$P$5:$P$15,MATCH(W37,'DS2025'!$P$5:$P$15,1)):
INDEX('DS2025'!$P$5:$P$15,MATCH(W37,'DS2025'!$P$5:$P$15,1)+1)),
IF($X$4=Database!$A$8,
_xlfn.FORECAST.LINEAR(W37,
INDEX('DS2025'!$T$5:$T$15,MATCH(W37,'DS2025'!$S$5:$S$15,1)):
INDEX('DS2025'!$T$5:$T$15,MATCH(W37,'DS2025'!$S$5:$S$15,1)+1),
INDEX('DS2025'!$S$5:$S$15,MATCH(W37,'DS2025'!$S$5:$S$15,1)):
INDEX('DS2025'!$S$5:$S$15,MATCH(W37,'DS2025'!$S$5:$S$15,1)+1)),
IF($X$4=Database!$A$9,
_xlfn.FORECAST.LINEAR(W37,
INDEX('DS2025'!$W$5:$W$15,MATCH(W37,'DS2025'!$V$5:$V$15,1)):
INDEX('DS2025'!$W$5:$W$15,MATCH(W37,'DS2025'!$V$5:$V$15,1)+1),
INDEX('DS2025'!$V$5:$V$15,MATCH(W37,'DS2025'!$V$5:$V$15,1)):
INDEX('DS2025'!$V$5:$V$15,MATCH(W37,'DS2025'!$V$5:$V$15,1)+1)),
IF($X$4=Database!$A$10,
_xlfn.FORECAST.LINEAR(W37,
INDEX('DS2025'!$Z$5:$Z$15,MATCH(W37,'DS2025'!$Y$5:$Y$15,1)):
INDEX('DS2025'!$Z$5:$Z$15,MATCH(W37,'DS2025'!$Y$5:$Y$15,1)+1),
INDEX('DS2025'!$Y$5:$Y$15,MATCH(W37,'DS2025'!$Y$5:$Y$15,1)):
INDEX('DS2025'!$Y$5:$Y$15,MATCH(W37,'DS2025'!$Y$5:$Y$15,1)+1)),
IF($X$4=Database!$A$11,
_xlfn.FORECAST.LINEAR(
W37,
INDEX('DS2025'!$B$21:$B$35,MATCH(W37,'DS2025'!$A$21:$A$35,1)):
INDEX('DS2025'!$B$21:$B$35,MATCH(W37,'DS2025'!$A$21:$A$35,1)+1),
INDEX('DS2025'!$A$21:$A$35,MATCH(W37,'DS2025'!$A$21:$A$35,1)):
INDEX('DS2025'!$A$21:$A$35,MATCH(W37,'DS2025'!$A$21:$A$35,1)+1)),
IF($X$4=Database!$A$12,
_xlfn.FORECAST.LINEAR(
W37,
INDEX('DS2025'!$E$21:$E$35,MATCH(W37,'DS2025'!$D$21:$D$35,1)):
INDEX('DS2025'!$E$21:$E$35,MATCH(W37,'DS2025'!$D$21:$D$35,1)+1),
INDEX('DS2025'!$D$21:$D$35,MATCH(W37,'DS2025'!$D$21:$D$35,1)):
INDEX('DS2025'!$D$21:$D$35,MATCH(W37,'DS2025'!$D$21:$D$35,1)+1)),
IF($X$4=Database!$A$13,
_xlfn.FORECAST.LINEAR(
W37,
INDEX('DS2025'!$H$21:$H$35,MATCH(W37,'DS2025'!$G$21:$G$35,1)):
INDEX('DS2025'!$H$21:$H$35,MATCH(W37,'DS2025'!$G$21:$G$35,1)+1),
INDEX('DS2025'!$G$21:$G$35,MATCH(W37,'DS2025'!$G$21:$G$35,1)):
INDEX('DS2025'!$G$21:$G$35,MATCH(W37,'DS2025'!$G$21:$G$35,1)+1)),
IF($X$4=Database!$A$14,
_xlfn.FORECAST.LINEAR(
W37,
INDEX('DS2025'!$K$21:$K$35,MATCH(W37,'DS2025'!$J$21:$J$35,1)):
INDEX('DS2025'!$K$21:$K$35,MATCH(W37,'DS2025'!$J$21:$J$35,1)+1),
INDEX('DS2025'!$J$21:$J$35,MATCH(W37,'DS2025'!$J$21:$J$35,1)):
INDEX('DS2025'!$J$21:$J$35,MATCH(W37,'DS2025'!$J$21:$J$35,1)+1)),
IF($X$4=Database!$A$15,
_xlfn.FORECAST.LINEAR(
W37,
INDEX('DS2025'!$N$21:$N$35,MATCH(W37,'DS2025'!$M$21:$M$35,1)):
INDEX('DS2025'!$N$21:$N$35,MATCH(W37,'DS2025'!$M$21:$M$35,1)+1),
INDEX('DS2025'!$M$21:$M$35,MATCH(W37,'DS2025'!$M$21:$M$35,1)):
INDEX('DS2025'!$M$21:$M$35,MATCH(W37,'DS2025'!$M$21:$M$35,1)+1)),
IF($X$4=Database!$A$16,
_xlfn.FORECAST.LINEAR(
W37,
INDEX('DS2025'!$Q$21:$Q$35,MATCH(W37,'DS2025'!$P$21:$P$35,1)):
INDEX('DS2025'!$Q$21:$Q$35,MATCH(W37,'DS2025'!$P$21:$P$35,1)+1),
INDEX('DS2025'!$P$21:$P$35,MATCH(W37,'DS2025'!$P$21:$P$35,1)):
INDEX('DS2025'!$P$21:$P$35,MATCH(W37,'DS2025'!$P$21:$P$35,1)+1)),
IF($X$4=Database!$A$17,
_xlfn.FORECAST.LINEAR(
W37,
INDEX('DS2025'!$T$21:$T$35,MATCH(W37,'DS2025'!$S$21:$S$35,1)):
INDEX('DS2025'!$T$21:$T$35,MATCH(W37,'DS2025'!$S$21:$S$35,1)+1),
INDEX('DS2025'!$S$21:$S$35,MATCH(W37,'DS2025'!$S$21:$S$35,1)):
INDEX('DS2025'!$S$21:$S$35,MATCH(W37,'DS2025'!$S$21:$S$35,1)+1)),
IF($X$4=Database!$A$18,
_xlfn.FORECAST.LINEAR(
W37,
INDEX('DS2025'!$W$21:$W$35,MATCH(W37,'DS2025'!$V$21:$V$35,1)):
INDEX('DS2025'!$W$21:$W$35,MATCH(W37,'DS2025'!$V$21:$V$35,1)+1),
INDEX('DS2025'!$V$21:$V$35,MATCH(W37,'DS2025'!$V$21:$V$35,1)):
INDEX('DS2025'!$V$21:$V$35,MATCH(W37,'DS2025'!$V$21:$V$35,1)+1)),
IF($X$4=Database!$A$19,
_xlfn.FORECAST.LINEAR(
W37,
INDEX('DS2025'!$Z$21:$Z$35,MATCH(W37,'DS2025'!$Y$21:$Y$35,1)):
INDEX('DS2025'!$Z$21:$Z$35,MATCH(W37,'DS2025'!$Y$21:$Y$35,1)+1),
INDEX('DS2025'!$Y$21:$Y$35,MATCH(W37,'DS2025'!$Y$21:$Y$35,1)):
INDEX('DS2025'!$Y$21:$Y$35,MATCH(W37,'DS2025'!$Y$21:$Y$35,1)+1)),
IF($X$4=Database!$A$20,
_xlfn.FORECAST.LINEAR(
W37,
INDEX('DS2025'!$AC$21:$AC$35,MATCH(W37,'DS2025'!$AB$21:$AB$35,1)):
INDEX('DS2025'!$AC$21:$AC$35,MATCH(W37,'DS2025'!$AB$21:$AB$35,1)+1),
INDEX('DS2025'!$AB$21:$AB$35,MATCH(W37,'DS2025'!$AB$21:$AB$35,1)):
INDEX('DS2025'!$AB$21:$AB$35,MATCH(W37,'DS2025'!$AB$21:$AB$35,1)+1))
)))))))))))))))))))</f>
        <v>-0.36112724655068984</v>
      </c>
      <c r="Y37" s="373">
        <f t="shared" si="7"/>
        <v>117.72947275344931</v>
      </c>
      <c r="Z37" s="47">
        <f>AVERAGE(Z7:Z36)</f>
        <v>119.8603</v>
      </c>
      <c r="AA37" s="98">
        <f>IF($AA$4=Database!$A$2,
_xlfn.FORECAST.LINEAR(Z37,
INDEX('DS2025'!$B$5:$B$15,MATCH(Z37,'DS2025'!$A$5:$A$15,1)):
INDEX('DS2025'!$B$5:$B$15,MATCH(Z37,'DS2025'!$A$5:$A$15,1)+1),
INDEX('DS2025'!$A$5:$A$15,MATCH(Z37,'DS2025'!$A$5:$A$15,1)):
INDEX('DS2025'!$A$5:$A$15,MATCH(Z37,'DS2025'!$A$5:$A$15,1)+1)),
IF($AA$4=Database!$A$3,
_xlfn.FORECAST.LINEAR(Z37,
INDEX('DS2025'!$E$5:$E$15,MATCH(Z37,'DS2025'!$D$5:$D$15,1)):
INDEX('DS2025'!$E$5:$E$15,MATCH(Z37,'DS2025'!$D$5:$D$15,1)+1),
INDEX('DS2025'!$D$5:$D$15,MATCH(Z37,'DS2025'!$D$5:$D$15,1)):
INDEX('DS2025'!$D$5:$D$15,MATCH(Z37,'DS2025'!$D$5:$D$15,1)+1)),
IF($AA$4=Database!$A$4,
_xlfn.FORECAST.LINEAR(Z37,
INDEX('DS2025'!$H$5:$H$15,MATCH(Z37,'DS2025'!$G$5:$G$15,1)):
INDEX('DS2025'!$H$5:$H$15,MATCH(Z37,'DS2025'!$G$5:$G$15,1)+1),
INDEX('DS2025'!$G$5:$G$15,MATCH(Z37,'DS2025'!$G$5:$G$15,1)):
INDEX('DS2025'!$G$5:$G$15,MATCH(Z37,'DS2025'!$G$5:$G$15,1)+1)),
IF($AA$4=Database!$A$5,
_xlfn.FORECAST.LINEAR(Z37,
INDEX('DS2025'!$K$5:$K$15,MATCH(Z37,'DS2025'!$J$5:$J$15,1)):
INDEX('DS2025'!$K$5:$K$15,MATCH(Z37,'DS2025'!$J$5:$J$15,1)+1),
INDEX('DS2025'!$J$5:$J$15,MATCH(Z37,'DS2025'!$J$5:$J$15,1)):
INDEX('DS2025'!$J$5:$J$15,MATCH(Z37,'DS2025'!$J$5:$J$15,1)+1)),
IF($AA$4=Database!$A$6,
_xlfn.FORECAST.LINEAR(Z37,
INDEX('DS2025'!$N$5:$N$15,MATCH(Z37,'DS2025'!$M$5:$M$15,1)):
INDEX('DS2025'!$N$5:$N$15,MATCH(Z37,'DS2025'!$M$5:$M$15,1)+1),
INDEX('DS2025'!$M$5:$M$15,MATCH(Z37,'DS2025'!$M$5:$M$15,1)):
INDEX('DS2025'!$M$5:$M$15,MATCH(Z37,'DS2025'!$M$5:$M$15,1)+1)),
IF($AA$4=Database!$A$7,
_xlfn.FORECAST.LINEAR(Z37,
INDEX('DS2025'!$Q$5:$Q$15,MATCH(Z37,'DS2025'!$P$5:$P$15,1)):
INDEX('DS2025'!$Q$5:$Q$15,MATCH(Z37,'DS2025'!$P$5:$P$15,1)+1),
INDEX('DS2025'!$P$5:$P$15,MATCH(Z37,'DS2025'!$P$5:$P$15,1)):
INDEX('DS2025'!$P$5:$P$15,MATCH(Z37,'DS2025'!$P$5:$P$15,1)+1)),
IF($AA$4=Database!$A$8,
_xlfn.FORECAST.LINEAR(Z37,
INDEX('DS2025'!$T$5:$T$15,MATCH(Z37,'DS2025'!$S$5:$S$15,1)):
INDEX('DS2025'!$T$5:$T$15,MATCH(Z37,'DS2025'!$S$5:$S$15,1)+1),
INDEX('DS2025'!$S$5:$S$15,MATCH(Z37,'DS2025'!$S$5:$S$15,1)):
INDEX('DS2025'!$S$5:$S$15,MATCH(Z37,'DS2025'!$S$5:$S$15,1)+1)),
IF($AA$4=Database!$A$9,
_xlfn.FORECAST.LINEAR(Z37,
INDEX('DS2025'!$W$5:$W$15,MATCH(Z37,'DS2025'!$V$5:$V$15,1)):
INDEX('DS2025'!$W$5:$W$15,MATCH(Z37,'DS2025'!$V$5:$V$15,1)+1),
INDEX('DS2025'!$V$5:$V$15,MATCH(Z37,'DS2025'!$V$5:$V$15,1)):
INDEX('DS2025'!$V$5:$V$15,MATCH(Z37,'DS2025'!$V$5:$V$15,1)+1)),
IF($AA$4=Database!$A$10,
_xlfn.FORECAST.LINEAR(Z37,
INDEX('DS2025'!$Z$5:$Z$15,MATCH(Z37,'DS2025'!$Y$5:$Y$15,1)):
INDEX('DS2025'!$Z$5:$Z$15,MATCH(Z37,'DS2025'!$Y$5:$Y$15,1)+1),
INDEX('DS2025'!$Y$5:$Y$15,MATCH(Z37,'DS2025'!$Y$5:$Y$15,1)):
INDEX('DS2025'!$Y$5:$Y$15,MATCH(Z37,'DS2025'!$Y$5:$Y$15,1)+1)),
IF($AA$4=Database!$A$11,
_xlfn.FORECAST.LINEAR(
Z37,
INDEX('DS2025'!$B$21:$B$35,MATCH(Z37,'DS2025'!$A$21:$A$35,1)):
INDEX('DS2025'!$B$21:$B$35,MATCH(Z37,'DS2025'!$A$21:$A$35,1)+1),
INDEX('DS2025'!$A$21:$A$35,MATCH(Z37,'DS2025'!$A$21:$A$35,1)):
INDEX('DS2025'!$A$21:$A$35,MATCH(Z37,'DS2025'!$A$21:$A$35,1)+1)),
IF($AA$4=Database!$A$12,
_xlfn.FORECAST.LINEAR(
Z37,
INDEX('DS2025'!$E$21:$E$35,MATCH(Z37,'DS2025'!$D$21:$D$35,1)):
INDEX('DS2025'!$E$21:$E$35,MATCH(Z37,'DS2025'!$D$21:$D$35,1)+1),
INDEX('DS2025'!$D$21:$D$35,MATCH(Z37,'DS2025'!$D$21:$D$35,1)):
INDEX('DS2025'!$D$21:$D$35,MATCH(Z37,'DS2025'!$D$21:$D$35,1)+1)),
IF($AA$4=Database!$A$13,
_xlfn.FORECAST.LINEAR(
Z37,
INDEX('DS2025'!$H$21:$H$35,MATCH(Z37,'DS2025'!$G$21:$G$35,1)):
INDEX('DS2025'!$H$21:$H$35,MATCH(Z37,'DS2025'!$G$21:$G$35,1)+1),
INDEX('DS2025'!$G$21:$G$35,MATCH(Z37,'DS2025'!$G$21:$G$35,1)):
INDEX('DS2025'!$G$21:$G$35,MATCH(Z37,'DS2025'!$G$21:$G$35,1)+1)),
IF($AA$4=Database!$A$14,
_xlfn.FORECAST.LINEAR(
Z37,
INDEX('DS2025'!$K$21:$K$35,MATCH(Z37,'DS2025'!$J$21:$J$35,1)):
INDEX('DS2025'!$K$21:$K$35,MATCH(Z37,'DS2025'!$J$21:$J$35,1)+1),
INDEX('DS2025'!$J$21:$J$35,MATCH(Z37,'DS2025'!$J$21:$J$35,1)):
INDEX('DS2025'!$J$21:$J$35,MATCH(Z37,'DS2025'!$J$21:$J$35,1)+1)),
IF($AA$4=Database!$A$15,
_xlfn.FORECAST.LINEAR(
Z37,
INDEX('DS2025'!$N$21:$N$35,MATCH(Z37,'DS2025'!$M$21:$M$35,1)):
INDEX('DS2025'!$N$21:$N$35,MATCH(Z37,'DS2025'!$M$21:$M$35,1)+1),
INDEX('DS2025'!$M$21:$M$35,MATCH(Z37,'DS2025'!$M$21:$M$35,1)):
INDEX('DS2025'!$M$21:$M$35,MATCH(Z37,'DS2025'!$M$21:$M$35,1)+1)),
IF($AA$4=Database!$A$16,
_xlfn.FORECAST.LINEAR(
Z37,
INDEX('DS2025'!$Q$21:$Q$35,MATCH(Z37,'DS2025'!$P$21:$P$35,1)):
INDEX('DS2025'!$Q$21:$Q$35,MATCH(Z37,'DS2025'!$P$21:$P$35,1)+1),
INDEX('DS2025'!$P$21:$P$35,MATCH(Z37,'DS2025'!$P$21:$P$35,1)):
INDEX('DS2025'!$P$21:$P$35,MATCH(Z37,'DS2025'!$P$21:$P$35,1)+1)),
IF($AA$4=Database!$A$17,
_xlfn.FORECAST.LINEAR(
Z37,
INDEX('DS2025'!$T$21:$T$35,MATCH(Z37,'DS2025'!$S$21:$S$35,1)):
INDEX('DS2025'!$T$21:$T$35,MATCH(Z37,'DS2025'!$S$21:$S$35,1)+1),
INDEX('DS2025'!$S$21:$S$35,MATCH(Z37,'DS2025'!$S$21:$S$35,1)):
INDEX('DS2025'!$S$21:$S$35,MATCH(Z37,'DS2025'!$S$21:$S$35,1)+1)),
IF($AA$4=Database!$A$18,
_xlfn.FORECAST.LINEAR(
Z37,
INDEX('DS2025'!$W$21:$W$35,MATCH(Z37,'DS2025'!$V$21:$V$35,1)):
INDEX('DS2025'!$W$21:$W$35,MATCH(Z37,'DS2025'!$V$21:$V$35,1)+1),
INDEX('DS2025'!$V$21:$V$35,MATCH(Z37,'DS2025'!$V$21:$V$35,1)):
INDEX('DS2025'!$V$21:$V$35,MATCH(Z37,'DS2025'!$V$21:$V$35,1)+1)),
IF($AA$4=Database!$A$19,
_xlfn.FORECAST.LINEAR(
Z37,
INDEX('DS2025'!$Z$21:$Z$35,MATCH(Z37,'DS2025'!$Y$21:$Y$35,1)):
INDEX('DS2025'!$Z$21:$Z$35,MATCH(Z37,'DS2025'!$Y$21:$Y$35,1)+1),
INDEX('DS2025'!$Y$21:$Y$35,MATCH(Z37,'DS2025'!$Y$21:$Y$35,1)):
INDEX('DS2025'!$Y$21:$Y$35,MATCH(Z37,'DS2025'!$Y$21:$Y$35,1)+1)),
IF($AA$4=Database!$A$20,
_xlfn.FORECAST.LINEAR(
Z37,
INDEX('DS2025'!$AC$21:$AC$35,MATCH(Z37,'DS2025'!$AB$21:$AB$35,1)):
INDEX('DS2025'!$AC$21:$AC$35,MATCH(Z37,'DS2025'!$AB$21:$AB$35,1)+1),
INDEX('DS2025'!$AB$21:$AB$35,MATCH(Z37,'DS2025'!$AB$21:$AB$35,1)):
INDEX('DS2025'!$AB$21:$AB$35,MATCH(Z37,'DS2025'!$AB$21:$AB$35,1)+1))
)))))))))))))))))))</f>
        <v>-0.36133956808638268</v>
      </c>
      <c r="AB37" s="47">
        <f>AVERAGE(AB7:AB36)</f>
        <v>119.49896043191363</v>
      </c>
      <c r="AC37" s="273">
        <f>AVERAGE(AC7:AC36)</f>
        <v>118.18333333333334</v>
      </c>
      <c r="AD37" s="94"/>
      <c r="AE37" s="46"/>
      <c r="AF37" s="94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</row>
    <row r="38" spans="1:61" ht="14.25" customHeight="1">
      <c r="A38" s="31" t="s">
        <v>299</v>
      </c>
      <c r="B38" s="42">
        <f>STDEV(B7:B36)</f>
        <v>0.21026071664844348</v>
      </c>
      <c r="C38" s="42"/>
      <c r="D38" s="42"/>
      <c r="E38" s="42">
        <f>STDEV(E7:E36)</f>
        <v>0.18629344359487487</v>
      </c>
      <c r="F38" s="42"/>
      <c r="G38" s="42"/>
      <c r="H38" s="42">
        <f>STDEV(H7:H36)</f>
        <v>0.20924895803033647</v>
      </c>
      <c r="I38" s="42"/>
      <c r="J38" s="42"/>
      <c r="K38" s="42">
        <f>STDEV(K7:K36)</f>
        <v>0.2171237821649421</v>
      </c>
      <c r="L38" s="42"/>
      <c r="M38" s="42"/>
      <c r="N38" s="42">
        <f>STDEV(N7:N36)</f>
        <v>0.43698012264427588</v>
      </c>
      <c r="O38" s="42"/>
      <c r="P38" s="42"/>
      <c r="Q38" s="42">
        <f>STDEV(Q7:Q36)</f>
        <v>0.46040154388228788</v>
      </c>
      <c r="R38" s="42"/>
      <c r="S38" s="42"/>
      <c r="T38" s="42">
        <f>STDEV(T7:T36)</f>
        <v>0.41204414588842309</v>
      </c>
      <c r="U38" s="42"/>
      <c r="V38" s="42"/>
      <c r="W38" s="42">
        <f>STDEV(W7:W36)</f>
        <v>0.34142668218864369</v>
      </c>
      <c r="X38" s="42"/>
      <c r="Y38" s="42"/>
      <c r="Z38" s="42">
        <f>STDEV(Z7:Z36)</f>
        <v>0.20160975448486784</v>
      </c>
      <c r="AA38" s="42"/>
      <c r="AB38" s="46"/>
      <c r="AC38" s="47">
        <f>STDEV(AC7:AC36)</f>
        <v>0.24506625892678052</v>
      </c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</row>
    <row r="39" spans="1:61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3"/>
      <c r="AF39" s="33"/>
      <c r="AG39" s="33"/>
      <c r="AH39" s="33"/>
      <c r="AI39" s="33"/>
      <c r="AJ39" s="33"/>
      <c r="AK39" s="33"/>
      <c r="AL39" s="44"/>
      <c r="AM39" s="33"/>
      <c r="AN39" s="33"/>
      <c r="AO39" s="33"/>
      <c r="AP39" s="33"/>
      <c r="AQ39" s="33"/>
      <c r="AR39" s="33"/>
      <c r="AS39" s="33"/>
    </row>
    <row r="40" spans="1:61" ht="14.25" customHeight="1">
      <c r="A40" s="31"/>
      <c r="B40" s="31" t="s">
        <v>300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3"/>
      <c r="AF40" s="33"/>
      <c r="AG40" s="33"/>
      <c r="AH40" s="33"/>
      <c r="AI40" s="33"/>
      <c r="AJ40" s="33"/>
      <c r="AK40" s="33"/>
      <c r="AL40" s="44"/>
      <c r="AM40" s="33"/>
      <c r="AN40" s="33"/>
      <c r="AO40" s="33"/>
      <c r="AP40" s="33"/>
      <c r="AQ40" s="33"/>
      <c r="AR40" s="33"/>
      <c r="AS40" s="33"/>
    </row>
    <row r="41" spans="1:61" ht="1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42">
        <f>MAX(B38:Z38)</f>
        <v>0.46040154388228788</v>
      </c>
      <c r="Q41" s="31"/>
      <c r="R41" s="31"/>
      <c r="S41" s="31"/>
      <c r="T41" s="31"/>
      <c r="U41" s="31"/>
      <c r="V41" s="31"/>
      <c r="W41" s="31"/>
      <c r="X41" s="31"/>
      <c r="Y41" s="31"/>
      <c r="Z41" s="45"/>
      <c r="AA41" s="31"/>
      <c r="AB41" s="31"/>
      <c r="AC41" s="31"/>
      <c r="AD41" s="31"/>
      <c r="AE41" s="33"/>
      <c r="AF41" s="33"/>
      <c r="AG41" s="33"/>
      <c r="AH41" s="33"/>
      <c r="AI41" s="33"/>
      <c r="AJ41" s="33"/>
      <c r="AK41" s="33"/>
      <c r="AL41" s="44"/>
      <c r="AM41" s="33"/>
      <c r="AN41" s="33"/>
      <c r="AO41" s="33"/>
      <c r="AP41" s="33"/>
      <c r="AQ41" s="33"/>
      <c r="AR41" s="33"/>
      <c r="AS41" s="33"/>
    </row>
    <row r="42" spans="1:61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 spans="1:61" ht="14.25" customHeight="1">
      <c r="A43" s="31"/>
      <c r="B43" s="43"/>
      <c r="C43" s="95" t="s">
        <v>89</v>
      </c>
      <c r="D43" s="95" t="s">
        <v>90</v>
      </c>
      <c r="E43" s="95" t="s">
        <v>91</v>
      </c>
      <c r="F43" s="95" t="s">
        <v>92</v>
      </c>
      <c r="G43" s="95" t="s">
        <v>93</v>
      </c>
      <c r="H43" s="95" t="s">
        <v>94</v>
      </c>
      <c r="I43" s="95" t="s">
        <v>95</v>
      </c>
      <c r="J43" s="95" t="s">
        <v>96</v>
      </c>
      <c r="K43" s="95" t="s">
        <v>97</v>
      </c>
      <c r="L43" s="95" t="s">
        <v>182</v>
      </c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 spans="1:61" ht="14.25" customHeight="1">
      <c r="A44" s="31"/>
      <c r="B44" s="39">
        <v>1</v>
      </c>
      <c r="C44" s="96">
        <f t="shared" ref="C44:C73" si="9">D7</f>
        <v>119.10870725854829</v>
      </c>
      <c r="D44" s="97">
        <f t="shared" ref="D44:D73" si="10">G7</f>
        <v>120.28056664667066</v>
      </c>
      <c r="E44" s="96">
        <f t="shared" ref="E44:E73" si="11">J7</f>
        <v>118.94372226875673</v>
      </c>
      <c r="F44" s="98">
        <f t="shared" ref="F44:F73" si="12">M7</f>
        <v>119.31768218356329</v>
      </c>
      <c r="G44" s="98">
        <f t="shared" ref="G44:G73" si="13">P7</f>
        <v>117.47890281943612</v>
      </c>
      <c r="H44" s="98">
        <f t="shared" ref="H44:H73" si="14">S7</f>
        <v>119.19869646070786</v>
      </c>
      <c r="I44" s="98">
        <f>V7</f>
        <v>116.71799412117576</v>
      </c>
      <c r="J44" s="98">
        <f>Y7</f>
        <v>117.65488170365927</v>
      </c>
      <c r="K44" s="98">
        <f>AB7</f>
        <v>119.18569802039592</v>
      </c>
      <c r="L44" s="97"/>
      <c r="M44" s="81">
        <f>MAX(ABS(C44-K44),ABS(D44-K44),ABS(E44-K44),ABS(F44-K44),ABS(G44-K44),ABS(H44-K44),ABS(I44-K44),ABS(J44-K44))</f>
        <v>2.4677038992201545</v>
      </c>
      <c r="U44" s="42"/>
      <c r="V44" s="31"/>
      <c r="W44" s="31"/>
      <c r="X44" s="31"/>
      <c r="Y44" s="31"/>
      <c r="Z44" s="31"/>
      <c r="AA44" s="31"/>
      <c r="AB44" s="31"/>
      <c r="AC44" s="31"/>
      <c r="AD44" s="31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 spans="1:61" ht="14.25" customHeight="1">
      <c r="A45" s="31"/>
      <c r="B45" s="39">
        <v>2</v>
      </c>
      <c r="C45" s="96">
        <f t="shared" si="9"/>
        <v>118.91273077384523</v>
      </c>
      <c r="D45" s="97">
        <f t="shared" si="10"/>
        <v>120.26956796640673</v>
      </c>
      <c r="E45" s="96">
        <f t="shared" si="11"/>
        <v>118.71535251884647</v>
      </c>
      <c r="F45" s="98">
        <f t="shared" si="12"/>
        <v>119.10870725854829</v>
      </c>
      <c r="G45" s="98">
        <f t="shared" si="13"/>
        <v>116.5440149970006</v>
      </c>
      <c r="H45" s="98">
        <f t="shared" si="14"/>
        <v>118.24681067786443</v>
      </c>
      <c r="I45" s="98">
        <f t="shared" ref="I45:I73" si="15">V8</f>
        <v>115.87209562087583</v>
      </c>
      <c r="J45" s="98">
        <f t="shared" ref="J45:J73" si="16">Y8</f>
        <v>117.06695224955008</v>
      </c>
      <c r="K45" s="98">
        <f t="shared" ref="K45:K73" si="17">AB8</f>
        <v>119.07771097780443</v>
      </c>
      <c r="L45" s="97"/>
      <c r="M45" s="81">
        <f t="shared" ref="M45:M73" si="18">MAX(ABS(C45-K45),ABS(D45-K45),ABS(E45-K45),ABS(F45-K45),ABS(G45-K45),ABS(H45-K45),ABS(I45-K45),ABS(J45-K45))</f>
        <v>3.2056153569286039</v>
      </c>
      <c r="U45" s="42"/>
      <c r="V45" s="31"/>
      <c r="W45" s="31"/>
      <c r="X45" s="31"/>
      <c r="Y45" s="31"/>
      <c r="Z45" s="31"/>
      <c r="AA45" s="31"/>
      <c r="AB45" s="31"/>
      <c r="AC45" s="31"/>
      <c r="AD45" s="31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spans="1:61" ht="14.25" customHeight="1">
      <c r="A46" s="31"/>
      <c r="B46" s="39">
        <v>3</v>
      </c>
      <c r="C46" s="96">
        <f t="shared" si="9"/>
        <v>119.20669550089981</v>
      </c>
      <c r="D46" s="97">
        <f t="shared" si="10"/>
        <v>120.33755980803839</v>
      </c>
      <c r="E46" s="96">
        <f t="shared" si="11"/>
        <v>119.00156264209645</v>
      </c>
      <c r="F46" s="98">
        <f t="shared" si="12"/>
        <v>119.39767258548291</v>
      </c>
      <c r="G46" s="98">
        <f t="shared" si="13"/>
        <v>117.46590437912417</v>
      </c>
      <c r="H46" s="98">
        <f t="shared" si="14"/>
        <v>119.12170569886023</v>
      </c>
      <c r="I46" s="98">
        <f t="shared" si="15"/>
        <v>116.7719876424715</v>
      </c>
      <c r="J46" s="98">
        <f t="shared" si="16"/>
        <v>117.82286154769047</v>
      </c>
      <c r="K46" s="98">
        <f t="shared" si="17"/>
        <v>119.25368986202758</v>
      </c>
      <c r="L46" s="97"/>
      <c r="M46" s="81">
        <f t="shared" si="18"/>
        <v>2.4817022195560838</v>
      </c>
      <c r="U46" s="42"/>
      <c r="V46" s="31"/>
      <c r="W46" s="31"/>
      <c r="X46" s="31"/>
      <c r="Y46" s="31"/>
      <c r="Z46" s="31"/>
      <c r="AA46" s="31"/>
      <c r="AB46" s="31"/>
      <c r="AC46" s="31"/>
      <c r="AD46" s="31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 spans="1:61" ht="14.25" customHeight="1">
      <c r="A47" s="31"/>
      <c r="B47" s="39">
        <v>4</v>
      </c>
      <c r="C47" s="96">
        <f t="shared" si="9"/>
        <v>119.00771937612477</v>
      </c>
      <c r="D47" s="97">
        <f t="shared" si="10"/>
        <v>120.3355600479904</v>
      </c>
      <c r="E47" s="96">
        <f t="shared" si="11"/>
        <v>118.75723692712695</v>
      </c>
      <c r="F47" s="98">
        <f t="shared" si="12"/>
        <v>119.17369946010797</v>
      </c>
      <c r="G47" s="98">
        <f t="shared" si="13"/>
        <v>116.65600155968806</v>
      </c>
      <c r="H47" s="98">
        <f t="shared" si="14"/>
        <v>118.24681067786443</v>
      </c>
      <c r="I47" s="98">
        <f t="shared" si="15"/>
        <v>115.93308830233953</v>
      </c>
      <c r="J47" s="98">
        <f t="shared" si="16"/>
        <v>117.14894241151771</v>
      </c>
      <c r="K47" s="98">
        <f t="shared" si="17"/>
        <v>119.13570401919615</v>
      </c>
      <c r="L47" s="97"/>
      <c r="M47" s="81">
        <f t="shared" si="18"/>
        <v>3.2026157168566272</v>
      </c>
      <c r="U47" s="42"/>
      <c r="V47" s="31"/>
      <c r="W47" s="31"/>
      <c r="X47" s="31"/>
      <c r="Y47" s="31"/>
      <c r="Z47" s="31"/>
      <c r="AA47" s="31"/>
      <c r="AB47" s="31"/>
      <c r="AC47" s="31"/>
      <c r="AD47" s="31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 spans="1:61" ht="14.25" customHeight="1">
      <c r="A48" s="31"/>
      <c r="B48" s="39">
        <v>5</v>
      </c>
      <c r="C48" s="96">
        <f t="shared" si="9"/>
        <v>119.28868566286744</v>
      </c>
      <c r="D48" s="97">
        <f t="shared" si="10"/>
        <v>120.41755020995801</v>
      </c>
      <c r="E48" s="96">
        <f t="shared" si="11"/>
        <v>119.05541402417134</v>
      </c>
      <c r="F48" s="98">
        <f t="shared" si="12"/>
        <v>119.49466094781043</v>
      </c>
      <c r="G48" s="98">
        <f t="shared" si="13"/>
        <v>117.57389142171566</v>
      </c>
      <c r="H48" s="98">
        <f t="shared" si="14"/>
        <v>119.15770137972406</v>
      </c>
      <c r="I48" s="98">
        <f t="shared" si="15"/>
        <v>116.82998068386323</v>
      </c>
      <c r="J48" s="98">
        <f t="shared" si="16"/>
        <v>117.7718676664667</v>
      </c>
      <c r="K48" s="98">
        <f t="shared" si="17"/>
        <v>119.34667870425915</v>
      </c>
      <c r="L48" s="97"/>
      <c r="M48" s="81">
        <f t="shared" si="18"/>
        <v>2.5166980203959213</v>
      </c>
      <c r="U48" s="42"/>
      <c r="V48" s="31"/>
      <c r="W48" s="31"/>
      <c r="X48" s="31"/>
      <c r="Y48" s="31"/>
      <c r="Z48" s="31"/>
      <c r="AA48" s="31"/>
      <c r="AB48" s="31"/>
      <c r="AC48" s="31"/>
      <c r="AD48" s="31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 spans="1:45" ht="14.25" customHeight="1">
      <c r="A49" s="31"/>
      <c r="B49" s="39">
        <v>6</v>
      </c>
      <c r="C49" s="96">
        <f t="shared" si="9"/>
        <v>119.10370785842832</v>
      </c>
      <c r="D49" s="97">
        <f t="shared" si="10"/>
        <v>120.38155452909417</v>
      </c>
      <c r="E49" s="96">
        <f t="shared" si="11"/>
        <v>118.84100574368793</v>
      </c>
      <c r="F49" s="98">
        <f t="shared" si="12"/>
        <v>119.28168650269946</v>
      </c>
      <c r="G49" s="98">
        <f t="shared" si="13"/>
        <v>116.71899400119976</v>
      </c>
      <c r="H49" s="98">
        <f t="shared" si="14"/>
        <v>118.32480131973605</v>
      </c>
      <c r="I49" s="98">
        <f t="shared" si="15"/>
        <v>116.03307630473905</v>
      </c>
      <c r="J49" s="98">
        <f t="shared" si="16"/>
        <v>117.30092417516498</v>
      </c>
      <c r="K49" s="98">
        <f t="shared" si="17"/>
        <v>119.2296927414517</v>
      </c>
      <c r="L49" s="97"/>
      <c r="M49" s="81">
        <f t="shared" si="18"/>
        <v>3.1966164367126453</v>
      </c>
      <c r="U49" s="42"/>
      <c r="V49" s="31"/>
      <c r="W49" s="31"/>
      <c r="X49" s="31"/>
      <c r="Y49" s="31"/>
      <c r="Z49" s="31"/>
      <c r="AA49" s="31"/>
      <c r="AB49" s="31"/>
      <c r="AC49" s="31"/>
      <c r="AD49" s="31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 spans="1:45" ht="14.25" customHeight="1">
      <c r="A50" s="31"/>
      <c r="B50" s="39">
        <v>7</v>
      </c>
      <c r="C50" s="96">
        <f t="shared" si="9"/>
        <v>119.37067582483503</v>
      </c>
      <c r="D50" s="97">
        <f t="shared" si="10"/>
        <v>120.50653953209357</v>
      </c>
      <c r="E50" s="96">
        <f t="shared" si="11"/>
        <v>119.09630118463564</v>
      </c>
      <c r="F50" s="98">
        <f t="shared" si="12"/>
        <v>119.55065422915418</v>
      </c>
      <c r="G50" s="98">
        <f t="shared" si="13"/>
        <v>117.58289034193162</v>
      </c>
      <c r="H50" s="98">
        <f t="shared" si="14"/>
        <v>119.26368866226754</v>
      </c>
      <c r="I50" s="98">
        <f t="shared" si="15"/>
        <v>116.8569774445111</v>
      </c>
      <c r="J50" s="98">
        <f t="shared" si="16"/>
        <v>117.92084979004198</v>
      </c>
      <c r="K50" s="98">
        <f t="shared" si="17"/>
        <v>119.44266718656269</v>
      </c>
      <c r="L50" s="97"/>
      <c r="M50" s="81">
        <f t="shared" si="18"/>
        <v>2.585689742051585</v>
      </c>
      <c r="U50" s="42"/>
      <c r="V50" s="31"/>
      <c r="W50" s="31"/>
      <c r="X50" s="31"/>
      <c r="Y50" s="31"/>
      <c r="Z50" s="31"/>
      <c r="AA50" s="31"/>
      <c r="AB50" s="31"/>
      <c r="AC50" s="31"/>
      <c r="AD50" s="31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 spans="1:45" ht="14.25" customHeight="1">
      <c r="A51" s="31"/>
      <c r="B51" s="39">
        <v>8</v>
      </c>
      <c r="C51" s="96">
        <f t="shared" si="9"/>
        <v>119.14170329934014</v>
      </c>
      <c r="D51" s="97">
        <f t="shared" si="10"/>
        <v>120.48854169166167</v>
      </c>
      <c r="E51" s="96">
        <f t="shared" si="11"/>
        <v>118.89685162139524</v>
      </c>
      <c r="F51" s="98">
        <f t="shared" si="12"/>
        <v>119.30368386322736</v>
      </c>
      <c r="G51" s="98">
        <f t="shared" si="13"/>
        <v>116.73499208158368</v>
      </c>
      <c r="H51" s="98">
        <f t="shared" si="14"/>
        <v>118.4197899220156</v>
      </c>
      <c r="I51" s="98">
        <f t="shared" si="15"/>
        <v>116.05607354529094</v>
      </c>
      <c r="J51" s="98">
        <f t="shared" si="16"/>
        <v>117.34191925614877</v>
      </c>
      <c r="K51" s="98">
        <f t="shared" si="17"/>
        <v>119.29268518296341</v>
      </c>
      <c r="L51" s="97"/>
      <c r="M51" s="81">
        <f t="shared" si="18"/>
        <v>3.2366116376724676</v>
      </c>
      <c r="U51" s="42"/>
      <c r="V51" s="31"/>
      <c r="W51" s="31"/>
      <c r="X51" s="31"/>
      <c r="Y51" s="31"/>
      <c r="Z51" s="31"/>
      <c r="AA51" s="31"/>
      <c r="AB51" s="31"/>
      <c r="AC51" s="31"/>
      <c r="AD51" s="31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 spans="1:45" ht="14.25" customHeight="1">
      <c r="A52" s="31"/>
      <c r="B52" s="39">
        <v>9</v>
      </c>
      <c r="C52" s="96">
        <f t="shared" si="9"/>
        <v>119.36567642471506</v>
      </c>
      <c r="D52" s="97">
        <f t="shared" si="10"/>
        <v>120.59052945410917</v>
      </c>
      <c r="E52" s="96">
        <f t="shared" si="11"/>
        <v>119.1790727533804</v>
      </c>
      <c r="F52" s="98">
        <f t="shared" si="12"/>
        <v>119.57265158968207</v>
      </c>
      <c r="G52" s="98">
        <f t="shared" si="13"/>
        <v>117.64188326334732</v>
      </c>
      <c r="H52" s="98">
        <f t="shared" si="14"/>
        <v>119.35267798440312</v>
      </c>
      <c r="I52" s="98">
        <f t="shared" si="15"/>
        <v>116.89997228554289</v>
      </c>
      <c r="J52" s="98">
        <f t="shared" si="16"/>
        <v>117.92584919016197</v>
      </c>
      <c r="K52" s="98">
        <f t="shared" si="17"/>
        <v>119.50166010797841</v>
      </c>
      <c r="L52" s="97"/>
      <c r="M52" s="81">
        <f t="shared" si="18"/>
        <v>2.6016878224355224</v>
      </c>
      <c r="U52" s="42"/>
      <c r="V52" s="31"/>
      <c r="W52" s="31"/>
      <c r="X52" s="31"/>
      <c r="Y52" s="31"/>
      <c r="Z52" s="31"/>
      <c r="AA52" s="31"/>
      <c r="AB52" s="31"/>
      <c r="AC52" s="31"/>
      <c r="AD52" s="31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spans="1:45" ht="14.25" customHeight="1">
      <c r="A53" s="31"/>
      <c r="B53" s="39">
        <v>10</v>
      </c>
      <c r="C53" s="96">
        <f t="shared" si="9"/>
        <v>119.21569442111577</v>
      </c>
      <c r="D53" s="97">
        <f t="shared" si="10"/>
        <v>120.45954517096581</v>
      </c>
      <c r="E53" s="96">
        <f t="shared" si="11"/>
        <v>118.91879107335168</v>
      </c>
      <c r="F53" s="98">
        <f t="shared" si="12"/>
        <v>119.37367546490702</v>
      </c>
      <c r="G53" s="98">
        <f t="shared" si="13"/>
        <v>116.78498608278345</v>
      </c>
      <c r="H53" s="98">
        <f t="shared" si="14"/>
        <v>118.36779616076785</v>
      </c>
      <c r="I53" s="98">
        <f t="shared" si="15"/>
        <v>116.10806730653869</v>
      </c>
      <c r="J53" s="98">
        <f t="shared" si="16"/>
        <v>117.35791733653269</v>
      </c>
      <c r="K53" s="98">
        <f t="shared" si="17"/>
        <v>119.32368146370726</v>
      </c>
      <c r="L53" s="97"/>
      <c r="M53" s="81">
        <f t="shared" si="18"/>
        <v>3.2156141571685737</v>
      </c>
      <c r="U53" s="42"/>
      <c r="V53" s="31"/>
      <c r="W53" s="31"/>
      <c r="X53" s="31"/>
      <c r="Y53" s="31"/>
      <c r="Z53" s="31"/>
      <c r="AA53" s="31"/>
      <c r="AB53" s="31"/>
      <c r="AC53" s="31"/>
      <c r="AD53" s="31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spans="1:45" ht="14.25" customHeight="1">
      <c r="A54" s="31"/>
      <c r="B54" s="39">
        <v>11</v>
      </c>
      <c r="C54" s="96">
        <f t="shared" si="9"/>
        <v>119.43066862627475</v>
      </c>
      <c r="D54" s="97">
        <f t="shared" si="10"/>
        <v>120.64152333533293</v>
      </c>
      <c r="E54" s="96">
        <f t="shared" si="11"/>
        <v>119.20300670096925</v>
      </c>
      <c r="F54" s="98">
        <f t="shared" si="12"/>
        <v>119.60864727054589</v>
      </c>
      <c r="G54" s="98">
        <f t="shared" si="13"/>
        <v>117.69287714457109</v>
      </c>
      <c r="H54" s="98">
        <f t="shared" si="14"/>
        <v>119.39567282543491</v>
      </c>
      <c r="I54" s="98">
        <f t="shared" si="15"/>
        <v>116.88597396520696</v>
      </c>
      <c r="J54" s="98">
        <f t="shared" si="16"/>
        <v>118.00583959208159</v>
      </c>
      <c r="K54" s="98">
        <f t="shared" si="17"/>
        <v>119.51965794841031</v>
      </c>
      <c r="L54" s="97"/>
      <c r="M54" s="81">
        <f t="shared" si="18"/>
        <v>2.6336839832033547</v>
      </c>
      <c r="U54" s="42"/>
      <c r="V54" s="31"/>
      <c r="W54" s="31"/>
      <c r="X54" s="31"/>
      <c r="Y54" s="31"/>
      <c r="Z54" s="31"/>
      <c r="AA54" s="31"/>
      <c r="AB54" s="31"/>
      <c r="AC54" s="31"/>
      <c r="AD54" s="31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spans="1:45" ht="14.25" customHeight="1">
      <c r="A55" s="31"/>
      <c r="B55" s="39">
        <v>12</v>
      </c>
      <c r="C55" s="96">
        <f t="shared" si="9"/>
        <v>119.22869286142772</v>
      </c>
      <c r="D55" s="97">
        <f t="shared" si="10"/>
        <v>120.56053305338932</v>
      </c>
      <c r="E55" s="96">
        <f t="shared" si="11"/>
        <v>118.97962319014</v>
      </c>
      <c r="F55" s="98">
        <f t="shared" si="12"/>
        <v>119.38467414517096</v>
      </c>
      <c r="G55" s="98">
        <f t="shared" si="13"/>
        <v>116.79398500299941</v>
      </c>
      <c r="H55" s="98">
        <f t="shared" si="14"/>
        <v>118.43078860227955</v>
      </c>
      <c r="I55" s="98">
        <f t="shared" si="15"/>
        <v>116.11506646670665</v>
      </c>
      <c r="J55" s="98">
        <f t="shared" si="16"/>
        <v>117.24393101379725</v>
      </c>
      <c r="K55" s="98">
        <f t="shared" si="17"/>
        <v>119.39367306538692</v>
      </c>
      <c r="L55" s="97"/>
      <c r="M55" s="81">
        <f t="shared" si="18"/>
        <v>3.2786065986802697</v>
      </c>
      <c r="U55" s="42"/>
      <c r="V55" s="31"/>
      <c r="W55" s="31"/>
      <c r="X55" s="31"/>
      <c r="Y55" s="31"/>
      <c r="Z55" s="31"/>
      <c r="AA55" s="31"/>
      <c r="AB55" s="31"/>
      <c r="AC55" s="31"/>
      <c r="AD55" s="31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 spans="1:45" ht="14.25" customHeight="1">
      <c r="A56" s="31"/>
      <c r="B56" s="39">
        <v>13</v>
      </c>
      <c r="C56" s="96">
        <f t="shared" si="9"/>
        <v>119.50965914817036</v>
      </c>
      <c r="D56" s="97">
        <f t="shared" si="10"/>
        <v>120.66652033593282</v>
      </c>
      <c r="E56" s="96">
        <f t="shared" si="11"/>
        <v>119.22095716166089</v>
      </c>
      <c r="F56" s="98">
        <f t="shared" si="12"/>
        <v>119.66564043191362</v>
      </c>
      <c r="G56" s="98">
        <f t="shared" si="13"/>
        <v>117.72887282543492</v>
      </c>
      <c r="H56" s="98">
        <f t="shared" si="14"/>
        <v>119.40967114577084</v>
      </c>
      <c r="I56" s="98">
        <f t="shared" si="15"/>
        <v>116.90197204559088</v>
      </c>
      <c r="J56" s="98">
        <f t="shared" si="16"/>
        <v>118.01783815236954</v>
      </c>
      <c r="K56" s="98">
        <f t="shared" si="17"/>
        <v>119.53065662867427</v>
      </c>
      <c r="L56" s="97"/>
      <c r="M56" s="81">
        <f t="shared" si="18"/>
        <v>2.628684583083384</v>
      </c>
      <c r="U56" s="42"/>
      <c r="V56" s="31"/>
      <c r="W56" s="31"/>
      <c r="X56" s="31"/>
      <c r="Y56" s="31"/>
      <c r="Z56" s="31"/>
      <c r="AA56" s="31"/>
      <c r="AB56" s="31"/>
      <c r="AC56" s="31"/>
      <c r="AD56" s="31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 spans="1:45" ht="14.25" customHeight="1">
      <c r="A57" s="31"/>
      <c r="B57" s="39">
        <v>14</v>
      </c>
      <c r="C57" s="96">
        <f t="shared" si="9"/>
        <v>119.22869286142772</v>
      </c>
      <c r="D57" s="97">
        <f t="shared" si="10"/>
        <v>120.5855300539892</v>
      </c>
      <c r="E57" s="96">
        <f t="shared" si="11"/>
        <v>119.04444429819313</v>
      </c>
      <c r="F57" s="98">
        <f t="shared" si="12"/>
        <v>119.42466934613077</v>
      </c>
      <c r="G57" s="98">
        <f t="shared" si="13"/>
        <v>116.73499208158368</v>
      </c>
      <c r="H57" s="98">
        <f t="shared" si="14"/>
        <v>118.52077780443912</v>
      </c>
      <c r="I57" s="98">
        <f t="shared" si="15"/>
        <v>116.16306070785843</v>
      </c>
      <c r="J57" s="98">
        <f t="shared" si="16"/>
        <v>117.29892441511697</v>
      </c>
      <c r="K57" s="98">
        <f t="shared" si="17"/>
        <v>119.40267198560288</v>
      </c>
      <c r="L57" s="97"/>
      <c r="M57" s="81">
        <f t="shared" si="18"/>
        <v>3.2396112777444444</v>
      </c>
      <c r="U57" s="42"/>
      <c r="V57" s="31"/>
      <c r="W57" s="31"/>
      <c r="X57" s="31"/>
      <c r="Y57" s="31"/>
      <c r="Z57" s="31"/>
      <c r="AA57" s="31"/>
      <c r="AB57" s="31"/>
      <c r="AC57" s="31"/>
      <c r="AD57" s="31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 spans="1:45" ht="14.25" customHeight="1">
      <c r="A58" s="31"/>
      <c r="B58" s="39">
        <v>15</v>
      </c>
      <c r="C58" s="96">
        <f t="shared" si="9"/>
        <v>119.5436550689862</v>
      </c>
      <c r="D58" s="97">
        <f t="shared" si="10"/>
        <v>120.67351949610078</v>
      </c>
      <c r="E58" s="96">
        <f t="shared" si="11"/>
        <v>119.26782780902238</v>
      </c>
      <c r="F58" s="98">
        <f t="shared" si="12"/>
        <v>119.72763299340131</v>
      </c>
      <c r="G58" s="98">
        <f t="shared" si="13"/>
        <v>117.73987150569886</v>
      </c>
      <c r="H58" s="98">
        <f t="shared" si="14"/>
        <v>119.31768218356329</v>
      </c>
      <c r="I58" s="98">
        <f t="shared" si="15"/>
        <v>116.93196844631075</v>
      </c>
      <c r="J58" s="98">
        <f t="shared" si="16"/>
        <v>117.97484331133774</v>
      </c>
      <c r="K58" s="98">
        <f t="shared" si="17"/>
        <v>119.59964835032993</v>
      </c>
      <c r="L58" s="97"/>
      <c r="M58" s="81">
        <f t="shared" si="18"/>
        <v>2.667679904019181</v>
      </c>
      <c r="U58" s="42"/>
      <c r="V58" s="31"/>
      <c r="W58" s="31"/>
      <c r="X58" s="31"/>
      <c r="Y58" s="31"/>
      <c r="Z58" s="31"/>
      <c r="AA58" s="31"/>
      <c r="AB58" s="31"/>
      <c r="AC58" s="31"/>
      <c r="AD58" s="31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 spans="1:45" ht="14.25" customHeight="1">
      <c r="A59" s="31"/>
      <c r="B59" s="39">
        <v>16</v>
      </c>
      <c r="C59" s="96">
        <f t="shared" si="9"/>
        <v>119.33667990401919</v>
      </c>
      <c r="D59" s="97">
        <f t="shared" si="10"/>
        <v>120.61452657468506</v>
      </c>
      <c r="E59" s="96">
        <f t="shared" si="11"/>
        <v>119.07336448486298</v>
      </c>
      <c r="F59" s="98">
        <f t="shared" si="12"/>
        <v>119.49466094781043</v>
      </c>
      <c r="G59" s="98">
        <f t="shared" si="13"/>
        <v>116.88497408518296</v>
      </c>
      <c r="H59" s="98">
        <f t="shared" si="14"/>
        <v>118.47078380323934</v>
      </c>
      <c r="I59" s="98">
        <f t="shared" si="15"/>
        <v>116.21605434913018</v>
      </c>
      <c r="J59" s="98">
        <f t="shared" si="16"/>
        <v>117.46290473905219</v>
      </c>
      <c r="K59" s="98">
        <f t="shared" si="17"/>
        <v>119.45666550689862</v>
      </c>
      <c r="L59" s="97"/>
      <c r="M59" s="81">
        <f t="shared" si="18"/>
        <v>3.2406111577684413</v>
      </c>
      <c r="U59" s="42"/>
      <c r="V59" s="31"/>
      <c r="W59" s="31"/>
      <c r="X59" s="31"/>
      <c r="Y59" s="31"/>
      <c r="Z59" s="31"/>
      <c r="AA59" s="31"/>
      <c r="AB59" s="31"/>
      <c r="AC59" s="31"/>
      <c r="AD59" s="31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 spans="1:45" ht="14.25" customHeight="1">
      <c r="A60" s="31"/>
      <c r="B60" s="39">
        <v>17</v>
      </c>
      <c r="C60" s="96">
        <f t="shared" si="9"/>
        <v>119.5676521895621</v>
      </c>
      <c r="D60" s="97">
        <f t="shared" si="10"/>
        <v>120.68451817636473</v>
      </c>
      <c r="E60" s="96">
        <f t="shared" si="11"/>
        <v>119.31769019983247</v>
      </c>
      <c r="F60" s="98">
        <f t="shared" si="12"/>
        <v>119.76862807438512</v>
      </c>
      <c r="G60" s="98">
        <f t="shared" si="13"/>
        <v>117.71287474505098</v>
      </c>
      <c r="H60" s="98">
        <f t="shared" si="14"/>
        <v>119.38267438512298</v>
      </c>
      <c r="I60" s="98">
        <f t="shared" si="15"/>
        <v>116.98896160767846</v>
      </c>
      <c r="J60" s="98">
        <f t="shared" si="16"/>
        <v>118.0848301139772</v>
      </c>
      <c r="K60" s="98">
        <f t="shared" si="17"/>
        <v>119.61364667066586</v>
      </c>
      <c r="L60" s="97"/>
      <c r="M60" s="81">
        <f t="shared" si="18"/>
        <v>2.6246850629873961</v>
      </c>
      <c r="U60" s="42"/>
      <c r="V60" s="31"/>
      <c r="W60" s="31"/>
      <c r="X60" s="31"/>
      <c r="Y60" s="31"/>
      <c r="Z60" s="31"/>
      <c r="AA60" s="31"/>
      <c r="AB60" s="31"/>
      <c r="AC60" s="31"/>
      <c r="AD60" s="31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 spans="1:45" ht="14.25" customHeight="1">
      <c r="A61" s="31"/>
      <c r="B61" s="39">
        <v>18</v>
      </c>
      <c r="C61" s="96">
        <f t="shared" si="9"/>
        <v>119.35867726454708</v>
      </c>
      <c r="D61" s="97">
        <f t="shared" si="10"/>
        <v>120.62152573485304</v>
      </c>
      <c r="E61" s="96">
        <f t="shared" si="11"/>
        <v>119.10926540624625</v>
      </c>
      <c r="F61" s="98">
        <f t="shared" si="12"/>
        <v>119.55265398920216</v>
      </c>
      <c r="G61" s="98">
        <f t="shared" si="13"/>
        <v>116.85797732453509</v>
      </c>
      <c r="H61" s="98">
        <f t="shared" si="14"/>
        <v>118.5227775644871</v>
      </c>
      <c r="I61" s="98">
        <f t="shared" si="15"/>
        <v>116.25404979004199</v>
      </c>
      <c r="J61" s="98">
        <f t="shared" si="16"/>
        <v>117.52689706058788</v>
      </c>
      <c r="K61" s="98">
        <f t="shared" si="17"/>
        <v>119.48966154769046</v>
      </c>
      <c r="L61" s="97"/>
      <c r="M61" s="81">
        <f t="shared" si="18"/>
        <v>3.2356117576484706</v>
      </c>
      <c r="U61" s="42"/>
      <c r="V61" s="31"/>
      <c r="W61" s="31"/>
      <c r="X61" s="31"/>
      <c r="Y61" s="31"/>
      <c r="Z61" s="31"/>
      <c r="AA61" s="31"/>
      <c r="AB61" s="31"/>
      <c r="AC61" s="31"/>
      <c r="AD61" s="31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 spans="1:45" ht="14.25" customHeight="1">
      <c r="A62" s="31"/>
      <c r="B62" s="39">
        <v>19</v>
      </c>
      <c r="C62" s="96">
        <f t="shared" si="9"/>
        <v>119.56365266946611</v>
      </c>
      <c r="D62" s="97">
        <f t="shared" si="10"/>
        <v>120.76550845830833</v>
      </c>
      <c r="E62" s="96">
        <f t="shared" si="11"/>
        <v>119.35758011248056</v>
      </c>
      <c r="F62" s="98">
        <f t="shared" si="12"/>
        <v>119.76662831433713</v>
      </c>
      <c r="G62" s="98">
        <f t="shared" si="13"/>
        <v>117.69487690461908</v>
      </c>
      <c r="H62" s="98">
        <f t="shared" si="14"/>
        <v>119.45866526694661</v>
      </c>
      <c r="I62" s="98">
        <f t="shared" si="15"/>
        <v>117.00495968806239</v>
      </c>
      <c r="J62" s="98">
        <f t="shared" si="16"/>
        <v>118.09782855428915</v>
      </c>
      <c r="K62" s="98">
        <f t="shared" si="17"/>
        <v>119.68063863227354</v>
      </c>
      <c r="L62" s="97"/>
      <c r="M62" s="81">
        <f t="shared" si="18"/>
        <v>2.6756789442111568</v>
      </c>
      <c r="U62" s="42"/>
      <c r="V62" s="31"/>
      <c r="W62" s="31"/>
      <c r="X62" s="31"/>
      <c r="Y62" s="31"/>
      <c r="Z62" s="31"/>
      <c r="AA62" s="31"/>
      <c r="AB62" s="31"/>
      <c r="AC62" s="31"/>
      <c r="AD62" s="31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 spans="1:45" ht="14.25" customHeight="1">
      <c r="A63" s="31"/>
      <c r="B63" s="39">
        <v>20</v>
      </c>
      <c r="C63" s="96">
        <f t="shared" si="9"/>
        <v>119.36167690461907</v>
      </c>
      <c r="D63" s="97">
        <f t="shared" si="10"/>
        <v>120.72251361727655</v>
      </c>
      <c r="E63" s="96">
        <f t="shared" si="11"/>
        <v>119.14317183199712</v>
      </c>
      <c r="F63" s="98">
        <f t="shared" si="12"/>
        <v>119.55765338932213</v>
      </c>
      <c r="G63" s="98">
        <f t="shared" si="13"/>
        <v>116.93796772645472</v>
      </c>
      <c r="H63" s="98">
        <f t="shared" si="14"/>
        <v>118.58277036592682</v>
      </c>
      <c r="I63" s="98">
        <f t="shared" si="15"/>
        <v>116.252050029994</v>
      </c>
      <c r="J63" s="98">
        <f t="shared" si="16"/>
        <v>117.56089298140371</v>
      </c>
      <c r="K63" s="98">
        <f t="shared" si="17"/>
        <v>119.53265638872226</v>
      </c>
      <c r="L63" s="97"/>
      <c r="M63" s="81">
        <f t="shared" si="18"/>
        <v>3.2806063587282637</v>
      </c>
      <c r="U63" s="42"/>
      <c r="V63" s="31"/>
      <c r="W63" s="31"/>
      <c r="X63" s="31"/>
      <c r="Y63" s="31"/>
      <c r="Z63" s="31"/>
      <c r="AA63" s="31"/>
      <c r="AB63" s="31"/>
      <c r="AC63" s="31"/>
      <c r="AD63" s="31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 spans="1:45" ht="14.25" customHeight="1">
      <c r="A64" s="31"/>
      <c r="B64" s="39">
        <v>21</v>
      </c>
      <c r="C64" s="96">
        <f t="shared" si="9"/>
        <v>119.61264679064188</v>
      </c>
      <c r="D64" s="97">
        <f t="shared" si="10"/>
        <v>120.83949958008398</v>
      </c>
      <c r="E64" s="96">
        <f t="shared" si="11"/>
        <v>119.39846727294484</v>
      </c>
      <c r="F64" s="98">
        <f t="shared" si="12"/>
        <v>119.80462375524894</v>
      </c>
      <c r="G64" s="98">
        <f t="shared" si="13"/>
        <v>117.76286874625075</v>
      </c>
      <c r="H64" s="98">
        <f t="shared" si="14"/>
        <v>119.47666310737851</v>
      </c>
      <c r="I64" s="98">
        <f t="shared" si="15"/>
        <v>117.04995428914218</v>
      </c>
      <c r="J64" s="98">
        <f t="shared" si="16"/>
        <v>118.18581799640071</v>
      </c>
      <c r="K64" s="98">
        <f t="shared" si="17"/>
        <v>119.69663671265748</v>
      </c>
      <c r="L64" s="97"/>
      <c r="M64" s="81">
        <f t="shared" si="18"/>
        <v>2.6466824235153013</v>
      </c>
      <c r="U64" s="42"/>
      <c r="V64" s="31"/>
      <c r="W64" s="31"/>
      <c r="X64" s="31"/>
      <c r="Y64" s="31"/>
      <c r="Z64" s="31"/>
      <c r="AA64" s="31"/>
      <c r="AB64" s="31"/>
      <c r="AC64" s="31"/>
      <c r="AD64" s="31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 spans="1:45" ht="14.25" customHeight="1">
      <c r="A65" s="31"/>
      <c r="B65" s="39">
        <v>22</v>
      </c>
      <c r="C65" s="96">
        <f t="shared" si="9"/>
        <v>119.42466934613077</v>
      </c>
      <c r="D65" s="97">
        <f t="shared" si="10"/>
        <v>120.7535098980204</v>
      </c>
      <c r="E65" s="96">
        <f t="shared" si="11"/>
        <v>119.16112229268876</v>
      </c>
      <c r="F65" s="98">
        <f t="shared" si="12"/>
        <v>119.55965314937013</v>
      </c>
      <c r="G65" s="98">
        <f t="shared" si="13"/>
        <v>117.01995788842231</v>
      </c>
      <c r="H65" s="98">
        <f t="shared" si="14"/>
        <v>118.6097671265747</v>
      </c>
      <c r="I65" s="98">
        <f t="shared" si="15"/>
        <v>116.25704943011397</v>
      </c>
      <c r="J65" s="98">
        <f t="shared" si="16"/>
        <v>117.59988830233954</v>
      </c>
      <c r="K65" s="98">
        <f t="shared" si="17"/>
        <v>119.56665230953809</v>
      </c>
      <c r="L65" s="97"/>
      <c r="M65" s="81">
        <f t="shared" si="18"/>
        <v>3.3096028794241192</v>
      </c>
      <c r="U65" s="42"/>
      <c r="V65" s="31"/>
      <c r="W65" s="31"/>
      <c r="X65" s="31"/>
      <c r="Y65" s="31"/>
      <c r="Z65" s="31"/>
      <c r="AA65" s="31"/>
      <c r="AB65" s="31"/>
      <c r="AC65" s="31"/>
      <c r="AD65" s="31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 spans="1:45" ht="14.25" customHeight="1">
      <c r="A66" s="31"/>
      <c r="B66" s="39">
        <v>23</v>
      </c>
      <c r="C66" s="96">
        <f t="shared" si="9"/>
        <v>119.65064223155369</v>
      </c>
      <c r="D66" s="97">
        <f t="shared" si="10"/>
        <v>120.80550365926815</v>
      </c>
      <c r="E66" s="96">
        <f t="shared" si="11"/>
        <v>119.38949204259902</v>
      </c>
      <c r="F66" s="98">
        <f t="shared" si="12"/>
        <v>119.8556176364727</v>
      </c>
      <c r="G66" s="98">
        <f t="shared" si="13"/>
        <v>117.72687306538691</v>
      </c>
      <c r="H66" s="98">
        <f t="shared" si="14"/>
        <v>119.49266118776245</v>
      </c>
      <c r="I66" s="98">
        <f t="shared" si="15"/>
        <v>117.04795452909418</v>
      </c>
      <c r="J66" s="98">
        <f t="shared" si="16"/>
        <v>118.16981991601681</v>
      </c>
      <c r="K66" s="98">
        <f t="shared" si="17"/>
        <v>119.72763299340131</v>
      </c>
      <c r="L66" s="97"/>
      <c r="M66" s="81">
        <f t="shared" si="18"/>
        <v>2.6796784643071305</v>
      </c>
      <c r="U66" s="42"/>
      <c r="V66" s="31"/>
      <c r="W66" s="31"/>
      <c r="X66" s="31"/>
      <c r="Y66" s="31"/>
      <c r="Z66" s="31"/>
      <c r="AA66" s="31"/>
      <c r="AB66" s="31"/>
      <c r="AC66" s="31"/>
      <c r="AD66" s="31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 spans="1:45" ht="14.25" customHeight="1">
      <c r="A67" s="31"/>
      <c r="B67" s="39">
        <v>24</v>
      </c>
      <c r="C67" s="96">
        <f t="shared" si="9"/>
        <v>119.45366586682663</v>
      </c>
      <c r="D67" s="97">
        <f t="shared" si="10"/>
        <v>120.78550605878824</v>
      </c>
      <c r="E67" s="96">
        <f t="shared" si="11"/>
        <v>119.1790727533804</v>
      </c>
      <c r="F67" s="98">
        <f t="shared" si="12"/>
        <v>119.586649910018</v>
      </c>
      <c r="G67" s="98">
        <f t="shared" si="13"/>
        <v>117.02695704859029</v>
      </c>
      <c r="H67" s="98">
        <f t="shared" si="14"/>
        <v>118.6277649670066</v>
      </c>
      <c r="I67" s="98">
        <f t="shared" si="15"/>
        <v>116.2930451109778</v>
      </c>
      <c r="J67" s="98">
        <f t="shared" si="16"/>
        <v>117.57489130173965</v>
      </c>
      <c r="K67" s="98">
        <f t="shared" si="17"/>
        <v>119.58465014997</v>
      </c>
      <c r="L67" s="97"/>
      <c r="M67" s="81">
        <f t="shared" si="18"/>
        <v>3.291605038992202</v>
      </c>
      <c r="U67" s="42"/>
      <c r="V67" s="31"/>
      <c r="W67" s="31"/>
      <c r="X67" s="31"/>
      <c r="Y67" s="31"/>
      <c r="Z67" s="31"/>
      <c r="AA67" s="31"/>
      <c r="AB67" s="31"/>
      <c r="AC67" s="31"/>
      <c r="AD67" s="31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 spans="1:45" ht="14.25" customHeight="1">
      <c r="A68" s="31"/>
      <c r="B68" s="39">
        <v>25</v>
      </c>
      <c r="C68" s="96">
        <f t="shared" si="9"/>
        <v>119.68663791241752</v>
      </c>
      <c r="D68" s="97">
        <f t="shared" si="10"/>
        <v>120.82350149970006</v>
      </c>
      <c r="E68" s="96">
        <f t="shared" si="11"/>
        <v>119.44334342467393</v>
      </c>
      <c r="F68" s="98">
        <f t="shared" si="12"/>
        <v>119.8986124775045</v>
      </c>
      <c r="G68" s="98">
        <f t="shared" si="13"/>
        <v>117.76286874625075</v>
      </c>
      <c r="H68" s="98">
        <f t="shared" si="14"/>
        <v>119.42266958608279</v>
      </c>
      <c r="I68" s="98">
        <f t="shared" si="15"/>
        <v>117.05495368926215</v>
      </c>
      <c r="J68" s="98">
        <f t="shared" si="16"/>
        <v>118.14582279544092</v>
      </c>
      <c r="K68" s="98">
        <f t="shared" si="17"/>
        <v>119.76862807438512</v>
      </c>
      <c r="L68" s="97"/>
      <c r="M68" s="81">
        <f t="shared" si="18"/>
        <v>2.713674385122971</v>
      </c>
      <c r="U68" s="42"/>
      <c r="V68" s="31"/>
      <c r="W68" s="31"/>
      <c r="X68" s="31"/>
      <c r="Y68" s="31"/>
      <c r="Z68" s="31"/>
      <c r="AA68" s="31"/>
      <c r="AB68" s="31"/>
      <c r="AC68" s="31"/>
      <c r="AD68" s="31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 spans="1:45" ht="14.25" customHeight="1">
      <c r="A69" s="31"/>
      <c r="B69" s="39">
        <v>26</v>
      </c>
      <c r="C69" s="96">
        <f t="shared" si="9"/>
        <v>119.48966154769046</v>
      </c>
      <c r="D69" s="97">
        <f t="shared" si="10"/>
        <v>120.72651313737252</v>
      </c>
      <c r="E69" s="96">
        <f t="shared" si="11"/>
        <v>119.24389386143353</v>
      </c>
      <c r="F69" s="98">
        <f t="shared" si="12"/>
        <v>119.63864367126574</v>
      </c>
      <c r="G69" s="98">
        <f t="shared" si="13"/>
        <v>117.07695104979004</v>
      </c>
      <c r="H69" s="98">
        <f t="shared" si="14"/>
        <v>118.64376304739052</v>
      </c>
      <c r="I69" s="98">
        <f t="shared" si="15"/>
        <v>116.38903359328134</v>
      </c>
      <c r="J69" s="98">
        <f t="shared" si="16"/>
        <v>117.77586718656269</v>
      </c>
      <c r="K69" s="98">
        <f t="shared" si="17"/>
        <v>119.62064583083384</v>
      </c>
      <c r="L69" s="97"/>
      <c r="M69" s="81">
        <f t="shared" si="18"/>
        <v>3.2316122375524969</v>
      </c>
      <c r="U69" s="42"/>
      <c r="V69" s="31"/>
      <c r="W69" s="31"/>
      <c r="X69" s="31"/>
      <c r="Y69" s="31"/>
      <c r="Z69" s="31"/>
      <c r="AA69" s="31"/>
      <c r="AB69" s="31"/>
      <c r="AC69" s="31"/>
      <c r="AD69" s="31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 spans="1:45" ht="14.25" customHeight="1">
      <c r="A70" s="31"/>
      <c r="B70" s="39">
        <v>27</v>
      </c>
      <c r="C70" s="96">
        <f t="shared" si="9"/>
        <v>119.68663791241752</v>
      </c>
      <c r="D70" s="97">
        <f t="shared" si="10"/>
        <v>120.87249562087582</v>
      </c>
      <c r="E70" s="96">
        <f t="shared" si="11"/>
        <v>119.49220856766782</v>
      </c>
      <c r="F70" s="98">
        <f t="shared" si="12"/>
        <v>119.90761139772046</v>
      </c>
      <c r="G70" s="98">
        <f t="shared" si="13"/>
        <v>117.79686466706659</v>
      </c>
      <c r="H70" s="98">
        <f t="shared" si="14"/>
        <v>119.51065902819437</v>
      </c>
      <c r="I70" s="98">
        <f t="shared" si="15"/>
        <v>117.13294433113377</v>
      </c>
      <c r="J70" s="98">
        <f t="shared" si="16"/>
        <v>118.2108149970006</v>
      </c>
      <c r="K70" s="98">
        <f t="shared" si="17"/>
        <v>119.792625194961</v>
      </c>
      <c r="L70" s="97"/>
      <c r="M70" s="81">
        <f t="shared" si="18"/>
        <v>2.6596808638272336</v>
      </c>
      <c r="U70" s="42"/>
      <c r="V70" s="31"/>
      <c r="W70" s="31"/>
      <c r="X70" s="31"/>
      <c r="Y70" s="31"/>
      <c r="Z70" s="31"/>
      <c r="AA70" s="31"/>
      <c r="AB70" s="31"/>
      <c r="AC70" s="31"/>
      <c r="AD70" s="31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 spans="1:45" ht="14.25" customHeight="1">
      <c r="A71" s="31"/>
      <c r="B71" s="39">
        <v>28</v>
      </c>
      <c r="C71" s="96">
        <f t="shared" si="9"/>
        <v>119.49866046790642</v>
      </c>
      <c r="D71" s="97">
        <f t="shared" si="10"/>
        <v>120.79850449910018</v>
      </c>
      <c r="E71" s="96">
        <f t="shared" si="11"/>
        <v>119.29275900442744</v>
      </c>
      <c r="F71" s="98">
        <f t="shared" si="12"/>
        <v>119.65864127174565</v>
      </c>
      <c r="G71" s="98">
        <f t="shared" si="13"/>
        <v>117.06795212957408</v>
      </c>
      <c r="H71" s="98">
        <f t="shared" si="14"/>
        <v>118.74475092981403</v>
      </c>
      <c r="I71" s="98">
        <f t="shared" si="15"/>
        <v>116.40303191361727</v>
      </c>
      <c r="J71" s="98">
        <f t="shared" si="16"/>
        <v>117.74587078584283</v>
      </c>
      <c r="K71" s="98">
        <f t="shared" si="17"/>
        <v>119.6696399520096</v>
      </c>
      <c r="L71" s="97"/>
      <c r="M71" s="81">
        <f t="shared" si="18"/>
        <v>3.2666080383923344</v>
      </c>
      <c r="U71" s="42"/>
      <c r="V71" s="31"/>
      <c r="W71" s="31"/>
      <c r="X71" s="31"/>
      <c r="Y71" s="31"/>
      <c r="Z71" s="31"/>
      <c r="AA71" s="31"/>
      <c r="AB71" s="31"/>
      <c r="AC71" s="31"/>
      <c r="AD71" s="31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 spans="1:45" ht="14.25" customHeight="1">
      <c r="A72" s="31"/>
      <c r="B72" s="39">
        <v>29</v>
      </c>
      <c r="C72" s="96">
        <f t="shared" si="9"/>
        <v>119.73863167366527</v>
      </c>
      <c r="D72" s="97">
        <f t="shared" si="10"/>
        <v>120.89049346130773</v>
      </c>
      <c r="E72" s="96">
        <f t="shared" si="11"/>
        <v>119.48323333732201</v>
      </c>
      <c r="F72" s="98">
        <f t="shared" si="12"/>
        <v>119.95060623875224</v>
      </c>
      <c r="G72" s="98">
        <f t="shared" si="13"/>
        <v>117.79986430713858</v>
      </c>
      <c r="H72" s="98">
        <f t="shared" si="14"/>
        <v>119.46766418716255</v>
      </c>
      <c r="I72" s="98">
        <f t="shared" si="15"/>
        <v>117.10094817036592</v>
      </c>
      <c r="J72" s="98">
        <f t="shared" si="16"/>
        <v>118.10982711457709</v>
      </c>
      <c r="K72" s="98">
        <f t="shared" si="17"/>
        <v>119.83162051589682</v>
      </c>
      <c r="L72" s="97"/>
      <c r="M72" s="81">
        <f t="shared" si="18"/>
        <v>2.7306723455308912</v>
      </c>
      <c r="U72" s="42"/>
      <c r="V72" s="31"/>
      <c r="W72" s="31"/>
      <c r="X72" s="31"/>
      <c r="Y72" s="31"/>
      <c r="Z72" s="31"/>
      <c r="AA72" s="31"/>
      <c r="AB72" s="31"/>
      <c r="AC72" s="31"/>
      <c r="AD72" s="31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 spans="1:45" ht="14.25" customHeight="1">
      <c r="A73" s="31"/>
      <c r="B73" s="39">
        <v>30</v>
      </c>
      <c r="C73" s="96">
        <f t="shared" si="9"/>
        <v>119.49166130773844</v>
      </c>
      <c r="D73" s="97">
        <f t="shared" si="10"/>
        <v>120.86149694061187</v>
      </c>
      <c r="E73" s="96">
        <f t="shared" si="11"/>
        <v>119.30871496948666</v>
      </c>
      <c r="F73" s="98">
        <f t="shared" si="12"/>
        <v>119.68563803239351</v>
      </c>
      <c r="G73" s="98">
        <f t="shared" si="13"/>
        <v>117.14294313137373</v>
      </c>
      <c r="H73" s="98">
        <f t="shared" si="14"/>
        <v>118.76074901019796</v>
      </c>
      <c r="I73" s="98">
        <f t="shared" si="15"/>
        <v>116.46902399520096</v>
      </c>
      <c r="J73" s="98">
        <f t="shared" si="16"/>
        <v>117.77786694661067</v>
      </c>
      <c r="K73" s="98">
        <f t="shared" si="17"/>
        <v>119.70063623275345</v>
      </c>
      <c r="L73" s="97"/>
      <c r="M73" s="81">
        <f t="shared" si="18"/>
        <v>3.2316122375524969</v>
      </c>
      <c r="U73" s="42"/>
      <c r="V73" s="31"/>
      <c r="W73" s="31"/>
      <c r="X73" s="31"/>
      <c r="Y73" s="31"/>
      <c r="Z73" s="31"/>
      <c r="AA73" s="31"/>
      <c r="AB73" s="31"/>
      <c r="AC73" s="31"/>
      <c r="AD73" s="31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 spans="1:45" ht="14.25" customHeight="1">
      <c r="A74" s="31"/>
      <c r="B74" s="31" t="s">
        <v>104</v>
      </c>
      <c r="C74" s="42">
        <f t="shared" ref="C74:J74" si="19">AVERAGE(C44:C73)</f>
        <v>119.38617396520699</v>
      </c>
      <c r="D74" s="42">
        <f t="shared" si="19"/>
        <v>120.62535860827832</v>
      </c>
      <c r="E74" s="42">
        <f t="shared" si="19"/>
        <v>119.15048498264927</v>
      </c>
      <c r="F74" s="42">
        <f t="shared" si="19"/>
        <v>119.5690853509298</v>
      </c>
      <c r="G74" s="42">
        <f t="shared" si="19"/>
        <v>117.27152770245948</v>
      </c>
      <c r="H74" s="42">
        <f t="shared" si="19"/>
        <v>118.93166183563287</v>
      </c>
      <c r="I74" s="42">
        <f t="shared" si="19"/>
        <v>116.56637898020395</v>
      </c>
      <c r="J74" s="42">
        <f t="shared" si="19"/>
        <v>117.72947275344929</v>
      </c>
      <c r="K74" s="42">
        <f>AVERAGE(K44:K73)</f>
        <v>119.49896043191363</v>
      </c>
      <c r="L74" s="42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 spans="1:45" ht="14.25" customHeight="1">
      <c r="A75" s="31"/>
      <c r="B75" s="31"/>
      <c r="C75" s="42">
        <f>MAX(C44:C73)-MIN(C44:C73)</f>
        <v>0.82590089982004145</v>
      </c>
      <c r="D75" s="42">
        <f t="shared" ref="D75:J75" si="20">MAX(D44:D73)-MIN(D44:D73)</f>
        <v>0.62092549490100168</v>
      </c>
      <c r="E75" s="42">
        <f t="shared" si="20"/>
        <v>0.77685604882134385</v>
      </c>
      <c r="F75" s="42">
        <f t="shared" si="20"/>
        <v>0.84189898020395049</v>
      </c>
      <c r="G75" s="42">
        <f t="shared" si="20"/>
        <v>1.2558493101379753</v>
      </c>
      <c r="H75" s="42">
        <f t="shared" si="20"/>
        <v>1.2638483503299369</v>
      </c>
      <c r="I75" s="42">
        <f t="shared" si="20"/>
        <v>1.260848710257946</v>
      </c>
      <c r="J75" s="42">
        <f t="shared" si="20"/>
        <v>1.1438627474505125</v>
      </c>
      <c r="K75" s="42">
        <f>MAX(K44:K73)-MIN(K44:K73)</f>
        <v>0.75390953809238681</v>
      </c>
      <c r="L75" s="42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 spans="1:45" ht="14.25" customHeight="1">
      <c r="A76" s="31"/>
      <c r="B76" s="41" t="s">
        <v>105</v>
      </c>
      <c r="C76" s="40" t="s">
        <v>106</v>
      </c>
      <c r="D76" s="40"/>
      <c r="E76" s="101">
        <f>MAX(M44:M73)</f>
        <v>3.3096028794241192</v>
      </c>
      <c r="F76" s="31"/>
      <c r="G76" s="31"/>
      <c r="H76" s="31"/>
      <c r="I76" s="31"/>
      <c r="J76" s="31"/>
      <c r="K76" s="31">
        <f>0.44/D74</f>
        <v>3.6476575495942485E-3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 spans="1:45" ht="14.25" customHeight="1">
      <c r="A77" s="31"/>
      <c r="B77" s="39" t="s">
        <v>107</v>
      </c>
      <c r="C77" s="38" t="s">
        <v>108</v>
      </c>
      <c r="D77" s="38"/>
      <c r="E77" s="37">
        <f>MAX(C75:K75)/2</f>
        <v>0.63192417516496846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 spans="1:45" ht="14.25" customHeight="1">
      <c r="A78" s="31"/>
      <c r="B78" s="36" t="s">
        <v>109</v>
      </c>
      <c r="C78" s="35" t="s">
        <v>110</v>
      </c>
      <c r="D78" s="35"/>
      <c r="E78" s="34">
        <f>MAX(C44:K73)-MIN(C44:K73)</f>
        <v>5.0183978404319021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 spans="1:45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</row>
    <row r="80" spans="1:45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</row>
    <row r="81" spans="1:45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</row>
    <row r="83" spans="1:45" ht="14.25" customHeight="1">
      <c r="A83" s="31"/>
      <c r="B83" s="31"/>
      <c r="C83" s="31"/>
      <c r="D83" s="31"/>
      <c r="E83" s="31"/>
      <c r="F83" s="31"/>
      <c r="G83" s="31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</row>
    <row r="84" spans="1:45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</row>
    <row r="85" spans="1:4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</row>
    <row r="86" spans="1:45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</row>
    <row r="87" spans="1:45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45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45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45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45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45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45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4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1:45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</row>
    <row r="124" spans="1:45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</row>
    <row r="125" spans="1:4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</row>
    <row r="126" spans="1:45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5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5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5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5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5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</row>
    <row r="132" spans="1:45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</row>
    <row r="133" spans="1:45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</row>
    <row r="134" spans="1:45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</row>
    <row r="135" spans="1:4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</row>
    <row r="136" spans="1:45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5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5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5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5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</row>
    <row r="141" spans="1:45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</row>
    <row r="142" spans="1:45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</row>
    <row r="143" spans="1:45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</row>
    <row r="144" spans="1:45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</row>
    <row r="145" spans="1: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</row>
    <row r="146" spans="1:45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</row>
    <row r="147" spans="1:45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</row>
    <row r="148" spans="1:45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</row>
    <row r="149" spans="1:45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</row>
    <row r="150" spans="1:45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</row>
    <row r="151" spans="1:45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</row>
    <row r="152" spans="1:45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</row>
    <row r="153" spans="1:45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</row>
    <row r="154" spans="1:45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</row>
    <row r="155" spans="1:4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</row>
    <row r="156" spans="1:45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</row>
    <row r="157" spans="1:45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</row>
    <row r="158" spans="1:45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</row>
    <row r="159" spans="1:45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</row>
    <row r="160" spans="1:45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5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5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5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5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5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5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5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</row>
    <row r="169" spans="1:45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</row>
    <row r="170" spans="1:45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</row>
    <row r="171" spans="1:45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</row>
    <row r="172" spans="1:45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</row>
    <row r="173" spans="1:45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</row>
    <row r="174" spans="1:45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</row>
    <row r="175" spans="1:4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</row>
    <row r="176" spans="1:45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</row>
    <row r="177" spans="1:45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</row>
    <row r="178" spans="1:45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</row>
    <row r="179" spans="1:45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</row>
    <row r="180" spans="1:45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</row>
    <row r="181" spans="1:45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</row>
    <row r="182" spans="1:45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</row>
    <row r="183" spans="1:45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</row>
    <row r="184" spans="1:45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</row>
    <row r="185" spans="1:4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</row>
    <row r="186" spans="1:45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</row>
    <row r="187" spans="1:45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</row>
    <row r="188" spans="1:45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</row>
    <row r="189" spans="1:45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</row>
    <row r="190" spans="1:45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</row>
    <row r="191" spans="1:45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</row>
    <row r="193" spans="1:45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</row>
    <row r="194" spans="1:45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</row>
    <row r="195" spans="1:4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</row>
    <row r="196" spans="1:45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</row>
    <row r="197" spans="1:45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</row>
    <row r="198" spans="1:45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</row>
    <row r="199" spans="1:45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</row>
    <row r="200" spans="1:45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</row>
    <row r="201" spans="1:45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</row>
    <row r="202" spans="1:45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</row>
    <row r="203" spans="1:45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</row>
    <row r="204" spans="1:45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5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5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5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5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5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</row>
    <row r="211" spans="1:45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</row>
    <row r="213" spans="1:45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</row>
    <row r="214" spans="1:45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</row>
    <row r="215" spans="1:4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</row>
    <row r="216" spans="1:45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</row>
    <row r="217" spans="1:45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</row>
    <row r="218" spans="1:45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</row>
    <row r="219" spans="1:45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</row>
    <row r="220" spans="1:45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</row>
    <row r="221" spans="1:45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</row>
    <row r="222" spans="1:45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</row>
    <row r="223" spans="1:45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</row>
    <row r="224" spans="1:45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</row>
    <row r="225" spans="1:45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</row>
    <row r="226" spans="1:45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</row>
    <row r="227" spans="1:45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</row>
    <row r="228" spans="1:45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</row>
    <row r="229" spans="1:45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</row>
    <row r="230" spans="1:45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</row>
    <row r="231" spans="1:45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</row>
    <row r="232" spans="1:45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</row>
    <row r="233" spans="1:45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</row>
    <row r="234" spans="1:45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</row>
    <row r="236" spans="1:45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</row>
    <row r="237" spans="1:45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</row>
    <row r="238" spans="1:45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</row>
    <row r="239" spans="1:45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</row>
    <row r="240" spans="1:45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</row>
    <row r="241" spans="1:45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</row>
    <row r="242" spans="1:45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</row>
    <row r="243" spans="1:45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</row>
    <row r="244" spans="1:45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</row>
    <row r="245" spans="1:45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</row>
    <row r="246" spans="1:45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</row>
    <row r="247" spans="1:45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</row>
    <row r="248" spans="1:45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</row>
    <row r="249" spans="1:45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</row>
    <row r="250" spans="1:45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</row>
    <row r="251" spans="1:45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</row>
    <row r="252" spans="1:45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</row>
    <row r="253" spans="1:45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</row>
    <row r="254" spans="1:45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</row>
    <row r="255" spans="1:45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</row>
    <row r="256" spans="1:45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</row>
    <row r="257" spans="1:45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</row>
    <row r="258" spans="1:45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</row>
    <row r="259" spans="1:45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</row>
    <row r="260" spans="1:45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</row>
    <row r="261" spans="1:45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</row>
    <row r="262" spans="1:45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</row>
    <row r="263" spans="1:45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</row>
    <row r="264" spans="1:45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</row>
    <row r="265" spans="1:45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</row>
    <row r="266" spans="1:45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</row>
    <row r="267" spans="1:45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</row>
    <row r="268" spans="1:45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</row>
    <row r="269" spans="1:45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</row>
    <row r="270" spans="1:45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</row>
    <row r="271" spans="1:45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</row>
    <row r="272" spans="1:45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</row>
    <row r="273" spans="1:45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</row>
    <row r="274" spans="1:45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</row>
    <row r="275" spans="1:45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</row>
    <row r="276" spans="1:45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</row>
    <row r="277" spans="1:45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</row>
    <row r="278" spans="1:45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</row>
    <row r="279" spans="1:45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</row>
    <row r="280" spans="1:45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</row>
    <row r="281" spans="1:45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</row>
    <row r="282" spans="1:45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</row>
    <row r="283" spans="1:45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</row>
    <row r="284" spans="1:45" ht="15.75" customHeight="1"/>
    <row r="285" spans="1:45" ht="15.75" customHeight="1"/>
    <row r="286" spans="1:45" ht="15.75" customHeight="1"/>
    <row r="287" spans="1:45" ht="15.75" customHeight="1"/>
    <row r="288" spans="1:45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Q5:S5"/>
    <mergeCell ref="B5:D5"/>
    <mergeCell ref="E5:G5"/>
    <mergeCell ref="H5:J5"/>
    <mergeCell ref="K5:M5"/>
    <mergeCell ref="N5:P5"/>
    <mergeCell ref="BB5:BD5"/>
    <mergeCell ref="T5:V5"/>
    <mergeCell ref="W5:Y5"/>
    <mergeCell ref="Z5:AB5"/>
    <mergeCell ref="AD5:AF5"/>
    <mergeCell ref="AG5:AI5"/>
    <mergeCell ref="AJ5:AL5"/>
    <mergeCell ref="AM5:AO5"/>
    <mergeCell ref="AP5:AR5"/>
    <mergeCell ref="AS5:AU5"/>
    <mergeCell ref="AV5:AX5"/>
    <mergeCell ref="AY5:BA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5B75CB-8BD3-4DA0-9B47-B1FCA079BA84}">
          <x14:formula1>
            <xm:f>Database!$A$2:$A$20</xm:f>
          </x14:formula1>
          <xm:sqref>C4 F4 I4 L4 O4 R4 U4 X4 AA4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1220-C9AA-4699-85AF-B262D1FE1F3B}">
  <dimension ref="A1:BM1000"/>
  <sheetViews>
    <sheetView topLeftCell="Q11" workbookViewId="0">
      <selection activeCell="AD38" sqref="AD38"/>
    </sheetView>
  </sheetViews>
  <sheetFormatPr defaultColWidth="12.59765625" defaultRowHeight="13.8"/>
  <cols>
    <col min="1" max="28" width="10.59765625" style="30" customWidth="1"/>
    <col min="29" max="29" width="13.5" style="30" customWidth="1"/>
    <col min="30" max="46" width="10.59765625" style="30" customWidth="1"/>
    <col min="47" max="53" width="9" style="30" customWidth="1"/>
    <col min="54" max="16384" width="12.59765625" style="30"/>
  </cols>
  <sheetData>
    <row r="1" spans="1:65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</row>
    <row r="2" spans="1:65" ht="14.25" customHeight="1">
      <c r="A2" s="31" t="s">
        <v>87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65" ht="14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 t="s">
        <v>608</v>
      </c>
      <c r="T3" s="31" t="str">
        <f>'Evaluasi 110 C'!C4</f>
        <v>ch111</v>
      </c>
      <c r="U3" s="31" t="str">
        <f>'Evaluasi 110 C'!F4</f>
        <v>ch111</v>
      </c>
      <c r="V3" s="31" t="str">
        <f>'Evaluasi 110 C'!I4</f>
        <v>ch112</v>
      </c>
      <c r="W3" s="31" t="str">
        <f>'Evaluasi 110 C'!L4</f>
        <v>ch111</v>
      </c>
      <c r="X3" s="31" t="str">
        <f>'Evaluasi 110 C'!O4</f>
        <v>ch111</v>
      </c>
      <c r="Y3" s="31" t="str">
        <f>'Evaluasi 110 C'!R4</f>
        <v>ch111</v>
      </c>
      <c r="Z3" s="31" t="str">
        <f>'Evaluasi 110 C'!U4</f>
        <v>ch111</v>
      </c>
      <c r="AA3" s="31" t="str">
        <f>'Evaluasi 110 C'!X4</f>
        <v>ch111</v>
      </c>
      <c r="AB3" s="31" t="str">
        <f>'Evaluasi 110 C'!AA4</f>
        <v>ch111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65" ht="14.25" customHeight="1">
      <c r="B4" s="31"/>
      <c r="C4" s="49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49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65" ht="14.25" customHeight="1">
      <c r="A5" s="31"/>
      <c r="B5" s="463" t="s">
        <v>89</v>
      </c>
      <c r="C5" s="466"/>
      <c r="D5" s="460" t="s">
        <v>90</v>
      </c>
      <c r="E5" s="462"/>
      <c r="F5" s="463" t="s">
        <v>91</v>
      </c>
      <c r="G5" s="466"/>
      <c r="H5" s="460" t="s">
        <v>92</v>
      </c>
      <c r="I5" s="462"/>
      <c r="J5" s="460" t="s">
        <v>93</v>
      </c>
      <c r="K5" s="462"/>
      <c r="L5" s="460" t="s">
        <v>94</v>
      </c>
      <c r="M5" s="462"/>
      <c r="N5" s="460" t="s">
        <v>95</v>
      </c>
      <c r="O5" s="462"/>
      <c r="P5" s="460" t="s">
        <v>96</v>
      </c>
      <c r="Q5" s="462"/>
      <c r="R5" s="460" t="s">
        <v>97</v>
      </c>
      <c r="S5" s="462"/>
      <c r="T5" s="33" t="s">
        <v>89</v>
      </c>
      <c r="U5" s="33" t="s">
        <v>90</v>
      </c>
      <c r="V5" s="33" t="s">
        <v>91</v>
      </c>
      <c r="W5" s="33" t="s">
        <v>92</v>
      </c>
      <c r="X5" s="33" t="s">
        <v>93</v>
      </c>
      <c r="Y5" s="33" t="s">
        <v>94</v>
      </c>
      <c r="Z5" s="33" t="s">
        <v>95</v>
      </c>
      <c r="AA5" s="33" t="s">
        <v>96</v>
      </c>
      <c r="AB5" s="33" t="s">
        <v>97</v>
      </c>
      <c r="AC5" s="33" t="s">
        <v>89</v>
      </c>
      <c r="AD5" s="33" t="s">
        <v>90</v>
      </c>
      <c r="AE5" s="33" t="s">
        <v>91</v>
      </c>
      <c r="AF5" s="33" t="s">
        <v>92</v>
      </c>
      <c r="AG5" s="33" t="s">
        <v>93</v>
      </c>
      <c r="AH5" s="33" t="s">
        <v>94</v>
      </c>
      <c r="AI5" s="33" t="s">
        <v>95</v>
      </c>
      <c r="AJ5" s="33" t="s">
        <v>96</v>
      </c>
      <c r="AK5" s="33" t="s">
        <v>97</v>
      </c>
      <c r="AL5" s="31" t="s">
        <v>183</v>
      </c>
      <c r="AM5" s="31"/>
      <c r="AN5" s="31"/>
      <c r="AO5" s="31"/>
      <c r="AP5" s="31"/>
      <c r="AQ5" s="31"/>
      <c r="AR5" s="31"/>
      <c r="AS5" s="31"/>
      <c r="AT5" s="31"/>
      <c r="BD5" s="33" t="s">
        <v>99</v>
      </c>
      <c r="BE5" s="33" t="s">
        <v>173</v>
      </c>
      <c r="BF5" s="33" t="s">
        <v>174</v>
      </c>
      <c r="BG5" s="33" t="s">
        <v>175</v>
      </c>
      <c r="BH5" s="33" t="s">
        <v>176</v>
      </c>
      <c r="BI5" s="33" t="s">
        <v>177</v>
      </c>
      <c r="BJ5" s="33" t="s">
        <v>178</v>
      </c>
      <c r="BK5" s="33" t="s">
        <v>179</v>
      </c>
      <c r="BL5" s="33" t="s">
        <v>180</v>
      </c>
      <c r="BM5" s="30" t="s">
        <v>111</v>
      </c>
    </row>
    <row r="6" spans="1:65" ht="14.25" customHeight="1">
      <c r="A6" s="31"/>
      <c r="B6" s="48" t="s">
        <v>100</v>
      </c>
      <c r="C6" s="48" t="s">
        <v>66</v>
      </c>
      <c r="D6" s="48" t="s">
        <v>100</v>
      </c>
      <c r="E6" s="48" t="s">
        <v>66</v>
      </c>
      <c r="F6" s="48" t="s">
        <v>100</v>
      </c>
      <c r="G6" s="48" t="s">
        <v>66</v>
      </c>
      <c r="H6" s="48" t="s">
        <v>100</v>
      </c>
      <c r="I6" s="48" t="s">
        <v>66</v>
      </c>
      <c r="J6" s="48" t="s">
        <v>100</v>
      </c>
      <c r="K6" s="48" t="s">
        <v>66</v>
      </c>
      <c r="L6" s="48" t="s">
        <v>100</v>
      </c>
      <c r="M6" s="48" t="s">
        <v>66</v>
      </c>
      <c r="N6" s="48" t="s">
        <v>100</v>
      </c>
      <c r="O6" s="48" t="s">
        <v>66</v>
      </c>
      <c r="P6" s="48" t="s">
        <v>100</v>
      </c>
      <c r="Q6" s="48" t="s">
        <v>66</v>
      </c>
      <c r="R6" s="48" t="s">
        <v>100</v>
      </c>
      <c r="S6" s="48" t="s">
        <v>66</v>
      </c>
      <c r="T6" s="91"/>
      <c r="U6" s="91"/>
      <c r="V6" s="91"/>
      <c r="W6" s="91"/>
      <c r="X6" s="91"/>
      <c r="Y6" s="91"/>
      <c r="Z6" s="91"/>
      <c r="AA6" s="91"/>
      <c r="AB6" s="91"/>
      <c r="AC6" s="33" t="s">
        <v>155</v>
      </c>
      <c r="AD6" s="33"/>
      <c r="AE6" s="33"/>
      <c r="AF6" s="33"/>
      <c r="AG6" s="33"/>
      <c r="AH6" s="33"/>
      <c r="AI6" s="33"/>
      <c r="AL6" s="91"/>
      <c r="AM6" s="91"/>
      <c r="AN6" s="91"/>
      <c r="AO6" s="91"/>
      <c r="AP6" s="91"/>
      <c r="AQ6" s="91"/>
      <c r="AR6" s="91"/>
      <c r="AS6" s="91"/>
      <c r="AT6" s="91"/>
      <c r="BM6" s="81" t="e">
        <f>MAX(AC7:BL36)</f>
        <v>#REF!</v>
      </c>
    </row>
    <row r="7" spans="1:65" ht="14.25" customHeight="1">
      <c r="A7" s="31">
        <v>1</v>
      </c>
      <c r="B7" s="42">
        <f>'Evaluasi 110 C'!B7</f>
        <v>119.47</v>
      </c>
      <c r="C7" s="42">
        <f>'Evaluasi 110 C'!C7</f>
        <v>-0.36129274145170964</v>
      </c>
      <c r="D7" s="42">
        <f>'Evaluasi 110 C'!E7</f>
        <v>120.642</v>
      </c>
      <c r="E7" s="42">
        <f>'Evaluasi 110 C'!F7</f>
        <v>-0.36143335332933413</v>
      </c>
      <c r="F7" s="42">
        <f>'Evaluasi 110 C'!H7</f>
        <v>119.205</v>
      </c>
      <c r="G7" s="42">
        <f>'Evaluasi 110 C'!I7</f>
        <v>-0.26127773124326908</v>
      </c>
      <c r="H7" s="42">
        <f>'Evaluasi 110 C'!K7</f>
        <v>119.679</v>
      </c>
      <c r="I7" s="42">
        <f>'Evaluasi 110 C'!L7</f>
        <v>-0.36131781643671262</v>
      </c>
      <c r="J7" s="42">
        <f>'Evaluasi 110 C'!N7</f>
        <v>117.84</v>
      </c>
      <c r="K7" s="42">
        <f>'Evaluasi 110 C'!O7</f>
        <v>-0.36109718056388718</v>
      </c>
      <c r="L7" s="42">
        <f>'Evaluasi 110 C'!Q7</f>
        <v>119.56</v>
      </c>
      <c r="M7" s="42">
        <f>'Evaluasi 110 C'!R7</f>
        <v>-0.36130353929214154</v>
      </c>
      <c r="N7" s="42">
        <f>'Evaluasi 110 C'!T7</f>
        <v>117.07899999999999</v>
      </c>
      <c r="O7" s="42">
        <f>'Evaluasi 110 C'!U7</f>
        <v>-0.36100587882423513</v>
      </c>
      <c r="P7" s="42">
        <f>'Evaluasi 110 C'!W7</f>
        <v>118.01600000000001</v>
      </c>
      <c r="Q7" s="42">
        <f>'Evaluasi 110 C'!X7</f>
        <v>-0.36111829634073184</v>
      </c>
      <c r="R7" s="42">
        <f>'Evaluasi 110 C'!Z7</f>
        <v>119.547</v>
      </c>
      <c r="S7" s="50">
        <f>'Evaluasi 110 C'!AA7</f>
        <v>-0.36130197960407917</v>
      </c>
      <c r="T7" s="50">
        <f>IF($T$3=Database!$A$11,
_xlfn.FORECAST.LINEAR(
B7,
INDEX('DS2024'!$B$20:$B$35,MATCH(B7,'DS2024'!$A$20:$A$35,1)):
INDEX('DS2024'!$B$20:$B$35,MATCH(B7,'DS2024'!$A$20:$A$35,1)+1),
INDEX('DS2024'!$A$20:$A$35,MATCH(B7,'DS2024'!$A$20:$A$35,1)):
INDEX('DS2024'!$A$20:$A$35,MATCH(B7,'DS2024'!$A$20:$A$35,1)+1)),
IF($T$3=Database!$A$12,
_xlfn.FORECAST.LINEAR(
B7,
INDEX('DS2024'!$E$20:$E$35,MATCH(B7,'DS2024'!$D$20:$D$35,1)):
INDEX('DS2024'!$E$20:$E$35,MATCH(B7,'DS2024'!$D$20:$D$35,1)+1),
INDEX('DS2024'!$D$20:$D$35,MATCH(B7,'DS2024'!$D$20:$D$35,1)):
INDEX('DS2024'!$D$20:$D$35,MATCH(B7,'DS2024'!$D$20:$D$35,1)+1)),
IF($T$3=Database!$A$13,
_xlfn.FORECAST.LINEAR(
B7,
INDEX('DS2024'!$H$20:$H$35,MATCH(B7,'DS2024'!$G$20:$G$35,1)):
INDEX('DS2024'!$H$20:$H$35,MATCH(B7,'DS2024'!$G$20:$G$35,1)+1),
INDEX('DS2024'!$G$20:$G$35,MATCH(B7,'DS2024'!$G$20:$G$35,1)):
INDEX('DS2024'!$G$20:$G$35,MATCH(B7,'DS2024'!$G$20:$G$35,1)+1)),
IF($T$3=Database!$A$14,
_xlfn.FORECAST.LINEAR(
B7,
INDEX('DS2024'!$K$20:$K$35,MATCH(B7,'DS2024'!$J$20:$J$35,1)):
INDEX('DS2024'!$K$20:$K$35,MATCH(B7,'DS2024'!$J$20:$J$35,1)+1),
INDEX('DS2024'!$J$20:$J$35,MATCH(B7,'DS2024'!$J$20:$J$35,1)):
INDEX('DS2024'!$J$20:$J$35,MATCH(B7,'DS2024'!$J$20:$J$35,1)+1)),
IF($T$3=Database!$A$15,
_xlfn.FORECAST.LINEAR(
B7,
INDEX('DS2024'!$N$20:$N$35,MATCH(B7,'DS2024'!$M$20:$M$35,1)):
INDEX('DS2024'!$N$20:$N$35,MATCH(B7,'DS2024'!$M$20:$M$35,1)+1),
INDEX('DS2024'!$M$20:$M$35,MATCH(B7,'DS2024'!$M$20:$M$35,1)):
INDEX('DS2024'!$M$20:$M$35,MATCH(B7,'DS2024'!$M$20:$M$35,1)+1)),
IF($T$3=Database!$A$16,
_xlfn.FORECAST.LINEAR(
B7,
INDEX('DS2024'!$Q$20:$Q$35,MATCH(B7,'DS2024'!$P$20:$P$35,1)):
INDEX('DS2024'!$Q$20:$Q$35,MATCH(B7,'DS2024'!$P$20:$P$35,1)+1),
INDEX('DS2024'!$P$20:$P$35,MATCH(B7,'DS2024'!$P$20:$P$35,1)):
INDEX('DS2024'!$P$20:$P$35,MATCH(B7,'DS2024'!$P$20:$P$35,1)+1)),
IF($T$3=Database!$A$17,
_xlfn.FORECAST.LINEAR(
B7,
INDEX('DS2024'!$T$20:$T$35,MATCH(B7,'DS2024'!$S$20:$S$35,1)):
INDEX('DS2024'!$T$20:$T$35,MATCH(B7,'DS2024'!$S$20:$S$35,1)+1),
INDEX('DS2024'!$S$20:$S$35,MATCH(B7,'DS2024'!$S$20:$S$35,1)):
INDEX('DS2024'!$S$20:$S$35,MATCH(B7,'DS2024'!$S$20:$S$35,1)+1)),
IF($T$3=Database!$A$18,
_xlfn.FORECAST.LINEAR(
B7,
INDEX('DS2024'!$W$20:$W$35,MATCH(B7,'DS2024'!$V$20:$V$35,1)):
INDEX('DS2024'!$W$20:$W$35,MATCH(B7,'DS2024'!$V$20:$V$35,1)+1),
INDEX('DS2024'!$V$20:$V$35,MATCH(B7,'DS2024'!$V$20:$V$35,1)):
INDEX('DS2024'!$V$20:$V$35,MATCH(B7,'DS2024'!$V$20:$V$35,1)+1)),
IF($T$3=Database!$A$19,
_xlfn.FORECAST.LINEAR(
B7,
INDEX('DS2024'!$Z$20:$Z$35,MATCH(B7,'DS2024'!$Y$20:$Y$35,1)):
INDEX('DS2024'!$Z$20:$Z$35,MATCH(B7,'DS2024'!$Y$20:$Y$35,1)+1),
INDEX('DS2024'!$Y$20:$Y$35,MATCH(B7,'DS2024'!$Y$20:$Y$35,1)):
INDEX('DS2024'!$Y$20:$Y$35,MATCH(B7,'DS2024'!$Y$20:$Y$35,1)+1)),
IF($T$3=Database!$A$20,
_xlfn.FORECAST.LINEAR(
B7,
INDEX('DS2024'!$AC$20:$AC$35,MATCH(B7,'DS2024'!$AB$20:$AB$35,1)):
INDEX('DS2024'!$AC$20:$AC$35,MATCH(B7,'DS2024'!$AB$20:$AB$35,1)+1),
INDEX('DS2024'!$AB$20:$AB$35,MATCH(B7,'DS2024'!$AB$20:$AB$35,1)):
INDEX('DS2024'!$AB$20:$AB$35,MATCH(B7,'DS2024'!$AB$20:$AB$35,1)+1)),
IF($T$3=Database!$A$2,
_xlfn.FORECAST.LINEAR(
B7,
INDEX('DS2024'!$B$5:$B$15,MATCH(B7,'DS2024'!$A$5:$A$15,1)):
INDEX('DS2024'!$B$5:$B$15,MATCH(B7,'DS2024'!$A$5:$A$15,1)+1),
INDEX('DS2024'!$A$5:$A$15,MATCH(B7,'DS2024'!$A$5:$A$15,1)):
INDEX('DS2024'!$A$5:$A$15,MATCH(B7,'DS2024'!$A$5:$A$15,1)+1)),
IF($T$3=Database!$A$3,
_xlfn.FORECAST.LINEAR(
B7,
INDEX('DS2024'!$E$5:$E$15,MATCH(B7,'DS2024'!$D$5:$D$15,1)):
INDEX('DS2024'!$E$5:$E$15,MATCH(B7,'DS2024'!$D$5:$D$15,1)+1),
INDEX('DS2024'!$D$5:$D$15,MATCH(B7,'DS2024'!$D$5:$D$15,1)):
INDEX('DS2024'!$D$5:$D$15,MATCH(B7,'DS2024'!$D$5:$D$15,1)+1)),
IF($T$3=Database!$A$4,
_xlfn.FORECAST.LINEAR(
B7,
INDEX('DS2024'!$H$5:$H$15,MATCH(B7,'DS2024'!$G$5:$G$15,1)):
INDEX('DS2024'!$H$5:$H$15,MATCH(B7,'DS2024'!$G$5:$G$15,1)+1),
INDEX('DS2024'!$G$5:$G$15,MATCH(B7,'DS2024'!$G$5:$G$15,1)):
INDEX('DS2024'!$G$5:$G$15,MATCH(B7,'DS2024'!$G$5:$G$15,1)+1)),
IF($T$3=Database!$A$5,
_xlfn.FORECAST.LINEAR(
B7,
INDEX('DS2024'!$K$5:$K$15,MATCH(B7,'DS2024'!$J$5:$J$15,1)):
INDEX('DS2024'!$K$5:$K$15,MATCH(B7,'DS2024'!$J$5:$J$15,1)+1),
INDEX('DS2024'!$J$5:$J$15,MATCH(B7,'DS2024'!$J$5:$J$15,1)):
INDEX('DS2024'!$J$5:$J$15,MATCH(B7,'DS2024'!$J$5:$J$15,1)+1)),
IF($T$3=Database!$A$6,
_xlfn.FORECAST.LINEAR(
B7,
INDEX('DS2024'!$N$5:$N$15,MATCH(B7,'DS2024'!$M$5:$M$15,1)):
INDEX('DS2024'!$N$5:$N$15,MATCH(B7,'DS2024'!$M$5:$M$15,1)+1),
INDEX('DS2024'!$M$5:$M$15,MATCH(B7,'DS2024'!$M$5:$M$15,1)):
INDEX('DS2024'!$M$5:$M$15,MATCH(B7,'DS2024'!$M$5:$M$15,1)+1)),
IF($T$3=Database!$A$7,
_xlfn.FORECAST.LINEAR(
B7,
INDEX('DS2024'!$Q$5:$Q$15,MATCH(B7,'DS2024'!$P$5:$P$15,1)):
INDEX('DS2024'!$Q$5:$Q$15,MATCH(B7,'DS2024'!$P$5:$P$15,1)+1),
INDEX('DS2024'!$P$5:$P$15,MATCH(B7,'DS2024'!$P$5:$P$15,1)):
INDEX('DS2024'!$P$5:$P$15,MATCH(B7,'DS2024'!$P$5:$P$15,1)+1)),
IF($T$3=Database!$A$8,
_xlfn.FORECAST.LINEAR(
B7,
INDEX('DS2024'!$T$5:$T$15,MATCH(B7,'DS2024'!$S$5:$S$15,1)):
INDEX('DS2024'!$T$5:$T$15,MATCH(B7,'DS2024'!$S$5:$S$15,1)+1),
INDEX('DS2024'!$S$5:$S$15,MATCH(B7,'DS2024'!$S$5:$S$15,1)):
INDEX('DS2024'!$S$5:$S$15,MATCH(B7,'DS2024'!$S$5:$S$15,1)+1)),
IF($T$3=Database!$A$9,
_xlfn.FORECAST.LINEAR(
B7,
INDEX('DS2024'!$W$5:$W$15,MATCH(B7,'DS2024'!$V$5:$V$15,1)):
INDEX('DS2024'!$W$5:$W$15,MATCH(B7,'DS2024'!$V$5:$V$15,1)+1),
INDEX('DS2024'!$V$5:$V$15,MATCH(B7,'DS2024'!$V$5:$V$15,1)):
INDEX('DS2024'!$V$5:$V$15,MATCH(B7,'DS2024'!$V$5:$V$15,1)+1)),
IF($T$3=Database!$A$10,
_xlfn.FORECAST.LINEAR(
B7,
INDEX('DS2024'!$Z$5:$Z$15,MATCH(B7,'DS2024'!$Y$5:$Y$15,1)):
INDEX('DS2024'!$Z$5:$Z$15,MATCH(B7,'DS2024'!$Y$5:$Y$15,1)+1),
INDEX('DS2024'!$Y$5:$Y$15,MATCH(B7,'DS2024'!$Y$5:$Y$15,1)):
INDEX('DS2024'!$Y$5:$Y$15,MATCH(B7,'DS2024'!$Y$5:$Y$15,1)+1))
)))))))))))))))))))</f>
        <v>0.11101187097805668</v>
      </c>
      <c r="U7" s="50">
        <f>IF($U$3=Database!$A$11,
_xlfn.FORECAST.LINEAR(
D7,
INDEX('DS2024'!$B$20:$B$35,MATCH(D7,'DS2024'!$A$20:$A$35,1)):
INDEX('DS2024'!$B$20:$B$35,MATCH(D7,'DS2024'!$A$20:$A$35,1)+1),
INDEX('DS2024'!$A$20:$A$35,MATCH(D7,'DS2024'!$A$20:$A$35,1)):
INDEX('DS2024'!$A$20:$A$35,MATCH(D7,'DS2024'!$A$20:$A$35,1)+1)),
IF($U$3=Database!$A$12,
_xlfn.FORECAST.LINEAR(
D7,
INDEX('DS2024'!$E$20:$E$35,MATCH(D7,'DS2024'!$D$20:$D$35,1)):
INDEX('DS2024'!$E$20:$E$35,MATCH(D7,'DS2024'!$D$20:$D$35,1)+1),
INDEX('DS2024'!$D$20:$D$35,MATCH(D7,'DS2024'!$D$20:$D$35,1)):
INDEX('DS2024'!$D$20:$D$35,MATCH(D7,'DS2024'!$D$20:$D$35,1)+1)),
IF($U$3=Database!$A$13,
_xlfn.FORECAST.LINEAR(
D7,
INDEX('DS2024'!$H$20:$H$35,MATCH(D7,'DS2024'!$G$20:$G$35,1)):
INDEX('DS2024'!$H$20:$H$35,MATCH(D7,'DS2024'!$G$20:$G$35,1)+1),
INDEX('DS2024'!$G$20:$G$35,MATCH(D7,'DS2024'!$G$20:$G$35,1)):
INDEX('DS2024'!$G$20:$G$35,MATCH(D7,'DS2024'!$G$20:$G$35,1)+1)),
IF($U$3=Database!$A$14,
_xlfn.FORECAST.LINEAR(
D7,
INDEX('DS2024'!$K$20:$K$35,MATCH(D7,'DS2024'!$J$20:$J$35,1)):
INDEX('DS2024'!$K$20:$K$35,MATCH(D7,'DS2024'!$J$20:$J$35,1)+1),
INDEX('DS2024'!$J$20:$J$35,MATCH(D7,'DS2024'!$J$20:$J$35,1)):
INDEX('DS2024'!$J$20:$J$35,MATCH(D7,'DS2024'!$J$20:$J$35,1)+1)),
IF($U$3=Database!$A$15,
_xlfn.FORECAST.LINEAR(
D7,
INDEX('DS2024'!$N$20:$N$35,MATCH(D7,'DS2024'!$M$20:$M$35,1)):
INDEX('DS2024'!$N$20:$N$35,MATCH(D7,'DS2024'!$M$20:$M$35,1)+1),
INDEX('DS2024'!$M$20:$M$35,MATCH(D7,'DS2024'!$M$20:$M$35,1)):
INDEX('DS2024'!$M$20:$M$35,MATCH(D7,'DS2024'!$M$20:$M$35,1)+1)),
IF($U$3=Database!$A$16,
_xlfn.FORECAST.LINEAR(
D7,
INDEX('DS2024'!$Q$20:$Q$35,MATCH(D7,'DS2024'!$P$20:$P$35,1)):
INDEX('DS2024'!$Q$20:$Q$35,MATCH(D7,'DS2024'!$P$20:$P$35,1)+1),
INDEX('DS2024'!$P$20:$P$35,MATCH(D7,'DS2024'!$P$20:$P$35,1)):
INDEX('DS2024'!$P$20:$P$35,MATCH(D7,'DS2024'!$P$20:$P$35,1)+1)),
IF($U$3=Database!$A$17,
_xlfn.FORECAST.LINEAR(
D7,
INDEX('DS2024'!$T$20:$T$35,MATCH(D7,'DS2024'!$S$20:$S$35,1)):
INDEX('DS2024'!$T$20:$T$35,MATCH(D7,'DS2024'!$S$20:$S$35,1)+1),
INDEX('DS2024'!$S$20:$S$35,MATCH(D7,'DS2024'!$S$20:$S$35,1)):
INDEX('DS2024'!$S$20:$S$35,MATCH(D7,'DS2024'!$S$20:$S$35,1)+1)),
IF($U$3=Database!$A$18,
_xlfn.FORECAST.LINEAR(
D7,
INDEX('DS2024'!$W$20:$W$35,MATCH(D7,'DS2024'!$V$20:$V$35,1)):
INDEX('DS2024'!$W$20:$W$35,MATCH(D7,'DS2024'!$V$20:$V$35,1)+1),
INDEX('DS2024'!$V$20:$V$35,MATCH(D7,'DS2024'!$V$20:$V$35,1)):
INDEX('DS2024'!$V$20:$V$35,MATCH(D7,'DS2024'!$V$20:$V$35,1)+1)),
IF($U$3=Database!$A$19,
_xlfn.FORECAST.LINEAR(
D7,
INDEX('DS2024'!$Z$20:$Z$35,MATCH(D7,'DS2024'!$Y$20:$Y$35,1)):
INDEX('DS2024'!$Z$20:$Z$35,MATCH(D7,'DS2024'!$Y$20:$Y$35,1)+1),
INDEX('DS2024'!$Y$20:$Y$35,MATCH(D7,'DS2024'!$Y$20:$Y$35,1)):
INDEX('DS2024'!$Y$20:$Y$35,MATCH(D7,'DS2024'!$Y$20:$Y$35,1)+1)),
IF($U$3=Database!$A$20,
_xlfn.FORECAST.LINEAR(
D7,
INDEX('DS2024'!$AC$20:$AC$35,MATCH(D7,'DS2024'!$AB$20:$AB$35,1)):
INDEX('DS2024'!$AC$20:$AC$35,MATCH(D7,'DS2024'!$AB$20:$AB$35,1)+1),
INDEX('DS2024'!$AB$20:$AB$35,MATCH(D7,'DS2024'!$AB$20:$AB$35,1)):
INDEX('DS2024'!$AB$20:$AB$35,MATCH(D7,'DS2024'!$AB$20:$AB$35,1)+1)),
IF($U$3=Database!$A$2,
_xlfn.FORECAST.LINEAR(
D7,
INDEX('DS2024'!$B$5:$B$15,MATCH(D7,'DS2024'!$A$5:$A$15,1)):
INDEX('DS2024'!$B$5:$B$15,MATCH(D7,'DS2024'!$A$5:$A$15,1)+1),
INDEX('DS2024'!$A$5:$A$15,MATCH(D7,'DS2024'!$A$5:$A$15,1)):
INDEX('DS2024'!$A$5:$A$15,MATCH(D7,'DS2024'!$A$5:$A$15,1)+1)),
IF($U$3=Database!$A$3,
_xlfn.FORECAST.LINEAR(
D7,
INDEX('DS2024'!$E$5:$E$15,MATCH(D7,'DS2024'!$D$5:$D$15,1)):
INDEX('DS2024'!$E$5:$E$15,MATCH(D7,'DS2024'!$D$5:$D$15,1)+1),
INDEX('DS2024'!$D$5:$D$15,MATCH(D7,'DS2024'!$D$5:$D$15,1)):
INDEX('DS2024'!$D$5:$D$15,MATCH(D7,'DS2024'!$D$5:$D$15,1)+1)),
IF($U$3=Database!$A$4,
_xlfn.FORECAST.LINEAR(
D7,
INDEX('DS2024'!$H$5:$H$15,MATCH(D7,'DS2024'!$G$5:$G$15,1)):
INDEX('DS2024'!$H$5:$H$15,MATCH(D7,'DS2024'!$G$5:$G$15,1)+1),
INDEX('DS2024'!$G$5:$G$15,MATCH(D7,'DS2024'!$G$5:$G$15,1)):
INDEX('DS2024'!$G$5:$G$15,MATCH(D7,'DS2024'!$G$5:$G$15,1)+1)),
IF($U$3=Database!$A$5,
_xlfn.FORECAST.LINEAR(
D7,
INDEX('DS2024'!$K$5:$K$15,MATCH(D7,'DS2024'!$J$5:$J$15,1)):
INDEX('DS2024'!$K$5:$K$15,MATCH(D7,'DS2024'!$J$5:$J$15,1)+1),
INDEX('DS2024'!$J$5:$J$15,MATCH(D7,'DS2024'!$J$5:$J$15,1)):
INDEX('DS2024'!$J$5:$J$15,MATCH(D7,'DS2024'!$J$5:$J$15,1)+1)),
IF($U$3=Database!$A$6,
_xlfn.FORECAST.LINEAR(
D7,
INDEX('DS2024'!$N$5:$N$15,MATCH(D7,'DS2024'!$M$5:$M$15,1)):
INDEX('DS2024'!$N$5:$N$15,MATCH(D7,'DS2024'!$M$5:$M$15,1)+1),
INDEX('DS2024'!$M$5:$M$15,MATCH(D7,'DS2024'!$M$5:$M$15,1)):
INDEX('DS2024'!$M$5:$M$15,MATCH(D7,'DS2024'!$M$5:$M$15,1)+1)),
IF($U$3=Database!$A$7,
_xlfn.FORECAST.LINEAR(
D7,
INDEX('DS2024'!$Q$5:$Q$15,MATCH(D7,'DS2024'!$P$5:$P$15,1)):
INDEX('DS2024'!$Q$5:$Q$15,MATCH(D7,'DS2024'!$P$5:$P$15,1)+1),
INDEX('DS2024'!$P$5:$P$15,MATCH(D7,'DS2024'!$P$5:$P$15,1)):
INDEX('DS2024'!$P$5:$P$15,MATCH(D7,'DS2024'!$P$5:$P$15,1)+1)),
IF($U$3=Database!$A$8,
_xlfn.FORECAST.LINEAR(
D7,
INDEX('DS2024'!$T$5:$T$15,MATCH(D7,'DS2024'!$S$5:$S$15,1)):
INDEX('DS2024'!$T$5:$T$15,MATCH(D7,'DS2024'!$S$5:$S$15,1)+1),
INDEX('DS2024'!$S$5:$S$15,MATCH(D7,'DS2024'!$S$5:$S$15,1)):
INDEX('DS2024'!$S$5:$S$15,MATCH(D7,'DS2024'!$S$5:$S$15,1)+1)),
IF($U$3=Database!$A$9,
_xlfn.FORECAST.LINEAR(
D7,
INDEX('DS2024'!$W$5:$W$15,MATCH(D7,'DS2024'!$V$5:$V$15,1)):
INDEX('DS2024'!$W$5:$W$15,MATCH(D7,'DS2024'!$V$5:$V$15,1)+1),
INDEX('DS2024'!$V$5:$V$15,MATCH(D7,'DS2024'!$V$5:$V$15,1)):
INDEX('DS2024'!$V$5:$V$15,MATCH(D7,'DS2024'!$V$5:$V$15,1)+1)),
IF($U$3=Database!$A$10,
_xlfn.FORECAST.LINEAR(
D7,
INDEX('DS2024'!$Z$5:$Z$15,MATCH(D7,'DS2024'!$Y$5:$Y$15,1)):
INDEX('DS2024'!$Z$5:$Z$15,MATCH(D7,'DS2024'!$Y$5:$Y$15,1)+1),
INDEX('DS2024'!$Y$5:$Y$15,MATCH(D7,'DS2024'!$Y$5:$Y$15,1)):
INDEX('DS2024'!$Y$5:$Y$15,MATCH(D7,'DS2024'!$Y$5:$Y$15,1)+1))
)))))))))))))))))))</f>
        <v>0.11166769255365923</v>
      </c>
      <c r="V7" s="50">
        <f>IF($V$3=Database!$A$11,
_xlfn.FORECAST.LINEAR(
F7,
INDEX('DS2024'!$B$20:$B$35,MATCH(F7,'DS2024'!$A$20:$A$35,1)):
INDEX('DS2024'!$B$20:$B$35,MATCH(F7,'DS2024'!$A$20:$A$35,1)+1),
INDEX('DS2024'!$A$20:$A$35,MATCH(F7,'DS2024'!$A$20:$A$35,1)):
INDEX('DS2024'!$A$20:$A$35,MATCH(F7,'DS2024'!$A$20:$A$35,1)+1)),
IF($V$3=Database!$A$12,
_xlfn.FORECAST.LINEAR(
F7,
INDEX('DS2024'!$E$20:$E$35,MATCH(F7,'DS2024'!$D$20:$D$35,1)):
INDEX('DS2024'!$E$20:$E$35,MATCH(F7,'DS2024'!$D$20:$D$35,1)+1),
INDEX('DS2024'!$D$20:$D$35,MATCH(F7,'DS2024'!$D$20:$D$35,1)):
INDEX('DS2024'!$D$20:$D$35,MATCH(F7,'DS2024'!$D$20:$D$35,1)+1)),
IF($V$3=Database!$A$13,
_xlfn.FORECAST.LINEAR(
F7,
INDEX('DS2024'!$H$20:$H$35,MATCH(F7,'DS2024'!$G$20:$G$35,1)):
INDEX('DS2024'!$H$20:$H$35,MATCH(F7,'DS2024'!$G$20:$G$35,1)+1),
INDEX('DS2024'!$G$20:$G$35,MATCH(F7,'DS2024'!$G$20:$G$35,1)):
INDEX('DS2024'!$G$20:$G$35,MATCH(F7,'DS2024'!$G$20:$G$35,1)+1)),
IF($V$3=Database!$A$14,
_xlfn.FORECAST.LINEAR(
F7,
INDEX('DS2024'!$K$20:$K$35,MATCH(F7,'DS2024'!$J$20:$J$35,1)):
INDEX('DS2024'!$K$20:$K$35,MATCH(F7,'DS2024'!$J$20:$J$35,1)+1),
INDEX('DS2024'!$J$20:$J$35,MATCH(F7,'DS2024'!$J$20:$J$35,1)):
INDEX('DS2024'!$J$20:$J$35,MATCH(F7,'DS2024'!$J$20:$J$35,1)+1)),
IF($V$3=Database!$A$15,
_xlfn.FORECAST.LINEAR(
F7,
INDEX('DS2024'!$N$20:$N$35,MATCH(F7,'DS2024'!$M$20:$M$35,1)):
INDEX('DS2024'!$N$20:$N$35,MATCH(F7,'DS2024'!$M$20:$M$35,1)+1),
INDEX('DS2024'!$M$20:$M$35,MATCH(F7,'DS2024'!$M$20:$M$35,1)):
INDEX('DS2024'!$M$20:$M$35,MATCH(F7,'DS2024'!$M$20:$M$35,1)+1)),
IF($V$3=Database!$A$16,
_xlfn.FORECAST.LINEAR(
F7,
INDEX('DS2024'!$Q$20:$Q$35,MATCH(F7,'DS2024'!$P$20:$P$35,1)):
INDEX('DS2024'!$Q$20:$Q$35,MATCH(F7,'DS2024'!$P$20:$P$35,1)+1),
INDEX('DS2024'!$P$20:$P$35,MATCH(F7,'DS2024'!$P$20:$P$35,1)):
INDEX('DS2024'!$P$20:$P$35,MATCH(F7,'DS2024'!$P$20:$P$35,1)+1)),
IF($V$3=Database!$A$17,
_xlfn.FORECAST.LINEAR(
F7,
INDEX('DS2024'!$T$20:$T$35,MATCH(F7,'DS2024'!$S$20:$S$35,1)):
INDEX('DS2024'!$T$20:$T$35,MATCH(F7,'DS2024'!$S$20:$S$35,1)+1),
INDEX('DS2024'!$S$20:$S$35,MATCH(F7,'DS2024'!$S$20:$S$35,1)):
INDEX('DS2024'!$S$20:$S$35,MATCH(F7,'DS2024'!$S$20:$S$35,1)+1)),
IF($V$3=Database!$A$18,
_xlfn.FORECAST.LINEAR(
F7,
INDEX('DS2024'!$W$20:$W$35,MATCH(F7,'DS2024'!$V$20:$V$35,1)):
INDEX('DS2024'!$W$20:$W$35,MATCH(F7,'DS2024'!$V$20:$V$35,1)+1),
INDEX('DS2024'!$V$20:$V$35,MATCH(F7,'DS2024'!$V$20:$V$35,1)):
INDEX('DS2024'!$V$20:$V$35,MATCH(F7,'DS2024'!$V$20:$V$35,1)+1)),
IF($V$3=Database!$A$19,
_xlfn.FORECAST.LINEAR(
F7,
INDEX('DS2024'!$Z$20:$Z$35,MATCH(F7,'DS2024'!$Y$20:$Y$35,1)):
INDEX('DS2024'!$Z$20:$Z$35,MATCH(F7,'DS2024'!$Y$20:$Y$35,1)+1),
INDEX('DS2024'!$Y$20:$Y$35,MATCH(F7,'DS2024'!$Y$20:$Y$35,1)):
INDEX('DS2024'!$Y$20:$Y$35,MATCH(F7,'DS2024'!$Y$20:$Y$35,1)+1)),
IF($V$3=Database!$A$20,
_xlfn.FORECAST.LINEAR(
F7,
INDEX('DS2024'!$AC$20:$AC$35,MATCH(F7,'DS2024'!$AB$20:$AB$35,1)):
INDEX('DS2024'!$AC$20:$AC$35,MATCH(F7,'DS2024'!$AB$20:$AB$35,1)+1),
INDEX('DS2024'!$AB$20:$AB$35,MATCH(F7,'DS2024'!$AB$20:$AB$35,1)):
INDEX('DS2024'!$AB$20:$AB$35,MATCH(F7,'DS2024'!$AB$20:$AB$35,1)+1)),
IF($V$3=Database!$A$2,
_xlfn.FORECAST.LINEAR(
F7,
INDEX('DS2024'!$B$5:$B$15,MATCH(F7,'DS2024'!$A$5:$A$15,1)):
INDEX('DS2024'!$B$5:$B$15,MATCH(F7,'DS2024'!$A$5:$A$15,1)+1),
INDEX('DS2024'!$A$5:$A$15,MATCH(F7,'DS2024'!$A$5:$A$15,1)):
INDEX('DS2024'!$A$5:$A$15,MATCH(F7,'DS2024'!$A$5:$A$15,1)+1)),
IF($V$3=Database!$A$3,
_xlfn.FORECAST.LINEAR(
F7,
INDEX('DS2024'!$E$5:$E$15,MATCH(F7,'DS2024'!$D$5:$D$15,1)):
INDEX('DS2024'!$E$5:$E$15,MATCH(F7,'DS2024'!$D$5:$D$15,1)+1),
INDEX('DS2024'!$D$5:$D$15,MATCH(F7,'DS2024'!$D$5:$D$15,1)):
INDEX('DS2024'!$D$5:$D$15,MATCH(F7,'DS2024'!$D$5:$D$15,1)+1)),
IF($V$3=Database!$A$4,
_xlfn.FORECAST.LINEAR(
F7,
INDEX('DS2024'!$H$5:$H$15,MATCH(F7,'DS2024'!$G$5:$G$15,1)):
INDEX('DS2024'!$H$5:$H$15,MATCH(F7,'DS2024'!$G$5:$G$15,1)+1),
INDEX('DS2024'!$G$5:$G$15,MATCH(F7,'DS2024'!$G$5:$G$15,1)):
INDEX('DS2024'!$G$5:$G$15,MATCH(F7,'DS2024'!$G$5:$G$15,1)+1)),
IF($V$3=Database!$A$5,
_xlfn.FORECAST.LINEAR(
F7,
INDEX('DS2024'!$K$5:$K$15,MATCH(F7,'DS2024'!$J$5:$J$15,1)):
INDEX('DS2024'!$K$5:$K$15,MATCH(F7,'DS2024'!$J$5:$J$15,1)+1),
INDEX('DS2024'!$J$5:$J$15,MATCH(F7,'DS2024'!$J$5:$J$15,1)):
INDEX('DS2024'!$J$5:$J$15,MATCH(F7,'DS2024'!$J$5:$J$15,1)+1)),
IF($V$3=Database!$A$6,
_xlfn.FORECAST.LINEAR(
F7,
INDEX('DS2024'!$N$5:$N$15,MATCH(F7,'DS2024'!$M$5:$M$15,1)):
INDEX('DS2024'!$N$5:$N$15,MATCH(F7,'DS2024'!$M$5:$M$15,1)+1),
INDEX('DS2024'!$M$5:$M$15,MATCH(F7,'DS2024'!$M$5:$M$15,1)):
INDEX('DS2024'!$M$5:$M$15,MATCH(F7,'DS2024'!$M$5:$M$15,1)+1)),
IF($V$3=Database!$A$7,
_xlfn.FORECAST.LINEAR(
F7,
INDEX('DS2024'!$Q$5:$Q$15,MATCH(F7,'DS2024'!$P$5:$P$15,1)):
INDEX('DS2024'!$Q$5:$Q$15,MATCH(F7,'DS2024'!$P$5:$P$15,1)+1),
INDEX('DS2024'!$P$5:$P$15,MATCH(F7,'DS2024'!$P$5:$P$15,1)):
INDEX('DS2024'!$P$5:$P$15,MATCH(F7,'DS2024'!$P$5:$P$15,1)+1)),
IF($V$3=Database!$A$8,
_xlfn.FORECAST.LINEAR(
F7,
INDEX('DS2024'!$T$5:$T$15,MATCH(F7,'DS2024'!$S$5:$S$15,1)):
INDEX('DS2024'!$T$5:$T$15,MATCH(F7,'DS2024'!$S$5:$S$15,1)+1),
INDEX('DS2024'!$S$5:$S$15,MATCH(F7,'DS2024'!$S$5:$S$15,1)):
INDEX('DS2024'!$S$5:$S$15,MATCH(F7,'DS2024'!$S$5:$S$15,1)+1)),
IF($V$3=Database!$A$9,
_xlfn.FORECAST.LINEAR(
F7,
INDEX('DS2024'!$W$5:$W$15,MATCH(F7,'DS2024'!$V$5:$V$15,1)):
INDEX('DS2024'!$W$5:$W$15,MATCH(F7,'DS2024'!$V$5:$V$15,1)+1),
INDEX('DS2024'!$V$5:$V$15,MATCH(F7,'DS2024'!$V$5:$V$15,1)):
INDEX('DS2024'!$V$5:$V$15,MATCH(F7,'DS2024'!$V$5:$V$15,1)+1)),
IF($V$3=Database!$A$10,
_xlfn.FORECAST.LINEAR(
F7,
INDEX('DS2024'!$Z$5:$Z$15,MATCH(F7,'DS2024'!$Y$5:$Y$15,1)):
INDEX('DS2024'!$Z$5:$Z$15,MATCH(F7,'DS2024'!$Y$5:$Y$15,1)+1),
INDEX('DS2024'!$Y$5:$Y$15,MATCH(F7,'DS2024'!$Y$5:$Y$15,1)):
INDEX('DS2024'!$Y$5:$Y$15,MATCH(F7,'DS2024'!$Y$5:$Y$15,1)+1))
)))))))))))))))))))</f>
        <v>0.11429825683671836</v>
      </c>
      <c r="W7" s="50">
        <f>IF($W$3=Database!$A$11,
_xlfn.FORECAST.LINEAR(
H7,
INDEX('DS2024'!$B$20:$B$35,MATCH(H7,'DS2024'!$A$20:$A$35,1)):
INDEX('DS2024'!$B$20:$B$35,MATCH(H7,'DS2024'!$A$20:$A$35,1)+1),
INDEX('DS2024'!$A$20:$A$35,MATCH(H7,'DS2024'!$A$20:$A$35,1)):
INDEX('DS2024'!$A$20:$A$35,MATCH(H7,'DS2024'!$A$20:$A$35,1)+1)),
IF($W$3=Database!$A$12,
_xlfn.FORECAST.LINEAR(
H7,
INDEX('DS2024'!$E$20:$E$35,MATCH(H7,'DS2024'!$D$20:$D$35,1)):
INDEX('DS2024'!$E$20:$E$35,MATCH(H7,'DS2024'!$D$20:$D$35,1)+1),
INDEX('DS2024'!$D$20:$D$35,MATCH(H7,'DS2024'!$D$20:$D$35,1)):
INDEX('DS2024'!$D$20:$D$35,MATCH(H7,'DS2024'!$D$20:$D$35,1)+1)),
IF($W$3=Database!$A$13,
_xlfn.FORECAST.LINEAR(
H7,
INDEX('DS2024'!$H$20:$H$35,MATCH(H7,'DS2024'!$G$20:$G$35,1)):
INDEX('DS2024'!$H$20:$H$35,MATCH(H7,'DS2024'!$G$20:$G$35,1)+1),
INDEX('DS2024'!$G$20:$G$35,MATCH(H7,'DS2024'!$G$20:$G$35,1)):
INDEX('DS2024'!$G$20:$G$35,MATCH(H7,'DS2024'!$G$20:$G$35,1)+1)),
IF($W$3=Database!$A$14,
_xlfn.FORECAST.LINEAR(
H7,
INDEX('DS2024'!$K$20:$K$35,MATCH(H7,'DS2024'!$J$20:$J$35,1)):
INDEX('DS2024'!$K$20:$K$35,MATCH(H7,'DS2024'!$J$20:$J$35,1)+1),
INDEX('DS2024'!$J$20:$J$35,MATCH(H7,'DS2024'!$J$20:$J$35,1)):
INDEX('DS2024'!$J$20:$J$35,MATCH(H7,'DS2024'!$J$20:$J$35,1)+1)),
IF($W$3=Database!$A$15,
_xlfn.FORECAST.LINEAR(
H7,
INDEX('DS2024'!$N$20:$N$35,MATCH(H7,'DS2024'!$M$20:$M$35,1)):
INDEX('DS2024'!$N$20:$N$35,MATCH(H7,'DS2024'!$M$20:$M$35,1)+1),
INDEX('DS2024'!$M$20:$M$35,MATCH(H7,'DS2024'!$M$20:$M$35,1)):
INDEX('DS2024'!$M$20:$M$35,MATCH(H7,'DS2024'!$M$20:$M$35,1)+1)),
IF($W$3=Database!$A$16,
_xlfn.FORECAST.LINEAR(
H7,
INDEX('DS2024'!$Q$20:$Q$35,MATCH(H7,'DS2024'!$P$20:$P$35,1)):
INDEX('DS2024'!$Q$20:$Q$35,MATCH(H7,'DS2024'!$P$20:$P$35,1)+1),
INDEX('DS2024'!$P$20:$P$35,MATCH(H7,'DS2024'!$P$20:$P$35,1)):
INDEX('DS2024'!$P$20:$P$35,MATCH(H7,'DS2024'!$P$20:$P$35,1)+1)),
IF($W$3=Database!$A$17,
_xlfn.FORECAST.LINEAR(
H7,
INDEX('DS2024'!$T$20:$T$35,MATCH(H7,'DS2024'!$S$20:$S$35,1)):
INDEX('DS2024'!$T$20:$T$35,MATCH(H7,'DS2024'!$S$20:$S$35,1)+1),
INDEX('DS2024'!$S$20:$S$35,MATCH(H7,'DS2024'!$S$20:$S$35,1)):
INDEX('DS2024'!$S$20:$S$35,MATCH(H7,'DS2024'!$S$20:$S$35,1)+1)),
IF($W$3=Database!$A$18,
_xlfn.FORECAST.LINEAR(
H7,
INDEX('DS2024'!$W$20:$W$35,MATCH(H7,'DS2024'!$V$20:$V$35,1)):
INDEX('DS2024'!$W$20:$W$35,MATCH(H7,'DS2024'!$V$20:$V$35,1)+1),
INDEX('DS2024'!$V$20:$V$35,MATCH(H7,'DS2024'!$V$20:$V$35,1)):
INDEX('DS2024'!$V$20:$V$35,MATCH(H7,'DS2024'!$V$20:$V$35,1)+1)),
IF($W$3=Database!$A$19,
_xlfn.FORECAST.LINEAR(
H7,
INDEX('DS2024'!$Z$20:$Z$35,MATCH(H7,'DS2024'!$Y$20:$Y$35,1)):
INDEX('DS2024'!$Z$20:$Z$35,MATCH(H7,'DS2024'!$Y$20:$Y$35,1)+1),
INDEX('DS2024'!$Y$20:$Y$35,MATCH(H7,'DS2024'!$Y$20:$Y$35,1)):
INDEX('DS2024'!$Y$20:$Y$35,MATCH(H7,'DS2024'!$Y$20:$Y$35,1)+1)),
IF($W$3=Database!$A$20,
_xlfn.FORECAST.LINEAR(
H7,
INDEX('DS2024'!$AC$20:$AC$35,MATCH(H7,'DS2024'!$AB$20:$AB$35,1)):
INDEX('DS2024'!$AC$20:$AC$35,MATCH(H7,'DS2024'!$AB$20:$AB$35,1)+1),
INDEX('DS2024'!$AB$20:$AB$35,MATCH(H7,'DS2024'!$AB$20:$AB$35,1)):
INDEX('DS2024'!$AB$20:$AB$35,MATCH(H7,'DS2024'!$AB$20:$AB$35,1)+1)),
IF($W$3=Database!$A$2,
_xlfn.FORECAST.LINEAR(
H7,
INDEX('DS2024'!$B$5:$B$15,MATCH(H7,'DS2024'!$A$5:$A$15,1)):
INDEX('DS2024'!$B$5:$B$15,MATCH(H7,'DS2024'!$A$5:$A$15,1)+1),
INDEX('DS2024'!$A$5:$A$15,MATCH(H7,'DS2024'!$A$5:$A$15,1)):
INDEX('DS2024'!$A$5:$A$15,MATCH(H7,'DS2024'!$A$5:$A$15,1)+1)),
IF($W$3=Database!$A$3,
_xlfn.FORECAST.LINEAR(
H7,
INDEX('DS2024'!$E$5:$E$15,MATCH(H7,'DS2024'!$D$5:$D$15,1)):
INDEX('DS2024'!$E$5:$E$15,MATCH(H7,'DS2024'!$D$5:$D$15,1)+1),
INDEX('DS2024'!$D$5:$D$15,MATCH(H7,'DS2024'!$D$5:$D$15,1)):
INDEX('DS2024'!$D$5:$D$15,MATCH(H7,'DS2024'!$D$5:$D$15,1)+1)),
IF($W$3=Database!$A$4,
_xlfn.FORECAST.LINEAR(
H7,
INDEX('DS2024'!$H$5:$H$15,MATCH(H7,'DS2024'!$G$5:$G$15,1)):
INDEX('DS2024'!$H$5:$H$15,MATCH(H7,'DS2024'!$G$5:$G$15,1)+1),
INDEX('DS2024'!$G$5:$G$15,MATCH(H7,'DS2024'!$G$5:$G$15,1)):
INDEX('DS2024'!$G$5:$G$15,MATCH(H7,'DS2024'!$G$5:$G$15,1)+1)),
IF($W$3=Database!$A$5,
_xlfn.FORECAST.LINEAR(
H7,
INDEX('DS2024'!$K$5:$K$15,MATCH(H7,'DS2024'!$J$5:$J$15,1)):
INDEX('DS2024'!$K$5:$K$15,MATCH(H7,'DS2024'!$J$5:$J$15,1)+1),
INDEX('DS2024'!$J$5:$J$15,MATCH(H7,'DS2024'!$J$5:$J$15,1)):
INDEX('DS2024'!$J$5:$J$15,MATCH(H7,'DS2024'!$J$5:$J$15,1)+1)),
IF($W$3=Database!$A$6,
_xlfn.FORECAST.LINEAR(
H7,
INDEX('DS2024'!$N$5:$N$15,MATCH(H7,'DS2024'!$M$5:$M$15,1)):
INDEX('DS2024'!$N$5:$N$15,MATCH(H7,'DS2024'!$M$5:$M$15,1)+1),
INDEX('DS2024'!$M$5:$M$15,MATCH(H7,'DS2024'!$M$5:$M$15,1)):
INDEX('DS2024'!$M$5:$M$15,MATCH(H7,'DS2024'!$M$5:$M$15,1)+1)),
IF($W$3=Database!$A$7,
_xlfn.FORECAST.LINEAR(
H7,
INDEX('DS2024'!$Q$5:$Q$15,MATCH(H7,'DS2024'!$P$5:$P$15,1)):
INDEX('DS2024'!$Q$5:$Q$15,MATCH(H7,'DS2024'!$P$5:$P$15,1)+1),
INDEX('DS2024'!$P$5:$P$15,MATCH(H7,'DS2024'!$P$5:$P$15,1)):
INDEX('DS2024'!$P$5:$P$15,MATCH(H7,'DS2024'!$P$5:$P$15,1)+1)),
IF($W$3=Database!$A$8,
_xlfn.FORECAST.LINEAR(
H7,
INDEX('DS2024'!$T$5:$T$15,MATCH(H7,'DS2024'!$S$5:$S$15,1)):
INDEX('DS2024'!$T$5:$T$15,MATCH(H7,'DS2024'!$S$5:$S$15,1)+1),
INDEX('DS2024'!$S$5:$S$15,MATCH(H7,'DS2024'!$S$5:$S$15,1)):
INDEX('DS2024'!$S$5:$S$15,MATCH(H7,'DS2024'!$S$5:$S$15,1)+1)),
IF($W$3=Database!$A$9,
_xlfn.FORECAST.LINEAR(
H7,
INDEX('DS2024'!$W$5:$W$15,MATCH(H7,'DS2024'!$V$5:$V$15,1)):
INDEX('DS2024'!$W$5:$W$15,MATCH(H7,'DS2024'!$V$5:$V$15,1)+1),
INDEX('DS2024'!$V$5:$V$15,MATCH(H7,'DS2024'!$V$5:$V$15,1)):
INDEX('DS2024'!$V$5:$V$15,MATCH(H7,'DS2024'!$V$5:$V$15,1)+1)),
IF($W$3=Database!$A$10,
_xlfn.FORECAST.LINEAR(
H7,
INDEX('DS2024'!$Z$5:$Z$15,MATCH(H7,'DS2024'!$Y$5:$Y$15,1)):
INDEX('DS2024'!$Z$5:$Z$15,MATCH(H7,'DS2024'!$Y$5:$Y$15,1)+1),
INDEX('DS2024'!$Y$5:$Y$15,MATCH(H7,'DS2024'!$Y$5:$Y$15,1)):
INDEX('DS2024'!$Y$5:$Y$15,MATCH(H7,'DS2024'!$Y$5:$Y$15,1)+1))
)))))))))))))))))))</f>
        <v>0.11112882209520765</v>
      </c>
      <c r="X7" s="50">
        <f>IF($X$3=Database!$A$11,
_xlfn.FORECAST.LINEAR(
J7,
INDEX('DS2024'!$B$20:$B$35,MATCH(J7,'DS2024'!$A$20:$A$35,1)):
INDEX('DS2024'!$B$20:$B$35,MATCH(J7,'DS2024'!$A$20:$A$35,1)+1),
INDEX('DS2024'!$A$20:$A$35,MATCH(J7,'DS2024'!$A$20:$A$35,1)):
INDEX('DS2024'!$A$20:$A$35,MATCH(J7,'DS2024'!$A$20:$A$35,1)+1)),
IF($X$3=Database!$A$12,
_xlfn.FORECAST.LINEAR(
J7,
INDEX('DS2024'!$E$20:$E$35,MATCH(J7,'DS2024'!$D$20:$D$35,1)):
INDEX('DS2024'!$E$20:$E$35,MATCH(J7,'DS2024'!$D$20:$D$35,1)+1),
INDEX('DS2024'!$D$20:$D$35,MATCH(J7,'DS2024'!$D$20:$D$35,1)):
INDEX('DS2024'!$D$20:$D$35,MATCH(J7,'DS2024'!$D$20:$D$35,1)+1)),
IF($X$3=Database!$A$13,
_xlfn.FORECAST.LINEAR(
J7,
INDEX('DS2024'!$H$20:$H$35,MATCH(J7,'DS2024'!$G$20:$G$35,1)):
INDEX('DS2024'!$H$20:$H$35,MATCH(J7,'DS2024'!$G$20:$G$35,1)+1),
INDEX('DS2024'!$G$20:$G$35,MATCH(J7,'DS2024'!$G$20:$G$35,1)):
INDEX('DS2024'!$G$20:$G$35,MATCH(J7,'DS2024'!$G$20:$G$35,1)+1)),
IF($X$3=Database!$A$14,
_xlfn.FORECAST.LINEAR(
J7,
INDEX('DS2024'!$K$20:$K$35,MATCH(J7,'DS2024'!$J$20:$J$35,1)):
INDEX('DS2024'!$K$20:$K$35,MATCH(J7,'DS2024'!$J$20:$J$35,1)+1),
INDEX('DS2024'!$J$20:$J$35,MATCH(J7,'DS2024'!$J$20:$J$35,1)):
INDEX('DS2024'!$J$20:$J$35,MATCH(J7,'DS2024'!$J$20:$J$35,1)+1)),
IF($X$3=Database!$A$15,
_xlfn.FORECAST.LINEAR(
J7,
INDEX('DS2024'!$N$20:$N$35,MATCH(J7,'DS2024'!$M$20:$M$35,1)):
INDEX('DS2024'!$N$20:$N$35,MATCH(J7,'DS2024'!$M$20:$M$35,1)+1),
INDEX('DS2024'!$M$20:$M$35,MATCH(J7,'DS2024'!$M$20:$M$35,1)):
INDEX('DS2024'!$M$20:$M$35,MATCH(J7,'DS2024'!$M$20:$M$35,1)+1)),
IF($X$3=Database!$A$16,
_xlfn.FORECAST.LINEAR(
J7,
INDEX('DS2024'!$Q$20:$Q$35,MATCH(J7,'DS2024'!$P$20:$P$35,1)):
INDEX('DS2024'!$Q$20:$Q$35,MATCH(J7,'DS2024'!$P$20:$P$35,1)+1),
INDEX('DS2024'!$P$20:$P$35,MATCH(J7,'DS2024'!$P$20:$P$35,1)):
INDEX('DS2024'!$P$20:$P$35,MATCH(J7,'DS2024'!$P$20:$P$35,1)+1)),
IF($X$3=Database!$A$17,
_xlfn.FORECAST.LINEAR(
J7,
INDEX('DS2024'!$T$20:$T$35,MATCH(J7,'DS2024'!$S$20:$S$35,1)):
INDEX('DS2024'!$T$20:$T$35,MATCH(J7,'DS2024'!$S$20:$S$35,1)+1),
INDEX('DS2024'!$S$20:$S$35,MATCH(J7,'DS2024'!$S$20:$S$35,1)):
INDEX('DS2024'!$S$20:$S$35,MATCH(J7,'DS2024'!$S$20:$S$35,1)+1)),
IF($X$3=Database!$A$18,
_xlfn.FORECAST.LINEAR(
J7,
INDEX('DS2024'!$W$20:$W$35,MATCH(J7,'DS2024'!$V$20:$V$35,1)):
INDEX('DS2024'!$W$20:$W$35,MATCH(J7,'DS2024'!$V$20:$V$35,1)+1),
INDEX('DS2024'!$V$20:$V$35,MATCH(J7,'DS2024'!$V$20:$V$35,1)):
INDEX('DS2024'!$V$20:$V$35,MATCH(J7,'DS2024'!$V$20:$V$35,1)+1)),
IF($X$3=Database!$A$19,
_xlfn.FORECAST.LINEAR(
J7,
INDEX('DS2024'!$Z$20:$Z$35,MATCH(J7,'DS2024'!$Y$20:$Y$35,1)):
INDEX('DS2024'!$Z$20:$Z$35,MATCH(J7,'DS2024'!$Y$20:$Y$35,1)+1),
INDEX('DS2024'!$Y$20:$Y$35,MATCH(J7,'DS2024'!$Y$20:$Y$35,1)):
INDEX('DS2024'!$Y$20:$Y$35,MATCH(J7,'DS2024'!$Y$20:$Y$35,1)+1)),
IF($X$3=Database!$A$20,
_xlfn.FORECAST.LINEAR(
J7,
INDEX('DS2024'!$AC$20:$AC$35,MATCH(J7,'DS2024'!$AB$20:$AB$35,1)):
INDEX('DS2024'!$AC$20:$AC$35,MATCH(J7,'DS2024'!$AB$20:$AB$35,1)+1),
INDEX('DS2024'!$AB$20:$AB$35,MATCH(J7,'DS2024'!$AB$20:$AB$35,1)):
INDEX('DS2024'!$AB$20:$AB$35,MATCH(J7,'DS2024'!$AB$20:$AB$35,1)+1)),
IF($X$3=Database!$A$2,
_xlfn.FORECAST.LINEAR(
J7,
INDEX('DS2024'!$B$5:$B$15,MATCH(J7,'DS2024'!$A$5:$A$15,1)):
INDEX('DS2024'!$B$5:$B$15,MATCH(J7,'DS2024'!$A$5:$A$15,1)+1),
INDEX('DS2024'!$A$5:$A$15,MATCH(J7,'DS2024'!$A$5:$A$15,1)):
INDEX('DS2024'!$A$5:$A$15,MATCH(J7,'DS2024'!$A$5:$A$15,1)+1)),
IF($X$3=Database!$A$3,
_xlfn.FORECAST.LINEAR(
J7,
INDEX('DS2024'!$E$5:$E$15,MATCH(J7,'DS2024'!$D$5:$D$15,1)):
INDEX('DS2024'!$E$5:$E$15,MATCH(J7,'DS2024'!$D$5:$D$15,1)+1),
INDEX('DS2024'!$D$5:$D$15,MATCH(J7,'DS2024'!$D$5:$D$15,1)):
INDEX('DS2024'!$D$5:$D$15,MATCH(J7,'DS2024'!$D$5:$D$15,1)+1)),
IF($X$3=Database!$A$4,
_xlfn.FORECAST.LINEAR(
J7,
INDEX('DS2024'!$H$5:$H$15,MATCH(J7,'DS2024'!$G$5:$G$15,1)):
INDEX('DS2024'!$H$5:$H$15,MATCH(J7,'DS2024'!$G$5:$G$15,1)+1),
INDEX('DS2024'!$G$5:$G$15,MATCH(J7,'DS2024'!$G$5:$G$15,1)):
INDEX('DS2024'!$G$5:$G$15,MATCH(J7,'DS2024'!$G$5:$G$15,1)+1)),
IF($X$3=Database!$A$5,
_xlfn.FORECAST.LINEAR(
J7,
INDEX('DS2024'!$K$5:$K$15,MATCH(J7,'DS2024'!$J$5:$J$15,1)):
INDEX('DS2024'!$K$5:$K$15,MATCH(J7,'DS2024'!$J$5:$J$15,1)+1),
INDEX('DS2024'!$J$5:$J$15,MATCH(J7,'DS2024'!$J$5:$J$15,1)):
INDEX('DS2024'!$J$5:$J$15,MATCH(J7,'DS2024'!$J$5:$J$15,1)+1)),
IF($X$3=Database!$A$6,
_xlfn.FORECAST.LINEAR(
J7,
INDEX('DS2024'!$N$5:$N$15,MATCH(J7,'DS2024'!$M$5:$M$15,1)):
INDEX('DS2024'!$N$5:$N$15,MATCH(J7,'DS2024'!$M$5:$M$15,1)+1),
INDEX('DS2024'!$M$5:$M$15,MATCH(J7,'DS2024'!$M$5:$M$15,1)):
INDEX('DS2024'!$M$5:$M$15,MATCH(J7,'DS2024'!$M$5:$M$15,1)+1)),
IF($X$3=Database!$A$7,
_xlfn.FORECAST.LINEAR(
J7,
INDEX('DS2024'!$Q$5:$Q$15,MATCH(J7,'DS2024'!$P$5:$P$15,1)):
INDEX('DS2024'!$Q$5:$Q$15,MATCH(J7,'DS2024'!$P$5:$P$15,1)+1),
INDEX('DS2024'!$P$5:$P$15,MATCH(J7,'DS2024'!$P$5:$P$15,1)):
INDEX('DS2024'!$P$5:$P$15,MATCH(J7,'DS2024'!$P$5:$P$15,1)+1)),
IF($X$3=Database!$A$8,
_xlfn.FORECAST.LINEAR(
J7,
INDEX('DS2024'!$T$5:$T$15,MATCH(J7,'DS2024'!$S$5:$S$15,1)):
INDEX('DS2024'!$T$5:$T$15,MATCH(J7,'DS2024'!$S$5:$S$15,1)+1),
INDEX('DS2024'!$S$5:$S$15,MATCH(J7,'DS2024'!$S$5:$S$15,1)):
INDEX('DS2024'!$S$5:$S$15,MATCH(J7,'DS2024'!$S$5:$S$15,1)+1)),
IF($T$3=Database!$A$9,
_xlfn.FORECAST.LINEAR(
J7,
INDEX('DS2024'!$W$5:$W$15,MATCH(J7,'DS2024'!$V$5:$V$15,1)):
INDEX('DS2024'!$W$5:$W$15,MATCH(J7,'DS2024'!$V$5:$V$15,1)+1),
INDEX('DS2024'!$V$5:$V$15,MATCH(J7,'DS2024'!$V$5:$V$15,1)):
INDEX('DS2024'!$V$5:$V$15,MATCH(J7,'DS2024'!$V$5:$V$15,1)+1)),
IF($T$3=Database!$A$10,
_xlfn.FORECAST.LINEAR(
J7,
INDEX('DS2024'!$Z$5:$Z$15,MATCH(J7,'DS2024'!$Y$5:$Y$15,1)):
INDEX('DS2024'!$Z$5:$Z$15,MATCH(J7,'DS2024'!$Y$5:$Y$15,1)+1),
INDEX('DS2024'!$Y$5:$Y$15,MATCH(J7,'DS2024'!$Y$5:$Y$15,1)):
INDEX('DS2024'!$Y$5:$Y$15,MATCH(J7,'DS2024'!$Y$5:$Y$15,1)+1))
)))))))))))))))))))</f>
        <v>0.11009976417922379</v>
      </c>
      <c r="Y7" s="50">
        <f>IF($Y$3=Database!$A$11,
_xlfn.FORECAST.LINEAR(
L7,
INDEX('DS2024'!$B$20:$B$35,MATCH(L7,'DS2024'!$A$20:$A$35,1)):
INDEX('DS2024'!$B$20:$B$35,MATCH(L7,'DS2024'!$A$20:$A$35,1)+1),
INDEX('DS2024'!$A$20:$A$35,MATCH(L7,'DS2024'!$A$20:$A$35,1)):
INDEX('DS2024'!$A$20:$A$35,MATCH(L7,'DS2024'!$A$20:$A$35,1)+1)),
IF($Y$3=Database!$A$12,
_xlfn.FORECAST.LINEAR(
L7,
INDEX('DS2024'!$E$20:$E$35,MATCH(L7,'DS2024'!$D$20:$D$35,1)):
INDEX('DS2024'!$E$20:$E$35,MATCH(L7,'DS2024'!$D$20:$D$35,1)+1),
INDEX('DS2024'!$D$20:$D$35,MATCH(L7,'DS2024'!$D$20:$D$35,1)):
INDEX('DS2024'!$D$20:$D$35,MATCH(L7,'DS2024'!$D$20:$D$35,1)+1)),
IF($Y$3=Database!$A$13,
_xlfn.FORECAST.LINEAR(
L7,
INDEX('DS2024'!$H$20:$H$35,MATCH(L7,'DS2024'!$G$20:$G$35,1)):
INDEX('DS2024'!$H$20:$H$35,MATCH(L7,'DS2024'!$G$20:$G$35,1)+1),
INDEX('DS2024'!$G$20:$G$35,MATCH(L7,'DS2024'!$G$20:$G$35,1)):
INDEX('DS2024'!$G$20:$G$35,MATCH(L7,'DS2024'!$G$20:$G$35,1)+1)),
IF($Y$3=Database!$A$14,
_xlfn.FORECAST.LINEAR(
L7,
INDEX('DS2024'!$K$20:$K$35,MATCH(L7,'DS2024'!$J$20:$J$35,1)):
INDEX('DS2024'!$K$20:$K$35,MATCH(L7,'DS2024'!$J$20:$J$35,1)+1),
INDEX('DS2024'!$J$20:$J$35,MATCH(L7,'DS2024'!$J$20:$J$35,1)):
INDEX('DS2024'!$J$20:$J$35,MATCH(L7,'DS2024'!$J$20:$J$35,1)+1)),
IF($Y$3=Database!$A$15,
_xlfn.FORECAST.LINEAR(
L7,
INDEX('DS2024'!$N$20:$N$35,MATCH(L7,'DS2024'!$M$20:$M$35,1)):
INDEX('DS2024'!$N$20:$N$35,MATCH(L7,'DS2024'!$M$20:$M$35,1)+1),
INDEX('DS2024'!$M$20:$M$35,MATCH(L7,'DS2024'!$M$20:$M$35,1)):
INDEX('DS2024'!$M$20:$M$35,MATCH(L7,'DS2024'!$M$20:$M$35,1)+1)),
IF($Y$3=Database!$A$16,
_xlfn.FORECAST.LINEAR(
L7,
INDEX('DS2024'!$Q$20:$Q$35,MATCH(L7,'DS2024'!$P$20:$P$35,1)):
INDEX('DS2024'!$Q$20:$Q$35,MATCH(L7,'DS2024'!$P$20:$P$35,1)+1),
INDEX('DS2024'!$P$20:$P$35,MATCH(L7,'DS2024'!$P$20:$P$35,1)):
INDEX('DS2024'!$P$20:$P$35,MATCH(L7,'DS2024'!$P$20:$P$35,1)+1)),
IF($Y$3=Database!$A$17,
_xlfn.FORECAST.LINEAR(
L7,
INDEX('DS2024'!$T$20:$T$35,MATCH(L7,'DS2024'!$S$20:$S$35,1)):
INDEX('DS2024'!$T$20:$T$35,MATCH(L7,'DS2024'!$S$20:$S$35,1)+1),
INDEX('DS2024'!$S$20:$S$35,MATCH(L7,'DS2024'!$S$20:$S$35,1)):
INDEX('DS2024'!$S$20:$S$35,MATCH(L7,'DS2024'!$S$20:$S$35,1)+1)),
IF($Y$3=Database!$A$18,
_xlfn.FORECAST.LINEAR(
L7,
INDEX('DS2024'!$W$20:$W$35,MATCH(L7,'DS2024'!$V$20:$V$35,1)):
INDEX('DS2024'!$W$20:$W$35,MATCH(L7,'DS2024'!$V$20:$V$35,1)+1),
INDEX('DS2024'!$V$20:$V$35,MATCH(L7,'DS2024'!$V$20:$V$35,1)):
INDEX('DS2024'!$V$20:$V$35,MATCH(L7,'DS2024'!$V$20:$V$35,1)+1)),
IF($Y$3=Database!$A$19,
_xlfn.FORECAST.LINEAR(
L7,
INDEX('DS2024'!$Z$20:$Z$35,MATCH(L7,'DS2024'!$Y$20:$Y$35,1)):
INDEX('DS2024'!$Z$20:$Z$35,MATCH(L7,'DS2024'!$Y$20:$Y$35,1)+1),
INDEX('DS2024'!$Y$20:$Y$35,MATCH(L7,'DS2024'!$Y$20:$Y$35,1)):
INDEX('DS2024'!$Y$20:$Y$35,MATCH(L7,'DS2024'!$Y$20:$Y$35,1)+1)),
IF($Y$3=Database!$A$20,
_xlfn.FORECAST.LINEAR(
L7,
INDEX('DS2024'!$AC$20:$AC$35,MATCH(L7,'DS2024'!$AB$20:$AB$35,1)):
INDEX('DS2024'!$AC$20:$AC$35,MATCH(L7,'DS2024'!$AB$20:$AB$35,1)+1),
INDEX('DS2024'!$AB$20:$AB$35,MATCH(L7,'DS2024'!$AB$20:$AB$35,1)):
INDEX('DS2024'!$AB$20:$AB$35,MATCH(L7,'DS2024'!$AB$20:$AB$35,1)+1)),
IF($Y$3=Database!$A$2,
_xlfn.FORECAST.LINEAR(
L7,
INDEX('DS2024'!$B$5:$B$15,MATCH(L7,'DS2024'!$A$5:$A$15,1)):
INDEX('DS2024'!$B$5:$B$15,MATCH(L7,'DS2024'!$A$5:$A$15,1)+1),
INDEX('DS2024'!$A$5:$A$15,MATCH(L7,'DS2024'!$A$5:$A$15,1)):
INDEX('DS2024'!$A$5:$A$15,MATCH(L7,'DS2024'!$A$5:$A$15,1)+1)),
IF($Y$3=Database!$A$3,
_xlfn.FORECAST.LINEAR(
L7,
INDEX('DS2024'!$E$5:$E$15,MATCH(L7,'DS2024'!$D$5:$D$15,1)):
INDEX('DS2024'!$E$5:$E$15,MATCH(L7,'DS2024'!$D$5:$D$15,1)+1),
INDEX('DS2024'!$D$5:$D$15,MATCH(L7,'DS2024'!$D$5:$D$15,1)):
INDEX('DS2024'!$D$5:$D$15,MATCH(L7,'DS2024'!$D$5:$D$15,1)+1)),
IF($Y$3=Database!$A$4,
_xlfn.FORECAST.LINEAR(
L7,
INDEX('DS2024'!$H$5:$H$15,MATCH(L7,'DS2024'!$G$5:$G$15,1)):
INDEX('DS2024'!$H$5:$H$15,MATCH(L7,'DS2024'!$G$5:$G$15,1)+1),
INDEX('DS2024'!$G$5:$G$15,MATCH(L7,'DS2024'!$G$5:$G$15,1)):
INDEX('DS2024'!$G$5:$G$15,MATCH(L7,'DS2024'!$G$5:$G$15,1)+1)),
IF($Y$3=Database!$A$5,
_xlfn.FORECAST.LINEAR(
L7,
INDEX('DS2024'!$K$5:$K$15,MATCH(L7,'DS2024'!$J$5:$J$15,1)):
INDEX('DS2024'!$K$5:$K$15,MATCH(L7,'DS2024'!$J$5:$J$15,1)+1),
INDEX('DS2024'!$J$5:$J$15,MATCH(L7,'DS2024'!$J$5:$J$15,1)):
INDEX('DS2024'!$J$5:$J$15,MATCH(L7,'DS2024'!$J$5:$J$15,1)+1)),
IF($Y$3=Database!$A$6,
_xlfn.FORECAST.LINEAR(
L7,
INDEX('DS2024'!$N$5:$N$15,MATCH(L7,'DS2024'!$M$5:$M$15,1)):
INDEX('DS2024'!$N$5:$N$15,MATCH(L7,'DS2024'!$M$5:$M$15,1)+1),
INDEX('DS2024'!$M$5:$M$15,MATCH(L7,'DS2024'!$M$5:$M$15,1)):
INDEX('DS2024'!$M$5:$M$15,MATCH(L7,'DS2024'!$M$5:$M$15,1)+1)),
IF($Y$3=Database!$A$7,
_xlfn.FORECAST.LINEAR(
L7,
INDEX('DS2024'!$Q$5:$Q$15,MATCH(L7,'DS2024'!$P$5:$P$15,1)):
INDEX('DS2024'!$Q$5:$Q$15,MATCH(L7,'DS2024'!$P$5:$P$15,1)+1),
INDEX('DS2024'!$P$5:$P$15,MATCH(L7,'DS2024'!$P$5:$P$15,1)):
INDEX('DS2024'!$P$5:$P$15,MATCH(L7,'DS2024'!$P$5:$P$15,1)+1)),
IF($Y$3=Database!$A$8,
_xlfn.FORECAST.LINEAR(
L7,
INDEX('DS2024'!$T$5:$T$15,MATCH(L7,'DS2024'!$S$5:$S$15,1)):
INDEX('DS2024'!$T$5:$T$15,MATCH(L7,'DS2024'!$S$5:$S$15,1)+1),
INDEX('DS2024'!$S$5:$S$15,MATCH(L7,'DS2024'!$S$5:$S$15,1)):
INDEX('DS2024'!$S$5:$S$15,MATCH(L7,'DS2024'!$S$5:$S$15,1)+1)),
IF($T$3=Database!$A$9,
_xlfn.FORECAST.LINEAR(
L7,
INDEX('DS2024'!$W$5:$W$15,MATCH(L7,'DS2024'!$V$5:$V$15,1)):
INDEX('DS2024'!$W$5:$W$15,MATCH(L7,'DS2024'!$V$5:$V$15,1)+1),
INDEX('DS2024'!$V$5:$V$15,MATCH(L7,'DS2024'!$V$5:$V$15,1)):
INDEX('DS2024'!$V$5:$V$15,MATCH(L7,'DS2024'!$V$5:$V$15,1)+1)),
IF($T$3=Database!$A$10,
_xlfn.FORECAST.LINEAR(
L7,
INDEX('DS2024'!$Z$5:$Z$15,MATCH(L7,'DS2024'!$Y$5:$Y$15,1)):
INDEX('DS2024'!$Z$5:$Z$15,MATCH(L7,'DS2024'!$Y$5:$Y$15,1)+1),
INDEX('DS2024'!$Y$5:$Y$15,MATCH(L7,'DS2024'!$Y$5:$Y$15,1)):
INDEX('DS2024'!$Y$5:$Y$15,MATCH(L7,'DS2024'!$Y$5:$Y$15,1)+1))
)))))))))))))))))))</f>
        <v>0.11106223270314562</v>
      </c>
      <c r="Z7" s="50">
        <f>IF($Z$3=Database!$A$11,
_xlfn.FORECAST.LINEAR(
N7,
INDEX('DS2024'!$B$20:$B$35,MATCH(N7,'DS2024'!$A$20:$A$35,1)):
INDEX('DS2024'!$B$20:$B$35,MATCH(N7,'DS2024'!$A$20:$A$35,1)+1),
INDEX('DS2024'!$A$20:$A$35,MATCH(N7,'DS2024'!$A$20:$A$35,1)):
INDEX('DS2024'!$A$20:$A$35,MATCH(N7,'DS2024'!$A$20:$A$35,1)+1)),
IF($Z$3=Database!$A$12,
_xlfn.FORECAST.LINEAR(
N7,
INDEX('DS2024'!$E$20:$E$35,MATCH(N7,'DS2024'!$D$20:$D$35,1)):
INDEX('DS2024'!$E$20:$E$35,MATCH(N7,'DS2024'!$D$20:$D$35,1)+1),
INDEX('DS2024'!$D$20:$D$35,MATCH(N7,'DS2024'!$D$20:$D$35,1)):
INDEX('DS2024'!$D$20:$D$35,MATCH(N7,'DS2024'!$D$20:$D$35,1)+1)),
IF($Z$3=Database!$A$13,
_xlfn.FORECAST.LINEAR(
N7,
INDEX('DS2024'!$H$20:$H$35,MATCH(N7,'DS2024'!$G$20:$G$35,1)):
INDEX('DS2024'!$H$20:$H$35,MATCH(N7,'DS2024'!$G$20:$G$35,1)+1),
INDEX('DS2024'!$G$20:$G$35,MATCH(N7,'DS2024'!$G$20:$G$35,1)):
INDEX('DS2024'!$G$20:$G$35,MATCH(N7,'DS2024'!$G$20:$G$35,1)+1)),
IF($Z$3=Database!$A$14,
_xlfn.FORECAST.LINEAR(
N7,
INDEX('DS2024'!$K$20:$K$35,MATCH(N7,'DS2024'!$J$20:$J$35,1)):
INDEX('DS2024'!$K$20:$K$35,MATCH(N7,'DS2024'!$J$20:$J$35,1)+1),
INDEX('DS2024'!$J$20:$J$35,MATCH(N7,'DS2024'!$J$20:$J$35,1)):
INDEX('DS2024'!$J$20:$J$35,MATCH(N7,'DS2024'!$J$20:$J$35,1)+1)),
IF($Z$3=Database!$A$15,
_xlfn.FORECAST.LINEAR(
N7,
INDEX('DS2024'!$N$20:$N$35,MATCH(N7,'DS2024'!$M$20:$M$35,1)):
INDEX('DS2024'!$N$20:$N$35,MATCH(N7,'DS2024'!$M$20:$M$35,1)+1),
INDEX('DS2024'!$M$20:$M$35,MATCH(N7,'DS2024'!$M$20:$M$35,1)):
INDEX('DS2024'!$M$20:$M$35,MATCH(N7,'DS2024'!$M$20:$M$35,1)+1)),
IF($Z$3=Database!$A$16,
_xlfn.FORECAST.LINEAR(
N7,
INDEX('DS2024'!$Q$20:$Q$35,MATCH(N7,'DS2024'!$P$20:$P$35,1)):
INDEX('DS2024'!$Q$20:$Q$35,MATCH(N7,'DS2024'!$P$20:$P$35,1)+1),
INDEX('DS2024'!$P$20:$P$35,MATCH(N7,'DS2024'!$P$20:$P$35,1)):
INDEX('DS2024'!$P$20:$P$35,MATCH(N7,'DS2024'!$P$20:$P$35,1)+1)),
IF($Z$3=Database!$A$17,
_xlfn.FORECAST.LINEAR(
N7,
INDEX('DS2024'!$T$20:$T$35,MATCH(N7,'DS2024'!$S$20:$S$35,1)):
INDEX('DS2024'!$T$20:$T$35,MATCH(N7,'DS2024'!$S$20:$S$35,1)+1),
INDEX('DS2024'!$S$20:$S$35,MATCH(N7,'DS2024'!$S$20:$S$35,1)):
INDEX('DS2024'!$S$20:$S$35,MATCH(N7,'DS2024'!$S$20:$S$35,1)+1)),
IF($Z$3=Database!$A$18,
_xlfn.FORECAST.LINEAR(
N7,
INDEX('DS2024'!$W$20:$W$35,MATCH(N7,'DS2024'!$V$20:$V$35,1)):
INDEX('DS2024'!$W$20:$W$35,MATCH(N7,'DS2024'!$V$20:$V$35,1)+1),
INDEX('DS2024'!$V$20:$V$35,MATCH(N7,'DS2024'!$V$20:$V$35,1)):
INDEX('DS2024'!$V$20:$V$35,MATCH(N7,'DS2024'!$V$20:$V$35,1)+1)),
IF($Z$3=Database!$A$19,
_xlfn.FORECAST.LINEAR(
N7,
INDEX('DS2024'!$Z$20:$Z$35,MATCH(N7,'DS2024'!$Y$20:$Y$35,1)):
INDEX('DS2024'!$Z$20:$Z$35,MATCH(N7,'DS2024'!$Y$20:$Y$35,1)+1),
INDEX('DS2024'!$Y$20:$Y$35,MATCH(N7,'DS2024'!$Y$20:$Y$35,1)):
INDEX('DS2024'!$Y$20:$Y$35,MATCH(N7,'DS2024'!$Y$20:$Y$35,1)+1)),
IF($Z$3=Database!$A$20,
_xlfn.FORECAST.LINEAR(
N7,
INDEX('DS2024'!$AC$20:$AC$35,MATCH(N7,'DS2024'!$AB$20:$AB$35,1)):
INDEX('DS2024'!$AC$20:$AC$35,MATCH(N7,'DS2024'!$AB$20:$AB$35,1)+1),
INDEX('DS2024'!$AB$20:$AB$35,MATCH(N7,'DS2024'!$AB$20:$AB$35,1)):
INDEX('DS2024'!$AB$20:$AB$35,MATCH(N7,'DS2024'!$AB$20:$AB$35,1)+1)),
IF($Z$3=Database!$A$2,
_xlfn.FORECAST.LINEAR(
N7,
INDEX('DS2024'!$B$5:$B$15,MATCH(N7,'DS2024'!$A$5:$A$15,1)):
INDEX('DS2024'!$B$5:$B$15,MATCH(N7,'DS2024'!$A$5:$A$15,1)+1),
INDEX('DS2024'!$A$5:$A$15,MATCH(N7,'DS2024'!$A$5:$A$15,1)):
INDEX('DS2024'!$A$5:$A$15,MATCH(N7,'DS2024'!$A$5:$A$15,1)+1)),
IF($Z$3=Database!$A$3,
_xlfn.FORECAST.LINEAR(
N7,
INDEX('DS2024'!$E$5:$E$15,MATCH(N7,'DS2024'!$D$5:$D$15,1)):
INDEX('DS2024'!$E$5:$E$15,MATCH(N7,'DS2024'!$D$5:$D$15,1)+1),
INDEX('DS2024'!$D$5:$D$15,MATCH(N7,'DS2024'!$D$5:$D$15,1)):
INDEX('DS2024'!$D$5:$D$15,MATCH(N7,'DS2024'!$D$5:$D$15,1)+1)),
IF($Z$3=Database!$A$4,
_xlfn.FORECAST.LINEAR(
N7,
INDEX('DS2024'!$H$5:$H$15,MATCH(N7,'DS2024'!$G$5:$G$15,1)):
INDEX('DS2024'!$H$5:$H$15,MATCH(N7,'DS2024'!$G$5:$G$15,1)+1),
INDEX('DS2024'!$G$5:$G$15,MATCH(N7,'DS2024'!$G$5:$G$15,1)):
INDEX('DS2024'!$G$5:$G$15,MATCH(N7,'DS2024'!$G$5:$G$15,1)+1)),
IF($Z$3=Database!$A$5,
_xlfn.FORECAST.LINEAR(
N7,
INDEX('DS2024'!$K$5:$K$15,MATCH(N7,'DS2024'!$J$5:$J$15,1)):
INDEX('DS2024'!$K$5:$K$15,MATCH(N7,'DS2024'!$J$5:$J$15,1)+1),
INDEX('DS2024'!$J$5:$J$15,MATCH(N7,'DS2024'!$J$5:$J$15,1)):
INDEX('DS2024'!$J$5:$J$15,MATCH(N7,'DS2024'!$J$5:$J$15,1)+1)),
IF($Z$3=Database!$A$6,
_xlfn.FORECAST.LINEAR(
N7,
INDEX('DS2024'!$N$5:$N$15,MATCH(N7,'DS2024'!$M$5:$M$15,1)):
INDEX('DS2024'!$N$5:$N$15,MATCH(N7,'DS2024'!$M$5:$M$15,1)+1),
INDEX('DS2024'!$M$5:$M$15,MATCH(N7,'DS2024'!$M$5:$M$15,1)):
INDEX('DS2024'!$M$5:$M$15,MATCH(N7,'DS2024'!$M$5:$M$15,1)+1)),
IF($Z$3=Database!$A$7,
_xlfn.FORECAST.LINEAR(
N7,
INDEX('DS2024'!$Q$5:$Q$15,MATCH(N7,'DS2024'!$P$5:$P$15,1)):
INDEX('DS2024'!$Q$5:$Q$15,MATCH(N7,'DS2024'!$P$5:$P$15,1)+1),
INDEX('DS2024'!$P$5:$P$15,MATCH(N7,'DS2024'!$P$5:$P$15,1)):
INDEX('DS2024'!$P$5:$P$15,MATCH(N7,'DS2024'!$P$5:$P$15,1)+1)),
IF($Z$3=Database!$A$8,
_xlfn.FORECAST.LINEAR(
N7,
INDEX('DS2024'!$T$5:$T$15,MATCH(N7,'DS2024'!$S$5:$S$15,1)):
INDEX('DS2024'!$T$5:$T$15,MATCH(N7,'DS2024'!$S$5:$S$15,1)+1),
INDEX('DS2024'!$S$5:$S$15,MATCH(N7,'DS2024'!$S$5:$S$15,1)):
INDEX('DS2024'!$S$5:$S$15,MATCH(N7,'DS2024'!$S$5:$S$15,1)+1)),
IF($Z$3=Database!$A$9,
_xlfn.FORECAST.LINEAR(
N7,
INDEX('DS2024'!$W$5:$W$15,MATCH(N7,'DS2024'!$V$5:$V$15,1)):
INDEX('DS2024'!$W$5:$W$15,MATCH(N7,'DS2024'!$V$5:$V$15,1)+1),
INDEX('DS2024'!$V$5:$V$15,MATCH(N7,'DS2024'!$V$5:$V$15,1)):
INDEX('DS2024'!$V$5:$V$15,MATCH(N7,'DS2024'!$V$5:$V$15,1)+1)),
IF($Z$3=Database!$A$10,
_xlfn.FORECAST.LINEAR(
N7,
INDEX('DS2024'!$Z$5:$Z$15,MATCH(N7,'DS2024'!$Y$5:$Y$15,1)):
INDEX('DS2024'!$Z$5:$Z$15,MATCH(N7,'DS2024'!$Y$5:$Y$15,1)+1),
INDEX('DS2024'!$Y$5:$Y$15,MATCH(N7,'DS2024'!$Y$5:$Y$15,1)):
INDEX('DS2024'!$Y$5:$Y$15,MATCH(N7,'DS2024'!$Y$5:$Y$15,1)+1))
)))))))))))))))))))</f>
        <v>0.10967392781486071</v>
      </c>
      <c r="AA7" s="50">
        <f>IF($AA$3=Database!$A$11,
_xlfn.FORECAST.LINEAR(
P7,
INDEX('DS2024'!$B$20:$B$35,MATCH(P7,'DS2024'!$A$20:$A$35,1)):
INDEX('DS2024'!$B$20:$B$35,MATCH(P7,'DS2024'!$A$20:$A$35,1)+1),
INDEX('DS2024'!$A$20:$A$35,MATCH(P7,'DS2024'!$A$20:$A$35,1)):
INDEX('DS2024'!$A$20:$A$35,MATCH(P7,'DS2024'!$A$20:$A$35,1)+1)),
IF($AA$3=Database!$A$12,
_xlfn.FORECAST.LINEAR(
P7,
INDEX('DS2024'!$E$20:$E$35,MATCH(P7,'DS2024'!$D$20:$D$35,1)):
INDEX('DS2024'!$E$20:$E$35,MATCH(P7,'DS2024'!$D$20:$D$35,1)+1),
INDEX('DS2024'!$D$20:$D$35,MATCH(P7,'DS2024'!$D$20:$D$35,1)):
INDEX('DS2024'!$D$20:$D$35,MATCH(P7,'DS2024'!$D$20:$D$35,1)+1)),
IF($AA$3=Database!$A$13,
_xlfn.FORECAST.LINEAR(
P7,
INDEX('DS2024'!$H$20:$H$35,MATCH(P7,'DS2024'!$G$20:$G$35,1)):
INDEX('DS2024'!$H$20:$H$35,MATCH(P7,'DS2024'!$G$20:$G$35,1)+1),
INDEX('DS2024'!$G$20:$G$35,MATCH(P7,'DS2024'!$G$20:$G$35,1)):
INDEX('DS2024'!$G$20:$G$35,MATCH(P7,'DS2024'!$G$20:$G$35,1)+1)),
IF($AA$3=Database!$A$14,
_xlfn.FORECAST.LINEAR(
P7,
INDEX('DS2024'!$K$20:$K$35,MATCH(P7,'DS2024'!$J$20:$J$35,1)):
INDEX('DS2024'!$K$20:$K$35,MATCH(P7,'DS2024'!$J$20:$J$35,1)+1),
INDEX('DS2024'!$J$20:$J$35,MATCH(P7,'DS2024'!$J$20:$J$35,1)):
INDEX('DS2024'!$J$20:$J$35,MATCH(P7,'DS2024'!$J$20:$J$35,1)+1)),
IF($AA$3=Database!$A$15,
_xlfn.FORECAST.LINEAR(
P7,
INDEX('DS2024'!$N$20:$N$35,MATCH(P7,'DS2024'!$M$20:$M$35,1)):
INDEX('DS2024'!$N$20:$N$35,MATCH(P7,'DS2024'!$M$20:$M$35,1)+1),
INDEX('DS2024'!$M$20:$M$35,MATCH(P7,'DS2024'!$M$20:$M$35,1)):
INDEX('DS2024'!$M$20:$M$35,MATCH(P7,'DS2024'!$M$20:$M$35,1)+1)),
IF($AA$3=Database!$A$16,
_xlfn.FORECAST.LINEAR(
P7,
INDEX('DS2024'!$Q$20:$Q$35,MATCH(P7,'DS2024'!$P$20:$P$35,1)):
INDEX('DS2024'!$Q$20:$Q$35,MATCH(P7,'DS2024'!$P$20:$P$35,1)+1),
INDEX('DS2024'!$P$20:$P$35,MATCH(P7,'DS2024'!$P$20:$P$35,1)):
INDEX('DS2024'!$P$20:$P$35,MATCH(P7,'DS2024'!$P$20:$P$35,1)+1)),
IF($AA$3=Database!$A$17,
_xlfn.FORECAST.LINEAR(
P7,
INDEX('DS2024'!$T$20:$T$35,MATCH(P7,'DS2024'!$S$20:$S$35,1)):
INDEX('DS2024'!$T$20:$T$35,MATCH(P7,'DS2024'!$S$20:$S$35,1)+1),
INDEX('DS2024'!$S$20:$S$35,MATCH(P7,'DS2024'!$S$20:$S$35,1)):
INDEX('DS2024'!$S$20:$S$35,MATCH(P7,'DS2024'!$S$20:$S$35,1)+1)),
IF($AA$3=Database!$A$18,
_xlfn.FORECAST.LINEAR(
P7,
INDEX('DS2024'!$W$20:$W$35,MATCH(P7,'DS2024'!$V$20:$V$35,1)):
INDEX('DS2024'!$W$20:$W$35,MATCH(P7,'DS2024'!$V$20:$V$35,1)+1),
INDEX('DS2024'!$V$20:$V$35,MATCH(P7,'DS2024'!$V$20:$V$35,1)):
INDEX('DS2024'!$V$20:$V$35,MATCH(P7,'DS2024'!$V$20:$V$35,1)+1)),
IF($AA$3=Database!$A$19,
_xlfn.FORECAST.LINEAR(
P7,
INDEX('DS2024'!$Z$20:$Z$35,MATCH(P7,'DS2024'!$Y$20:$Y$35,1)):
INDEX('DS2024'!$Z$20:$Z$35,MATCH(P7,'DS2024'!$Y$20:$Y$35,1)+1),
INDEX('DS2024'!$Y$20:$Y$35,MATCH(P7,'DS2024'!$Y$20:$Y$35,1)):
INDEX('DS2024'!$Y$20:$Y$35,MATCH(P7,'DS2024'!$Y$20:$Y$35,1)+1)),
IF($AA$3=Database!$A$20,
_xlfn.FORECAST.LINEAR(
P7,
INDEX('DS2024'!$AC$20:$AC$35,MATCH(P7,'DS2024'!$AB$20:$AB$35,1)):
INDEX('DS2024'!$AC$20:$AC$35,MATCH(P7,'DS2024'!$AB$20:$AB$35,1)+1),
INDEX('DS2024'!$AB$20:$AB$35,MATCH(P7,'DS2024'!$AB$20:$AB$35,1)):
INDEX('DS2024'!$AB$20:$AB$35,MATCH(P7,'DS2024'!$AB$20:$AB$35,1)+1)),
IF($AA$3=Database!$A$2,
_xlfn.FORECAST.LINEAR(
P7,
INDEX('DS2024'!$B$5:$B$15,MATCH(P7,'DS2024'!$A$5:$A$15,1)):
INDEX('DS2024'!$B$5:$B$15,MATCH(P7,'DS2024'!$A$5:$A$15,1)+1),
INDEX('DS2024'!$A$5:$A$15,MATCH(P7,'DS2024'!$A$5:$A$15,1)):
INDEX('DS2024'!$A$5:$A$15,MATCH(P7,'DS2024'!$A$5:$A$15,1)+1)),
IF($AA$3=Database!$A$3,
_xlfn.FORECAST.LINEAR(
P7,
INDEX('DS2024'!$E$5:$E$15,MATCH(P7,'DS2024'!$D$5:$D$15,1)):
INDEX('DS2024'!$E$5:$E$15,MATCH(P7,'DS2024'!$D$5:$D$15,1)+1),
INDEX('DS2024'!$D$5:$D$15,MATCH(P7,'DS2024'!$D$5:$D$15,1)):
INDEX('DS2024'!$D$5:$D$15,MATCH(P7,'DS2024'!$D$5:$D$15,1)+1)),
IF($AA$3=Database!$A$4,
_xlfn.FORECAST.LINEAR(
P7,
INDEX('DS2024'!$H$5:$H$15,MATCH(P7,'DS2024'!$G$5:$G$15,1)):
INDEX('DS2024'!$H$5:$H$15,MATCH(P7,'DS2024'!$G$5:$G$15,1)+1),
INDEX('DS2024'!$G$5:$G$15,MATCH(P7,'DS2024'!$G$5:$G$15,1)):
INDEX('DS2024'!$G$5:$G$15,MATCH(P7,'DS2024'!$G$5:$G$15,1)+1)),
IF($AA$3=Database!$A$5,
_xlfn.FORECAST.LINEAR(
P7,
INDEX('DS2024'!$K$5:$K$15,MATCH(P7,'DS2024'!$J$5:$J$15,1)):
INDEX('DS2024'!$K$5:$K$15,MATCH(P7,'DS2024'!$J$5:$J$15,1)+1),
INDEX('DS2024'!$J$5:$J$15,MATCH(P7,'DS2024'!$J$5:$J$15,1)):
INDEX('DS2024'!$J$5:$J$15,MATCH(P7,'DS2024'!$J$5:$J$15,1)+1)),
IF($AA$3=Database!$A$6,
_xlfn.FORECAST.LINEAR(
P7,
INDEX('DS2024'!$N$5:$N$15,MATCH(P7,'DS2024'!$M$5:$M$15,1)):
INDEX('DS2024'!$N$5:$N$15,MATCH(P7,'DS2024'!$M$5:$M$15,1)+1),
INDEX('DS2024'!$M$5:$M$15,MATCH(P7,'DS2024'!$M$5:$M$15,1)):
INDEX('DS2024'!$M$5:$M$15,MATCH(P7,'DS2024'!$M$5:$M$15,1)+1)),
IF($AA$3=Database!$A$7,
_xlfn.FORECAST.LINEAR(
P7,
INDEX('DS2024'!$Q$5:$Q$15,MATCH(P7,'DS2024'!$P$5:$P$15,1)):
INDEX('DS2024'!$Q$5:$Q$15,MATCH(P7,'DS2024'!$P$5:$P$15,1)+1),
INDEX('DS2024'!$P$5:$P$15,MATCH(P7,'DS2024'!$P$5:$P$15,1)):
INDEX('DS2024'!$P$5:$P$15,MATCH(P7,'DS2024'!$P$5:$P$15,1)+1)),
IF($AA$3=Database!$A$8,
_xlfn.FORECAST.LINEAR(
P7,
INDEX('DS2024'!$T$5:$T$15,MATCH(P7,'DS2024'!$S$5:$S$15,1)):
INDEX('DS2024'!$T$5:$T$15,MATCH(P7,'DS2024'!$S$5:$S$15,1)+1),
INDEX('DS2024'!$S$5:$S$15,MATCH(P7,'DS2024'!$S$5:$S$15,1)):
INDEX('DS2024'!$S$5:$S$15,MATCH(P7,'DS2024'!$S$5:$S$15,1)+1)),
IF($AA$3=Database!$A$9,
_xlfn.FORECAST.LINEAR(
P7,
INDEX('DS2024'!$W$5:$W$15,MATCH(P7,'DS2024'!$V$5:$V$15,1)):
INDEX('DS2024'!$W$5:$W$15,MATCH(P7,'DS2024'!$V$5:$V$15,1)+1),
INDEX('DS2024'!$V$5:$V$15,MATCH(P7,'DS2024'!$V$5:$V$15,1)):
INDEX('DS2024'!$V$5:$V$15,MATCH(P7,'DS2024'!$V$5:$V$15,1)+1)),
IF($AA$3=Database!$A$10,
_xlfn.FORECAST.LINEAR(
P7,
INDEX('DS2024'!$Z$5:$Z$15,MATCH(P7,'DS2024'!$Y$5:$Y$15,1)):
INDEX('DS2024'!$Z$5:$Z$15,MATCH(P7,'DS2024'!$Y$5:$Y$15,1)+1),
INDEX('DS2024'!$Y$5:$Y$15,MATCH(P7,'DS2024'!$Y$5:$Y$15,1)):
INDEX('DS2024'!$Y$5:$Y$15,MATCH(P7,'DS2024'!$Y$5:$Y$15,1)+1))
)))))))))))))))))))</f>
        <v>0.11019824933050883</v>
      </c>
      <c r="AB7" s="50">
        <f>IF($AB$3=Database!$A$11,
_xlfn.FORECAST.LINEAR(
R7,
INDEX('DS2024'!$B$20:$B$35,MATCH(R7,'DS2024'!$A$20:$A$35,1)):
INDEX('DS2024'!$B$20:$B$35,MATCH(R7,'DS2024'!$A$20:$A$35,1)+1),
INDEX('DS2024'!$A$20:$A$35,MATCH(R7,'DS2024'!$A$20:$A$35,1)):
INDEX('DS2024'!$A$20:$A$35,MATCH(R7,'DS2024'!$A$20:$A$35,1)+1)),
IF($AB$3=Database!$A$12,
_xlfn.FORECAST.LINEAR(
R7,
INDEX('DS2024'!$E$20:$E$35,MATCH(R7,'DS2024'!$D$20:$D$35,1)):
INDEX('DS2024'!$E$20:$E$35,MATCH(R7,'DS2024'!$D$20:$D$35,1)+1),
INDEX('DS2024'!$D$20:$D$35,MATCH(R7,'DS2024'!$D$20:$D$35,1)):
INDEX('DS2024'!$D$20:$D$35,MATCH(R7,'DS2024'!$D$20:$D$35,1)+1)),
IF($AB$3=Database!$A$13,
_xlfn.FORECAST.LINEAR(
R7,
INDEX('DS2024'!$H$20:$H$35,MATCH(R7,'DS2024'!$G$20:$G$35,1)):
INDEX('DS2024'!$H$20:$H$35,MATCH(R7,'DS2024'!$G$20:$G$35,1)+1),
INDEX('DS2024'!$G$20:$G$35,MATCH(R7,'DS2024'!$G$20:$G$35,1)):
INDEX('DS2024'!$G$20:$G$35,MATCH(R7,'DS2024'!$G$20:$G$35,1)+1)),
IF($AB$3=Database!$A$14,
_xlfn.FORECAST.LINEAR(
R7,
INDEX('DS2024'!$K$20:$K$35,MATCH(R7,'DS2024'!$J$20:$J$35,1)):
INDEX('DS2024'!$K$20:$K$35,MATCH(R7,'DS2024'!$J$20:$J$35,1)+1),
INDEX('DS2024'!$J$20:$J$35,MATCH(R7,'DS2024'!$J$20:$J$35,1)):
INDEX('DS2024'!$J$20:$J$35,MATCH(R7,'DS2024'!$J$20:$J$35,1)+1)),
IF($AB$3=Database!$A$15,
_xlfn.FORECAST.LINEAR(
R7,
INDEX('DS2024'!$N$20:$N$35,MATCH(R7,'DS2024'!$M$20:$M$35,1)):
INDEX('DS2024'!$N$20:$N$35,MATCH(R7,'DS2024'!$M$20:$M$35,1)+1),
INDEX('DS2024'!$M$20:$M$35,MATCH(R7,'DS2024'!$M$20:$M$35,1)):
INDEX('DS2024'!$M$20:$M$35,MATCH(R7,'DS2024'!$M$20:$M$35,1)+1)),
IF($AB$3=Database!$A$16,
_xlfn.FORECAST.LINEAR(
R7,
INDEX('DS2024'!$Q$20:$Q$35,MATCH(R7,'DS2024'!$P$20:$P$35,1)):
INDEX('DS2024'!$Q$20:$Q$35,MATCH(R7,'DS2024'!$P$20:$P$35,1)+1),
INDEX('DS2024'!$P$20:$P$35,MATCH(R7,'DS2024'!$P$20:$P$35,1)):
INDEX('DS2024'!$P$20:$P$35,MATCH(R7,'DS2024'!$P$20:$P$35,1)+1)),
IF($AB$3=Database!$A$17,
_xlfn.FORECAST.LINEAR(
R7,
INDEX('DS2024'!$T$20:$T$35,MATCH(R7,'DS2024'!$S$20:$S$35,1)):
INDEX('DS2024'!$T$20:$T$35,MATCH(R7,'DS2024'!$S$20:$S$35,1)+1),
INDEX('DS2024'!$S$20:$S$35,MATCH(R7,'DS2024'!$S$20:$S$35,1)):
INDEX('DS2024'!$S$20:$S$35,MATCH(R7,'DS2024'!$S$20:$S$35,1)+1)),
IF($AB$3=Database!$A$18,
_xlfn.FORECAST.LINEAR(
R7,
INDEX('DS2024'!$W$20:$W$35,MATCH(R7,'DS2024'!$V$20:$V$35,1)):
INDEX('DS2024'!$W$20:$W$35,MATCH(R7,'DS2024'!$V$20:$V$35,1)+1),
INDEX('DS2024'!$V$20:$V$35,MATCH(R7,'DS2024'!$V$20:$V$35,1)):
INDEX('DS2024'!$V$20:$V$35,MATCH(R7,'DS2024'!$V$20:$V$35,1)+1)),
IF($AB$3=Database!$A$19,
_xlfn.FORECAST.LINEAR(
R7,
INDEX('DS2024'!$Z$20:$Z$35,MATCH(R7,'DS2024'!$Y$20:$Y$35,1)):
INDEX('DS2024'!$Z$20:$Z$35,MATCH(R7,'DS2024'!$Y$20:$Y$35,1)+1),
INDEX('DS2024'!$Y$20:$Y$35,MATCH(R7,'DS2024'!$Y$20:$Y$35,1)):
INDEX('DS2024'!$Y$20:$Y$35,MATCH(R7,'DS2024'!$Y$20:$Y$35,1)+1)),
IF($AB$3=Database!$A$20,
_xlfn.FORECAST.LINEAR(
R7,
INDEX('DS2024'!$AC$20:$AC$35,MATCH(R7,'DS2024'!$AB$20:$AB$35,1)):
INDEX('DS2024'!$AC$20:$AC$35,MATCH(R7,'DS2024'!$AB$20:$AB$35,1)+1),
INDEX('DS2024'!$AB$20:$AB$35,MATCH(R7,'DS2024'!$AB$20:$AB$35,1)):
INDEX('DS2024'!$AB$20:$AB$35,MATCH(R7,'DS2024'!$AB$20:$AB$35,1)+1)),
IF($AB$3=Database!$A$2,
_xlfn.FORECAST.LINEAR(
R7,
INDEX('DS2024'!$B$5:$B$15,MATCH(R7,'DS2024'!$A$5:$A$15,1)):
INDEX('DS2024'!$B$5:$B$15,MATCH(R7,'DS2024'!$A$5:$A$15,1)+1),
INDEX('DS2024'!$A$5:$A$15,MATCH(R7,'DS2024'!$A$5:$A$15,1)):
INDEX('DS2024'!$A$5:$A$15,MATCH(R7,'DS2024'!$A$5:$A$15,1)+1)),
IF($AB$3=Database!$A$3,
_xlfn.FORECAST.LINEAR(
R7,
INDEX('DS2024'!$E$5:$E$15,MATCH(R7,'DS2024'!$D$5:$D$15,1)):
INDEX('DS2024'!$E$5:$E$15,MATCH(R7,'DS2024'!$D$5:$D$15,1)+1),
INDEX('DS2024'!$D$5:$D$15,MATCH(R7,'DS2024'!$D$5:$D$15,1)):
INDEX('DS2024'!$D$5:$D$15,MATCH(R7,'DS2024'!$D$5:$D$15,1)+1)),
IF($AB$3=Database!$A$4,
_xlfn.FORECAST.LINEAR(
R7,
INDEX('DS2024'!$H$5:$H$15,MATCH(R7,'DS2024'!$G$5:$G$15,1)):
INDEX('DS2024'!$H$5:$H$15,MATCH(R7,'DS2024'!$G$5:$G$15,1)+1),
INDEX('DS2024'!$G$5:$G$15,MATCH(R7,'DS2024'!$G$5:$G$15,1)):
INDEX('DS2024'!$G$5:$G$15,MATCH(R7,'DS2024'!$G$5:$G$15,1)+1)),
IF($AB$3=Database!$A$5,
_xlfn.FORECAST.LINEAR(
R7,
INDEX('DS2024'!$K$5:$K$15,MATCH(R7,'DS2024'!$J$5:$J$15,1)):
INDEX('DS2024'!$K$5:$K$15,MATCH(R7,'DS2024'!$J$5:$J$15,1)+1),
INDEX('DS2024'!$J$5:$J$15,MATCH(R7,'DS2024'!$J$5:$J$15,1)):
INDEX('DS2024'!$J$5:$J$15,MATCH(R7,'DS2024'!$J$5:$J$15,1)+1)),
IF($AB$3=Database!$A$6,
_xlfn.FORECAST.LINEAR(
R7,
INDEX('DS2024'!$N$5:$N$15,MATCH(R7,'DS2024'!$M$5:$M$15,1)):
INDEX('DS2024'!$N$5:$N$15,MATCH(R7,'DS2024'!$M$5:$M$15,1)+1),
INDEX('DS2024'!$M$5:$M$15,MATCH(R7,'DS2024'!$M$5:$M$15,1)):
INDEX('DS2024'!$M$5:$M$15,MATCH(R7,'DS2024'!$M$5:$M$15,1)+1)),
IF($AB$3=Database!$A$7,
_xlfn.FORECAST.LINEAR(
R7,
INDEX('DS2024'!$Q$5:$Q$15,MATCH(R7,'DS2024'!$P$5:$P$15,1)):
INDEX('DS2024'!$Q$5:$Q$15,MATCH(R7,'DS2024'!$P$5:$P$15,1)+1),
INDEX('DS2024'!$P$5:$P$15,MATCH(R7,'DS2024'!$P$5:$P$15,1)):
INDEX('DS2024'!$P$5:$P$15,MATCH(R7,'DS2024'!$P$5:$P$15,1)+1)),
IF($AB$3=Database!$A$8,
_xlfn.FORECAST.LINEAR(
R7,
INDEX('DS2024'!$T$5:$T$15,MATCH(R7,'DS2024'!$S$5:$S$15,1)):
INDEX('DS2024'!$T$5:$T$15,MATCH(R7,'DS2024'!$S$5:$S$15,1)+1),
INDEX('DS2024'!$S$5:$S$15,MATCH(R7,'DS2024'!$S$5:$S$15,1)):
INDEX('DS2024'!$S$5:$S$15,MATCH(R7,'DS2024'!$S$5:$S$15,1)+1)),
IF($AB$3=Database!$A$9,
_xlfn.FORECAST.LINEAR(
R7,
INDEX('DS2024'!$W$5:$W$15,MATCH(R7,'DS2024'!$V$5:$V$15,1)):
INDEX('DS2024'!$W$5:$W$15,MATCH(R7,'DS2024'!$V$5:$V$15,1)+1),
INDEX('DS2024'!$V$5:$V$15,MATCH(R7,'DS2024'!$V$5:$V$15,1)):
INDEX('DS2024'!$V$5:$V$15,MATCH(R7,'DS2024'!$V$5:$V$15,1)+1)),
IF($AB$3=Database!$A$10,
_xlfn.FORECAST.LINEAR(
R7,
INDEX('DS2024'!$Z$5:$Z$15,MATCH(R7,'DS2024'!$Y$5:$Y$15,1)):
INDEX('DS2024'!$Z$5:$Z$15,MATCH(R7,'DS2024'!$Y$5:$Y$15,1)+1),
INDEX('DS2024'!$Y$5:$Y$15,MATCH(R7,'DS2024'!$Y$5:$Y$15,1)):
INDEX('DS2024'!$Y$5:$Y$15,MATCH(R7,'DS2024'!$Y$5:$Y$15,1)+1))
)))))))))))))))))))</f>
        <v>0.11105495823174388</v>
      </c>
      <c r="AC7" s="82">
        <f>ABS(C7-T7)</f>
        <v>0.47230461242976629</v>
      </c>
      <c r="AD7" s="82">
        <f>ABS(E7-U7)</f>
        <v>0.47310104588299334</v>
      </c>
      <c r="AE7" s="82">
        <f>ABS(G7-V7)</f>
        <v>0.37557598807998743</v>
      </c>
      <c r="AF7" s="82">
        <f>ABS(I7-W7)</f>
        <v>0.47244663853192026</v>
      </c>
      <c r="AG7" s="82">
        <f>ABS(K7-X7)</f>
        <v>0.47119694474311097</v>
      </c>
      <c r="AH7" s="82">
        <f>ABS(M7-Y7)</f>
        <v>0.47236577199528718</v>
      </c>
      <c r="AI7" s="82">
        <f>ABS(O7-Z7)</f>
        <v>0.47067980663909581</v>
      </c>
      <c r="AJ7" s="83">
        <f>ABS(Q7-AA7)</f>
        <v>0.47131654567124065</v>
      </c>
      <c r="AK7" s="83">
        <f>ABS(S7-AB7)</f>
        <v>0.47235693783582305</v>
      </c>
      <c r="AL7" s="42">
        <f>MAX(AC7:AK36)</f>
        <v>0.47351557182707904</v>
      </c>
      <c r="AM7" s="42"/>
      <c r="AN7" s="42"/>
      <c r="AO7" s="42"/>
      <c r="AP7" s="42"/>
      <c r="AQ7" s="42"/>
      <c r="AR7" s="42"/>
      <c r="AS7" s="42"/>
      <c r="AT7" s="42"/>
      <c r="BD7" s="83" t="e">
        <f>#REF!/10</f>
        <v>#REF!</v>
      </c>
      <c r="BE7" s="83" t="e">
        <f>#REF!/10</f>
        <v>#REF!</v>
      </c>
      <c r="BF7" s="83" t="e">
        <f>#REF!/10</f>
        <v>#REF!</v>
      </c>
      <c r="BG7" s="83" t="e">
        <f>#REF!/10</f>
        <v>#REF!</v>
      </c>
      <c r="BH7" s="83">
        <f>AL7/10</f>
        <v>4.7351557182707907E-2</v>
      </c>
      <c r="BI7" s="83">
        <f>AN7/10</f>
        <v>0</v>
      </c>
      <c r="BJ7" s="83">
        <f>AP7/10</f>
        <v>0</v>
      </c>
      <c r="BK7" s="83">
        <f>AR7/10</f>
        <v>0</v>
      </c>
      <c r="BL7" s="83">
        <f>AT7/10</f>
        <v>0</v>
      </c>
    </row>
    <row r="8" spans="1:65" ht="14.25" customHeight="1">
      <c r="A8" s="31">
        <v>2</v>
      </c>
      <c r="B8" s="42">
        <f>'Evaluasi 110 C'!B8</f>
        <v>119.274</v>
      </c>
      <c r="C8" s="42">
        <f>'Evaluasi 110 C'!C8</f>
        <v>-0.36126922615476903</v>
      </c>
      <c r="D8" s="42">
        <f>'Evaluasi 110 C'!E8</f>
        <v>120.631</v>
      </c>
      <c r="E8" s="42">
        <f>'Evaluasi 110 C'!F8</f>
        <v>-0.3614320335932813</v>
      </c>
      <c r="F8" s="42">
        <f>'Evaluasi 110 C'!H8</f>
        <v>118.976</v>
      </c>
      <c r="G8" s="42">
        <f>'Evaluasi 110 C'!I8</f>
        <v>-0.26064748115352399</v>
      </c>
      <c r="H8" s="42">
        <f>'Evaluasi 110 C'!K8</f>
        <v>119.47</v>
      </c>
      <c r="I8" s="42">
        <f>'Evaluasi 110 C'!L8</f>
        <v>-0.36129274145170964</v>
      </c>
      <c r="J8" s="42">
        <f>'Evaluasi 110 C'!N8</f>
        <v>116.905</v>
      </c>
      <c r="K8" s="42">
        <f>'Evaluasi 110 C'!O8</f>
        <v>-0.36098500299940006</v>
      </c>
      <c r="L8" s="42">
        <f>'Evaluasi 110 C'!Q8</f>
        <v>118.608</v>
      </c>
      <c r="M8" s="42">
        <f>'Evaluasi 110 C'!R8</f>
        <v>-0.36118932213557287</v>
      </c>
      <c r="N8" s="42">
        <f>'Evaluasi 110 C'!T8</f>
        <v>116.233</v>
      </c>
      <c r="O8" s="42">
        <f>'Evaluasi 110 C'!U8</f>
        <v>-0.36090437912417511</v>
      </c>
      <c r="P8" s="42">
        <f>'Evaluasi 110 C'!W8</f>
        <v>117.428</v>
      </c>
      <c r="Q8" s="42">
        <f>'Evaluasi 110 C'!X8</f>
        <v>-0.36104775044991</v>
      </c>
      <c r="R8" s="42">
        <f>'Evaluasi 110 C'!Z8</f>
        <v>119.43899999999999</v>
      </c>
      <c r="S8" s="50">
        <f>'Evaluasi 110 C'!AA8</f>
        <v>-0.36128902219556086</v>
      </c>
      <c r="T8" s="50">
        <f>IF($T$3=Database!$A$11,
_xlfn.FORECAST.LINEAR(
B8,
INDEX('DS2024'!$B$20:$B$35,MATCH(B8,'DS2024'!$A$20:$A$35,1)):
INDEX('DS2024'!$B$20:$B$35,MATCH(B8,'DS2024'!$A$20:$A$35,1)+1),
INDEX('DS2024'!$A$20:$A$35,MATCH(B8,'DS2024'!$A$20:$A$35,1)):
INDEX('DS2024'!$A$20:$A$35,MATCH(B8,'DS2024'!$A$20:$A$35,1)+1)),
IF($T$3=Database!$A$12,
_xlfn.FORECAST.LINEAR(
B8,
INDEX('DS2024'!$E$20:$E$35,MATCH(B8,'DS2024'!$D$20:$D$35,1)):
INDEX('DS2024'!$E$20:$E$35,MATCH(B8,'DS2024'!$D$20:$D$35,1)+1),
INDEX('DS2024'!$D$20:$D$35,MATCH(B8,'DS2024'!$D$20:$D$35,1)):
INDEX('DS2024'!$D$20:$D$35,MATCH(B8,'DS2024'!$D$20:$D$35,1)+1)),
IF($T$3=Database!$A$13,
_xlfn.FORECAST.LINEAR(
B8,
INDEX('DS2024'!$H$20:$H$35,MATCH(B8,'DS2024'!$G$20:$G$35,1)):
INDEX('DS2024'!$H$20:$H$35,MATCH(B8,'DS2024'!$G$20:$G$35,1)+1),
INDEX('DS2024'!$G$20:$G$35,MATCH(B8,'DS2024'!$G$20:$G$35,1)):
INDEX('DS2024'!$G$20:$G$35,MATCH(B8,'DS2024'!$G$20:$G$35,1)+1)),
IF($T$3=Database!$A$14,
_xlfn.FORECAST.LINEAR(
B8,
INDEX('DS2024'!$K$20:$K$35,MATCH(B8,'DS2024'!$J$20:$J$35,1)):
INDEX('DS2024'!$K$20:$K$35,MATCH(B8,'DS2024'!$J$20:$J$35,1)+1),
INDEX('DS2024'!$J$20:$J$35,MATCH(B8,'DS2024'!$J$20:$J$35,1)):
INDEX('DS2024'!$J$20:$J$35,MATCH(B8,'DS2024'!$J$20:$J$35,1)+1)),
IF($T$3=Database!$A$15,
_xlfn.FORECAST.LINEAR(
B8,
INDEX('DS2024'!$N$20:$N$35,MATCH(B8,'DS2024'!$M$20:$M$35,1)):
INDEX('DS2024'!$N$20:$N$35,MATCH(B8,'DS2024'!$M$20:$M$35,1)+1),
INDEX('DS2024'!$M$20:$M$35,MATCH(B8,'DS2024'!$M$20:$M$35,1)):
INDEX('DS2024'!$M$20:$M$35,MATCH(B8,'DS2024'!$M$20:$M$35,1)+1)),
IF($T$3=Database!$A$16,
_xlfn.FORECAST.LINEAR(
B8,
INDEX('DS2024'!$Q$20:$Q$35,MATCH(B8,'DS2024'!$P$20:$P$35,1)):
INDEX('DS2024'!$Q$20:$Q$35,MATCH(B8,'DS2024'!$P$20:$P$35,1)+1),
INDEX('DS2024'!$P$20:$P$35,MATCH(B8,'DS2024'!$P$20:$P$35,1)):
INDEX('DS2024'!$P$20:$P$35,MATCH(B8,'DS2024'!$P$20:$P$35,1)+1)),
IF($T$3=Database!$A$17,
_xlfn.FORECAST.LINEAR(
B8,
INDEX('DS2024'!$T$20:$T$35,MATCH(B8,'DS2024'!$S$20:$S$35,1)):
INDEX('DS2024'!$T$20:$T$35,MATCH(B8,'DS2024'!$S$20:$S$35,1)+1),
INDEX('DS2024'!$S$20:$S$35,MATCH(B8,'DS2024'!$S$20:$S$35,1)):
INDEX('DS2024'!$S$20:$S$35,MATCH(B8,'DS2024'!$S$20:$S$35,1)+1)),
IF($T$3=Database!$A$18,
_xlfn.FORECAST.LINEAR(
B8,
INDEX('DS2024'!$W$20:$W$35,MATCH(B8,'DS2024'!$V$20:$V$35,1)):
INDEX('DS2024'!$W$20:$W$35,MATCH(B8,'DS2024'!$V$20:$V$35,1)+1),
INDEX('DS2024'!$V$20:$V$35,MATCH(B8,'DS2024'!$V$20:$V$35,1)):
INDEX('DS2024'!$V$20:$V$35,MATCH(B8,'DS2024'!$V$20:$V$35,1)+1)),
IF($T$3=Database!$A$19,
_xlfn.FORECAST.LINEAR(
B8,
INDEX('DS2024'!$Z$20:$Z$35,MATCH(B8,'DS2024'!$Y$20:$Y$35,1)):
INDEX('DS2024'!$Z$20:$Z$35,MATCH(B8,'DS2024'!$Y$20:$Y$35,1)+1),
INDEX('DS2024'!$Y$20:$Y$35,MATCH(B8,'DS2024'!$Y$20:$Y$35,1)):
INDEX('DS2024'!$Y$20:$Y$35,MATCH(B8,'DS2024'!$Y$20:$Y$35,1)+1)),
IF($T$3=Database!$A$20,
_xlfn.FORECAST.LINEAR(
B8,
INDEX('DS2024'!$AC$20:$AC$35,MATCH(B8,'DS2024'!$AB$20:$AB$35,1)):
INDEX('DS2024'!$AC$20:$AC$35,MATCH(B8,'DS2024'!$AB$20:$AB$35,1)+1),
INDEX('DS2024'!$AB$20:$AB$35,MATCH(B8,'DS2024'!$AB$20:$AB$35,1)):
INDEX('DS2024'!$AB$20:$AB$35,MATCH(B8,'DS2024'!$AB$20:$AB$35,1)+1)),
IF($T$3=Database!$A$2,
_xlfn.FORECAST.LINEAR(
B8,
INDEX('DS2024'!$B$5:$B$15,MATCH(B8,'DS2024'!$A$5:$A$15,1)):
INDEX('DS2024'!$B$5:$B$15,MATCH(B8,'DS2024'!$A$5:$A$15,1)+1),
INDEX('DS2024'!$A$5:$A$15,MATCH(B8,'DS2024'!$A$5:$A$15,1)):
INDEX('DS2024'!$A$5:$A$15,MATCH(B8,'DS2024'!$A$5:$A$15,1)+1)),
IF($T$3=Database!$A$3,
_xlfn.FORECAST.LINEAR(
B8,
INDEX('DS2024'!$E$5:$E$15,MATCH(B8,'DS2024'!$D$5:$D$15,1)):
INDEX('DS2024'!$E$5:$E$15,MATCH(B8,'DS2024'!$D$5:$D$15,1)+1),
INDEX('DS2024'!$D$5:$D$15,MATCH(B8,'DS2024'!$D$5:$D$15,1)):
INDEX('DS2024'!$D$5:$D$15,MATCH(B8,'DS2024'!$D$5:$D$15,1)+1)),
IF($T$3=Database!$A$4,
_xlfn.FORECAST.LINEAR(
B8,
INDEX('DS2024'!$H$5:$H$15,MATCH(B8,'DS2024'!$G$5:$G$15,1)):
INDEX('DS2024'!$H$5:$H$15,MATCH(B8,'DS2024'!$G$5:$G$15,1)+1),
INDEX('DS2024'!$G$5:$G$15,MATCH(B8,'DS2024'!$G$5:$G$15,1)):
INDEX('DS2024'!$G$5:$G$15,MATCH(B8,'DS2024'!$G$5:$G$15,1)+1)),
IF($T$3=Database!$A$5,
_xlfn.FORECAST.LINEAR(
B8,
INDEX('DS2024'!$K$5:$K$15,MATCH(B8,'DS2024'!$J$5:$J$15,1)):
INDEX('DS2024'!$K$5:$K$15,MATCH(B8,'DS2024'!$J$5:$J$15,1)+1),
INDEX('DS2024'!$J$5:$J$15,MATCH(B8,'DS2024'!$J$5:$J$15,1)):
INDEX('DS2024'!$J$5:$J$15,MATCH(B8,'DS2024'!$J$5:$J$15,1)+1)),
IF($T$3=Database!$A$6,
_xlfn.FORECAST.LINEAR(
B8,
INDEX('DS2024'!$N$5:$N$15,MATCH(B8,'DS2024'!$M$5:$M$15,1)):
INDEX('DS2024'!$N$5:$N$15,MATCH(B8,'DS2024'!$M$5:$M$15,1)+1),
INDEX('DS2024'!$M$5:$M$15,MATCH(B8,'DS2024'!$M$5:$M$15,1)):
INDEX('DS2024'!$M$5:$M$15,MATCH(B8,'DS2024'!$M$5:$M$15,1)+1)),
IF($T$3=Database!$A$7,
_xlfn.FORECAST.LINEAR(
B8,
INDEX('DS2024'!$Q$5:$Q$15,MATCH(B8,'DS2024'!$P$5:$P$15,1)):
INDEX('DS2024'!$Q$5:$Q$15,MATCH(B8,'DS2024'!$P$5:$P$15,1)+1),
INDEX('DS2024'!$P$5:$P$15,MATCH(B8,'DS2024'!$P$5:$P$15,1)):
INDEX('DS2024'!$P$5:$P$15,MATCH(B8,'DS2024'!$P$5:$P$15,1)+1)),
IF($T$3=Database!$A$8,
_xlfn.FORECAST.LINEAR(
B8,
INDEX('DS2024'!$T$5:$T$15,MATCH(B8,'DS2024'!$S$5:$S$15,1)):
INDEX('DS2024'!$T$5:$T$15,MATCH(B8,'DS2024'!$S$5:$S$15,1)+1),
INDEX('DS2024'!$S$5:$S$15,MATCH(B8,'DS2024'!$S$5:$S$15,1)):
INDEX('DS2024'!$S$5:$S$15,MATCH(B8,'DS2024'!$S$5:$S$15,1)+1)),
IF($T$3=Database!$A$9,
_xlfn.FORECAST.LINEAR(
B8,
INDEX('DS2024'!$W$5:$W$15,MATCH(B8,'DS2024'!$V$5:$V$15,1)):
INDEX('DS2024'!$W$5:$W$15,MATCH(B8,'DS2024'!$V$5:$V$15,1)+1),
INDEX('DS2024'!$V$5:$V$15,MATCH(B8,'DS2024'!$V$5:$V$15,1)):
INDEX('DS2024'!$V$5:$V$15,MATCH(B8,'DS2024'!$V$5:$V$15,1)+1)),
IF($T$3=Database!$A$10,
_xlfn.FORECAST.LINEAR(
B8,
INDEX('DS2024'!$Z$5:$Z$15,MATCH(B8,'DS2024'!$Y$5:$Y$15,1)):
INDEX('DS2024'!$Z$5:$Z$15,MATCH(B8,'DS2024'!$Y$5:$Y$15,1)+1),
INDEX('DS2024'!$Y$5:$Y$15,MATCH(B8,'DS2024'!$Y$5:$Y$15,1)):
INDEX('DS2024'!$Y$5:$Y$15,MATCH(B8,'DS2024'!$Y$5:$Y$15,1)+1))
)))))))))))))))))))</f>
        <v>0.11090219433230745</v>
      </c>
      <c r="U8" s="50">
        <f>IF($U$3=Database!$A$11,
_xlfn.FORECAST.LINEAR(
D8,
INDEX('DS2024'!$B$20:$B$35,MATCH(D8,'DS2024'!$A$20:$A$35,1)):
INDEX('DS2024'!$B$20:$B$35,MATCH(D8,'DS2024'!$A$20:$A$35,1)+1),
INDEX('DS2024'!$A$20:$A$35,MATCH(D8,'DS2024'!$A$20:$A$35,1)):
INDEX('DS2024'!$A$20:$A$35,MATCH(D8,'DS2024'!$A$20:$A$35,1)+1)),
IF($U$3=Database!$A$12,
_xlfn.FORECAST.LINEAR(
D8,
INDEX('DS2024'!$E$20:$E$35,MATCH(D8,'DS2024'!$D$20:$D$35,1)):
INDEX('DS2024'!$E$20:$E$35,MATCH(D8,'DS2024'!$D$20:$D$35,1)+1),
INDEX('DS2024'!$D$20:$D$35,MATCH(D8,'DS2024'!$D$20:$D$35,1)):
INDEX('DS2024'!$D$20:$D$35,MATCH(D8,'DS2024'!$D$20:$D$35,1)+1)),
IF($U$3=Database!$A$13,
_xlfn.FORECAST.LINEAR(
D8,
INDEX('DS2024'!$H$20:$H$35,MATCH(D8,'DS2024'!$G$20:$G$35,1)):
INDEX('DS2024'!$H$20:$H$35,MATCH(D8,'DS2024'!$G$20:$G$35,1)+1),
INDEX('DS2024'!$G$20:$G$35,MATCH(D8,'DS2024'!$G$20:$G$35,1)):
INDEX('DS2024'!$G$20:$G$35,MATCH(D8,'DS2024'!$G$20:$G$35,1)+1)),
IF($U$3=Database!$A$14,
_xlfn.FORECAST.LINEAR(
D8,
INDEX('DS2024'!$K$20:$K$35,MATCH(D8,'DS2024'!$J$20:$J$35,1)):
INDEX('DS2024'!$K$20:$K$35,MATCH(D8,'DS2024'!$J$20:$J$35,1)+1),
INDEX('DS2024'!$J$20:$J$35,MATCH(D8,'DS2024'!$J$20:$J$35,1)):
INDEX('DS2024'!$J$20:$J$35,MATCH(D8,'DS2024'!$J$20:$J$35,1)+1)),
IF($U$3=Database!$A$15,
_xlfn.FORECAST.LINEAR(
D8,
INDEX('DS2024'!$N$20:$N$35,MATCH(D8,'DS2024'!$M$20:$M$35,1)):
INDEX('DS2024'!$N$20:$N$35,MATCH(D8,'DS2024'!$M$20:$M$35,1)+1),
INDEX('DS2024'!$M$20:$M$35,MATCH(D8,'DS2024'!$M$20:$M$35,1)):
INDEX('DS2024'!$M$20:$M$35,MATCH(D8,'DS2024'!$M$20:$M$35,1)+1)),
IF($U$3=Database!$A$16,
_xlfn.FORECAST.LINEAR(
D8,
INDEX('DS2024'!$Q$20:$Q$35,MATCH(D8,'DS2024'!$P$20:$P$35,1)):
INDEX('DS2024'!$Q$20:$Q$35,MATCH(D8,'DS2024'!$P$20:$P$35,1)+1),
INDEX('DS2024'!$P$20:$P$35,MATCH(D8,'DS2024'!$P$20:$P$35,1)):
INDEX('DS2024'!$P$20:$P$35,MATCH(D8,'DS2024'!$P$20:$P$35,1)+1)),
IF($U$3=Database!$A$17,
_xlfn.FORECAST.LINEAR(
D8,
INDEX('DS2024'!$T$20:$T$35,MATCH(D8,'DS2024'!$S$20:$S$35,1)):
INDEX('DS2024'!$T$20:$T$35,MATCH(D8,'DS2024'!$S$20:$S$35,1)+1),
INDEX('DS2024'!$S$20:$S$35,MATCH(D8,'DS2024'!$S$20:$S$35,1)):
INDEX('DS2024'!$S$20:$S$35,MATCH(D8,'DS2024'!$S$20:$S$35,1)+1)),
IF($U$3=Database!$A$18,
_xlfn.FORECAST.LINEAR(
D8,
INDEX('DS2024'!$W$20:$W$35,MATCH(D8,'DS2024'!$V$20:$V$35,1)):
INDEX('DS2024'!$W$20:$W$35,MATCH(D8,'DS2024'!$V$20:$V$35,1)+1),
INDEX('DS2024'!$V$20:$V$35,MATCH(D8,'DS2024'!$V$20:$V$35,1)):
INDEX('DS2024'!$V$20:$V$35,MATCH(D8,'DS2024'!$V$20:$V$35,1)+1)),
IF($U$3=Database!$A$19,
_xlfn.FORECAST.LINEAR(
D8,
INDEX('DS2024'!$Z$20:$Z$35,MATCH(D8,'DS2024'!$Y$20:$Y$35,1)):
INDEX('DS2024'!$Z$20:$Z$35,MATCH(D8,'DS2024'!$Y$20:$Y$35,1)+1),
INDEX('DS2024'!$Y$20:$Y$35,MATCH(D8,'DS2024'!$Y$20:$Y$35,1)):
INDEX('DS2024'!$Y$20:$Y$35,MATCH(D8,'DS2024'!$Y$20:$Y$35,1)+1)),
IF($U$3=Database!$A$20,
_xlfn.FORECAST.LINEAR(
D8,
INDEX('DS2024'!$AC$20:$AC$35,MATCH(D8,'DS2024'!$AB$20:$AB$35,1)):
INDEX('DS2024'!$AC$20:$AC$35,MATCH(D8,'DS2024'!$AB$20:$AB$35,1)+1),
INDEX('DS2024'!$AB$20:$AB$35,MATCH(D8,'DS2024'!$AB$20:$AB$35,1)):
INDEX('DS2024'!$AB$20:$AB$35,MATCH(D8,'DS2024'!$AB$20:$AB$35,1)+1)),
IF($U$3=Database!$A$2,
_xlfn.FORECAST.LINEAR(
D8,
INDEX('DS2024'!$B$5:$B$15,MATCH(D8,'DS2024'!$A$5:$A$15,1)):
INDEX('DS2024'!$B$5:$B$15,MATCH(D8,'DS2024'!$A$5:$A$15,1)+1),
INDEX('DS2024'!$A$5:$A$15,MATCH(D8,'DS2024'!$A$5:$A$15,1)):
INDEX('DS2024'!$A$5:$A$15,MATCH(D8,'DS2024'!$A$5:$A$15,1)+1)),
IF($U$3=Database!$A$3,
_xlfn.FORECAST.LINEAR(
D8,
INDEX('DS2024'!$E$5:$E$15,MATCH(D8,'DS2024'!$D$5:$D$15,1)):
INDEX('DS2024'!$E$5:$E$15,MATCH(D8,'DS2024'!$D$5:$D$15,1)+1),
INDEX('DS2024'!$D$5:$D$15,MATCH(D8,'DS2024'!$D$5:$D$15,1)):
INDEX('DS2024'!$D$5:$D$15,MATCH(D8,'DS2024'!$D$5:$D$15,1)+1)),
IF($U$3=Database!$A$4,
_xlfn.FORECAST.LINEAR(
D8,
INDEX('DS2024'!$H$5:$H$15,MATCH(D8,'DS2024'!$G$5:$G$15,1)):
INDEX('DS2024'!$H$5:$H$15,MATCH(D8,'DS2024'!$G$5:$G$15,1)+1),
INDEX('DS2024'!$G$5:$G$15,MATCH(D8,'DS2024'!$G$5:$G$15,1)):
INDEX('DS2024'!$G$5:$G$15,MATCH(D8,'DS2024'!$G$5:$G$15,1)+1)),
IF($U$3=Database!$A$5,
_xlfn.FORECAST.LINEAR(
D8,
INDEX('DS2024'!$K$5:$K$15,MATCH(D8,'DS2024'!$J$5:$J$15,1)):
INDEX('DS2024'!$K$5:$K$15,MATCH(D8,'DS2024'!$J$5:$J$15,1)+1),
INDEX('DS2024'!$J$5:$J$15,MATCH(D8,'DS2024'!$J$5:$J$15,1)):
INDEX('DS2024'!$J$5:$J$15,MATCH(D8,'DS2024'!$J$5:$J$15,1)+1)),
IF($U$3=Database!$A$6,
_xlfn.FORECAST.LINEAR(
D8,
INDEX('DS2024'!$N$5:$N$15,MATCH(D8,'DS2024'!$M$5:$M$15,1)):
INDEX('DS2024'!$N$5:$N$15,MATCH(D8,'DS2024'!$M$5:$M$15,1)+1),
INDEX('DS2024'!$M$5:$M$15,MATCH(D8,'DS2024'!$M$5:$M$15,1)):
INDEX('DS2024'!$M$5:$M$15,MATCH(D8,'DS2024'!$M$5:$M$15,1)+1)),
IF($U$3=Database!$A$7,
_xlfn.FORECAST.LINEAR(
D8,
INDEX('DS2024'!$Q$5:$Q$15,MATCH(D8,'DS2024'!$P$5:$P$15,1)):
INDEX('DS2024'!$Q$5:$Q$15,MATCH(D8,'DS2024'!$P$5:$P$15,1)+1),
INDEX('DS2024'!$P$5:$P$15,MATCH(D8,'DS2024'!$P$5:$P$15,1)):
INDEX('DS2024'!$P$5:$P$15,MATCH(D8,'DS2024'!$P$5:$P$15,1)+1)),
IF($U$3=Database!$A$8,
_xlfn.FORECAST.LINEAR(
D8,
INDEX('DS2024'!$T$5:$T$15,MATCH(D8,'DS2024'!$S$5:$S$15,1)):
INDEX('DS2024'!$T$5:$T$15,MATCH(D8,'DS2024'!$S$5:$S$15,1)+1),
INDEX('DS2024'!$S$5:$S$15,MATCH(D8,'DS2024'!$S$5:$S$15,1)):
INDEX('DS2024'!$S$5:$S$15,MATCH(D8,'DS2024'!$S$5:$S$15,1)+1)),
IF($U$3=Database!$A$9,
_xlfn.FORECAST.LINEAR(
D8,
INDEX('DS2024'!$W$5:$W$15,MATCH(D8,'DS2024'!$V$5:$V$15,1)):
INDEX('DS2024'!$W$5:$W$15,MATCH(D8,'DS2024'!$V$5:$V$15,1)+1),
INDEX('DS2024'!$V$5:$V$15,MATCH(D8,'DS2024'!$V$5:$V$15,1)):
INDEX('DS2024'!$V$5:$V$15,MATCH(D8,'DS2024'!$V$5:$V$15,1)+1)),
IF($U$3=Database!$A$10,
_xlfn.FORECAST.LINEAR(
D8,
INDEX('DS2024'!$Z$5:$Z$15,MATCH(D8,'DS2024'!$Y$5:$Y$15,1)):
INDEX('DS2024'!$Z$5:$Z$15,MATCH(D8,'DS2024'!$Y$5:$Y$15,1)+1),
INDEX('DS2024'!$Y$5:$Y$15,MATCH(D8,'DS2024'!$Y$5:$Y$15,1)):
INDEX('DS2024'!$Y$5:$Y$15,MATCH(D8,'DS2024'!$Y$5:$Y$15,1)+1))
)))))))))))))))))))</f>
        <v>0.11166153723170391</v>
      </c>
      <c r="V8" s="50">
        <f>IF($V$3=Database!$A$11,
_xlfn.FORECAST.LINEAR(
F8,
INDEX('DS2024'!$B$20:$B$35,MATCH(F8,'DS2024'!$A$20:$A$35,1)):
INDEX('DS2024'!$B$20:$B$35,MATCH(F8,'DS2024'!$A$20:$A$35,1)+1),
INDEX('DS2024'!$A$20:$A$35,MATCH(F8,'DS2024'!$A$20:$A$35,1)):
INDEX('DS2024'!$A$20:$A$35,MATCH(F8,'DS2024'!$A$20:$A$35,1)+1)),
IF($V$3=Database!$A$12,
_xlfn.FORECAST.LINEAR(
F8,
INDEX('DS2024'!$E$20:$E$35,MATCH(F8,'DS2024'!$D$20:$D$35,1)):
INDEX('DS2024'!$E$20:$E$35,MATCH(F8,'DS2024'!$D$20:$D$35,1)+1),
INDEX('DS2024'!$D$20:$D$35,MATCH(F8,'DS2024'!$D$20:$D$35,1)):
INDEX('DS2024'!$D$20:$D$35,MATCH(F8,'DS2024'!$D$20:$D$35,1)+1)),
IF($V$3=Database!$A$13,
_xlfn.FORECAST.LINEAR(
F8,
INDEX('DS2024'!$H$20:$H$35,MATCH(F8,'DS2024'!$G$20:$G$35,1)):
INDEX('DS2024'!$H$20:$H$35,MATCH(F8,'DS2024'!$G$20:$G$35,1)+1),
INDEX('DS2024'!$G$20:$G$35,MATCH(F8,'DS2024'!$G$20:$G$35,1)):
INDEX('DS2024'!$G$20:$G$35,MATCH(F8,'DS2024'!$G$20:$G$35,1)+1)),
IF($V$3=Database!$A$14,
_xlfn.FORECAST.LINEAR(
F8,
INDEX('DS2024'!$K$20:$K$35,MATCH(F8,'DS2024'!$J$20:$J$35,1)):
INDEX('DS2024'!$K$20:$K$35,MATCH(F8,'DS2024'!$J$20:$J$35,1)+1),
INDEX('DS2024'!$J$20:$J$35,MATCH(F8,'DS2024'!$J$20:$J$35,1)):
INDEX('DS2024'!$J$20:$J$35,MATCH(F8,'DS2024'!$J$20:$J$35,1)+1)),
IF($V$3=Database!$A$15,
_xlfn.FORECAST.LINEAR(
F8,
INDEX('DS2024'!$N$20:$N$35,MATCH(F8,'DS2024'!$M$20:$M$35,1)):
INDEX('DS2024'!$N$20:$N$35,MATCH(F8,'DS2024'!$M$20:$M$35,1)+1),
INDEX('DS2024'!$M$20:$M$35,MATCH(F8,'DS2024'!$M$20:$M$35,1)):
INDEX('DS2024'!$M$20:$M$35,MATCH(F8,'DS2024'!$M$20:$M$35,1)+1)),
IF($V$3=Database!$A$16,
_xlfn.FORECAST.LINEAR(
F8,
INDEX('DS2024'!$Q$20:$Q$35,MATCH(F8,'DS2024'!$P$20:$P$35,1)):
INDEX('DS2024'!$Q$20:$Q$35,MATCH(F8,'DS2024'!$P$20:$P$35,1)+1),
INDEX('DS2024'!$P$20:$P$35,MATCH(F8,'DS2024'!$P$20:$P$35,1)):
INDEX('DS2024'!$P$20:$P$35,MATCH(F8,'DS2024'!$P$20:$P$35,1)+1)),
IF($V$3=Database!$A$17,
_xlfn.FORECAST.LINEAR(
F8,
INDEX('DS2024'!$T$20:$T$35,MATCH(F8,'DS2024'!$S$20:$S$35,1)):
INDEX('DS2024'!$T$20:$T$35,MATCH(F8,'DS2024'!$S$20:$S$35,1)+1),
INDEX('DS2024'!$S$20:$S$35,MATCH(F8,'DS2024'!$S$20:$S$35,1)):
INDEX('DS2024'!$S$20:$S$35,MATCH(F8,'DS2024'!$S$20:$S$35,1)+1)),
IF($V$3=Database!$A$18,
_xlfn.FORECAST.LINEAR(
F8,
INDEX('DS2024'!$W$20:$W$35,MATCH(F8,'DS2024'!$V$20:$V$35,1)):
INDEX('DS2024'!$W$20:$W$35,MATCH(F8,'DS2024'!$V$20:$V$35,1)+1),
INDEX('DS2024'!$V$20:$V$35,MATCH(F8,'DS2024'!$V$20:$V$35,1)):
INDEX('DS2024'!$V$20:$V$35,MATCH(F8,'DS2024'!$V$20:$V$35,1)+1)),
IF($V$3=Database!$A$19,
_xlfn.FORECAST.LINEAR(
F8,
INDEX('DS2024'!$Z$20:$Z$35,MATCH(F8,'DS2024'!$Y$20:$Y$35,1)):
INDEX('DS2024'!$Z$20:$Z$35,MATCH(F8,'DS2024'!$Y$20:$Y$35,1)+1),
INDEX('DS2024'!$Y$20:$Y$35,MATCH(F8,'DS2024'!$Y$20:$Y$35,1)):
INDEX('DS2024'!$Y$20:$Y$35,MATCH(F8,'DS2024'!$Y$20:$Y$35,1)+1)),
IF($V$3=Database!$A$20,
_xlfn.FORECAST.LINEAR(
F8,
INDEX('DS2024'!$AC$20:$AC$35,MATCH(F8,'DS2024'!$AB$20:$AB$35,1)):
INDEX('DS2024'!$AC$20:$AC$35,MATCH(F8,'DS2024'!$AB$20:$AB$35,1)+1),
INDEX('DS2024'!$AB$20:$AB$35,MATCH(F8,'DS2024'!$AB$20:$AB$35,1)):
INDEX('DS2024'!$AB$20:$AB$35,MATCH(F8,'DS2024'!$AB$20:$AB$35,1)+1)),
IF($V$3=Database!$A$2,
_xlfn.FORECAST.LINEAR(
F8,
INDEX('DS2024'!$B$5:$B$15,MATCH(F8,'DS2024'!$A$5:$A$15,1)):
INDEX('DS2024'!$B$5:$B$15,MATCH(F8,'DS2024'!$A$5:$A$15,1)+1),
INDEX('DS2024'!$A$5:$A$15,MATCH(F8,'DS2024'!$A$5:$A$15,1)):
INDEX('DS2024'!$A$5:$A$15,MATCH(F8,'DS2024'!$A$5:$A$15,1)+1)),
IF($V$3=Database!$A$3,
_xlfn.FORECAST.LINEAR(
F8,
INDEX('DS2024'!$E$5:$E$15,MATCH(F8,'DS2024'!$D$5:$D$15,1)):
INDEX('DS2024'!$E$5:$E$15,MATCH(F8,'DS2024'!$D$5:$D$15,1)+1),
INDEX('DS2024'!$D$5:$D$15,MATCH(F8,'DS2024'!$D$5:$D$15,1)):
INDEX('DS2024'!$D$5:$D$15,MATCH(F8,'DS2024'!$D$5:$D$15,1)+1)),
IF($V$3=Database!$A$4,
_xlfn.FORECAST.LINEAR(
F8,
INDEX('DS2024'!$H$5:$H$15,MATCH(F8,'DS2024'!$G$5:$G$15,1)):
INDEX('DS2024'!$H$5:$H$15,MATCH(F8,'DS2024'!$G$5:$G$15,1)+1),
INDEX('DS2024'!$G$5:$G$15,MATCH(F8,'DS2024'!$G$5:$G$15,1)):
INDEX('DS2024'!$G$5:$G$15,MATCH(F8,'DS2024'!$G$5:$G$15,1)+1)),
IF($V$3=Database!$A$5,
_xlfn.FORECAST.LINEAR(
F8,
INDEX('DS2024'!$K$5:$K$15,MATCH(F8,'DS2024'!$J$5:$J$15,1)):
INDEX('DS2024'!$K$5:$K$15,MATCH(F8,'DS2024'!$J$5:$J$15,1)+1),
INDEX('DS2024'!$J$5:$J$15,MATCH(F8,'DS2024'!$J$5:$J$15,1)):
INDEX('DS2024'!$J$5:$J$15,MATCH(F8,'DS2024'!$J$5:$J$15,1)+1)),
IF($V$3=Database!$A$6,
_xlfn.FORECAST.LINEAR(
F8,
INDEX('DS2024'!$N$5:$N$15,MATCH(F8,'DS2024'!$M$5:$M$15,1)):
INDEX('DS2024'!$N$5:$N$15,MATCH(F8,'DS2024'!$M$5:$M$15,1)+1),
INDEX('DS2024'!$M$5:$M$15,MATCH(F8,'DS2024'!$M$5:$M$15,1)):
INDEX('DS2024'!$M$5:$M$15,MATCH(F8,'DS2024'!$M$5:$M$15,1)+1)),
IF($V$3=Database!$A$7,
_xlfn.FORECAST.LINEAR(
F8,
INDEX('DS2024'!$Q$5:$Q$15,MATCH(F8,'DS2024'!$P$5:$P$15,1)):
INDEX('DS2024'!$Q$5:$Q$15,MATCH(F8,'DS2024'!$P$5:$P$15,1)+1),
INDEX('DS2024'!$P$5:$P$15,MATCH(F8,'DS2024'!$P$5:$P$15,1)):
INDEX('DS2024'!$P$5:$P$15,MATCH(F8,'DS2024'!$P$5:$P$15,1)+1)),
IF($V$3=Database!$A$8,
_xlfn.FORECAST.LINEAR(
F8,
INDEX('DS2024'!$T$5:$T$15,MATCH(F8,'DS2024'!$S$5:$S$15,1)):
INDEX('DS2024'!$T$5:$T$15,MATCH(F8,'DS2024'!$S$5:$S$15,1)+1),
INDEX('DS2024'!$S$5:$S$15,MATCH(F8,'DS2024'!$S$5:$S$15,1)):
INDEX('DS2024'!$S$5:$S$15,MATCH(F8,'DS2024'!$S$5:$S$15,1)+1)),
IF($V$3=Database!$A$9,
_xlfn.FORECAST.LINEAR(
F8,
INDEX('DS2024'!$W$5:$W$15,MATCH(F8,'DS2024'!$V$5:$V$15,1)):
INDEX('DS2024'!$W$5:$W$15,MATCH(F8,'DS2024'!$V$5:$V$15,1)+1),
INDEX('DS2024'!$V$5:$V$15,MATCH(F8,'DS2024'!$V$5:$V$15,1)):
INDEX('DS2024'!$V$5:$V$15,MATCH(F8,'DS2024'!$V$5:$V$15,1)+1)),
IF($V$3=Database!$A$10,
_xlfn.FORECAST.LINEAR(
F8,
INDEX('DS2024'!$Z$5:$Z$15,MATCH(F8,'DS2024'!$Y$5:$Y$15,1)):
INDEX('DS2024'!$Z$5:$Z$15,MATCH(F8,'DS2024'!$Y$5:$Y$15,1)+1),
INDEX('DS2024'!$Y$5:$Y$15,MATCH(F8,'DS2024'!$Y$5:$Y$15,1)):
INDEX('DS2024'!$Y$5:$Y$15,MATCH(F8,'DS2024'!$Y$5:$Y$15,1)+1))
)))))))))))))))))))</f>
        <v>0.11410598912521988</v>
      </c>
      <c r="W8" s="50">
        <f>IF($W$3=Database!$A$11,
_xlfn.FORECAST.LINEAR(
H8,
INDEX('DS2024'!$B$20:$B$35,MATCH(H8,'DS2024'!$A$20:$A$35,1)):
INDEX('DS2024'!$B$20:$B$35,MATCH(H8,'DS2024'!$A$20:$A$35,1)+1),
INDEX('DS2024'!$A$20:$A$35,MATCH(H8,'DS2024'!$A$20:$A$35,1)):
INDEX('DS2024'!$A$20:$A$35,MATCH(H8,'DS2024'!$A$20:$A$35,1)+1)),
IF($W$3=Database!$A$12,
_xlfn.FORECAST.LINEAR(
H8,
INDEX('DS2024'!$E$20:$E$35,MATCH(H8,'DS2024'!$D$20:$D$35,1)):
INDEX('DS2024'!$E$20:$E$35,MATCH(H8,'DS2024'!$D$20:$D$35,1)+1),
INDEX('DS2024'!$D$20:$D$35,MATCH(H8,'DS2024'!$D$20:$D$35,1)):
INDEX('DS2024'!$D$20:$D$35,MATCH(H8,'DS2024'!$D$20:$D$35,1)+1)),
IF($W$3=Database!$A$13,
_xlfn.FORECAST.LINEAR(
H8,
INDEX('DS2024'!$H$20:$H$35,MATCH(H8,'DS2024'!$G$20:$G$35,1)):
INDEX('DS2024'!$H$20:$H$35,MATCH(H8,'DS2024'!$G$20:$G$35,1)+1),
INDEX('DS2024'!$G$20:$G$35,MATCH(H8,'DS2024'!$G$20:$G$35,1)):
INDEX('DS2024'!$G$20:$G$35,MATCH(H8,'DS2024'!$G$20:$G$35,1)+1)),
IF($W$3=Database!$A$14,
_xlfn.FORECAST.LINEAR(
H8,
INDEX('DS2024'!$K$20:$K$35,MATCH(H8,'DS2024'!$J$20:$J$35,1)):
INDEX('DS2024'!$K$20:$K$35,MATCH(H8,'DS2024'!$J$20:$J$35,1)+1),
INDEX('DS2024'!$J$20:$J$35,MATCH(H8,'DS2024'!$J$20:$J$35,1)):
INDEX('DS2024'!$J$20:$J$35,MATCH(H8,'DS2024'!$J$20:$J$35,1)+1)),
IF($W$3=Database!$A$15,
_xlfn.FORECAST.LINEAR(
H8,
INDEX('DS2024'!$N$20:$N$35,MATCH(H8,'DS2024'!$M$20:$M$35,1)):
INDEX('DS2024'!$N$20:$N$35,MATCH(H8,'DS2024'!$M$20:$M$35,1)+1),
INDEX('DS2024'!$M$20:$M$35,MATCH(H8,'DS2024'!$M$20:$M$35,1)):
INDEX('DS2024'!$M$20:$M$35,MATCH(H8,'DS2024'!$M$20:$M$35,1)+1)),
IF($W$3=Database!$A$16,
_xlfn.FORECAST.LINEAR(
H8,
INDEX('DS2024'!$Q$20:$Q$35,MATCH(H8,'DS2024'!$P$20:$P$35,1)):
INDEX('DS2024'!$Q$20:$Q$35,MATCH(H8,'DS2024'!$P$20:$P$35,1)+1),
INDEX('DS2024'!$P$20:$P$35,MATCH(H8,'DS2024'!$P$20:$P$35,1)):
INDEX('DS2024'!$P$20:$P$35,MATCH(H8,'DS2024'!$P$20:$P$35,1)+1)),
IF($W$3=Database!$A$17,
_xlfn.FORECAST.LINEAR(
H8,
INDEX('DS2024'!$T$20:$T$35,MATCH(H8,'DS2024'!$S$20:$S$35,1)):
INDEX('DS2024'!$T$20:$T$35,MATCH(H8,'DS2024'!$S$20:$S$35,1)+1),
INDEX('DS2024'!$S$20:$S$35,MATCH(H8,'DS2024'!$S$20:$S$35,1)):
INDEX('DS2024'!$S$20:$S$35,MATCH(H8,'DS2024'!$S$20:$S$35,1)+1)),
IF($W$3=Database!$A$18,
_xlfn.FORECAST.LINEAR(
H8,
INDEX('DS2024'!$W$20:$W$35,MATCH(H8,'DS2024'!$V$20:$V$35,1)):
INDEX('DS2024'!$W$20:$W$35,MATCH(H8,'DS2024'!$V$20:$V$35,1)+1),
INDEX('DS2024'!$V$20:$V$35,MATCH(H8,'DS2024'!$V$20:$V$35,1)):
INDEX('DS2024'!$V$20:$V$35,MATCH(H8,'DS2024'!$V$20:$V$35,1)+1)),
IF($W$3=Database!$A$19,
_xlfn.FORECAST.LINEAR(
H8,
INDEX('DS2024'!$Z$20:$Z$35,MATCH(H8,'DS2024'!$Y$20:$Y$35,1)):
INDEX('DS2024'!$Z$20:$Z$35,MATCH(H8,'DS2024'!$Y$20:$Y$35,1)+1),
INDEX('DS2024'!$Y$20:$Y$35,MATCH(H8,'DS2024'!$Y$20:$Y$35,1)):
INDEX('DS2024'!$Y$20:$Y$35,MATCH(H8,'DS2024'!$Y$20:$Y$35,1)+1)),
IF($W$3=Database!$A$20,
_xlfn.FORECAST.LINEAR(
H8,
INDEX('DS2024'!$AC$20:$AC$35,MATCH(H8,'DS2024'!$AB$20:$AB$35,1)):
INDEX('DS2024'!$AC$20:$AC$35,MATCH(H8,'DS2024'!$AB$20:$AB$35,1)+1),
INDEX('DS2024'!$AB$20:$AB$35,MATCH(H8,'DS2024'!$AB$20:$AB$35,1)):
INDEX('DS2024'!$AB$20:$AB$35,MATCH(H8,'DS2024'!$AB$20:$AB$35,1)+1)),
IF($W$3=Database!$A$2,
_xlfn.FORECAST.LINEAR(
H8,
INDEX('DS2024'!$B$5:$B$15,MATCH(H8,'DS2024'!$A$5:$A$15,1)):
INDEX('DS2024'!$B$5:$B$15,MATCH(H8,'DS2024'!$A$5:$A$15,1)+1),
INDEX('DS2024'!$A$5:$A$15,MATCH(H8,'DS2024'!$A$5:$A$15,1)):
INDEX('DS2024'!$A$5:$A$15,MATCH(H8,'DS2024'!$A$5:$A$15,1)+1)),
IF($W$3=Database!$A$3,
_xlfn.FORECAST.LINEAR(
H8,
INDEX('DS2024'!$E$5:$E$15,MATCH(H8,'DS2024'!$D$5:$D$15,1)):
INDEX('DS2024'!$E$5:$E$15,MATCH(H8,'DS2024'!$D$5:$D$15,1)+1),
INDEX('DS2024'!$D$5:$D$15,MATCH(H8,'DS2024'!$D$5:$D$15,1)):
INDEX('DS2024'!$D$5:$D$15,MATCH(H8,'DS2024'!$D$5:$D$15,1)+1)),
IF($W$3=Database!$A$4,
_xlfn.FORECAST.LINEAR(
H8,
INDEX('DS2024'!$H$5:$H$15,MATCH(H8,'DS2024'!$G$5:$G$15,1)):
INDEX('DS2024'!$H$5:$H$15,MATCH(H8,'DS2024'!$G$5:$G$15,1)+1),
INDEX('DS2024'!$G$5:$G$15,MATCH(H8,'DS2024'!$G$5:$G$15,1)):
INDEX('DS2024'!$G$5:$G$15,MATCH(H8,'DS2024'!$G$5:$G$15,1)+1)),
IF($W$3=Database!$A$5,
_xlfn.FORECAST.LINEAR(
H8,
INDEX('DS2024'!$K$5:$K$15,MATCH(H8,'DS2024'!$J$5:$J$15,1)):
INDEX('DS2024'!$K$5:$K$15,MATCH(H8,'DS2024'!$J$5:$J$15,1)+1),
INDEX('DS2024'!$J$5:$J$15,MATCH(H8,'DS2024'!$J$5:$J$15,1)):
INDEX('DS2024'!$J$5:$J$15,MATCH(H8,'DS2024'!$J$5:$J$15,1)+1)),
IF($W$3=Database!$A$6,
_xlfn.FORECAST.LINEAR(
H8,
INDEX('DS2024'!$N$5:$N$15,MATCH(H8,'DS2024'!$M$5:$M$15,1)):
INDEX('DS2024'!$N$5:$N$15,MATCH(H8,'DS2024'!$M$5:$M$15,1)+1),
INDEX('DS2024'!$M$5:$M$15,MATCH(H8,'DS2024'!$M$5:$M$15,1)):
INDEX('DS2024'!$M$5:$M$15,MATCH(H8,'DS2024'!$M$5:$M$15,1)+1)),
IF($W$3=Database!$A$7,
_xlfn.FORECAST.LINEAR(
H8,
INDEX('DS2024'!$Q$5:$Q$15,MATCH(H8,'DS2024'!$P$5:$P$15,1)):
INDEX('DS2024'!$Q$5:$Q$15,MATCH(H8,'DS2024'!$P$5:$P$15,1)+1),
INDEX('DS2024'!$P$5:$P$15,MATCH(H8,'DS2024'!$P$5:$P$15,1)):
INDEX('DS2024'!$P$5:$P$15,MATCH(H8,'DS2024'!$P$5:$P$15,1)+1)),
IF($W$3=Database!$A$8,
_xlfn.FORECAST.LINEAR(
H8,
INDEX('DS2024'!$T$5:$T$15,MATCH(H8,'DS2024'!$S$5:$S$15,1)):
INDEX('DS2024'!$T$5:$T$15,MATCH(H8,'DS2024'!$S$5:$S$15,1)+1),
INDEX('DS2024'!$S$5:$S$15,MATCH(H8,'DS2024'!$S$5:$S$15,1)):
INDEX('DS2024'!$S$5:$S$15,MATCH(H8,'DS2024'!$S$5:$S$15,1)+1)),
IF($W$3=Database!$A$9,
_xlfn.FORECAST.LINEAR(
H8,
INDEX('DS2024'!$W$5:$W$15,MATCH(H8,'DS2024'!$V$5:$V$15,1)):
INDEX('DS2024'!$W$5:$W$15,MATCH(H8,'DS2024'!$V$5:$V$15,1)+1),
INDEX('DS2024'!$V$5:$V$15,MATCH(H8,'DS2024'!$V$5:$V$15,1)):
INDEX('DS2024'!$V$5:$V$15,MATCH(H8,'DS2024'!$V$5:$V$15,1)+1)),
IF($W$3=Database!$A$10,
_xlfn.FORECAST.LINEAR(
H8,
INDEX('DS2024'!$Z$5:$Z$15,MATCH(H8,'DS2024'!$Y$5:$Y$15,1)):
INDEX('DS2024'!$Z$5:$Z$15,MATCH(H8,'DS2024'!$Y$5:$Y$15,1)+1),
INDEX('DS2024'!$Y$5:$Y$15,MATCH(H8,'DS2024'!$Y$5:$Y$15,1)):
INDEX('DS2024'!$Y$5:$Y$15,MATCH(H8,'DS2024'!$Y$5:$Y$15,1)+1))
)))))))))))))))))))</f>
        <v>0.11101187097805668</v>
      </c>
      <c r="X8" s="50">
        <f>IF($X$3=Database!$A$11,
_xlfn.FORECAST.LINEAR(
J8,
INDEX('DS2024'!$B$20:$B$35,MATCH(J8,'DS2024'!$A$20:$A$35,1)):
INDEX('DS2024'!$B$20:$B$35,MATCH(J8,'DS2024'!$A$20:$A$35,1)+1),
INDEX('DS2024'!$A$20:$A$35,MATCH(J8,'DS2024'!$A$20:$A$35,1)):
INDEX('DS2024'!$A$20:$A$35,MATCH(J8,'DS2024'!$A$20:$A$35,1)+1)),
IF($X$3=Database!$A$12,
_xlfn.FORECAST.LINEAR(
J8,
INDEX('DS2024'!$E$20:$E$35,MATCH(J8,'DS2024'!$D$20:$D$35,1)):
INDEX('DS2024'!$E$20:$E$35,MATCH(J8,'DS2024'!$D$20:$D$35,1)+1),
INDEX('DS2024'!$D$20:$D$35,MATCH(J8,'DS2024'!$D$20:$D$35,1)):
INDEX('DS2024'!$D$20:$D$35,MATCH(J8,'DS2024'!$D$20:$D$35,1)+1)),
IF($X$3=Database!$A$13,
_xlfn.FORECAST.LINEAR(
J8,
INDEX('DS2024'!$H$20:$H$35,MATCH(J8,'DS2024'!$G$20:$G$35,1)):
INDEX('DS2024'!$H$20:$H$35,MATCH(J8,'DS2024'!$G$20:$G$35,1)+1),
INDEX('DS2024'!$G$20:$G$35,MATCH(J8,'DS2024'!$G$20:$G$35,1)):
INDEX('DS2024'!$G$20:$G$35,MATCH(J8,'DS2024'!$G$20:$G$35,1)+1)),
IF($X$3=Database!$A$14,
_xlfn.FORECAST.LINEAR(
J8,
INDEX('DS2024'!$K$20:$K$35,MATCH(J8,'DS2024'!$J$20:$J$35,1)):
INDEX('DS2024'!$K$20:$K$35,MATCH(J8,'DS2024'!$J$20:$J$35,1)+1),
INDEX('DS2024'!$J$20:$J$35,MATCH(J8,'DS2024'!$J$20:$J$35,1)):
INDEX('DS2024'!$J$20:$J$35,MATCH(J8,'DS2024'!$J$20:$J$35,1)+1)),
IF($X$3=Database!$A$15,
_xlfn.FORECAST.LINEAR(
J8,
INDEX('DS2024'!$N$20:$N$35,MATCH(J8,'DS2024'!$M$20:$M$35,1)):
INDEX('DS2024'!$N$20:$N$35,MATCH(J8,'DS2024'!$M$20:$M$35,1)+1),
INDEX('DS2024'!$M$20:$M$35,MATCH(J8,'DS2024'!$M$20:$M$35,1)):
INDEX('DS2024'!$M$20:$M$35,MATCH(J8,'DS2024'!$M$20:$M$35,1)+1)),
IF($X$3=Database!$A$16,
_xlfn.FORECAST.LINEAR(
J8,
INDEX('DS2024'!$Q$20:$Q$35,MATCH(J8,'DS2024'!$P$20:$P$35,1)):
INDEX('DS2024'!$Q$20:$Q$35,MATCH(J8,'DS2024'!$P$20:$P$35,1)+1),
INDEX('DS2024'!$P$20:$P$35,MATCH(J8,'DS2024'!$P$20:$P$35,1)):
INDEX('DS2024'!$P$20:$P$35,MATCH(J8,'DS2024'!$P$20:$P$35,1)+1)),
IF($X$3=Database!$A$17,
_xlfn.FORECAST.LINEAR(
J8,
INDEX('DS2024'!$T$20:$T$35,MATCH(J8,'DS2024'!$S$20:$S$35,1)):
INDEX('DS2024'!$T$20:$T$35,MATCH(J8,'DS2024'!$S$20:$S$35,1)+1),
INDEX('DS2024'!$S$20:$S$35,MATCH(J8,'DS2024'!$S$20:$S$35,1)):
INDEX('DS2024'!$S$20:$S$35,MATCH(J8,'DS2024'!$S$20:$S$35,1)+1)),
IF($X$3=Database!$A$18,
_xlfn.FORECAST.LINEAR(
J8,
INDEX('DS2024'!$W$20:$W$35,MATCH(J8,'DS2024'!$V$20:$V$35,1)):
INDEX('DS2024'!$W$20:$W$35,MATCH(J8,'DS2024'!$V$20:$V$35,1)+1),
INDEX('DS2024'!$V$20:$V$35,MATCH(J8,'DS2024'!$V$20:$V$35,1)):
INDEX('DS2024'!$V$20:$V$35,MATCH(J8,'DS2024'!$V$20:$V$35,1)+1)),
IF($X$3=Database!$A$19,
_xlfn.FORECAST.LINEAR(
J8,
INDEX('DS2024'!$Z$20:$Z$35,MATCH(J8,'DS2024'!$Y$20:$Y$35,1)):
INDEX('DS2024'!$Z$20:$Z$35,MATCH(J8,'DS2024'!$Y$20:$Y$35,1)+1),
INDEX('DS2024'!$Y$20:$Y$35,MATCH(J8,'DS2024'!$Y$20:$Y$35,1)):
INDEX('DS2024'!$Y$20:$Y$35,MATCH(J8,'DS2024'!$Y$20:$Y$35,1)+1)),
IF($X$3=Database!$A$20,
_xlfn.FORECAST.LINEAR(
J8,
INDEX('DS2024'!$AC$20:$AC$35,MATCH(J8,'DS2024'!$AB$20:$AB$35,1)):
INDEX('DS2024'!$AC$20:$AC$35,MATCH(J8,'DS2024'!$AB$20:$AB$35,1)+1),
INDEX('DS2024'!$AB$20:$AB$35,MATCH(J8,'DS2024'!$AB$20:$AB$35,1)):
INDEX('DS2024'!$AB$20:$AB$35,MATCH(J8,'DS2024'!$AB$20:$AB$35,1)+1)),
IF($X$3=Database!$A$2,
_xlfn.FORECAST.LINEAR(
J8,
INDEX('DS2024'!$B$5:$B$15,MATCH(J8,'DS2024'!$A$5:$A$15,1)):
INDEX('DS2024'!$B$5:$B$15,MATCH(J8,'DS2024'!$A$5:$A$15,1)+1),
INDEX('DS2024'!$A$5:$A$15,MATCH(J8,'DS2024'!$A$5:$A$15,1)):
INDEX('DS2024'!$A$5:$A$15,MATCH(J8,'DS2024'!$A$5:$A$15,1)+1)),
IF($X$3=Database!$A$3,
_xlfn.FORECAST.LINEAR(
J8,
INDEX('DS2024'!$E$5:$E$15,MATCH(J8,'DS2024'!$D$5:$D$15,1)):
INDEX('DS2024'!$E$5:$E$15,MATCH(J8,'DS2024'!$D$5:$D$15,1)+1),
INDEX('DS2024'!$D$5:$D$15,MATCH(J8,'DS2024'!$D$5:$D$15,1)):
INDEX('DS2024'!$D$5:$D$15,MATCH(J8,'DS2024'!$D$5:$D$15,1)+1)),
IF($X$3=Database!$A$4,
_xlfn.FORECAST.LINEAR(
J8,
INDEX('DS2024'!$H$5:$H$15,MATCH(J8,'DS2024'!$G$5:$G$15,1)):
INDEX('DS2024'!$H$5:$H$15,MATCH(J8,'DS2024'!$G$5:$G$15,1)+1),
INDEX('DS2024'!$G$5:$G$15,MATCH(J8,'DS2024'!$G$5:$G$15,1)):
INDEX('DS2024'!$G$5:$G$15,MATCH(J8,'DS2024'!$G$5:$G$15,1)+1)),
IF($X$3=Database!$A$5,
_xlfn.FORECAST.LINEAR(
J8,
INDEX('DS2024'!$K$5:$K$15,MATCH(J8,'DS2024'!$J$5:$J$15,1)):
INDEX('DS2024'!$K$5:$K$15,MATCH(J8,'DS2024'!$J$5:$J$15,1)+1),
INDEX('DS2024'!$J$5:$J$15,MATCH(J8,'DS2024'!$J$5:$J$15,1)):
INDEX('DS2024'!$J$5:$J$15,MATCH(J8,'DS2024'!$J$5:$J$15,1)+1)),
IF($X$3=Database!$A$6,
_xlfn.FORECAST.LINEAR(
J8,
INDEX('DS2024'!$N$5:$N$15,MATCH(J8,'DS2024'!$M$5:$M$15,1)):
INDEX('DS2024'!$N$5:$N$15,MATCH(J8,'DS2024'!$M$5:$M$15,1)+1),
INDEX('DS2024'!$M$5:$M$15,MATCH(J8,'DS2024'!$M$5:$M$15,1)):
INDEX('DS2024'!$M$5:$M$15,MATCH(J8,'DS2024'!$M$5:$M$15,1)+1)),
IF($X$3=Database!$A$7,
_xlfn.FORECAST.LINEAR(
J8,
INDEX('DS2024'!$Q$5:$Q$15,MATCH(J8,'DS2024'!$P$5:$P$15,1)):
INDEX('DS2024'!$Q$5:$Q$15,MATCH(J8,'DS2024'!$P$5:$P$15,1)+1),
INDEX('DS2024'!$P$5:$P$15,MATCH(J8,'DS2024'!$P$5:$P$15,1)):
INDEX('DS2024'!$P$5:$P$15,MATCH(J8,'DS2024'!$P$5:$P$15,1)+1)),
IF($X$3=Database!$A$8,
_xlfn.FORECAST.LINEAR(
J8,
INDEX('DS2024'!$T$5:$T$15,MATCH(J8,'DS2024'!$S$5:$S$15,1)):
INDEX('DS2024'!$T$5:$T$15,MATCH(J8,'DS2024'!$S$5:$S$15,1)+1),
INDEX('DS2024'!$S$5:$S$15,MATCH(J8,'DS2024'!$S$5:$S$15,1)):
INDEX('DS2024'!$S$5:$S$15,MATCH(J8,'DS2024'!$S$5:$S$15,1)+1)),
IF($T$3=Database!$A$9,
_xlfn.FORECAST.LINEAR(
J8,
INDEX('DS2024'!$W$5:$W$15,MATCH(J8,'DS2024'!$V$5:$V$15,1)):
INDEX('DS2024'!$W$5:$W$15,MATCH(J8,'DS2024'!$V$5:$V$15,1)+1),
INDEX('DS2024'!$V$5:$V$15,MATCH(J8,'DS2024'!$V$5:$V$15,1)):
INDEX('DS2024'!$V$5:$V$15,MATCH(J8,'DS2024'!$V$5:$V$15,1)+1)),
IF($T$3=Database!$A$10,
_xlfn.FORECAST.LINEAR(
J8,
INDEX('DS2024'!$Z$5:$Z$15,MATCH(J8,'DS2024'!$Y$5:$Y$15,1)):
INDEX('DS2024'!$Z$5:$Z$15,MATCH(J8,'DS2024'!$Y$5:$Y$15,1)+1),
INDEX('DS2024'!$Y$5:$Y$15,MATCH(J8,'DS2024'!$Y$5:$Y$15,1)):
INDEX('DS2024'!$Y$5:$Y$15,MATCH(J8,'DS2024'!$Y$5:$Y$15,1)+1))
)))))))))))))))))))</f>
        <v>0.10957656181302211</v>
      </c>
      <c r="Y8" s="50">
        <f>IF($Y$3=Database!$A$11,
_xlfn.FORECAST.LINEAR(
L8,
INDEX('DS2024'!$B$20:$B$35,MATCH(L8,'DS2024'!$A$20:$A$35,1)):
INDEX('DS2024'!$B$20:$B$35,MATCH(L8,'DS2024'!$A$20:$A$35,1)+1),
INDEX('DS2024'!$A$20:$A$35,MATCH(L8,'DS2024'!$A$20:$A$35,1)):
INDEX('DS2024'!$A$20:$A$35,MATCH(L8,'DS2024'!$A$20:$A$35,1)+1)),
IF($Y$3=Database!$A$12,
_xlfn.FORECAST.LINEAR(
L8,
INDEX('DS2024'!$E$20:$E$35,MATCH(L8,'DS2024'!$D$20:$D$35,1)):
INDEX('DS2024'!$E$20:$E$35,MATCH(L8,'DS2024'!$D$20:$D$35,1)+1),
INDEX('DS2024'!$D$20:$D$35,MATCH(L8,'DS2024'!$D$20:$D$35,1)):
INDEX('DS2024'!$D$20:$D$35,MATCH(L8,'DS2024'!$D$20:$D$35,1)+1)),
IF($Y$3=Database!$A$13,
_xlfn.FORECAST.LINEAR(
L8,
INDEX('DS2024'!$H$20:$H$35,MATCH(L8,'DS2024'!$G$20:$G$35,1)):
INDEX('DS2024'!$H$20:$H$35,MATCH(L8,'DS2024'!$G$20:$G$35,1)+1),
INDEX('DS2024'!$G$20:$G$35,MATCH(L8,'DS2024'!$G$20:$G$35,1)):
INDEX('DS2024'!$G$20:$G$35,MATCH(L8,'DS2024'!$G$20:$G$35,1)+1)),
IF($Y$3=Database!$A$14,
_xlfn.FORECAST.LINEAR(
L8,
INDEX('DS2024'!$K$20:$K$35,MATCH(L8,'DS2024'!$J$20:$J$35,1)):
INDEX('DS2024'!$K$20:$K$35,MATCH(L8,'DS2024'!$J$20:$J$35,1)+1),
INDEX('DS2024'!$J$20:$J$35,MATCH(L8,'DS2024'!$J$20:$J$35,1)):
INDEX('DS2024'!$J$20:$J$35,MATCH(L8,'DS2024'!$J$20:$J$35,1)+1)),
IF($Y$3=Database!$A$15,
_xlfn.FORECAST.LINEAR(
L8,
INDEX('DS2024'!$N$20:$N$35,MATCH(L8,'DS2024'!$M$20:$M$35,1)):
INDEX('DS2024'!$N$20:$N$35,MATCH(L8,'DS2024'!$M$20:$M$35,1)+1),
INDEX('DS2024'!$M$20:$M$35,MATCH(L8,'DS2024'!$M$20:$M$35,1)):
INDEX('DS2024'!$M$20:$M$35,MATCH(L8,'DS2024'!$M$20:$M$35,1)+1)),
IF($Y$3=Database!$A$16,
_xlfn.FORECAST.LINEAR(
L8,
INDEX('DS2024'!$Q$20:$Q$35,MATCH(L8,'DS2024'!$P$20:$P$35,1)):
INDEX('DS2024'!$Q$20:$Q$35,MATCH(L8,'DS2024'!$P$20:$P$35,1)+1),
INDEX('DS2024'!$P$20:$P$35,MATCH(L8,'DS2024'!$P$20:$P$35,1)):
INDEX('DS2024'!$P$20:$P$35,MATCH(L8,'DS2024'!$P$20:$P$35,1)+1)),
IF($Y$3=Database!$A$17,
_xlfn.FORECAST.LINEAR(
L8,
INDEX('DS2024'!$T$20:$T$35,MATCH(L8,'DS2024'!$S$20:$S$35,1)):
INDEX('DS2024'!$T$20:$T$35,MATCH(L8,'DS2024'!$S$20:$S$35,1)+1),
INDEX('DS2024'!$S$20:$S$35,MATCH(L8,'DS2024'!$S$20:$S$35,1)):
INDEX('DS2024'!$S$20:$S$35,MATCH(L8,'DS2024'!$S$20:$S$35,1)+1)),
IF($Y$3=Database!$A$18,
_xlfn.FORECAST.LINEAR(
L8,
INDEX('DS2024'!$W$20:$W$35,MATCH(L8,'DS2024'!$V$20:$V$35,1)):
INDEX('DS2024'!$W$20:$W$35,MATCH(L8,'DS2024'!$V$20:$V$35,1)+1),
INDEX('DS2024'!$V$20:$V$35,MATCH(L8,'DS2024'!$V$20:$V$35,1)):
INDEX('DS2024'!$V$20:$V$35,MATCH(L8,'DS2024'!$V$20:$V$35,1)+1)),
IF($Y$3=Database!$A$19,
_xlfn.FORECAST.LINEAR(
L8,
INDEX('DS2024'!$Z$20:$Z$35,MATCH(L8,'DS2024'!$Y$20:$Y$35,1)):
INDEX('DS2024'!$Z$20:$Z$35,MATCH(L8,'DS2024'!$Y$20:$Y$35,1)+1),
INDEX('DS2024'!$Y$20:$Y$35,MATCH(L8,'DS2024'!$Y$20:$Y$35,1)):
INDEX('DS2024'!$Y$20:$Y$35,MATCH(L8,'DS2024'!$Y$20:$Y$35,1)+1)),
IF($Y$3=Database!$A$20,
_xlfn.FORECAST.LINEAR(
L8,
INDEX('DS2024'!$AC$20:$AC$35,MATCH(L8,'DS2024'!$AB$20:$AB$35,1)):
INDEX('DS2024'!$AC$20:$AC$35,MATCH(L8,'DS2024'!$AB$20:$AB$35,1)+1),
INDEX('DS2024'!$AB$20:$AB$35,MATCH(L8,'DS2024'!$AB$20:$AB$35,1)):
INDEX('DS2024'!$AB$20:$AB$35,MATCH(L8,'DS2024'!$AB$20:$AB$35,1)+1)),
IF($Y$3=Database!$A$2,
_xlfn.FORECAST.LINEAR(
L8,
INDEX('DS2024'!$B$5:$B$15,MATCH(L8,'DS2024'!$A$5:$A$15,1)):
INDEX('DS2024'!$B$5:$B$15,MATCH(L8,'DS2024'!$A$5:$A$15,1)+1),
INDEX('DS2024'!$A$5:$A$15,MATCH(L8,'DS2024'!$A$5:$A$15,1)):
INDEX('DS2024'!$A$5:$A$15,MATCH(L8,'DS2024'!$A$5:$A$15,1)+1)),
IF($Y$3=Database!$A$3,
_xlfn.FORECAST.LINEAR(
L8,
INDEX('DS2024'!$E$5:$E$15,MATCH(L8,'DS2024'!$D$5:$D$15,1)):
INDEX('DS2024'!$E$5:$E$15,MATCH(L8,'DS2024'!$D$5:$D$15,1)+1),
INDEX('DS2024'!$D$5:$D$15,MATCH(L8,'DS2024'!$D$5:$D$15,1)):
INDEX('DS2024'!$D$5:$D$15,MATCH(L8,'DS2024'!$D$5:$D$15,1)+1)),
IF($Y$3=Database!$A$4,
_xlfn.FORECAST.LINEAR(
L8,
INDEX('DS2024'!$H$5:$H$15,MATCH(L8,'DS2024'!$G$5:$G$15,1)):
INDEX('DS2024'!$H$5:$H$15,MATCH(L8,'DS2024'!$G$5:$G$15,1)+1),
INDEX('DS2024'!$G$5:$G$15,MATCH(L8,'DS2024'!$G$5:$G$15,1)):
INDEX('DS2024'!$G$5:$G$15,MATCH(L8,'DS2024'!$G$5:$G$15,1)+1)),
IF($Y$3=Database!$A$5,
_xlfn.FORECAST.LINEAR(
L8,
INDEX('DS2024'!$K$5:$K$15,MATCH(L8,'DS2024'!$J$5:$J$15,1)):
INDEX('DS2024'!$K$5:$K$15,MATCH(L8,'DS2024'!$J$5:$J$15,1)+1),
INDEX('DS2024'!$J$5:$J$15,MATCH(L8,'DS2024'!$J$5:$J$15,1)):
INDEX('DS2024'!$J$5:$J$15,MATCH(L8,'DS2024'!$J$5:$J$15,1)+1)),
IF($Y$3=Database!$A$6,
_xlfn.FORECAST.LINEAR(
L8,
INDEX('DS2024'!$N$5:$N$15,MATCH(L8,'DS2024'!$M$5:$M$15,1)):
INDEX('DS2024'!$N$5:$N$15,MATCH(L8,'DS2024'!$M$5:$M$15,1)+1),
INDEX('DS2024'!$M$5:$M$15,MATCH(L8,'DS2024'!$M$5:$M$15,1)):
INDEX('DS2024'!$M$5:$M$15,MATCH(L8,'DS2024'!$M$5:$M$15,1)+1)),
IF($Y$3=Database!$A$7,
_xlfn.FORECAST.LINEAR(
L8,
INDEX('DS2024'!$Q$5:$Q$15,MATCH(L8,'DS2024'!$P$5:$P$15,1)):
INDEX('DS2024'!$Q$5:$Q$15,MATCH(L8,'DS2024'!$P$5:$P$15,1)+1),
INDEX('DS2024'!$P$5:$P$15,MATCH(L8,'DS2024'!$P$5:$P$15,1)):
INDEX('DS2024'!$P$5:$P$15,MATCH(L8,'DS2024'!$P$5:$P$15,1)+1)),
IF($Y$3=Database!$A$8,
_xlfn.FORECAST.LINEAR(
L8,
INDEX('DS2024'!$T$5:$T$15,MATCH(L8,'DS2024'!$S$5:$S$15,1)):
INDEX('DS2024'!$T$5:$T$15,MATCH(L8,'DS2024'!$S$5:$S$15,1)+1),
INDEX('DS2024'!$S$5:$S$15,MATCH(L8,'DS2024'!$S$5:$S$15,1)):
INDEX('DS2024'!$S$5:$S$15,MATCH(L8,'DS2024'!$S$5:$S$15,1)+1)),
IF($T$3=Database!$A$9,
_xlfn.FORECAST.LINEAR(
L8,
INDEX('DS2024'!$W$5:$W$15,MATCH(L8,'DS2024'!$V$5:$V$15,1)):
INDEX('DS2024'!$W$5:$W$15,MATCH(L8,'DS2024'!$V$5:$V$15,1)+1),
INDEX('DS2024'!$V$5:$V$15,MATCH(L8,'DS2024'!$V$5:$V$15,1)):
INDEX('DS2024'!$V$5:$V$15,MATCH(L8,'DS2024'!$V$5:$V$15,1)+1)),
IF($T$3=Database!$A$10,
_xlfn.FORECAST.LINEAR(
L8,
INDEX('DS2024'!$Z$5:$Z$15,MATCH(L8,'DS2024'!$Y$5:$Y$15,1)):
INDEX('DS2024'!$Z$5:$Z$15,MATCH(L8,'DS2024'!$Y$5:$Y$15,1)+1),
INDEX('DS2024'!$Y$5:$Y$15,MATCH(L8,'DS2024'!$Y$5:$Y$15,1)):
INDEX('DS2024'!$Y$5:$Y$15,MATCH(L8,'DS2024'!$Y$5:$Y$15,1)+1))
)))))))))))))))))))</f>
        <v>0.11052951756664936</v>
      </c>
      <c r="Z8" s="50">
        <f>IF($Z$3=Database!$A$11,
_xlfn.FORECAST.LINEAR(
N8,
INDEX('DS2024'!$B$20:$B$35,MATCH(N8,'DS2024'!$A$20:$A$35,1)):
INDEX('DS2024'!$B$20:$B$35,MATCH(N8,'DS2024'!$A$20:$A$35,1)+1),
INDEX('DS2024'!$A$20:$A$35,MATCH(N8,'DS2024'!$A$20:$A$35,1)):
INDEX('DS2024'!$A$20:$A$35,MATCH(N8,'DS2024'!$A$20:$A$35,1)+1)),
IF($Z$3=Database!$A$12,
_xlfn.FORECAST.LINEAR(
N8,
INDEX('DS2024'!$E$20:$E$35,MATCH(N8,'DS2024'!$D$20:$D$35,1)):
INDEX('DS2024'!$E$20:$E$35,MATCH(N8,'DS2024'!$D$20:$D$35,1)+1),
INDEX('DS2024'!$D$20:$D$35,MATCH(N8,'DS2024'!$D$20:$D$35,1)):
INDEX('DS2024'!$D$20:$D$35,MATCH(N8,'DS2024'!$D$20:$D$35,1)+1)),
IF($Z$3=Database!$A$13,
_xlfn.FORECAST.LINEAR(
N8,
INDEX('DS2024'!$H$20:$H$35,MATCH(N8,'DS2024'!$G$20:$G$35,1)):
INDEX('DS2024'!$H$20:$H$35,MATCH(N8,'DS2024'!$G$20:$G$35,1)+1),
INDEX('DS2024'!$G$20:$G$35,MATCH(N8,'DS2024'!$G$20:$G$35,1)):
INDEX('DS2024'!$G$20:$G$35,MATCH(N8,'DS2024'!$G$20:$G$35,1)+1)),
IF($Z$3=Database!$A$14,
_xlfn.FORECAST.LINEAR(
N8,
INDEX('DS2024'!$K$20:$K$35,MATCH(N8,'DS2024'!$J$20:$J$35,1)):
INDEX('DS2024'!$K$20:$K$35,MATCH(N8,'DS2024'!$J$20:$J$35,1)+1),
INDEX('DS2024'!$J$20:$J$35,MATCH(N8,'DS2024'!$J$20:$J$35,1)):
INDEX('DS2024'!$J$20:$J$35,MATCH(N8,'DS2024'!$J$20:$J$35,1)+1)),
IF($Z$3=Database!$A$15,
_xlfn.FORECAST.LINEAR(
N8,
INDEX('DS2024'!$N$20:$N$35,MATCH(N8,'DS2024'!$M$20:$M$35,1)):
INDEX('DS2024'!$N$20:$N$35,MATCH(N8,'DS2024'!$M$20:$M$35,1)+1),
INDEX('DS2024'!$M$20:$M$35,MATCH(N8,'DS2024'!$M$20:$M$35,1)):
INDEX('DS2024'!$M$20:$M$35,MATCH(N8,'DS2024'!$M$20:$M$35,1)+1)),
IF($Z$3=Database!$A$16,
_xlfn.FORECAST.LINEAR(
N8,
INDEX('DS2024'!$Q$20:$Q$35,MATCH(N8,'DS2024'!$P$20:$P$35,1)):
INDEX('DS2024'!$Q$20:$Q$35,MATCH(N8,'DS2024'!$P$20:$P$35,1)+1),
INDEX('DS2024'!$P$20:$P$35,MATCH(N8,'DS2024'!$P$20:$P$35,1)):
INDEX('DS2024'!$P$20:$P$35,MATCH(N8,'DS2024'!$P$20:$P$35,1)+1)),
IF($Z$3=Database!$A$17,
_xlfn.FORECAST.LINEAR(
N8,
INDEX('DS2024'!$T$20:$T$35,MATCH(N8,'DS2024'!$S$20:$S$35,1)):
INDEX('DS2024'!$T$20:$T$35,MATCH(N8,'DS2024'!$S$20:$S$35,1)+1),
INDEX('DS2024'!$S$20:$S$35,MATCH(N8,'DS2024'!$S$20:$S$35,1)):
INDEX('DS2024'!$S$20:$S$35,MATCH(N8,'DS2024'!$S$20:$S$35,1)+1)),
IF($Z$3=Database!$A$18,
_xlfn.FORECAST.LINEAR(
N8,
INDEX('DS2024'!$W$20:$W$35,MATCH(N8,'DS2024'!$V$20:$V$35,1)):
INDEX('DS2024'!$W$20:$W$35,MATCH(N8,'DS2024'!$V$20:$V$35,1)+1),
INDEX('DS2024'!$V$20:$V$35,MATCH(N8,'DS2024'!$V$20:$V$35,1)):
INDEX('DS2024'!$V$20:$V$35,MATCH(N8,'DS2024'!$V$20:$V$35,1)+1)),
IF($Z$3=Database!$A$19,
_xlfn.FORECAST.LINEAR(
N8,
INDEX('DS2024'!$Z$20:$Z$35,MATCH(N8,'DS2024'!$Y$20:$Y$35,1)):
INDEX('DS2024'!$Z$20:$Z$35,MATCH(N8,'DS2024'!$Y$20:$Y$35,1)+1),
INDEX('DS2024'!$Y$20:$Y$35,MATCH(N8,'DS2024'!$Y$20:$Y$35,1)):
INDEX('DS2024'!$Y$20:$Y$35,MATCH(N8,'DS2024'!$Y$20:$Y$35,1)+1)),
IF($Z$3=Database!$A$20,
_xlfn.FORECAST.LINEAR(
N8,
INDEX('DS2024'!$AC$20:$AC$35,MATCH(N8,'DS2024'!$AB$20:$AB$35,1)):
INDEX('DS2024'!$AC$20:$AC$35,MATCH(N8,'DS2024'!$AB$20:$AB$35,1)+1),
INDEX('DS2024'!$AB$20:$AB$35,MATCH(N8,'DS2024'!$AB$20:$AB$35,1)):
INDEX('DS2024'!$AB$20:$AB$35,MATCH(N8,'DS2024'!$AB$20:$AB$35,1)+1)),
IF($Z$3=Database!$A$2,
_xlfn.FORECAST.LINEAR(
N8,
INDEX('DS2024'!$B$5:$B$15,MATCH(N8,'DS2024'!$A$5:$A$15,1)):
INDEX('DS2024'!$B$5:$B$15,MATCH(N8,'DS2024'!$A$5:$A$15,1)+1),
INDEX('DS2024'!$A$5:$A$15,MATCH(N8,'DS2024'!$A$5:$A$15,1)):
INDEX('DS2024'!$A$5:$A$15,MATCH(N8,'DS2024'!$A$5:$A$15,1)+1)),
IF($Z$3=Database!$A$3,
_xlfn.FORECAST.LINEAR(
N8,
INDEX('DS2024'!$E$5:$E$15,MATCH(N8,'DS2024'!$D$5:$D$15,1)):
INDEX('DS2024'!$E$5:$E$15,MATCH(N8,'DS2024'!$D$5:$D$15,1)+1),
INDEX('DS2024'!$D$5:$D$15,MATCH(N8,'DS2024'!$D$5:$D$15,1)):
INDEX('DS2024'!$D$5:$D$15,MATCH(N8,'DS2024'!$D$5:$D$15,1)+1)),
IF($Z$3=Database!$A$4,
_xlfn.FORECAST.LINEAR(
N8,
INDEX('DS2024'!$H$5:$H$15,MATCH(N8,'DS2024'!$G$5:$G$15,1)):
INDEX('DS2024'!$H$5:$H$15,MATCH(N8,'DS2024'!$G$5:$G$15,1)+1),
INDEX('DS2024'!$G$5:$G$15,MATCH(N8,'DS2024'!$G$5:$G$15,1)):
INDEX('DS2024'!$G$5:$G$15,MATCH(N8,'DS2024'!$G$5:$G$15,1)+1)),
IF($Z$3=Database!$A$5,
_xlfn.FORECAST.LINEAR(
N8,
INDEX('DS2024'!$K$5:$K$15,MATCH(N8,'DS2024'!$J$5:$J$15,1)):
INDEX('DS2024'!$K$5:$K$15,MATCH(N8,'DS2024'!$J$5:$J$15,1)+1),
INDEX('DS2024'!$J$5:$J$15,MATCH(N8,'DS2024'!$J$5:$J$15,1)):
INDEX('DS2024'!$J$5:$J$15,MATCH(N8,'DS2024'!$J$5:$J$15,1)+1)),
IF($Z$3=Database!$A$6,
_xlfn.FORECAST.LINEAR(
N8,
INDEX('DS2024'!$N$5:$N$15,MATCH(N8,'DS2024'!$M$5:$M$15,1)):
INDEX('DS2024'!$N$5:$N$15,MATCH(N8,'DS2024'!$M$5:$M$15,1)+1),
INDEX('DS2024'!$M$5:$M$15,MATCH(N8,'DS2024'!$M$5:$M$15,1)):
INDEX('DS2024'!$M$5:$M$15,MATCH(N8,'DS2024'!$M$5:$M$15,1)+1)),
IF($Z$3=Database!$A$7,
_xlfn.FORECAST.LINEAR(
N8,
INDEX('DS2024'!$Q$5:$Q$15,MATCH(N8,'DS2024'!$P$5:$P$15,1)):
INDEX('DS2024'!$Q$5:$Q$15,MATCH(N8,'DS2024'!$P$5:$P$15,1)+1),
INDEX('DS2024'!$P$5:$P$15,MATCH(N8,'DS2024'!$P$5:$P$15,1)):
INDEX('DS2024'!$P$5:$P$15,MATCH(N8,'DS2024'!$P$5:$P$15,1)+1)),
IF($Z$3=Database!$A$8,
_xlfn.FORECAST.LINEAR(
N8,
INDEX('DS2024'!$T$5:$T$15,MATCH(N8,'DS2024'!$S$5:$S$15,1)):
INDEX('DS2024'!$T$5:$T$15,MATCH(N8,'DS2024'!$S$5:$S$15,1)+1),
INDEX('DS2024'!$S$5:$S$15,MATCH(N8,'DS2024'!$S$5:$S$15,1)):
INDEX('DS2024'!$S$5:$S$15,MATCH(N8,'DS2024'!$S$5:$S$15,1)+1)),
IF($Z$3=Database!$A$9,
_xlfn.FORECAST.LINEAR(
N8,
INDEX('DS2024'!$W$5:$W$15,MATCH(N8,'DS2024'!$V$5:$V$15,1)):
INDEX('DS2024'!$W$5:$W$15,MATCH(N8,'DS2024'!$V$5:$V$15,1)+1),
INDEX('DS2024'!$V$5:$V$15,MATCH(N8,'DS2024'!$V$5:$V$15,1)):
INDEX('DS2024'!$V$5:$V$15,MATCH(N8,'DS2024'!$V$5:$V$15,1)+1)),
IF($Z$3=Database!$A$10,
_xlfn.FORECAST.LINEAR(
N8,
INDEX('DS2024'!$Z$5:$Z$15,MATCH(N8,'DS2024'!$Y$5:$Y$15,1)):
INDEX('DS2024'!$Z$5:$Z$15,MATCH(N8,'DS2024'!$Y$5:$Y$15,1)+1),
INDEX('DS2024'!$Y$5:$Y$15,MATCH(N8,'DS2024'!$Y$5:$Y$15,1)):
INDEX('DS2024'!$Y$5:$Y$15,MATCH(N8,'DS2024'!$Y$5:$Y$15,1)+1))
)))))))))))))))))))</f>
        <v>0.10920052759902475</v>
      </c>
      <c r="AA8" s="50">
        <f>IF($AA$3=Database!$A$11,
_xlfn.FORECAST.LINEAR(
P8,
INDEX('DS2024'!$B$20:$B$35,MATCH(P8,'DS2024'!$A$20:$A$35,1)):
INDEX('DS2024'!$B$20:$B$35,MATCH(P8,'DS2024'!$A$20:$A$35,1)+1),
INDEX('DS2024'!$A$20:$A$35,MATCH(P8,'DS2024'!$A$20:$A$35,1)):
INDEX('DS2024'!$A$20:$A$35,MATCH(P8,'DS2024'!$A$20:$A$35,1)+1)),
IF($AA$3=Database!$A$12,
_xlfn.FORECAST.LINEAR(
P8,
INDEX('DS2024'!$E$20:$E$35,MATCH(P8,'DS2024'!$D$20:$D$35,1)):
INDEX('DS2024'!$E$20:$E$35,MATCH(P8,'DS2024'!$D$20:$D$35,1)+1),
INDEX('DS2024'!$D$20:$D$35,MATCH(P8,'DS2024'!$D$20:$D$35,1)):
INDEX('DS2024'!$D$20:$D$35,MATCH(P8,'DS2024'!$D$20:$D$35,1)+1)),
IF($AA$3=Database!$A$13,
_xlfn.FORECAST.LINEAR(
P8,
INDEX('DS2024'!$H$20:$H$35,MATCH(P8,'DS2024'!$G$20:$G$35,1)):
INDEX('DS2024'!$H$20:$H$35,MATCH(P8,'DS2024'!$G$20:$G$35,1)+1),
INDEX('DS2024'!$G$20:$G$35,MATCH(P8,'DS2024'!$G$20:$G$35,1)):
INDEX('DS2024'!$G$20:$G$35,MATCH(P8,'DS2024'!$G$20:$G$35,1)+1)),
IF($AA$3=Database!$A$14,
_xlfn.FORECAST.LINEAR(
P8,
INDEX('DS2024'!$K$20:$K$35,MATCH(P8,'DS2024'!$J$20:$J$35,1)):
INDEX('DS2024'!$K$20:$K$35,MATCH(P8,'DS2024'!$J$20:$J$35,1)+1),
INDEX('DS2024'!$J$20:$J$35,MATCH(P8,'DS2024'!$J$20:$J$35,1)):
INDEX('DS2024'!$J$20:$J$35,MATCH(P8,'DS2024'!$J$20:$J$35,1)+1)),
IF($AA$3=Database!$A$15,
_xlfn.FORECAST.LINEAR(
P8,
INDEX('DS2024'!$N$20:$N$35,MATCH(P8,'DS2024'!$M$20:$M$35,1)):
INDEX('DS2024'!$N$20:$N$35,MATCH(P8,'DS2024'!$M$20:$M$35,1)+1),
INDEX('DS2024'!$M$20:$M$35,MATCH(P8,'DS2024'!$M$20:$M$35,1)):
INDEX('DS2024'!$M$20:$M$35,MATCH(P8,'DS2024'!$M$20:$M$35,1)+1)),
IF($AA$3=Database!$A$16,
_xlfn.FORECAST.LINEAR(
P8,
INDEX('DS2024'!$Q$20:$Q$35,MATCH(P8,'DS2024'!$P$20:$P$35,1)):
INDEX('DS2024'!$Q$20:$Q$35,MATCH(P8,'DS2024'!$P$20:$P$35,1)+1),
INDEX('DS2024'!$P$20:$P$35,MATCH(P8,'DS2024'!$P$20:$P$35,1)):
INDEX('DS2024'!$P$20:$P$35,MATCH(P8,'DS2024'!$P$20:$P$35,1)+1)),
IF($AA$3=Database!$A$17,
_xlfn.FORECAST.LINEAR(
P8,
INDEX('DS2024'!$T$20:$T$35,MATCH(P8,'DS2024'!$S$20:$S$35,1)):
INDEX('DS2024'!$T$20:$T$35,MATCH(P8,'DS2024'!$S$20:$S$35,1)+1),
INDEX('DS2024'!$S$20:$S$35,MATCH(P8,'DS2024'!$S$20:$S$35,1)):
INDEX('DS2024'!$S$20:$S$35,MATCH(P8,'DS2024'!$S$20:$S$35,1)+1)),
IF($AA$3=Database!$A$18,
_xlfn.FORECAST.LINEAR(
P8,
INDEX('DS2024'!$W$20:$W$35,MATCH(P8,'DS2024'!$V$20:$V$35,1)):
INDEX('DS2024'!$W$20:$W$35,MATCH(P8,'DS2024'!$V$20:$V$35,1)+1),
INDEX('DS2024'!$V$20:$V$35,MATCH(P8,'DS2024'!$V$20:$V$35,1)):
INDEX('DS2024'!$V$20:$V$35,MATCH(P8,'DS2024'!$V$20:$V$35,1)+1)),
IF($AA$3=Database!$A$19,
_xlfn.FORECAST.LINEAR(
P8,
INDEX('DS2024'!$Z$20:$Z$35,MATCH(P8,'DS2024'!$Y$20:$Y$35,1)):
INDEX('DS2024'!$Z$20:$Z$35,MATCH(P8,'DS2024'!$Y$20:$Y$35,1)+1),
INDEX('DS2024'!$Y$20:$Y$35,MATCH(P8,'DS2024'!$Y$20:$Y$35,1)):
INDEX('DS2024'!$Y$20:$Y$35,MATCH(P8,'DS2024'!$Y$20:$Y$35,1)+1)),
IF($AA$3=Database!$A$20,
_xlfn.FORECAST.LINEAR(
P8,
INDEX('DS2024'!$AC$20:$AC$35,MATCH(P8,'DS2024'!$AB$20:$AB$35,1)):
INDEX('DS2024'!$AC$20:$AC$35,MATCH(P8,'DS2024'!$AB$20:$AB$35,1)+1),
INDEX('DS2024'!$AB$20:$AB$35,MATCH(P8,'DS2024'!$AB$20:$AB$35,1)):
INDEX('DS2024'!$AB$20:$AB$35,MATCH(P8,'DS2024'!$AB$20:$AB$35,1)+1)),
IF($AA$3=Database!$A$2,
_xlfn.FORECAST.LINEAR(
P8,
INDEX('DS2024'!$B$5:$B$15,MATCH(P8,'DS2024'!$A$5:$A$15,1)):
INDEX('DS2024'!$B$5:$B$15,MATCH(P8,'DS2024'!$A$5:$A$15,1)+1),
INDEX('DS2024'!$A$5:$A$15,MATCH(P8,'DS2024'!$A$5:$A$15,1)):
INDEX('DS2024'!$A$5:$A$15,MATCH(P8,'DS2024'!$A$5:$A$15,1)+1)),
IF($AA$3=Database!$A$3,
_xlfn.FORECAST.LINEAR(
P8,
INDEX('DS2024'!$E$5:$E$15,MATCH(P8,'DS2024'!$D$5:$D$15,1)):
INDEX('DS2024'!$E$5:$E$15,MATCH(P8,'DS2024'!$D$5:$D$15,1)+1),
INDEX('DS2024'!$D$5:$D$15,MATCH(P8,'DS2024'!$D$5:$D$15,1)):
INDEX('DS2024'!$D$5:$D$15,MATCH(P8,'DS2024'!$D$5:$D$15,1)+1)),
IF($AA$3=Database!$A$4,
_xlfn.FORECAST.LINEAR(
P8,
INDEX('DS2024'!$H$5:$H$15,MATCH(P8,'DS2024'!$G$5:$G$15,1)):
INDEX('DS2024'!$H$5:$H$15,MATCH(P8,'DS2024'!$G$5:$G$15,1)+1),
INDEX('DS2024'!$G$5:$G$15,MATCH(P8,'DS2024'!$G$5:$G$15,1)):
INDEX('DS2024'!$G$5:$G$15,MATCH(P8,'DS2024'!$G$5:$G$15,1)+1)),
IF($AA$3=Database!$A$5,
_xlfn.FORECAST.LINEAR(
P8,
INDEX('DS2024'!$K$5:$K$15,MATCH(P8,'DS2024'!$J$5:$J$15,1)):
INDEX('DS2024'!$K$5:$K$15,MATCH(P8,'DS2024'!$J$5:$J$15,1)+1),
INDEX('DS2024'!$J$5:$J$15,MATCH(P8,'DS2024'!$J$5:$J$15,1)):
INDEX('DS2024'!$J$5:$J$15,MATCH(P8,'DS2024'!$J$5:$J$15,1)+1)),
IF($AA$3=Database!$A$6,
_xlfn.FORECAST.LINEAR(
P8,
INDEX('DS2024'!$N$5:$N$15,MATCH(P8,'DS2024'!$M$5:$M$15,1)):
INDEX('DS2024'!$N$5:$N$15,MATCH(P8,'DS2024'!$M$5:$M$15,1)+1),
INDEX('DS2024'!$M$5:$M$15,MATCH(P8,'DS2024'!$M$5:$M$15,1)):
INDEX('DS2024'!$M$5:$M$15,MATCH(P8,'DS2024'!$M$5:$M$15,1)+1)),
IF($AA$3=Database!$A$7,
_xlfn.FORECAST.LINEAR(
P8,
INDEX('DS2024'!$Q$5:$Q$15,MATCH(P8,'DS2024'!$P$5:$P$15,1)):
INDEX('DS2024'!$Q$5:$Q$15,MATCH(P8,'DS2024'!$P$5:$P$15,1)+1),
INDEX('DS2024'!$P$5:$P$15,MATCH(P8,'DS2024'!$P$5:$P$15,1)):
INDEX('DS2024'!$P$5:$P$15,MATCH(P8,'DS2024'!$P$5:$P$15,1)+1)),
IF($AA$3=Database!$A$8,
_xlfn.FORECAST.LINEAR(
P8,
INDEX('DS2024'!$T$5:$T$15,MATCH(P8,'DS2024'!$S$5:$S$15,1)):
INDEX('DS2024'!$T$5:$T$15,MATCH(P8,'DS2024'!$S$5:$S$15,1)+1),
INDEX('DS2024'!$S$5:$S$15,MATCH(P8,'DS2024'!$S$5:$S$15,1)):
INDEX('DS2024'!$S$5:$S$15,MATCH(P8,'DS2024'!$S$5:$S$15,1)+1)),
IF($AA$3=Database!$A$9,
_xlfn.FORECAST.LINEAR(
P8,
INDEX('DS2024'!$W$5:$W$15,MATCH(P8,'DS2024'!$V$5:$V$15,1)):
INDEX('DS2024'!$W$5:$W$15,MATCH(P8,'DS2024'!$V$5:$V$15,1)+1),
INDEX('DS2024'!$V$5:$V$15,MATCH(P8,'DS2024'!$V$5:$V$15,1)):
INDEX('DS2024'!$V$5:$V$15,MATCH(P8,'DS2024'!$V$5:$V$15,1)+1)),
IF($AA$3=Database!$A$10,
_xlfn.FORECAST.LINEAR(
P8,
INDEX('DS2024'!$Z$5:$Z$15,MATCH(P8,'DS2024'!$Y$5:$Y$15,1)):
INDEX('DS2024'!$Z$5:$Z$15,MATCH(P8,'DS2024'!$Y$5:$Y$15,1)+1),
INDEX('DS2024'!$Y$5:$Y$15,MATCH(P8,'DS2024'!$Y$5:$Y$15,1)):
INDEX('DS2024'!$Y$5:$Y$15,MATCH(P8,'DS2024'!$Y$5:$Y$15,1)+1))
)))))))))))))))))))</f>
        <v>0.10986921939326112</v>
      </c>
      <c r="AB8" s="50">
        <f>IF($AB$3=Database!$A$11,
_xlfn.FORECAST.LINEAR(
R8,
INDEX('DS2024'!$B$20:$B$35,MATCH(R8,'DS2024'!$A$20:$A$35,1)):
INDEX('DS2024'!$B$20:$B$35,MATCH(R8,'DS2024'!$A$20:$A$35,1)+1),
INDEX('DS2024'!$A$20:$A$35,MATCH(R8,'DS2024'!$A$20:$A$35,1)):
INDEX('DS2024'!$A$20:$A$35,MATCH(R8,'DS2024'!$A$20:$A$35,1)+1)),
IF($AB$3=Database!$A$12,
_xlfn.FORECAST.LINEAR(
R8,
INDEX('DS2024'!$E$20:$E$35,MATCH(R8,'DS2024'!$D$20:$D$35,1)):
INDEX('DS2024'!$E$20:$E$35,MATCH(R8,'DS2024'!$D$20:$D$35,1)+1),
INDEX('DS2024'!$D$20:$D$35,MATCH(R8,'DS2024'!$D$20:$D$35,1)):
INDEX('DS2024'!$D$20:$D$35,MATCH(R8,'DS2024'!$D$20:$D$35,1)+1)),
IF($AB$3=Database!$A$13,
_xlfn.FORECAST.LINEAR(
R8,
INDEX('DS2024'!$H$20:$H$35,MATCH(R8,'DS2024'!$G$20:$G$35,1)):
INDEX('DS2024'!$H$20:$H$35,MATCH(R8,'DS2024'!$G$20:$G$35,1)+1),
INDEX('DS2024'!$G$20:$G$35,MATCH(R8,'DS2024'!$G$20:$G$35,1)):
INDEX('DS2024'!$G$20:$G$35,MATCH(R8,'DS2024'!$G$20:$G$35,1)+1)),
IF($AB$3=Database!$A$14,
_xlfn.FORECAST.LINEAR(
R8,
INDEX('DS2024'!$K$20:$K$35,MATCH(R8,'DS2024'!$J$20:$J$35,1)):
INDEX('DS2024'!$K$20:$K$35,MATCH(R8,'DS2024'!$J$20:$J$35,1)+1),
INDEX('DS2024'!$J$20:$J$35,MATCH(R8,'DS2024'!$J$20:$J$35,1)):
INDEX('DS2024'!$J$20:$J$35,MATCH(R8,'DS2024'!$J$20:$J$35,1)+1)),
IF($AB$3=Database!$A$15,
_xlfn.FORECAST.LINEAR(
R8,
INDEX('DS2024'!$N$20:$N$35,MATCH(R8,'DS2024'!$M$20:$M$35,1)):
INDEX('DS2024'!$N$20:$N$35,MATCH(R8,'DS2024'!$M$20:$M$35,1)+1),
INDEX('DS2024'!$M$20:$M$35,MATCH(R8,'DS2024'!$M$20:$M$35,1)):
INDEX('DS2024'!$M$20:$M$35,MATCH(R8,'DS2024'!$M$20:$M$35,1)+1)),
IF($AB$3=Database!$A$16,
_xlfn.FORECAST.LINEAR(
R8,
INDEX('DS2024'!$Q$20:$Q$35,MATCH(R8,'DS2024'!$P$20:$P$35,1)):
INDEX('DS2024'!$Q$20:$Q$35,MATCH(R8,'DS2024'!$P$20:$P$35,1)+1),
INDEX('DS2024'!$P$20:$P$35,MATCH(R8,'DS2024'!$P$20:$P$35,1)):
INDEX('DS2024'!$P$20:$P$35,MATCH(R8,'DS2024'!$P$20:$P$35,1)+1)),
IF($AB$3=Database!$A$17,
_xlfn.FORECAST.LINEAR(
R8,
INDEX('DS2024'!$T$20:$T$35,MATCH(R8,'DS2024'!$S$20:$S$35,1)):
INDEX('DS2024'!$T$20:$T$35,MATCH(R8,'DS2024'!$S$20:$S$35,1)+1),
INDEX('DS2024'!$S$20:$S$35,MATCH(R8,'DS2024'!$S$20:$S$35,1)):
INDEX('DS2024'!$S$20:$S$35,MATCH(R8,'DS2024'!$S$20:$S$35,1)+1)),
IF($AB$3=Database!$A$18,
_xlfn.FORECAST.LINEAR(
R8,
INDEX('DS2024'!$W$20:$W$35,MATCH(R8,'DS2024'!$V$20:$V$35,1)):
INDEX('DS2024'!$W$20:$W$35,MATCH(R8,'DS2024'!$V$20:$V$35,1)+1),
INDEX('DS2024'!$V$20:$V$35,MATCH(R8,'DS2024'!$V$20:$V$35,1)):
INDEX('DS2024'!$V$20:$V$35,MATCH(R8,'DS2024'!$V$20:$V$35,1)+1)),
IF($AB$3=Database!$A$19,
_xlfn.FORECAST.LINEAR(
R8,
INDEX('DS2024'!$Z$20:$Z$35,MATCH(R8,'DS2024'!$Y$20:$Y$35,1)):
INDEX('DS2024'!$Z$20:$Z$35,MATCH(R8,'DS2024'!$Y$20:$Y$35,1)+1),
INDEX('DS2024'!$Y$20:$Y$35,MATCH(R8,'DS2024'!$Y$20:$Y$35,1)):
INDEX('DS2024'!$Y$20:$Y$35,MATCH(R8,'DS2024'!$Y$20:$Y$35,1)+1)),
IF($AB$3=Database!$A$20,
_xlfn.FORECAST.LINEAR(
R8,
INDEX('DS2024'!$AC$20:$AC$35,MATCH(R8,'DS2024'!$AB$20:$AB$35,1)):
INDEX('DS2024'!$AC$20:$AC$35,MATCH(R8,'DS2024'!$AB$20:$AB$35,1)+1),
INDEX('DS2024'!$AB$20:$AB$35,MATCH(R8,'DS2024'!$AB$20:$AB$35,1)):
INDEX('DS2024'!$AB$20:$AB$35,MATCH(R8,'DS2024'!$AB$20:$AB$35,1)+1)),
IF($AB$3=Database!$A$2,
_xlfn.FORECAST.LINEAR(
R8,
INDEX('DS2024'!$B$5:$B$15,MATCH(R8,'DS2024'!$A$5:$A$15,1)):
INDEX('DS2024'!$B$5:$B$15,MATCH(R8,'DS2024'!$A$5:$A$15,1)+1),
INDEX('DS2024'!$A$5:$A$15,MATCH(R8,'DS2024'!$A$5:$A$15,1)):
INDEX('DS2024'!$A$5:$A$15,MATCH(R8,'DS2024'!$A$5:$A$15,1)+1)),
IF($AB$3=Database!$A$3,
_xlfn.FORECAST.LINEAR(
R8,
INDEX('DS2024'!$E$5:$E$15,MATCH(R8,'DS2024'!$D$5:$D$15,1)):
INDEX('DS2024'!$E$5:$E$15,MATCH(R8,'DS2024'!$D$5:$D$15,1)+1),
INDEX('DS2024'!$D$5:$D$15,MATCH(R8,'DS2024'!$D$5:$D$15,1)):
INDEX('DS2024'!$D$5:$D$15,MATCH(R8,'DS2024'!$D$5:$D$15,1)+1)),
IF($AB$3=Database!$A$4,
_xlfn.FORECAST.LINEAR(
R8,
INDEX('DS2024'!$H$5:$H$15,MATCH(R8,'DS2024'!$G$5:$G$15,1)):
INDEX('DS2024'!$H$5:$H$15,MATCH(R8,'DS2024'!$G$5:$G$15,1)+1),
INDEX('DS2024'!$G$5:$G$15,MATCH(R8,'DS2024'!$G$5:$G$15,1)):
INDEX('DS2024'!$G$5:$G$15,MATCH(R8,'DS2024'!$G$5:$G$15,1)+1)),
IF($AB$3=Database!$A$5,
_xlfn.FORECAST.LINEAR(
R8,
INDEX('DS2024'!$K$5:$K$15,MATCH(R8,'DS2024'!$J$5:$J$15,1)):
INDEX('DS2024'!$K$5:$K$15,MATCH(R8,'DS2024'!$J$5:$J$15,1)+1),
INDEX('DS2024'!$J$5:$J$15,MATCH(R8,'DS2024'!$J$5:$J$15,1)):
INDEX('DS2024'!$J$5:$J$15,MATCH(R8,'DS2024'!$J$5:$J$15,1)+1)),
IF($AB$3=Database!$A$6,
_xlfn.FORECAST.LINEAR(
R8,
INDEX('DS2024'!$N$5:$N$15,MATCH(R8,'DS2024'!$M$5:$M$15,1)):
INDEX('DS2024'!$N$5:$N$15,MATCH(R8,'DS2024'!$M$5:$M$15,1)+1),
INDEX('DS2024'!$M$5:$M$15,MATCH(R8,'DS2024'!$M$5:$M$15,1)):
INDEX('DS2024'!$M$5:$M$15,MATCH(R8,'DS2024'!$M$5:$M$15,1)+1)),
IF($AB$3=Database!$A$7,
_xlfn.FORECAST.LINEAR(
R8,
INDEX('DS2024'!$Q$5:$Q$15,MATCH(R8,'DS2024'!$P$5:$P$15,1)):
INDEX('DS2024'!$Q$5:$Q$15,MATCH(R8,'DS2024'!$P$5:$P$15,1)+1),
INDEX('DS2024'!$P$5:$P$15,MATCH(R8,'DS2024'!$P$5:$P$15,1)):
INDEX('DS2024'!$P$5:$P$15,MATCH(R8,'DS2024'!$P$5:$P$15,1)+1)),
IF($AB$3=Database!$A$8,
_xlfn.FORECAST.LINEAR(
R8,
INDEX('DS2024'!$T$5:$T$15,MATCH(R8,'DS2024'!$S$5:$S$15,1)):
INDEX('DS2024'!$T$5:$T$15,MATCH(R8,'DS2024'!$S$5:$S$15,1)+1),
INDEX('DS2024'!$S$5:$S$15,MATCH(R8,'DS2024'!$S$5:$S$15,1)):
INDEX('DS2024'!$S$5:$S$15,MATCH(R8,'DS2024'!$S$5:$S$15,1)+1)),
IF($AB$3=Database!$A$9,
_xlfn.FORECAST.LINEAR(
R8,
INDEX('DS2024'!$W$5:$W$15,MATCH(R8,'DS2024'!$V$5:$V$15,1)):
INDEX('DS2024'!$W$5:$W$15,MATCH(R8,'DS2024'!$V$5:$V$15,1)+1),
INDEX('DS2024'!$V$5:$V$15,MATCH(R8,'DS2024'!$V$5:$V$15,1)):
INDEX('DS2024'!$V$5:$V$15,MATCH(R8,'DS2024'!$V$5:$V$15,1)+1)),
IF($AB$3=Database!$A$10,
_xlfn.FORECAST.LINEAR(
R8,
INDEX('DS2024'!$Z$5:$Z$15,MATCH(R8,'DS2024'!$Y$5:$Y$15,1)):
INDEX('DS2024'!$Z$5:$Z$15,MATCH(R8,'DS2024'!$Y$5:$Y$15,1)+1),
INDEX('DS2024'!$Y$5:$Y$15,MATCH(R8,'DS2024'!$Y$5:$Y$15,1)):
INDEX('DS2024'!$Y$5:$Y$15,MATCH(R8,'DS2024'!$Y$5:$Y$15,1)+1))
)))))))))))))))))))</f>
        <v>0.11099452416163716</v>
      </c>
      <c r="AC8" s="82">
        <f t="shared" ref="AC8:AC36" si="0">ABS(C8-T8)</f>
        <v>0.4721714204870765</v>
      </c>
      <c r="AD8" s="82">
        <f t="shared" ref="AD8:AD36" si="1">ABS(E8-U8)</f>
        <v>0.47309357082498521</v>
      </c>
      <c r="AE8" s="82">
        <f t="shared" ref="AE8:AE36" si="2">ABS(G8-V8)</f>
        <v>0.37475347027874384</v>
      </c>
      <c r="AF8" s="82">
        <f t="shared" ref="AF8:AF36" si="3">ABS(I8-W8)</f>
        <v>0.47230461242976629</v>
      </c>
      <c r="AG8" s="82">
        <f t="shared" ref="AG8:AG36" si="4">ABS(K8-X8)</f>
        <v>0.47056156481242217</v>
      </c>
      <c r="AH8" s="82">
        <f t="shared" ref="AH8:AH36" si="5">ABS(M8-Y8)</f>
        <v>0.47171883970222223</v>
      </c>
      <c r="AI8" s="82">
        <f t="shared" ref="AI8:AI36" si="6">ABS(O8-Z8)</f>
        <v>0.47010490672319988</v>
      </c>
      <c r="AJ8" s="83">
        <f t="shared" ref="AJ8:AJ36" si="7">ABS(Q8-AA8)</f>
        <v>0.47091696984317111</v>
      </c>
      <c r="AK8" s="83">
        <f t="shared" ref="AK8:AK36" si="8">ABS(S8-AB8)</f>
        <v>0.47228354635719805</v>
      </c>
      <c r="AL8" s="42"/>
      <c r="AM8" s="42"/>
      <c r="AN8" s="42"/>
      <c r="AO8" s="42"/>
      <c r="AP8" s="42"/>
      <c r="AQ8" s="42"/>
      <c r="AR8" s="42"/>
      <c r="AS8" s="42"/>
      <c r="AT8" s="42"/>
      <c r="BD8" s="83" t="e">
        <f>#REF!/10</f>
        <v>#REF!</v>
      </c>
      <c r="BE8" s="83" t="e">
        <f>#REF!/10</f>
        <v>#REF!</v>
      </c>
      <c r="BF8" s="83" t="e">
        <f>#REF!/10</f>
        <v>#REF!</v>
      </c>
      <c r="BG8" s="83" t="e">
        <f>#REF!/10</f>
        <v>#REF!</v>
      </c>
      <c r="BH8" s="83">
        <f t="shared" ref="BH8:BH36" si="9">AL8/10</f>
        <v>0</v>
      </c>
      <c r="BI8" s="83">
        <f t="shared" ref="BI8:BI36" si="10">AN8/10</f>
        <v>0</v>
      </c>
      <c r="BJ8" s="83">
        <f t="shared" ref="BJ8:BJ36" si="11">AP8/10</f>
        <v>0</v>
      </c>
      <c r="BK8" s="83">
        <f t="shared" ref="BK8:BK36" si="12">AR8/10</f>
        <v>0</v>
      </c>
      <c r="BL8" s="83">
        <f t="shared" ref="BL8:BL36" si="13">AT8/10</f>
        <v>0</v>
      </c>
    </row>
    <row r="9" spans="1:65" ht="14.25" customHeight="1">
      <c r="A9" s="31">
        <v>3</v>
      </c>
      <c r="B9" s="42">
        <f>'Evaluasi 110 C'!B9</f>
        <v>119.568</v>
      </c>
      <c r="C9" s="42">
        <f>'Evaluasi 110 C'!C9</f>
        <v>-0.36130449910017992</v>
      </c>
      <c r="D9" s="42">
        <f>'Evaluasi 110 C'!E9</f>
        <v>120.699</v>
      </c>
      <c r="E9" s="42">
        <f>'Evaluasi 110 C'!F9</f>
        <v>-0.36144019196160765</v>
      </c>
      <c r="F9" s="42">
        <f>'Evaluasi 110 C'!H9</f>
        <v>119.26300000000001</v>
      </c>
      <c r="G9" s="42">
        <f>'Evaluasi 110 C'!I9</f>
        <v>-0.26143735790355394</v>
      </c>
      <c r="H9" s="42">
        <f>'Evaluasi 110 C'!K9</f>
        <v>119.759</v>
      </c>
      <c r="I9" s="42">
        <f>'Evaluasi 110 C'!L9</f>
        <v>-0.36132741451709655</v>
      </c>
      <c r="J9" s="42">
        <f>'Evaluasi 110 C'!N9</f>
        <v>117.827</v>
      </c>
      <c r="K9" s="42">
        <f>'Evaluasi 110 C'!O9</f>
        <v>-0.36109562087582481</v>
      </c>
      <c r="L9" s="42">
        <f>'Evaluasi 110 C'!Q9</f>
        <v>119.483</v>
      </c>
      <c r="M9" s="42">
        <f>'Evaluasi 110 C'!R9</f>
        <v>-0.36129430113977201</v>
      </c>
      <c r="N9" s="42">
        <f>'Evaluasi 110 C'!T9</f>
        <v>117.133</v>
      </c>
      <c r="O9" s="42">
        <f>'Evaluasi 110 C'!U9</f>
        <v>-0.36101235752849425</v>
      </c>
      <c r="P9" s="42">
        <f>'Evaluasi 110 C'!W9</f>
        <v>118.184</v>
      </c>
      <c r="Q9" s="42">
        <f>'Evaluasi 110 C'!X9</f>
        <v>-0.36113845230953806</v>
      </c>
      <c r="R9" s="42">
        <f>'Evaluasi 110 C'!Z9</f>
        <v>119.61499999999999</v>
      </c>
      <c r="S9" s="50">
        <f>'Evaluasi 110 C'!AA9</f>
        <v>-0.36131013797240547</v>
      </c>
      <c r="T9" s="50">
        <f>IF($T$3=Database!$A$11,
_xlfn.FORECAST.LINEAR(
B9,
INDEX('DS2024'!$B$20:$B$35,MATCH(B9,'DS2024'!$A$20:$A$35,1)):
INDEX('DS2024'!$B$20:$B$35,MATCH(B9,'DS2024'!$A$20:$A$35,1)+1),
INDEX('DS2024'!$A$20:$A$35,MATCH(B9,'DS2024'!$A$20:$A$35,1)):
INDEX('DS2024'!$A$20:$A$35,MATCH(B9,'DS2024'!$A$20:$A$35,1)+1)),
IF($T$3=Database!$A$12,
_xlfn.FORECAST.LINEAR(
B9,
INDEX('DS2024'!$E$20:$E$35,MATCH(B9,'DS2024'!$D$20:$D$35,1)):
INDEX('DS2024'!$E$20:$E$35,MATCH(B9,'DS2024'!$D$20:$D$35,1)+1),
INDEX('DS2024'!$D$20:$D$35,MATCH(B9,'DS2024'!$D$20:$D$35,1)):
INDEX('DS2024'!$D$20:$D$35,MATCH(B9,'DS2024'!$D$20:$D$35,1)+1)),
IF($T$3=Database!$A$13,
_xlfn.FORECAST.LINEAR(
B9,
INDEX('DS2024'!$H$20:$H$35,MATCH(B9,'DS2024'!$G$20:$G$35,1)):
INDEX('DS2024'!$H$20:$H$35,MATCH(B9,'DS2024'!$G$20:$G$35,1)+1),
INDEX('DS2024'!$G$20:$G$35,MATCH(B9,'DS2024'!$G$20:$G$35,1)):
INDEX('DS2024'!$G$20:$G$35,MATCH(B9,'DS2024'!$G$20:$G$35,1)+1)),
IF($T$3=Database!$A$14,
_xlfn.FORECAST.LINEAR(
B9,
INDEX('DS2024'!$K$20:$K$35,MATCH(B9,'DS2024'!$J$20:$J$35,1)):
INDEX('DS2024'!$K$20:$K$35,MATCH(B9,'DS2024'!$J$20:$J$35,1)+1),
INDEX('DS2024'!$J$20:$J$35,MATCH(B9,'DS2024'!$J$20:$J$35,1)):
INDEX('DS2024'!$J$20:$J$35,MATCH(B9,'DS2024'!$J$20:$J$35,1)+1)),
IF($T$3=Database!$A$15,
_xlfn.FORECAST.LINEAR(
B9,
INDEX('DS2024'!$N$20:$N$35,MATCH(B9,'DS2024'!$M$20:$M$35,1)):
INDEX('DS2024'!$N$20:$N$35,MATCH(B9,'DS2024'!$M$20:$M$35,1)+1),
INDEX('DS2024'!$M$20:$M$35,MATCH(B9,'DS2024'!$M$20:$M$35,1)):
INDEX('DS2024'!$M$20:$M$35,MATCH(B9,'DS2024'!$M$20:$M$35,1)+1)),
IF($T$3=Database!$A$16,
_xlfn.FORECAST.LINEAR(
B9,
INDEX('DS2024'!$Q$20:$Q$35,MATCH(B9,'DS2024'!$P$20:$P$35,1)):
INDEX('DS2024'!$Q$20:$Q$35,MATCH(B9,'DS2024'!$P$20:$P$35,1)+1),
INDEX('DS2024'!$P$20:$P$35,MATCH(B9,'DS2024'!$P$20:$P$35,1)):
INDEX('DS2024'!$P$20:$P$35,MATCH(B9,'DS2024'!$P$20:$P$35,1)+1)),
IF($T$3=Database!$A$17,
_xlfn.FORECAST.LINEAR(
B9,
INDEX('DS2024'!$T$20:$T$35,MATCH(B9,'DS2024'!$S$20:$S$35,1)):
INDEX('DS2024'!$T$20:$T$35,MATCH(B9,'DS2024'!$S$20:$S$35,1)+1),
INDEX('DS2024'!$S$20:$S$35,MATCH(B9,'DS2024'!$S$20:$S$35,1)):
INDEX('DS2024'!$S$20:$S$35,MATCH(B9,'DS2024'!$S$20:$S$35,1)+1)),
IF($T$3=Database!$A$18,
_xlfn.FORECAST.LINEAR(
B9,
INDEX('DS2024'!$W$20:$W$35,MATCH(B9,'DS2024'!$V$20:$V$35,1)):
INDEX('DS2024'!$W$20:$W$35,MATCH(B9,'DS2024'!$V$20:$V$35,1)+1),
INDEX('DS2024'!$V$20:$V$35,MATCH(B9,'DS2024'!$V$20:$V$35,1)):
INDEX('DS2024'!$V$20:$V$35,MATCH(B9,'DS2024'!$V$20:$V$35,1)+1)),
IF($T$3=Database!$A$19,
_xlfn.FORECAST.LINEAR(
B9,
INDEX('DS2024'!$Z$20:$Z$35,MATCH(B9,'DS2024'!$Y$20:$Y$35,1)):
INDEX('DS2024'!$Z$20:$Z$35,MATCH(B9,'DS2024'!$Y$20:$Y$35,1)+1),
INDEX('DS2024'!$Y$20:$Y$35,MATCH(B9,'DS2024'!$Y$20:$Y$35,1)):
INDEX('DS2024'!$Y$20:$Y$35,MATCH(B9,'DS2024'!$Y$20:$Y$35,1)+1)),
IF($T$3=Database!$A$20,
_xlfn.FORECAST.LINEAR(
B9,
INDEX('DS2024'!$AC$20:$AC$35,MATCH(B9,'DS2024'!$AB$20:$AB$35,1)):
INDEX('DS2024'!$AC$20:$AC$35,MATCH(B9,'DS2024'!$AB$20:$AB$35,1)+1),
INDEX('DS2024'!$AB$20:$AB$35,MATCH(B9,'DS2024'!$AB$20:$AB$35,1)):
INDEX('DS2024'!$AB$20:$AB$35,MATCH(B9,'DS2024'!$AB$20:$AB$35,1)+1)),
IF($T$3=Database!$A$2,
_xlfn.FORECAST.LINEAR(
B9,
INDEX('DS2024'!$B$5:$B$15,MATCH(B9,'DS2024'!$A$5:$A$15,1)):
INDEX('DS2024'!$B$5:$B$15,MATCH(B9,'DS2024'!$A$5:$A$15,1)+1),
INDEX('DS2024'!$A$5:$A$15,MATCH(B9,'DS2024'!$A$5:$A$15,1)):
INDEX('DS2024'!$A$5:$A$15,MATCH(B9,'DS2024'!$A$5:$A$15,1)+1)),
IF($T$3=Database!$A$3,
_xlfn.FORECAST.LINEAR(
B9,
INDEX('DS2024'!$E$5:$E$15,MATCH(B9,'DS2024'!$D$5:$D$15,1)):
INDEX('DS2024'!$E$5:$E$15,MATCH(B9,'DS2024'!$D$5:$D$15,1)+1),
INDEX('DS2024'!$D$5:$D$15,MATCH(B9,'DS2024'!$D$5:$D$15,1)):
INDEX('DS2024'!$D$5:$D$15,MATCH(B9,'DS2024'!$D$5:$D$15,1)+1)),
IF($T$3=Database!$A$4,
_xlfn.FORECAST.LINEAR(
B9,
INDEX('DS2024'!$H$5:$H$15,MATCH(B9,'DS2024'!$G$5:$G$15,1)):
INDEX('DS2024'!$H$5:$H$15,MATCH(B9,'DS2024'!$G$5:$G$15,1)+1),
INDEX('DS2024'!$G$5:$G$15,MATCH(B9,'DS2024'!$G$5:$G$15,1)):
INDEX('DS2024'!$G$5:$G$15,MATCH(B9,'DS2024'!$G$5:$G$15,1)+1)),
IF($T$3=Database!$A$5,
_xlfn.FORECAST.LINEAR(
B9,
INDEX('DS2024'!$K$5:$K$15,MATCH(B9,'DS2024'!$J$5:$J$15,1)):
INDEX('DS2024'!$K$5:$K$15,MATCH(B9,'DS2024'!$J$5:$J$15,1)+1),
INDEX('DS2024'!$J$5:$J$15,MATCH(B9,'DS2024'!$J$5:$J$15,1)):
INDEX('DS2024'!$J$5:$J$15,MATCH(B9,'DS2024'!$J$5:$J$15,1)+1)),
IF($T$3=Database!$A$6,
_xlfn.FORECAST.LINEAR(
B9,
INDEX('DS2024'!$N$5:$N$15,MATCH(B9,'DS2024'!$M$5:$M$15,1)):
INDEX('DS2024'!$N$5:$N$15,MATCH(B9,'DS2024'!$M$5:$M$15,1)+1),
INDEX('DS2024'!$M$5:$M$15,MATCH(B9,'DS2024'!$M$5:$M$15,1)):
INDEX('DS2024'!$M$5:$M$15,MATCH(B9,'DS2024'!$M$5:$M$15,1)+1)),
IF($T$3=Database!$A$7,
_xlfn.FORECAST.LINEAR(
B9,
INDEX('DS2024'!$Q$5:$Q$15,MATCH(B9,'DS2024'!$P$5:$P$15,1)):
INDEX('DS2024'!$Q$5:$Q$15,MATCH(B9,'DS2024'!$P$5:$P$15,1)+1),
INDEX('DS2024'!$P$5:$P$15,MATCH(B9,'DS2024'!$P$5:$P$15,1)):
INDEX('DS2024'!$P$5:$P$15,MATCH(B9,'DS2024'!$P$5:$P$15,1)+1)),
IF($T$3=Database!$A$8,
_xlfn.FORECAST.LINEAR(
B9,
INDEX('DS2024'!$T$5:$T$15,MATCH(B9,'DS2024'!$S$5:$S$15,1)):
INDEX('DS2024'!$T$5:$T$15,MATCH(B9,'DS2024'!$S$5:$S$15,1)+1),
INDEX('DS2024'!$S$5:$S$15,MATCH(B9,'DS2024'!$S$5:$S$15,1)):
INDEX('DS2024'!$S$5:$S$15,MATCH(B9,'DS2024'!$S$5:$S$15,1)+1)),
IF($T$3=Database!$A$9,
_xlfn.FORECAST.LINEAR(
B9,
INDEX('DS2024'!$W$5:$W$15,MATCH(B9,'DS2024'!$V$5:$V$15,1)):
INDEX('DS2024'!$W$5:$W$15,MATCH(B9,'DS2024'!$V$5:$V$15,1)+1),
INDEX('DS2024'!$V$5:$V$15,MATCH(B9,'DS2024'!$V$5:$V$15,1)):
INDEX('DS2024'!$V$5:$V$15,MATCH(B9,'DS2024'!$V$5:$V$15,1)+1)),
IF($T$3=Database!$A$10,
_xlfn.FORECAST.LINEAR(
B9,
INDEX('DS2024'!$Z$5:$Z$15,MATCH(B9,'DS2024'!$Y$5:$Y$15,1)):
INDEX('DS2024'!$Z$5:$Z$15,MATCH(B9,'DS2024'!$Y$5:$Y$15,1)+1),
INDEX('DS2024'!$Y$5:$Y$15,MATCH(B9,'DS2024'!$Y$5:$Y$15,1)):
INDEX('DS2024'!$Y$5:$Y$15,MATCH(B9,'DS2024'!$Y$5:$Y$15,1)+1))
)))))))))))))))))))</f>
        <v>0.11106670930093129</v>
      </c>
      <c r="U9" s="50">
        <f>IF($U$3=Database!$A$11,
_xlfn.FORECAST.LINEAR(
D9,
INDEX('DS2024'!$B$20:$B$35,MATCH(D9,'DS2024'!$A$20:$A$35,1)):
INDEX('DS2024'!$B$20:$B$35,MATCH(D9,'DS2024'!$A$20:$A$35,1)+1),
INDEX('DS2024'!$A$20:$A$35,MATCH(D9,'DS2024'!$A$20:$A$35,1)):
INDEX('DS2024'!$A$20:$A$35,MATCH(D9,'DS2024'!$A$20:$A$35,1)+1)),
IF($U$3=Database!$A$12,
_xlfn.FORECAST.LINEAR(
D9,
INDEX('DS2024'!$E$20:$E$35,MATCH(D9,'DS2024'!$D$20:$D$35,1)):
INDEX('DS2024'!$E$20:$E$35,MATCH(D9,'DS2024'!$D$20:$D$35,1)+1),
INDEX('DS2024'!$D$20:$D$35,MATCH(D9,'DS2024'!$D$20:$D$35,1)):
INDEX('DS2024'!$D$20:$D$35,MATCH(D9,'DS2024'!$D$20:$D$35,1)+1)),
IF($U$3=Database!$A$13,
_xlfn.FORECAST.LINEAR(
D9,
INDEX('DS2024'!$H$20:$H$35,MATCH(D9,'DS2024'!$G$20:$G$35,1)):
INDEX('DS2024'!$H$20:$H$35,MATCH(D9,'DS2024'!$G$20:$G$35,1)+1),
INDEX('DS2024'!$G$20:$G$35,MATCH(D9,'DS2024'!$G$20:$G$35,1)):
INDEX('DS2024'!$G$20:$G$35,MATCH(D9,'DS2024'!$G$20:$G$35,1)+1)),
IF($U$3=Database!$A$14,
_xlfn.FORECAST.LINEAR(
D9,
INDEX('DS2024'!$K$20:$K$35,MATCH(D9,'DS2024'!$J$20:$J$35,1)):
INDEX('DS2024'!$K$20:$K$35,MATCH(D9,'DS2024'!$J$20:$J$35,1)+1),
INDEX('DS2024'!$J$20:$J$35,MATCH(D9,'DS2024'!$J$20:$J$35,1)):
INDEX('DS2024'!$J$20:$J$35,MATCH(D9,'DS2024'!$J$20:$J$35,1)+1)),
IF($U$3=Database!$A$15,
_xlfn.FORECAST.LINEAR(
D9,
INDEX('DS2024'!$N$20:$N$35,MATCH(D9,'DS2024'!$M$20:$M$35,1)):
INDEX('DS2024'!$N$20:$N$35,MATCH(D9,'DS2024'!$M$20:$M$35,1)+1),
INDEX('DS2024'!$M$20:$M$35,MATCH(D9,'DS2024'!$M$20:$M$35,1)):
INDEX('DS2024'!$M$20:$M$35,MATCH(D9,'DS2024'!$M$20:$M$35,1)+1)),
IF($U$3=Database!$A$16,
_xlfn.FORECAST.LINEAR(
D9,
INDEX('DS2024'!$Q$20:$Q$35,MATCH(D9,'DS2024'!$P$20:$P$35,1)):
INDEX('DS2024'!$Q$20:$Q$35,MATCH(D9,'DS2024'!$P$20:$P$35,1)+1),
INDEX('DS2024'!$P$20:$P$35,MATCH(D9,'DS2024'!$P$20:$P$35,1)):
INDEX('DS2024'!$P$20:$P$35,MATCH(D9,'DS2024'!$P$20:$P$35,1)+1)),
IF($U$3=Database!$A$17,
_xlfn.FORECAST.LINEAR(
D9,
INDEX('DS2024'!$T$20:$T$35,MATCH(D9,'DS2024'!$S$20:$S$35,1)):
INDEX('DS2024'!$T$20:$T$35,MATCH(D9,'DS2024'!$S$20:$S$35,1)+1),
INDEX('DS2024'!$S$20:$S$35,MATCH(D9,'DS2024'!$S$20:$S$35,1)):
INDEX('DS2024'!$S$20:$S$35,MATCH(D9,'DS2024'!$S$20:$S$35,1)+1)),
IF($U$3=Database!$A$18,
_xlfn.FORECAST.LINEAR(
D9,
INDEX('DS2024'!$W$20:$W$35,MATCH(D9,'DS2024'!$V$20:$V$35,1)):
INDEX('DS2024'!$W$20:$W$35,MATCH(D9,'DS2024'!$V$20:$V$35,1)+1),
INDEX('DS2024'!$V$20:$V$35,MATCH(D9,'DS2024'!$V$20:$V$35,1)):
INDEX('DS2024'!$V$20:$V$35,MATCH(D9,'DS2024'!$V$20:$V$35,1)+1)),
IF($U$3=Database!$A$19,
_xlfn.FORECAST.LINEAR(
D9,
INDEX('DS2024'!$Z$20:$Z$35,MATCH(D9,'DS2024'!$Y$20:$Y$35,1)):
INDEX('DS2024'!$Z$20:$Z$35,MATCH(D9,'DS2024'!$Y$20:$Y$35,1)+1),
INDEX('DS2024'!$Y$20:$Y$35,MATCH(D9,'DS2024'!$Y$20:$Y$35,1)):
INDEX('DS2024'!$Y$20:$Y$35,MATCH(D9,'DS2024'!$Y$20:$Y$35,1)+1)),
IF($U$3=Database!$A$20,
_xlfn.FORECAST.LINEAR(
D9,
INDEX('DS2024'!$AC$20:$AC$35,MATCH(D9,'DS2024'!$AB$20:$AB$35,1)):
INDEX('DS2024'!$AC$20:$AC$35,MATCH(D9,'DS2024'!$AB$20:$AB$35,1)+1),
INDEX('DS2024'!$AB$20:$AB$35,MATCH(D9,'DS2024'!$AB$20:$AB$35,1)):
INDEX('DS2024'!$AB$20:$AB$35,MATCH(D9,'DS2024'!$AB$20:$AB$35,1)+1)),
IF($U$3=Database!$A$2,
_xlfn.FORECAST.LINEAR(
D9,
INDEX('DS2024'!$B$5:$B$15,MATCH(D9,'DS2024'!$A$5:$A$15,1)):
INDEX('DS2024'!$B$5:$B$15,MATCH(D9,'DS2024'!$A$5:$A$15,1)+1),
INDEX('DS2024'!$A$5:$A$15,MATCH(D9,'DS2024'!$A$5:$A$15,1)):
INDEX('DS2024'!$A$5:$A$15,MATCH(D9,'DS2024'!$A$5:$A$15,1)+1)),
IF($U$3=Database!$A$3,
_xlfn.FORECAST.LINEAR(
D9,
INDEX('DS2024'!$E$5:$E$15,MATCH(D9,'DS2024'!$D$5:$D$15,1)):
INDEX('DS2024'!$E$5:$E$15,MATCH(D9,'DS2024'!$D$5:$D$15,1)+1),
INDEX('DS2024'!$D$5:$D$15,MATCH(D9,'DS2024'!$D$5:$D$15,1)):
INDEX('DS2024'!$D$5:$D$15,MATCH(D9,'DS2024'!$D$5:$D$15,1)+1)),
IF($U$3=Database!$A$4,
_xlfn.FORECAST.LINEAR(
D9,
INDEX('DS2024'!$H$5:$H$15,MATCH(D9,'DS2024'!$G$5:$G$15,1)):
INDEX('DS2024'!$H$5:$H$15,MATCH(D9,'DS2024'!$G$5:$G$15,1)+1),
INDEX('DS2024'!$G$5:$G$15,MATCH(D9,'DS2024'!$G$5:$G$15,1)):
INDEX('DS2024'!$G$5:$G$15,MATCH(D9,'DS2024'!$G$5:$G$15,1)+1)),
IF($U$3=Database!$A$5,
_xlfn.FORECAST.LINEAR(
D9,
INDEX('DS2024'!$K$5:$K$15,MATCH(D9,'DS2024'!$J$5:$J$15,1)):
INDEX('DS2024'!$K$5:$K$15,MATCH(D9,'DS2024'!$J$5:$J$15,1)+1),
INDEX('DS2024'!$J$5:$J$15,MATCH(D9,'DS2024'!$J$5:$J$15,1)):
INDEX('DS2024'!$J$5:$J$15,MATCH(D9,'DS2024'!$J$5:$J$15,1)+1)),
IF($U$3=Database!$A$6,
_xlfn.FORECAST.LINEAR(
D9,
INDEX('DS2024'!$N$5:$N$15,MATCH(D9,'DS2024'!$M$5:$M$15,1)):
INDEX('DS2024'!$N$5:$N$15,MATCH(D9,'DS2024'!$M$5:$M$15,1)+1),
INDEX('DS2024'!$M$5:$M$15,MATCH(D9,'DS2024'!$M$5:$M$15,1)):
INDEX('DS2024'!$M$5:$M$15,MATCH(D9,'DS2024'!$M$5:$M$15,1)+1)),
IF($U$3=Database!$A$7,
_xlfn.FORECAST.LINEAR(
D9,
INDEX('DS2024'!$Q$5:$Q$15,MATCH(D9,'DS2024'!$P$5:$P$15,1)):
INDEX('DS2024'!$Q$5:$Q$15,MATCH(D9,'DS2024'!$P$5:$P$15,1)+1),
INDEX('DS2024'!$P$5:$P$15,MATCH(D9,'DS2024'!$P$5:$P$15,1)):
INDEX('DS2024'!$P$5:$P$15,MATCH(D9,'DS2024'!$P$5:$P$15,1)+1)),
IF($U$3=Database!$A$8,
_xlfn.FORECAST.LINEAR(
D9,
INDEX('DS2024'!$T$5:$T$15,MATCH(D9,'DS2024'!$S$5:$S$15,1)):
INDEX('DS2024'!$T$5:$T$15,MATCH(D9,'DS2024'!$S$5:$S$15,1)+1),
INDEX('DS2024'!$S$5:$S$15,MATCH(D9,'DS2024'!$S$5:$S$15,1)):
INDEX('DS2024'!$S$5:$S$15,MATCH(D9,'DS2024'!$S$5:$S$15,1)+1)),
IF($U$3=Database!$A$9,
_xlfn.FORECAST.LINEAR(
D9,
INDEX('DS2024'!$W$5:$W$15,MATCH(D9,'DS2024'!$V$5:$V$15,1)):
INDEX('DS2024'!$W$5:$W$15,MATCH(D9,'DS2024'!$V$5:$V$15,1)+1),
INDEX('DS2024'!$V$5:$V$15,MATCH(D9,'DS2024'!$V$5:$V$15,1)):
INDEX('DS2024'!$V$5:$V$15,MATCH(D9,'DS2024'!$V$5:$V$15,1)+1)),
IF($U$3=Database!$A$10,
_xlfn.FORECAST.LINEAR(
D9,
INDEX('DS2024'!$Z$5:$Z$15,MATCH(D9,'DS2024'!$Y$5:$Y$15,1)):
INDEX('DS2024'!$Z$5:$Z$15,MATCH(D9,'DS2024'!$Y$5:$Y$15,1)+1),
INDEX('DS2024'!$Y$5:$Y$15,MATCH(D9,'DS2024'!$Y$5:$Y$15,1)):
INDEX('DS2024'!$Y$5:$Y$15,MATCH(D9,'DS2024'!$Y$5:$Y$15,1)+1))
)))))))))))))))))))</f>
        <v>0.11169958831288221</v>
      </c>
      <c r="V9" s="50">
        <f>IF($V$3=Database!$A$11,
_xlfn.FORECAST.LINEAR(
F9,
INDEX('DS2024'!$B$20:$B$35,MATCH(F9,'DS2024'!$A$20:$A$35,1)):
INDEX('DS2024'!$B$20:$B$35,MATCH(F9,'DS2024'!$A$20:$A$35,1)+1),
INDEX('DS2024'!$A$20:$A$35,MATCH(F9,'DS2024'!$A$20:$A$35,1)):
INDEX('DS2024'!$A$20:$A$35,MATCH(F9,'DS2024'!$A$20:$A$35,1)+1)),
IF($V$3=Database!$A$12,
_xlfn.FORECAST.LINEAR(
F9,
INDEX('DS2024'!$E$20:$E$35,MATCH(F9,'DS2024'!$D$20:$D$35,1)):
INDEX('DS2024'!$E$20:$E$35,MATCH(F9,'DS2024'!$D$20:$D$35,1)+1),
INDEX('DS2024'!$D$20:$D$35,MATCH(F9,'DS2024'!$D$20:$D$35,1)):
INDEX('DS2024'!$D$20:$D$35,MATCH(F9,'DS2024'!$D$20:$D$35,1)+1)),
IF($V$3=Database!$A$13,
_xlfn.FORECAST.LINEAR(
F9,
INDEX('DS2024'!$H$20:$H$35,MATCH(F9,'DS2024'!$G$20:$G$35,1)):
INDEX('DS2024'!$H$20:$H$35,MATCH(F9,'DS2024'!$G$20:$G$35,1)+1),
INDEX('DS2024'!$G$20:$G$35,MATCH(F9,'DS2024'!$G$20:$G$35,1)):
INDEX('DS2024'!$G$20:$G$35,MATCH(F9,'DS2024'!$G$20:$G$35,1)+1)),
IF($V$3=Database!$A$14,
_xlfn.FORECAST.LINEAR(
F9,
INDEX('DS2024'!$K$20:$K$35,MATCH(F9,'DS2024'!$J$20:$J$35,1)):
INDEX('DS2024'!$K$20:$K$35,MATCH(F9,'DS2024'!$J$20:$J$35,1)+1),
INDEX('DS2024'!$J$20:$J$35,MATCH(F9,'DS2024'!$J$20:$J$35,1)):
INDEX('DS2024'!$J$20:$J$35,MATCH(F9,'DS2024'!$J$20:$J$35,1)+1)),
IF($V$3=Database!$A$15,
_xlfn.FORECAST.LINEAR(
F9,
INDEX('DS2024'!$N$20:$N$35,MATCH(F9,'DS2024'!$M$20:$M$35,1)):
INDEX('DS2024'!$N$20:$N$35,MATCH(F9,'DS2024'!$M$20:$M$35,1)+1),
INDEX('DS2024'!$M$20:$M$35,MATCH(F9,'DS2024'!$M$20:$M$35,1)):
INDEX('DS2024'!$M$20:$M$35,MATCH(F9,'DS2024'!$M$20:$M$35,1)+1)),
IF($V$3=Database!$A$16,
_xlfn.FORECAST.LINEAR(
F9,
INDEX('DS2024'!$Q$20:$Q$35,MATCH(F9,'DS2024'!$P$20:$P$35,1)):
INDEX('DS2024'!$Q$20:$Q$35,MATCH(F9,'DS2024'!$P$20:$P$35,1)+1),
INDEX('DS2024'!$P$20:$P$35,MATCH(F9,'DS2024'!$P$20:$P$35,1)):
INDEX('DS2024'!$P$20:$P$35,MATCH(F9,'DS2024'!$P$20:$P$35,1)+1)),
IF($V$3=Database!$A$17,
_xlfn.FORECAST.LINEAR(
F9,
INDEX('DS2024'!$T$20:$T$35,MATCH(F9,'DS2024'!$S$20:$S$35,1)):
INDEX('DS2024'!$T$20:$T$35,MATCH(F9,'DS2024'!$S$20:$S$35,1)+1),
INDEX('DS2024'!$S$20:$S$35,MATCH(F9,'DS2024'!$S$20:$S$35,1)):
INDEX('DS2024'!$S$20:$S$35,MATCH(F9,'DS2024'!$S$20:$S$35,1)+1)),
IF($V$3=Database!$A$18,
_xlfn.FORECAST.LINEAR(
F9,
INDEX('DS2024'!$W$20:$W$35,MATCH(F9,'DS2024'!$V$20:$V$35,1)):
INDEX('DS2024'!$W$20:$W$35,MATCH(F9,'DS2024'!$V$20:$V$35,1)+1),
INDEX('DS2024'!$V$20:$V$35,MATCH(F9,'DS2024'!$V$20:$V$35,1)):
INDEX('DS2024'!$V$20:$V$35,MATCH(F9,'DS2024'!$V$20:$V$35,1)+1)),
IF($V$3=Database!$A$19,
_xlfn.FORECAST.LINEAR(
F9,
INDEX('DS2024'!$Z$20:$Z$35,MATCH(F9,'DS2024'!$Y$20:$Y$35,1)):
INDEX('DS2024'!$Z$20:$Z$35,MATCH(F9,'DS2024'!$Y$20:$Y$35,1)+1),
INDEX('DS2024'!$Y$20:$Y$35,MATCH(F9,'DS2024'!$Y$20:$Y$35,1)):
INDEX('DS2024'!$Y$20:$Y$35,MATCH(F9,'DS2024'!$Y$20:$Y$35,1)+1)),
IF($V$3=Database!$A$20,
_xlfn.FORECAST.LINEAR(
F9,
INDEX('DS2024'!$AC$20:$AC$35,MATCH(F9,'DS2024'!$AB$20:$AB$35,1)):
INDEX('DS2024'!$AC$20:$AC$35,MATCH(F9,'DS2024'!$AB$20:$AB$35,1)+1),
INDEX('DS2024'!$AB$20:$AB$35,MATCH(F9,'DS2024'!$AB$20:$AB$35,1)):
INDEX('DS2024'!$AB$20:$AB$35,MATCH(F9,'DS2024'!$AB$20:$AB$35,1)+1)),
IF($V$3=Database!$A$2,
_xlfn.FORECAST.LINEAR(
F9,
INDEX('DS2024'!$B$5:$B$15,MATCH(F9,'DS2024'!$A$5:$A$15,1)):
INDEX('DS2024'!$B$5:$B$15,MATCH(F9,'DS2024'!$A$5:$A$15,1)+1),
INDEX('DS2024'!$A$5:$A$15,MATCH(F9,'DS2024'!$A$5:$A$15,1)):
INDEX('DS2024'!$A$5:$A$15,MATCH(F9,'DS2024'!$A$5:$A$15,1)+1)),
IF($V$3=Database!$A$3,
_xlfn.FORECAST.LINEAR(
F9,
INDEX('DS2024'!$E$5:$E$15,MATCH(F9,'DS2024'!$D$5:$D$15,1)):
INDEX('DS2024'!$E$5:$E$15,MATCH(F9,'DS2024'!$D$5:$D$15,1)+1),
INDEX('DS2024'!$D$5:$D$15,MATCH(F9,'DS2024'!$D$5:$D$15,1)):
INDEX('DS2024'!$D$5:$D$15,MATCH(F9,'DS2024'!$D$5:$D$15,1)+1)),
IF($V$3=Database!$A$4,
_xlfn.FORECAST.LINEAR(
F9,
INDEX('DS2024'!$H$5:$H$15,MATCH(F9,'DS2024'!$G$5:$G$15,1)):
INDEX('DS2024'!$H$5:$H$15,MATCH(F9,'DS2024'!$G$5:$G$15,1)+1),
INDEX('DS2024'!$G$5:$G$15,MATCH(F9,'DS2024'!$G$5:$G$15,1)):
INDEX('DS2024'!$G$5:$G$15,MATCH(F9,'DS2024'!$G$5:$G$15,1)+1)),
IF($V$3=Database!$A$5,
_xlfn.FORECAST.LINEAR(
F9,
INDEX('DS2024'!$K$5:$K$15,MATCH(F9,'DS2024'!$J$5:$J$15,1)):
INDEX('DS2024'!$K$5:$K$15,MATCH(F9,'DS2024'!$J$5:$J$15,1)+1),
INDEX('DS2024'!$J$5:$J$15,MATCH(F9,'DS2024'!$J$5:$J$15,1)):
INDEX('DS2024'!$J$5:$J$15,MATCH(F9,'DS2024'!$J$5:$J$15,1)+1)),
IF($V$3=Database!$A$6,
_xlfn.FORECAST.LINEAR(
F9,
INDEX('DS2024'!$N$5:$N$15,MATCH(F9,'DS2024'!$M$5:$M$15,1)):
INDEX('DS2024'!$N$5:$N$15,MATCH(F9,'DS2024'!$M$5:$M$15,1)+1),
INDEX('DS2024'!$M$5:$M$15,MATCH(F9,'DS2024'!$M$5:$M$15,1)):
INDEX('DS2024'!$M$5:$M$15,MATCH(F9,'DS2024'!$M$5:$M$15,1)+1)),
IF($V$3=Database!$A$7,
_xlfn.FORECAST.LINEAR(
F9,
INDEX('DS2024'!$Q$5:$Q$15,MATCH(F9,'DS2024'!$P$5:$P$15,1)):
INDEX('DS2024'!$Q$5:$Q$15,MATCH(F9,'DS2024'!$P$5:$P$15,1)+1),
INDEX('DS2024'!$P$5:$P$15,MATCH(F9,'DS2024'!$P$5:$P$15,1)):
INDEX('DS2024'!$P$5:$P$15,MATCH(F9,'DS2024'!$P$5:$P$15,1)+1)),
IF($V$3=Database!$A$8,
_xlfn.FORECAST.LINEAR(
F9,
INDEX('DS2024'!$T$5:$T$15,MATCH(F9,'DS2024'!$S$5:$S$15,1)):
INDEX('DS2024'!$T$5:$T$15,MATCH(F9,'DS2024'!$S$5:$S$15,1)+1),
INDEX('DS2024'!$S$5:$S$15,MATCH(F9,'DS2024'!$S$5:$S$15,1)):
INDEX('DS2024'!$S$5:$S$15,MATCH(F9,'DS2024'!$S$5:$S$15,1)+1)),
IF($V$3=Database!$A$9,
_xlfn.FORECAST.LINEAR(
F9,
INDEX('DS2024'!$W$5:$W$15,MATCH(F9,'DS2024'!$V$5:$V$15,1)):
INDEX('DS2024'!$W$5:$W$15,MATCH(F9,'DS2024'!$V$5:$V$15,1)+1),
INDEX('DS2024'!$V$5:$V$15,MATCH(F9,'DS2024'!$V$5:$V$15,1)):
INDEX('DS2024'!$V$5:$V$15,MATCH(F9,'DS2024'!$V$5:$V$15,1)+1)),
IF($V$3=Database!$A$10,
_xlfn.FORECAST.LINEAR(
F9,
INDEX('DS2024'!$Z$5:$Z$15,MATCH(F9,'DS2024'!$Y$5:$Y$15,1)):
INDEX('DS2024'!$Z$5:$Z$15,MATCH(F9,'DS2024'!$Y$5:$Y$15,1)+1),
INDEX('DS2024'!$Y$5:$Y$15,MATCH(F9,'DS2024'!$Y$5:$Y$15,1)):
INDEX('DS2024'!$Y$5:$Y$15,MATCH(F9,'DS2024'!$Y$5:$Y$15,1)+1))
)))))))))))))))))))</f>
        <v>0.11434695346233807</v>
      </c>
      <c r="W9" s="50">
        <f>IF($W$3=Database!$A$11,
_xlfn.FORECAST.LINEAR(
H9,
INDEX('DS2024'!$B$20:$B$35,MATCH(H9,'DS2024'!$A$20:$A$35,1)):
INDEX('DS2024'!$B$20:$B$35,MATCH(H9,'DS2024'!$A$20:$A$35,1)+1),
INDEX('DS2024'!$A$20:$A$35,MATCH(H9,'DS2024'!$A$20:$A$35,1)):
INDEX('DS2024'!$A$20:$A$35,MATCH(H9,'DS2024'!$A$20:$A$35,1)+1)),
IF($W$3=Database!$A$12,
_xlfn.FORECAST.LINEAR(
H9,
INDEX('DS2024'!$E$20:$E$35,MATCH(H9,'DS2024'!$D$20:$D$35,1)):
INDEX('DS2024'!$E$20:$E$35,MATCH(H9,'DS2024'!$D$20:$D$35,1)+1),
INDEX('DS2024'!$D$20:$D$35,MATCH(H9,'DS2024'!$D$20:$D$35,1)):
INDEX('DS2024'!$D$20:$D$35,MATCH(H9,'DS2024'!$D$20:$D$35,1)+1)),
IF($W$3=Database!$A$13,
_xlfn.FORECAST.LINEAR(
H9,
INDEX('DS2024'!$H$20:$H$35,MATCH(H9,'DS2024'!$G$20:$G$35,1)):
INDEX('DS2024'!$H$20:$H$35,MATCH(H9,'DS2024'!$G$20:$G$35,1)+1),
INDEX('DS2024'!$G$20:$G$35,MATCH(H9,'DS2024'!$G$20:$G$35,1)):
INDEX('DS2024'!$G$20:$G$35,MATCH(H9,'DS2024'!$G$20:$G$35,1)+1)),
IF($W$3=Database!$A$14,
_xlfn.FORECAST.LINEAR(
H9,
INDEX('DS2024'!$K$20:$K$35,MATCH(H9,'DS2024'!$J$20:$J$35,1)):
INDEX('DS2024'!$K$20:$K$35,MATCH(H9,'DS2024'!$J$20:$J$35,1)+1),
INDEX('DS2024'!$J$20:$J$35,MATCH(H9,'DS2024'!$J$20:$J$35,1)):
INDEX('DS2024'!$J$20:$J$35,MATCH(H9,'DS2024'!$J$20:$J$35,1)+1)),
IF($W$3=Database!$A$15,
_xlfn.FORECAST.LINEAR(
H9,
INDEX('DS2024'!$N$20:$N$35,MATCH(H9,'DS2024'!$M$20:$M$35,1)):
INDEX('DS2024'!$N$20:$N$35,MATCH(H9,'DS2024'!$M$20:$M$35,1)+1),
INDEX('DS2024'!$M$20:$M$35,MATCH(H9,'DS2024'!$M$20:$M$35,1)):
INDEX('DS2024'!$M$20:$M$35,MATCH(H9,'DS2024'!$M$20:$M$35,1)+1)),
IF($W$3=Database!$A$16,
_xlfn.FORECAST.LINEAR(
H9,
INDEX('DS2024'!$Q$20:$Q$35,MATCH(H9,'DS2024'!$P$20:$P$35,1)):
INDEX('DS2024'!$Q$20:$Q$35,MATCH(H9,'DS2024'!$P$20:$P$35,1)+1),
INDEX('DS2024'!$P$20:$P$35,MATCH(H9,'DS2024'!$P$20:$P$35,1)):
INDEX('DS2024'!$P$20:$P$35,MATCH(H9,'DS2024'!$P$20:$P$35,1)+1)),
IF($W$3=Database!$A$17,
_xlfn.FORECAST.LINEAR(
H9,
INDEX('DS2024'!$T$20:$T$35,MATCH(H9,'DS2024'!$S$20:$S$35,1)):
INDEX('DS2024'!$T$20:$T$35,MATCH(H9,'DS2024'!$S$20:$S$35,1)+1),
INDEX('DS2024'!$S$20:$S$35,MATCH(H9,'DS2024'!$S$20:$S$35,1)):
INDEX('DS2024'!$S$20:$S$35,MATCH(H9,'DS2024'!$S$20:$S$35,1)+1)),
IF($W$3=Database!$A$18,
_xlfn.FORECAST.LINEAR(
H9,
INDEX('DS2024'!$W$20:$W$35,MATCH(H9,'DS2024'!$V$20:$V$35,1)):
INDEX('DS2024'!$W$20:$W$35,MATCH(H9,'DS2024'!$V$20:$V$35,1)+1),
INDEX('DS2024'!$V$20:$V$35,MATCH(H9,'DS2024'!$V$20:$V$35,1)):
INDEX('DS2024'!$V$20:$V$35,MATCH(H9,'DS2024'!$V$20:$V$35,1)+1)),
IF($W$3=Database!$A$19,
_xlfn.FORECAST.LINEAR(
H9,
INDEX('DS2024'!$Z$20:$Z$35,MATCH(H9,'DS2024'!$Y$20:$Y$35,1)):
INDEX('DS2024'!$Z$20:$Z$35,MATCH(H9,'DS2024'!$Y$20:$Y$35,1)+1),
INDEX('DS2024'!$Y$20:$Y$35,MATCH(H9,'DS2024'!$Y$20:$Y$35,1)):
INDEX('DS2024'!$Y$20:$Y$35,MATCH(H9,'DS2024'!$Y$20:$Y$35,1)+1)),
IF($W$3=Database!$A$20,
_xlfn.FORECAST.LINEAR(
H9,
INDEX('DS2024'!$AC$20:$AC$35,MATCH(H9,'DS2024'!$AB$20:$AB$35,1)):
INDEX('DS2024'!$AC$20:$AC$35,MATCH(H9,'DS2024'!$AB$20:$AB$35,1)+1),
INDEX('DS2024'!$AB$20:$AB$35,MATCH(H9,'DS2024'!$AB$20:$AB$35,1)):
INDEX('DS2024'!$AB$20:$AB$35,MATCH(H9,'DS2024'!$AB$20:$AB$35,1)+1)),
IF($W$3=Database!$A$2,
_xlfn.FORECAST.LINEAR(
H9,
INDEX('DS2024'!$B$5:$B$15,MATCH(H9,'DS2024'!$A$5:$A$15,1)):
INDEX('DS2024'!$B$5:$B$15,MATCH(H9,'DS2024'!$A$5:$A$15,1)+1),
INDEX('DS2024'!$A$5:$A$15,MATCH(H9,'DS2024'!$A$5:$A$15,1)):
INDEX('DS2024'!$A$5:$A$15,MATCH(H9,'DS2024'!$A$5:$A$15,1)+1)),
IF($W$3=Database!$A$3,
_xlfn.FORECAST.LINEAR(
H9,
INDEX('DS2024'!$E$5:$E$15,MATCH(H9,'DS2024'!$D$5:$D$15,1)):
INDEX('DS2024'!$E$5:$E$15,MATCH(H9,'DS2024'!$D$5:$D$15,1)+1),
INDEX('DS2024'!$D$5:$D$15,MATCH(H9,'DS2024'!$D$5:$D$15,1)):
INDEX('DS2024'!$D$5:$D$15,MATCH(H9,'DS2024'!$D$5:$D$15,1)+1)),
IF($W$3=Database!$A$4,
_xlfn.FORECAST.LINEAR(
H9,
INDEX('DS2024'!$H$5:$H$15,MATCH(H9,'DS2024'!$G$5:$G$15,1)):
INDEX('DS2024'!$H$5:$H$15,MATCH(H9,'DS2024'!$G$5:$G$15,1)+1),
INDEX('DS2024'!$G$5:$G$15,MATCH(H9,'DS2024'!$G$5:$G$15,1)):
INDEX('DS2024'!$G$5:$G$15,MATCH(H9,'DS2024'!$G$5:$G$15,1)+1)),
IF($W$3=Database!$A$5,
_xlfn.FORECAST.LINEAR(
H9,
INDEX('DS2024'!$K$5:$K$15,MATCH(H9,'DS2024'!$J$5:$J$15,1)):
INDEX('DS2024'!$K$5:$K$15,MATCH(H9,'DS2024'!$J$5:$J$15,1)+1),
INDEX('DS2024'!$J$5:$J$15,MATCH(H9,'DS2024'!$J$5:$J$15,1)):
INDEX('DS2024'!$J$5:$J$15,MATCH(H9,'DS2024'!$J$5:$J$15,1)+1)),
IF($W$3=Database!$A$6,
_xlfn.FORECAST.LINEAR(
H9,
INDEX('DS2024'!$N$5:$N$15,MATCH(H9,'DS2024'!$M$5:$M$15,1)):
INDEX('DS2024'!$N$5:$N$15,MATCH(H9,'DS2024'!$M$5:$M$15,1)+1),
INDEX('DS2024'!$M$5:$M$15,MATCH(H9,'DS2024'!$M$5:$M$15,1)):
INDEX('DS2024'!$M$5:$M$15,MATCH(H9,'DS2024'!$M$5:$M$15,1)+1)),
IF($W$3=Database!$A$7,
_xlfn.FORECAST.LINEAR(
H9,
INDEX('DS2024'!$Q$5:$Q$15,MATCH(H9,'DS2024'!$P$5:$P$15,1)):
INDEX('DS2024'!$Q$5:$Q$15,MATCH(H9,'DS2024'!$P$5:$P$15,1)+1),
INDEX('DS2024'!$P$5:$P$15,MATCH(H9,'DS2024'!$P$5:$P$15,1)):
INDEX('DS2024'!$P$5:$P$15,MATCH(H9,'DS2024'!$P$5:$P$15,1)+1)),
IF($W$3=Database!$A$8,
_xlfn.FORECAST.LINEAR(
H9,
INDEX('DS2024'!$T$5:$T$15,MATCH(H9,'DS2024'!$S$5:$S$15,1)):
INDEX('DS2024'!$T$5:$T$15,MATCH(H9,'DS2024'!$S$5:$S$15,1)+1),
INDEX('DS2024'!$S$5:$S$15,MATCH(H9,'DS2024'!$S$5:$S$15,1)):
INDEX('DS2024'!$S$5:$S$15,MATCH(H9,'DS2024'!$S$5:$S$15,1)+1)),
IF($W$3=Database!$A$9,
_xlfn.FORECAST.LINEAR(
H9,
INDEX('DS2024'!$W$5:$W$15,MATCH(H9,'DS2024'!$V$5:$V$15,1)):
INDEX('DS2024'!$W$5:$W$15,MATCH(H9,'DS2024'!$V$5:$V$15,1)+1),
INDEX('DS2024'!$V$5:$V$15,MATCH(H9,'DS2024'!$V$5:$V$15,1)):
INDEX('DS2024'!$V$5:$V$15,MATCH(H9,'DS2024'!$V$5:$V$15,1)+1)),
IF($W$3=Database!$A$10,
_xlfn.FORECAST.LINEAR(
H9,
INDEX('DS2024'!$Z$5:$Z$15,MATCH(H9,'DS2024'!$Y$5:$Y$15,1)):
INDEX('DS2024'!$Z$5:$Z$15,MATCH(H9,'DS2024'!$Y$5:$Y$15,1)+1),
INDEX('DS2024'!$Y$5:$Y$15,MATCH(H9,'DS2024'!$Y$5:$Y$15,1)):
INDEX('DS2024'!$Y$5:$Y$15,MATCH(H9,'DS2024'!$Y$5:$Y$15,1)+1))
)))))))))))))))))))</f>
        <v>0.11117358807306447</v>
      </c>
      <c r="X9" s="50">
        <f>IF($X$3=Database!$A$11,
_xlfn.FORECAST.LINEAR(
J9,
INDEX('DS2024'!$B$20:$B$35,MATCH(J9,'DS2024'!$A$20:$A$35,1)):
INDEX('DS2024'!$B$20:$B$35,MATCH(J9,'DS2024'!$A$20:$A$35,1)+1),
INDEX('DS2024'!$A$20:$A$35,MATCH(J9,'DS2024'!$A$20:$A$35,1)):
INDEX('DS2024'!$A$20:$A$35,MATCH(J9,'DS2024'!$A$20:$A$35,1)+1)),
IF($X$3=Database!$A$12,
_xlfn.FORECAST.LINEAR(
J9,
INDEX('DS2024'!$E$20:$E$35,MATCH(J9,'DS2024'!$D$20:$D$35,1)):
INDEX('DS2024'!$E$20:$E$35,MATCH(J9,'DS2024'!$D$20:$D$35,1)+1),
INDEX('DS2024'!$D$20:$D$35,MATCH(J9,'DS2024'!$D$20:$D$35,1)):
INDEX('DS2024'!$D$20:$D$35,MATCH(J9,'DS2024'!$D$20:$D$35,1)+1)),
IF($X$3=Database!$A$13,
_xlfn.FORECAST.LINEAR(
J9,
INDEX('DS2024'!$H$20:$H$35,MATCH(J9,'DS2024'!$G$20:$G$35,1)):
INDEX('DS2024'!$H$20:$H$35,MATCH(J9,'DS2024'!$G$20:$G$35,1)+1),
INDEX('DS2024'!$G$20:$G$35,MATCH(J9,'DS2024'!$G$20:$G$35,1)):
INDEX('DS2024'!$G$20:$G$35,MATCH(J9,'DS2024'!$G$20:$G$35,1)+1)),
IF($X$3=Database!$A$14,
_xlfn.FORECAST.LINEAR(
J9,
INDEX('DS2024'!$K$20:$K$35,MATCH(J9,'DS2024'!$J$20:$J$35,1)):
INDEX('DS2024'!$K$20:$K$35,MATCH(J9,'DS2024'!$J$20:$J$35,1)+1),
INDEX('DS2024'!$J$20:$J$35,MATCH(J9,'DS2024'!$J$20:$J$35,1)):
INDEX('DS2024'!$J$20:$J$35,MATCH(J9,'DS2024'!$J$20:$J$35,1)+1)),
IF($X$3=Database!$A$15,
_xlfn.FORECAST.LINEAR(
J9,
INDEX('DS2024'!$N$20:$N$35,MATCH(J9,'DS2024'!$M$20:$M$35,1)):
INDEX('DS2024'!$N$20:$N$35,MATCH(J9,'DS2024'!$M$20:$M$35,1)+1),
INDEX('DS2024'!$M$20:$M$35,MATCH(J9,'DS2024'!$M$20:$M$35,1)):
INDEX('DS2024'!$M$20:$M$35,MATCH(J9,'DS2024'!$M$20:$M$35,1)+1)),
IF($X$3=Database!$A$16,
_xlfn.FORECAST.LINEAR(
J9,
INDEX('DS2024'!$Q$20:$Q$35,MATCH(J9,'DS2024'!$P$20:$P$35,1)):
INDEX('DS2024'!$Q$20:$Q$35,MATCH(J9,'DS2024'!$P$20:$P$35,1)+1),
INDEX('DS2024'!$P$20:$P$35,MATCH(J9,'DS2024'!$P$20:$P$35,1)):
INDEX('DS2024'!$P$20:$P$35,MATCH(J9,'DS2024'!$P$20:$P$35,1)+1)),
IF($X$3=Database!$A$17,
_xlfn.FORECAST.LINEAR(
J9,
INDEX('DS2024'!$T$20:$T$35,MATCH(J9,'DS2024'!$S$20:$S$35,1)):
INDEX('DS2024'!$T$20:$T$35,MATCH(J9,'DS2024'!$S$20:$S$35,1)+1),
INDEX('DS2024'!$S$20:$S$35,MATCH(J9,'DS2024'!$S$20:$S$35,1)):
INDEX('DS2024'!$S$20:$S$35,MATCH(J9,'DS2024'!$S$20:$S$35,1)+1)),
IF($X$3=Database!$A$18,
_xlfn.FORECAST.LINEAR(
J9,
INDEX('DS2024'!$W$20:$W$35,MATCH(J9,'DS2024'!$V$20:$V$35,1)):
INDEX('DS2024'!$W$20:$W$35,MATCH(J9,'DS2024'!$V$20:$V$35,1)+1),
INDEX('DS2024'!$V$20:$V$35,MATCH(J9,'DS2024'!$V$20:$V$35,1)):
INDEX('DS2024'!$V$20:$V$35,MATCH(J9,'DS2024'!$V$20:$V$35,1)+1)),
IF($X$3=Database!$A$19,
_xlfn.FORECAST.LINEAR(
J9,
INDEX('DS2024'!$Z$20:$Z$35,MATCH(J9,'DS2024'!$Y$20:$Y$35,1)):
INDEX('DS2024'!$Z$20:$Z$35,MATCH(J9,'DS2024'!$Y$20:$Y$35,1)+1),
INDEX('DS2024'!$Y$20:$Y$35,MATCH(J9,'DS2024'!$Y$20:$Y$35,1)):
INDEX('DS2024'!$Y$20:$Y$35,MATCH(J9,'DS2024'!$Y$20:$Y$35,1)+1)),
IF($X$3=Database!$A$20,
_xlfn.FORECAST.LINEAR(
J9,
INDEX('DS2024'!$AC$20:$AC$35,MATCH(J9,'DS2024'!$AB$20:$AB$35,1)):
INDEX('DS2024'!$AC$20:$AC$35,MATCH(J9,'DS2024'!$AB$20:$AB$35,1)+1),
INDEX('DS2024'!$AB$20:$AB$35,MATCH(J9,'DS2024'!$AB$20:$AB$35,1)):
INDEX('DS2024'!$AB$20:$AB$35,MATCH(J9,'DS2024'!$AB$20:$AB$35,1)+1)),
IF($X$3=Database!$A$2,
_xlfn.FORECAST.LINEAR(
J9,
INDEX('DS2024'!$B$5:$B$15,MATCH(J9,'DS2024'!$A$5:$A$15,1)):
INDEX('DS2024'!$B$5:$B$15,MATCH(J9,'DS2024'!$A$5:$A$15,1)+1),
INDEX('DS2024'!$A$5:$A$15,MATCH(J9,'DS2024'!$A$5:$A$15,1)):
INDEX('DS2024'!$A$5:$A$15,MATCH(J9,'DS2024'!$A$5:$A$15,1)+1)),
IF($X$3=Database!$A$3,
_xlfn.FORECAST.LINEAR(
J9,
INDEX('DS2024'!$E$5:$E$15,MATCH(J9,'DS2024'!$D$5:$D$15,1)):
INDEX('DS2024'!$E$5:$E$15,MATCH(J9,'DS2024'!$D$5:$D$15,1)+1),
INDEX('DS2024'!$D$5:$D$15,MATCH(J9,'DS2024'!$D$5:$D$15,1)):
INDEX('DS2024'!$D$5:$D$15,MATCH(J9,'DS2024'!$D$5:$D$15,1)+1)),
IF($X$3=Database!$A$4,
_xlfn.FORECAST.LINEAR(
J9,
INDEX('DS2024'!$H$5:$H$15,MATCH(J9,'DS2024'!$G$5:$G$15,1)):
INDEX('DS2024'!$H$5:$H$15,MATCH(J9,'DS2024'!$G$5:$G$15,1)+1),
INDEX('DS2024'!$G$5:$G$15,MATCH(J9,'DS2024'!$G$5:$G$15,1)):
INDEX('DS2024'!$G$5:$G$15,MATCH(J9,'DS2024'!$G$5:$G$15,1)+1)),
IF($X$3=Database!$A$5,
_xlfn.FORECAST.LINEAR(
J9,
INDEX('DS2024'!$K$5:$K$15,MATCH(J9,'DS2024'!$J$5:$J$15,1)):
INDEX('DS2024'!$K$5:$K$15,MATCH(J9,'DS2024'!$J$5:$J$15,1)+1),
INDEX('DS2024'!$J$5:$J$15,MATCH(J9,'DS2024'!$J$5:$J$15,1)):
INDEX('DS2024'!$J$5:$J$15,MATCH(J9,'DS2024'!$J$5:$J$15,1)+1)),
IF($X$3=Database!$A$6,
_xlfn.FORECAST.LINEAR(
J9,
INDEX('DS2024'!$N$5:$N$15,MATCH(J9,'DS2024'!$M$5:$M$15,1)):
INDEX('DS2024'!$N$5:$N$15,MATCH(J9,'DS2024'!$M$5:$M$15,1)+1),
INDEX('DS2024'!$M$5:$M$15,MATCH(J9,'DS2024'!$M$5:$M$15,1)):
INDEX('DS2024'!$M$5:$M$15,MATCH(J9,'DS2024'!$M$5:$M$15,1)+1)),
IF($X$3=Database!$A$7,
_xlfn.FORECAST.LINEAR(
J9,
INDEX('DS2024'!$Q$5:$Q$15,MATCH(J9,'DS2024'!$P$5:$P$15,1)):
INDEX('DS2024'!$Q$5:$Q$15,MATCH(J9,'DS2024'!$P$5:$P$15,1)+1),
INDEX('DS2024'!$P$5:$P$15,MATCH(J9,'DS2024'!$P$5:$P$15,1)):
INDEX('DS2024'!$P$5:$P$15,MATCH(J9,'DS2024'!$P$5:$P$15,1)+1)),
IF($X$3=Database!$A$8,
_xlfn.FORECAST.LINEAR(
J9,
INDEX('DS2024'!$T$5:$T$15,MATCH(J9,'DS2024'!$S$5:$S$15,1)):
INDEX('DS2024'!$T$5:$T$15,MATCH(J9,'DS2024'!$S$5:$S$15,1)+1),
INDEX('DS2024'!$S$5:$S$15,MATCH(J9,'DS2024'!$S$5:$S$15,1)):
INDEX('DS2024'!$S$5:$S$15,MATCH(J9,'DS2024'!$S$5:$S$15,1)+1)),
IF($T$3=Database!$A$9,
_xlfn.FORECAST.LINEAR(
J9,
INDEX('DS2024'!$W$5:$W$15,MATCH(J9,'DS2024'!$V$5:$V$15,1)):
INDEX('DS2024'!$W$5:$W$15,MATCH(J9,'DS2024'!$V$5:$V$15,1)+1),
INDEX('DS2024'!$V$5:$V$15,MATCH(J9,'DS2024'!$V$5:$V$15,1)):
INDEX('DS2024'!$V$5:$V$15,MATCH(J9,'DS2024'!$V$5:$V$15,1)+1)),
IF($T$3=Database!$A$10,
_xlfn.FORECAST.LINEAR(
J9,
INDEX('DS2024'!$Z$5:$Z$15,MATCH(J9,'DS2024'!$Y$5:$Y$15,1)):
INDEX('DS2024'!$Z$5:$Z$15,MATCH(J9,'DS2024'!$Y$5:$Y$15,1)+1),
INDEX('DS2024'!$Y$5:$Y$15,MATCH(J9,'DS2024'!$Y$5:$Y$15,1)):
INDEX('DS2024'!$Y$5:$Y$15,MATCH(J9,'DS2024'!$Y$5:$Y$15,1)+1))
)))))))))))))))))))</f>
        <v>0.11009248970782207</v>
      </c>
      <c r="Y9" s="50">
        <f>IF($Y$3=Database!$A$11,
_xlfn.FORECAST.LINEAR(
L9,
INDEX('DS2024'!$B$20:$B$35,MATCH(L9,'DS2024'!$A$20:$A$35,1)):
INDEX('DS2024'!$B$20:$B$35,MATCH(L9,'DS2024'!$A$20:$A$35,1)+1),
INDEX('DS2024'!$A$20:$A$35,MATCH(L9,'DS2024'!$A$20:$A$35,1)):
INDEX('DS2024'!$A$20:$A$35,MATCH(L9,'DS2024'!$A$20:$A$35,1)+1)),
IF($Y$3=Database!$A$12,
_xlfn.FORECAST.LINEAR(
L9,
INDEX('DS2024'!$E$20:$E$35,MATCH(L9,'DS2024'!$D$20:$D$35,1)):
INDEX('DS2024'!$E$20:$E$35,MATCH(L9,'DS2024'!$D$20:$D$35,1)+1),
INDEX('DS2024'!$D$20:$D$35,MATCH(L9,'DS2024'!$D$20:$D$35,1)):
INDEX('DS2024'!$D$20:$D$35,MATCH(L9,'DS2024'!$D$20:$D$35,1)+1)),
IF($Y$3=Database!$A$13,
_xlfn.FORECAST.LINEAR(
L9,
INDEX('DS2024'!$H$20:$H$35,MATCH(L9,'DS2024'!$G$20:$G$35,1)):
INDEX('DS2024'!$H$20:$H$35,MATCH(L9,'DS2024'!$G$20:$G$35,1)+1),
INDEX('DS2024'!$G$20:$G$35,MATCH(L9,'DS2024'!$G$20:$G$35,1)):
INDEX('DS2024'!$G$20:$G$35,MATCH(L9,'DS2024'!$G$20:$G$35,1)+1)),
IF($Y$3=Database!$A$14,
_xlfn.FORECAST.LINEAR(
L9,
INDEX('DS2024'!$K$20:$K$35,MATCH(L9,'DS2024'!$J$20:$J$35,1)):
INDEX('DS2024'!$K$20:$K$35,MATCH(L9,'DS2024'!$J$20:$J$35,1)+1),
INDEX('DS2024'!$J$20:$J$35,MATCH(L9,'DS2024'!$J$20:$J$35,1)):
INDEX('DS2024'!$J$20:$J$35,MATCH(L9,'DS2024'!$J$20:$J$35,1)+1)),
IF($Y$3=Database!$A$15,
_xlfn.FORECAST.LINEAR(
L9,
INDEX('DS2024'!$N$20:$N$35,MATCH(L9,'DS2024'!$M$20:$M$35,1)):
INDEX('DS2024'!$N$20:$N$35,MATCH(L9,'DS2024'!$M$20:$M$35,1)+1),
INDEX('DS2024'!$M$20:$M$35,MATCH(L9,'DS2024'!$M$20:$M$35,1)):
INDEX('DS2024'!$M$20:$M$35,MATCH(L9,'DS2024'!$M$20:$M$35,1)+1)),
IF($Y$3=Database!$A$16,
_xlfn.FORECAST.LINEAR(
L9,
INDEX('DS2024'!$Q$20:$Q$35,MATCH(L9,'DS2024'!$P$20:$P$35,1)):
INDEX('DS2024'!$Q$20:$Q$35,MATCH(L9,'DS2024'!$P$20:$P$35,1)+1),
INDEX('DS2024'!$P$20:$P$35,MATCH(L9,'DS2024'!$P$20:$P$35,1)):
INDEX('DS2024'!$P$20:$P$35,MATCH(L9,'DS2024'!$P$20:$P$35,1)+1)),
IF($Y$3=Database!$A$17,
_xlfn.FORECAST.LINEAR(
L9,
INDEX('DS2024'!$T$20:$T$35,MATCH(L9,'DS2024'!$S$20:$S$35,1)):
INDEX('DS2024'!$T$20:$T$35,MATCH(L9,'DS2024'!$S$20:$S$35,1)+1),
INDEX('DS2024'!$S$20:$S$35,MATCH(L9,'DS2024'!$S$20:$S$35,1)):
INDEX('DS2024'!$S$20:$S$35,MATCH(L9,'DS2024'!$S$20:$S$35,1)+1)),
IF($Y$3=Database!$A$18,
_xlfn.FORECAST.LINEAR(
L9,
INDEX('DS2024'!$W$20:$W$35,MATCH(L9,'DS2024'!$V$20:$V$35,1)):
INDEX('DS2024'!$W$20:$W$35,MATCH(L9,'DS2024'!$V$20:$V$35,1)+1),
INDEX('DS2024'!$V$20:$V$35,MATCH(L9,'DS2024'!$V$20:$V$35,1)):
INDEX('DS2024'!$V$20:$V$35,MATCH(L9,'DS2024'!$V$20:$V$35,1)+1)),
IF($Y$3=Database!$A$19,
_xlfn.FORECAST.LINEAR(
L9,
INDEX('DS2024'!$Z$20:$Z$35,MATCH(L9,'DS2024'!$Y$20:$Y$35,1)):
INDEX('DS2024'!$Z$20:$Z$35,MATCH(L9,'DS2024'!$Y$20:$Y$35,1)+1),
INDEX('DS2024'!$Y$20:$Y$35,MATCH(L9,'DS2024'!$Y$20:$Y$35,1)):
INDEX('DS2024'!$Y$20:$Y$35,MATCH(L9,'DS2024'!$Y$20:$Y$35,1)+1)),
IF($Y$3=Database!$A$20,
_xlfn.FORECAST.LINEAR(
L9,
INDEX('DS2024'!$AC$20:$AC$35,MATCH(L9,'DS2024'!$AB$20:$AB$35,1)):
INDEX('DS2024'!$AC$20:$AC$35,MATCH(L9,'DS2024'!$AB$20:$AB$35,1)+1),
INDEX('DS2024'!$AB$20:$AB$35,MATCH(L9,'DS2024'!$AB$20:$AB$35,1)):
INDEX('DS2024'!$AB$20:$AB$35,MATCH(L9,'DS2024'!$AB$20:$AB$35,1)+1)),
IF($Y$3=Database!$A$2,
_xlfn.FORECAST.LINEAR(
L9,
INDEX('DS2024'!$B$5:$B$15,MATCH(L9,'DS2024'!$A$5:$A$15,1)):
INDEX('DS2024'!$B$5:$B$15,MATCH(L9,'DS2024'!$A$5:$A$15,1)+1),
INDEX('DS2024'!$A$5:$A$15,MATCH(L9,'DS2024'!$A$5:$A$15,1)):
INDEX('DS2024'!$A$5:$A$15,MATCH(L9,'DS2024'!$A$5:$A$15,1)+1)),
IF($Y$3=Database!$A$3,
_xlfn.FORECAST.LINEAR(
L9,
INDEX('DS2024'!$E$5:$E$15,MATCH(L9,'DS2024'!$D$5:$D$15,1)):
INDEX('DS2024'!$E$5:$E$15,MATCH(L9,'DS2024'!$D$5:$D$15,1)+1),
INDEX('DS2024'!$D$5:$D$15,MATCH(L9,'DS2024'!$D$5:$D$15,1)):
INDEX('DS2024'!$D$5:$D$15,MATCH(L9,'DS2024'!$D$5:$D$15,1)+1)),
IF($Y$3=Database!$A$4,
_xlfn.FORECAST.LINEAR(
L9,
INDEX('DS2024'!$H$5:$H$15,MATCH(L9,'DS2024'!$G$5:$G$15,1)):
INDEX('DS2024'!$H$5:$H$15,MATCH(L9,'DS2024'!$G$5:$G$15,1)+1),
INDEX('DS2024'!$G$5:$G$15,MATCH(L9,'DS2024'!$G$5:$G$15,1)):
INDEX('DS2024'!$G$5:$G$15,MATCH(L9,'DS2024'!$G$5:$G$15,1)+1)),
IF($Y$3=Database!$A$5,
_xlfn.FORECAST.LINEAR(
L9,
INDEX('DS2024'!$K$5:$K$15,MATCH(L9,'DS2024'!$J$5:$J$15,1)):
INDEX('DS2024'!$K$5:$K$15,MATCH(L9,'DS2024'!$J$5:$J$15,1)+1),
INDEX('DS2024'!$J$5:$J$15,MATCH(L9,'DS2024'!$J$5:$J$15,1)):
INDEX('DS2024'!$J$5:$J$15,MATCH(L9,'DS2024'!$J$5:$J$15,1)+1)),
IF($Y$3=Database!$A$6,
_xlfn.FORECAST.LINEAR(
L9,
INDEX('DS2024'!$N$5:$N$15,MATCH(L9,'DS2024'!$M$5:$M$15,1)):
INDEX('DS2024'!$N$5:$N$15,MATCH(L9,'DS2024'!$M$5:$M$15,1)+1),
INDEX('DS2024'!$M$5:$M$15,MATCH(L9,'DS2024'!$M$5:$M$15,1)):
INDEX('DS2024'!$M$5:$M$15,MATCH(L9,'DS2024'!$M$5:$M$15,1)+1)),
IF($Y$3=Database!$A$7,
_xlfn.FORECAST.LINEAR(
L9,
INDEX('DS2024'!$Q$5:$Q$15,MATCH(L9,'DS2024'!$P$5:$P$15,1)):
INDEX('DS2024'!$Q$5:$Q$15,MATCH(L9,'DS2024'!$P$5:$P$15,1)+1),
INDEX('DS2024'!$P$5:$P$15,MATCH(L9,'DS2024'!$P$5:$P$15,1)):
INDEX('DS2024'!$P$5:$P$15,MATCH(L9,'DS2024'!$P$5:$P$15,1)+1)),
IF($Y$3=Database!$A$8,
_xlfn.FORECAST.LINEAR(
L9,
INDEX('DS2024'!$T$5:$T$15,MATCH(L9,'DS2024'!$S$5:$S$15,1)):
INDEX('DS2024'!$T$5:$T$15,MATCH(L9,'DS2024'!$S$5:$S$15,1)+1),
INDEX('DS2024'!$S$5:$S$15,MATCH(L9,'DS2024'!$S$5:$S$15,1)):
INDEX('DS2024'!$S$5:$S$15,MATCH(L9,'DS2024'!$S$5:$S$15,1)+1)),
IF($T$3=Database!$A$9,
_xlfn.FORECAST.LINEAR(
L9,
INDEX('DS2024'!$W$5:$W$15,MATCH(L9,'DS2024'!$V$5:$V$15,1)):
INDEX('DS2024'!$W$5:$W$15,MATCH(L9,'DS2024'!$V$5:$V$15,1)+1),
INDEX('DS2024'!$V$5:$V$15,MATCH(L9,'DS2024'!$V$5:$V$15,1)):
INDEX('DS2024'!$V$5:$V$15,MATCH(L9,'DS2024'!$V$5:$V$15,1)+1)),
IF($T$3=Database!$A$10,
_xlfn.FORECAST.LINEAR(
L9,
INDEX('DS2024'!$Z$5:$Z$15,MATCH(L9,'DS2024'!$Y$5:$Y$15,1)):
INDEX('DS2024'!$Z$5:$Z$15,MATCH(L9,'DS2024'!$Y$5:$Y$15,1)+1),
INDEX('DS2024'!$Y$5:$Y$15,MATCH(L9,'DS2024'!$Y$5:$Y$15,1)):
INDEX('DS2024'!$Y$5:$Y$15,MATCH(L9,'DS2024'!$Y$5:$Y$15,1)+1))
)))))))))))))))))))</f>
        <v>0.11101914544945841</v>
      </c>
      <c r="Z9" s="50">
        <f>IF($Z$3=Database!$A$11,
_xlfn.FORECAST.LINEAR(
N9,
INDEX('DS2024'!$B$20:$B$35,MATCH(N9,'DS2024'!$A$20:$A$35,1)):
INDEX('DS2024'!$B$20:$B$35,MATCH(N9,'DS2024'!$A$20:$A$35,1)+1),
INDEX('DS2024'!$A$20:$A$35,MATCH(N9,'DS2024'!$A$20:$A$35,1)):
INDEX('DS2024'!$A$20:$A$35,MATCH(N9,'DS2024'!$A$20:$A$35,1)+1)),
IF($Z$3=Database!$A$12,
_xlfn.FORECAST.LINEAR(
N9,
INDEX('DS2024'!$E$20:$E$35,MATCH(N9,'DS2024'!$D$20:$D$35,1)):
INDEX('DS2024'!$E$20:$E$35,MATCH(N9,'DS2024'!$D$20:$D$35,1)+1),
INDEX('DS2024'!$D$20:$D$35,MATCH(N9,'DS2024'!$D$20:$D$35,1)):
INDEX('DS2024'!$D$20:$D$35,MATCH(N9,'DS2024'!$D$20:$D$35,1)+1)),
IF($Z$3=Database!$A$13,
_xlfn.FORECAST.LINEAR(
N9,
INDEX('DS2024'!$H$20:$H$35,MATCH(N9,'DS2024'!$G$20:$G$35,1)):
INDEX('DS2024'!$H$20:$H$35,MATCH(N9,'DS2024'!$G$20:$G$35,1)+1),
INDEX('DS2024'!$G$20:$G$35,MATCH(N9,'DS2024'!$G$20:$G$35,1)):
INDEX('DS2024'!$G$20:$G$35,MATCH(N9,'DS2024'!$G$20:$G$35,1)+1)),
IF($Z$3=Database!$A$14,
_xlfn.FORECAST.LINEAR(
N9,
INDEX('DS2024'!$K$20:$K$35,MATCH(N9,'DS2024'!$J$20:$J$35,1)):
INDEX('DS2024'!$K$20:$K$35,MATCH(N9,'DS2024'!$J$20:$J$35,1)+1),
INDEX('DS2024'!$J$20:$J$35,MATCH(N9,'DS2024'!$J$20:$J$35,1)):
INDEX('DS2024'!$J$20:$J$35,MATCH(N9,'DS2024'!$J$20:$J$35,1)+1)),
IF($Z$3=Database!$A$15,
_xlfn.FORECAST.LINEAR(
N9,
INDEX('DS2024'!$N$20:$N$35,MATCH(N9,'DS2024'!$M$20:$M$35,1)):
INDEX('DS2024'!$N$20:$N$35,MATCH(N9,'DS2024'!$M$20:$M$35,1)+1),
INDEX('DS2024'!$M$20:$M$35,MATCH(N9,'DS2024'!$M$20:$M$35,1)):
INDEX('DS2024'!$M$20:$M$35,MATCH(N9,'DS2024'!$M$20:$M$35,1)+1)),
IF($Z$3=Database!$A$16,
_xlfn.FORECAST.LINEAR(
N9,
INDEX('DS2024'!$Q$20:$Q$35,MATCH(N9,'DS2024'!$P$20:$P$35,1)):
INDEX('DS2024'!$Q$20:$Q$35,MATCH(N9,'DS2024'!$P$20:$P$35,1)+1),
INDEX('DS2024'!$P$20:$P$35,MATCH(N9,'DS2024'!$P$20:$P$35,1)):
INDEX('DS2024'!$P$20:$P$35,MATCH(N9,'DS2024'!$P$20:$P$35,1)+1)),
IF($Z$3=Database!$A$17,
_xlfn.FORECAST.LINEAR(
N9,
INDEX('DS2024'!$T$20:$T$35,MATCH(N9,'DS2024'!$S$20:$S$35,1)):
INDEX('DS2024'!$T$20:$T$35,MATCH(N9,'DS2024'!$S$20:$S$35,1)+1),
INDEX('DS2024'!$S$20:$S$35,MATCH(N9,'DS2024'!$S$20:$S$35,1)):
INDEX('DS2024'!$S$20:$S$35,MATCH(N9,'DS2024'!$S$20:$S$35,1)+1)),
IF($Z$3=Database!$A$18,
_xlfn.FORECAST.LINEAR(
N9,
INDEX('DS2024'!$W$20:$W$35,MATCH(N9,'DS2024'!$V$20:$V$35,1)):
INDEX('DS2024'!$W$20:$W$35,MATCH(N9,'DS2024'!$V$20:$V$35,1)+1),
INDEX('DS2024'!$V$20:$V$35,MATCH(N9,'DS2024'!$V$20:$V$35,1)):
INDEX('DS2024'!$V$20:$V$35,MATCH(N9,'DS2024'!$V$20:$V$35,1)+1)),
IF($Z$3=Database!$A$19,
_xlfn.FORECAST.LINEAR(
N9,
INDEX('DS2024'!$Z$20:$Z$35,MATCH(N9,'DS2024'!$Y$20:$Y$35,1)):
INDEX('DS2024'!$Z$20:$Z$35,MATCH(N9,'DS2024'!$Y$20:$Y$35,1)+1),
INDEX('DS2024'!$Y$20:$Y$35,MATCH(N9,'DS2024'!$Y$20:$Y$35,1)):
INDEX('DS2024'!$Y$20:$Y$35,MATCH(N9,'DS2024'!$Y$20:$Y$35,1)+1)),
IF($Z$3=Database!$A$20,
_xlfn.FORECAST.LINEAR(
N9,
INDEX('DS2024'!$AC$20:$AC$35,MATCH(N9,'DS2024'!$AB$20:$AB$35,1)):
INDEX('DS2024'!$AC$20:$AC$35,MATCH(N9,'DS2024'!$AB$20:$AB$35,1)+1),
INDEX('DS2024'!$AB$20:$AB$35,MATCH(N9,'DS2024'!$AB$20:$AB$35,1)):
INDEX('DS2024'!$AB$20:$AB$35,MATCH(N9,'DS2024'!$AB$20:$AB$35,1)+1)),
IF($Z$3=Database!$A$2,
_xlfn.FORECAST.LINEAR(
N9,
INDEX('DS2024'!$B$5:$B$15,MATCH(N9,'DS2024'!$A$5:$A$15,1)):
INDEX('DS2024'!$B$5:$B$15,MATCH(N9,'DS2024'!$A$5:$A$15,1)+1),
INDEX('DS2024'!$A$5:$A$15,MATCH(N9,'DS2024'!$A$5:$A$15,1)):
INDEX('DS2024'!$A$5:$A$15,MATCH(N9,'DS2024'!$A$5:$A$15,1)+1)),
IF($Z$3=Database!$A$3,
_xlfn.FORECAST.LINEAR(
N9,
INDEX('DS2024'!$E$5:$E$15,MATCH(N9,'DS2024'!$D$5:$D$15,1)):
INDEX('DS2024'!$E$5:$E$15,MATCH(N9,'DS2024'!$D$5:$D$15,1)+1),
INDEX('DS2024'!$D$5:$D$15,MATCH(N9,'DS2024'!$D$5:$D$15,1)):
INDEX('DS2024'!$D$5:$D$15,MATCH(N9,'DS2024'!$D$5:$D$15,1)+1)),
IF($Z$3=Database!$A$4,
_xlfn.FORECAST.LINEAR(
N9,
INDEX('DS2024'!$H$5:$H$15,MATCH(N9,'DS2024'!$G$5:$G$15,1)):
INDEX('DS2024'!$H$5:$H$15,MATCH(N9,'DS2024'!$G$5:$G$15,1)+1),
INDEX('DS2024'!$G$5:$G$15,MATCH(N9,'DS2024'!$G$5:$G$15,1)):
INDEX('DS2024'!$G$5:$G$15,MATCH(N9,'DS2024'!$G$5:$G$15,1)+1)),
IF($Z$3=Database!$A$5,
_xlfn.FORECAST.LINEAR(
N9,
INDEX('DS2024'!$K$5:$K$15,MATCH(N9,'DS2024'!$J$5:$J$15,1)):
INDEX('DS2024'!$K$5:$K$15,MATCH(N9,'DS2024'!$J$5:$J$15,1)+1),
INDEX('DS2024'!$J$5:$J$15,MATCH(N9,'DS2024'!$J$5:$J$15,1)):
INDEX('DS2024'!$J$5:$J$15,MATCH(N9,'DS2024'!$J$5:$J$15,1)+1)),
IF($Z$3=Database!$A$6,
_xlfn.FORECAST.LINEAR(
N9,
INDEX('DS2024'!$N$5:$N$15,MATCH(N9,'DS2024'!$M$5:$M$15,1)):
INDEX('DS2024'!$N$5:$N$15,MATCH(N9,'DS2024'!$M$5:$M$15,1)+1),
INDEX('DS2024'!$M$5:$M$15,MATCH(N9,'DS2024'!$M$5:$M$15,1)):
INDEX('DS2024'!$M$5:$M$15,MATCH(N9,'DS2024'!$M$5:$M$15,1)+1)),
IF($Z$3=Database!$A$7,
_xlfn.FORECAST.LINEAR(
N9,
INDEX('DS2024'!$Q$5:$Q$15,MATCH(N9,'DS2024'!$P$5:$P$15,1)):
INDEX('DS2024'!$Q$5:$Q$15,MATCH(N9,'DS2024'!$P$5:$P$15,1)+1),
INDEX('DS2024'!$P$5:$P$15,MATCH(N9,'DS2024'!$P$5:$P$15,1)):
INDEX('DS2024'!$P$5:$P$15,MATCH(N9,'DS2024'!$P$5:$P$15,1)+1)),
IF($Z$3=Database!$A$8,
_xlfn.FORECAST.LINEAR(
N9,
INDEX('DS2024'!$T$5:$T$15,MATCH(N9,'DS2024'!$S$5:$S$15,1)):
INDEX('DS2024'!$T$5:$T$15,MATCH(N9,'DS2024'!$S$5:$S$15,1)+1),
INDEX('DS2024'!$S$5:$S$15,MATCH(N9,'DS2024'!$S$5:$S$15,1)):
INDEX('DS2024'!$S$5:$S$15,MATCH(N9,'DS2024'!$S$5:$S$15,1)+1)),
IF($Z$3=Database!$A$9,
_xlfn.FORECAST.LINEAR(
N9,
INDEX('DS2024'!$W$5:$W$15,MATCH(N9,'DS2024'!$V$5:$V$15,1)):
INDEX('DS2024'!$W$5:$W$15,MATCH(N9,'DS2024'!$V$5:$V$15,1)+1),
INDEX('DS2024'!$V$5:$V$15,MATCH(N9,'DS2024'!$V$5:$V$15,1)):
INDEX('DS2024'!$V$5:$V$15,MATCH(N9,'DS2024'!$V$5:$V$15,1)+1)),
IF($Z$3=Database!$A$10,
_xlfn.FORECAST.LINEAR(
N9,
INDEX('DS2024'!$Z$5:$Z$15,MATCH(N9,'DS2024'!$Y$5:$Y$15,1)):
INDEX('DS2024'!$Z$5:$Z$15,MATCH(N9,'DS2024'!$Y$5:$Y$15,1)+1),
INDEX('DS2024'!$Y$5:$Y$15,MATCH(N9,'DS2024'!$Y$5:$Y$15,1)):
INDEX('DS2024'!$Y$5:$Y$15,MATCH(N9,'DS2024'!$Y$5:$Y$15,1)+1))
)))))))))))))))))))</f>
        <v>0.10970414484991407</v>
      </c>
      <c r="AA9" s="50">
        <f>IF($AA$3=Database!$A$11,
_xlfn.FORECAST.LINEAR(
P9,
INDEX('DS2024'!$B$20:$B$35,MATCH(P9,'DS2024'!$A$20:$A$35,1)):
INDEX('DS2024'!$B$20:$B$35,MATCH(P9,'DS2024'!$A$20:$A$35,1)+1),
INDEX('DS2024'!$A$20:$A$35,MATCH(P9,'DS2024'!$A$20:$A$35,1)):
INDEX('DS2024'!$A$20:$A$35,MATCH(P9,'DS2024'!$A$20:$A$35,1)+1)),
IF($AA$3=Database!$A$12,
_xlfn.FORECAST.LINEAR(
P9,
INDEX('DS2024'!$E$20:$E$35,MATCH(P9,'DS2024'!$D$20:$D$35,1)):
INDEX('DS2024'!$E$20:$E$35,MATCH(P9,'DS2024'!$D$20:$D$35,1)+1),
INDEX('DS2024'!$D$20:$D$35,MATCH(P9,'DS2024'!$D$20:$D$35,1)):
INDEX('DS2024'!$D$20:$D$35,MATCH(P9,'DS2024'!$D$20:$D$35,1)+1)),
IF($AA$3=Database!$A$13,
_xlfn.FORECAST.LINEAR(
P9,
INDEX('DS2024'!$H$20:$H$35,MATCH(P9,'DS2024'!$G$20:$G$35,1)):
INDEX('DS2024'!$H$20:$H$35,MATCH(P9,'DS2024'!$G$20:$G$35,1)+1),
INDEX('DS2024'!$G$20:$G$35,MATCH(P9,'DS2024'!$G$20:$G$35,1)):
INDEX('DS2024'!$G$20:$G$35,MATCH(P9,'DS2024'!$G$20:$G$35,1)+1)),
IF($AA$3=Database!$A$14,
_xlfn.FORECAST.LINEAR(
P9,
INDEX('DS2024'!$K$20:$K$35,MATCH(P9,'DS2024'!$J$20:$J$35,1)):
INDEX('DS2024'!$K$20:$K$35,MATCH(P9,'DS2024'!$J$20:$J$35,1)+1),
INDEX('DS2024'!$J$20:$J$35,MATCH(P9,'DS2024'!$J$20:$J$35,1)):
INDEX('DS2024'!$J$20:$J$35,MATCH(P9,'DS2024'!$J$20:$J$35,1)+1)),
IF($AA$3=Database!$A$15,
_xlfn.FORECAST.LINEAR(
P9,
INDEX('DS2024'!$N$20:$N$35,MATCH(P9,'DS2024'!$M$20:$M$35,1)):
INDEX('DS2024'!$N$20:$N$35,MATCH(P9,'DS2024'!$M$20:$M$35,1)+1),
INDEX('DS2024'!$M$20:$M$35,MATCH(P9,'DS2024'!$M$20:$M$35,1)):
INDEX('DS2024'!$M$20:$M$35,MATCH(P9,'DS2024'!$M$20:$M$35,1)+1)),
IF($AA$3=Database!$A$16,
_xlfn.FORECAST.LINEAR(
P9,
INDEX('DS2024'!$Q$20:$Q$35,MATCH(P9,'DS2024'!$P$20:$P$35,1)):
INDEX('DS2024'!$Q$20:$Q$35,MATCH(P9,'DS2024'!$P$20:$P$35,1)+1),
INDEX('DS2024'!$P$20:$P$35,MATCH(P9,'DS2024'!$P$20:$P$35,1)):
INDEX('DS2024'!$P$20:$P$35,MATCH(P9,'DS2024'!$P$20:$P$35,1)+1)),
IF($AA$3=Database!$A$17,
_xlfn.FORECAST.LINEAR(
P9,
INDEX('DS2024'!$T$20:$T$35,MATCH(P9,'DS2024'!$S$20:$S$35,1)):
INDEX('DS2024'!$T$20:$T$35,MATCH(P9,'DS2024'!$S$20:$S$35,1)+1),
INDEX('DS2024'!$S$20:$S$35,MATCH(P9,'DS2024'!$S$20:$S$35,1)):
INDEX('DS2024'!$S$20:$S$35,MATCH(P9,'DS2024'!$S$20:$S$35,1)+1)),
IF($AA$3=Database!$A$18,
_xlfn.FORECAST.LINEAR(
P9,
INDEX('DS2024'!$W$20:$W$35,MATCH(P9,'DS2024'!$V$20:$V$35,1)):
INDEX('DS2024'!$W$20:$W$35,MATCH(P9,'DS2024'!$V$20:$V$35,1)+1),
INDEX('DS2024'!$V$20:$V$35,MATCH(P9,'DS2024'!$V$20:$V$35,1)):
INDEX('DS2024'!$V$20:$V$35,MATCH(P9,'DS2024'!$V$20:$V$35,1)+1)),
IF($AA$3=Database!$A$19,
_xlfn.FORECAST.LINEAR(
P9,
INDEX('DS2024'!$Z$20:$Z$35,MATCH(P9,'DS2024'!$Y$20:$Y$35,1)):
INDEX('DS2024'!$Z$20:$Z$35,MATCH(P9,'DS2024'!$Y$20:$Y$35,1)+1),
INDEX('DS2024'!$Y$20:$Y$35,MATCH(P9,'DS2024'!$Y$20:$Y$35,1)):
INDEX('DS2024'!$Y$20:$Y$35,MATCH(P9,'DS2024'!$Y$20:$Y$35,1)+1)),
IF($AA$3=Database!$A$20,
_xlfn.FORECAST.LINEAR(
P9,
INDEX('DS2024'!$AC$20:$AC$35,MATCH(P9,'DS2024'!$AB$20:$AB$35,1)):
INDEX('DS2024'!$AC$20:$AC$35,MATCH(P9,'DS2024'!$AB$20:$AB$35,1)+1),
INDEX('DS2024'!$AB$20:$AB$35,MATCH(P9,'DS2024'!$AB$20:$AB$35,1)):
INDEX('DS2024'!$AB$20:$AB$35,MATCH(P9,'DS2024'!$AB$20:$AB$35,1)+1)),
IF($AA$3=Database!$A$2,
_xlfn.FORECAST.LINEAR(
P9,
INDEX('DS2024'!$B$5:$B$15,MATCH(P9,'DS2024'!$A$5:$A$15,1)):
INDEX('DS2024'!$B$5:$B$15,MATCH(P9,'DS2024'!$A$5:$A$15,1)+1),
INDEX('DS2024'!$A$5:$A$15,MATCH(P9,'DS2024'!$A$5:$A$15,1)):
INDEX('DS2024'!$A$5:$A$15,MATCH(P9,'DS2024'!$A$5:$A$15,1)+1)),
IF($AA$3=Database!$A$3,
_xlfn.FORECAST.LINEAR(
P9,
INDEX('DS2024'!$E$5:$E$15,MATCH(P9,'DS2024'!$D$5:$D$15,1)):
INDEX('DS2024'!$E$5:$E$15,MATCH(P9,'DS2024'!$D$5:$D$15,1)+1),
INDEX('DS2024'!$D$5:$D$15,MATCH(P9,'DS2024'!$D$5:$D$15,1)):
INDEX('DS2024'!$D$5:$D$15,MATCH(P9,'DS2024'!$D$5:$D$15,1)+1)),
IF($AA$3=Database!$A$4,
_xlfn.FORECAST.LINEAR(
P9,
INDEX('DS2024'!$H$5:$H$15,MATCH(P9,'DS2024'!$G$5:$G$15,1)):
INDEX('DS2024'!$H$5:$H$15,MATCH(P9,'DS2024'!$G$5:$G$15,1)+1),
INDEX('DS2024'!$G$5:$G$15,MATCH(P9,'DS2024'!$G$5:$G$15,1)):
INDEX('DS2024'!$G$5:$G$15,MATCH(P9,'DS2024'!$G$5:$G$15,1)+1)),
IF($AA$3=Database!$A$5,
_xlfn.FORECAST.LINEAR(
P9,
INDEX('DS2024'!$K$5:$K$15,MATCH(P9,'DS2024'!$J$5:$J$15,1)):
INDEX('DS2024'!$K$5:$K$15,MATCH(P9,'DS2024'!$J$5:$J$15,1)+1),
INDEX('DS2024'!$J$5:$J$15,MATCH(P9,'DS2024'!$J$5:$J$15,1)):
INDEX('DS2024'!$J$5:$J$15,MATCH(P9,'DS2024'!$J$5:$J$15,1)+1)),
IF($AA$3=Database!$A$6,
_xlfn.FORECAST.LINEAR(
P9,
INDEX('DS2024'!$N$5:$N$15,MATCH(P9,'DS2024'!$M$5:$M$15,1)):
INDEX('DS2024'!$N$5:$N$15,MATCH(P9,'DS2024'!$M$5:$M$15,1)+1),
INDEX('DS2024'!$M$5:$M$15,MATCH(P9,'DS2024'!$M$5:$M$15,1)):
INDEX('DS2024'!$M$5:$M$15,MATCH(P9,'DS2024'!$M$5:$M$15,1)+1)),
IF($AA$3=Database!$A$7,
_xlfn.FORECAST.LINEAR(
P9,
INDEX('DS2024'!$Q$5:$Q$15,MATCH(P9,'DS2024'!$P$5:$P$15,1)):
INDEX('DS2024'!$Q$5:$Q$15,MATCH(P9,'DS2024'!$P$5:$P$15,1)+1),
INDEX('DS2024'!$P$5:$P$15,MATCH(P9,'DS2024'!$P$5:$P$15,1)):
INDEX('DS2024'!$P$5:$P$15,MATCH(P9,'DS2024'!$P$5:$P$15,1)+1)),
IF($AA$3=Database!$A$8,
_xlfn.FORECAST.LINEAR(
P9,
INDEX('DS2024'!$T$5:$T$15,MATCH(P9,'DS2024'!$S$5:$S$15,1)):
INDEX('DS2024'!$T$5:$T$15,MATCH(P9,'DS2024'!$S$5:$S$15,1)+1),
INDEX('DS2024'!$S$5:$S$15,MATCH(P9,'DS2024'!$S$5:$S$15,1)):
INDEX('DS2024'!$S$5:$S$15,MATCH(P9,'DS2024'!$S$5:$S$15,1)+1)),
IF($AA$3=Database!$A$9,
_xlfn.FORECAST.LINEAR(
P9,
INDEX('DS2024'!$W$5:$W$15,MATCH(P9,'DS2024'!$V$5:$V$15,1)):
INDEX('DS2024'!$W$5:$W$15,MATCH(P9,'DS2024'!$V$5:$V$15,1)+1),
INDEX('DS2024'!$V$5:$V$15,MATCH(P9,'DS2024'!$V$5:$V$15,1)):
INDEX('DS2024'!$V$5:$V$15,MATCH(P9,'DS2024'!$V$5:$V$15,1)+1)),
IF($AA$3=Database!$A$10,
_xlfn.FORECAST.LINEAR(
P9,
INDEX('DS2024'!$Z$5:$Z$15,MATCH(P9,'DS2024'!$Y$5:$Y$15,1)):
INDEX('DS2024'!$Z$5:$Z$15,MATCH(P9,'DS2024'!$Y$5:$Y$15,1)+1),
INDEX('DS2024'!$Y$5:$Y$15,MATCH(P9,'DS2024'!$Y$5:$Y$15,1)):
INDEX('DS2024'!$Y$5:$Y$15,MATCH(P9,'DS2024'!$Y$5:$Y$15,1)+1))
)))))))))))))))))))</f>
        <v>0.11029225788400816</v>
      </c>
      <c r="AB9" s="50">
        <f>IF($AB$3=Database!$A$11,
_xlfn.FORECAST.LINEAR(
R9,
INDEX('DS2024'!$B$20:$B$35,MATCH(R9,'DS2024'!$A$20:$A$35,1)):
INDEX('DS2024'!$B$20:$B$35,MATCH(R9,'DS2024'!$A$20:$A$35,1)+1),
INDEX('DS2024'!$A$20:$A$35,MATCH(R9,'DS2024'!$A$20:$A$35,1)):
INDEX('DS2024'!$A$20:$A$35,MATCH(R9,'DS2024'!$A$20:$A$35,1)+1)),
IF($AB$3=Database!$A$12,
_xlfn.FORECAST.LINEAR(
R9,
INDEX('DS2024'!$E$20:$E$35,MATCH(R9,'DS2024'!$D$20:$D$35,1)):
INDEX('DS2024'!$E$20:$E$35,MATCH(R9,'DS2024'!$D$20:$D$35,1)+1),
INDEX('DS2024'!$D$20:$D$35,MATCH(R9,'DS2024'!$D$20:$D$35,1)):
INDEX('DS2024'!$D$20:$D$35,MATCH(R9,'DS2024'!$D$20:$D$35,1)+1)),
IF($AB$3=Database!$A$13,
_xlfn.FORECAST.LINEAR(
R9,
INDEX('DS2024'!$H$20:$H$35,MATCH(R9,'DS2024'!$G$20:$G$35,1)):
INDEX('DS2024'!$H$20:$H$35,MATCH(R9,'DS2024'!$G$20:$G$35,1)+1),
INDEX('DS2024'!$G$20:$G$35,MATCH(R9,'DS2024'!$G$20:$G$35,1)):
INDEX('DS2024'!$G$20:$G$35,MATCH(R9,'DS2024'!$G$20:$G$35,1)+1)),
IF($AB$3=Database!$A$14,
_xlfn.FORECAST.LINEAR(
R9,
INDEX('DS2024'!$K$20:$K$35,MATCH(R9,'DS2024'!$J$20:$J$35,1)):
INDEX('DS2024'!$K$20:$K$35,MATCH(R9,'DS2024'!$J$20:$J$35,1)+1),
INDEX('DS2024'!$J$20:$J$35,MATCH(R9,'DS2024'!$J$20:$J$35,1)):
INDEX('DS2024'!$J$20:$J$35,MATCH(R9,'DS2024'!$J$20:$J$35,1)+1)),
IF($AB$3=Database!$A$15,
_xlfn.FORECAST.LINEAR(
R9,
INDEX('DS2024'!$N$20:$N$35,MATCH(R9,'DS2024'!$M$20:$M$35,1)):
INDEX('DS2024'!$N$20:$N$35,MATCH(R9,'DS2024'!$M$20:$M$35,1)+1),
INDEX('DS2024'!$M$20:$M$35,MATCH(R9,'DS2024'!$M$20:$M$35,1)):
INDEX('DS2024'!$M$20:$M$35,MATCH(R9,'DS2024'!$M$20:$M$35,1)+1)),
IF($AB$3=Database!$A$16,
_xlfn.FORECAST.LINEAR(
R9,
INDEX('DS2024'!$Q$20:$Q$35,MATCH(R9,'DS2024'!$P$20:$P$35,1)):
INDEX('DS2024'!$Q$20:$Q$35,MATCH(R9,'DS2024'!$P$20:$P$35,1)+1),
INDEX('DS2024'!$P$20:$P$35,MATCH(R9,'DS2024'!$P$20:$P$35,1)):
INDEX('DS2024'!$P$20:$P$35,MATCH(R9,'DS2024'!$P$20:$P$35,1)+1)),
IF($AB$3=Database!$A$17,
_xlfn.FORECAST.LINEAR(
R9,
INDEX('DS2024'!$T$20:$T$35,MATCH(R9,'DS2024'!$S$20:$S$35,1)):
INDEX('DS2024'!$T$20:$T$35,MATCH(R9,'DS2024'!$S$20:$S$35,1)+1),
INDEX('DS2024'!$S$20:$S$35,MATCH(R9,'DS2024'!$S$20:$S$35,1)):
INDEX('DS2024'!$S$20:$S$35,MATCH(R9,'DS2024'!$S$20:$S$35,1)+1)),
IF($AB$3=Database!$A$18,
_xlfn.FORECAST.LINEAR(
R9,
INDEX('DS2024'!$W$20:$W$35,MATCH(R9,'DS2024'!$V$20:$V$35,1)):
INDEX('DS2024'!$W$20:$W$35,MATCH(R9,'DS2024'!$V$20:$V$35,1)+1),
INDEX('DS2024'!$V$20:$V$35,MATCH(R9,'DS2024'!$V$20:$V$35,1)):
INDEX('DS2024'!$V$20:$V$35,MATCH(R9,'DS2024'!$V$20:$V$35,1)+1)),
IF($AB$3=Database!$A$19,
_xlfn.FORECAST.LINEAR(
R9,
INDEX('DS2024'!$Z$20:$Z$35,MATCH(R9,'DS2024'!$Y$20:$Y$35,1)):
INDEX('DS2024'!$Z$20:$Z$35,MATCH(R9,'DS2024'!$Y$20:$Y$35,1)+1),
INDEX('DS2024'!$Y$20:$Y$35,MATCH(R9,'DS2024'!$Y$20:$Y$35,1)):
INDEX('DS2024'!$Y$20:$Y$35,MATCH(R9,'DS2024'!$Y$20:$Y$35,1)+1)),
IF($AB$3=Database!$A$20,
_xlfn.FORECAST.LINEAR(
R9,
INDEX('DS2024'!$AC$20:$AC$35,MATCH(R9,'DS2024'!$AB$20:$AB$35,1)):
INDEX('DS2024'!$AC$20:$AC$35,MATCH(R9,'DS2024'!$AB$20:$AB$35,1)+1),
INDEX('DS2024'!$AB$20:$AB$35,MATCH(R9,'DS2024'!$AB$20:$AB$35,1)):
INDEX('DS2024'!$AB$20:$AB$35,MATCH(R9,'DS2024'!$AB$20:$AB$35,1)+1)),
IF($AB$3=Database!$A$2,
_xlfn.FORECAST.LINEAR(
R9,
INDEX('DS2024'!$B$5:$B$15,MATCH(R9,'DS2024'!$A$5:$A$15,1)):
INDEX('DS2024'!$B$5:$B$15,MATCH(R9,'DS2024'!$A$5:$A$15,1)+1),
INDEX('DS2024'!$A$5:$A$15,MATCH(R9,'DS2024'!$A$5:$A$15,1)):
INDEX('DS2024'!$A$5:$A$15,MATCH(R9,'DS2024'!$A$5:$A$15,1)+1)),
IF($AB$3=Database!$A$3,
_xlfn.FORECAST.LINEAR(
R9,
INDEX('DS2024'!$E$5:$E$15,MATCH(R9,'DS2024'!$D$5:$D$15,1)):
INDEX('DS2024'!$E$5:$E$15,MATCH(R9,'DS2024'!$D$5:$D$15,1)+1),
INDEX('DS2024'!$D$5:$D$15,MATCH(R9,'DS2024'!$D$5:$D$15,1)):
INDEX('DS2024'!$D$5:$D$15,MATCH(R9,'DS2024'!$D$5:$D$15,1)+1)),
IF($AB$3=Database!$A$4,
_xlfn.FORECAST.LINEAR(
R9,
INDEX('DS2024'!$H$5:$H$15,MATCH(R9,'DS2024'!$G$5:$G$15,1)):
INDEX('DS2024'!$H$5:$H$15,MATCH(R9,'DS2024'!$G$5:$G$15,1)+1),
INDEX('DS2024'!$G$5:$G$15,MATCH(R9,'DS2024'!$G$5:$G$15,1)):
INDEX('DS2024'!$G$5:$G$15,MATCH(R9,'DS2024'!$G$5:$G$15,1)+1)),
IF($AB$3=Database!$A$5,
_xlfn.FORECAST.LINEAR(
R9,
INDEX('DS2024'!$K$5:$K$15,MATCH(R9,'DS2024'!$J$5:$J$15,1)):
INDEX('DS2024'!$K$5:$K$15,MATCH(R9,'DS2024'!$J$5:$J$15,1)+1),
INDEX('DS2024'!$J$5:$J$15,MATCH(R9,'DS2024'!$J$5:$J$15,1)):
INDEX('DS2024'!$J$5:$J$15,MATCH(R9,'DS2024'!$J$5:$J$15,1)+1)),
IF($AB$3=Database!$A$6,
_xlfn.FORECAST.LINEAR(
R9,
INDEX('DS2024'!$N$5:$N$15,MATCH(R9,'DS2024'!$M$5:$M$15,1)):
INDEX('DS2024'!$N$5:$N$15,MATCH(R9,'DS2024'!$M$5:$M$15,1)+1),
INDEX('DS2024'!$M$5:$M$15,MATCH(R9,'DS2024'!$M$5:$M$15,1)):
INDEX('DS2024'!$M$5:$M$15,MATCH(R9,'DS2024'!$M$5:$M$15,1)+1)),
IF($AB$3=Database!$A$7,
_xlfn.FORECAST.LINEAR(
R9,
INDEX('DS2024'!$Q$5:$Q$15,MATCH(R9,'DS2024'!$P$5:$P$15,1)):
INDEX('DS2024'!$Q$5:$Q$15,MATCH(R9,'DS2024'!$P$5:$P$15,1)+1),
INDEX('DS2024'!$P$5:$P$15,MATCH(R9,'DS2024'!$P$5:$P$15,1)):
INDEX('DS2024'!$P$5:$P$15,MATCH(R9,'DS2024'!$P$5:$P$15,1)+1)),
IF($AB$3=Database!$A$8,
_xlfn.FORECAST.LINEAR(
R9,
INDEX('DS2024'!$T$5:$T$15,MATCH(R9,'DS2024'!$S$5:$S$15,1)):
INDEX('DS2024'!$T$5:$T$15,MATCH(R9,'DS2024'!$S$5:$S$15,1)+1),
INDEX('DS2024'!$S$5:$S$15,MATCH(R9,'DS2024'!$S$5:$S$15,1)):
INDEX('DS2024'!$S$5:$S$15,MATCH(R9,'DS2024'!$S$5:$S$15,1)+1)),
IF($AB$3=Database!$A$9,
_xlfn.FORECAST.LINEAR(
R9,
INDEX('DS2024'!$W$5:$W$15,MATCH(R9,'DS2024'!$V$5:$V$15,1)):
INDEX('DS2024'!$W$5:$W$15,MATCH(R9,'DS2024'!$V$5:$V$15,1)+1),
INDEX('DS2024'!$V$5:$V$15,MATCH(R9,'DS2024'!$V$5:$V$15,1)):
INDEX('DS2024'!$V$5:$V$15,MATCH(R9,'DS2024'!$V$5:$V$15,1)+1)),
IF($AB$3=Database!$A$10,
_xlfn.FORECAST.LINEAR(
R9,
INDEX('DS2024'!$Z$5:$Z$15,MATCH(R9,'DS2024'!$Y$5:$Y$15,1)):
INDEX('DS2024'!$Z$5:$Z$15,MATCH(R9,'DS2024'!$Y$5:$Y$15,1)+1),
INDEX('DS2024'!$Y$5:$Y$15,MATCH(R9,'DS2024'!$Y$5:$Y$15,1)):
INDEX('DS2024'!$Y$5:$Y$15,MATCH(R9,'DS2024'!$Y$5:$Y$15,1)+1))
)))))))))))))))))))</f>
        <v>0.11109300931292218</v>
      </c>
      <c r="AC9" s="82">
        <f t="shared" si="0"/>
        <v>0.47237120840111124</v>
      </c>
      <c r="AD9" s="82">
        <f t="shared" si="1"/>
        <v>0.47313978027448989</v>
      </c>
      <c r="AE9" s="82">
        <f t="shared" si="2"/>
        <v>0.37578431136589202</v>
      </c>
      <c r="AF9" s="82">
        <f t="shared" si="3"/>
        <v>0.47250100259016103</v>
      </c>
      <c r="AG9" s="82">
        <f t="shared" si="4"/>
        <v>0.47118811058364685</v>
      </c>
      <c r="AH9" s="82">
        <f t="shared" si="5"/>
        <v>0.47231344658923041</v>
      </c>
      <c r="AI9" s="82">
        <f t="shared" si="6"/>
        <v>0.47071650237840834</v>
      </c>
      <c r="AJ9" s="83">
        <f t="shared" si="7"/>
        <v>0.47143071019354621</v>
      </c>
      <c r="AK9" s="83">
        <f t="shared" si="8"/>
        <v>0.47240314728532762</v>
      </c>
      <c r="AL9" s="42"/>
      <c r="AM9" s="42"/>
      <c r="AN9" s="42"/>
      <c r="AO9" s="42"/>
      <c r="AP9" s="42"/>
      <c r="AQ9" s="42"/>
      <c r="AR9" s="42"/>
      <c r="AS9" s="42"/>
      <c r="AT9" s="42"/>
      <c r="BD9" s="83" t="e">
        <f>#REF!/10</f>
        <v>#REF!</v>
      </c>
      <c r="BE9" s="83" t="e">
        <f>#REF!/10</f>
        <v>#REF!</v>
      </c>
      <c r="BF9" s="83" t="e">
        <f>#REF!/10</f>
        <v>#REF!</v>
      </c>
      <c r="BG9" s="83" t="e">
        <f>#REF!/10</f>
        <v>#REF!</v>
      </c>
      <c r="BH9" s="83">
        <f t="shared" si="9"/>
        <v>0</v>
      </c>
      <c r="BI9" s="83">
        <f t="shared" si="10"/>
        <v>0</v>
      </c>
      <c r="BJ9" s="83">
        <f t="shared" si="11"/>
        <v>0</v>
      </c>
      <c r="BK9" s="83">
        <f t="shared" si="12"/>
        <v>0</v>
      </c>
      <c r="BL9" s="83">
        <f t="shared" si="13"/>
        <v>0</v>
      </c>
    </row>
    <row r="10" spans="1:65" ht="14.25" customHeight="1">
      <c r="A10" s="31">
        <v>4</v>
      </c>
      <c r="B10" s="42">
        <f>'Evaluasi 110 C'!B10</f>
        <v>119.369</v>
      </c>
      <c r="C10" s="42">
        <f>'Evaluasi 110 C'!C10</f>
        <v>-0.36128062387522492</v>
      </c>
      <c r="D10" s="42">
        <f>'Evaluasi 110 C'!E10</f>
        <v>120.697</v>
      </c>
      <c r="E10" s="42">
        <f>'Evaluasi 110 C'!F10</f>
        <v>-0.36143995200959805</v>
      </c>
      <c r="F10" s="42">
        <f>'Evaluasi 110 C'!H10</f>
        <v>119.018</v>
      </c>
      <c r="G10" s="42">
        <f>'Evaluasi 110 C'!I10</f>
        <v>-0.26076307287304057</v>
      </c>
      <c r="H10" s="42">
        <f>'Evaluasi 110 C'!K10</f>
        <v>119.535</v>
      </c>
      <c r="I10" s="42">
        <f>'Evaluasi 110 C'!L10</f>
        <v>-0.36130053989202154</v>
      </c>
      <c r="J10" s="42">
        <f>'Evaluasi 110 C'!N10</f>
        <v>117.017</v>
      </c>
      <c r="K10" s="42">
        <f>'Evaluasi 110 C'!O10</f>
        <v>-0.36099844031193756</v>
      </c>
      <c r="L10" s="42">
        <f>'Evaluasi 110 C'!Q10</f>
        <v>118.608</v>
      </c>
      <c r="M10" s="42">
        <f>'Evaluasi 110 C'!R10</f>
        <v>-0.36118932213557287</v>
      </c>
      <c r="N10" s="42">
        <f>'Evaluasi 110 C'!T10</f>
        <v>116.294</v>
      </c>
      <c r="O10" s="42">
        <f>'Evaluasi 110 C'!U10</f>
        <v>-0.36091169766046788</v>
      </c>
      <c r="P10" s="42">
        <f>'Evaluasi 110 C'!W10</f>
        <v>117.51</v>
      </c>
      <c r="Q10" s="42">
        <f>'Evaluasi 110 C'!X10</f>
        <v>-0.36105758848230352</v>
      </c>
      <c r="R10" s="42">
        <f>'Evaluasi 110 C'!Z10</f>
        <v>119.497</v>
      </c>
      <c r="S10" s="50">
        <f>'Evaluasi 110 C'!AA10</f>
        <v>-0.36129598080383918</v>
      </c>
      <c r="T10" s="50">
        <f>IF($T$3=Database!$A$11,
_xlfn.FORECAST.LINEAR(
B10,
INDEX('DS2024'!$B$20:$B$35,MATCH(B10,'DS2024'!$A$20:$A$35,1)):
INDEX('DS2024'!$B$20:$B$35,MATCH(B10,'DS2024'!$A$20:$A$35,1)+1),
INDEX('DS2024'!$A$20:$A$35,MATCH(B10,'DS2024'!$A$20:$A$35,1)):
INDEX('DS2024'!$A$20:$A$35,MATCH(B10,'DS2024'!$A$20:$A$35,1)+1)),
IF($T$3=Database!$A$12,
_xlfn.FORECAST.LINEAR(
B10,
INDEX('DS2024'!$E$20:$E$35,MATCH(B10,'DS2024'!$D$20:$D$35,1)):
INDEX('DS2024'!$E$20:$E$35,MATCH(B10,'DS2024'!$D$20:$D$35,1)+1),
INDEX('DS2024'!$D$20:$D$35,MATCH(B10,'DS2024'!$D$20:$D$35,1)):
INDEX('DS2024'!$D$20:$D$35,MATCH(B10,'DS2024'!$D$20:$D$35,1)+1)),
IF($T$3=Database!$A$13,
_xlfn.FORECAST.LINEAR(
B10,
INDEX('DS2024'!$H$20:$H$35,MATCH(B10,'DS2024'!$G$20:$G$35,1)):
INDEX('DS2024'!$H$20:$H$35,MATCH(B10,'DS2024'!$G$20:$G$35,1)+1),
INDEX('DS2024'!$G$20:$G$35,MATCH(B10,'DS2024'!$G$20:$G$35,1)):
INDEX('DS2024'!$G$20:$G$35,MATCH(B10,'DS2024'!$G$20:$G$35,1)+1)),
IF($T$3=Database!$A$14,
_xlfn.FORECAST.LINEAR(
B10,
INDEX('DS2024'!$K$20:$K$35,MATCH(B10,'DS2024'!$J$20:$J$35,1)):
INDEX('DS2024'!$K$20:$K$35,MATCH(B10,'DS2024'!$J$20:$J$35,1)+1),
INDEX('DS2024'!$J$20:$J$35,MATCH(B10,'DS2024'!$J$20:$J$35,1)):
INDEX('DS2024'!$J$20:$J$35,MATCH(B10,'DS2024'!$J$20:$J$35,1)+1)),
IF($T$3=Database!$A$15,
_xlfn.FORECAST.LINEAR(
B10,
INDEX('DS2024'!$N$20:$N$35,MATCH(B10,'DS2024'!$M$20:$M$35,1)):
INDEX('DS2024'!$N$20:$N$35,MATCH(B10,'DS2024'!$M$20:$M$35,1)+1),
INDEX('DS2024'!$M$20:$M$35,MATCH(B10,'DS2024'!$M$20:$M$35,1)):
INDEX('DS2024'!$M$20:$M$35,MATCH(B10,'DS2024'!$M$20:$M$35,1)+1)),
IF($T$3=Database!$A$16,
_xlfn.FORECAST.LINEAR(
B10,
INDEX('DS2024'!$Q$20:$Q$35,MATCH(B10,'DS2024'!$P$20:$P$35,1)):
INDEX('DS2024'!$Q$20:$Q$35,MATCH(B10,'DS2024'!$P$20:$P$35,1)+1),
INDEX('DS2024'!$P$20:$P$35,MATCH(B10,'DS2024'!$P$20:$P$35,1)):
INDEX('DS2024'!$P$20:$P$35,MATCH(B10,'DS2024'!$P$20:$P$35,1)+1)),
IF($T$3=Database!$A$17,
_xlfn.FORECAST.LINEAR(
B10,
INDEX('DS2024'!$T$20:$T$35,MATCH(B10,'DS2024'!$S$20:$S$35,1)):
INDEX('DS2024'!$T$20:$T$35,MATCH(B10,'DS2024'!$S$20:$S$35,1)+1),
INDEX('DS2024'!$S$20:$S$35,MATCH(B10,'DS2024'!$S$20:$S$35,1)):
INDEX('DS2024'!$S$20:$S$35,MATCH(B10,'DS2024'!$S$20:$S$35,1)+1)),
IF($T$3=Database!$A$18,
_xlfn.FORECAST.LINEAR(
B10,
INDEX('DS2024'!$W$20:$W$35,MATCH(B10,'DS2024'!$V$20:$V$35,1)):
INDEX('DS2024'!$W$20:$W$35,MATCH(B10,'DS2024'!$V$20:$V$35,1)+1),
INDEX('DS2024'!$V$20:$V$35,MATCH(B10,'DS2024'!$V$20:$V$35,1)):
INDEX('DS2024'!$V$20:$V$35,MATCH(B10,'DS2024'!$V$20:$V$35,1)+1)),
IF($T$3=Database!$A$19,
_xlfn.FORECAST.LINEAR(
B10,
INDEX('DS2024'!$Z$20:$Z$35,MATCH(B10,'DS2024'!$Y$20:$Y$35,1)):
INDEX('DS2024'!$Z$20:$Z$35,MATCH(B10,'DS2024'!$Y$20:$Y$35,1)+1),
INDEX('DS2024'!$Y$20:$Y$35,MATCH(B10,'DS2024'!$Y$20:$Y$35,1)):
INDEX('DS2024'!$Y$20:$Y$35,MATCH(B10,'DS2024'!$Y$20:$Y$35,1)+1)),
IF($T$3=Database!$A$20,
_xlfn.FORECAST.LINEAR(
B10,
INDEX('DS2024'!$AC$20:$AC$35,MATCH(B10,'DS2024'!$AB$20:$AB$35,1)):
INDEX('DS2024'!$AC$20:$AC$35,MATCH(B10,'DS2024'!$AB$20:$AB$35,1)+1),
INDEX('DS2024'!$AB$20:$AB$35,MATCH(B10,'DS2024'!$AB$20:$AB$35,1)):
INDEX('DS2024'!$AB$20:$AB$35,MATCH(B10,'DS2024'!$AB$20:$AB$35,1)+1)),
IF($T$3=Database!$A$2,
_xlfn.FORECAST.LINEAR(
B10,
INDEX('DS2024'!$B$5:$B$15,MATCH(B10,'DS2024'!$A$5:$A$15,1)):
INDEX('DS2024'!$B$5:$B$15,MATCH(B10,'DS2024'!$A$5:$A$15,1)+1),
INDEX('DS2024'!$A$5:$A$15,MATCH(B10,'DS2024'!$A$5:$A$15,1)):
INDEX('DS2024'!$A$5:$A$15,MATCH(B10,'DS2024'!$A$5:$A$15,1)+1)),
IF($T$3=Database!$A$3,
_xlfn.FORECAST.LINEAR(
B10,
INDEX('DS2024'!$E$5:$E$15,MATCH(B10,'DS2024'!$D$5:$D$15,1)):
INDEX('DS2024'!$E$5:$E$15,MATCH(B10,'DS2024'!$D$5:$D$15,1)+1),
INDEX('DS2024'!$D$5:$D$15,MATCH(B10,'DS2024'!$D$5:$D$15,1)):
INDEX('DS2024'!$D$5:$D$15,MATCH(B10,'DS2024'!$D$5:$D$15,1)+1)),
IF($T$3=Database!$A$4,
_xlfn.FORECAST.LINEAR(
B10,
INDEX('DS2024'!$H$5:$H$15,MATCH(B10,'DS2024'!$G$5:$G$15,1)):
INDEX('DS2024'!$H$5:$H$15,MATCH(B10,'DS2024'!$G$5:$G$15,1)+1),
INDEX('DS2024'!$G$5:$G$15,MATCH(B10,'DS2024'!$G$5:$G$15,1)):
INDEX('DS2024'!$G$5:$G$15,MATCH(B10,'DS2024'!$G$5:$G$15,1)+1)),
IF($T$3=Database!$A$5,
_xlfn.FORECAST.LINEAR(
B10,
INDEX('DS2024'!$K$5:$K$15,MATCH(B10,'DS2024'!$J$5:$J$15,1)):
INDEX('DS2024'!$K$5:$K$15,MATCH(B10,'DS2024'!$J$5:$J$15,1)+1),
INDEX('DS2024'!$J$5:$J$15,MATCH(B10,'DS2024'!$J$5:$J$15,1)):
INDEX('DS2024'!$J$5:$J$15,MATCH(B10,'DS2024'!$J$5:$J$15,1)+1)),
IF($T$3=Database!$A$6,
_xlfn.FORECAST.LINEAR(
B10,
INDEX('DS2024'!$N$5:$N$15,MATCH(B10,'DS2024'!$M$5:$M$15,1)):
INDEX('DS2024'!$N$5:$N$15,MATCH(B10,'DS2024'!$M$5:$M$15,1)+1),
INDEX('DS2024'!$M$5:$M$15,MATCH(B10,'DS2024'!$M$5:$M$15,1)):
INDEX('DS2024'!$M$5:$M$15,MATCH(B10,'DS2024'!$M$5:$M$15,1)+1)),
IF($T$3=Database!$A$7,
_xlfn.FORECAST.LINEAR(
B10,
INDEX('DS2024'!$Q$5:$Q$15,MATCH(B10,'DS2024'!$P$5:$P$15,1)):
INDEX('DS2024'!$Q$5:$Q$15,MATCH(B10,'DS2024'!$P$5:$P$15,1)+1),
INDEX('DS2024'!$P$5:$P$15,MATCH(B10,'DS2024'!$P$5:$P$15,1)):
INDEX('DS2024'!$P$5:$P$15,MATCH(B10,'DS2024'!$P$5:$P$15,1)+1)),
IF($T$3=Database!$A$8,
_xlfn.FORECAST.LINEAR(
B10,
INDEX('DS2024'!$T$5:$T$15,MATCH(B10,'DS2024'!$S$5:$S$15,1)):
INDEX('DS2024'!$T$5:$T$15,MATCH(B10,'DS2024'!$S$5:$S$15,1)+1),
INDEX('DS2024'!$S$5:$S$15,MATCH(B10,'DS2024'!$S$5:$S$15,1)):
INDEX('DS2024'!$S$5:$S$15,MATCH(B10,'DS2024'!$S$5:$S$15,1)+1)),
IF($T$3=Database!$A$9,
_xlfn.FORECAST.LINEAR(
B10,
INDEX('DS2024'!$W$5:$W$15,MATCH(B10,'DS2024'!$V$5:$V$15,1)):
INDEX('DS2024'!$W$5:$W$15,MATCH(B10,'DS2024'!$V$5:$V$15,1)+1),
INDEX('DS2024'!$V$5:$V$15,MATCH(B10,'DS2024'!$V$5:$V$15,1)):
INDEX('DS2024'!$V$5:$V$15,MATCH(B10,'DS2024'!$V$5:$V$15,1)+1)),
IF($T$3=Database!$A$10,
_xlfn.FORECAST.LINEAR(
B10,
INDEX('DS2024'!$Z$5:$Z$15,MATCH(B10,'DS2024'!$Y$5:$Y$15,1)):
INDEX('DS2024'!$Z$5:$Z$15,MATCH(B10,'DS2024'!$Y$5:$Y$15,1)+1),
INDEX('DS2024'!$Y$5:$Y$15,MATCH(B10,'DS2024'!$Y$5:$Y$15,1)):
INDEX('DS2024'!$Y$5:$Y$15,MATCH(B10,'DS2024'!$Y$5:$Y$15,1)+1))
)))))))))))))))))))</f>
        <v>0.11095535393101244</v>
      </c>
      <c r="U10" s="50">
        <f>IF($U$3=Database!$A$11,
_xlfn.FORECAST.LINEAR(
D10,
INDEX('DS2024'!$B$20:$B$35,MATCH(D10,'DS2024'!$A$20:$A$35,1)):
INDEX('DS2024'!$B$20:$B$35,MATCH(D10,'DS2024'!$A$20:$A$35,1)+1),
INDEX('DS2024'!$A$20:$A$35,MATCH(D10,'DS2024'!$A$20:$A$35,1)):
INDEX('DS2024'!$A$20:$A$35,MATCH(D10,'DS2024'!$A$20:$A$35,1)+1)),
IF($U$3=Database!$A$12,
_xlfn.FORECAST.LINEAR(
D10,
INDEX('DS2024'!$E$20:$E$35,MATCH(D10,'DS2024'!$D$20:$D$35,1)):
INDEX('DS2024'!$E$20:$E$35,MATCH(D10,'DS2024'!$D$20:$D$35,1)+1),
INDEX('DS2024'!$D$20:$D$35,MATCH(D10,'DS2024'!$D$20:$D$35,1)):
INDEX('DS2024'!$D$20:$D$35,MATCH(D10,'DS2024'!$D$20:$D$35,1)+1)),
IF($U$3=Database!$A$13,
_xlfn.FORECAST.LINEAR(
D10,
INDEX('DS2024'!$H$20:$H$35,MATCH(D10,'DS2024'!$G$20:$G$35,1)):
INDEX('DS2024'!$H$20:$H$35,MATCH(D10,'DS2024'!$G$20:$G$35,1)+1),
INDEX('DS2024'!$G$20:$G$35,MATCH(D10,'DS2024'!$G$20:$G$35,1)):
INDEX('DS2024'!$G$20:$G$35,MATCH(D10,'DS2024'!$G$20:$G$35,1)+1)),
IF($U$3=Database!$A$14,
_xlfn.FORECAST.LINEAR(
D10,
INDEX('DS2024'!$K$20:$K$35,MATCH(D10,'DS2024'!$J$20:$J$35,1)):
INDEX('DS2024'!$K$20:$K$35,MATCH(D10,'DS2024'!$J$20:$J$35,1)+1),
INDEX('DS2024'!$J$20:$J$35,MATCH(D10,'DS2024'!$J$20:$J$35,1)):
INDEX('DS2024'!$J$20:$J$35,MATCH(D10,'DS2024'!$J$20:$J$35,1)+1)),
IF($U$3=Database!$A$15,
_xlfn.FORECAST.LINEAR(
D10,
INDEX('DS2024'!$N$20:$N$35,MATCH(D10,'DS2024'!$M$20:$M$35,1)):
INDEX('DS2024'!$N$20:$N$35,MATCH(D10,'DS2024'!$M$20:$M$35,1)+1),
INDEX('DS2024'!$M$20:$M$35,MATCH(D10,'DS2024'!$M$20:$M$35,1)):
INDEX('DS2024'!$M$20:$M$35,MATCH(D10,'DS2024'!$M$20:$M$35,1)+1)),
IF($U$3=Database!$A$16,
_xlfn.FORECAST.LINEAR(
D10,
INDEX('DS2024'!$Q$20:$Q$35,MATCH(D10,'DS2024'!$P$20:$P$35,1)):
INDEX('DS2024'!$Q$20:$Q$35,MATCH(D10,'DS2024'!$P$20:$P$35,1)+1),
INDEX('DS2024'!$P$20:$P$35,MATCH(D10,'DS2024'!$P$20:$P$35,1)):
INDEX('DS2024'!$P$20:$P$35,MATCH(D10,'DS2024'!$P$20:$P$35,1)+1)),
IF($U$3=Database!$A$17,
_xlfn.FORECAST.LINEAR(
D10,
INDEX('DS2024'!$T$20:$T$35,MATCH(D10,'DS2024'!$S$20:$S$35,1)):
INDEX('DS2024'!$T$20:$T$35,MATCH(D10,'DS2024'!$S$20:$S$35,1)+1),
INDEX('DS2024'!$S$20:$S$35,MATCH(D10,'DS2024'!$S$20:$S$35,1)):
INDEX('DS2024'!$S$20:$S$35,MATCH(D10,'DS2024'!$S$20:$S$35,1)+1)),
IF($U$3=Database!$A$18,
_xlfn.FORECAST.LINEAR(
D10,
INDEX('DS2024'!$W$20:$W$35,MATCH(D10,'DS2024'!$V$20:$V$35,1)):
INDEX('DS2024'!$W$20:$W$35,MATCH(D10,'DS2024'!$V$20:$V$35,1)+1),
INDEX('DS2024'!$V$20:$V$35,MATCH(D10,'DS2024'!$V$20:$V$35,1)):
INDEX('DS2024'!$V$20:$V$35,MATCH(D10,'DS2024'!$V$20:$V$35,1)+1)),
IF($U$3=Database!$A$19,
_xlfn.FORECAST.LINEAR(
D10,
INDEX('DS2024'!$Z$20:$Z$35,MATCH(D10,'DS2024'!$Y$20:$Y$35,1)):
INDEX('DS2024'!$Z$20:$Z$35,MATCH(D10,'DS2024'!$Y$20:$Y$35,1)+1),
INDEX('DS2024'!$Y$20:$Y$35,MATCH(D10,'DS2024'!$Y$20:$Y$35,1)):
INDEX('DS2024'!$Y$20:$Y$35,MATCH(D10,'DS2024'!$Y$20:$Y$35,1)+1)),
IF($U$3=Database!$A$20,
_xlfn.FORECAST.LINEAR(
D10,
INDEX('DS2024'!$AC$20:$AC$35,MATCH(D10,'DS2024'!$AB$20:$AB$35,1)):
INDEX('DS2024'!$AC$20:$AC$35,MATCH(D10,'DS2024'!$AB$20:$AB$35,1)+1),
INDEX('DS2024'!$AB$20:$AB$35,MATCH(D10,'DS2024'!$AB$20:$AB$35,1)):
INDEX('DS2024'!$AB$20:$AB$35,MATCH(D10,'DS2024'!$AB$20:$AB$35,1)+1)),
IF($U$3=Database!$A$2,
_xlfn.FORECAST.LINEAR(
D10,
INDEX('DS2024'!$B$5:$B$15,MATCH(D10,'DS2024'!$A$5:$A$15,1)):
INDEX('DS2024'!$B$5:$B$15,MATCH(D10,'DS2024'!$A$5:$A$15,1)+1),
INDEX('DS2024'!$A$5:$A$15,MATCH(D10,'DS2024'!$A$5:$A$15,1)):
INDEX('DS2024'!$A$5:$A$15,MATCH(D10,'DS2024'!$A$5:$A$15,1)+1)),
IF($U$3=Database!$A$3,
_xlfn.FORECAST.LINEAR(
D10,
INDEX('DS2024'!$E$5:$E$15,MATCH(D10,'DS2024'!$D$5:$D$15,1)):
INDEX('DS2024'!$E$5:$E$15,MATCH(D10,'DS2024'!$D$5:$D$15,1)+1),
INDEX('DS2024'!$D$5:$D$15,MATCH(D10,'DS2024'!$D$5:$D$15,1)):
INDEX('DS2024'!$D$5:$D$15,MATCH(D10,'DS2024'!$D$5:$D$15,1)+1)),
IF($U$3=Database!$A$4,
_xlfn.FORECAST.LINEAR(
D10,
INDEX('DS2024'!$H$5:$H$15,MATCH(D10,'DS2024'!$G$5:$G$15,1)):
INDEX('DS2024'!$H$5:$H$15,MATCH(D10,'DS2024'!$G$5:$G$15,1)+1),
INDEX('DS2024'!$G$5:$G$15,MATCH(D10,'DS2024'!$G$5:$G$15,1)):
INDEX('DS2024'!$G$5:$G$15,MATCH(D10,'DS2024'!$G$5:$G$15,1)+1)),
IF($U$3=Database!$A$5,
_xlfn.FORECAST.LINEAR(
D10,
INDEX('DS2024'!$K$5:$K$15,MATCH(D10,'DS2024'!$J$5:$J$15,1)):
INDEX('DS2024'!$K$5:$K$15,MATCH(D10,'DS2024'!$J$5:$J$15,1)+1),
INDEX('DS2024'!$J$5:$J$15,MATCH(D10,'DS2024'!$J$5:$J$15,1)):
INDEX('DS2024'!$J$5:$J$15,MATCH(D10,'DS2024'!$J$5:$J$15,1)+1)),
IF($U$3=Database!$A$6,
_xlfn.FORECAST.LINEAR(
D10,
INDEX('DS2024'!$N$5:$N$15,MATCH(D10,'DS2024'!$M$5:$M$15,1)):
INDEX('DS2024'!$N$5:$N$15,MATCH(D10,'DS2024'!$M$5:$M$15,1)+1),
INDEX('DS2024'!$M$5:$M$15,MATCH(D10,'DS2024'!$M$5:$M$15,1)):
INDEX('DS2024'!$M$5:$M$15,MATCH(D10,'DS2024'!$M$5:$M$15,1)+1)),
IF($U$3=Database!$A$7,
_xlfn.FORECAST.LINEAR(
D10,
INDEX('DS2024'!$Q$5:$Q$15,MATCH(D10,'DS2024'!$P$5:$P$15,1)):
INDEX('DS2024'!$Q$5:$Q$15,MATCH(D10,'DS2024'!$P$5:$P$15,1)+1),
INDEX('DS2024'!$P$5:$P$15,MATCH(D10,'DS2024'!$P$5:$P$15,1)):
INDEX('DS2024'!$P$5:$P$15,MATCH(D10,'DS2024'!$P$5:$P$15,1)+1)),
IF($U$3=Database!$A$8,
_xlfn.FORECAST.LINEAR(
D10,
INDEX('DS2024'!$T$5:$T$15,MATCH(D10,'DS2024'!$S$5:$S$15,1)):
INDEX('DS2024'!$T$5:$T$15,MATCH(D10,'DS2024'!$S$5:$S$15,1)+1),
INDEX('DS2024'!$S$5:$S$15,MATCH(D10,'DS2024'!$S$5:$S$15,1)):
INDEX('DS2024'!$S$5:$S$15,MATCH(D10,'DS2024'!$S$5:$S$15,1)+1)),
IF($U$3=Database!$A$9,
_xlfn.FORECAST.LINEAR(
D10,
INDEX('DS2024'!$W$5:$W$15,MATCH(D10,'DS2024'!$V$5:$V$15,1)):
INDEX('DS2024'!$W$5:$W$15,MATCH(D10,'DS2024'!$V$5:$V$15,1)+1),
INDEX('DS2024'!$V$5:$V$15,MATCH(D10,'DS2024'!$V$5:$V$15,1)):
INDEX('DS2024'!$V$5:$V$15,MATCH(D10,'DS2024'!$V$5:$V$15,1)+1)),
IF($U$3=Database!$A$10,
_xlfn.FORECAST.LINEAR(
D10,
INDEX('DS2024'!$Z$5:$Z$15,MATCH(D10,'DS2024'!$Y$5:$Y$15,1)):
INDEX('DS2024'!$Z$5:$Z$15,MATCH(D10,'DS2024'!$Y$5:$Y$15,1)+1),
INDEX('DS2024'!$Y$5:$Y$15,MATCH(D10,'DS2024'!$Y$5:$Y$15,1)):
INDEX('DS2024'!$Y$5:$Y$15,MATCH(D10,'DS2024'!$Y$5:$Y$15,1)+1))
)))))))))))))))))))</f>
        <v>0.1116984691634358</v>
      </c>
      <c r="V10" s="50">
        <f>IF($V$3=Database!$A$11,
_xlfn.FORECAST.LINEAR(
F10,
INDEX('DS2024'!$B$20:$B$35,MATCH(F10,'DS2024'!$A$20:$A$35,1)):
INDEX('DS2024'!$B$20:$B$35,MATCH(F10,'DS2024'!$A$20:$A$35,1)+1),
INDEX('DS2024'!$A$20:$A$35,MATCH(F10,'DS2024'!$A$20:$A$35,1)):
INDEX('DS2024'!$A$20:$A$35,MATCH(F10,'DS2024'!$A$20:$A$35,1)+1)),
IF($V$3=Database!$A$12,
_xlfn.FORECAST.LINEAR(
F10,
INDEX('DS2024'!$E$20:$E$35,MATCH(F10,'DS2024'!$D$20:$D$35,1)):
INDEX('DS2024'!$E$20:$E$35,MATCH(F10,'DS2024'!$D$20:$D$35,1)+1),
INDEX('DS2024'!$D$20:$D$35,MATCH(F10,'DS2024'!$D$20:$D$35,1)):
INDEX('DS2024'!$D$20:$D$35,MATCH(F10,'DS2024'!$D$20:$D$35,1)+1)),
IF($V$3=Database!$A$13,
_xlfn.FORECAST.LINEAR(
F10,
INDEX('DS2024'!$H$20:$H$35,MATCH(F10,'DS2024'!$G$20:$G$35,1)):
INDEX('DS2024'!$H$20:$H$35,MATCH(F10,'DS2024'!$G$20:$G$35,1)+1),
INDEX('DS2024'!$G$20:$G$35,MATCH(F10,'DS2024'!$G$20:$G$35,1)):
INDEX('DS2024'!$G$20:$G$35,MATCH(F10,'DS2024'!$G$20:$G$35,1)+1)),
IF($V$3=Database!$A$14,
_xlfn.FORECAST.LINEAR(
F10,
INDEX('DS2024'!$K$20:$K$35,MATCH(F10,'DS2024'!$J$20:$J$35,1)):
INDEX('DS2024'!$K$20:$K$35,MATCH(F10,'DS2024'!$J$20:$J$35,1)+1),
INDEX('DS2024'!$J$20:$J$35,MATCH(F10,'DS2024'!$J$20:$J$35,1)):
INDEX('DS2024'!$J$20:$J$35,MATCH(F10,'DS2024'!$J$20:$J$35,1)+1)),
IF($V$3=Database!$A$15,
_xlfn.FORECAST.LINEAR(
F10,
INDEX('DS2024'!$N$20:$N$35,MATCH(F10,'DS2024'!$M$20:$M$35,1)):
INDEX('DS2024'!$N$20:$N$35,MATCH(F10,'DS2024'!$M$20:$M$35,1)+1),
INDEX('DS2024'!$M$20:$M$35,MATCH(F10,'DS2024'!$M$20:$M$35,1)):
INDEX('DS2024'!$M$20:$M$35,MATCH(F10,'DS2024'!$M$20:$M$35,1)+1)),
IF($V$3=Database!$A$16,
_xlfn.FORECAST.LINEAR(
F10,
INDEX('DS2024'!$Q$20:$Q$35,MATCH(F10,'DS2024'!$P$20:$P$35,1)):
INDEX('DS2024'!$Q$20:$Q$35,MATCH(F10,'DS2024'!$P$20:$P$35,1)+1),
INDEX('DS2024'!$P$20:$P$35,MATCH(F10,'DS2024'!$P$20:$P$35,1)):
INDEX('DS2024'!$P$20:$P$35,MATCH(F10,'DS2024'!$P$20:$P$35,1)+1)),
IF($V$3=Database!$A$17,
_xlfn.FORECAST.LINEAR(
F10,
INDEX('DS2024'!$T$20:$T$35,MATCH(F10,'DS2024'!$S$20:$S$35,1)):
INDEX('DS2024'!$T$20:$T$35,MATCH(F10,'DS2024'!$S$20:$S$35,1)+1),
INDEX('DS2024'!$S$20:$S$35,MATCH(F10,'DS2024'!$S$20:$S$35,1)):
INDEX('DS2024'!$S$20:$S$35,MATCH(F10,'DS2024'!$S$20:$S$35,1)+1)),
IF($V$3=Database!$A$18,
_xlfn.FORECAST.LINEAR(
F10,
INDEX('DS2024'!$W$20:$W$35,MATCH(F10,'DS2024'!$V$20:$V$35,1)):
INDEX('DS2024'!$W$20:$W$35,MATCH(F10,'DS2024'!$V$20:$V$35,1)+1),
INDEX('DS2024'!$V$20:$V$35,MATCH(F10,'DS2024'!$V$20:$V$35,1)):
INDEX('DS2024'!$V$20:$V$35,MATCH(F10,'DS2024'!$V$20:$V$35,1)+1)),
IF($V$3=Database!$A$19,
_xlfn.FORECAST.LINEAR(
F10,
INDEX('DS2024'!$Z$20:$Z$35,MATCH(F10,'DS2024'!$Y$20:$Y$35,1)):
INDEX('DS2024'!$Z$20:$Z$35,MATCH(F10,'DS2024'!$Y$20:$Y$35,1)+1),
INDEX('DS2024'!$Y$20:$Y$35,MATCH(F10,'DS2024'!$Y$20:$Y$35,1)):
INDEX('DS2024'!$Y$20:$Y$35,MATCH(F10,'DS2024'!$Y$20:$Y$35,1)+1)),
IF($V$3=Database!$A$20,
_xlfn.FORECAST.LINEAR(
F10,
INDEX('DS2024'!$AC$20:$AC$35,MATCH(F10,'DS2024'!$AB$20:$AB$35,1)):
INDEX('DS2024'!$AC$20:$AC$35,MATCH(F10,'DS2024'!$AB$20:$AB$35,1)+1),
INDEX('DS2024'!$AB$20:$AB$35,MATCH(F10,'DS2024'!$AB$20:$AB$35,1)):
INDEX('DS2024'!$AB$20:$AB$35,MATCH(F10,'DS2024'!$AB$20:$AB$35,1)+1)),
IF($V$3=Database!$A$2,
_xlfn.FORECAST.LINEAR(
F10,
INDEX('DS2024'!$B$5:$B$15,MATCH(F10,'DS2024'!$A$5:$A$15,1)):
INDEX('DS2024'!$B$5:$B$15,MATCH(F10,'DS2024'!$A$5:$A$15,1)+1),
INDEX('DS2024'!$A$5:$A$15,MATCH(F10,'DS2024'!$A$5:$A$15,1)):
INDEX('DS2024'!$A$5:$A$15,MATCH(F10,'DS2024'!$A$5:$A$15,1)+1)),
IF($V$3=Database!$A$3,
_xlfn.FORECAST.LINEAR(
F10,
INDEX('DS2024'!$E$5:$E$15,MATCH(F10,'DS2024'!$D$5:$D$15,1)):
INDEX('DS2024'!$E$5:$E$15,MATCH(F10,'DS2024'!$D$5:$D$15,1)+1),
INDEX('DS2024'!$D$5:$D$15,MATCH(F10,'DS2024'!$D$5:$D$15,1)):
INDEX('DS2024'!$D$5:$D$15,MATCH(F10,'DS2024'!$D$5:$D$15,1)+1)),
IF($V$3=Database!$A$4,
_xlfn.FORECAST.LINEAR(
F10,
INDEX('DS2024'!$H$5:$H$15,MATCH(F10,'DS2024'!$G$5:$G$15,1)):
INDEX('DS2024'!$H$5:$H$15,MATCH(F10,'DS2024'!$G$5:$G$15,1)+1),
INDEX('DS2024'!$G$5:$G$15,MATCH(F10,'DS2024'!$G$5:$G$15,1)):
INDEX('DS2024'!$G$5:$G$15,MATCH(F10,'DS2024'!$G$5:$G$15,1)+1)),
IF($V$3=Database!$A$5,
_xlfn.FORECAST.LINEAR(
F10,
INDEX('DS2024'!$K$5:$K$15,MATCH(F10,'DS2024'!$J$5:$J$15,1)):
INDEX('DS2024'!$K$5:$K$15,MATCH(F10,'DS2024'!$J$5:$J$15,1)+1),
INDEX('DS2024'!$J$5:$J$15,MATCH(F10,'DS2024'!$J$5:$J$15,1)):
INDEX('DS2024'!$J$5:$J$15,MATCH(F10,'DS2024'!$J$5:$J$15,1)+1)),
IF($V$3=Database!$A$6,
_xlfn.FORECAST.LINEAR(
F10,
INDEX('DS2024'!$N$5:$N$15,MATCH(F10,'DS2024'!$M$5:$M$15,1)):
INDEX('DS2024'!$N$5:$N$15,MATCH(F10,'DS2024'!$M$5:$M$15,1)+1),
INDEX('DS2024'!$M$5:$M$15,MATCH(F10,'DS2024'!$M$5:$M$15,1)):
INDEX('DS2024'!$M$5:$M$15,MATCH(F10,'DS2024'!$M$5:$M$15,1)+1)),
IF($V$3=Database!$A$7,
_xlfn.FORECAST.LINEAR(
F10,
INDEX('DS2024'!$Q$5:$Q$15,MATCH(F10,'DS2024'!$P$5:$P$15,1)):
INDEX('DS2024'!$Q$5:$Q$15,MATCH(F10,'DS2024'!$P$5:$P$15,1)+1),
INDEX('DS2024'!$P$5:$P$15,MATCH(F10,'DS2024'!$P$5:$P$15,1)):
INDEX('DS2024'!$P$5:$P$15,MATCH(F10,'DS2024'!$P$5:$P$15,1)+1)),
IF($V$3=Database!$A$8,
_xlfn.FORECAST.LINEAR(
F10,
INDEX('DS2024'!$T$5:$T$15,MATCH(F10,'DS2024'!$S$5:$S$15,1)):
INDEX('DS2024'!$T$5:$T$15,MATCH(F10,'DS2024'!$S$5:$S$15,1)+1),
INDEX('DS2024'!$S$5:$S$15,MATCH(F10,'DS2024'!$S$5:$S$15,1)):
INDEX('DS2024'!$S$5:$S$15,MATCH(F10,'DS2024'!$S$5:$S$15,1)+1)),
IF($V$3=Database!$A$9,
_xlfn.FORECAST.LINEAR(
F10,
INDEX('DS2024'!$W$5:$W$15,MATCH(F10,'DS2024'!$V$5:$V$15,1)):
INDEX('DS2024'!$W$5:$W$15,MATCH(F10,'DS2024'!$V$5:$V$15,1)+1),
INDEX('DS2024'!$V$5:$V$15,MATCH(F10,'DS2024'!$V$5:$V$15,1)):
INDEX('DS2024'!$V$5:$V$15,MATCH(F10,'DS2024'!$V$5:$V$15,1)+1)),
IF($V$3=Database!$A$10,
_xlfn.FORECAST.LINEAR(
F10,
INDEX('DS2024'!$Z$5:$Z$15,MATCH(F10,'DS2024'!$Y$5:$Y$15,1)):
INDEX('DS2024'!$Z$5:$Z$15,MATCH(F10,'DS2024'!$Y$5:$Y$15,1)+1),
INDEX('DS2024'!$Y$5:$Y$15,MATCH(F10,'DS2024'!$Y$5:$Y$15,1)):
INDEX('DS2024'!$Y$5:$Y$15,MATCH(F10,'DS2024'!$Y$5:$Y$15,1)+1))
)))))))))))))))))))</f>
        <v>0.1141412521989445</v>
      </c>
      <c r="W10" s="50">
        <f>IF($W$3=Database!$A$11,
_xlfn.FORECAST.LINEAR(
H10,
INDEX('DS2024'!$B$20:$B$35,MATCH(H10,'DS2024'!$A$20:$A$35,1)):
INDEX('DS2024'!$B$20:$B$35,MATCH(H10,'DS2024'!$A$20:$A$35,1)+1),
INDEX('DS2024'!$A$20:$A$35,MATCH(H10,'DS2024'!$A$20:$A$35,1)):
INDEX('DS2024'!$A$20:$A$35,MATCH(H10,'DS2024'!$A$20:$A$35,1)+1)),
IF($W$3=Database!$A$12,
_xlfn.FORECAST.LINEAR(
H10,
INDEX('DS2024'!$E$20:$E$35,MATCH(H10,'DS2024'!$D$20:$D$35,1)):
INDEX('DS2024'!$E$20:$E$35,MATCH(H10,'DS2024'!$D$20:$D$35,1)+1),
INDEX('DS2024'!$D$20:$D$35,MATCH(H10,'DS2024'!$D$20:$D$35,1)):
INDEX('DS2024'!$D$20:$D$35,MATCH(H10,'DS2024'!$D$20:$D$35,1)+1)),
IF($W$3=Database!$A$13,
_xlfn.FORECAST.LINEAR(
H10,
INDEX('DS2024'!$H$20:$H$35,MATCH(H10,'DS2024'!$G$20:$G$35,1)):
INDEX('DS2024'!$H$20:$H$35,MATCH(H10,'DS2024'!$G$20:$G$35,1)+1),
INDEX('DS2024'!$G$20:$G$35,MATCH(H10,'DS2024'!$G$20:$G$35,1)):
INDEX('DS2024'!$G$20:$G$35,MATCH(H10,'DS2024'!$G$20:$G$35,1)+1)),
IF($W$3=Database!$A$14,
_xlfn.FORECAST.LINEAR(
H10,
INDEX('DS2024'!$K$20:$K$35,MATCH(H10,'DS2024'!$J$20:$J$35,1)):
INDEX('DS2024'!$K$20:$K$35,MATCH(H10,'DS2024'!$J$20:$J$35,1)+1),
INDEX('DS2024'!$J$20:$J$35,MATCH(H10,'DS2024'!$J$20:$J$35,1)):
INDEX('DS2024'!$J$20:$J$35,MATCH(H10,'DS2024'!$J$20:$J$35,1)+1)),
IF($W$3=Database!$A$15,
_xlfn.FORECAST.LINEAR(
H10,
INDEX('DS2024'!$N$20:$N$35,MATCH(H10,'DS2024'!$M$20:$M$35,1)):
INDEX('DS2024'!$N$20:$N$35,MATCH(H10,'DS2024'!$M$20:$M$35,1)+1),
INDEX('DS2024'!$M$20:$M$35,MATCH(H10,'DS2024'!$M$20:$M$35,1)):
INDEX('DS2024'!$M$20:$M$35,MATCH(H10,'DS2024'!$M$20:$M$35,1)+1)),
IF($W$3=Database!$A$16,
_xlfn.FORECAST.LINEAR(
H10,
INDEX('DS2024'!$Q$20:$Q$35,MATCH(H10,'DS2024'!$P$20:$P$35,1)):
INDEX('DS2024'!$Q$20:$Q$35,MATCH(H10,'DS2024'!$P$20:$P$35,1)+1),
INDEX('DS2024'!$P$20:$P$35,MATCH(H10,'DS2024'!$P$20:$P$35,1)):
INDEX('DS2024'!$P$20:$P$35,MATCH(H10,'DS2024'!$P$20:$P$35,1)+1)),
IF($W$3=Database!$A$17,
_xlfn.FORECAST.LINEAR(
H10,
INDEX('DS2024'!$T$20:$T$35,MATCH(H10,'DS2024'!$S$20:$S$35,1)):
INDEX('DS2024'!$T$20:$T$35,MATCH(H10,'DS2024'!$S$20:$S$35,1)+1),
INDEX('DS2024'!$S$20:$S$35,MATCH(H10,'DS2024'!$S$20:$S$35,1)):
INDEX('DS2024'!$S$20:$S$35,MATCH(H10,'DS2024'!$S$20:$S$35,1)+1)),
IF($W$3=Database!$A$18,
_xlfn.FORECAST.LINEAR(
H10,
INDEX('DS2024'!$W$20:$W$35,MATCH(H10,'DS2024'!$V$20:$V$35,1)):
INDEX('DS2024'!$W$20:$W$35,MATCH(H10,'DS2024'!$V$20:$V$35,1)+1),
INDEX('DS2024'!$V$20:$V$35,MATCH(H10,'DS2024'!$V$20:$V$35,1)):
INDEX('DS2024'!$V$20:$V$35,MATCH(H10,'DS2024'!$V$20:$V$35,1)+1)),
IF($W$3=Database!$A$19,
_xlfn.FORECAST.LINEAR(
H10,
INDEX('DS2024'!$Z$20:$Z$35,MATCH(H10,'DS2024'!$Y$20:$Y$35,1)):
INDEX('DS2024'!$Z$20:$Z$35,MATCH(H10,'DS2024'!$Y$20:$Y$35,1)+1),
INDEX('DS2024'!$Y$20:$Y$35,MATCH(H10,'DS2024'!$Y$20:$Y$35,1)):
INDEX('DS2024'!$Y$20:$Y$35,MATCH(H10,'DS2024'!$Y$20:$Y$35,1)+1)),
IF($W$3=Database!$A$20,
_xlfn.FORECAST.LINEAR(
H10,
INDEX('DS2024'!$AC$20:$AC$35,MATCH(H10,'DS2024'!$AB$20:$AB$35,1)):
INDEX('DS2024'!$AC$20:$AC$35,MATCH(H10,'DS2024'!$AB$20:$AB$35,1)+1),
INDEX('DS2024'!$AB$20:$AB$35,MATCH(H10,'DS2024'!$AB$20:$AB$35,1)):
INDEX('DS2024'!$AB$20:$AB$35,MATCH(H10,'DS2024'!$AB$20:$AB$35,1)+1)),
IF($W$3=Database!$A$2,
_xlfn.FORECAST.LINEAR(
H10,
INDEX('DS2024'!$B$5:$B$15,MATCH(H10,'DS2024'!$A$5:$A$15,1)):
INDEX('DS2024'!$B$5:$B$15,MATCH(H10,'DS2024'!$A$5:$A$15,1)+1),
INDEX('DS2024'!$A$5:$A$15,MATCH(H10,'DS2024'!$A$5:$A$15,1)):
INDEX('DS2024'!$A$5:$A$15,MATCH(H10,'DS2024'!$A$5:$A$15,1)+1)),
IF($W$3=Database!$A$3,
_xlfn.FORECAST.LINEAR(
H10,
INDEX('DS2024'!$E$5:$E$15,MATCH(H10,'DS2024'!$D$5:$D$15,1)):
INDEX('DS2024'!$E$5:$E$15,MATCH(H10,'DS2024'!$D$5:$D$15,1)+1),
INDEX('DS2024'!$D$5:$D$15,MATCH(H10,'DS2024'!$D$5:$D$15,1)):
INDEX('DS2024'!$D$5:$D$15,MATCH(H10,'DS2024'!$D$5:$D$15,1)+1)),
IF($W$3=Database!$A$4,
_xlfn.FORECAST.LINEAR(
H10,
INDEX('DS2024'!$H$5:$H$15,MATCH(H10,'DS2024'!$G$5:$G$15,1)):
INDEX('DS2024'!$H$5:$H$15,MATCH(H10,'DS2024'!$G$5:$G$15,1)+1),
INDEX('DS2024'!$G$5:$G$15,MATCH(H10,'DS2024'!$G$5:$G$15,1)):
INDEX('DS2024'!$G$5:$G$15,MATCH(H10,'DS2024'!$G$5:$G$15,1)+1)),
IF($W$3=Database!$A$5,
_xlfn.FORECAST.LINEAR(
H10,
INDEX('DS2024'!$K$5:$K$15,MATCH(H10,'DS2024'!$J$5:$J$15,1)):
INDEX('DS2024'!$K$5:$K$15,MATCH(H10,'DS2024'!$J$5:$J$15,1)+1),
INDEX('DS2024'!$J$5:$J$15,MATCH(H10,'DS2024'!$J$5:$J$15,1)):
INDEX('DS2024'!$J$5:$J$15,MATCH(H10,'DS2024'!$J$5:$J$15,1)+1)),
IF($W$3=Database!$A$6,
_xlfn.FORECAST.LINEAR(
H10,
INDEX('DS2024'!$N$5:$N$15,MATCH(H10,'DS2024'!$M$5:$M$15,1)):
INDEX('DS2024'!$N$5:$N$15,MATCH(H10,'DS2024'!$M$5:$M$15,1)+1),
INDEX('DS2024'!$M$5:$M$15,MATCH(H10,'DS2024'!$M$5:$M$15,1)):
INDEX('DS2024'!$M$5:$M$15,MATCH(H10,'DS2024'!$M$5:$M$15,1)+1)),
IF($W$3=Database!$A$7,
_xlfn.FORECAST.LINEAR(
H10,
INDEX('DS2024'!$Q$5:$Q$15,MATCH(H10,'DS2024'!$P$5:$P$15,1)):
INDEX('DS2024'!$Q$5:$Q$15,MATCH(H10,'DS2024'!$P$5:$P$15,1)+1),
INDEX('DS2024'!$P$5:$P$15,MATCH(H10,'DS2024'!$P$5:$P$15,1)):
INDEX('DS2024'!$P$5:$P$15,MATCH(H10,'DS2024'!$P$5:$P$15,1)+1)),
IF($W$3=Database!$A$8,
_xlfn.FORECAST.LINEAR(
H10,
INDEX('DS2024'!$T$5:$T$15,MATCH(H10,'DS2024'!$S$5:$S$15,1)):
INDEX('DS2024'!$T$5:$T$15,MATCH(H10,'DS2024'!$S$5:$S$15,1)+1),
INDEX('DS2024'!$S$5:$S$15,MATCH(H10,'DS2024'!$S$5:$S$15,1)):
INDEX('DS2024'!$S$5:$S$15,MATCH(H10,'DS2024'!$S$5:$S$15,1)+1)),
IF($W$3=Database!$A$9,
_xlfn.FORECAST.LINEAR(
H10,
INDEX('DS2024'!$W$5:$W$15,MATCH(H10,'DS2024'!$V$5:$V$15,1)):
INDEX('DS2024'!$W$5:$W$15,MATCH(H10,'DS2024'!$V$5:$V$15,1)+1),
INDEX('DS2024'!$V$5:$V$15,MATCH(H10,'DS2024'!$V$5:$V$15,1)):
INDEX('DS2024'!$V$5:$V$15,MATCH(H10,'DS2024'!$V$5:$V$15,1)+1)),
IF($W$3=Database!$A$10,
_xlfn.FORECAST.LINEAR(
H10,
INDEX('DS2024'!$Z$5:$Z$15,MATCH(H10,'DS2024'!$Y$5:$Y$15,1)):
INDEX('DS2024'!$Z$5:$Z$15,MATCH(H10,'DS2024'!$Y$5:$Y$15,1)+1),
INDEX('DS2024'!$Y$5:$Y$15,MATCH(H10,'DS2024'!$Y$5:$Y$15,1)):
INDEX('DS2024'!$Y$5:$Y$15,MATCH(H10,'DS2024'!$Y$5:$Y$15,1)+1))
)))))))))))))))))))</f>
        <v>0.11104824333506536</v>
      </c>
      <c r="X10" s="50">
        <f>IF($X$3=Database!$A$11,
_xlfn.FORECAST.LINEAR(
J10,
INDEX('DS2024'!$B$20:$B$35,MATCH(J10,'DS2024'!$A$20:$A$35,1)):
INDEX('DS2024'!$B$20:$B$35,MATCH(J10,'DS2024'!$A$20:$A$35,1)+1),
INDEX('DS2024'!$A$20:$A$35,MATCH(J10,'DS2024'!$A$20:$A$35,1)):
INDEX('DS2024'!$A$20:$A$35,MATCH(J10,'DS2024'!$A$20:$A$35,1)+1)),
IF($X$3=Database!$A$12,
_xlfn.FORECAST.LINEAR(
J10,
INDEX('DS2024'!$E$20:$E$35,MATCH(J10,'DS2024'!$D$20:$D$35,1)):
INDEX('DS2024'!$E$20:$E$35,MATCH(J10,'DS2024'!$D$20:$D$35,1)+1),
INDEX('DS2024'!$D$20:$D$35,MATCH(J10,'DS2024'!$D$20:$D$35,1)):
INDEX('DS2024'!$D$20:$D$35,MATCH(J10,'DS2024'!$D$20:$D$35,1)+1)),
IF($X$3=Database!$A$13,
_xlfn.FORECAST.LINEAR(
J10,
INDEX('DS2024'!$H$20:$H$35,MATCH(J10,'DS2024'!$G$20:$G$35,1)):
INDEX('DS2024'!$H$20:$H$35,MATCH(J10,'DS2024'!$G$20:$G$35,1)+1),
INDEX('DS2024'!$G$20:$G$35,MATCH(J10,'DS2024'!$G$20:$G$35,1)):
INDEX('DS2024'!$G$20:$G$35,MATCH(J10,'DS2024'!$G$20:$G$35,1)+1)),
IF($X$3=Database!$A$14,
_xlfn.FORECAST.LINEAR(
J10,
INDEX('DS2024'!$K$20:$K$35,MATCH(J10,'DS2024'!$J$20:$J$35,1)):
INDEX('DS2024'!$K$20:$K$35,MATCH(J10,'DS2024'!$J$20:$J$35,1)+1),
INDEX('DS2024'!$J$20:$J$35,MATCH(J10,'DS2024'!$J$20:$J$35,1)):
INDEX('DS2024'!$J$20:$J$35,MATCH(J10,'DS2024'!$J$20:$J$35,1)+1)),
IF($X$3=Database!$A$15,
_xlfn.FORECAST.LINEAR(
J10,
INDEX('DS2024'!$N$20:$N$35,MATCH(J10,'DS2024'!$M$20:$M$35,1)):
INDEX('DS2024'!$N$20:$N$35,MATCH(J10,'DS2024'!$M$20:$M$35,1)+1),
INDEX('DS2024'!$M$20:$M$35,MATCH(J10,'DS2024'!$M$20:$M$35,1)):
INDEX('DS2024'!$M$20:$M$35,MATCH(J10,'DS2024'!$M$20:$M$35,1)+1)),
IF($X$3=Database!$A$16,
_xlfn.FORECAST.LINEAR(
J10,
INDEX('DS2024'!$Q$20:$Q$35,MATCH(J10,'DS2024'!$P$20:$P$35,1)):
INDEX('DS2024'!$Q$20:$Q$35,MATCH(J10,'DS2024'!$P$20:$P$35,1)+1),
INDEX('DS2024'!$P$20:$P$35,MATCH(J10,'DS2024'!$P$20:$P$35,1)):
INDEX('DS2024'!$P$20:$P$35,MATCH(J10,'DS2024'!$P$20:$P$35,1)+1)),
IF($X$3=Database!$A$17,
_xlfn.FORECAST.LINEAR(
J10,
INDEX('DS2024'!$T$20:$T$35,MATCH(J10,'DS2024'!$S$20:$S$35,1)):
INDEX('DS2024'!$T$20:$T$35,MATCH(J10,'DS2024'!$S$20:$S$35,1)+1),
INDEX('DS2024'!$S$20:$S$35,MATCH(J10,'DS2024'!$S$20:$S$35,1)):
INDEX('DS2024'!$S$20:$S$35,MATCH(J10,'DS2024'!$S$20:$S$35,1)+1)),
IF($X$3=Database!$A$18,
_xlfn.FORECAST.LINEAR(
J10,
INDEX('DS2024'!$W$20:$W$35,MATCH(J10,'DS2024'!$V$20:$V$35,1)):
INDEX('DS2024'!$W$20:$W$35,MATCH(J10,'DS2024'!$V$20:$V$35,1)+1),
INDEX('DS2024'!$V$20:$V$35,MATCH(J10,'DS2024'!$V$20:$V$35,1)):
INDEX('DS2024'!$V$20:$V$35,MATCH(J10,'DS2024'!$V$20:$V$35,1)+1)),
IF($X$3=Database!$A$19,
_xlfn.FORECAST.LINEAR(
J10,
INDEX('DS2024'!$Z$20:$Z$35,MATCH(J10,'DS2024'!$Y$20:$Y$35,1)):
INDEX('DS2024'!$Z$20:$Z$35,MATCH(J10,'DS2024'!$Y$20:$Y$35,1)+1),
INDEX('DS2024'!$Y$20:$Y$35,MATCH(J10,'DS2024'!$Y$20:$Y$35,1)):
INDEX('DS2024'!$Y$20:$Y$35,MATCH(J10,'DS2024'!$Y$20:$Y$35,1)+1)),
IF($X$3=Database!$A$20,
_xlfn.FORECAST.LINEAR(
J10,
INDEX('DS2024'!$AC$20:$AC$35,MATCH(J10,'DS2024'!$AB$20:$AB$35,1)):
INDEX('DS2024'!$AC$20:$AC$35,MATCH(J10,'DS2024'!$AB$20:$AB$35,1)+1),
INDEX('DS2024'!$AB$20:$AB$35,MATCH(J10,'DS2024'!$AB$20:$AB$35,1)):
INDEX('DS2024'!$AB$20:$AB$35,MATCH(J10,'DS2024'!$AB$20:$AB$35,1)+1)),
IF($X$3=Database!$A$2,
_xlfn.FORECAST.LINEAR(
J10,
INDEX('DS2024'!$B$5:$B$15,MATCH(J10,'DS2024'!$A$5:$A$15,1)):
INDEX('DS2024'!$B$5:$B$15,MATCH(J10,'DS2024'!$A$5:$A$15,1)+1),
INDEX('DS2024'!$A$5:$A$15,MATCH(J10,'DS2024'!$A$5:$A$15,1)):
INDEX('DS2024'!$A$5:$A$15,MATCH(J10,'DS2024'!$A$5:$A$15,1)+1)),
IF($X$3=Database!$A$3,
_xlfn.FORECAST.LINEAR(
J10,
INDEX('DS2024'!$E$5:$E$15,MATCH(J10,'DS2024'!$D$5:$D$15,1)):
INDEX('DS2024'!$E$5:$E$15,MATCH(J10,'DS2024'!$D$5:$D$15,1)+1),
INDEX('DS2024'!$D$5:$D$15,MATCH(J10,'DS2024'!$D$5:$D$15,1)):
INDEX('DS2024'!$D$5:$D$15,MATCH(J10,'DS2024'!$D$5:$D$15,1)+1)),
IF($X$3=Database!$A$4,
_xlfn.FORECAST.LINEAR(
J10,
INDEX('DS2024'!$H$5:$H$15,MATCH(J10,'DS2024'!$G$5:$G$15,1)):
INDEX('DS2024'!$H$5:$H$15,MATCH(J10,'DS2024'!$G$5:$G$15,1)+1),
INDEX('DS2024'!$G$5:$G$15,MATCH(J10,'DS2024'!$G$5:$G$15,1)):
INDEX('DS2024'!$G$5:$G$15,MATCH(J10,'DS2024'!$G$5:$G$15,1)+1)),
IF($X$3=Database!$A$5,
_xlfn.FORECAST.LINEAR(
J10,
INDEX('DS2024'!$K$5:$K$15,MATCH(J10,'DS2024'!$J$5:$J$15,1)):
INDEX('DS2024'!$K$5:$K$15,MATCH(J10,'DS2024'!$J$5:$J$15,1)+1),
INDEX('DS2024'!$J$5:$J$15,MATCH(J10,'DS2024'!$J$5:$J$15,1)):
INDEX('DS2024'!$J$5:$J$15,MATCH(J10,'DS2024'!$J$5:$J$15,1)+1)),
IF($X$3=Database!$A$6,
_xlfn.FORECAST.LINEAR(
J10,
INDEX('DS2024'!$N$5:$N$15,MATCH(J10,'DS2024'!$M$5:$M$15,1)):
INDEX('DS2024'!$N$5:$N$15,MATCH(J10,'DS2024'!$M$5:$M$15,1)+1),
INDEX('DS2024'!$M$5:$M$15,MATCH(J10,'DS2024'!$M$5:$M$15,1)):
INDEX('DS2024'!$M$5:$M$15,MATCH(J10,'DS2024'!$M$5:$M$15,1)+1)),
IF($X$3=Database!$A$7,
_xlfn.FORECAST.LINEAR(
J10,
INDEX('DS2024'!$Q$5:$Q$15,MATCH(J10,'DS2024'!$P$5:$P$15,1)):
INDEX('DS2024'!$Q$5:$Q$15,MATCH(J10,'DS2024'!$P$5:$P$15,1)+1),
INDEX('DS2024'!$P$5:$P$15,MATCH(J10,'DS2024'!$P$5:$P$15,1)):
INDEX('DS2024'!$P$5:$P$15,MATCH(J10,'DS2024'!$P$5:$P$15,1)+1)),
IF($X$3=Database!$A$8,
_xlfn.FORECAST.LINEAR(
J10,
INDEX('DS2024'!$T$5:$T$15,MATCH(J10,'DS2024'!$S$5:$S$15,1)):
INDEX('DS2024'!$T$5:$T$15,MATCH(J10,'DS2024'!$S$5:$S$15,1)+1),
INDEX('DS2024'!$S$5:$S$15,MATCH(J10,'DS2024'!$S$5:$S$15,1)):
INDEX('DS2024'!$S$5:$S$15,MATCH(J10,'DS2024'!$S$5:$S$15,1)+1)),
IF($T$3=Database!$A$9,
_xlfn.FORECAST.LINEAR(
J10,
INDEX('DS2024'!$W$5:$W$15,MATCH(J10,'DS2024'!$V$5:$V$15,1)):
INDEX('DS2024'!$W$5:$W$15,MATCH(J10,'DS2024'!$V$5:$V$15,1)+1),
INDEX('DS2024'!$V$5:$V$15,MATCH(J10,'DS2024'!$V$5:$V$15,1)):
INDEX('DS2024'!$V$5:$V$15,MATCH(J10,'DS2024'!$V$5:$V$15,1)+1)),
IF($T$3=Database!$A$10,
_xlfn.FORECAST.LINEAR(
J10,
INDEX('DS2024'!$Z$5:$Z$15,MATCH(J10,'DS2024'!$Y$5:$Y$15,1)):
INDEX('DS2024'!$Z$5:$Z$15,MATCH(J10,'DS2024'!$Y$5:$Y$15,1)+1),
INDEX('DS2024'!$Y$5:$Y$15,MATCH(J10,'DS2024'!$Y$5:$Y$15,1)):
INDEX('DS2024'!$Y$5:$Y$15,MATCH(J10,'DS2024'!$Y$5:$Y$15,1)+1))
)))))))))))))))))))</f>
        <v>0.10963923418202166</v>
      </c>
      <c r="Y10" s="50">
        <f>IF($Y$3=Database!$A$11,
_xlfn.FORECAST.LINEAR(
L10,
INDEX('DS2024'!$B$20:$B$35,MATCH(L10,'DS2024'!$A$20:$A$35,1)):
INDEX('DS2024'!$B$20:$B$35,MATCH(L10,'DS2024'!$A$20:$A$35,1)+1),
INDEX('DS2024'!$A$20:$A$35,MATCH(L10,'DS2024'!$A$20:$A$35,1)):
INDEX('DS2024'!$A$20:$A$35,MATCH(L10,'DS2024'!$A$20:$A$35,1)+1)),
IF($Y$3=Database!$A$12,
_xlfn.FORECAST.LINEAR(
L10,
INDEX('DS2024'!$E$20:$E$35,MATCH(L10,'DS2024'!$D$20:$D$35,1)):
INDEX('DS2024'!$E$20:$E$35,MATCH(L10,'DS2024'!$D$20:$D$35,1)+1),
INDEX('DS2024'!$D$20:$D$35,MATCH(L10,'DS2024'!$D$20:$D$35,1)):
INDEX('DS2024'!$D$20:$D$35,MATCH(L10,'DS2024'!$D$20:$D$35,1)+1)),
IF($Y$3=Database!$A$13,
_xlfn.FORECAST.LINEAR(
L10,
INDEX('DS2024'!$H$20:$H$35,MATCH(L10,'DS2024'!$G$20:$G$35,1)):
INDEX('DS2024'!$H$20:$H$35,MATCH(L10,'DS2024'!$G$20:$G$35,1)+1),
INDEX('DS2024'!$G$20:$G$35,MATCH(L10,'DS2024'!$G$20:$G$35,1)):
INDEX('DS2024'!$G$20:$G$35,MATCH(L10,'DS2024'!$G$20:$G$35,1)+1)),
IF($Y$3=Database!$A$14,
_xlfn.FORECAST.LINEAR(
L10,
INDEX('DS2024'!$K$20:$K$35,MATCH(L10,'DS2024'!$J$20:$J$35,1)):
INDEX('DS2024'!$K$20:$K$35,MATCH(L10,'DS2024'!$J$20:$J$35,1)+1),
INDEX('DS2024'!$J$20:$J$35,MATCH(L10,'DS2024'!$J$20:$J$35,1)):
INDEX('DS2024'!$J$20:$J$35,MATCH(L10,'DS2024'!$J$20:$J$35,1)+1)),
IF($Y$3=Database!$A$15,
_xlfn.FORECAST.LINEAR(
L10,
INDEX('DS2024'!$N$20:$N$35,MATCH(L10,'DS2024'!$M$20:$M$35,1)):
INDEX('DS2024'!$N$20:$N$35,MATCH(L10,'DS2024'!$M$20:$M$35,1)+1),
INDEX('DS2024'!$M$20:$M$35,MATCH(L10,'DS2024'!$M$20:$M$35,1)):
INDEX('DS2024'!$M$20:$M$35,MATCH(L10,'DS2024'!$M$20:$M$35,1)+1)),
IF($Y$3=Database!$A$16,
_xlfn.FORECAST.LINEAR(
L10,
INDEX('DS2024'!$Q$20:$Q$35,MATCH(L10,'DS2024'!$P$20:$P$35,1)):
INDEX('DS2024'!$Q$20:$Q$35,MATCH(L10,'DS2024'!$P$20:$P$35,1)+1),
INDEX('DS2024'!$P$20:$P$35,MATCH(L10,'DS2024'!$P$20:$P$35,1)):
INDEX('DS2024'!$P$20:$P$35,MATCH(L10,'DS2024'!$P$20:$P$35,1)+1)),
IF($Y$3=Database!$A$17,
_xlfn.FORECAST.LINEAR(
L10,
INDEX('DS2024'!$T$20:$T$35,MATCH(L10,'DS2024'!$S$20:$S$35,1)):
INDEX('DS2024'!$T$20:$T$35,MATCH(L10,'DS2024'!$S$20:$S$35,1)+1),
INDEX('DS2024'!$S$20:$S$35,MATCH(L10,'DS2024'!$S$20:$S$35,1)):
INDEX('DS2024'!$S$20:$S$35,MATCH(L10,'DS2024'!$S$20:$S$35,1)+1)),
IF($Y$3=Database!$A$18,
_xlfn.FORECAST.LINEAR(
L10,
INDEX('DS2024'!$W$20:$W$35,MATCH(L10,'DS2024'!$V$20:$V$35,1)):
INDEX('DS2024'!$W$20:$W$35,MATCH(L10,'DS2024'!$V$20:$V$35,1)+1),
INDEX('DS2024'!$V$20:$V$35,MATCH(L10,'DS2024'!$V$20:$V$35,1)):
INDEX('DS2024'!$V$20:$V$35,MATCH(L10,'DS2024'!$V$20:$V$35,1)+1)),
IF($Y$3=Database!$A$19,
_xlfn.FORECAST.LINEAR(
L10,
INDEX('DS2024'!$Z$20:$Z$35,MATCH(L10,'DS2024'!$Y$20:$Y$35,1)):
INDEX('DS2024'!$Z$20:$Z$35,MATCH(L10,'DS2024'!$Y$20:$Y$35,1)+1),
INDEX('DS2024'!$Y$20:$Y$35,MATCH(L10,'DS2024'!$Y$20:$Y$35,1)):
INDEX('DS2024'!$Y$20:$Y$35,MATCH(L10,'DS2024'!$Y$20:$Y$35,1)+1)),
IF($Y$3=Database!$A$20,
_xlfn.FORECAST.LINEAR(
L10,
INDEX('DS2024'!$AC$20:$AC$35,MATCH(L10,'DS2024'!$AB$20:$AB$35,1)):
INDEX('DS2024'!$AC$20:$AC$35,MATCH(L10,'DS2024'!$AB$20:$AB$35,1)+1),
INDEX('DS2024'!$AB$20:$AB$35,MATCH(L10,'DS2024'!$AB$20:$AB$35,1)):
INDEX('DS2024'!$AB$20:$AB$35,MATCH(L10,'DS2024'!$AB$20:$AB$35,1)+1)),
IF($Y$3=Database!$A$2,
_xlfn.FORECAST.LINEAR(
L10,
INDEX('DS2024'!$B$5:$B$15,MATCH(L10,'DS2024'!$A$5:$A$15,1)):
INDEX('DS2024'!$B$5:$B$15,MATCH(L10,'DS2024'!$A$5:$A$15,1)+1),
INDEX('DS2024'!$A$5:$A$15,MATCH(L10,'DS2024'!$A$5:$A$15,1)):
INDEX('DS2024'!$A$5:$A$15,MATCH(L10,'DS2024'!$A$5:$A$15,1)+1)),
IF($Y$3=Database!$A$3,
_xlfn.FORECAST.LINEAR(
L10,
INDEX('DS2024'!$E$5:$E$15,MATCH(L10,'DS2024'!$D$5:$D$15,1)):
INDEX('DS2024'!$E$5:$E$15,MATCH(L10,'DS2024'!$D$5:$D$15,1)+1),
INDEX('DS2024'!$D$5:$D$15,MATCH(L10,'DS2024'!$D$5:$D$15,1)):
INDEX('DS2024'!$D$5:$D$15,MATCH(L10,'DS2024'!$D$5:$D$15,1)+1)),
IF($Y$3=Database!$A$4,
_xlfn.FORECAST.LINEAR(
L10,
INDEX('DS2024'!$H$5:$H$15,MATCH(L10,'DS2024'!$G$5:$G$15,1)):
INDEX('DS2024'!$H$5:$H$15,MATCH(L10,'DS2024'!$G$5:$G$15,1)+1),
INDEX('DS2024'!$G$5:$G$15,MATCH(L10,'DS2024'!$G$5:$G$15,1)):
INDEX('DS2024'!$G$5:$G$15,MATCH(L10,'DS2024'!$G$5:$G$15,1)+1)),
IF($Y$3=Database!$A$5,
_xlfn.FORECAST.LINEAR(
L10,
INDEX('DS2024'!$K$5:$K$15,MATCH(L10,'DS2024'!$J$5:$J$15,1)):
INDEX('DS2024'!$K$5:$K$15,MATCH(L10,'DS2024'!$J$5:$J$15,1)+1),
INDEX('DS2024'!$J$5:$J$15,MATCH(L10,'DS2024'!$J$5:$J$15,1)):
INDEX('DS2024'!$J$5:$J$15,MATCH(L10,'DS2024'!$J$5:$J$15,1)+1)),
IF($Y$3=Database!$A$6,
_xlfn.FORECAST.LINEAR(
L10,
INDEX('DS2024'!$N$5:$N$15,MATCH(L10,'DS2024'!$M$5:$M$15,1)):
INDEX('DS2024'!$N$5:$N$15,MATCH(L10,'DS2024'!$M$5:$M$15,1)+1),
INDEX('DS2024'!$M$5:$M$15,MATCH(L10,'DS2024'!$M$5:$M$15,1)):
INDEX('DS2024'!$M$5:$M$15,MATCH(L10,'DS2024'!$M$5:$M$15,1)+1)),
IF($Y$3=Database!$A$7,
_xlfn.FORECAST.LINEAR(
L10,
INDEX('DS2024'!$Q$5:$Q$15,MATCH(L10,'DS2024'!$P$5:$P$15,1)):
INDEX('DS2024'!$Q$5:$Q$15,MATCH(L10,'DS2024'!$P$5:$P$15,1)+1),
INDEX('DS2024'!$P$5:$P$15,MATCH(L10,'DS2024'!$P$5:$P$15,1)):
INDEX('DS2024'!$P$5:$P$15,MATCH(L10,'DS2024'!$P$5:$P$15,1)+1)),
IF($Y$3=Database!$A$8,
_xlfn.FORECAST.LINEAR(
L10,
INDEX('DS2024'!$T$5:$T$15,MATCH(L10,'DS2024'!$S$5:$S$15,1)):
INDEX('DS2024'!$T$5:$T$15,MATCH(L10,'DS2024'!$S$5:$S$15,1)+1),
INDEX('DS2024'!$S$5:$S$15,MATCH(L10,'DS2024'!$S$5:$S$15,1)):
INDEX('DS2024'!$S$5:$S$15,MATCH(L10,'DS2024'!$S$5:$S$15,1)+1)),
IF($T$3=Database!$A$9,
_xlfn.FORECAST.LINEAR(
L10,
INDEX('DS2024'!$W$5:$W$15,MATCH(L10,'DS2024'!$V$5:$V$15,1)):
INDEX('DS2024'!$W$5:$W$15,MATCH(L10,'DS2024'!$V$5:$V$15,1)+1),
INDEX('DS2024'!$V$5:$V$15,MATCH(L10,'DS2024'!$V$5:$V$15,1)):
INDEX('DS2024'!$V$5:$V$15,MATCH(L10,'DS2024'!$V$5:$V$15,1)+1)),
IF($T$3=Database!$A$10,
_xlfn.FORECAST.LINEAR(
L10,
INDEX('DS2024'!$Z$5:$Z$15,MATCH(L10,'DS2024'!$Y$5:$Y$15,1)):
INDEX('DS2024'!$Z$5:$Z$15,MATCH(L10,'DS2024'!$Y$5:$Y$15,1)+1),
INDEX('DS2024'!$Y$5:$Y$15,MATCH(L10,'DS2024'!$Y$5:$Y$15,1)):
INDEX('DS2024'!$Y$5:$Y$15,MATCH(L10,'DS2024'!$Y$5:$Y$15,1)+1))
)))))))))))))))))))</f>
        <v>0.11052951756664936</v>
      </c>
      <c r="Z10" s="50">
        <f>IF($Z$3=Database!$A$11,
_xlfn.FORECAST.LINEAR(
N10,
INDEX('DS2024'!$B$20:$B$35,MATCH(N10,'DS2024'!$A$20:$A$35,1)):
INDEX('DS2024'!$B$20:$B$35,MATCH(N10,'DS2024'!$A$20:$A$35,1)+1),
INDEX('DS2024'!$A$20:$A$35,MATCH(N10,'DS2024'!$A$20:$A$35,1)):
INDEX('DS2024'!$A$20:$A$35,MATCH(N10,'DS2024'!$A$20:$A$35,1)+1)),
IF($Z$3=Database!$A$12,
_xlfn.FORECAST.LINEAR(
N10,
INDEX('DS2024'!$E$20:$E$35,MATCH(N10,'DS2024'!$D$20:$D$35,1)):
INDEX('DS2024'!$E$20:$E$35,MATCH(N10,'DS2024'!$D$20:$D$35,1)+1),
INDEX('DS2024'!$D$20:$D$35,MATCH(N10,'DS2024'!$D$20:$D$35,1)):
INDEX('DS2024'!$D$20:$D$35,MATCH(N10,'DS2024'!$D$20:$D$35,1)+1)),
IF($Z$3=Database!$A$13,
_xlfn.FORECAST.LINEAR(
N10,
INDEX('DS2024'!$H$20:$H$35,MATCH(N10,'DS2024'!$G$20:$G$35,1)):
INDEX('DS2024'!$H$20:$H$35,MATCH(N10,'DS2024'!$G$20:$G$35,1)+1),
INDEX('DS2024'!$G$20:$G$35,MATCH(N10,'DS2024'!$G$20:$G$35,1)):
INDEX('DS2024'!$G$20:$G$35,MATCH(N10,'DS2024'!$G$20:$G$35,1)+1)),
IF($Z$3=Database!$A$14,
_xlfn.FORECAST.LINEAR(
N10,
INDEX('DS2024'!$K$20:$K$35,MATCH(N10,'DS2024'!$J$20:$J$35,1)):
INDEX('DS2024'!$K$20:$K$35,MATCH(N10,'DS2024'!$J$20:$J$35,1)+1),
INDEX('DS2024'!$J$20:$J$35,MATCH(N10,'DS2024'!$J$20:$J$35,1)):
INDEX('DS2024'!$J$20:$J$35,MATCH(N10,'DS2024'!$J$20:$J$35,1)+1)),
IF($Z$3=Database!$A$15,
_xlfn.FORECAST.LINEAR(
N10,
INDEX('DS2024'!$N$20:$N$35,MATCH(N10,'DS2024'!$M$20:$M$35,1)):
INDEX('DS2024'!$N$20:$N$35,MATCH(N10,'DS2024'!$M$20:$M$35,1)+1),
INDEX('DS2024'!$M$20:$M$35,MATCH(N10,'DS2024'!$M$20:$M$35,1)):
INDEX('DS2024'!$M$20:$M$35,MATCH(N10,'DS2024'!$M$20:$M$35,1)+1)),
IF($Z$3=Database!$A$16,
_xlfn.FORECAST.LINEAR(
N10,
INDEX('DS2024'!$Q$20:$Q$35,MATCH(N10,'DS2024'!$P$20:$P$35,1)):
INDEX('DS2024'!$Q$20:$Q$35,MATCH(N10,'DS2024'!$P$20:$P$35,1)+1),
INDEX('DS2024'!$P$20:$P$35,MATCH(N10,'DS2024'!$P$20:$P$35,1)):
INDEX('DS2024'!$P$20:$P$35,MATCH(N10,'DS2024'!$P$20:$P$35,1)+1)),
IF($Z$3=Database!$A$17,
_xlfn.FORECAST.LINEAR(
N10,
INDEX('DS2024'!$T$20:$T$35,MATCH(N10,'DS2024'!$S$20:$S$35,1)):
INDEX('DS2024'!$T$20:$T$35,MATCH(N10,'DS2024'!$S$20:$S$35,1)+1),
INDEX('DS2024'!$S$20:$S$35,MATCH(N10,'DS2024'!$S$20:$S$35,1)):
INDEX('DS2024'!$S$20:$S$35,MATCH(N10,'DS2024'!$S$20:$S$35,1)+1)),
IF($Z$3=Database!$A$18,
_xlfn.FORECAST.LINEAR(
N10,
INDEX('DS2024'!$W$20:$W$35,MATCH(N10,'DS2024'!$V$20:$V$35,1)):
INDEX('DS2024'!$W$20:$W$35,MATCH(N10,'DS2024'!$V$20:$V$35,1)+1),
INDEX('DS2024'!$V$20:$V$35,MATCH(N10,'DS2024'!$V$20:$V$35,1)):
INDEX('DS2024'!$V$20:$V$35,MATCH(N10,'DS2024'!$V$20:$V$35,1)+1)),
IF($Z$3=Database!$A$19,
_xlfn.FORECAST.LINEAR(
N10,
INDEX('DS2024'!$Z$20:$Z$35,MATCH(N10,'DS2024'!$Y$20:$Y$35,1)):
INDEX('DS2024'!$Z$20:$Z$35,MATCH(N10,'DS2024'!$Y$20:$Y$35,1)+1),
INDEX('DS2024'!$Y$20:$Y$35,MATCH(N10,'DS2024'!$Y$20:$Y$35,1)):
INDEX('DS2024'!$Y$20:$Y$35,MATCH(N10,'DS2024'!$Y$20:$Y$35,1)+1)),
IF($Z$3=Database!$A$20,
_xlfn.FORECAST.LINEAR(
N10,
INDEX('DS2024'!$AC$20:$AC$35,MATCH(N10,'DS2024'!$AB$20:$AB$35,1)):
INDEX('DS2024'!$AC$20:$AC$35,MATCH(N10,'DS2024'!$AB$20:$AB$35,1)+1),
INDEX('DS2024'!$AB$20:$AB$35,MATCH(N10,'DS2024'!$AB$20:$AB$35,1)):
INDEX('DS2024'!$AB$20:$AB$35,MATCH(N10,'DS2024'!$AB$20:$AB$35,1)+1)),
IF($Z$3=Database!$A$2,
_xlfn.FORECAST.LINEAR(
N10,
INDEX('DS2024'!$B$5:$B$15,MATCH(N10,'DS2024'!$A$5:$A$15,1)):
INDEX('DS2024'!$B$5:$B$15,MATCH(N10,'DS2024'!$A$5:$A$15,1)+1),
INDEX('DS2024'!$A$5:$A$15,MATCH(N10,'DS2024'!$A$5:$A$15,1)):
INDEX('DS2024'!$A$5:$A$15,MATCH(N10,'DS2024'!$A$5:$A$15,1)+1)),
IF($Z$3=Database!$A$3,
_xlfn.FORECAST.LINEAR(
N10,
INDEX('DS2024'!$E$5:$E$15,MATCH(N10,'DS2024'!$D$5:$D$15,1)):
INDEX('DS2024'!$E$5:$E$15,MATCH(N10,'DS2024'!$D$5:$D$15,1)+1),
INDEX('DS2024'!$D$5:$D$15,MATCH(N10,'DS2024'!$D$5:$D$15,1)):
INDEX('DS2024'!$D$5:$D$15,MATCH(N10,'DS2024'!$D$5:$D$15,1)+1)),
IF($Z$3=Database!$A$4,
_xlfn.FORECAST.LINEAR(
N10,
INDEX('DS2024'!$H$5:$H$15,MATCH(N10,'DS2024'!$G$5:$G$15,1)):
INDEX('DS2024'!$H$5:$H$15,MATCH(N10,'DS2024'!$G$5:$G$15,1)+1),
INDEX('DS2024'!$G$5:$G$15,MATCH(N10,'DS2024'!$G$5:$G$15,1)):
INDEX('DS2024'!$G$5:$G$15,MATCH(N10,'DS2024'!$G$5:$G$15,1)+1)),
IF($Z$3=Database!$A$5,
_xlfn.FORECAST.LINEAR(
N10,
INDEX('DS2024'!$K$5:$K$15,MATCH(N10,'DS2024'!$J$5:$J$15,1)):
INDEX('DS2024'!$K$5:$K$15,MATCH(N10,'DS2024'!$J$5:$J$15,1)+1),
INDEX('DS2024'!$J$5:$J$15,MATCH(N10,'DS2024'!$J$5:$J$15,1)):
INDEX('DS2024'!$J$5:$J$15,MATCH(N10,'DS2024'!$J$5:$J$15,1)+1)),
IF($Z$3=Database!$A$6,
_xlfn.FORECAST.LINEAR(
N10,
INDEX('DS2024'!$N$5:$N$15,MATCH(N10,'DS2024'!$M$5:$M$15,1)):
INDEX('DS2024'!$N$5:$N$15,MATCH(N10,'DS2024'!$M$5:$M$15,1)+1),
INDEX('DS2024'!$M$5:$M$15,MATCH(N10,'DS2024'!$M$5:$M$15,1)):
INDEX('DS2024'!$M$5:$M$15,MATCH(N10,'DS2024'!$M$5:$M$15,1)+1)),
IF($Z$3=Database!$A$7,
_xlfn.FORECAST.LINEAR(
N10,
INDEX('DS2024'!$Q$5:$Q$15,MATCH(N10,'DS2024'!$P$5:$P$15,1)):
INDEX('DS2024'!$Q$5:$Q$15,MATCH(N10,'DS2024'!$P$5:$P$15,1)+1),
INDEX('DS2024'!$P$5:$P$15,MATCH(N10,'DS2024'!$P$5:$P$15,1)):
INDEX('DS2024'!$P$5:$P$15,MATCH(N10,'DS2024'!$P$5:$P$15,1)+1)),
IF($Z$3=Database!$A$8,
_xlfn.FORECAST.LINEAR(
N10,
INDEX('DS2024'!$T$5:$T$15,MATCH(N10,'DS2024'!$S$5:$S$15,1)):
INDEX('DS2024'!$T$5:$T$15,MATCH(N10,'DS2024'!$S$5:$S$15,1)+1),
INDEX('DS2024'!$S$5:$S$15,MATCH(N10,'DS2024'!$S$5:$S$15,1)):
INDEX('DS2024'!$S$5:$S$15,MATCH(N10,'DS2024'!$S$5:$S$15,1)+1)),
IF($Z$3=Database!$A$9,
_xlfn.FORECAST.LINEAR(
N10,
INDEX('DS2024'!$W$5:$W$15,MATCH(N10,'DS2024'!$V$5:$V$15,1)):
INDEX('DS2024'!$W$5:$W$15,MATCH(N10,'DS2024'!$V$5:$V$15,1)+1),
INDEX('DS2024'!$V$5:$V$15,MATCH(N10,'DS2024'!$V$5:$V$15,1)):
INDEX('DS2024'!$V$5:$V$15,MATCH(N10,'DS2024'!$V$5:$V$15,1)+1)),
IF($Z$3=Database!$A$10,
_xlfn.FORECAST.LINEAR(
N10,
INDEX('DS2024'!$Z$5:$Z$15,MATCH(N10,'DS2024'!$Y$5:$Y$15,1)):
INDEX('DS2024'!$Z$5:$Z$15,MATCH(N10,'DS2024'!$Y$5:$Y$15,1)+1),
INDEX('DS2024'!$Y$5:$Y$15,MATCH(N10,'DS2024'!$Y$5:$Y$15,1)):
INDEX('DS2024'!$Y$5:$Y$15,MATCH(N10,'DS2024'!$Y$5:$Y$15,1)+1))
)))))))))))))))))))</f>
        <v>0.10923466165714057</v>
      </c>
      <c r="AA10" s="50">
        <f>IF($AA$3=Database!$A$11,
_xlfn.FORECAST.LINEAR(
P10,
INDEX('DS2024'!$B$20:$B$35,MATCH(P10,'DS2024'!$A$20:$A$35,1)):
INDEX('DS2024'!$B$20:$B$35,MATCH(P10,'DS2024'!$A$20:$A$35,1)+1),
INDEX('DS2024'!$A$20:$A$35,MATCH(P10,'DS2024'!$A$20:$A$35,1)):
INDEX('DS2024'!$A$20:$A$35,MATCH(P10,'DS2024'!$A$20:$A$35,1)+1)),
IF($AA$3=Database!$A$12,
_xlfn.FORECAST.LINEAR(
P10,
INDEX('DS2024'!$E$20:$E$35,MATCH(P10,'DS2024'!$D$20:$D$35,1)):
INDEX('DS2024'!$E$20:$E$35,MATCH(P10,'DS2024'!$D$20:$D$35,1)+1),
INDEX('DS2024'!$D$20:$D$35,MATCH(P10,'DS2024'!$D$20:$D$35,1)):
INDEX('DS2024'!$D$20:$D$35,MATCH(P10,'DS2024'!$D$20:$D$35,1)+1)),
IF($AA$3=Database!$A$13,
_xlfn.FORECAST.LINEAR(
P10,
INDEX('DS2024'!$H$20:$H$35,MATCH(P10,'DS2024'!$G$20:$G$35,1)):
INDEX('DS2024'!$H$20:$H$35,MATCH(P10,'DS2024'!$G$20:$G$35,1)+1),
INDEX('DS2024'!$G$20:$G$35,MATCH(P10,'DS2024'!$G$20:$G$35,1)):
INDEX('DS2024'!$G$20:$G$35,MATCH(P10,'DS2024'!$G$20:$G$35,1)+1)),
IF($AA$3=Database!$A$14,
_xlfn.FORECAST.LINEAR(
P10,
INDEX('DS2024'!$K$20:$K$35,MATCH(P10,'DS2024'!$J$20:$J$35,1)):
INDEX('DS2024'!$K$20:$K$35,MATCH(P10,'DS2024'!$J$20:$J$35,1)+1),
INDEX('DS2024'!$J$20:$J$35,MATCH(P10,'DS2024'!$J$20:$J$35,1)):
INDEX('DS2024'!$J$20:$J$35,MATCH(P10,'DS2024'!$J$20:$J$35,1)+1)),
IF($AA$3=Database!$A$15,
_xlfn.FORECAST.LINEAR(
P10,
INDEX('DS2024'!$N$20:$N$35,MATCH(P10,'DS2024'!$M$20:$M$35,1)):
INDEX('DS2024'!$N$20:$N$35,MATCH(P10,'DS2024'!$M$20:$M$35,1)+1),
INDEX('DS2024'!$M$20:$M$35,MATCH(P10,'DS2024'!$M$20:$M$35,1)):
INDEX('DS2024'!$M$20:$M$35,MATCH(P10,'DS2024'!$M$20:$M$35,1)+1)),
IF($AA$3=Database!$A$16,
_xlfn.FORECAST.LINEAR(
P10,
INDEX('DS2024'!$Q$20:$Q$35,MATCH(P10,'DS2024'!$P$20:$P$35,1)):
INDEX('DS2024'!$Q$20:$Q$35,MATCH(P10,'DS2024'!$P$20:$P$35,1)+1),
INDEX('DS2024'!$P$20:$P$35,MATCH(P10,'DS2024'!$P$20:$P$35,1)):
INDEX('DS2024'!$P$20:$P$35,MATCH(P10,'DS2024'!$P$20:$P$35,1)+1)),
IF($AA$3=Database!$A$17,
_xlfn.FORECAST.LINEAR(
P10,
INDEX('DS2024'!$T$20:$T$35,MATCH(P10,'DS2024'!$S$20:$S$35,1)):
INDEX('DS2024'!$T$20:$T$35,MATCH(P10,'DS2024'!$S$20:$S$35,1)+1),
INDEX('DS2024'!$S$20:$S$35,MATCH(P10,'DS2024'!$S$20:$S$35,1)):
INDEX('DS2024'!$S$20:$S$35,MATCH(P10,'DS2024'!$S$20:$S$35,1)+1)),
IF($AA$3=Database!$A$18,
_xlfn.FORECAST.LINEAR(
P10,
INDEX('DS2024'!$W$20:$W$35,MATCH(P10,'DS2024'!$V$20:$V$35,1)):
INDEX('DS2024'!$W$20:$W$35,MATCH(P10,'DS2024'!$V$20:$V$35,1)+1),
INDEX('DS2024'!$V$20:$V$35,MATCH(P10,'DS2024'!$V$20:$V$35,1)):
INDEX('DS2024'!$V$20:$V$35,MATCH(P10,'DS2024'!$V$20:$V$35,1)+1)),
IF($AA$3=Database!$A$19,
_xlfn.FORECAST.LINEAR(
P10,
INDEX('DS2024'!$Z$20:$Z$35,MATCH(P10,'DS2024'!$Y$20:$Y$35,1)):
INDEX('DS2024'!$Z$20:$Z$35,MATCH(P10,'DS2024'!$Y$20:$Y$35,1)+1),
INDEX('DS2024'!$Y$20:$Y$35,MATCH(P10,'DS2024'!$Y$20:$Y$35,1)):
INDEX('DS2024'!$Y$20:$Y$35,MATCH(P10,'DS2024'!$Y$20:$Y$35,1)+1)),
IF($AA$3=Database!$A$20,
_xlfn.FORECAST.LINEAR(
P10,
INDEX('DS2024'!$AC$20:$AC$35,MATCH(P10,'DS2024'!$AB$20:$AB$35,1)):
INDEX('DS2024'!$AC$20:$AC$35,MATCH(P10,'DS2024'!$AB$20:$AB$35,1)+1),
INDEX('DS2024'!$AB$20:$AB$35,MATCH(P10,'DS2024'!$AB$20:$AB$35,1)):
INDEX('DS2024'!$AB$20:$AB$35,MATCH(P10,'DS2024'!$AB$20:$AB$35,1)+1)),
IF($AA$3=Database!$A$2,
_xlfn.FORECAST.LINEAR(
P10,
INDEX('DS2024'!$B$5:$B$15,MATCH(P10,'DS2024'!$A$5:$A$15,1)):
INDEX('DS2024'!$B$5:$B$15,MATCH(P10,'DS2024'!$A$5:$A$15,1)+1),
INDEX('DS2024'!$A$5:$A$15,MATCH(P10,'DS2024'!$A$5:$A$15,1)):
INDEX('DS2024'!$A$5:$A$15,MATCH(P10,'DS2024'!$A$5:$A$15,1)+1)),
IF($AA$3=Database!$A$3,
_xlfn.FORECAST.LINEAR(
P10,
INDEX('DS2024'!$E$5:$E$15,MATCH(P10,'DS2024'!$D$5:$D$15,1)):
INDEX('DS2024'!$E$5:$E$15,MATCH(P10,'DS2024'!$D$5:$D$15,1)+1),
INDEX('DS2024'!$D$5:$D$15,MATCH(P10,'DS2024'!$D$5:$D$15,1)):
INDEX('DS2024'!$D$5:$D$15,MATCH(P10,'DS2024'!$D$5:$D$15,1)+1)),
IF($AA$3=Database!$A$4,
_xlfn.FORECAST.LINEAR(
P10,
INDEX('DS2024'!$H$5:$H$15,MATCH(P10,'DS2024'!$G$5:$G$15,1)):
INDEX('DS2024'!$H$5:$H$15,MATCH(P10,'DS2024'!$G$5:$G$15,1)+1),
INDEX('DS2024'!$G$5:$G$15,MATCH(P10,'DS2024'!$G$5:$G$15,1)):
INDEX('DS2024'!$G$5:$G$15,MATCH(P10,'DS2024'!$G$5:$G$15,1)+1)),
IF($AA$3=Database!$A$5,
_xlfn.FORECAST.LINEAR(
P10,
INDEX('DS2024'!$K$5:$K$15,MATCH(P10,'DS2024'!$J$5:$J$15,1)):
INDEX('DS2024'!$K$5:$K$15,MATCH(P10,'DS2024'!$J$5:$J$15,1)+1),
INDEX('DS2024'!$J$5:$J$15,MATCH(P10,'DS2024'!$J$5:$J$15,1)):
INDEX('DS2024'!$J$5:$J$15,MATCH(P10,'DS2024'!$J$5:$J$15,1)+1)),
IF($AA$3=Database!$A$6,
_xlfn.FORECAST.LINEAR(
P10,
INDEX('DS2024'!$N$5:$N$15,MATCH(P10,'DS2024'!$M$5:$M$15,1)):
INDEX('DS2024'!$N$5:$N$15,MATCH(P10,'DS2024'!$M$5:$M$15,1)+1),
INDEX('DS2024'!$M$5:$M$15,MATCH(P10,'DS2024'!$M$5:$M$15,1)):
INDEX('DS2024'!$M$5:$M$15,MATCH(P10,'DS2024'!$M$5:$M$15,1)+1)),
IF($AA$3=Database!$A$7,
_xlfn.FORECAST.LINEAR(
P10,
INDEX('DS2024'!$Q$5:$Q$15,MATCH(P10,'DS2024'!$P$5:$P$15,1)):
INDEX('DS2024'!$Q$5:$Q$15,MATCH(P10,'DS2024'!$P$5:$P$15,1)+1),
INDEX('DS2024'!$P$5:$P$15,MATCH(P10,'DS2024'!$P$5:$P$15,1)):
INDEX('DS2024'!$P$5:$P$15,MATCH(P10,'DS2024'!$P$5:$P$15,1)+1)),
IF($AA$3=Database!$A$8,
_xlfn.FORECAST.LINEAR(
P10,
INDEX('DS2024'!$T$5:$T$15,MATCH(P10,'DS2024'!$S$5:$S$15,1)):
INDEX('DS2024'!$T$5:$T$15,MATCH(P10,'DS2024'!$S$5:$S$15,1)+1),
INDEX('DS2024'!$S$5:$S$15,MATCH(P10,'DS2024'!$S$5:$S$15,1)):
INDEX('DS2024'!$S$5:$S$15,MATCH(P10,'DS2024'!$S$5:$S$15,1)+1)),
IF($AA$3=Database!$A$9,
_xlfn.FORECAST.LINEAR(
P10,
INDEX('DS2024'!$W$5:$W$15,MATCH(P10,'DS2024'!$V$5:$V$15,1)):
INDEX('DS2024'!$W$5:$W$15,MATCH(P10,'DS2024'!$V$5:$V$15,1)+1),
INDEX('DS2024'!$V$5:$V$15,MATCH(P10,'DS2024'!$V$5:$V$15,1)):
INDEX('DS2024'!$V$5:$V$15,MATCH(P10,'DS2024'!$V$5:$V$15,1)+1)),
IF($AA$3=Database!$A$10,
_xlfn.FORECAST.LINEAR(
P10,
INDEX('DS2024'!$Z$5:$Z$15,MATCH(P10,'DS2024'!$Y$5:$Y$15,1)):
INDEX('DS2024'!$Z$5:$Z$15,MATCH(P10,'DS2024'!$Y$5:$Y$15,1)+1),
INDEX('DS2024'!$Y$5:$Y$15,MATCH(P10,'DS2024'!$Y$5:$Y$15,1)):
INDEX('DS2024'!$Y$5:$Y$15,MATCH(P10,'DS2024'!$Y$5:$Y$15,1)+1))
)))))))))))))))))))</f>
        <v>0.10991510452056438</v>
      </c>
      <c r="AB10" s="50">
        <f>IF($AB$3=Database!$A$11,
_xlfn.FORECAST.LINEAR(
R10,
INDEX('DS2024'!$B$20:$B$35,MATCH(R10,'DS2024'!$A$20:$A$35,1)):
INDEX('DS2024'!$B$20:$B$35,MATCH(R10,'DS2024'!$A$20:$A$35,1)+1),
INDEX('DS2024'!$A$20:$A$35,MATCH(R10,'DS2024'!$A$20:$A$35,1)):
INDEX('DS2024'!$A$20:$A$35,MATCH(R10,'DS2024'!$A$20:$A$35,1)+1)),
IF($AB$3=Database!$A$12,
_xlfn.FORECAST.LINEAR(
R10,
INDEX('DS2024'!$E$20:$E$35,MATCH(R10,'DS2024'!$D$20:$D$35,1)):
INDEX('DS2024'!$E$20:$E$35,MATCH(R10,'DS2024'!$D$20:$D$35,1)+1),
INDEX('DS2024'!$D$20:$D$35,MATCH(R10,'DS2024'!$D$20:$D$35,1)):
INDEX('DS2024'!$D$20:$D$35,MATCH(R10,'DS2024'!$D$20:$D$35,1)+1)),
IF($AB$3=Database!$A$13,
_xlfn.FORECAST.LINEAR(
R10,
INDEX('DS2024'!$H$20:$H$35,MATCH(R10,'DS2024'!$G$20:$G$35,1)):
INDEX('DS2024'!$H$20:$H$35,MATCH(R10,'DS2024'!$G$20:$G$35,1)+1),
INDEX('DS2024'!$G$20:$G$35,MATCH(R10,'DS2024'!$G$20:$G$35,1)):
INDEX('DS2024'!$G$20:$G$35,MATCH(R10,'DS2024'!$G$20:$G$35,1)+1)),
IF($AB$3=Database!$A$14,
_xlfn.FORECAST.LINEAR(
R10,
INDEX('DS2024'!$K$20:$K$35,MATCH(R10,'DS2024'!$J$20:$J$35,1)):
INDEX('DS2024'!$K$20:$K$35,MATCH(R10,'DS2024'!$J$20:$J$35,1)+1),
INDEX('DS2024'!$J$20:$J$35,MATCH(R10,'DS2024'!$J$20:$J$35,1)):
INDEX('DS2024'!$J$20:$J$35,MATCH(R10,'DS2024'!$J$20:$J$35,1)+1)),
IF($AB$3=Database!$A$15,
_xlfn.FORECAST.LINEAR(
R10,
INDEX('DS2024'!$N$20:$N$35,MATCH(R10,'DS2024'!$M$20:$M$35,1)):
INDEX('DS2024'!$N$20:$N$35,MATCH(R10,'DS2024'!$M$20:$M$35,1)+1),
INDEX('DS2024'!$M$20:$M$35,MATCH(R10,'DS2024'!$M$20:$M$35,1)):
INDEX('DS2024'!$M$20:$M$35,MATCH(R10,'DS2024'!$M$20:$M$35,1)+1)),
IF($AB$3=Database!$A$16,
_xlfn.FORECAST.LINEAR(
R10,
INDEX('DS2024'!$Q$20:$Q$35,MATCH(R10,'DS2024'!$P$20:$P$35,1)):
INDEX('DS2024'!$Q$20:$Q$35,MATCH(R10,'DS2024'!$P$20:$P$35,1)+1),
INDEX('DS2024'!$P$20:$P$35,MATCH(R10,'DS2024'!$P$20:$P$35,1)):
INDEX('DS2024'!$P$20:$P$35,MATCH(R10,'DS2024'!$P$20:$P$35,1)+1)),
IF($AB$3=Database!$A$17,
_xlfn.FORECAST.LINEAR(
R10,
INDEX('DS2024'!$T$20:$T$35,MATCH(R10,'DS2024'!$S$20:$S$35,1)):
INDEX('DS2024'!$T$20:$T$35,MATCH(R10,'DS2024'!$S$20:$S$35,1)+1),
INDEX('DS2024'!$S$20:$S$35,MATCH(R10,'DS2024'!$S$20:$S$35,1)):
INDEX('DS2024'!$S$20:$S$35,MATCH(R10,'DS2024'!$S$20:$S$35,1)+1)),
IF($AB$3=Database!$A$18,
_xlfn.FORECAST.LINEAR(
R10,
INDEX('DS2024'!$W$20:$W$35,MATCH(R10,'DS2024'!$V$20:$V$35,1)):
INDEX('DS2024'!$W$20:$W$35,MATCH(R10,'DS2024'!$V$20:$V$35,1)+1),
INDEX('DS2024'!$V$20:$V$35,MATCH(R10,'DS2024'!$V$20:$V$35,1)):
INDEX('DS2024'!$V$20:$V$35,MATCH(R10,'DS2024'!$V$20:$V$35,1)+1)),
IF($AB$3=Database!$A$19,
_xlfn.FORECAST.LINEAR(
R10,
INDEX('DS2024'!$Z$20:$Z$35,MATCH(R10,'DS2024'!$Y$20:$Y$35,1)):
INDEX('DS2024'!$Z$20:$Z$35,MATCH(R10,'DS2024'!$Y$20:$Y$35,1)+1),
INDEX('DS2024'!$Y$20:$Y$35,MATCH(R10,'DS2024'!$Y$20:$Y$35,1)):
INDEX('DS2024'!$Y$20:$Y$35,MATCH(R10,'DS2024'!$Y$20:$Y$35,1)+1)),
IF($AB$3=Database!$A$20,
_xlfn.FORECAST.LINEAR(
R10,
INDEX('DS2024'!$AC$20:$AC$35,MATCH(R10,'DS2024'!$AB$20:$AB$35,1)):
INDEX('DS2024'!$AC$20:$AC$35,MATCH(R10,'DS2024'!$AB$20:$AB$35,1)+1),
INDEX('DS2024'!$AB$20:$AB$35,MATCH(R10,'DS2024'!$AB$20:$AB$35,1)):
INDEX('DS2024'!$AB$20:$AB$35,MATCH(R10,'DS2024'!$AB$20:$AB$35,1)+1)),
IF($AB$3=Database!$A$2,
_xlfn.FORECAST.LINEAR(
R10,
INDEX('DS2024'!$B$5:$B$15,MATCH(R10,'DS2024'!$A$5:$A$15,1)):
INDEX('DS2024'!$B$5:$B$15,MATCH(R10,'DS2024'!$A$5:$A$15,1)+1),
INDEX('DS2024'!$A$5:$A$15,MATCH(R10,'DS2024'!$A$5:$A$15,1)):
INDEX('DS2024'!$A$5:$A$15,MATCH(R10,'DS2024'!$A$5:$A$15,1)+1)),
IF($AB$3=Database!$A$3,
_xlfn.FORECAST.LINEAR(
R10,
INDEX('DS2024'!$E$5:$E$15,MATCH(R10,'DS2024'!$D$5:$D$15,1)):
INDEX('DS2024'!$E$5:$E$15,MATCH(R10,'DS2024'!$D$5:$D$15,1)+1),
INDEX('DS2024'!$D$5:$D$15,MATCH(R10,'DS2024'!$D$5:$D$15,1)):
INDEX('DS2024'!$D$5:$D$15,MATCH(R10,'DS2024'!$D$5:$D$15,1)+1)),
IF($AB$3=Database!$A$4,
_xlfn.FORECAST.LINEAR(
R10,
INDEX('DS2024'!$H$5:$H$15,MATCH(R10,'DS2024'!$G$5:$G$15,1)):
INDEX('DS2024'!$H$5:$H$15,MATCH(R10,'DS2024'!$G$5:$G$15,1)+1),
INDEX('DS2024'!$G$5:$G$15,MATCH(R10,'DS2024'!$G$5:$G$15,1)):
INDEX('DS2024'!$G$5:$G$15,MATCH(R10,'DS2024'!$G$5:$G$15,1)+1)),
IF($AB$3=Database!$A$5,
_xlfn.FORECAST.LINEAR(
R10,
INDEX('DS2024'!$K$5:$K$15,MATCH(R10,'DS2024'!$J$5:$J$15,1)):
INDEX('DS2024'!$K$5:$K$15,MATCH(R10,'DS2024'!$J$5:$J$15,1)+1),
INDEX('DS2024'!$J$5:$J$15,MATCH(R10,'DS2024'!$J$5:$J$15,1)):
INDEX('DS2024'!$J$5:$J$15,MATCH(R10,'DS2024'!$J$5:$J$15,1)+1)),
IF($AB$3=Database!$A$6,
_xlfn.FORECAST.LINEAR(
R10,
INDEX('DS2024'!$N$5:$N$15,MATCH(R10,'DS2024'!$M$5:$M$15,1)):
INDEX('DS2024'!$N$5:$N$15,MATCH(R10,'DS2024'!$M$5:$M$15,1)+1),
INDEX('DS2024'!$M$5:$M$15,MATCH(R10,'DS2024'!$M$5:$M$15,1)):
INDEX('DS2024'!$M$5:$M$15,MATCH(R10,'DS2024'!$M$5:$M$15,1)+1)),
IF($AB$3=Database!$A$7,
_xlfn.FORECAST.LINEAR(
R10,
INDEX('DS2024'!$Q$5:$Q$15,MATCH(R10,'DS2024'!$P$5:$P$15,1)):
INDEX('DS2024'!$Q$5:$Q$15,MATCH(R10,'DS2024'!$P$5:$P$15,1)+1),
INDEX('DS2024'!$P$5:$P$15,MATCH(R10,'DS2024'!$P$5:$P$15,1)):
INDEX('DS2024'!$P$5:$P$15,MATCH(R10,'DS2024'!$P$5:$P$15,1)+1)),
IF($AB$3=Database!$A$8,
_xlfn.FORECAST.LINEAR(
R10,
INDEX('DS2024'!$T$5:$T$15,MATCH(R10,'DS2024'!$S$5:$S$15,1)):
INDEX('DS2024'!$T$5:$T$15,MATCH(R10,'DS2024'!$S$5:$S$15,1)+1),
INDEX('DS2024'!$S$5:$S$15,MATCH(R10,'DS2024'!$S$5:$S$15,1)):
INDEX('DS2024'!$S$5:$S$15,MATCH(R10,'DS2024'!$S$5:$S$15,1)+1)),
IF($AB$3=Database!$A$9,
_xlfn.FORECAST.LINEAR(
R10,
INDEX('DS2024'!$W$5:$W$15,MATCH(R10,'DS2024'!$V$5:$V$15,1)):
INDEX('DS2024'!$W$5:$W$15,MATCH(R10,'DS2024'!$V$5:$V$15,1)+1),
INDEX('DS2024'!$V$5:$V$15,MATCH(R10,'DS2024'!$V$5:$V$15,1)):
INDEX('DS2024'!$V$5:$V$15,MATCH(R10,'DS2024'!$V$5:$V$15,1)+1)),
IF($AB$3=Database!$A$10,
_xlfn.FORECAST.LINEAR(
R10,
INDEX('DS2024'!$Z$5:$Z$15,MATCH(R10,'DS2024'!$Y$5:$Y$15,1)):
INDEX('DS2024'!$Z$5:$Z$15,MATCH(R10,'DS2024'!$Y$5:$Y$15,1)+1),
INDEX('DS2024'!$Y$5:$Y$15,MATCH(R10,'DS2024'!$Y$5:$Y$15,1)):
INDEX('DS2024'!$Y$5:$Y$15,MATCH(R10,'DS2024'!$Y$5:$Y$15,1)+1))
)))))))))))))))))))</f>
        <v>0.11102697949558336</v>
      </c>
      <c r="AC10" s="82">
        <f t="shared" si="0"/>
        <v>0.47223597780623738</v>
      </c>
      <c r="AD10" s="82">
        <f t="shared" si="1"/>
        <v>0.47313842117303384</v>
      </c>
      <c r="AE10" s="82">
        <f t="shared" si="2"/>
        <v>0.37490432507198507</v>
      </c>
      <c r="AF10" s="82">
        <f t="shared" si="3"/>
        <v>0.4723487832270869</v>
      </c>
      <c r="AG10" s="82">
        <f t="shared" si="4"/>
        <v>0.47063767449395921</v>
      </c>
      <c r="AH10" s="82">
        <f t="shared" si="5"/>
        <v>0.47171883970222223</v>
      </c>
      <c r="AI10" s="82">
        <f t="shared" si="6"/>
        <v>0.47014635931760845</v>
      </c>
      <c r="AJ10" s="83">
        <f t="shared" si="7"/>
        <v>0.47097269300286793</v>
      </c>
      <c r="AK10" s="83">
        <f t="shared" si="8"/>
        <v>0.47232296029942256</v>
      </c>
      <c r="AL10" s="42"/>
      <c r="AM10" s="42"/>
      <c r="AN10" s="42"/>
      <c r="AO10" s="42"/>
      <c r="AP10" s="42"/>
      <c r="AQ10" s="42"/>
      <c r="AR10" s="42"/>
      <c r="AS10" s="42"/>
      <c r="AT10" s="42"/>
      <c r="BD10" s="83" t="e">
        <f>#REF!/10</f>
        <v>#REF!</v>
      </c>
      <c r="BE10" s="83" t="e">
        <f>#REF!/10</f>
        <v>#REF!</v>
      </c>
      <c r="BF10" s="83" t="e">
        <f>#REF!/10</f>
        <v>#REF!</v>
      </c>
      <c r="BG10" s="83" t="e">
        <f>#REF!/10</f>
        <v>#REF!</v>
      </c>
      <c r="BH10" s="83">
        <f t="shared" si="9"/>
        <v>0</v>
      </c>
      <c r="BI10" s="83">
        <f t="shared" si="10"/>
        <v>0</v>
      </c>
      <c r="BJ10" s="83">
        <f t="shared" si="11"/>
        <v>0</v>
      </c>
      <c r="BK10" s="83">
        <f t="shared" si="12"/>
        <v>0</v>
      </c>
      <c r="BL10" s="83">
        <f t="shared" si="13"/>
        <v>0</v>
      </c>
    </row>
    <row r="11" spans="1:65" ht="14.25" customHeight="1">
      <c r="A11" s="31">
        <v>5</v>
      </c>
      <c r="B11" s="42">
        <f>'Evaluasi 110 C'!B11</f>
        <v>119.65</v>
      </c>
      <c r="C11" s="42">
        <f>'Evaluasi 110 C'!C11</f>
        <v>-0.36131433713257344</v>
      </c>
      <c r="D11" s="42">
        <f>'Evaluasi 110 C'!E11</f>
        <v>120.779</v>
      </c>
      <c r="E11" s="42">
        <f>'Evaluasi 110 C'!F11</f>
        <v>-0.36144979004199157</v>
      </c>
      <c r="F11" s="42">
        <f>'Evaluasi 110 C'!H11</f>
        <v>119.31699999999999</v>
      </c>
      <c r="G11" s="42">
        <f>'Evaluasi 110 C'!I11</f>
        <v>-0.26158597582864662</v>
      </c>
      <c r="H11" s="42">
        <f>'Evaluasi 110 C'!K11</f>
        <v>119.85599999999999</v>
      </c>
      <c r="I11" s="42">
        <f>'Evaluasi 110 C'!L11</f>
        <v>-0.36133905218956208</v>
      </c>
      <c r="J11" s="42">
        <f>'Evaluasi 110 C'!N11</f>
        <v>117.935</v>
      </c>
      <c r="K11" s="42">
        <f>'Evaluasi 110 C'!O11</f>
        <v>-0.36110857828434312</v>
      </c>
      <c r="L11" s="42">
        <f>'Evaluasi 110 C'!Q11</f>
        <v>119.51900000000001</v>
      </c>
      <c r="M11" s="42">
        <f>'Evaluasi 110 C'!R11</f>
        <v>-0.36129862027594478</v>
      </c>
      <c r="N11" s="42">
        <f>'Evaluasi 110 C'!T11</f>
        <v>117.191</v>
      </c>
      <c r="O11" s="42">
        <f>'Evaluasi 110 C'!U11</f>
        <v>-0.36101931613677263</v>
      </c>
      <c r="P11" s="42">
        <f>'Evaluasi 110 C'!W11</f>
        <v>118.133</v>
      </c>
      <c r="Q11" s="42">
        <f>'Evaluasi 110 C'!X11</f>
        <v>-0.36113233353329333</v>
      </c>
      <c r="R11" s="42">
        <f>'Evaluasi 110 C'!Z11</f>
        <v>119.708</v>
      </c>
      <c r="S11" s="50">
        <f>'Evaluasi 110 C'!AA11</f>
        <v>-0.36132129574085181</v>
      </c>
      <c r="T11" s="50">
        <f>IF($T$3=Database!$A$11,
_xlfn.FORECAST.LINEAR(
B11,
INDEX('DS2024'!$B$20:$B$35,MATCH(B11,'DS2024'!$A$20:$A$35,1)):
INDEX('DS2024'!$B$20:$B$35,MATCH(B11,'DS2024'!$A$20:$A$35,1)+1),
INDEX('DS2024'!$A$20:$A$35,MATCH(B11,'DS2024'!$A$20:$A$35,1)):
INDEX('DS2024'!$A$20:$A$35,MATCH(B11,'DS2024'!$A$20:$A$35,1)+1)),
IF($T$3=Database!$A$12,
_xlfn.FORECAST.LINEAR(
B11,
INDEX('DS2024'!$E$20:$E$35,MATCH(B11,'DS2024'!$D$20:$D$35,1)):
INDEX('DS2024'!$E$20:$E$35,MATCH(B11,'DS2024'!$D$20:$D$35,1)+1),
INDEX('DS2024'!$D$20:$D$35,MATCH(B11,'DS2024'!$D$20:$D$35,1)):
INDEX('DS2024'!$D$20:$D$35,MATCH(B11,'DS2024'!$D$20:$D$35,1)+1)),
IF($T$3=Database!$A$13,
_xlfn.FORECAST.LINEAR(
B11,
INDEX('DS2024'!$H$20:$H$35,MATCH(B11,'DS2024'!$G$20:$G$35,1)):
INDEX('DS2024'!$H$20:$H$35,MATCH(B11,'DS2024'!$G$20:$G$35,1)+1),
INDEX('DS2024'!$G$20:$G$35,MATCH(B11,'DS2024'!$G$20:$G$35,1)):
INDEX('DS2024'!$G$20:$G$35,MATCH(B11,'DS2024'!$G$20:$G$35,1)+1)),
IF($T$3=Database!$A$14,
_xlfn.FORECAST.LINEAR(
B11,
INDEX('DS2024'!$K$20:$K$35,MATCH(B11,'DS2024'!$J$20:$J$35,1)):
INDEX('DS2024'!$K$20:$K$35,MATCH(B11,'DS2024'!$J$20:$J$35,1)+1),
INDEX('DS2024'!$J$20:$J$35,MATCH(B11,'DS2024'!$J$20:$J$35,1)):
INDEX('DS2024'!$J$20:$J$35,MATCH(B11,'DS2024'!$J$20:$J$35,1)+1)),
IF($T$3=Database!$A$15,
_xlfn.FORECAST.LINEAR(
B11,
INDEX('DS2024'!$N$20:$N$35,MATCH(B11,'DS2024'!$M$20:$M$35,1)):
INDEX('DS2024'!$N$20:$N$35,MATCH(B11,'DS2024'!$M$20:$M$35,1)+1),
INDEX('DS2024'!$M$20:$M$35,MATCH(B11,'DS2024'!$M$20:$M$35,1)):
INDEX('DS2024'!$M$20:$M$35,MATCH(B11,'DS2024'!$M$20:$M$35,1)+1)),
IF($T$3=Database!$A$16,
_xlfn.FORECAST.LINEAR(
B11,
INDEX('DS2024'!$Q$20:$Q$35,MATCH(B11,'DS2024'!$P$20:$P$35,1)):
INDEX('DS2024'!$Q$20:$Q$35,MATCH(B11,'DS2024'!$P$20:$P$35,1)+1),
INDEX('DS2024'!$P$20:$P$35,MATCH(B11,'DS2024'!$P$20:$P$35,1)):
INDEX('DS2024'!$P$20:$P$35,MATCH(B11,'DS2024'!$P$20:$P$35,1)+1)),
IF($T$3=Database!$A$17,
_xlfn.FORECAST.LINEAR(
B11,
INDEX('DS2024'!$T$20:$T$35,MATCH(B11,'DS2024'!$S$20:$S$35,1)):
INDEX('DS2024'!$T$20:$T$35,MATCH(B11,'DS2024'!$S$20:$S$35,1)+1),
INDEX('DS2024'!$S$20:$S$35,MATCH(B11,'DS2024'!$S$20:$S$35,1)):
INDEX('DS2024'!$S$20:$S$35,MATCH(B11,'DS2024'!$S$20:$S$35,1)+1)),
IF($T$3=Database!$A$18,
_xlfn.FORECAST.LINEAR(
B11,
INDEX('DS2024'!$W$20:$W$35,MATCH(B11,'DS2024'!$V$20:$V$35,1)):
INDEX('DS2024'!$W$20:$W$35,MATCH(B11,'DS2024'!$V$20:$V$35,1)+1),
INDEX('DS2024'!$V$20:$V$35,MATCH(B11,'DS2024'!$V$20:$V$35,1)):
INDEX('DS2024'!$V$20:$V$35,MATCH(B11,'DS2024'!$V$20:$V$35,1)+1)),
IF($T$3=Database!$A$19,
_xlfn.FORECAST.LINEAR(
B11,
INDEX('DS2024'!$Z$20:$Z$35,MATCH(B11,'DS2024'!$Y$20:$Y$35,1)):
INDEX('DS2024'!$Z$20:$Z$35,MATCH(B11,'DS2024'!$Y$20:$Y$35,1)+1),
INDEX('DS2024'!$Y$20:$Y$35,MATCH(B11,'DS2024'!$Y$20:$Y$35,1)):
INDEX('DS2024'!$Y$20:$Y$35,MATCH(B11,'DS2024'!$Y$20:$Y$35,1)+1)),
IF($T$3=Database!$A$20,
_xlfn.FORECAST.LINEAR(
B11,
INDEX('DS2024'!$AC$20:$AC$35,MATCH(B11,'DS2024'!$AB$20:$AB$35,1)):
INDEX('DS2024'!$AC$20:$AC$35,MATCH(B11,'DS2024'!$AB$20:$AB$35,1)+1),
INDEX('DS2024'!$AB$20:$AB$35,MATCH(B11,'DS2024'!$AB$20:$AB$35,1)):
INDEX('DS2024'!$AB$20:$AB$35,MATCH(B11,'DS2024'!$AB$20:$AB$35,1)+1)),
IF($T$3=Database!$A$2,
_xlfn.FORECAST.LINEAR(
B11,
INDEX('DS2024'!$B$5:$B$15,MATCH(B11,'DS2024'!$A$5:$A$15,1)):
INDEX('DS2024'!$B$5:$B$15,MATCH(B11,'DS2024'!$A$5:$A$15,1)+1),
INDEX('DS2024'!$A$5:$A$15,MATCH(B11,'DS2024'!$A$5:$A$15,1)):
INDEX('DS2024'!$A$5:$A$15,MATCH(B11,'DS2024'!$A$5:$A$15,1)+1)),
IF($T$3=Database!$A$3,
_xlfn.FORECAST.LINEAR(
B11,
INDEX('DS2024'!$E$5:$E$15,MATCH(B11,'DS2024'!$D$5:$D$15,1)):
INDEX('DS2024'!$E$5:$E$15,MATCH(B11,'DS2024'!$D$5:$D$15,1)+1),
INDEX('DS2024'!$D$5:$D$15,MATCH(B11,'DS2024'!$D$5:$D$15,1)):
INDEX('DS2024'!$D$5:$D$15,MATCH(B11,'DS2024'!$D$5:$D$15,1)+1)),
IF($T$3=Database!$A$4,
_xlfn.FORECAST.LINEAR(
B11,
INDEX('DS2024'!$H$5:$H$15,MATCH(B11,'DS2024'!$G$5:$G$15,1)):
INDEX('DS2024'!$H$5:$H$15,MATCH(B11,'DS2024'!$G$5:$G$15,1)+1),
INDEX('DS2024'!$G$5:$G$15,MATCH(B11,'DS2024'!$G$5:$G$15,1)):
INDEX('DS2024'!$G$5:$G$15,MATCH(B11,'DS2024'!$G$5:$G$15,1)+1)),
IF($T$3=Database!$A$5,
_xlfn.FORECAST.LINEAR(
B11,
INDEX('DS2024'!$K$5:$K$15,MATCH(B11,'DS2024'!$J$5:$J$15,1)):
INDEX('DS2024'!$K$5:$K$15,MATCH(B11,'DS2024'!$J$5:$J$15,1)+1),
INDEX('DS2024'!$J$5:$J$15,MATCH(B11,'DS2024'!$J$5:$J$15,1)):
INDEX('DS2024'!$J$5:$J$15,MATCH(B11,'DS2024'!$J$5:$J$15,1)+1)),
IF($T$3=Database!$A$6,
_xlfn.FORECAST.LINEAR(
B11,
INDEX('DS2024'!$N$5:$N$15,MATCH(B11,'DS2024'!$M$5:$M$15,1)):
INDEX('DS2024'!$N$5:$N$15,MATCH(B11,'DS2024'!$M$5:$M$15,1)+1),
INDEX('DS2024'!$M$5:$M$15,MATCH(B11,'DS2024'!$M$5:$M$15,1)):
INDEX('DS2024'!$M$5:$M$15,MATCH(B11,'DS2024'!$M$5:$M$15,1)+1)),
IF($T$3=Database!$A$7,
_xlfn.FORECAST.LINEAR(
B11,
INDEX('DS2024'!$Q$5:$Q$15,MATCH(B11,'DS2024'!$P$5:$P$15,1)):
INDEX('DS2024'!$Q$5:$Q$15,MATCH(B11,'DS2024'!$P$5:$P$15,1)+1),
INDEX('DS2024'!$P$5:$P$15,MATCH(B11,'DS2024'!$P$5:$P$15,1)):
INDEX('DS2024'!$P$5:$P$15,MATCH(B11,'DS2024'!$P$5:$P$15,1)+1)),
IF($T$3=Database!$A$8,
_xlfn.FORECAST.LINEAR(
B11,
INDEX('DS2024'!$T$5:$T$15,MATCH(B11,'DS2024'!$S$5:$S$15,1)):
INDEX('DS2024'!$T$5:$T$15,MATCH(B11,'DS2024'!$S$5:$S$15,1)+1),
INDEX('DS2024'!$S$5:$S$15,MATCH(B11,'DS2024'!$S$5:$S$15,1)):
INDEX('DS2024'!$S$5:$S$15,MATCH(B11,'DS2024'!$S$5:$S$15,1)+1)),
IF($T$3=Database!$A$9,
_xlfn.FORECAST.LINEAR(
B11,
INDEX('DS2024'!$W$5:$W$15,MATCH(B11,'DS2024'!$V$5:$V$15,1)):
INDEX('DS2024'!$W$5:$W$15,MATCH(B11,'DS2024'!$V$5:$V$15,1)+1),
INDEX('DS2024'!$V$5:$V$15,MATCH(B11,'DS2024'!$V$5:$V$15,1)):
INDEX('DS2024'!$V$5:$V$15,MATCH(B11,'DS2024'!$V$5:$V$15,1)+1)),
IF($T$3=Database!$A$10,
_xlfn.FORECAST.LINEAR(
B11,
INDEX('DS2024'!$Z$5:$Z$15,MATCH(B11,'DS2024'!$Y$5:$Y$15,1)):
INDEX('DS2024'!$Z$5:$Z$15,MATCH(B11,'DS2024'!$Y$5:$Y$15,1)+1),
INDEX('DS2024'!$Y$5:$Y$15,MATCH(B11,'DS2024'!$Y$5:$Y$15,1)):
INDEX('DS2024'!$Y$5:$Y$15,MATCH(B11,'DS2024'!$Y$5:$Y$15,1)+1))
)))))))))))))))))))</f>
        <v>0.11111259442823455</v>
      </c>
      <c r="U11" s="50">
        <f>IF($U$3=Database!$A$11,
_xlfn.FORECAST.LINEAR(
D11,
INDEX('DS2024'!$B$20:$B$35,MATCH(D11,'DS2024'!$A$20:$A$35,1)):
INDEX('DS2024'!$B$20:$B$35,MATCH(D11,'DS2024'!$A$20:$A$35,1)+1),
INDEX('DS2024'!$A$20:$A$35,MATCH(D11,'DS2024'!$A$20:$A$35,1)):
INDEX('DS2024'!$A$20:$A$35,MATCH(D11,'DS2024'!$A$20:$A$35,1)+1)),
IF($U$3=Database!$A$12,
_xlfn.FORECAST.LINEAR(
D11,
INDEX('DS2024'!$E$20:$E$35,MATCH(D11,'DS2024'!$D$20:$D$35,1)):
INDEX('DS2024'!$E$20:$E$35,MATCH(D11,'DS2024'!$D$20:$D$35,1)+1),
INDEX('DS2024'!$D$20:$D$35,MATCH(D11,'DS2024'!$D$20:$D$35,1)):
INDEX('DS2024'!$D$20:$D$35,MATCH(D11,'DS2024'!$D$20:$D$35,1)+1)),
IF($U$3=Database!$A$13,
_xlfn.FORECAST.LINEAR(
D11,
INDEX('DS2024'!$H$20:$H$35,MATCH(D11,'DS2024'!$G$20:$G$35,1)):
INDEX('DS2024'!$H$20:$H$35,MATCH(D11,'DS2024'!$G$20:$G$35,1)+1),
INDEX('DS2024'!$G$20:$G$35,MATCH(D11,'DS2024'!$G$20:$G$35,1)):
INDEX('DS2024'!$G$20:$G$35,MATCH(D11,'DS2024'!$G$20:$G$35,1)+1)),
IF($U$3=Database!$A$14,
_xlfn.FORECAST.LINEAR(
D11,
INDEX('DS2024'!$K$20:$K$35,MATCH(D11,'DS2024'!$J$20:$J$35,1)):
INDEX('DS2024'!$K$20:$K$35,MATCH(D11,'DS2024'!$J$20:$J$35,1)+1),
INDEX('DS2024'!$J$20:$J$35,MATCH(D11,'DS2024'!$J$20:$J$35,1)):
INDEX('DS2024'!$J$20:$J$35,MATCH(D11,'DS2024'!$J$20:$J$35,1)+1)),
IF($U$3=Database!$A$15,
_xlfn.FORECAST.LINEAR(
D11,
INDEX('DS2024'!$N$20:$N$35,MATCH(D11,'DS2024'!$M$20:$M$35,1)):
INDEX('DS2024'!$N$20:$N$35,MATCH(D11,'DS2024'!$M$20:$M$35,1)+1),
INDEX('DS2024'!$M$20:$M$35,MATCH(D11,'DS2024'!$M$20:$M$35,1)):
INDEX('DS2024'!$M$20:$M$35,MATCH(D11,'DS2024'!$M$20:$M$35,1)+1)),
IF($U$3=Database!$A$16,
_xlfn.FORECAST.LINEAR(
D11,
INDEX('DS2024'!$Q$20:$Q$35,MATCH(D11,'DS2024'!$P$20:$P$35,1)):
INDEX('DS2024'!$Q$20:$Q$35,MATCH(D11,'DS2024'!$P$20:$P$35,1)+1),
INDEX('DS2024'!$P$20:$P$35,MATCH(D11,'DS2024'!$P$20:$P$35,1)):
INDEX('DS2024'!$P$20:$P$35,MATCH(D11,'DS2024'!$P$20:$P$35,1)+1)),
IF($U$3=Database!$A$17,
_xlfn.FORECAST.LINEAR(
D11,
INDEX('DS2024'!$T$20:$T$35,MATCH(D11,'DS2024'!$S$20:$S$35,1)):
INDEX('DS2024'!$T$20:$T$35,MATCH(D11,'DS2024'!$S$20:$S$35,1)+1),
INDEX('DS2024'!$S$20:$S$35,MATCH(D11,'DS2024'!$S$20:$S$35,1)):
INDEX('DS2024'!$S$20:$S$35,MATCH(D11,'DS2024'!$S$20:$S$35,1)+1)),
IF($U$3=Database!$A$18,
_xlfn.FORECAST.LINEAR(
D11,
INDEX('DS2024'!$W$20:$W$35,MATCH(D11,'DS2024'!$V$20:$V$35,1)):
INDEX('DS2024'!$W$20:$W$35,MATCH(D11,'DS2024'!$V$20:$V$35,1)+1),
INDEX('DS2024'!$V$20:$V$35,MATCH(D11,'DS2024'!$V$20:$V$35,1)):
INDEX('DS2024'!$V$20:$V$35,MATCH(D11,'DS2024'!$V$20:$V$35,1)+1)),
IF($U$3=Database!$A$19,
_xlfn.FORECAST.LINEAR(
D11,
INDEX('DS2024'!$Z$20:$Z$35,MATCH(D11,'DS2024'!$Y$20:$Y$35,1)):
INDEX('DS2024'!$Z$20:$Z$35,MATCH(D11,'DS2024'!$Y$20:$Y$35,1)+1),
INDEX('DS2024'!$Y$20:$Y$35,MATCH(D11,'DS2024'!$Y$20:$Y$35,1)):
INDEX('DS2024'!$Y$20:$Y$35,MATCH(D11,'DS2024'!$Y$20:$Y$35,1)+1)),
IF($U$3=Database!$A$20,
_xlfn.FORECAST.LINEAR(
D11,
INDEX('DS2024'!$AC$20:$AC$35,MATCH(D11,'DS2024'!$AB$20:$AB$35,1)):
INDEX('DS2024'!$AC$20:$AC$35,MATCH(D11,'DS2024'!$AB$20:$AB$35,1)+1),
INDEX('DS2024'!$AB$20:$AB$35,MATCH(D11,'DS2024'!$AB$20:$AB$35,1)):
INDEX('DS2024'!$AB$20:$AB$35,MATCH(D11,'DS2024'!$AB$20:$AB$35,1)+1)),
IF($U$3=Database!$A$2,
_xlfn.FORECAST.LINEAR(
D11,
INDEX('DS2024'!$B$5:$B$15,MATCH(D11,'DS2024'!$A$5:$A$15,1)):
INDEX('DS2024'!$B$5:$B$15,MATCH(D11,'DS2024'!$A$5:$A$15,1)+1),
INDEX('DS2024'!$A$5:$A$15,MATCH(D11,'DS2024'!$A$5:$A$15,1)):
INDEX('DS2024'!$A$5:$A$15,MATCH(D11,'DS2024'!$A$5:$A$15,1)+1)),
IF($U$3=Database!$A$3,
_xlfn.FORECAST.LINEAR(
D11,
INDEX('DS2024'!$E$5:$E$15,MATCH(D11,'DS2024'!$D$5:$D$15,1)):
INDEX('DS2024'!$E$5:$E$15,MATCH(D11,'DS2024'!$D$5:$D$15,1)+1),
INDEX('DS2024'!$D$5:$D$15,MATCH(D11,'DS2024'!$D$5:$D$15,1)):
INDEX('DS2024'!$D$5:$D$15,MATCH(D11,'DS2024'!$D$5:$D$15,1)+1)),
IF($U$3=Database!$A$4,
_xlfn.FORECAST.LINEAR(
D11,
INDEX('DS2024'!$H$5:$H$15,MATCH(D11,'DS2024'!$G$5:$G$15,1)):
INDEX('DS2024'!$H$5:$H$15,MATCH(D11,'DS2024'!$G$5:$G$15,1)+1),
INDEX('DS2024'!$G$5:$G$15,MATCH(D11,'DS2024'!$G$5:$G$15,1)):
INDEX('DS2024'!$G$5:$G$15,MATCH(D11,'DS2024'!$G$5:$G$15,1)+1)),
IF($U$3=Database!$A$5,
_xlfn.FORECAST.LINEAR(
D11,
INDEX('DS2024'!$K$5:$K$15,MATCH(D11,'DS2024'!$J$5:$J$15,1)):
INDEX('DS2024'!$K$5:$K$15,MATCH(D11,'DS2024'!$J$5:$J$15,1)+1),
INDEX('DS2024'!$J$5:$J$15,MATCH(D11,'DS2024'!$J$5:$J$15,1)):
INDEX('DS2024'!$J$5:$J$15,MATCH(D11,'DS2024'!$J$5:$J$15,1)+1)),
IF($U$3=Database!$A$6,
_xlfn.FORECAST.LINEAR(
D11,
INDEX('DS2024'!$N$5:$N$15,MATCH(D11,'DS2024'!$M$5:$M$15,1)):
INDEX('DS2024'!$N$5:$N$15,MATCH(D11,'DS2024'!$M$5:$M$15,1)+1),
INDEX('DS2024'!$M$5:$M$15,MATCH(D11,'DS2024'!$M$5:$M$15,1)):
INDEX('DS2024'!$M$5:$M$15,MATCH(D11,'DS2024'!$M$5:$M$15,1)+1)),
IF($U$3=Database!$A$7,
_xlfn.FORECAST.LINEAR(
D11,
INDEX('DS2024'!$Q$5:$Q$15,MATCH(D11,'DS2024'!$P$5:$P$15,1)):
INDEX('DS2024'!$Q$5:$Q$15,MATCH(D11,'DS2024'!$P$5:$P$15,1)+1),
INDEX('DS2024'!$P$5:$P$15,MATCH(D11,'DS2024'!$P$5:$P$15,1)):
INDEX('DS2024'!$P$5:$P$15,MATCH(D11,'DS2024'!$P$5:$P$15,1)+1)),
IF($U$3=Database!$A$8,
_xlfn.FORECAST.LINEAR(
D11,
INDEX('DS2024'!$T$5:$T$15,MATCH(D11,'DS2024'!$S$5:$S$15,1)):
INDEX('DS2024'!$T$5:$T$15,MATCH(D11,'DS2024'!$S$5:$S$15,1)+1),
INDEX('DS2024'!$S$5:$S$15,MATCH(D11,'DS2024'!$S$5:$S$15,1)):
INDEX('DS2024'!$S$5:$S$15,MATCH(D11,'DS2024'!$S$5:$S$15,1)+1)),
IF($U$3=Database!$A$9,
_xlfn.FORECAST.LINEAR(
D11,
INDEX('DS2024'!$W$5:$W$15,MATCH(D11,'DS2024'!$V$5:$V$15,1)):
INDEX('DS2024'!$W$5:$W$15,MATCH(D11,'DS2024'!$V$5:$V$15,1)+1),
INDEX('DS2024'!$V$5:$V$15,MATCH(D11,'DS2024'!$V$5:$V$15,1)):
INDEX('DS2024'!$V$5:$V$15,MATCH(D11,'DS2024'!$V$5:$V$15,1)+1)),
IF($U$3=Database!$A$10,
_xlfn.FORECAST.LINEAR(
D11,
INDEX('DS2024'!$Z$5:$Z$15,MATCH(D11,'DS2024'!$Y$5:$Y$15,1)):
INDEX('DS2024'!$Z$5:$Z$15,MATCH(D11,'DS2024'!$Y$5:$Y$15,1)+1),
INDEX('DS2024'!$Y$5:$Y$15,MATCH(D11,'DS2024'!$Y$5:$Y$15,1)):
INDEX('DS2024'!$Y$5:$Y$15,MATCH(D11,'DS2024'!$Y$5:$Y$15,1)+1))
)))))))))))))))))))</f>
        <v>0.11174435429073905</v>
      </c>
      <c r="V11" s="50">
        <f>IF($V$3=Database!$A$11,
_xlfn.FORECAST.LINEAR(
F11,
INDEX('DS2024'!$B$20:$B$35,MATCH(F11,'DS2024'!$A$20:$A$35,1)):
INDEX('DS2024'!$B$20:$B$35,MATCH(F11,'DS2024'!$A$20:$A$35,1)+1),
INDEX('DS2024'!$A$20:$A$35,MATCH(F11,'DS2024'!$A$20:$A$35,1)):
INDEX('DS2024'!$A$20:$A$35,MATCH(F11,'DS2024'!$A$20:$A$35,1)+1)),
IF($V$3=Database!$A$12,
_xlfn.FORECAST.LINEAR(
F11,
INDEX('DS2024'!$E$20:$E$35,MATCH(F11,'DS2024'!$D$20:$D$35,1)):
INDEX('DS2024'!$E$20:$E$35,MATCH(F11,'DS2024'!$D$20:$D$35,1)+1),
INDEX('DS2024'!$D$20:$D$35,MATCH(F11,'DS2024'!$D$20:$D$35,1)):
INDEX('DS2024'!$D$20:$D$35,MATCH(F11,'DS2024'!$D$20:$D$35,1)+1)),
IF($V$3=Database!$A$13,
_xlfn.FORECAST.LINEAR(
F11,
INDEX('DS2024'!$H$20:$H$35,MATCH(F11,'DS2024'!$G$20:$G$35,1)):
INDEX('DS2024'!$H$20:$H$35,MATCH(F11,'DS2024'!$G$20:$G$35,1)+1),
INDEX('DS2024'!$G$20:$G$35,MATCH(F11,'DS2024'!$G$20:$G$35,1)):
INDEX('DS2024'!$G$20:$G$35,MATCH(F11,'DS2024'!$G$20:$G$35,1)+1)),
IF($V$3=Database!$A$14,
_xlfn.FORECAST.LINEAR(
F11,
INDEX('DS2024'!$K$20:$K$35,MATCH(F11,'DS2024'!$J$20:$J$35,1)):
INDEX('DS2024'!$K$20:$K$35,MATCH(F11,'DS2024'!$J$20:$J$35,1)+1),
INDEX('DS2024'!$J$20:$J$35,MATCH(F11,'DS2024'!$J$20:$J$35,1)):
INDEX('DS2024'!$J$20:$J$35,MATCH(F11,'DS2024'!$J$20:$J$35,1)+1)),
IF($V$3=Database!$A$15,
_xlfn.FORECAST.LINEAR(
F11,
INDEX('DS2024'!$N$20:$N$35,MATCH(F11,'DS2024'!$M$20:$M$35,1)):
INDEX('DS2024'!$N$20:$N$35,MATCH(F11,'DS2024'!$M$20:$M$35,1)+1),
INDEX('DS2024'!$M$20:$M$35,MATCH(F11,'DS2024'!$M$20:$M$35,1)):
INDEX('DS2024'!$M$20:$M$35,MATCH(F11,'DS2024'!$M$20:$M$35,1)+1)),
IF($V$3=Database!$A$16,
_xlfn.FORECAST.LINEAR(
F11,
INDEX('DS2024'!$Q$20:$Q$35,MATCH(F11,'DS2024'!$P$20:$P$35,1)):
INDEX('DS2024'!$Q$20:$Q$35,MATCH(F11,'DS2024'!$P$20:$P$35,1)+1),
INDEX('DS2024'!$P$20:$P$35,MATCH(F11,'DS2024'!$P$20:$P$35,1)):
INDEX('DS2024'!$P$20:$P$35,MATCH(F11,'DS2024'!$P$20:$P$35,1)+1)),
IF($V$3=Database!$A$17,
_xlfn.FORECAST.LINEAR(
F11,
INDEX('DS2024'!$T$20:$T$35,MATCH(F11,'DS2024'!$S$20:$S$35,1)):
INDEX('DS2024'!$T$20:$T$35,MATCH(F11,'DS2024'!$S$20:$S$35,1)+1),
INDEX('DS2024'!$S$20:$S$35,MATCH(F11,'DS2024'!$S$20:$S$35,1)):
INDEX('DS2024'!$S$20:$S$35,MATCH(F11,'DS2024'!$S$20:$S$35,1)+1)),
IF($V$3=Database!$A$18,
_xlfn.FORECAST.LINEAR(
F11,
INDEX('DS2024'!$W$20:$W$35,MATCH(F11,'DS2024'!$V$20:$V$35,1)):
INDEX('DS2024'!$W$20:$W$35,MATCH(F11,'DS2024'!$V$20:$V$35,1)+1),
INDEX('DS2024'!$V$20:$V$35,MATCH(F11,'DS2024'!$V$20:$V$35,1)):
INDEX('DS2024'!$V$20:$V$35,MATCH(F11,'DS2024'!$V$20:$V$35,1)+1)),
IF($V$3=Database!$A$19,
_xlfn.FORECAST.LINEAR(
F11,
INDEX('DS2024'!$Z$20:$Z$35,MATCH(F11,'DS2024'!$Y$20:$Y$35,1)):
INDEX('DS2024'!$Z$20:$Z$35,MATCH(F11,'DS2024'!$Y$20:$Y$35,1)+1),
INDEX('DS2024'!$Y$20:$Y$35,MATCH(F11,'DS2024'!$Y$20:$Y$35,1)):
INDEX('DS2024'!$Y$20:$Y$35,MATCH(F11,'DS2024'!$Y$20:$Y$35,1)+1)),
IF($V$3=Database!$A$20,
_xlfn.FORECAST.LINEAR(
F11,
INDEX('DS2024'!$AC$20:$AC$35,MATCH(F11,'DS2024'!$AB$20:$AB$35,1)):
INDEX('DS2024'!$AC$20:$AC$35,MATCH(F11,'DS2024'!$AB$20:$AB$35,1)+1),
INDEX('DS2024'!$AB$20:$AB$35,MATCH(F11,'DS2024'!$AB$20:$AB$35,1)):
INDEX('DS2024'!$AB$20:$AB$35,MATCH(F11,'DS2024'!$AB$20:$AB$35,1)+1)),
IF($V$3=Database!$A$2,
_xlfn.FORECAST.LINEAR(
F11,
INDEX('DS2024'!$B$5:$B$15,MATCH(F11,'DS2024'!$A$5:$A$15,1)):
INDEX('DS2024'!$B$5:$B$15,MATCH(F11,'DS2024'!$A$5:$A$15,1)+1),
INDEX('DS2024'!$A$5:$A$15,MATCH(F11,'DS2024'!$A$5:$A$15,1)):
INDEX('DS2024'!$A$5:$A$15,MATCH(F11,'DS2024'!$A$5:$A$15,1)+1)),
IF($V$3=Database!$A$3,
_xlfn.FORECAST.LINEAR(
F11,
INDEX('DS2024'!$E$5:$E$15,MATCH(F11,'DS2024'!$D$5:$D$15,1)):
INDEX('DS2024'!$E$5:$E$15,MATCH(F11,'DS2024'!$D$5:$D$15,1)+1),
INDEX('DS2024'!$D$5:$D$15,MATCH(F11,'DS2024'!$D$5:$D$15,1)):
INDEX('DS2024'!$D$5:$D$15,MATCH(F11,'DS2024'!$D$5:$D$15,1)+1)),
IF($V$3=Database!$A$4,
_xlfn.FORECAST.LINEAR(
F11,
INDEX('DS2024'!$H$5:$H$15,MATCH(F11,'DS2024'!$G$5:$G$15,1)):
INDEX('DS2024'!$H$5:$H$15,MATCH(F11,'DS2024'!$G$5:$G$15,1)+1),
INDEX('DS2024'!$G$5:$G$15,MATCH(F11,'DS2024'!$G$5:$G$15,1)):
INDEX('DS2024'!$G$5:$G$15,MATCH(F11,'DS2024'!$G$5:$G$15,1)+1)),
IF($V$3=Database!$A$5,
_xlfn.FORECAST.LINEAR(
F11,
INDEX('DS2024'!$K$5:$K$15,MATCH(F11,'DS2024'!$J$5:$J$15,1)):
INDEX('DS2024'!$K$5:$K$15,MATCH(F11,'DS2024'!$J$5:$J$15,1)+1),
INDEX('DS2024'!$J$5:$J$15,MATCH(F11,'DS2024'!$J$5:$J$15,1)):
INDEX('DS2024'!$J$5:$J$15,MATCH(F11,'DS2024'!$J$5:$J$15,1)+1)),
IF($V$3=Database!$A$6,
_xlfn.FORECAST.LINEAR(
F11,
INDEX('DS2024'!$N$5:$N$15,MATCH(F11,'DS2024'!$M$5:$M$15,1)):
INDEX('DS2024'!$N$5:$N$15,MATCH(F11,'DS2024'!$M$5:$M$15,1)+1),
INDEX('DS2024'!$M$5:$M$15,MATCH(F11,'DS2024'!$M$5:$M$15,1)):
INDEX('DS2024'!$M$5:$M$15,MATCH(F11,'DS2024'!$M$5:$M$15,1)+1)),
IF($V$3=Database!$A$7,
_xlfn.FORECAST.LINEAR(
F11,
INDEX('DS2024'!$Q$5:$Q$15,MATCH(F11,'DS2024'!$P$5:$P$15,1)):
INDEX('DS2024'!$Q$5:$Q$15,MATCH(F11,'DS2024'!$P$5:$P$15,1)+1),
INDEX('DS2024'!$P$5:$P$15,MATCH(F11,'DS2024'!$P$5:$P$15,1)):
INDEX('DS2024'!$P$5:$P$15,MATCH(F11,'DS2024'!$P$5:$P$15,1)+1)),
IF($V$3=Database!$A$8,
_xlfn.FORECAST.LINEAR(
F11,
INDEX('DS2024'!$T$5:$T$15,MATCH(F11,'DS2024'!$S$5:$S$15,1)):
INDEX('DS2024'!$T$5:$T$15,MATCH(F11,'DS2024'!$S$5:$S$15,1)+1),
INDEX('DS2024'!$S$5:$S$15,MATCH(F11,'DS2024'!$S$5:$S$15,1)):
INDEX('DS2024'!$S$5:$S$15,MATCH(F11,'DS2024'!$S$5:$S$15,1)+1)),
IF($V$3=Database!$A$9,
_xlfn.FORECAST.LINEAR(
F11,
INDEX('DS2024'!$W$5:$W$15,MATCH(F11,'DS2024'!$V$5:$V$15,1)):
INDEX('DS2024'!$W$5:$W$15,MATCH(F11,'DS2024'!$V$5:$V$15,1)+1),
INDEX('DS2024'!$V$5:$V$15,MATCH(F11,'DS2024'!$V$5:$V$15,1)):
INDEX('DS2024'!$V$5:$V$15,MATCH(F11,'DS2024'!$V$5:$V$15,1)+1)),
IF($V$3=Database!$A$10,
_xlfn.FORECAST.LINEAR(
F11,
INDEX('DS2024'!$Z$5:$Z$15,MATCH(F11,'DS2024'!$Y$5:$Y$15,1)):
INDEX('DS2024'!$Z$5:$Z$15,MATCH(F11,'DS2024'!$Y$5:$Y$15,1)+1),
INDEX('DS2024'!$Y$5:$Y$15,MATCH(F11,'DS2024'!$Y$5:$Y$15,1)):
INDEX('DS2024'!$Y$5:$Y$15,MATCH(F11,'DS2024'!$Y$5:$Y$15,1)+1))
)))))))))))))))))))</f>
        <v>0.11439229169998399</v>
      </c>
      <c r="W11" s="50">
        <f>IF($W$3=Database!$A$11,
_xlfn.FORECAST.LINEAR(
H11,
INDEX('DS2024'!$B$20:$B$35,MATCH(H11,'DS2024'!$A$20:$A$35,1)):
INDEX('DS2024'!$B$20:$B$35,MATCH(H11,'DS2024'!$A$20:$A$35,1)+1),
INDEX('DS2024'!$A$20:$A$35,MATCH(H11,'DS2024'!$A$20:$A$35,1)):
INDEX('DS2024'!$A$20:$A$35,MATCH(H11,'DS2024'!$A$20:$A$35,1)+1)),
IF($W$3=Database!$A$12,
_xlfn.FORECAST.LINEAR(
H11,
INDEX('DS2024'!$E$20:$E$35,MATCH(H11,'DS2024'!$D$20:$D$35,1)):
INDEX('DS2024'!$E$20:$E$35,MATCH(H11,'DS2024'!$D$20:$D$35,1)+1),
INDEX('DS2024'!$D$20:$D$35,MATCH(H11,'DS2024'!$D$20:$D$35,1)):
INDEX('DS2024'!$D$20:$D$35,MATCH(H11,'DS2024'!$D$20:$D$35,1)+1)),
IF($W$3=Database!$A$13,
_xlfn.FORECAST.LINEAR(
H11,
INDEX('DS2024'!$H$20:$H$35,MATCH(H11,'DS2024'!$G$20:$G$35,1)):
INDEX('DS2024'!$H$20:$H$35,MATCH(H11,'DS2024'!$G$20:$G$35,1)+1),
INDEX('DS2024'!$G$20:$G$35,MATCH(H11,'DS2024'!$G$20:$G$35,1)):
INDEX('DS2024'!$G$20:$G$35,MATCH(H11,'DS2024'!$G$20:$G$35,1)+1)),
IF($W$3=Database!$A$14,
_xlfn.FORECAST.LINEAR(
H11,
INDEX('DS2024'!$K$20:$K$35,MATCH(H11,'DS2024'!$J$20:$J$35,1)):
INDEX('DS2024'!$K$20:$K$35,MATCH(H11,'DS2024'!$J$20:$J$35,1)+1),
INDEX('DS2024'!$J$20:$J$35,MATCH(H11,'DS2024'!$J$20:$J$35,1)):
INDEX('DS2024'!$J$20:$J$35,MATCH(H11,'DS2024'!$J$20:$J$35,1)+1)),
IF($W$3=Database!$A$15,
_xlfn.FORECAST.LINEAR(
H11,
INDEX('DS2024'!$N$20:$N$35,MATCH(H11,'DS2024'!$M$20:$M$35,1)):
INDEX('DS2024'!$N$20:$N$35,MATCH(H11,'DS2024'!$M$20:$M$35,1)+1),
INDEX('DS2024'!$M$20:$M$35,MATCH(H11,'DS2024'!$M$20:$M$35,1)):
INDEX('DS2024'!$M$20:$M$35,MATCH(H11,'DS2024'!$M$20:$M$35,1)+1)),
IF($W$3=Database!$A$16,
_xlfn.FORECAST.LINEAR(
H11,
INDEX('DS2024'!$Q$20:$Q$35,MATCH(H11,'DS2024'!$P$20:$P$35,1)):
INDEX('DS2024'!$Q$20:$Q$35,MATCH(H11,'DS2024'!$P$20:$P$35,1)+1),
INDEX('DS2024'!$P$20:$P$35,MATCH(H11,'DS2024'!$P$20:$P$35,1)):
INDEX('DS2024'!$P$20:$P$35,MATCH(H11,'DS2024'!$P$20:$P$35,1)+1)),
IF($W$3=Database!$A$17,
_xlfn.FORECAST.LINEAR(
H11,
INDEX('DS2024'!$T$20:$T$35,MATCH(H11,'DS2024'!$S$20:$S$35,1)):
INDEX('DS2024'!$T$20:$T$35,MATCH(H11,'DS2024'!$S$20:$S$35,1)+1),
INDEX('DS2024'!$S$20:$S$35,MATCH(H11,'DS2024'!$S$20:$S$35,1)):
INDEX('DS2024'!$S$20:$S$35,MATCH(H11,'DS2024'!$S$20:$S$35,1)+1)),
IF($W$3=Database!$A$18,
_xlfn.FORECAST.LINEAR(
H11,
INDEX('DS2024'!$W$20:$W$35,MATCH(H11,'DS2024'!$V$20:$V$35,1)):
INDEX('DS2024'!$W$20:$W$35,MATCH(H11,'DS2024'!$V$20:$V$35,1)+1),
INDEX('DS2024'!$V$20:$V$35,MATCH(H11,'DS2024'!$V$20:$V$35,1)):
INDEX('DS2024'!$V$20:$V$35,MATCH(H11,'DS2024'!$V$20:$V$35,1)+1)),
IF($W$3=Database!$A$19,
_xlfn.FORECAST.LINEAR(
H11,
INDEX('DS2024'!$Z$20:$Z$35,MATCH(H11,'DS2024'!$Y$20:$Y$35,1)):
INDEX('DS2024'!$Z$20:$Z$35,MATCH(H11,'DS2024'!$Y$20:$Y$35,1)+1),
INDEX('DS2024'!$Y$20:$Y$35,MATCH(H11,'DS2024'!$Y$20:$Y$35,1)):
INDEX('DS2024'!$Y$20:$Y$35,MATCH(H11,'DS2024'!$Y$20:$Y$35,1)+1)),
IF($W$3=Database!$A$20,
_xlfn.FORECAST.LINEAR(
H11,
INDEX('DS2024'!$AC$20:$AC$35,MATCH(H11,'DS2024'!$AB$20:$AB$35,1)):
INDEX('DS2024'!$AC$20:$AC$35,MATCH(H11,'DS2024'!$AB$20:$AB$35,1)+1),
INDEX('DS2024'!$AB$20:$AB$35,MATCH(H11,'DS2024'!$AB$20:$AB$35,1)):
INDEX('DS2024'!$AB$20:$AB$35,MATCH(H11,'DS2024'!$AB$20:$AB$35,1)+1)),
IF($W$3=Database!$A$2,
_xlfn.FORECAST.LINEAR(
H11,
INDEX('DS2024'!$B$5:$B$15,MATCH(H11,'DS2024'!$A$5:$A$15,1)):
INDEX('DS2024'!$B$5:$B$15,MATCH(H11,'DS2024'!$A$5:$A$15,1)+1),
INDEX('DS2024'!$A$5:$A$15,MATCH(H11,'DS2024'!$A$5:$A$15,1)):
INDEX('DS2024'!$A$5:$A$15,MATCH(H11,'DS2024'!$A$5:$A$15,1)+1)),
IF($W$3=Database!$A$3,
_xlfn.FORECAST.LINEAR(
H11,
INDEX('DS2024'!$E$5:$E$15,MATCH(H11,'DS2024'!$D$5:$D$15,1)):
INDEX('DS2024'!$E$5:$E$15,MATCH(H11,'DS2024'!$D$5:$D$15,1)+1),
INDEX('DS2024'!$D$5:$D$15,MATCH(H11,'DS2024'!$D$5:$D$15,1)):
INDEX('DS2024'!$D$5:$D$15,MATCH(H11,'DS2024'!$D$5:$D$15,1)+1)),
IF($W$3=Database!$A$4,
_xlfn.FORECAST.LINEAR(
H11,
INDEX('DS2024'!$H$5:$H$15,MATCH(H11,'DS2024'!$G$5:$G$15,1)):
INDEX('DS2024'!$H$5:$H$15,MATCH(H11,'DS2024'!$G$5:$G$15,1)+1),
INDEX('DS2024'!$G$5:$G$15,MATCH(H11,'DS2024'!$G$5:$G$15,1)):
INDEX('DS2024'!$G$5:$G$15,MATCH(H11,'DS2024'!$G$5:$G$15,1)+1)),
IF($W$3=Database!$A$5,
_xlfn.FORECAST.LINEAR(
H11,
INDEX('DS2024'!$K$5:$K$15,MATCH(H11,'DS2024'!$J$5:$J$15,1)):
INDEX('DS2024'!$K$5:$K$15,MATCH(H11,'DS2024'!$J$5:$J$15,1)+1),
INDEX('DS2024'!$J$5:$J$15,MATCH(H11,'DS2024'!$J$5:$J$15,1)):
INDEX('DS2024'!$J$5:$J$15,MATCH(H11,'DS2024'!$J$5:$J$15,1)+1)),
IF($W$3=Database!$A$6,
_xlfn.FORECAST.LINEAR(
H11,
INDEX('DS2024'!$N$5:$N$15,MATCH(H11,'DS2024'!$M$5:$M$15,1)):
INDEX('DS2024'!$N$5:$N$15,MATCH(H11,'DS2024'!$M$5:$M$15,1)+1),
INDEX('DS2024'!$M$5:$M$15,MATCH(H11,'DS2024'!$M$5:$M$15,1)):
INDEX('DS2024'!$M$5:$M$15,MATCH(H11,'DS2024'!$M$5:$M$15,1)+1)),
IF($W$3=Database!$A$7,
_xlfn.FORECAST.LINEAR(
H11,
INDEX('DS2024'!$Q$5:$Q$15,MATCH(H11,'DS2024'!$P$5:$P$15,1)):
INDEX('DS2024'!$Q$5:$Q$15,MATCH(H11,'DS2024'!$P$5:$P$15,1)+1),
INDEX('DS2024'!$P$5:$P$15,MATCH(H11,'DS2024'!$P$5:$P$15,1)):
INDEX('DS2024'!$P$5:$P$15,MATCH(H11,'DS2024'!$P$5:$P$15,1)+1)),
IF($W$3=Database!$A$8,
_xlfn.FORECAST.LINEAR(
H11,
INDEX('DS2024'!$T$5:$T$15,MATCH(H11,'DS2024'!$S$5:$S$15,1)):
INDEX('DS2024'!$T$5:$T$15,MATCH(H11,'DS2024'!$S$5:$S$15,1)+1),
INDEX('DS2024'!$S$5:$S$15,MATCH(H11,'DS2024'!$S$5:$S$15,1)):
INDEX('DS2024'!$S$5:$S$15,MATCH(H11,'DS2024'!$S$5:$S$15,1)+1)),
IF($W$3=Database!$A$9,
_xlfn.FORECAST.LINEAR(
H11,
INDEX('DS2024'!$W$5:$W$15,MATCH(H11,'DS2024'!$V$5:$V$15,1)):
INDEX('DS2024'!$W$5:$W$15,MATCH(H11,'DS2024'!$V$5:$V$15,1)+1),
INDEX('DS2024'!$V$5:$V$15,MATCH(H11,'DS2024'!$V$5:$V$15,1)):
INDEX('DS2024'!$V$5:$V$15,MATCH(H11,'DS2024'!$V$5:$V$15,1)+1)),
IF($W$3=Database!$A$10,
_xlfn.FORECAST.LINEAR(
H11,
INDEX('DS2024'!$Z$5:$Z$15,MATCH(H11,'DS2024'!$Y$5:$Y$15,1)):
INDEX('DS2024'!$Z$5:$Z$15,MATCH(H11,'DS2024'!$Y$5:$Y$15,1)+1),
INDEX('DS2024'!$Y$5:$Y$15,MATCH(H11,'DS2024'!$Y$5:$Y$15,1)):
INDEX('DS2024'!$Y$5:$Y$15,MATCH(H11,'DS2024'!$Y$5:$Y$15,1)+1))
)))))))))))))))))))</f>
        <v>0.11122786682121588</v>
      </c>
      <c r="X11" s="50">
        <f>IF($X$3=Database!$A$11,
_xlfn.FORECAST.LINEAR(
J11,
INDEX('DS2024'!$B$20:$B$35,MATCH(J11,'DS2024'!$A$20:$A$35,1)):
INDEX('DS2024'!$B$20:$B$35,MATCH(J11,'DS2024'!$A$20:$A$35,1)+1),
INDEX('DS2024'!$A$20:$A$35,MATCH(J11,'DS2024'!$A$20:$A$35,1)):
INDEX('DS2024'!$A$20:$A$35,MATCH(J11,'DS2024'!$A$20:$A$35,1)+1)),
IF($X$3=Database!$A$12,
_xlfn.FORECAST.LINEAR(
J11,
INDEX('DS2024'!$E$20:$E$35,MATCH(J11,'DS2024'!$D$20:$D$35,1)):
INDEX('DS2024'!$E$20:$E$35,MATCH(J11,'DS2024'!$D$20:$D$35,1)+1),
INDEX('DS2024'!$D$20:$D$35,MATCH(J11,'DS2024'!$D$20:$D$35,1)):
INDEX('DS2024'!$D$20:$D$35,MATCH(J11,'DS2024'!$D$20:$D$35,1)+1)),
IF($X$3=Database!$A$13,
_xlfn.FORECAST.LINEAR(
J11,
INDEX('DS2024'!$H$20:$H$35,MATCH(J11,'DS2024'!$G$20:$G$35,1)):
INDEX('DS2024'!$H$20:$H$35,MATCH(J11,'DS2024'!$G$20:$G$35,1)+1),
INDEX('DS2024'!$G$20:$G$35,MATCH(J11,'DS2024'!$G$20:$G$35,1)):
INDEX('DS2024'!$G$20:$G$35,MATCH(J11,'DS2024'!$G$20:$G$35,1)+1)),
IF($X$3=Database!$A$14,
_xlfn.FORECAST.LINEAR(
J11,
INDEX('DS2024'!$K$20:$K$35,MATCH(J11,'DS2024'!$J$20:$J$35,1)):
INDEX('DS2024'!$K$20:$K$35,MATCH(J11,'DS2024'!$J$20:$J$35,1)+1),
INDEX('DS2024'!$J$20:$J$35,MATCH(J11,'DS2024'!$J$20:$J$35,1)):
INDEX('DS2024'!$J$20:$J$35,MATCH(J11,'DS2024'!$J$20:$J$35,1)+1)),
IF($X$3=Database!$A$15,
_xlfn.FORECAST.LINEAR(
J11,
INDEX('DS2024'!$N$20:$N$35,MATCH(J11,'DS2024'!$M$20:$M$35,1)):
INDEX('DS2024'!$N$20:$N$35,MATCH(J11,'DS2024'!$M$20:$M$35,1)+1),
INDEX('DS2024'!$M$20:$M$35,MATCH(J11,'DS2024'!$M$20:$M$35,1)):
INDEX('DS2024'!$M$20:$M$35,MATCH(J11,'DS2024'!$M$20:$M$35,1)+1)),
IF($X$3=Database!$A$16,
_xlfn.FORECAST.LINEAR(
J11,
INDEX('DS2024'!$Q$20:$Q$35,MATCH(J11,'DS2024'!$P$20:$P$35,1)):
INDEX('DS2024'!$Q$20:$Q$35,MATCH(J11,'DS2024'!$P$20:$P$35,1)+1),
INDEX('DS2024'!$P$20:$P$35,MATCH(J11,'DS2024'!$P$20:$P$35,1)):
INDEX('DS2024'!$P$20:$P$35,MATCH(J11,'DS2024'!$P$20:$P$35,1)+1)),
IF($X$3=Database!$A$17,
_xlfn.FORECAST.LINEAR(
J11,
INDEX('DS2024'!$T$20:$T$35,MATCH(J11,'DS2024'!$S$20:$S$35,1)):
INDEX('DS2024'!$T$20:$T$35,MATCH(J11,'DS2024'!$S$20:$S$35,1)+1),
INDEX('DS2024'!$S$20:$S$35,MATCH(J11,'DS2024'!$S$20:$S$35,1)):
INDEX('DS2024'!$S$20:$S$35,MATCH(J11,'DS2024'!$S$20:$S$35,1)+1)),
IF($X$3=Database!$A$18,
_xlfn.FORECAST.LINEAR(
J11,
INDEX('DS2024'!$W$20:$W$35,MATCH(J11,'DS2024'!$V$20:$V$35,1)):
INDEX('DS2024'!$W$20:$W$35,MATCH(J11,'DS2024'!$V$20:$V$35,1)+1),
INDEX('DS2024'!$V$20:$V$35,MATCH(J11,'DS2024'!$V$20:$V$35,1)):
INDEX('DS2024'!$V$20:$V$35,MATCH(J11,'DS2024'!$V$20:$V$35,1)+1)),
IF($X$3=Database!$A$19,
_xlfn.FORECAST.LINEAR(
J11,
INDEX('DS2024'!$Z$20:$Z$35,MATCH(J11,'DS2024'!$Y$20:$Y$35,1)):
INDEX('DS2024'!$Z$20:$Z$35,MATCH(J11,'DS2024'!$Y$20:$Y$35,1)+1),
INDEX('DS2024'!$Y$20:$Y$35,MATCH(J11,'DS2024'!$Y$20:$Y$35,1)):
INDEX('DS2024'!$Y$20:$Y$35,MATCH(J11,'DS2024'!$Y$20:$Y$35,1)+1)),
IF($X$3=Database!$A$20,
_xlfn.FORECAST.LINEAR(
J11,
INDEX('DS2024'!$AC$20:$AC$35,MATCH(J11,'DS2024'!$AB$20:$AB$35,1)):
INDEX('DS2024'!$AC$20:$AC$35,MATCH(J11,'DS2024'!$AB$20:$AB$35,1)+1),
INDEX('DS2024'!$AB$20:$AB$35,MATCH(J11,'DS2024'!$AB$20:$AB$35,1)):
INDEX('DS2024'!$AB$20:$AB$35,MATCH(J11,'DS2024'!$AB$20:$AB$35,1)+1)),
IF($X$3=Database!$A$2,
_xlfn.FORECAST.LINEAR(
J11,
INDEX('DS2024'!$B$5:$B$15,MATCH(J11,'DS2024'!$A$5:$A$15,1)):
INDEX('DS2024'!$B$5:$B$15,MATCH(J11,'DS2024'!$A$5:$A$15,1)+1),
INDEX('DS2024'!$A$5:$A$15,MATCH(J11,'DS2024'!$A$5:$A$15,1)):
INDEX('DS2024'!$A$5:$A$15,MATCH(J11,'DS2024'!$A$5:$A$15,1)+1)),
IF($X$3=Database!$A$3,
_xlfn.FORECAST.LINEAR(
J11,
INDEX('DS2024'!$E$5:$E$15,MATCH(J11,'DS2024'!$D$5:$D$15,1)):
INDEX('DS2024'!$E$5:$E$15,MATCH(J11,'DS2024'!$D$5:$D$15,1)+1),
INDEX('DS2024'!$D$5:$D$15,MATCH(J11,'DS2024'!$D$5:$D$15,1)):
INDEX('DS2024'!$D$5:$D$15,MATCH(J11,'DS2024'!$D$5:$D$15,1)+1)),
IF($X$3=Database!$A$4,
_xlfn.FORECAST.LINEAR(
J11,
INDEX('DS2024'!$H$5:$H$15,MATCH(J11,'DS2024'!$G$5:$G$15,1)):
INDEX('DS2024'!$H$5:$H$15,MATCH(J11,'DS2024'!$G$5:$G$15,1)+1),
INDEX('DS2024'!$G$5:$G$15,MATCH(J11,'DS2024'!$G$5:$G$15,1)):
INDEX('DS2024'!$G$5:$G$15,MATCH(J11,'DS2024'!$G$5:$G$15,1)+1)),
IF($X$3=Database!$A$5,
_xlfn.FORECAST.LINEAR(
J11,
INDEX('DS2024'!$K$5:$K$15,MATCH(J11,'DS2024'!$J$5:$J$15,1)):
INDEX('DS2024'!$K$5:$K$15,MATCH(J11,'DS2024'!$J$5:$J$15,1)+1),
INDEX('DS2024'!$J$5:$J$15,MATCH(J11,'DS2024'!$J$5:$J$15,1)):
INDEX('DS2024'!$J$5:$J$15,MATCH(J11,'DS2024'!$J$5:$J$15,1)+1)),
IF($X$3=Database!$A$6,
_xlfn.FORECAST.LINEAR(
J11,
INDEX('DS2024'!$N$5:$N$15,MATCH(J11,'DS2024'!$M$5:$M$15,1)):
INDEX('DS2024'!$N$5:$N$15,MATCH(J11,'DS2024'!$M$5:$M$15,1)+1),
INDEX('DS2024'!$M$5:$M$15,MATCH(J11,'DS2024'!$M$5:$M$15,1)):
INDEX('DS2024'!$M$5:$M$15,MATCH(J11,'DS2024'!$M$5:$M$15,1)+1)),
IF($X$3=Database!$A$7,
_xlfn.FORECAST.LINEAR(
J11,
INDEX('DS2024'!$Q$5:$Q$15,MATCH(J11,'DS2024'!$P$5:$P$15,1)):
INDEX('DS2024'!$Q$5:$Q$15,MATCH(J11,'DS2024'!$P$5:$P$15,1)+1),
INDEX('DS2024'!$P$5:$P$15,MATCH(J11,'DS2024'!$P$5:$P$15,1)):
INDEX('DS2024'!$P$5:$P$15,MATCH(J11,'DS2024'!$P$5:$P$15,1)+1)),
IF($X$3=Database!$A$8,
_xlfn.FORECAST.LINEAR(
J11,
INDEX('DS2024'!$T$5:$T$15,MATCH(J11,'DS2024'!$S$5:$S$15,1)):
INDEX('DS2024'!$T$5:$T$15,MATCH(J11,'DS2024'!$S$5:$S$15,1)+1),
INDEX('DS2024'!$S$5:$S$15,MATCH(J11,'DS2024'!$S$5:$S$15,1)):
INDEX('DS2024'!$S$5:$S$15,MATCH(J11,'DS2024'!$S$5:$S$15,1)+1)),
IF($T$3=Database!$A$9,
_xlfn.FORECAST.LINEAR(
J11,
INDEX('DS2024'!$W$5:$W$15,MATCH(J11,'DS2024'!$V$5:$V$15,1)):
INDEX('DS2024'!$W$5:$W$15,MATCH(J11,'DS2024'!$V$5:$V$15,1)+1),
INDEX('DS2024'!$V$5:$V$15,MATCH(J11,'DS2024'!$V$5:$V$15,1)):
INDEX('DS2024'!$V$5:$V$15,MATCH(J11,'DS2024'!$V$5:$V$15,1)+1)),
IF($T$3=Database!$A$10,
_xlfn.FORECAST.LINEAR(
J11,
INDEX('DS2024'!$Z$5:$Z$15,MATCH(J11,'DS2024'!$Y$5:$Y$15,1)):
INDEX('DS2024'!$Z$5:$Z$15,MATCH(J11,'DS2024'!$Y$5:$Y$15,1)+1),
INDEX('DS2024'!$Y$5:$Y$15,MATCH(J11,'DS2024'!$Y$5:$Y$15,1)):
INDEX('DS2024'!$Y$5:$Y$15,MATCH(J11,'DS2024'!$Y$5:$Y$15,1)+1))
)))))))))))))))))))</f>
        <v>0.11015292377792878</v>
      </c>
      <c r="Y11" s="50">
        <f>IF($Y$3=Database!$A$11,
_xlfn.FORECAST.LINEAR(
L11,
INDEX('DS2024'!$B$20:$B$35,MATCH(L11,'DS2024'!$A$20:$A$35,1)):
INDEX('DS2024'!$B$20:$B$35,MATCH(L11,'DS2024'!$A$20:$A$35,1)+1),
INDEX('DS2024'!$A$20:$A$35,MATCH(L11,'DS2024'!$A$20:$A$35,1)):
INDEX('DS2024'!$A$20:$A$35,MATCH(L11,'DS2024'!$A$20:$A$35,1)+1)),
IF($Y$3=Database!$A$12,
_xlfn.FORECAST.LINEAR(
L11,
INDEX('DS2024'!$E$20:$E$35,MATCH(L11,'DS2024'!$D$20:$D$35,1)):
INDEX('DS2024'!$E$20:$E$35,MATCH(L11,'DS2024'!$D$20:$D$35,1)+1),
INDEX('DS2024'!$D$20:$D$35,MATCH(L11,'DS2024'!$D$20:$D$35,1)):
INDEX('DS2024'!$D$20:$D$35,MATCH(L11,'DS2024'!$D$20:$D$35,1)+1)),
IF($Y$3=Database!$A$13,
_xlfn.FORECAST.LINEAR(
L11,
INDEX('DS2024'!$H$20:$H$35,MATCH(L11,'DS2024'!$G$20:$G$35,1)):
INDEX('DS2024'!$H$20:$H$35,MATCH(L11,'DS2024'!$G$20:$G$35,1)+1),
INDEX('DS2024'!$G$20:$G$35,MATCH(L11,'DS2024'!$G$20:$G$35,1)):
INDEX('DS2024'!$G$20:$G$35,MATCH(L11,'DS2024'!$G$20:$G$35,1)+1)),
IF($Y$3=Database!$A$14,
_xlfn.FORECAST.LINEAR(
L11,
INDEX('DS2024'!$K$20:$K$35,MATCH(L11,'DS2024'!$J$20:$J$35,1)):
INDEX('DS2024'!$K$20:$K$35,MATCH(L11,'DS2024'!$J$20:$J$35,1)+1),
INDEX('DS2024'!$J$20:$J$35,MATCH(L11,'DS2024'!$J$20:$J$35,1)):
INDEX('DS2024'!$J$20:$J$35,MATCH(L11,'DS2024'!$J$20:$J$35,1)+1)),
IF($Y$3=Database!$A$15,
_xlfn.FORECAST.LINEAR(
L11,
INDEX('DS2024'!$N$20:$N$35,MATCH(L11,'DS2024'!$M$20:$M$35,1)):
INDEX('DS2024'!$N$20:$N$35,MATCH(L11,'DS2024'!$M$20:$M$35,1)+1),
INDEX('DS2024'!$M$20:$M$35,MATCH(L11,'DS2024'!$M$20:$M$35,1)):
INDEX('DS2024'!$M$20:$M$35,MATCH(L11,'DS2024'!$M$20:$M$35,1)+1)),
IF($Y$3=Database!$A$16,
_xlfn.FORECAST.LINEAR(
L11,
INDEX('DS2024'!$Q$20:$Q$35,MATCH(L11,'DS2024'!$P$20:$P$35,1)):
INDEX('DS2024'!$Q$20:$Q$35,MATCH(L11,'DS2024'!$P$20:$P$35,1)+1),
INDEX('DS2024'!$P$20:$P$35,MATCH(L11,'DS2024'!$P$20:$P$35,1)):
INDEX('DS2024'!$P$20:$P$35,MATCH(L11,'DS2024'!$P$20:$P$35,1)+1)),
IF($Y$3=Database!$A$17,
_xlfn.FORECAST.LINEAR(
L11,
INDEX('DS2024'!$T$20:$T$35,MATCH(L11,'DS2024'!$S$20:$S$35,1)):
INDEX('DS2024'!$T$20:$T$35,MATCH(L11,'DS2024'!$S$20:$S$35,1)+1),
INDEX('DS2024'!$S$20:$S$35,MATCH(L11,'DS2024'!$S$20:$S$35,1)):
INDEX('DS2024'!$S$20:$S$35,MATCH(L11,'DS2024'!$S$20:$S$35,1)+1)),
IF($Y$3=Database!$A$18,
_xlfn.FORECAST.LINEAR(
L11,
INDEX('DS2024'!$W$20:$W$35,MATCH(L11,'DS2024'!$V$20:$V$35,1)):
INDEX('DS2024'!$W$20:$W$35,MATCH(L11,'DS2024'!$V$20:$V$35,1)+1),
INDEX('DS2024'!$V$20:$V$35,MATCH(L11,'DS2024'!$V$20:$V$35,1)):
INDEX('DS2024'!$V$20:$V$35,MATCH(L11,'DS2024'!$V$20:$V$35,1)+1)),
IF($Y$3=Database!$A$19,
_xlfn.FORECAST.LINEAR(
L11,
INDEX('DS2024'!$Z$20:$Z$35,MATCH(L11,'DS2024'!$Y$20:$Y$35,1)):
INDEX('DS2024'!$Z$20:$Z$35,MATCH(L11,'DS2024'!$Y$20:$Y$35,1)+1),
INDEX('DS2024'!$Y$20:$Y$35,MATCH(L11,'DS2024'!$Y$20:$Y$35,1)):
INDEX('DS2024'!$Y$20:$Y$35,MATCH(L11,'DS2024'!$Y$20:$Y$35,1)+1)),
IF($Y$3=Database!$A$20,
_xlfn.FORECAST.LINEAR(
L11,
INDEX('DS2024'!$AC$20:$AC$35,MATCH(L11,'DS2024'!$AB$20:$AB$35,1)):
INDEX('DS2024'!$AC$20:$AC$35,MATCH(L11,'DS2024'!$AB$20:$AB$35,1)+1),
INDEX('DS2024'!$AB$20:$AB$35,MATCH(L11,'DS2024'!$AB$20:$AB$35,1)):
INDEX('DS2024'!$AB$20:$AB$35,MATCH(L11,'DS2024'!$AB$20:$AB$35,1)+1)),
IF($Y$3=Database!$A$2,
_xlfn.FORECAST.LINEAR(
L11,
INDEX('DS2024'!$B$5:$B$15,MATCH(L11,'DS2024'!$A$5:$A$15,1)):
INDEX('DS2024'!$B$5:$B$15,MATCH(L11,'DS2024'!$A$5:$A$15,1)+1),
INDEX('DS2024'!$A$5:$A$15,MATCH(L11,'DS2024'!$A$5:$A$15,1)):
INDEX('DS2024'!$A$5:$A$15,MATCH(L11,'DS2024'!$A$5:$A$15,1)+1)),
IF($Y$3=Database!$A$3,
_xlfn.FORECAST.LINEAR(
L11,
INDEX('DS2024'!$E$5:$E$15,MATCH(L11,'DS2024'!$D$5:$D$15,1)):
INDEX('DS2024'!$E$5:$E$15,MATCH(L11,'DS2024'!$D$5:$D$15,1)+1),
INDEX('DS2024'!$D$5:$D$15,MATCH(L11,'DS2024'!$D$5:$D$15,1)):
INDEX('DS2024'!$D$5:$D$15,MATCH(L11,'DS2024'!$D$5:$D$15,1)+1)),
IF($Y$3=Database!$A$4,
_xlfn.FORECAST.LINEAR(
L11,
INDEX('DS2024'!$H$5:$H$15,MATCH(L11,'DS2024'!$G$5:$G$15,1)):
INDEX('DS2024'!$H$5:$H$15,MATCH(L11,'DS2024'!$G$5:$G$15,1)+1),
INDEX('DS2024'!$G$5:$G$15,MATCH(L11,'DS2024'!$G$5:$G$15,1)):
INDEX('DS2024'!$G$5:$G$15,MATCH(L11,'DS2024'!$G$5:$G$15,1)+1)),
IF($Y$3=Database!$A$5,
_xlfn.FORECAST.LINEAR(
L11,
INDEX('DS2024'!$K$5:$K$15,MATCH(L11,'DS2024'!$J$5:$J$15,1)):
INDEX('DS2024'!$K$5:$K$15,MATCH(L11,'DS2024'!$J$5:$J$15,1)+1),
INDEX('DS2024'!$J$5:$J$15,MATCH(L11,'DS2024'!$J$5:$J$15,1)):
INDEX('DS2024'!$J$5:$J$15,MATCH(L11,'DS2024'!$J$5:$J$15,1)+1)),
IF($Y$3=Database!$A$6,
_xlfn.FORECAST.LINEAR(
L11,
INDEX('DS2024'!$N$5:$N$15,MATCH(L11,'DS2024'!$M$5:$M$15,1)):
INDEX('DS2024'!$N$5:$N$15,MATCH(L11,'DS2024'!$M$5:$M$15,1)+1),
INDEX('DS2024'!$M$5:$M$15,MATCH(L11,'DS2024'!$M$5:$M$15,1)):
INDEX('DS2024'!$M$5:$M$15,MATCH(L11,'DS2024'!$M$5:$M$15,1)+1)),
IF($Y$3=Database!$A$7,
_xlfn.FORECAST.LINEAR(
L11,
INDEX('DS2024'!$Q$5:$Q$15,MATCH(L11,'DS2024'!$P$5:$P$15,1)):
INDEX('DS2024'!$Q$5:$Q$15,MATCH(L11,'DS2024'!$P$5:$P$15,1)+1),
INDEX('DS2024'!$P$5:$P$15,MATCH(L11,'DS2024'!$P$5:$P$15,1)):
INDEX('DS2024'!$P$5:$P$15,MATCH(L11,'DS2024'!$P$5:$P$15,1)+1)),
IF($Y$3=Database!$A$8,
_xlfn.FORECAST.LINEAR(
L11,
INDEX('DS2024'!$T$5:$T$15,MATCH(L11,'DS2024'!$S$5:$S$15,1)):
INDEX('DS2024'!$T$5:$T$15,MATCH(L11,'DS2024'!$S$5:$S$15,1)+1),
INDEX('DS2024'!$S$5:$S$15,MATCH(L11,'DS2024'!$S$5:$S$15,1)):
INDEX('DS2024'!$S$5:$S$15,MATCH(L11,'DS2024'!$S$5:$S$15,1)+1)),
IF($T$3=Database!$A$9,
_xlfn.FORECAST.LINEAR(
L11,
INDEX('DS2024'!$W$5:$W$15,MATCH(L11,'DS2024'!$V$5:$V$15,1)):
INDEX('DS2024'!$W$5:$W$15,MATCH(L11,'DS2024'!$V$5:$V$15,1)+1),
INDEX('DS2024'!$V$5:$V$15,MATCH(L11,'DS2024'!$V$5:$V$15,1)):
INDEX('DS2024'!$V$5:$V$15,MATCH(L11,'DS2024'!$V$5:$V$15,1)+1)),
IF($T$3=Database!$A$10,
_xlfn.FORECAST.LINEAR(
L11,
INDEX('DS2024'!$Z$5:$Z$15,MATCH(L11,'DS2024'!$Y$5:$Y$15,1)):
INDEX('DS2024'!$Z$5:$Z$15,MATCH(L11,'DS2024'!$Y$5:$Y$15,1)+1),
INDEX('DS2024'!$Y$5:$Y$15,MATCH(L11,'DS2024'!$Y$5:$Y$15,1)):
INDEX('DS2024'!$Y$5:$Y$15,MATCH(L11,'DS2024'!$Y$5:$Y$15,1)+1))
)))))))))))))))))))</f>
        <v>0.111039290139494</v>
      </c>
      <c r="Z11" s="50">
        <f>IF($Z$3=Database!$A$11,
_xlfn.FORECAST.LINEAR(
N11,
INDEX('DS2024'!$B$20:$B$35,MATCH(N11,'DS2024'!$A$20:$A$35,1)):
INDEX('DS2024'!$B$20:$B$35,MATCH(N11,'DS2024'!$A$20:$A$35,1)+1),
INDEX('DS2024'!$A$20:$A$35,MATCH(N11,'DS2024'!$A$20:$A$35,1)):
INDEX('DS2024'!$A$20:$A$35,MATCH(N11,'DS2024'!$A$20:$A$35,1)+1)),
IF($Z$3=Database!$A$12,
_xlfn.FORECAST.LINEAR(
N11,
INDEX('DS2024'!$E$20:$E$35,MATCH(N11,'DS2024'!$D$20:$D$35,1)):
INDEX('DS2024'!$E$20:$E$35,MATCH(N11,'DS2024'!$D$20:$D$35,1)+1),
INDEX('DS2024'!$D$20:$D$35,MATCH(N11,'DS2024'!$D$20:$D$35,1)):
INDEX('DS2024'!$D$20:$D$35,MATCH(N11,'DS2024'!$D$20:$D$35,1)+1)),
IF($Z$3=Database!$A$13,
_xlfn.FORECAST.LINEAR(
N11,
INDEX('DS2024'!$H$20:$H$35,MATCH(N11,'DS2024'!$G$20:$G$35,1)):
INDEX('DS2024'!$H$20:$H$35,MATCH(N11,'DS2024'!$G$20:$G$35,1)+1),
INDEX('DS2024'!$G$20:$G$35,MATCH(N11,'DS2024'!$G$20:$G$35,1)):
INDEX('DS2024'!$G$20:$G$35,MATCH(N11,'DS2024'!$G$20:$G$35,1)+1)),
IF($Z$3=Database!$A$14,
_xlfn.FORECAST.LINEAR(
N11,
INDEX('DS2024'!$K$20:$K$35,MATCH(N11,'DS2024'!$J$20:$J$35,1)):
INDEX('DS2024'!$K$20:$K$35,MATCH(N11,'DS2024'!$J$20:$J$35,1)+1),
INDEX('DS2024'!$J$20:$J$35,MATCH(N11,'DS2024'!$J$20:$J$35,1)):
INDEX('DS2024'!$J$20:$J$35,MATCH(N11,'DS2024'!$J$20:$J$35,1)+1)),
IF($Z$3=Database!$A$15,
_xlfn.FORECAST.LINEAR(
N11,
INDEX('DS2024'!$N$20:$N$35,MATCH(N11,'DS2024'!$M$20:$M$35,1)):
INDEX('DS2024'!$N$20:$N$35,MATCH(N11,'DS2024'!$M$20:$M$35,1)+1),
INDEX('DS2024'!$M$20:$M$35,MATCH(N11,'DS2024'!$M$20:$M$35,1)):
INDEX('DS2024'!$M$20:$M$35,MATCH(N11,'DS2024'!$M$20:$M$35,1)+1)),
IF($Z$3=Database!$A$16,
_xlfn.FORECAST.LINEAR(
N11,
INDEX('DS2024'!$Q$20:$Q$35,MATCH(N11,'DS2024'!$P$20:$P$35,1)):
INDEX('DS2024'!$Q$20:$Q$35,MATCH(N11,'DS2024'!$P$20:$P$35,1)+1),
INDEX('DS2024'!$P$20:$P$35,MATCH(N11,'DS2024'!$P$20:$P$35,1)):
INDEX('DS2024'!$P$20:$P$35,MATCH(N11,'DS2024'!$P$20:$P$35,1)+1)),
IF($Z$3=Database!$A$17,
_xlfn.FORECAST.LINEAR(
N11,
INDEX('DS2024'!$T$20:$T$35,MATCH(N11,'DS2024'!$S$20:$S$35,1)):
INDEX('DS2024'!$T$20:$T$35,MATCH(N11,'DS2024'!$S$20:$S$35,1)+1),
INDEX('DS2024'!$S$20:$S$35,MATCH(N11,'DS2024'!$S$20:$S$35,1)):
INDEX('DS2024'!$S$20:$S$35,MATCH(N11,'DS2024'!$S$20:$S$35,1)+1)),
IF($Z$3=Database!$A$18,
_xlfn.FORECAST.LINEAR(
N11,
INDEX('DS2024'!$W$20:$W$35,MATCH(N11,'DS2024'!$V$20:$V$35,1)):
INDEX('DS2024'!$W$20:$W$35,MATCH(N11,'DS2024'!$V$20:$V$35,1)+1),
INDEX('DS2024'!$V$20:$V$35,MATCH(N11,'DS2024'!$V$20:$V$35,1)):
INDEX('DS2024'!$V$20:$V$35,MATCH(N11,'DS2024'!$V$20:$V$35,1)+1)),
IF($Z$3=Database!$A$19,
_xlfn.FORECAST.LINEAR(
N11,
INDEX('DS2024'!$Z$20:$Z$35,MATCH(N11,'DS2024'!$Y$20:$Y$35,1)):
INDEX('DS2024'!$Z$20:$Z$35,MATCH(N11,'DS2024'!$Y$20:$Y$35,1)+1),
INDEX('DS2024'!$Y$20:$Y$35,MATCH(N11,'DS2024'!$Y$20:$Y$35,1)):
INDEX('DS2024'!$Y$20:$Y$35,MATCH(N11,'DS2024'!$Y$20:$Y$35,1)+1)),
IF($Z$3=Database!$A$20,
_xlfn.FORECAST.LINEAR(
N11,
INDEX('DS2024'!$AC$20:$AC$35,MATCH(N11,'DS2024'!$AB$20:$AB$35,1)):
INDEX('DS2024'!$AC$20:$AC$35,MATCH(N11,'DS2024'!$AB$20:$AB$35,1)+1),
INDEX('DS2024'!$AB$20:$AB$35,MATCH(N11,'DS2024'!$AB$20:$AB$35,1)):
INDEX('DS2024'!$AB$20:$AB$35,MATCH(N11,'DS2024'!$AB$20:$AB$35,1)+1)),
IF($Z$3=Database!$A$2,
_xlfn.FORECAST.LINEAR(
N11,
INDEX('DS2024'!$B$5:$B$15,MATCH(N11,'DS2024'!$A$5:$A$15,1)):
INDEX('DS2024'!$B$5:$B$15,MATCH(N11,'DS2024'!$A$5:$A$15,1)+1),
INDEX('DS2024'!$A$5:$A$15,MATCH(N11,'DS2024'!$A$5:$A$15,1)):
INDEX('DS2024'!$A$5:$A$15,MATCH(N11,'DS2024'!$A$5:$A$15,1)+1)),
IF($Z$3=Database!$A$3,
_xlfn.FORECAST.LINEAR(
N11,
INDEX('DS2024'!$E$5:$E$15,MATCH(N11,'DS2024'!$D$5:$D$15,1)):
INDEX('DS2024'!$E$5:$E$15,MATCH(N11,'DS2024'!$D$5:$D$15,1)+1),
INDEX('DS2024'!$D$5:$D$15,MATCH(N11,'DS2024'!$D$5:$D$15,1)):
INDEX('DS2024'!$D$5:$D$15,MATCH(N11,'DS2024'!$D$5:$D$15,1)+1)),
IF($Z$3=Database!$A$4,
_xlfn.FORECAST.LINEAR(
N11,
INDEX('DS2024'!$H$5:$H$15,MATCH(N11,'DS2024'!$G$5:$G$15,1)):
INDEX('DS2024'!$H$5:$H$15,MATCH(N11,'DS2024'!$G$5:$G$15,1)+1),
INDEX('DS2024'!$G$5:$G$15,MATCH(N11,'DS2024'!$G$5:$G$15,1)):
INDEX('DS2024'!$G$5:$G$15,MATCH(N11,'DS2024'!$G$5:$G$15,1)+1)),
IF($Z$3=Database!$A$5,
_xlfn.FORECAST.LINEAR(
N11,
INDEX('DS2024'!$K$5:$K$15,MATCH(N11,'DS2024'!$J$5:$J$15,1)):
INDEX('DS2024'!$K$5:$K$15,MATCH(N11,'DS2024'!$J$5:$J$15,1)+1),
INDEX('DS2024'!$J$5:$J$15,MATCH(N11,'DS2024'!$J$5:$J$15,1)):
INDEX('DS2024'!$J$5:$J$15,MATCH(N11,'DS2024'!$J$5:$J$15,1)+1)),
IF($Z$3=Database!$A$6,
_xlfn.FORECAST.LINEAR(
N11,
INDEX('DS2024'!$N$5:$N$15,MATCH(N11,'DS2024'!$M$5:$M$15,1)):
INDEX('DS2024'!$N$5:$N$15,MATCH(N11,'DS2024'!$M$5:$M$15,1)+1),
INDEX('DS2024'!$M$5:$M$15,MATCH(N11,'DS2024'!$M$5:$M$15,1)):
INDEX('DS2024'!$M$5:$M$15,MATCH(N11,'DS2024'!$M$5:$M$15,1)+1)),
IF($Z$3=Database!$A$7,
_xlfn.FORECAST.LINEAR(
N11,
INDEX('DS2024'!$Q$5:$Q$15,MATCH(N11,'DS2024'!$P$5:$P$15,1)):
INDEX('DS2024'!$Q$5:$Q$15,MATCH(N11,'DS2024'!$P$5:$P$15,1)+1),
INDEX('DS2024'!$P$5:$P$15,MATCH(N11,'DS2024'!$P$5:$P$15,1)):
INDEX('DS2024'!$P$5:$P$15,MATCH(N11,'DS2024'!$P$5:$P$15,1)+1)),
IF($Z$3=Database!$A$8,
_xlfn.FORECAST.LINEAR(
N11,
INDEX('DS2024'!$T$5:$T$15,MATCH(N11,'DS2024'!$S$5:$S$15,1)):
INDEX('DS2024'!$T$5:$T$15,MATCH(N11,'DS2024'!$S$5:$S$15,1)+1),
INDEX('DS2024'!$S$5:$S$15,MATCH(N11,'DS2024'!$S$5:$S$15,1)):
INDEX('DS2024'!$S$5:$S$15,MATCH(N11,'DS2024'!$S$5:$S$15,1)+1)),
IF($Z$3=Database!$A$9,
_xlfn.FORECAST.LINEAR(
N11,
INDEX('DS2024'!$W$5:$W$15,MATCH(N11,'DS2024'!$V$5:$V$15,1)):
INDEX('DS2024'!$W$5:$W$15,MATCH(N11,'DS2024'!$V$5:$V$15,1)+1),
INDEX('DS2024'!$V$5:$V$15,MATCH(N11,'DS2024'!$V$5:$V$15,1)):
INDEX('DS2024'!$V$5:$V$15,MATCH(N11,'DS2024'!$V$5:$V$15,1)+1)),
IF($Z$3=Database!$A$10,
_xlfn.FORECAST.LINEAR(
N11,
INDEX('DS2024'!$Z$5:$Z$15,MATCH(N11,'DS2024'!$Y$5:$Y$15,1)):
INDEX('DS2024'!$Z$5:$Z$15,MATCH(N11,'DS2024'!$Y$5:$Y$15,1)+1),
INDEX('DS2024'!$Y$5:$Y$15,MATCH(N11,'DS2024'!$Y$5:$Y$15,1)):
INDEX('DS2024'!$Y$5:$Y$15,MATCH(N11,'DS2024'!$Y$5:$Y$15,1)+1))
)))))))))))))))))))</f>
        <v>0.10973660018386028</v>
      </c>
      <c r="AA11" s="50">
        <f>IF($AA$3=Database!$A$11,
_xlfn.FORECAST.LINEAR(
P11,
INDEX('DS2024'!$B$20:$B$35,MATCH(P11,'DS2024'!$A$20:$A$35,1)):
INDEX('DS2024'!$B$20:$B$35,MATCH(P11,'DS2024'!$A$20:$A$35,1)+1),
INDEX('DS2024'!$A$20:$A$35,MATCH(P11,'DS2024'!$A$20:$A$35,1)):
INDEX('DS2024'!$A$20:$A$35,MATCH(P11,'DS2024'!$A$20:$A$35,1)+1)),
IF($AA$3=Database!$A$12,
_xlfn.FORECAST.LINEAR(
P11,
INDEX('DS2024'!$E$20:$E$35,MATCH(P11,'DS2024'!$D$20:$D$35,1)):
INDEX('DS2024'!$E$20:$E$35,MATCH(P11,'DS2024'!$D$20:$D$35,1)+1),
INDEX('DS2024'!$D$20:$D$35,MATCH(P11,'DS2024'!$D$20:$D$35,1)):
INDEX('DS2024'!$D$20:$D$35,MATCH(P11,'DS2024'!$D$20:$D$35,1)+1)),
IF($AA$3=Database!$A$13,
_xlfn.FORECAST.LINEAR(
P11,
INDEX('DS2024'!$H$20:$H$35,MATCH(P11,'DS2024'!$G$20:$G$35,1)):
INDEX('DS2024'!$H$20:$H$35,MATCH(P11,'DS2024'!$G$20:$G$35,1)+1),
INDEX('DS2024'!$G$20:$G$35,MATCH(P11,'DS2024'!$G$20:$G$35,1)):
INDEX('DS2024'!$G$20:$G$35,MATCH(P11,'DS2024'!$G$20:$G$35,1)+1)),
IF($AA$3=Database!$A$14,
_xlfn.FORECAST.LINEAR(
P11,
INDEX('DS2024'!$K$20:$K$35,MATCH(P11,'DS2024'!$J$20:$J$35,1)):
INDEX('DS2024'!$K$20:$K$35,MATCH(P11,'DS2024'!$J$20:$J$35,1)+1),
INDEX('DS2024'!$J$20:$J$35,MATCH(P11,'DS2024'!$J$20:$J$35,1)):
INDEX('DS2024'!$J$20:$J$35,MATCH(P11,'DS2024'!$J$20:$J$35,1)+1)),
IF($AA$3=Database!$A$15,
_xlfn.FORECAST.LINEAR(
P11,
INDEX('DS2024'!$N$20:$N$35,MATCH(P11,'DS2024'!$M$20:$M$35,1)):
INDEX('DS2024'!$N$20:$N$35,MATCH(P11,'DS2024'!$M$20:$M$35,1)+1),
INDEX('DS2024'!$M$20:$M$35,MATCH(P11,'DS2024'!$M$20:$M$35,1)):
INDEX('DS2024'!$M$20:$M$35,MATCH(P11,'DS2024'!$M$20:$M$35,1)+1)),
IF($AA$3=Database!$A$16,
_xlfn.FORECAST.LINEAR(
P11,
INDEX('DS2024'!$Q$20:$Q$35,MATCH(P11,'DS2024'!$P$20:$P$35,1)):
INDEX('DS2024'!$Q$20:$Q$35,MATCH(P11,'DS2024'!$P$20:$P$35,1)+1),
INDEX('DS2024'!$P$20:$P$35,MATCH(P11,'DS2024'!$P$20:$P$35,1)):
INDEX('DS2024'!$P$20:$P$35,MATCH(P11,'DS2024'!$P$20:$P$35,1)+1)),
IF($AA$3=Database!$A$17,
_xlfn.FORECAST.LINEAR(
P11,
INDEX('DS2024'!$T$20:$T$35,MATCH(P11,'DS2024'!$S$20:$S$35,1)):
INDEX('DS2024'!$T$20:$T$35,MATCH(P11,'DS2024'!$S$20:$S$35,1)+1),
INDEX('DS2024'!$S$20:$S$35,MATCH(P11,'DS2024'!$S$20:$S$35,1)):
INDEX('DS2024'!$S$20:$S$35,MATCH(P11,'DS2024'!$S$20:$S$35,1)+1)),
IF($AA$3=Database!$A$18,
_xlfn.FORECAST.LINEAR(
P11,
INDEX('DS2024'!$W$20:$W$35,MATCH(P11,'DS2024'!$V$20:$V$35,1)):
INDEX('DS2024'!$W$20:$W$35,MATCH(P11,'DS2024'!$V$20:$V$35,1)+1),
INDEX('DS2024'!$V$20:$V$35,MATCH(P11,'DS2024'!$V$20:$V$35,1)):
INDEX('DS2024'!$V$20:$V$35,MATCH(P11,'DS2024'!$V$20:$V$35,1)+1)),
IF($AA$3=Database!$A$19,
_xlfn.FORECAST.LINEAR(
P11,
INDEX('DS2024'!$Z$20:$Z$35,MATCH(P11,'DS2024'!$Y$20:$Y$35,1)):
INDEX('DS2024'!$Z$20:$Z$35,MATCH(P11,'DS2024'!$Y$20:$Y$35,1)+1),
INDEX('DS2024'!$Y$20:$Y$35,MATCH(P11,'DS2024'!$Y$20:$Y$35,1)):
INDEX('DS2024'!$Y$20:$Y$35,MATCH(P11,'DS2024'!$Y$20:$Y$35,1)+1)),
IF($AA$3=Database!$A$20,
_xlfn.FORECAST.LINEAR(
P11,
INDEX('DS2024'!$AC$20:$AC$35,MATCH(P11,'DS2024'!$AB$20:$AB$35,1)):
INDEX('DS2024'!$AC$20:$AC$35,MATCH(P11,'DS2024'!$AB$20:$AB$35,1)+1),
INDEX('DS2024'!$AB$20:$AB$35,MATCH(P11,'DS2024'!$AB$20:$AB$35,1)):
INDEX('DS2024'!$AB$20:$AB$35,MATCH(P11,'DS2024'!$AB$20:$AB$35,1)+1)),
IF($AA$3=Database!$A$2,
_xlfn.FORECAST.LINEAR(
P11,
INDEX('DS2024'!$B$5:$B$15,MATCH(P11,'DS2024'!$A$5:$A$15,1)):
INDEX('DS2024'!$B$5:$B$15,MATCH(P11,'DS2024'!$A$5:$A$15,1)+1),
INDEX('DS2024'!$A$5:$A$15,MATCH(P11,'DS2024'!$A$5:$A$15,1)):
INDEX('DS2024'!$A$5:$A$15,MATCH(P11,'DS2024'!$A$5:$A$15,1)+1)),
IF($AA$3=Database!$A$3,
_xlfn.FORECAST.LINEAR(
P11,
INDEX('DS2024'!$E$5:$E$15,MATCH(P11,'DS2024'!$D$5:$D$15,1)):
INDEX('DS2024'!$E$5:$E$15,MATCH(P11,'DS2024'!$D$5:$D$15,1)+1),
INDEX('DS2024'!$D$5:$D$15,MATCH(P11,'DS2024'!$D$5:$D$15,1)):
INDEX('DS2024'!$D$5:$D$15,MATCH(P11,'DS2024'!$D$5:$D$15,1)+1)),
IF($AA$3=Database!$A$4,
_xlfn.FORECAST.LINEAR(
P11,
INDEX('DS2024'!$H$5:$H$15,MATCH(P11,'DS2024'!$G$5:$G$15,1)):
INDEX('DS2024'!$H$5:$H$15,MATCH(P11,'DS2024'!$G$5:$G$15,1)+1),
INDEX('DS2024'!$G$5:$G$15,MATCH(P11,'DS2024'!$G$5:$G$15,1)):
INDEX('DS2024'!$G$5:$G$15,MATCH(P11,'DS2024'!$G$5:$G$15,1)+1)),
IF($AA$3=Database!$A$5,
_xlfn.FORECAST.LINEAR(
P11,
INDEX('DS2024'!$K$5:$K$15,MATCH(P11,'DS2024'!$J$5:$J$15,1)):
INDEX('DS2024'!$K$5:$K$15,MATCH(P11,'DS2024'!$J$5:$J$15,1)+1),
INDEX('DS2024'!$J$5:$J$15,MATCH(P11,'DS2024'!$J$5:$J$15,1)):
INDEX('DS2024'!$J$5:$J$15,MATCH(P11,'DS2024'!$J$5:$J$15,1)+1)),
IF($AA$3=Database!$A$6,
_xlfn.FORECAST.LINEAR(
P11,
INDEX('DS2024'!$N$5:$N$15,MATCH(P11,'DS2024'!$M$5:$M$15,1)):
INDEX('DS2024'!$N$5:$N$15,MATCH(P11,'DS2024'!$M$5:$M$15,1)+1),
INDEX('DS2024'!$M$5:$M$15,MATCH(P11,'DS2024'!$M$5:$M$15,1)):
INDEX('DS2024'!$M$5:$M$15,MATCH(P11,'DS2024'!$M$5:$M$15,1)+1)),
IF($AA$3=Database!$A$7,
_xlfn.FORECAST.LINEAR(
P11,
INDEX('DS2024'!$Q$5:$Q$15,MATCH(P11,'DS2024'!$P$5:$P$15,1)):
INDEX('DS2024'!$Q$5:$Q$15,MATCH(P11,'DS2024'!$P$5:$P$15,1)+1),
INDEX('DS2024'!$P$5:$P$15,MATCH(P11,'DS2024'!$P$5:$P$15,1)):
INDEX('DS2024'!$P$5:$P$15,MATCH(P11,'DS2024'!$P$5:$P$15,1)+1)),
IF($AA$3=Database!$A$8,
_xlfn.FORECAST.LINEAR(
P11,
INDEX('DS2024'!$T$5:$T$15,MATCH(P11,'DS2024'!$S$5:$S$15,1)):
INDEX('DS2024'!$T$5:$T$15,MATCH(P11,'DS2024'!$S$5:$S$15,1)+1),
INDEX('DS2024'!$S$5:$S$15,MATCH(P11,'DS2024'!$S$5:$S$15,1)):
INDEX('DS2024'!$S$5:$S$15,MATCH(P11,'DS2024'!$S$5:$S$15,1)+1)),
IF($AA$3=Database!$A$9,
_xlfn.FORECAST.LINEAR(
P11,
INDEX('DS2024'!$W$5:$W$15,MATCH(P11,'DS2024'!$V$5:$V$15,1)):
INDEX('DS2024'!$W$5:$W$15,MATCH(P11,'DS2024'!$V$5:$V$15,1)+1),
INDEX('DS2024'!$V$5:$V$15,MATCH(P11,'DS2024'!$V$5:$V$15,1)):
INDEX('DS2024'!$V$5:$V$15,MATCH(P11,'DS2024'!$V$5:$V$15,1)+1)),
IF($AA$3=Database!$A$10,
_xlfn.FORECAST.LINEAR(
P11,
INDEX('DS2024'!$Z$5:$Z$15,MATCH(P11,'DS2024'!$Y$5:$Y$15,1)):
INDEX('DS2024'!$Z$5:$Z$15,MATCH(P11,'DS2024'!$Y$5:$Y$15,1)+1),
INDEX('DS2024'!$Y$5:$Y$15,MATCH(P11,'DS2024'!$Y$5:$Y$15,1)):
INDEX('DS2024'!$Y$5:$Y$15,MATCH(P11,'DS2024'!$Y$5:$Y$15,1)+1))
)))))))))))))))))))</f>
        <v>0.11026371957312443</v>
      </c>
      <c r="AB11" s="50">
        <f>IF($AB$3=Database!$A$11,
_xlfn.FORECAST.LINEAR(
R11,
INDEX('DS2024'!$B$20:$B$35,MATCH(R11,'DS2024'!$A$20:$A$35,1)):
INDEX('DS2024'!$B$20:$B$35,MATCH(R11,'DS2024'!$A$20:$A$35,1)+1),
INDEX('DS2024'!$A$20:$A$35,MATCH(R11,'DS2024'!$A$20:$A$35,1)):
INDEX('DS2024'!$A$20:$A$35,MATCH(R11,'DS2024'!$A$20:$A$35,1)+1)),
IF($AB$3=Database!$A$12,
_xlfn.FORECAST.LINEAR(
R11,
INDEX('DS2024'!$E$20:$E$35,MATCH(R11,'DS2024'!$D$20:$D$35,1)):
INDEX('DS2024'!$E$20:$E$35,MATCH(R11,'DS2024'!$D$20:$D$35,1)+1),
INDEX('DS2024'!$D$20:$D$35,MATCH(R11,'DS2024'!$D$20:$D$35,1)):
INDEX('DS2024'!$D$20:$D$35,MATCH(R11,'DS2024'!$D$20:$D$35,1)+1)),
IF($AB$3=Database!$A$13,
_xlfn.FORECAST.LINEAR(
R11,
INDEX('DS2024'!$H$20:$H$35,MATCH(R11,'DS2024'!$G$20:$G$35,1)):
INDEX('DS2024'!$H$20:$H$35,MATCH(R11,'DS2024'!$G$20:$G$35,1)+1),
INDEX('DS2024'!$G$20:$G$35,MATCH(R11,'DS2024'!$G$20:$G$35,1)):
INDEX('DS2024'!$G$20:$G$35,MATCH(R11,'DS2024'!$G$20:$G$35,1)+1)),
IF($AB$3=Database!$A$14,
_xlfn.FORECAST.LINEAR(
R11,
INDEX('DS2024'!$K$20:$K$35,MATCH(R11,'DS2024'!$J$20:$J$35,1)):
INDEX('DS2024'!$K$20:$K$35,MATCH(R11,'DS2024'!$J$20:$J$35,1)+1),
INDEX('DS2024'!$J$20:$J$35,MATCH(R11,'DS2024'!$J$20:$J$35,1)):
INDEX('DS2024'!$J$20:$J$35,MATCH(R11,'DS2024'!$J$20:$J$35,1)+1)),
IF($AB$3=Database!$A$15,
_xlfn.FORECAST.LINEAR(
R11,
INDEX('DS2024'!$N$20:$N$35,MATCH(R11,'DS2024'!$M$20:$M$35,1)):
INDEX('DS2024'!$N$20:$N$35,MATCH(R11,'DS2024'!$M$20:$M$35,1)+1),
INDEX('DS2024'!$M$20:$M$35,MATCH(R11,'DS2024'!$M$20:$M$35,1)):
INDEX('DS2024'!$M$20:$M$35,MATCH(R11,'DS2024'!$M$20:$M$35,1)+1)),
IF($AB$3=Database!$A$16,
_xlfn.FORECAST.LINEAR(
R11,
INDEX('DS2024'!$Q$20:$Q$35,MATCH(R11,'DS2024'!$P$20:$P$35,1)):
INDEX('DS2024'!$Q$20:$Q$35,MATCH(R11,'DS2024'!$P$20:$P$35,1)+1),
INDEX('DS2024'!$P$20:$P$35,MATCH(R11,'DS2024'!$P$20:$P$35,1)):
INDEX('DS2024'!$P$20:$P$35,MATCH(R11,'DS2024'!$P$20:$P$35,1)+1)),
IF($AB$3=Database!$A$17,
_xlfn.FORECAST.LINEAR(
R11,
INDEX('DS2024'!$T$20:$T$35,MATCH(R11,'DS2024'!$S$20:$S$35,1)):
INDEX('DS2024'!$T$20:$T$35,MATCH(R11,'DS2024'!$S$20:$S$35,1)+1),
INDEX('DS2024'!$S$20:$S$35,MATCH(R11,'DS2024'!$S$20:$S$35,1)):
INDEX('DS2024'!$S$20:$S$35,MATCH(R11,'DS2024'!$S$20:$S$35,1)+1)),
IF($AB$3=Database!$A$18,
_xlfn.FORECAST.LINEAR(
R11,
INDEX('DS2024'!$W$20:$W$35,MATCH(R11,'DS2024'!$V$20:$V$35,1)):
INDEX('DS2024'!$W$20:$W$35,MATCH(R11,'DS2024'!$V$20:$V$35,1)+1),
INDEX('DS2024'!$V$20:$V$35,MATCH(R11,'DS2024'!$V$20:$V$35,1)):
INDEX('DS2024'!$V$20:$V$35,MATCH(R11,'DS2024'!$V$20:$V$35,1)+1)),
IF($AB$3=Database!$A$19,
_xlfn.FORECAST.LINEAR(
R11,
INDEX('DS2024'!$Z$20:$Z$35,MATCH(R11,'DS2024'!$Y$20:$Y$35,1)):
INDEX('DS2024'!$Z$20:$Z$35,MATCH(R11,'DS2024'!$Y$20:$Y$35,1)+1),
INDEX('DS2024'!$Y$20:$Y$35,MATCH(R11,'DS2024'!$Y$20:$Y$35,1)):
INDEX('DS2024'!$Y$20:$Y$35,MATCH(R11,'DS2024'!$Y$20:$Y$35,1)+1)),
IF($AB$3=Database!$A$20,
_xlfn.FORECAST.LINEAR(
R11,
INDEX('DS2024'!$AC$20:$AC$35,MATCH(R11,'DS2024'!$AB$20:$AB$35,1)):
INDEX('DS2024'!$AC$20:$AC$35,MATCH(R11,'DS2024'!$AB$20:$AB$35,1)+1),
INDEX('DS2024'!$AB$20:$AB$35,MATCH(R11,'DS2024'!$AB$20:$AB$35,1)):
INDEX('DS2024'!$AB$20:$AB$35,MATCH(R11,'DS2024'!$AB$20:$AB$35,1)+1)),
IF($AB$3=Database!$A$2,
_xlfn.FORECAST.LINEAR(
R11,
INDEX('DS2024'!$B$5:$B$15,MATCH(R11,'DS2024'!$A$5:$A$15,1)):
INDEX('DS2024'!$B$5:$B$15,MATCH(R11,'DS2024'!$A$5:$A$15,1)+1),
INDEX('DS2024'!$A$5:$A$15,MATCH(R11,'DS2024'!$A$5:$A$15,1)):
INDEX('DS2024'!$A$5:$A$15,MATCH(R11,'DS2024'!$A$5:$A$15,1)+1)),
IF($AB$3=Database!$A$3,
_xlfn.FORECAST.LINEAR(
R11,
INDEX('DS2024'!$E$5:$E$15,MATCH(R11,'DS2024'!$D$5:$D$15,1)):
INDEX('DS2024'!$E$5:$E$15,MATCH(R11,'DS2024'!$D$5:$D$15,1)+1),
INDEX('DS2024'!$D$5:$D$15,MATCH(R11,'DS2024'!$D$5:$D$15,1)):
INDEX('DS2024'!$D$5:$D$15,MATCH(R11,'DS2024'!$D$5:$D$15,1)+1)),
IF($AB$3=Database!$A$4,
_xlfn.FORECAST.LINEAR(
R11,
INDEX('DS2024'!$H$5:$H$15,MATCH(R11,'DS2024'!$G$5:$G$15,1)):
INDEX('DS2024'!$H$5:$H$15,MATCH(R11,'DS2024'!$G$5:$G$15,1)+1),
INDEX('DS2024'!$G$5:$G$15,MATCH(R11,'DS2024'!$G$5:$G$15,1)):
INDEX('DS2024'!$G$5:$G$15,MATCH(R11,'DS2024'!$G$5:$G$15,1)+1)),
IF($AB$3=Database!$A$5,
_xlfn.FORECAST.LINEAR(
R11,
INDEX('DS2024'!$K$5:$K$15,MATCH(R11,'DS2024'!$J$5:$J$15,1)):
INDEX('DS2024'!$K$5:$K$15,MATCH(R11,'DS2024'!$J$5:$J$15,1)+1),
INDEX('DS2024'!$J$5:$J$15,MATCH(R11,'DS2024'!$J$5:$J$15,1)):
INDEX('DS2024'!$J$5:$J$15,MATCH(R11,'DS2024'!$J$5:$J$15,1)+1)),
IF($AB$3=Database!$A$6,
_xlfn.FORECAST.LINEAR(
R11,
INDEX('DS2024'!$N$5:$N$15,MATCH(R11,'DS2024'!$M$5:$M$15,1)):
INDEX('DS2024'!$N$5:$N$15,MATCH(R11,'DS2024'!$M$5:$M$15,1)+1),
INDEX('DS2024'!$M$5:$M$15,MATCH(R11,'DS2024'!$M$5:$M$15,1)):
INDEX('DS2024'!$M$5:$M$15,MATCH(R11,'DS2024'!$M$5:$M$15,1)+1)),
IF($AB$3=Database!$A$7,
_xlfn.FORECAST.LINEAR(
R11,
INDEX('DS2024'!$Q$5:$Q$15,MATCH(R11,'DS2024'!$P$5:$P$15,1)):
INDEX('DS2024'!$Q$5:$Q$15,MATCH(R11,'DS2024'!$P$5:$P$15,1)+1),
INDEX('DS2024'!$P$5:$P$15,MATCH(R11,'DS2024'!$P$5:$P$15,1)):
INDEX('DS2024'!$P$5:$P$15,MATCH(R11,'DS2024'!$P$5:$P$15,1)+1)),
IF($AB$3=Database!$A$8,
_xlfn.FORECAST.LINEAR(
R11,
INDEX('DS2024'!$T$5:$T$15,MATCH(R11,'DS2024'!$S$5:$S$15,1)):
INDEX('DS2024'!$T$5:$T$15,MATCH(R11,'DS2024'!$S$5:$S$15,1)+1),
INDEX('DS2024'!$S$5:$S$15,MATCH(R11,'DS2024'!$S$5:$S$15,1)):
INDEX('DS2024'!$S$5:$S$15,MATCH(R11,'DS2024'!$S$5:$S$15,1)+1)),
IF($AB$3=Database!$A$9,
_xlfn.FORECAST.LINEAR(
R11,
INDEX('DS2024'!$W$5:$W$15,MATCH(R11,'DS2024'!$V$5:$V$15,1)):
INDEX('DS2024'!$W$5:$W$15,MATCH(R11,'DS2024'!$V$5:$V$15,1)+1),
INDEX('DS2024'!$V$5:$V$15,MATCH(R11,'DS2024'!$V$5:$V$15,1)):
INDEX('DS2024'!$V$5:$V$15,MATCH(R11,'DS2024'!$V$5:$V$15,1)+1)),
IF($AB$3=Database!$A$10,
_xlfn.FORECAST.LINEAR(
R11,
INDEX('DS2024'!$Z$5:$Z$15,MATCH(R11,'DS2024'!$Y$5:$Y$15,1)):
INDEX('DS2024'!$Z$5:$Z$15,MATCH(R11,'DS2024'!$Y$5:$Y$15,1)+1),
INDEX('DS2024'!$Y$5:$Y$15,MATCH(R11,'DS2024'!$Y$5:$Y$15,1)):
INDEX('DS2024'!$Y$5:$Y$15,MATCH(R11,'DS2024'!$Y$5:$Y$15,1)+1))
)))))))))))))))))))</f>
        <v>0.11114504976218074</v>
      </c>
      <c r="AC11" s="82">
        <f t="shared" si="0"/>
        <v>0.47242693156080801</v>
      </c>
      <c r="AD11" s="82">
        <f>ABS(E11-U11)</f>
        <v>0.4731941443327306</v>
      </c>
      <c r="AE11" s="82">
        <f t="shared" si="2"/>
        <v>0.37597826752863062</v>
      </c>
      <c r="AF11" s="82">
        <f t="shared" si="3"/>
        <v>0.47256691901077796</v>
      </c>
      <c r="AG11" s="82">
        <f t="shared" si="4"/>
        <v>0.47126150206227191</v>
      </c>
      <c r="AH11" s="82">
        <f t="shared" si="5"/>
        <v>0.47233791041543877</v>
      </c>
      <c r="AI11" s="82">
        <f t="shared" si="6"/>
        <v>0.47075591632063291</v>
      </c>
      <c r="AJ11" s="83">
        <f t="shared" si="7"/>
        <v>0.47139605310641775</v>
      </c>
      <c r="AK11" s="83">
        <f t="shared" si="8"/>
        <v>0.47246634550303257</v>
      </c>
      <c r="AL11" s="42"/>
      <c r="AM11" s="42"/>
      <c r="AN11" s="42"/>
      <c r="AO11" s="42"/>
      <c r="AP11" s="42"/>
      <c r="AQ11" s="42"/>
      <c r="AR11" s="42"/>
      <c r="AS11" s="42"/>
      <c r="AT11" s="42"/>
      <c r="BD11" s="83" t="e">
        <f>#REF!/10</f>
        <v>#REF!</v>
      </c>
      <c r="BE11" s="83" t="e">
        <f>#REF!/10</f>
        <v>#REF!</v>
      </c>
      <c r="BF11" s="83" t="e">
        <f>#REF!/10</f>
        <v>#REF!</v>
      </c>
      <c r="BG11" s="83" t="e">
        <f>#REF!/10</f>
        <v>#REF!</v>
      </c>
      <c r="BH11" s="83">
        <f t="shared" si="9"/>
        <v>0</v>
      </c>
      <c r="BI11" s="83">
        <f t="shared" si="10"/>
        <v>0</v>
      </c>
      <c r="BJ11" s="83">
        <f t="shared" si="11"/>
        <v>0</v>
      </c>
      <c r="BK11" s="83">
        <f t="shared" si="12"/>
        <v>0</v>
      </c>
      <c r="BL11" s="83">
        <f t="shared" si="13"/>
        <v>0</v>
      </c>
    </row>
    <row r="12" spans="1:65" ht="14.25" customHeight="1">
      <c r="A12" s="31">
        <v>6</v>
      </c>
      <c r="B12" s="42">
        <f>'Evaluasi 110 C'!B12</f>
        <v>119.465</v>
      </c>
      <c r="C12" s="42">
        <f>'Evaluasi 110 C'!C12</f>
        <v>-0.36129214157168565</v>
      </c>
      <c r="D12" s="42">
        <f>'Evaluasi 110 C'!E12</f>
        <v>120.74299999999999</v>
      </c>
      <c r="E12" s="42">
        <f>'Evaluasi 110 C'!F12</f>
        <v>-0.3614454709058188</v>
      </c>
      <c r="F12" s="42">
        <f>'Evaluasi 110 C'!H12</f>
        <v>119.102</v>
      </c>
      <c r="G12" s="42">
        <f>'Evaluasi 110 C'!I12</f>
        <v>-0.26099425631207374</v>
      </c>
      <c r="H12" s="42">
        <f>'Evaluasi 110 C'!K12</f>
        <v>119.643</v>
      </c>
      <c r="I12" s="42">
        <f>'Evaluasi 110 C'!L12</f>
        <v>-0.36131349730053985</v>
      </c>
      <c r="J12" s="42">
        <f>'Evaluasi 110 C'!N12</f>
        <v>117.08</v>
      </c>
      <c r="K12" s="42">
        <f>'Evaluasi 110 C'!O12</f>
        <v>-0.36100599880023992</v>
      </c>
      <c r="L12" s="42">
        <f>'Evaluasi 110 C'!Q12</f>
        <v>118.68600000000001</v>
      </c>
      <c r="M12" s="42">
        <f>'Evaluasi 110 C'!R12</f>
        <v>-0.36119868026394719</v>
      </c>
      <c r="N12" s="42">
        <f>'Evaluasi 110 C'!T12</f>
        <v>116.39400000000001</v>
      </c>
      <c r="O12" s="42">
        <f>'Evaluasi 110 C'!U12</f>
        <v>-0.36092369526094781</v>
      </c>
      <c r="P12" s="42">
        <f>'Evaluasi 110 C'!W12</f>
        <v>117.66200000000001</v>
      </c>
      <c r="Q12" s="42">
        <f>'Evaluasi 110 C'!X12</f>
        <v>-0.36107582483503298</v>
      </c>
      <c r="R12" s="42">
        <f>'Evaluasi 110 C'!Z12</f>
        <v>119.59099999999999</v>
      </c>
      <c r="S12" s="50">
        <f>'Evaluasi 110 C'!AA12</f>
        <v>-0.36130725854829032</v>
      </c>
      <c r="T12" s="50">
        <f>IF($T$3=Database!$A$11,
_xlfn.FORECAST.LINEAR(
B12,
INDEX('DS2024'!$B$20:$B$35,MATCH(B12,'DS2024'!$A$20:$A$35,1)):
INDEX('DS2024'!$B$20:$B$35,MATCH(B12,'DS2024'!$A$20:$A$35,1)+1),
INDEX('DS2024'!$A$20:$A$35,MATCH(B12,'DS2024'!$A$20:$A$35,1)):
INDEX('DS2024'!$A$20:$A$35,MATCH(B12,'DS2024'!$A$20:$A$35,1)+1)),
IF($T$3=Database!$A$12,
_xlfn.FORECAST.LINEAR(
B12,
INDEX('DS2024'!$E$20:$E$35,MATCH(B12,'DS2024'!$D$20:$D$35,1)):
INDEX('DS2024'!$E$20:$E$35,MATCH(B12,'DS2024'!$D$20:$D$35,1)+1),
INDEX('DS2024'!$D$20:$D$35,MATCH(B12,'DS2024'!$D$20:$D$35,1)):
INDEX('DS2024'!$D$20:$D$35,MATCH(B12,'DS2024'!$D$20:$D$35,1)+1)),
IF($T$3=Database!$A$13,
_xlfn.FORECAST.LINEAR(
B12,
INDEX('DS2024'!$H$20:$H$35,MATCH(B12,'DS2024'!$G$20:$G$35,1)):
INDEX('DS2024'!$H$20:$H$35,MATCH(B12,'DS2024'!$G$20:$G$35,1)+1),
INDEX('DS2024'!$G$20:$G$35,MATCH(B12,'DS2024'!$G$20:$G$35,1)):
INDEX('DS2024'!$G$20:$G$35,MATCH(B12,'DS2024'!$G$20:$G$35,1)+1)),
IF($T$3=Database!$A$14,
_xlfn.FORECAST.LINEAR(
B12,
INDEX('DS2024'!$K$20:$K$35,MATCH(B12,'DS2024'!$J$20:$J$35,1)):
INDEX('DS2024'!$K$20:$K$35,MATCH(B12,'DS2024'!$J$20:$J$35,1)+1),
INDEX('DS2024'!$J$20:$J$35,MATCH(B12,'DS2024'!$J$20:$J$35,1)):
INDEX('DS2024'!$J$20:$J$35,MATCH(B12,'DS2024'!$J$20:$J$35,1)+1)),
IF($T$3=Database!$A$15,
_xlfn.FORECAST.LINEAR(
B12,
INDEX('DS2024'!$N$20:$N$35,MATCH(B12,'DS2024'!$M$20:$M$35,1)):
INDEX('DS2024'!$N$20:$N$35,MATCH(B12,'DS2024'!$M$20:$M$35,1)+1),
INDEX('DS2024'!$M$20:$M$35,MATCH(B12,'DS2024'!$M$20:$M$35,1)):
INDEX('DS2024'!$M$20:$M$35,MATCH(B12,'DS2024'!$M$20:$M$35,1)+1)),
IF($T$3=Database!$A$16,
_xlfn.FORECAST.LINEAR(
B12,
INDEX('DS2024'!$Q$20:$Q$35,MATCH(B12,'DS2024'!$P$20:$P$35,1)):
INDEX('DS2024'!$Q$20:$Q$35,MATCH(B12,'DS2024'!$P$20:$P$35,1)+1),
INDEX('DS2024'!$P$20:$P$35,MATCH(B12,'DS2024'!$P$20:$P$35,1)):
INDEX('DS2024'!$P$20:$P$35,MATCH(B12,'DS2024'!$P$20:$P$35,1)+1)),
IF($T$3=Database!$A$17,
_xlfn.FORECAST.LINEAR(
B12,
INDEX('DS2024'!$T$20:$T$35,MATCH(B12,'DS2024'!$S$20:$S$35,1)):
INDEX('DS2024'!$T$20:$T$35,MATCH(B12,'DS2024'!$S$20:$S$35,1)+1),
INDEX('DS2024'!$S$20:$S$35,MATCH(B12,'DS2024'!$S$20:$S$35,1)):
INDEX('DS2024'!$S$20:$S$35,MATCH(B12,'DS2024'!$S$20:$S$35,1)+1)),
IF($T$3=Database!$A$18,
_xlfn.FORECAST.LINEAR(
B12,
INDEX('DS2024'!$W$20:$W$35,MATCH(B12,'DS2024'!$V$20:$V$35,1)):
INDEX('DS2024'!$W$20:$W$35,MATCH(B12,'DS2024'!$V$20:$V$35,1)+1),
INDEX('DS2024'!$V$20:$V$35,MATCH(B12,'DS2024'!$V$20:$V$35,1)):
INDEX('DS2024'!$V$20:$V$35,MATCH(B12,'DS2024'!$V$20:$V$35,1)+1)),
IF($T$3=Database!$A$19,
_xlfn.FORECAST.LINEAR(
B12,
INDEX('DS2024'!$Z$20:$Z$35,MATCH(B12,'DS2024'!$Y$20:$Y$35,1)):
INDEX('DS2024'!$Z$20:$Z$35,MATCH(B12,'DS2024'!$Y$20:$Y$35,1)+1),
INDEX('DS2024'!$Y$20:$Y$35,MATCH(B12,'DS2024'!$Y$20:$Y$35,1)):
INDEX('DS2024'!$Y$20:$Y$35,MATCH(B12,'DS2024'!$Y$20:$Y$35,1)+1)),
IF($T$3=Database!$A$20,
_xlfn.FORECAST.LINEAR(
B12,
INDEX('DS2024'!$AC$20:$AC$35,MATCH(B12,'DS2024'!$AB$20:$AB$35,1)):
INDEX('DS2024'!$AC$20:$AC$35,MATCH(B12,'DS2024'!$AB$20:$AB$35,1)+1),
INDEX('DS2024'!$AB$20:$AB$35,MATCH(B12,'DS2024'!$AB$20:$AB$35,1)):
INDEX('DS2024'!$AB$20:$AB$35,MATCH(B12,'DS2024'!$AB$20:$AB$35,1)+1)),
IF($T$3=Database!$A$2,
_xlfn.FORECAST.LINEAR(
B12,
INDEX('DS2024'!$B$5:$B$15,MATCH(B12,'DS2024'!$A$5:$A$15,1)):
INDEX('DS2024'!$B$5:$B$15,MATCH(B12,'DS2024'!$A$5:$A$15,1)+1),
INDEX('DS2024'!$A$5:$A$15,MATCH(B12,'DS2024'!$A$5:$A$15,1)):
INDEX('DS2024'!$A$5:$A$15,MATCH(B12,'DS2024'!$A$5:$A$15,1)+1)),
IF($T$3=Database!$A$3,
_xlfn.FORECAST.LINEAR(
B12,
INDEX('DS2024'!$E$5:$E$15,MATCH(B12,'DS2024'!$D$5:$D$15,1)):
INDEX('DS2024'!$E$5:$E$15,MATCH(B12,'DS2024'!$D$5:$D$15,1)+1),
INDEX('DS2024'!$D$5:$D$15,MATCH(B12,'DS2024'!$D$5:$D$15,1)):
INDEX('DS2024'!$D$5:$D$15,MATCH(B12,'DS2024'!$D$5:$D$15,1)+1)),
IF($T$3=Database!$A$4,
_xlfn.FORECAST.LINEAR(
B12,
INDEX('DS2024'!$H$5:$H$15,MATCH(B12,'DS2024'!$G$5:$G$15,1)):
INDEX('DS2024'!$H$5:$H$15,MATCH(B12,'DS2024'!$G$5:$G$15,1)+1),
INDEX('DS2024'!$G$5:$G$15,MATCH(B12,'DS2024'!$G$5:$G$15,1)):
INDEX('DS2024'!$G$5:$G$15,MATCH(B12,'DS2024'!$G$5:$G$15,1)+1)),
IF($T$3=Database!$A$5,
_xlfn.FORECAST.LINEAR(
B12,
INDEX('DS2024'!$K$5:$K$15,MATCH(B12,'DS2024'!$J$5:$J$15,1)):
INDEX('DS2024'!$K$5:$K$15,MATCH(B12,'DS2024'!$J$5:$J$15,1)+1),
INDEX('DS2024'!$J$5:$J$15,MATCH(B12,'DS2024'!$J$5:$J$15,1)):
INDEX('DS2024'!$J$5:$J$15,MATCH(B12,'DS2024'!$J$5:$J$15,1)+1)),
IF($T$3=Database!$A$6,
_xlfn.FORECAST.LINEAR(
B12,
INDEX('DS2024'!$N$5:$N$15,MATCH(B12,'DS2024'!$M$5:$M$15,1)):
INDEX('DS2024'!$N$5:$N$15,MATCH(B12,'DS2024'!$M$5:$M$15,1)+1),
INDEX('DS2024'!$M$5:$M$15,MATCH(B12,'DS2024'!$M$5:$M$15,1)):
INDEX('DS2024'!$M$5:$M$15,MATCH(B12,'DS2024'!$M$5:$M$15,1)+1)),
IF($T$3=Database!$A$7,
_xlfn.FORECAST.LINEAR(
B12,
INDEX('DS2024'!$Q$5:$Q$15,MATCH(B12,'DS2024'!$P$5:$P$15,1)):
INDEX('DS2024'!$Q$5:$Q$15,MATCH(B12,'DS2024'!$P$5:$P$15,1)+1),
INDEX('DS2024'!$P$5:$P$15,MATCH(B12,'DS2024'!$P$5:$P$15,1)):
INDEX('DS2024'!$P$5:$P$15,MATCH(B12,'DS2024'!$P$5:$P$15,1)+1)),
IF($T$3=Database!$A$8,
_xlfn.FORECAST.LINEAR(
B12,
INDEX('DS2024'!$T$5:$T$15,MATCH(B12,'DS2024'!$S$5:$S$15,1)):
INDEX('DS2024'!$T$5:$T$15,MATCH(B12,'DS2024'!$S$5:$S$15,1)+1),
INDEX('DS2024'!$S$5:$S$15,MATCH(B12,'DS2024'!$S$5:$S$15,1)):
INDEX('DS2024'!$S$5:$S$15,MATCH(B12,'DS2024'!$S$5:$S$15,1)+1)),
IF($T$3=Database!$A$9,
_xlfn.FORECAST.LINEAR(
B12,
INDEX('DS2024'!$W$5:$W$15,MATCH(B12,'DS2024'!$V$5:$V$15,1)):
INDEX('DS2024'!$W$5:$W$15,MATCH(B12,'DS2024'!$V$5:$V$15,1)+1),
INDEX('DS2024'!$V$5:$V$15,MATCH(B12,'DS2024'!$V$5:$V$15,1)):
INDEX('DS2024'!$V$5:$V$15,MATCH(B12,'DS2024'!$V$5:$V$15,1)+1)),
IF($T$3=Database!$A$10,
_xlfn.FORECAST.LINEAR(
B12,
INDEX('DS2024'!$Z$5:$Z$15,MATCH(B12,'DS2024'!$Y$5:$Y$15,1)):
INDEX('DS2024'!$Z$5:$Z$15,MATCH(B12,'DS2024'!$Y$5:$Y$15,1)+1),
INDEX('DS2024'!$Y$5:$Y$15,MATCH(B12,'DS2024'!$Y$5:$Y$15,1)):
INDEX('DS2024'!$Y$5:$Y$15,MATCH(B12,'DS2024'!$Y$5:$Y$15,1)+1))
)))))))))))))))))))</f>
        <v>0.11100907310444064</v>
      </c>
      <c r="U12" s="50">
        <f>IF($U$3=Database!$A$11,
_xlfn.FORECAST.LINEAR(
D12,
INDEX('DS2024'!$B$20:$B$35,MATCH(D12,'DS2024'!$A$20:$A$35,1)):
INDEX('DS2024'!$B$20:$B$35,MATCH(D12,'DS2024'!$A$20:$A$35,1)+1),
INDEX('DS2024'!$A$20:$A$35,MATCH(D12,'DS2024'!$A$20:$A$35,1)):
INDEX('DS2024'!$A$20:$A$35,MATCH(D12,'DS2024'!$A$20:$A$35,1)+1)),
IF($U$3=Database!$A$12,
_xlfn.FORECAST.LINEAR(
D12,
INDEX('DS2024'!$E$20:$E$35,MATCH(D12,'DS2024'!$D$20:$D$35,1)):
INDEX('DS2024'!$E$20:$E$35,MATCH(D12,'DS2024'!$D$20:$D$35,1)+1),
INDEX('DS2024'!$D$20:$D$35,MATCH(D12,'DS2024'!$D$20:$D$35,1)):
INDEX('DS2024'!$D$20:$D$35,MATCH(D12,'DS2024'!$D$20:$D$35,1)+1)),
IF($U$3=Database!$A$13,
_xlfn.FORECAST.LINEAR(
D12,
INDEX('DS2024'!$H$20:$H$35,MATCH(D12,'DS2024'!$G$20:$G$35,1)):
INDEX('DS2024'!$H$20:$H$35,MATCH(D12,'DS2024'!$G$20:$G$35,1)+1),
INDEX('DS2024'!$G$20:$G$35,MATCH(D12,'DS2024'!$G$20:$G$35,1)):
INDEX('DS2024'!$G$20:$G$35,MATCH(D12,'DS2024'!$G$20:$G$35,1)+1)),
IF($U$3=Database!$A$14,
_xlfn.FORECAST.LINEAR(
D12,
INDEX('DS2024'!$K$20:$K$35,MATCH(D12,'DS2024'!$J$20:$J$35,1)):
INDEX('DS2024'!$K$20:$K$35,MATCH(D12,'DS2024'!$J$20:$J$35,1)+1),
INDEX('DS2024'!$J$20:$J$35,MATCH(D12,'DS2024'!$J$20:$J$35,1)):
INDEX('DS2024'!$J$20:$J$35,MATCH(D12,'DS2024'!$J$20:$J$35,1)+1)),
IF($U$3=Database!$A$15,
_xlfn.FORECAST.LINEAR(
D12,
INDEX('DS2024'!$N$20:$N$35,MATCH(D12,'DS2024'!$M$20:$M$35,1)):
INDEX('DS2024'!$N$20:$N$35,MATCH(D12,'DS2024'!$M$20:$M$35,1)+1),
INDEX('DS2024'!$M$20:$M$35,MATCH(D12,'DS2024'!$M$20:$M$35,1)):
INDEX('DS2024'!$M$20:$M$35,MATCH(D12,'DS2024'!$M$20:$M$35,1)+1)),
IF($U$3=Database!$A$16,
_xlfn.FORECAST.LINEAR(
D12,
INDEX('DS2024'!$Q$20:$Q$35,MATCH(D12,'DS2024'!$P$20:$P$35,1)):
INDEX('DS2024'!$Q$20:$Q$35,MATCH(D12,'DS2024'!$P$20:$P$35,1)+1),
INDEX('DS2024'!$P$20:$P$35,MATCH(D12,'DS2024'!$P$20:$P$35,1)):
INDEX('DS2024'!$P$20:$P$35,MATCH(D12,'DS2024'!$P$20:$P$35,1)+1)),
IF($U$3=Database!$A$17,
_xlfn.FORECAST.LINEAR(
D12,
INDEX('DS2024'!$T$20:$T$35,MATCH(D12,'DS2024'!$S$20:$S$35,1)):
INDEX('DS2024'!$T$20:$T$35,MATCH(D12,'DS2024'!$S$20:$S$35,1)+1),
INDEX('DS2024'!$S$20:$S$35,MATCH(D12,'DS2024'!$S$20:$S$35,1)):
INDEX('DS2024'!$S$20:$S$35,MATCH(D12,'DS2024'!$S$20:$S$35,1)+1)),
IF($U$3=Database!$A$18,
_xlfn.FORECAST.LINEAR(
D12,
INDEX('DS2024'!$W$20:$W$35,MATCH(D12,'DS2024'!$V$20:$V$35,1)):
INDEX('DS2024'!$W$20:$W$35,MATCH(D12,'DS2024'!$V$20:$V$35,1)+1),
INDEX('DS2024'!$V$20:$V$35,MATCH(D12,'DS2024'!$V$20:$V$35,1)):
INDEX('DS2024'!$V$20:$V$35,MATCH(D12,'DS2024'!$V$20:$V$35,1)+1)),
IF($U$3=Database!$A$19,
_xlfn.FORECAST.LINEAR(
D12,
INDEX('DS2024'!$Z$20:$Z$35,MATCH(D12,'DS2024'!$Y$20:$Y$35,1)):
INDEX('DS2024'!$Z$20:$Z$35,MATCH(D12,'DS2024'!$Y$20:$Y$35,1)+1),
INDEX('DS2024'!$Y$20:$Y$35,MATCH(D12,'DS2024'!$Y$20:$Y$35,1)):
INDEX('DS2024'!$Y$20:$Y$35,MATCH(D12,'DS2024'!$Y$20:$Y$35,1)+1)),
IF($U$3=Database!$A$20,
_xlfn.FORECAST.LINEAR(
D12,
INDEX('DS2024'!$AC$20:$AC$35,MATCH(D12,'DS2024'!$AB$20:$AB$35,1)):
INDEX('DS2024'!$AC$20:$AC$35,MATCH(D12,'DS2024'!$AB$20:$AB$35,1)+1),
INDEX('DS2024'!$AB$20:$AB$35,MATCH(D12,'DS2024'!$AB$20:$AB$35,1)):
INDEX('DS2024'!$AB$20:$AB$35,MATCH(D12,'DS2024'!$AB$20:$AB$35,1)+1)),
IF($U$3=Database!$A$2,
_xlfn.FORECAST.LINEAR(
D12,
INDEX('DS2024'!$B$5:$B$15,MATCH(D12,'DS2024'!$A$5:$A$15,1)):
INDEX('DS2024'!$B$5:$B$15,MATCH(D12,'DS2024'!$A$5:$A$15,1)+1),
INDEX('DS2024'!$A$5:$A$15,MATCH(D12,'DS2024'!$A$5:$A$15,1)):
INDEX('DS2024'!$A$5:$A$15,MATCH(D12,'DS2024'!$A$5:$A$15,1)+1)),
IF($U$3=Database!$A$3,
_xlfn.FORECAST.LINEAR(
D12,
INDEX('DS2024'!$E$5:$E$15,MATCH(D12,'DS2024'!$D$5:$D$15,1)):
INDEX('DS2024'!$E$5:$E$15,MATCH(D12,'DS2024'!$D$5:$D$15,1)+1),
INDEX('DS2024'!$D$5:$D$15,MATCH(D12,'DS2024'!$D$5:$D$15,1)):
INDEX('DS2024'!$D$5:$D$15,MATCH(D12,'DS2024'!$D$5:$D$15,1)+1)),
IF($U$3=Database!$A$4,
_xlfn.FORECAST.LINEAR(
D12,
INDEX('DS2024'!$H$5:$H$15,MATCH(D12,'DS2024'!$G$5:$G$15,1)):
INDEX('DS2024'!$H$5:$H$15,MATCH(D12,'DS2024'!$G$5:$G$15,1)+1),
INDEX('DS2024'!$G$5:$G$15,MATCH(D12,'DS2024'!$G$5:$G$15,1)):
INDEX('DS2024'!$G$5:$G$15,MATCH(D12,'DS2024'!$G$5:$G$15,1)+1)),
IF($U$3=Database!$A$5,
_xlfn.FORECAST.LINEAR(
D12,
INDEX('DS2024'!$K$5:$K$15,MATCH(D12,'DS2024'!$J$5:$J$15,1)):
INDEX('DS2024'!$K$5:$K$15,MATCH(D12,'DS2024'!$J$5:$J$15,1)+1),
INDEX('DS2024'!$J$5:$J$15,MATCH(D12,'DS2024'!$J$5:$J$15,1)):
INDEX('DS2024'!$J$5:$J$15,MATCH(D12,'DS2024'!$J$5:$J$15,1)+1)),
IF($U$3=Database!$A$6,
_xlfn.FORECAST.LINEAR(
D12,
INDEX('DS2024'!$N$5:$N$15,MATCH(D12,'DS2024'!$M$5:$M$15,1)):
INDEX('DS2024'!$N$5:$N$15,MATCH(D12,'DS2024'!$M$5:$M$15,1)+1),
INDEX('DS2024'!$M$5:$M$15,MATCH(D12,'DS2024'!$M$5:$M$15,1)):
INDEX('DS2024'!$M$5:$M$15,MATCH(D12,'DS2024'!$M$5:$M$15,1)+1)),
IF($U$3=Database!$A$7,
_xlfn.FORECAST.LINEAR(
D12,
INDEX('DS2024'!$Q$5:$Q$15,MATCH(D12,'DS2024'!$P$5:$P$15,1)):
INDEX('DS2024'!$Q$5:$Q$15,MATCH(D12,'DS2024'!$P$5:$P$15,1)+1),
INDEX('DS2024'!$P$5:$P$15,MATCH(D12,'DS2024'!$P$5:$P$15,1)):
INDEX('DS2024'!$P$5:$P$15,MATCH(D12,'DS2024'!$P$5:$P$15,1)+1)),
IF($U$3=Database!$A$8,
_xlfn.FORECAST.LINEAR(
D12,
INDEX('DS2024'!$T$5:$T$15,MATCH(D12,'DS2024'!$S$5:$S$15,1)):
INDEX('DS2024'!$T$5:$T$15,MATCH(D12,'DS2024'!$S$5:$S$15,1)+1),
INDEX('DS2024'!$S$5:$S$15,MATCH(D12,'DS2024'!$S$5:$S$15,1)):
INDEX('DS2024'!$S$5:$S$15,MATCH(D12,'DS2024'!$S$5:$S$15,1)+1)),
IF($U$3=Database!$A$9,
_xlfn.FORECAST.LINEAR(
D12,
INDEX('DS2024'!$W$5:$W$15,MATCH(D12,'DS2024'!$V$5:$V$15,1)):
INDEX('DS2024'!$W$5:$W$15,MATCH(D12,'DS2024'!$V$5:$V$15,1)+1),
INDEX('DS2024'!$V$5:$V$15,MATCH(D12,'DS2024'!$V$5:$V$15,1)):
INDEX('DS2024'!$V$5:$V$15,MATCH(D12,'DS2024'!$V$5:$V$15,1)+1)),
IF($U$3=Database!$A$10,
_xlfn.FORECAST.LINEAR(
D12,
INDEX('DS2024'!$Z$5:$Z$15,MATCH(D12,'DS2024'!$Y$5:$Y$15,1)):
INDEX('DS2024'!$Z$5:$Z$15,MATCH(D12,'DS2024'!$Y$5:$Y$15,1)+1),
INDEX('DS2024'!$Y$5:$Y$15,MATCH(D12,'DS2024'!$Y$5:$Y$15,1)):
INDEX('DS2024'!$Y$5:$Y$15,MATCH(D12,'DS2024'!$Y$5:$Y$15,1)+1))
)))))))))))))))))))</f>
        <v>0.11172420960070346</v>
      </c>
      <c r="V12" s="50">
        <f>IF($V$3=Database!$A$11,
_xlfn.FORECAST.LINEAR(
F12,
INDEX('DS2024'!$B$20:$B$35,MATCH(F12,'DS2024'!$A$20:$A$35,1)):
INDEX('DS2024'!$B$20:$B$35,MATCH(F12,'DS2024'!$A$20:$A$35,1)+1),
INDEX('DS2024'!$A$20:$A$35,MATCH(F12,'DS2024'!$A$20:$A$35,1)):
INDEX('DS2024'!$A$20:$A$35,MATCH(F12,'DS2024'!$A$20:$A$35,1)+1)),
IF($V$3=Database!$A$12,
_xlfn.FORECAST.LINEAR(
F12,
INDEX('DS2024'!$E$20:$E$35,MATCH(F12,'DS2024'!$D$20:$D$35,1)):
INDEX('DS2024'!$E$20:$E$35,MATCH(F12,'DS2024'!$D$20:$D$35,1)+1),
INDEX('DS2024'!$D$20:$D$35,MATCH(F12,'DS2024'!$D$20:$D$35,1)):
INDEX('DS2024'!$D$20:$D$35,MATCH(F12,'DS2024'!$D$20:$D$35,1)+1)),
IF($V$3=Database!$A$13,
_xlfn.FORECAST.LINEAR(
F12,
INDEX('DS2024'!$H$20:$H$35,MATCH(F12,'DS2024'!$G$20:$G$35,1)):
INDEX('DS2024'!$H$20:$H$35,MATCH(F12,'DS2024'!$G$20:$G$35,1)+1),
INDEX('DS2024'!$G$20:$G$35,MATCH(F12,'DS2024'!$G$20:$G$35,1)):
INDEX('DS2024'!$G$20:$G$35,MATCH(F12,'DS2024'!$G$20:$G$35,1)+1)),
IF($V$3=Database!$A$14,
_xlfn.FORECAST.LINEAR(
F12,
INDEX('DS2024'!$K$20:$K$35,MATCH(F12,'DS2024'!$J$20:$J$35,1)):
INDEX('DS2024'!$K$20:$K$35,MATCH(F12,'DS2024'!$J$20:$J$35,1)+1),
INDEX('DS2024'!$J$20:$J$35,MATCH(F12,'DS2024'!$J$20:$J$35,1)):
INDEX('DS2024'!$J$20:$J$35,MATCH(F12,'DS2024'!$J$20:$J$35,1)+1)),
IF($V$3=Database!$A$15,
_xlfn.FORECAST.LINEAR(
F12,
INDEX('DS2024'!$N$20:$N$35,MATCH(F12,'DS2024'!$M$20:$M$35,1)):
INDEX('DS2024'!$N$20:$N$35,MATCH(F12,'DS2024'!$M$20:$M$35,1)+1),
INDEX('DS2024'!$M$20:$M$35,MATCH(F12,'DS2024'!$M$20:$M$35,1)):
INDEX('DS2024'!$M$20:$M$35,MATCH(F12,'DS2024'!$M$20:$M$35,1)+1)),
IF($V$3=Database!$A$16,
_xlfn.FORECAST.LINEAR(
F12,
INDEX('DS2024'!$Q$20:$Q$35,MATCH(F12,'DS2024'!$P$20:$P$35,1)):
INDEX('DS2024'!$Q$20:$Q$35,MATCH(F12,'DS2024'!$P$20:$P$35,1)+1),
INDEX('DS2024'!$P$20:$P$35,MATCH(F12,'DS2024'!$P$20:$P$35,1)):
INDEX('DS2024'!$P$20:$P$35,MATCH(F12,'DS2024'!$P$20:$P$35,1)+1)),
IF($V$3=Database!$A$17,
_xlfn.FORECAST.LINEAR(
F12,
INDEX('DS2024'!$T$20:$T$35,MATCH(F12,'DS2024'!$S$20:$S$35,1)):
INDEX('DS2024'!$T$20:$T$35,MATCH(F12,'DS2024'!$S$20:$S$35,1)+1),
INDEX('DS2024'!$S$20:$S$35,MATCH(F12,'DS2024'!$S$20:$S$35,1)):
INDEX('DS2024'!$S$20:$S$35,MATCH(F12,'DS2024'!$S$20:$S$35,1)+1)),
IF($V$3=Database!$A$18,
_xlfn.FORECAST.LINEAR(
F12,
INDEX('DS2024'!$W$20:$W$35,MATCH(F12,'DS2024'!$V$20:$V$35,1)):
INDEX('DS2024'!$W$20:$W$35,MATCH(F12,'DS2024'!$V$20:$V$35,1)+1),
INDEX('DS2024'!$V$20:$V$35,MATCH(F12,'DS2024'!$V$20:$V$35,1)):
INDEX('DS2024'!$V$20:$V$35,MATCH(F12,'DS2024'!$V$20:$V$35,1)+1)),
IF($V$3=Database!$A$19,
_xlfn.FORECAST.LINEAR(
F12,
INDEX('DS2024'!$Z$20:$Z$35,MATCH(F12,'DS2024'!$Y$20:$Y$35,1)):
INDEX('DS2024'!$Z$20:$Z$35,MATCH(F12,'DS2024'!$Y$20:$Y$35,1)+1),
INDEX('DS2024'!$Y$20:$Y$35,MATCH(F12,'DS2024'!$Y$20:$Y$35,1)):
INDEX('DS2024'!$Y$20:$Y$35,MATCH(F12,'DS2024'!$Y$20:$Y$35,1)+1)),
IF($V$3=Database!$A$20,
_xlfn.FORECAST.LINEAR(
F12,
INDEX('DS2024'!$AC$20:$AC$35,MATCH(F12,'DS2024'!$AB$20:$AB$35,1)):
INDEX('DS2024'!$AC$20:$AC$35,MATCH(F12,'DS2024'!$AB$20:$AB$35,1)+1),
INDEX('DS2024'!$AB$20:$AB$35,MATCH(F12,'DS2024'!$AB$20:$AB$35,1)):
INDEX('DS2024'!$AB$20:$AB$35,MATCH(F12,'DS2024'!$AB$20:$AB$35,1)+1)),
IF($V$3=Database!$A$2,
_xlfn.FORECAST.LINEAR(
F12,
INDEX('DS2024'!$B$5:$B$15,MATCH(F12,'DS2024'!$A$5:$A$15,1)):
INDEX('DS2024'!$B$5:$B$15,MATCH(F12,'DS2024'!$A$5:$A$15,1)+1),
INDEX('DS2024'!$A$5:$A$15,MATCH(F12,'DS2024'!$A$5:$A$15,1)):
INDEX('DS2024'!$A$5:$A$15,MATCH(F12,'DS2024'!$A$5:$A$15,1)+1)),
IF($V$3=Database!$A$3,
_xlfn.FORECAST.LINEAR(
F12,
INDEX('DS2024'!$E$5:$E$15,MATCH(F12,'DS2024'!$D$5:$D$15,1)):
INDEX('DS2024'!$E$5:$E$15,MATCH(F12,'DS2024'!$D$5:$D$15,1)+1),
INDEX('DS2024'!$D$5:$D$15,MATCH(F12,'DS2024'!$D$5:$D$15,1)):
INDEX('DS2024'!$D$5:$D$15,MATCH(F12,'DS2024'!$D$5:$D$15,1)+1)),
IF($V$3=Database!$A$4,
_xlfn.FORECAST.LINEAR(
F12,
INDEX('DS2024'!$H$5:$H$15,MATCH(F12,'DS2024'!$G$5:$G$15,1)):
INDEX('DS2024'!$H$5:$H$15,MATCH(F12,'DS2024'!$G$5:$G$15,1)+1),
INDEX('DS2024'!$G$5:$G$15,MATCH(F12,'DS2024'!$G$5:$G$15,1)):
INDEX('DS2024'!$G$5:$G$15,MATCH(F12,'DS2024'!$G$5:$G$15,1)+1)),
IF($V$3=Database!$A$5,
_xlfn.FORECAST.LINEAR(
F12,
INDEX('DS2024'!$K$5:$K$15,MATCH(F12,'DS2024'!$J$5:$J$15,1)):
INDEX('DS2024'!$K$5:$K$15,MATCH(F12,'DS2024'!$J$5:$J$15,1)+1),
INDEX('DS2024'!$J$5:$J$15,MATCH(F12,'DS2024'!$J$5:$J$15,1)):
INDEX('DS2024'!$J$5:$J$15,MATCH(F12,'DS2024'!$J$5:$J$15,1)+1)),
IF($V$3=Database!$A$6,
_xlfn.FORECAST.LINEAR(
F12,
INDEX('DS2024'!$N$5:$N$15,MATCH(F12,'DS2024'!$M$5:$M$15,1)):
INDEX('DS2024'!$N$5:$N$15,MATCH(F12,'DS2024'!$M$5:$M$15,1)+1),
INDEX('DS2024'!$M$5:$M$15,MATCH(F12,'DS2024'!$M$5:$M$15,1)):
INDEX('DS2024'!$M$5:$M$15,MATCH(F12,'DS2024'!$M$5:$M$15,1)+1)),
IF($V$3=Database!$A$7,
_xlfn.FORECAST.LINEAR(
F12,
INDEX('DS2024'!$Q$5:$Q$15,MATCH(F12,'DS2024'!$P$5:$P$15,1)):
INDEX('DS2024'!$Q$5:$Q$15,MATCH(F12,'DS2024'!$P$5:$P$15,1)+1),
INDEX('DS2024'!$P$5:$P$15,MATCH(F12,'DS2024'!$P$5:$P$15,1)):
INDEX('DS2024'!$P$5:$P$15,MATCH(F12,'DS2024'!$P$5:$P$15,1)+1)),
IF($V$3=Database!$A$8,
_xlfn.FORECAST.LINEAR(
F12,
INDEX('DS2024'!$T$5:$T$15,MATCH(F12,'DS2024'!$S$5:$S$15,1)):
INDEX('DS2024'!$T$5:$T$15,MATCH(F12,'DS2024'!$S$5:$S$15,1)+1),
INDEX('DS2024'!$S$5:$S$15,MATCH(F12,'DS2024'!$S$5:$S$15,1)):
INDEX('DS2024'!$S$5:$S$15,MATCH(F12,'DS2024'!$S$5:$S$15,1)+1)),
IF($V$3=Database!$A$9,
_xlfn.FORECAST.LINEAR(
F12,
INDEX('DS2024'!$W$5:$W$15,MATCH(F12,'DS2024'!$V$5:$V$15,1)):
INDEX('DS2024'!$W$5:$W$15,MATCH(F12,'DS2024'!$V$5:$V$15,1)+1),
INDEX('DS2024'!$V$5:$V$15,MATCH(F12,'DS2024'!$V$5:$V$15,1)):
INDEX('DS2024'!$V$5:$V$15,MATCH(F12,'DS2024'!$V$5:$V$15,1)+1)),
IF($V$3=Database!$A$10,
_xlfn.FORECAST.LINEAR(
F12,
INDEX('DS2024'!$Z$5:$Z$15,MATCH(F12,'DS2024'!$Y$5:$Y$15,1)):
INDEX('DS2024'!$Z$5:$Z$15,MATCH(F12,'DS2024'!$Y$5:$Y$15,1)+1),
INDEX('DS2024'!$Y$5:$Y$15,MATCH(F12,'DS2024'!$Y$5:$Y$15,1)):
INDEX('DS2024'!$Y$5:$Y$15,MATCH(F12,'DS2024'!$Y$5:$Y$15,1)+1))
)))))))))))))))))))</f>
        <v>0.11421177834639372</v>
      </c>
      <c r="W12" s="50">
        <f>IF($W$3=Database!$A$11,
_xlfn.FORECAST.LINEAR(
H12,
INDEX('DS2024'!$B$20:$B$35,MATCH(H12,'DS2024'!$A$20:$A$35,1)):
INDEX('DS2024'!$B$20:$B$35,MATCH(H12,'DS2024'!$A$20:$A$35,1)+1),
INDEX('DS2024'!$A$20:$A$35,MATCH(H12,'DS2024'!$A$20:$A$35,1)):
INDEX('DS2024'!$A$20:$A$35,MATCH(H12,'DS2024'!$A$20:$A$35,1)+1)),
IF($W$3=Database!$A$12,
_xlfn.FORECAST.LINEAR(
H12,
INDEX('DS2024'!$E$20:$E$35,MATCH(H12,'DS2024'!$D$20:$D$35,1)):
INDEX('DS2024'!$E$20:$E$35,MATCH(H12,'DS2024'!$D$20:$D$35,1)+1),
INDEX('DS2024'!$D$20:$D$35,MATCH(H12,'DS2024'!$D$20:$D$35,1)):
INDEX('DS2024'!$D$20:$D$35,MATCH(H12,'DS2024'!$D$20:$D$35,1)+1)),
IF($W$3=Database!$A$13,
_xlfn.FORECAST.LINEAR(
H12,
INDEX('DS2024'!$H$20:$H$35,MATCH(H12,'DS2024'!$G$20:$G$35,1)):
INDEX('DS2024'!$H$20:$H$35,MATCH(H12,'DS2024'!$G$20:$G$35,1)+1),
INDEX('DS2024'!$G$20:$G$35,MATCH(H12,'DS2024'!$G$20:$G$35,1)):
INDEX('DS2024'!$G$20:$G$35,MATCH(H12,'DS2024'!$G$20:$G$35,1)+1)),
IF($W$3=Database!$A$14,
_xlfn.FORECAST.LINEAR(
H12,
INDEX('DS2024'!$K$20:$K$35,MATCH(H12,'DS2024'!$J$20:$J$35,1)):
INDEX('DS2024'!$K$20:$K$35,MATCH(H12,'DS2024'!$J$20:$J$35,1)+1),
INDEX('DS2024'!$J$20:$J$35,MATCH(H12,'DS2024'!$J$20:$J$35,1)):
INDEX('DS2024'!$J$20:$J$35,MATCH(H12,'DS2024'!$J$20:$J$35,1)+1)),
IF($W$3=Database!$A$15,
_xlfn.FORECAST.LINEAR(
H12,
INDEX('DS2024'!$N$20:$N$35,MATCH(H12,'DS2024'!$M$20:$M$35,1)):
INDEX('DS2024'!$N$20:$N$35,MATCH(H12,'DS2024'!$M$20:$M$35,1)+1),
INDEX('DS2024'!$M$20:$M$35,MATCH(H12,'DS2024'!$M$20:$M$35,1)):
INDEX('DS2024'!$M$20:$M$35,MATCH(H12,'DS2024'!$M$20:$M$35,1)+1)),
IF($W$3=Database!$A$16,
_xlfn.FORECAST.LINEAR(
H12,
INDEX('DS2024'!$Q$20:$Q$35,MATCH(H12,'DS2024'!$P$20:$P$35,1)):
INDEX('DS2024'!$Q$20:$Q$35,MATCH(H12,'DS2024'!$P$20:$P$35,1)+1),
INDEX('DS2024'!$P$20:$P$35,MATCH(H12,'DS2024'!$P$20:$P$35,1)):
INDEX('DS2024'!$P$20:$P$35,MATCH(H12,'DS2024'!$P$20:$P$35,1)+1)),
IF($W$3=Database!$A$17,
_xlfn.FORECAST.LINEAR(
H12,
INDEX('DS2024'!$T$20:$T$35,MATCH(H12,'DS2024'!$S$20:$S$35,1)):
INDEX('DS2024'!$T$20:$T$35,MATCH(H12,'DS2024'!$S$20:$S$35,1)+1),
INDEX('DS2024'!$S$20:$S$35,MATCH(H12,'DS2024'!$S$20:$S$35,1)):
INDEX('DS2024'!$S$20:$S$35,MATCH(H12,'DS2024'!$S$20:$S$35,1)+1)),
IF($W$3=Database!$A$18,
_xlfn.FORECAST.LINEAR(
H12,
INDEX('DS2024'!$W$20:$W$35,MATCH(H12,'DS2024'!$V$20:$V$35,1)):
INDEX('DS2024'!$W$20:$W$35,MATCH(H12,'DS2024'!$V$20:$V$35,1)+1),
INDEX('DS2024'!$V$20:$V$35,MATCH(H12,'DS2024'!$V$20:$V$35,1)):
INDEX('DS2024'!$V$20:$V$35,MATCH(H12,'DS2024'!$V$20:$V$35,1)+1)),
IF($W$3=Database!$A$19,
_xlfn.FORECAST.LINEAR(
H12,
INDEX('DS2024'!$Z$20:$Z$35,MATCH(H12,'DS2024'!$Y$20:$Y$35,1)):
INDEX('DS2024'!$Z$20:$Z$35,MATCH(H12,'DS2024'!$Y$20:$Y$35,1)+1),
INDEX('DS2024'!$Y$20:$Y$35,MATCH(H12,'DS2024'!$Y$20:$Y$35,1)):
INDEX('DS2024'!$Y$20:$Y$35,MATCH(H12,'DS2024'!$Y$20:$Y$35,1)+1)),
IF($W$3=Database!$A$20,
_xlfn.FORECAST.LINEAR(
H12,
INDEX('DS2024'!$AC$20:$AC$35,MATCH(H12,'DS2024'!$AB$20:$AB$35,1)):
INDEX('DS2024'!$AC$20:$AC$35,MATCH(H12,'DS2024'!$AB$20:$AB$35,1)+1),
INDEX('DS2024'!$AB$20:$AB$35,MATCH(H12,'DS2024'!$AB$20:$AB$35,1)):
INDEX('DS2024'!$AB$20:$AB$35,MATCH(H12,'DS2024'!$AB$20:$AB$35,1)+1)),
IF($W$3=Database!$A$2,
_xlfn.FORECAST.LINEAR(
H12,
INDEX('DS2024'!$B$5:$B$15,MATCH(H12,'DS2024'!$A$5:$A$15,1)):
INDEX('DS2024'!$B$5:$B$15,MATCH(H12,'DS2024'!$A$5:$A$15,1)+1),
INDEX('DS2024'!$A$5:$A$15,MATCH(H12,'DS2024'!$A$5:$A$15,1)):
INDEX('DS2024'!$A$5:$A$15,MATCH(H12,'DS2024'!$A$5:$A$15,1)+1)),
IF($W$3=Database!$A$3,
_xlfn.FORECAST.LINEAR(
H12,
INDEX('DS2024'!$E$5:$E$15,MATCH(H12,'DS2024'!$D$5:$D$15,1)):
INDEX('DS2024'!$E$5:$E$15,MATCH(H12,'DS2024'!$D$5:$D$15,1)+1),
INDEX('DS2024'!$D$5:$D$15,MATCH(H12,'DS2024'!$D$5:$D$15,1)):
INDEX('DS2024'!$D$5:$D$15,MATCH(H12,'DS2024'!$D$5:$D$15,1)+1)),
IF($W$3=Database!$A$4,
_xlfn.FORECAST.LINEAR(
H12,
INDEX('DS2024'!$H$5:$H$15,MATCH(H12,'DS2024'!$G$5:$G$15,1)):
INDEX('DS2024'!$H$5:$H$15,MATCH(H12,'DS2024'!$G$5:$G$15,1)+1),
INDEX('DS2024'!$G$5:$G$15,MATCH(H12,'DS2024'!$G$5:$G$15,1)):
INDEX('DS2024'!$G$5:$G$15,MATCH(H12,'DS2024'!$G$5:$G$15,1)+1)),
IF($W$3=Database!$A$5,
_xlfn.FORECAST.LINEAR(
H12,
INDEX('DS2024'!$K$5:$K$15,MATCH(H12,'DS2024'!$J$5:$J$15,1)):
INDEX('DS2024'!$K$5:$K$15,MATCH(H12,'DS2024'!$J$5:$J$15,1)+1),
INDEX('DS2024'!$J$5:$J$15,MATCH(H12,'DS2024'!$J$5:$J$15,1)):
INDEX('DS2024'!$J$5:$J$15,MATCH(H12,'DS2024'!$J$5:$J$15,1)+1)),
IF($W$3=Database!$A$6,
_xlfn.FORECAST.LINEAR(
H12,
INDEX('DS2024'!$N$5:$N$15,MATCH(H12,'DS2024'!$M$5:$M$15,1)):
INDEX('DS2024'!$N$5:$N$15,MATCH(H12,'DS2024'!$M$5:$M$15,1)+1),
INDEX('DS2024'!$M$5:$M$15,MATCH(H12,'DS2024'!$M$5:$M$15,1)):
INDEX('DS2024'!$M$5:$M$15,MATCH(H12,'DS2024'!$M$5:$M$15,1)+1)),
IF($W$3=Database!$A$7,
_xlfn.FORECAST.LINEAR(
H12,
INDEX('DS2024'!$Q$5:$Q$15,MATCH(H12,'DS2024'!$P$5:$P$15,1)):
INDEX('DS2024'!$Q$5:$Q$15,MATCH(H12,'DS2024'!$P$5:$P$15,1)+1),
INDEX('DS2024'!$P$5:$P$15,MATCH(H12,'DS2024'!$P$5:$P$15,1)):
INDEX('DS2024'!$P$5:$P$15,MATCH(H12,'DS2024'!$P$5:$P$15,1)+1)),
IF($W$3=Database!$A$8,
_xlfn.FORECAST.LINEAR(
H12,
INDEX('DS2024'!$T$5:$T$15,MATCH(H12,'DS2024'!$S$5:$S$15,1)):
INDEX('DS2024'!$T$5:$T$15,MATCH(H12,'DS2024'!$S$5:$S$15,1)+1),
INDEX('DS2024'!$S$5:$S$15,MATCH(H12,'DS2024'!$S$5:$S$15,1)):
INDEX('DS2024'!$S$5:$S$15,MATCH(H12,'DS2024'!$S$5:$S$15,1)+1)),
IF($W$3=Database!$A$9,
_xlfn.FORECAST.LINEAR(
H12,
INDEX('DS2024'!$W$5:$W$15,MATCH(H12,'DS2024'!$V$5:$V$15,1)):
INDEX('DS2024'!$W$5:$W$15,MATCH(H12,'DS2024'!$V$5:$V$15,1)+1),
INDEX('DS2024'!$V$5:$V$15,MATCH(H12,'DS2024'!$V$5:$V$15,1)):
INDEX('DS2024'!$V$5:$V$15,MATCH(H12,'DS2024'!$V$5:$V$15,1)+1)),
IF($W$3=Database!$A$10,
_xlfn.FORECAST.LINEAR(
H12,
INDEX('DS2024'!$Z$5:$Z$15,MATCH(H12,'DS2024'!$Y$5:$Y$15,1)):
INDEX('DS2024'!$Z$5:$Z$15,MATCH(H12,'DS2024'!$Y$5:$Y$15,1)+1),
INDEX('DS2024'!$Y$5:$Y$15,MATCH(H12,'DS2024'!$Y$5:$Y$15,1)):
INDEX('DS2024'!$Y$5:$Y$15,MATCH(H12,'DS2024'!$Y$5:$Y$15,1)+1))
)))))))))))))))))))</f>
        <v>0.11110867740517208</v>
      </c>
      <c r="X12" s="50">
        <f>IF($X$3=Database!$A$11,
_xlfn.FORECAST.LINEAR(
J12,
INDEX('DS2024'!$B$20:$B$35,MATCH(J12,'DS2024'!$A$20:$A$35,1)):
INDEX('DS2024'!$B$20:$B$35,MATCH(J12,'DS2024'!$A$20:$A$35,1)+1),
INDEX('DS2024'!$A$20:$A$35,MATCH(J12,'DS2024'!$A$20:$A$35,1)):
INDEX('DS2024'!$A$20:$A$35,MATCH(J12,'DS2024'!$A$20:$A$35,1)+1)),
IF($X$3=Database!$A$12,
_xlfn.FORECAST.LINEAR(
J12,
INDEX('DS2024'!$E$20:$E$35,MATCH(J12,'DS2024'!$D$20:$D$35,1)):
INDEX('DS2024'!$E$20:$E$35,MATCH(J12,'DS2024'!$D$20:$D$35,1)+1),
INDEX('DS2024'!$D$20:$D$35,MATCH(J12,'DS2024'!$D$20:$D$35,1)):
INDEX('DS2024'!$D$20:$D$35,MATCH(J12,'DS2024'!$D$20:$D$35,1)+1)),
IF($X$3=Database!$A$13,
_xlfn.FORECAST.LINEAR(
J12,
INDEX('DS2024'!$H$20:$H$35,MATCH(J12,'DS2024'!$G$20:$G$35,1)):
INDEX('DS2024'!$H$20:$H$35,MATCH(J12,'DS2024'!$G$20:$G$35,1)+1),
INDEX('DS2024'!$G$20:$G$35,MATCH(J12,'DS2024'!$G$20:$G$35,1)):
INDEX('DS2024'!$G$20:$G$35,MATCH(J12,'DS2024'!$G$20:$G$35,1)+1)),
IF($X$3=Database!$A$14,
_xlfn.FORECAST.LINEAR(
J12,
INDEX('DS2024'!$K$20:$K$35,MATCH(J12,'DS2024'!$J$20:$J$35,1)):
INDEX('DS2024'!$K$20:$K$35,MATCH(J12,'DS2024'!$J$20:$J$35,1)+1),
INDEX('DS2024'!$J$20:$J$35,MATCH(J12,'DS2024'!$J$20:$J$35,1)):
INDEX('DS2024'!$J$20:$J$35,MATCH(J12,'DS2024'!$J$20:$J$35,1)+1)),
IF($X$3=Database!$A$15,
_xlfn.FORECAST.LINEAR(
J12,
INDEX('DS2024'!$N$20:$N$35,MATCH(J12,'DS2024'!$M$20:$M$35,1)):
INDEX('DS2024'!$N$20:$N$35,MATCH(J12,'DS2024'!$M$20:$M$35,1)+1),
INDEX('DS2024'!$M$20:$M$35,MATCH(J12,'DS2024'!$M$20:$M$35,1)):
INDEX('DS2024'!$M$20:$M$35,MATCH(J12,'DS2024'!$M$20:$M$35,1)+1)),
IF($X$3=Database!$A$16,
_xlfn.FORECAST.LINEAR(
J12,
INDEX('DS2024'!$Q$20:$Q$35,MATCH(J12,'DS2024'!$P$20:$P$35,1)):
INDEX('DS2024'!$Q$20:$Q$35,MATCH(J12,'DS2024'!$P$20:$P$35,1)+1),
INDEX('DS2024'!$P$20:$P$35,MATCH(J12,'DS2024'!$P$20:$P$35,1)):
INDEX('DS2024'!$P$20:$P$35,MATCH(J12,'DS2024'!$P$20:$P$35,1)+1)),
IF($X$3=Database!$A$17,
_xlfn.FORECAST.LINEAR(
J12,
INDEX('DS2024'!$T$20:$T$35,MATCH(J12,'DS2024'!$S$20:$S$35,1)):
INDEX('DS2024'!$T$20:$T$35,MATCH(J12,'DS2024'!$S$20:$S$35,1)+1),
INDEX('DS2024'!$S$20:$S$35,MATCH(J12,'DS2024'!$S$20:$S$35,1)):
INDEX('DS2024'!$S$20:$S$35,MATCH(J12,'DS2024'!$S$20:$S$35,1)+1)),
IF($X$3=Database!$A$18,
_xlfn.FORECAST.LINEAR(
J12,
INDEX('DS2024'!$W$20:$W$35,MATCH(J12,'DS2024'!$V$20:$V$35,1)):
INDEX('DS2024'!$W$20:$W$35,MATCH(J12,'DS2024'!$V$20:$V$35,1)+1),
INDEX('DS2024'!$V$20:$V$35,MATCH(J12,'DS2024'!$V$20:$V$35,1)):
INDEX('DS2024'!$V$20:$V$35,MATCH(J12,'DS2024'!$V$20:$V$35,1)+1)),
IF($X$3=Database!$A$19,
_xlfn.FORECAST.LINEAR(
J12,
INDEX('DS2024'!$Z$20:$Z$35,MATCH(J12,'DS2024'!$Y$20:$Y$35,1)):
INDEX('DS2024'!$Z$20:$Z$35,MATCH(J12,'DS2024'!$Y$20:$Y$35,1)+1),
INDEX('DS2024'!$Y$20:$Y$35,MATCH(J12,'DS2024'!$Y$20:$Y$35,1)):
INDEX('DS2024'!$Y$20:$Y$35,MATCH(J12,'DS2024'!$Y$20:$Y$35,1)+1)),
IF($X$3=Database!$A$20,
_xlfn.FORECAST.LINEAR(
J12,
INDEX('DS2024'!$AC$20:$AC$35,MATCH(J12,'DS2024'!$AB$20:$AB$35,1)):
INDEX('DS2024'!$AC$20:$AC$35,MATCH(J12,'DS2024'!$AB$20:$AB$35,1)+1),
INDEX('DS2024'!$AB$20:$AB$35,MATCH(J12,'DS2024'!$AB$20:$AB$35,1)):
INDEX('DS2024'!$AB$20:$AB$35,MATCH(J12,'DS2024'!$AB$20:$AB$35,1)+1)),
IF($X$3=Database!$A$2,
_xlfn.FORECAST.LINEAR(
J12,
INDEX('DS2024'!$B$5:$B$15,MATCH(J12,'DS2024'!$A$5:$A$15,1)):
INDEX('DS2024'!$B$5:$B$15,MATCH(J12,'DS2024'!$A$5:$A$15,1)+1),
INDEX('DS2024'!$A$5:$A$15,MATCH(J12,'DS2024'!$A$5:$A$15,1)):
INDEX('DS2024'!$A$5:$A$15,MATCH(J12,'DS2024'!$A$5:$A$15,1)+1)),
IF($X$3=Database!$A$3,
_xlfn.FORECAST.LINEAR(
J12,
INDEX('DS2024'!$E$5:$E$15,MATCH(J12,'DS2024'!$D$5:$D$15,1)):
INDEX('DS2024'!$E$5:$E$15,MATCH(J12,'DS2024'!$D$5:$D$15,1)+1),
INDEX('DS2024'!$D$5:$D$15,MATCH(J12,'DS2024'!$D$5:$D$15,1)):
INDEX('DS2024'!$D$5:$D$15,MATCH(J12,'DS2024'!$D$5:$D$15,1)+1)),
IF($X$3=Database!$A$4,
_xlfn.FORECAST.LINEAR(
J12,
INDEX('DS2024'!$H$5:$H$15,MATCH(J12,'DS2024'!$G$5:$G$15,1)):
INDEX('DS2024'!$H$5:$H$15,MATCH(J12,'DS2024'!$G$5:$G$15,1)+1),
INDEX('DS2024'!$G$5:$G$15,MATCH(J12,'DS2024'!$G$5:$G$15,1)):
INDEX('DS2024'!$G$5:$G$15,MATCH(J12,'DS2024'!$G$5:$G$15,1)+1)),
IF($X$3=Database!$A$5,
_xlfn.FORECAST.LINEAR(
J12,
INDEX('DS2024'!$K$5:$K$15,MATCH(J12,'DS2024'!$J$5:$J$15,1)):
INDEX('DS2024'!$K$5:$K$15,MATCH(J12,'DS2024'!$J$5:$J$15,1)+1),
INDEX('DS2024'!$J$5:$J$15,MATCH(J12,'DS2024'!$J$5:$J$15,1)):
INDEX('DS2024'!$J$5:$J$15,MATCH(J12,'DS2024'!$J$5:$J$15,1)+1)),
IF($X$3=Database!$A$6,
_xlfn.FORECAST.LINEAR(
J12,
INDEX('DS2024'!$N$5:$N$15,MATCH(J12,'DS2024'!$M$5:$M$15,1)):
INDEX('DS2024'!$N$5:$N$15,MATCH(J12,'DS2024'!$M$5:$M$15,1)+1),
INDEX('DS2024'!$M$5:$M$15,MATCH(J12,'DS2024'!$M$5:$M$15,1)):
INDEX('DS2024'!$M$5:$M$15,MATCH(J12,'DS2024'!$M$5:$M$15,1)+1)),
IF($X$3=Database!$A$7,
_xlfn.FORECAST.LINEAR(
J12,
INDEX('DS2024'!$Q$5:$Q$15,MATCH(J12,'DS2024'!$P$5:$P$15,1)):
INDEX('DS2024'!$Q$5:$Q$15,MATCH(J12,'DS2024'!$P$5:$P$15,1)+1),
INDEX('DS2024'!$P$5:$P$15,MATCH(J12,'DS2024'!$P$5:$P$15,1)):
INDEX('DS2024'!$P$5:$P$15,MATCH(J12,'DS2024'!$P$5:$P$15,1)+1)),
IF($X$3=Database!$A$8,
_xlfn.FORECAST.LINEAR(
J12,
INDEX('DS2024'!$T$5:$T$15,MATCH(J12,'DS2024'!$S$5:$S$15,1)):
INDEX('DS2024'!$T$5:$T$15,MATCH(J12,'DS2024'!$S$5:$S$15,1)+1),
INDEX('DS2024'!$S$5:$S$15,MATCH(J12,'DS2024'!$S$5:$S$15,1)):
INDEX('DS2024'!$S$5:$S$15,MATCH(J12,'DS2024'!$S$5:$S$15,1)+1)),
IF($T$3=Database!$A$9,
_xlfn.FORECAST.LINEAR(
J12,
INDEX('DS2024'!$W$5:$W$15,MATCH(J12,'DS2024'!$V$5:$V$15,1)):
INDEX('DS2024'!$W$5:$W$15,MATCH(J12,'DS2024'!$V$5:$V$15,1)+1),
INDEX('DS2024'!$V$5:$V$15,MATCH(J12,'DS2024'!$V$5:$V$15,1)):
INDEX('DS2024'!$V$5:$V$15,MATCH(J12,'DS2024'!$V$5:$V$15,1)+1)),
IF($T$3=Database!$A$10,
_xlfn.FORECAST.LINEAR(
J12,
INDEX('DS2024'!$Z$5:$Z$15,MATCH(J12,'DS2024'!$Y$5:$Y$15,1)):
INDEX('DS2024'!$Z$5:$Z$15,MATCH(J12,'DS2024'!$Y$5:$Y$15,1)+1),
INDEX('DS2024'!$Y$5:$Y$15,MATCH(J12,'DS2024'!$Y$5:$Y$15,1)):
INDEX('DS2024'!$Y$5:$Y$15,MATCH(J12,'DS2024'!$Y$5:$Y$15,1)+1))
)))))))))))))))))))</f>
        <v>0.10967448738958392</v>
      </c>
      <c r="Y12" s="50">
        <f>IF($Y$3=Database!$A$11,
_xlfn.FORECAST.LINEAR(
L12,
INDEX('DS2024'!$B$20:$B$35,MATCH(L12,'DS2024'!$A$20:$A$35,1)):
INDEX('DS2024'!$B$20:$B$35,MATCH(L12,'DS2024'!$A$20:$A$35,1)+1),
INDEX('DS2024'!$A$20:$A$35,MATCH(L12,'DS2024'!$A$20:$A$35,1)):
INDEX('DS2024'!$A$20:$A$35,MATCH(L12,'DS2024'!$A$20:$A$35,1)+1)),
IF($Y$3=Database!$A$12,
_xlfn.FORECAST.LINEAR(
L12,
INDEX('DS2024'!$E$20:$E$35,MATCH(L12,'DS2024'!$D$20:$D$35,1)):
INDEX('DS2024'!$E$20:$E$35,MATCH(L12,'DS2024'!$D$20:$D$35,1)+1),
INDEX('DS2024'!$D$20:$D$35,MATCH(L12,'DS2024'!$D$20:$D$35,1)):
INDEX('DS2024'!$D$20:$D$35,MATCH(L12,'DS2024'!$D$20:$D$35,1)+1)),
IF($Y$3=Database!$A$13,
_xlfn.FORECAST.LINEAR(
L12,
INDEX('DS2024'!$H$20:$H$35,MATCH(L12,'DS2024'!$G$20:$G$35,1)):
INDEX('DS2024'!$H$20:$H$35,MATCH(L12,'DS2024'!$G$20:$G$35,1)+1),
INDEX('DS2024'!$G$20:$G$35,MATCH(L12,'DS2024'!$G$20:$G$35,1)):
INDEX('DS2024'!$G$20:$G$35,MATCH(L12,'DS2024'!$G$20:$G$35,1)+1)),
IF($Y$3=Database!$A$14,
_xlfn.FORECAST.LINEAR(
L12,
INDEX('DS2024'!$K$20:$K$35,MATCH(L12,'DS2024'!$J$20:$J$35,1)):
INDEX('DS2024'!$K$20:$K$35,MATCH(L12,'DS2024'!$J$20:$J$35,1)+1),
INDEX('DS2024'!$J$20:$J$35,MATCH(L12,'DS2024'!$J$20:$J$35,1)):
INDEX('DS2024'!$J$20:$J$35,MATCH(L12,'DS2024'!$J$20:$J$35,1)+1)),
IF($Y$3=Database!$A$15,
_xlfn.FORECAST.LINEAR(
L12,
INDEX('DS2024'!$N$20:$N$35,MATCH(L12,'DS2024'!$M$20:$M$35,1)):
INDEX('DS2024'!$N$20:$N$35,MATCH(L12,'DS2024'!$M$20:$M$35,1)+1),
INDEX('DS2024'!$M$20:$M$35,MATCH(L12,'DS2024'!$M$20:$M$35,1)):
INDEX('DS2024'!$M$20:$M$35,MATCH(L12,'DS2024'!$M$20:$M$35,1)+1)),
IF($Y$3=Database!$A$16,
_xlfn.FORECAST.LINEAR(
L12,
INDEX('DS2024'!$Q$20:$Q$35,MATCH(L12,'DS2024'!$P$20:$P$35,1)):
INDEX('DS2024'!$Q$20:$Q$35,MATCH(L12,'DS2024'!$P$20:$P$35,1)+1),
INDEX('DS2024'!$P$20:$P$35,MATCH(L12,'DS2024'!$P$20:$P$35,1)):
INDEX('DS2024'!$P$20:$P$35,MATCH(L12,'DS2024'!$P$20:$P$35,1)+1)),
IF($Y$3=Database!$A$17,
_xlfn.FORECAST.LINEAR(
L12,
INDEX('DS2024'!$T$20:$T$35,MATCH(L12,'DS2024'!$S$20:$S$35,1)):
INDEX('DS2024'!$T$20:$T$35,MATCH(L12,'DS2024'!$S$20:$S$35,1)+1),
INDEX('DS2024'!$S$20:$S$35,MATCH(L12,'DS2024'!$S$20:$S$35,1)):
INDEX('DS2024'!$S$20:$S$35,MATCH(L12,'DS2024'!$S$20:$S$35,1)+1)),
IF($Y$3=Database!$A$18,
_xlfn.FORECAST.LINEAR(
L12,
INDEX('DS2024'!$W$20:$W$35,MATCH(L12,'DS2024'!$V$20:$V$35,1)):
INDEX('DS2024'!$W$20:$W$35,MATCH(L12,'DS2024'!$V$20:$V$35,1)+1),
INDEX('DS2024'!$V$20:$V$35,MATCH(L12,'DS2024'!$V$20:$V$35,1)):
INDEX('DS2024'!$V$20:$V$35,MATCH(L12,'DS2024'!$V$20:$V$35,1)+1)),
IF($Y$3=Database!$A$19,
_xlfn.FORECAST.LINEAR(
L12,
INDEX('DS2024'!$Z$20:$Z$35,MATCH(L12,'DS2024'!$Y$20:$Y$35,1)):
INDEX('DS2024'!$Z$20:$Z$35,MATCH(L12,'DS2024'!$Y$20:$Y$35,1)+1),
INDEX('DS2024'!$Y$20:$Y$35,MATCH(L12,'DS2024'!$Y$20:$Y$35,1)):
INDEX('DS2024'!$Y$20:$Y$35,MATCH(L12,'DS2024'!$Y$20:$Y$35,1)+1)),
IF($Y$3=Database!$A$20,
_xlfn.FORECAST.LINEAR(
L12,
INDEX('DS2024'!$AC$20:$AC$35,MATCH(L12,'DS2024'!$AB$20:$AB$35,1)):
INDEX('DS2024'!$AC$20:$AC$35,MATCH(L12,'DS2024'!$AB$20:$AB$35,1)+1),
INDEX('DS2024'!$AB$20:$AB$35,MATCH(L12,'DS2024'!$AB$20:$AB$35,1)):
INDEX('DS2024'!$AB$20:$AB$35,MATCH(L12,'DS2024'!$AB$20:$AB$35,1)+1)),
IF($Y$3=Database!$A$2,
_xlfn.FORECAST.LINEAR(
L12,
INDEX('DS2024'!$B$5:$B$15,MATCH(L12,'DS2024'!$A$5:$A$15,1)):
INDEX('DS2024'!$B$5:$B$15,MATCH(L12,'DS2024'!$A$5:$A$15,1)+1),
INDEX('DS2024'!$A$5:$A$15,MATCH(L12,'DS2024'!$A$5:$A$15,1)):
INDEX('DS2024'!$A$5:$A$15,MATCH(L12,'DS2024'!$A$5:$A$15,1)+1)),
IF($Y$3=Database!$A$3,
_xlfn.FORECAST.LINEAR(
L12,
INDEX('DS2024'!$E$5:$E$15,MATCH(L12,'DS2024'!$D$5:$D$15,1)):
INDEX('DS2024'!$E$5:$E$15,MATCH(L12,'DS2024'!$D$5:$D$15,1)+1),
INDEX('DS2024'!$D$5:$D$15,MATCH(L12,'DS2024'!$D$5:$D$15,1)):
INDEX('DS2024'!$D$5:$D$15,MATCH(L12,'DS2024'!$D$5:$D$15,1)+1)),
IF($Y$3=Database!$A$4,
_xlfn.FORECAST.LINEAR(
L12,
INDEX('DS2024'!$H$5:$H$15,MATCH(L12,'DS2024'!$G$5:$G$15,1)):
INDEX('DS2024'!$H$5:$H$15,MATCH(L12,'DS2024'!$G$5:$G$15,1)+1),
INDEX('DS2024'!$G$5:$G$15,MATCH(L12,'DS2024'!$G$5:$G$15,1)):
INDEX('DS2024'!$G$5:$G$15,MATCH(L12,'DS2024'!$G$5:$G$15,1)+1)),
IF($Y$3=Database!$A$5,
_xlfn.FORECAST.LINEAR(
L12,
INDEX('DS2024'!$K$5:$K$15,MATCH(L12,'DS2024'!$J$5:$J$15,1)):
INDEX('DS2024'!$K$5:$K$15,MATCH(L12,'DS2024'!$J$5:$J$15,1)+1),
INDEX('DS2024'!$J$5:$J$15,MATCH(L12,'DS2024'!$J$5:$J$15,1)):
INDEX('DS2024'!$J$5:$J$15,MATCH(L12,'DS2024'!$J$5:$J$15,1)+1)),
IF($Y$3=Database!$A$6,
_xlfn.FORECAST.LINEAR(
L12,
INDEX('DS2024'!$N$5:$N$15,MATCH(L12,'DS2024'!$M$5:$M$15,1)):
INDEX('DS2024'!$N$5:$N$15,MATCH(L12,'DS2024'!$M$5:$M$15,1)+1),
INDEX('DS2024'!$M$5:$M$15,MATCH(L12,'DS2024'!$M$5:$M$15,1)):
INDEX('DS2024'!$M$5:$M$15,MATCH(L12,'DS2024'!$M$5:$M$15,1)+1)),
IF($Y$3=Database!$A$7,
_xlfn.FORECAST.LINEAR(
L12,
INDEX('DS2024'!$Q$5:$Q$15,MATCH(L12,'DS2024'!$P$5:$P$15,1)):
INDEX('DS2024'!$Q$5:$Q$15,MATCH(L12,'DS2024'!$P$5:$P$15,1)+1),
INDEX('DS2024'!$P$5:$P$15,MATCH(L12,'DS2024'!$P$5:$P$15,1)):
INDEX('DS2024'!$P$5:$P$15,MATCH(L12,'DS2024'!$P$5:$P$15,1)+1)),
IF($Y$3=Database!$A$8,
_xlfn.FORECAST.LINEAR(
L12,
INDEX('DS2024'!$T$5:$T$15,MATCH(L12,'DS2024'!$S$5:$S$15,1)):
INDEX('DS2024'!$T$5:$T$15,MATCH(L12,'DS2024'!$S$5:$S$15,1)+1),
INDEX('DS2024'!$S$5:$S$15,MATCH(L12,'DS2024'!$S$5:$S$15,1)):
INDEX('DS2024'!$S$5:$S$15,MATCH(L12,'DS2024'!$S$5:$S$15,1)+1)),
IF($T$3=Database!$A$9,
_xlfn.FORECAST.LINEAR(
L12,
INDEX('DS2024'!$W$5:$W$15,MATCH(L12,'DS2024'!$V$5:$V$15,1)):
INDEX('DS2024'!$W$5:$W$15,MATCH(L12,'DS2024'!$V$5:$V$15,1)+1),
INDEX('DS2024'!$V$5:$V$15,MATCH(L12,'DS2024'!$V$5:$V$15,1)):
INDEX('DS2024'!$V$5:$V$15,MATCH(L12,'DS2024'!$V$5:$V$15,1)+1)),
IF($T$3=Database!$A$10,
_xlfn.FORECAST.LINEAR(
L12,
INDEX('DS2024'!$Z$5:$Z$15,MATCH(L12,'DS2024'!$Y$5:$Y$15,1)):
INDEX('DS2024'!$Z$5:$Z$15,MATCH(L12,'DS2024'!$Y$5:$Y$15,1)+1),
INDEX('DS2024'!$Y$5:$Y$15,MATCH(L12,'DS2024'!$Y$5:$Y$15,1)):
INDEX('DS2024'!$Y$5:$Y$15,MATCH(L12,'DS2024'!$Y$5:$Y$15,1)+1))
)))))))))))))))))))</f>
        <v>0.11057316439505976</v>
      </c>
      <c r="Z12" s="50">
        <f>IF($Z$3=Database!$A$11,
_xlfn.FORECAST.LINEAR(
N12,
INDEX('DS2024'!$B$20:$B$35,MATCH(N12,'DS2024'!$A$20:$A$35,1)):
INDEX('DS2024'!$B$20:$B$35,MATCH(N12,'DS2024'!$A$20:$A$35,1)+1),
INDEX('DS2024'!$A$20:$A$35,MATCH(N12,'DS2024'!$A$20:$A$35,1)):
INDEX('DS2024'!$A$20:$A$35,MATCH(N12,'DS2024'!$A$20:$A$35,1)+1)),
IF($Z$3=Database!$A$12,
_xlfn.FORECAST.LINEAR(
N12,
INDEX('DS2024'!$E$20:$E$35,MATCH(N12,'DS2024'!$D$20:$D$35,1)):
INDEX('DS2024'!$E$20:$E$35,MATCH(N12,'DS2024'!$D$20:$D$35,1)+1),
INDEX('DS2024'!$D$20:$D$35,MATCH(N12,'DS2024'!$D$20:$D$35,1)):
INDEX('DS2024'!$D$20:$D$35,MATCH(N12,'DS2024'!$D$20:$D$35,1)+1)),
IF($Z$3=Database!$A$13,
_xlfn.FORECAST.LINEAR(
N12,
INDEX('DS2024'!$H$20:$H$35,MATCH(N12,'DS2024'!$G$20:$G$35,1)):
INDEX('DS2024'!$H$20:$H$35,MATCH(N12,'DS2024'!$G$20:$G$35,1)+1),
INDEX('DS2024'!$G$20:$G$35,MATCH(N12,'DS2024'!$G$20:$G$35,1)):
INDEX('DS2024'!$G$20:$G$35,MATCH(N12,'DS2024'!$G$20:$G$35,1)+1)),
IF($Z$3=Database!$A$14,
_xlfn.FORECAST.LINEAR(
N12,
INDEX('DS2024'!$K$20:$K$35,MATCH(N12,'DS2024'!$J$20:$J$35,1)):
INDEX('DS2024'!$K$20:$K$35,MATCH(N12,'DS2024'!$J$20:$J$35,1)+1),
INDEX('DS2024'!$J$20:$J$35,MATCH(N12,'DS2024'!$J$20:$J$35,1)):
INDEX('DS2024'!$J$20:$J$35,MATCH(N12,'DS2024'!$J$20:$J$35,1)+1)),
IF($Z$3=Database!$A$15,
_xlfn.FORECAST.LINEAR(
N12,
INDEX('DS2024'!$N$20:$N$35,MATCH(N12,'DS2024'!$M$20:$M$35,1)):
INDEX('DS2024'!$N$20:$N$35,MATCH(N12,'DS2024'!$M$20:$M$35,1)+1),
INDEX('DS2024'!$M$20:$M$35,MATCH(N12,'DS2024'!$M$20:$M$35,1)):
INDEX('DS2024'!$M$20:$M$35,MATCH(N12,'DS2024'!$M$20:$M$35,1)+1)),
IF($Z$3=Database!$A$16,
_xlfn.FORECAST.LINEAR(
N12,
INDEX('DS2024'!$Q$20:$Q$35,MATCH(N12,'DS2024'!$P$20:$P$35,1)):
INDEX('DS2024'!$Q$20:$Q$35,MATCH(N12,'DS2024'!$P$20:$P$35,1)+1),
INDEX('DS2024'!$P$20:$P$35,MATCH(N12,'DS2024'!$P$20:$P$35,1)):
INDEX('DS2024'!$P$20:$P$35,MATCH(N12,'DS2024'!$P$20:$P$35,1)+1)),
IF($Z$3=Database!$A$17,
_xlfn.FORECAST.LINEAR(
N12,
INDEX('DS2024'!$T$20:$T$35,MATCH(N12,'DS2024'!$S$20:$S$35,1)):
INDEX('DS2024'!$T$20:$T$35,MATCH(N12,'DS2024'!$S$20:$S$35,1)+1),
INDEX('DS2024'!$S$20:$S$35,MATCH(N12,'DS2024'!$S$20:$S$35,1)):
INDEX('DS2024'!$S$20:$S$35,MATCH(N12,'DS2024'!$S$20:$S$35,1)+1)),
IF($Z$3=Database!$A$18,
_xlfn.FORECAST.LINEAR(
N12,
INDEX('DS2024'!$W$20:$W$35,MATCH(N12,'DS2024'!$V$20:$V$35,1)):
INDEX('DS2024'!$W$20:$W$35,MATCH(N12,'DS2024'!$V$20:$V$35,1)+1),
INDEX('DS2024'!$V$20:$V$35,MATCH(N12,'DS2024'!$V$20:$V$35,1)):
INDEX('DS2024'!$V$20:$V$35,MATCH(N12,'DS2024'!$V$20:$V$35,1)+1)),
IF($Z$3=Database!$A$19,
_xlfn.FORECAST.LINEAR(
N12,
INDEX('DS2024'!$Z$20:$Z$35,MATCH(N12,'DS2024'!$Y$20:$Y$35,1)):
INDEX('DS2024'!$Z$20:$Z$35,MATCH(N12,'DS2024'!$Y$20:$Y$35,1)+1),
INDEX('DS2024'!$Y$20:$Y$35,MATCH(N12,'DS2024'!$Y$20:$Y$35,1)):
INDEX('DS2024'!$Y$20:$Y$35,MATCH(N12,'DS2024'!$Y$20:$Y$35,1)+1)),
IF($Z$3=Database!$A$20,
_xlfn.FORECAST.LINEAR(
N12,
INDEX('DS2024'!$AC$20:$AC$35,MATCH(N12,'DS2024'!$AB$20:$AB$35,1)):
INDEX('DS2024'!$AC$20:$AC$35,MATCH(N12,'DS2024'!$AB$20:$AB$35,1)+1),
INDEX('DS2024'!$AB$20:$AB$35,MATCH(N12,'DS2024'!$AB$20:$AB$35,1)):
INDEX('DS2024'!$AB$20:$AB$35,MATCH(N12,'DS2024'!$AB$20:$AB$35,1)+1)),
IF($Z$3=Database!$A$2,
_xlfn.FORECAST.LINEAR(
N12,
INDEX('DS2024'!$B$5:$B$15,MATCH(N12,'DS2024'!$A$5:$A$15,1)):
INDEX('DS2024'!$B$5:$B$15,MATCH(N12,'DS2024'!$A$5:$A$15,1)+1),
INDEX('DS2024'!$A$5:$A$15,MATCH(N12,'DS2024'!$A$5:$A$15,1)):
INDEX('DS2024'!$A$5:$A$15,MATCH(N12,'DS2024'!$A$5:$A$15,1)+1)),
IF($Z$3=Database!$A$3,
_xlfn.FORECAST.LINEAR(
N12,
INDEX('DS2024'!$E$5:$E$15,MATCH(N12,'DS2024'!$D$5:$D$15,1)):
INDEX('DS2024'!$E$5:$E$15,MATCH(N12,'DS2024'!$D$5:$D$15,1)+1),
INDEX('DS2024'!$D$5:$D$15,MATCH(N12,'DS2024'!$D$5:$D$15,1)):
INDEX('DS2024'!$D$5:$D$15,MATCH(N12,'DS2024'!$D$5:$D$15,1)+1)),
IF($Z$3=Database!$A$4,
_xlfn.FORECAST.LINEAR(
N12,
INDEX('DS2024'!$H$5:$H$15,MATCH(N12,'DS2024'!$G$5:$G$15,1)):
INDEX('DS2024'!$H$5:$H$15,MATCH(N12,'DS2024'!$G$5:$G$15,1)+1),
INDEX('DS2024'!$G$5:$G$15,MATCH(N12,'DS2024'!$G$5:$G$15,1)):
INDEX('DS2024'!$G$5:$G$15,MATCH(N12,'DS2024'!$G$5:$G$15,1)+1)),
IF($Z$3=Database!$A$5,
_xlfn.FORECAST.LINEAR(
N12,
INDEX('DS2024'!$K$5:$K$15,MATCH(N12,'DS2024'!$J$5:$J$15,1)):
INDEX('DS2024'!$K$5:$K$15,MATCH(N12,'DS2024'!$J$5:$J$15,1)+1),
INDEX('DS2024'!$J$5:$J$15,MATCH(N12,'DS2024'!$J$5:$J$15,1)):
INDEX('DS2024'!$J$5:$J$15,MATCH(N12,'DS2024'!$J$5:$J$15,1)+1)),
IF($Z$3=Database!$A$6,
_xlfn.FORECAST.LINEAR(
N12,
INDEX('DS2024'!$N$5:$N$15,MATCH(N12,'DS2024'!$M$5:$M$15,1)):
INDEX('DS2024'!$N$5:$N$15,MATCH(N12,'DS2024'!$M$5:$M$15,1)+1),
INDEX('DS2024'!$M$5:$M$15,MATCH(N12,'DS2024'!$M$5:$M$15,1)):
INDEX('DS2024'!$M$5:$M$15,MATCH(N12,'DS2024'!$M$5:$M$15,1)+1)),
IF($Z$3=Database!$A$7,
_xlfn.FORECAST.LINEAR(
N12,
INDEX('DS2024'!$Q$5:$Q$15,MATCH(N12,'DS2024'!$P$5:$P$15,1)):
INDEX('DS2024'!$Q$5:$Q$15,MATCH(N12,'DS2024'!$P$5:$P$15,1)+1),
INDEX('DS2024'!$P$5:$P$15,MATCH(N12,'DS2024'!$P$5:$P$15,1)):
INDEX('DS2024'!$P$5:$P$15,MATCH(N12,'DS2024'!$P$5:$P$15,1)+1)),
IF($Z$3=Database!$A$8,
_xlfn.FORECAST.LINEAR(
N12,
INDEX('DS2024'!$T$5:$T$15,MATCH(N12,'DS2024'!$S$5:$S$15,1)):
INDEX('DS2024'!$T$5:$T$15,MATCH(N12,'DS2024'!$S$5:$S$15,1)+1),
INDEX('DS2024'!$S$5:$S$15,MATCH(N12,'DS2024'!$S$5:$S$15,1)):
INDEX('DS2024'!$S$5:$S$15,MATCH(N12,'DS2024'!$S$5:$S$15,1)+1)),
IF($Z$3=Database!$A$9,
_xlfn.FORECAST.LINEAR(
N12,
INDEX('DS2024'!$W$5:$W$15,MATCH(N12,'DS2024'!$V$5:$V$15,1)):
INDEX('DS2024'!$W$5:$W$15,MATCH(N12,'DS2024'!$V$5:$V$15,1)+1),
INDEX('DS2024'!$V$5:$V$15,MATCH(N12,'DS2024'!$V$5:$V$15,1)):
INDEX('DS2024'!$V$5:$V$15,MATCH(N12,'DS2024'!$V$5:$V$15,1)+1)),
IF($Z$3=Database!$A$10,
_xlfn.FORECAST.LINEAR(
N12,
INDEX('DS2024'!$Z$5:$Z$15,MATCH(N12,'DS2024'!$Y$5:$Y$15,1)):
INDEX('DS2024'!$Z$5:$Z$15,MATCH(N12,'DS2024'!$Y$5:$Y$15,1)+1),
INDEX('DS2024'!$Y$5:$Y$15,MATCH(N12,'DS2024'!$Y$5:$Y$15,1)):
INDEX('DS2024'!$Y$5:$Y$15,MATCH(N12,'DS2024'!$Y$5:$Y$15,1)+1))
)))))))))))))))))))</f>
        <v>0.10929061912946161</v>
      </c>
      <c r="AA12" s="50">
        <f>IF($AA$3=Database!$A$11,
_xlfn.FORECAST.LINEAR(
P12,
INDEX('DS2024'!$B$20:$B$35,MATCH(P12,'DS2024'!$A$20:$A$35,1)):
INDEX('DS2024'!$B$20:$B$35,MATCH(P12,'DS2024'!$A$20:$A$35,1)+1),
INDEX('DS2024'!$A$20:$A$35,MATCH(P12,'DS2024'!$A$20:$A$35,1)):
INDEX('DS2024'!$A$20:$A$35,MATCH(P12,'DS2024'!$A$20:$A$35,1)+1)),
IF($AA$3=Database!$A$12,
_xlfn.FORECAST.LINEAR(
P12,
INDEX('DS2024'!$E$20:$E$35,MATCH(P12,'DS2024'!$D$20:$D$35,1)):
INDEX('DS2024'!$E$20:$E$35,MATCH(P12,'DS2024'!$D$20:$D$35,1)+1),
INDEX('DS2024'!$D$20:$D$35,MATCH(P12,'DS2024'!$D$20:$D$35,1)):
INDEX('DS2024'!$D$20:$D$35,MATCH(P12,'DS2024'!$D$20:$D$35,1)+1)),
IF($AA$3=Database!$A$13,
_xlfn.FORECAST.LINEAR(
P12,
INDEX('DS2024'!$H$20:$H$35,MATCH(P12,'DS2024'!$G$20:$G$35,1)):
INDEX('DS2024'!$H$20:$H$35,MATCH(P12,'DS2024'!$G$20:$G$35,1)+1),
INDEX('DS2024'!$G$20:$G$35,MATCH(P12,'DS2024'!$G$20:$G$35,1)):
INDEX('DS2024'!$G$20:$G$35,MATCH(P12,'DS2024'!$G$20:$G$35,1)+1)),
IF($AA$3=Database!$A$14,
_xlfn.FORECAST.LINEAR(
P12,
INDEX('DS2024'!$K$20:$K$35,MATCH(P12,'DS2024'!$J$20:$J$35,1)):
INDEX('DS2024'!$K$20:$K$35,MATCH(P12,'DS2024'!$J$20:$J$35,1)+1),
INDEX('DS2024'!$J$20:$J$35,MATCH(P12,'DS2024'!$J$20:$J$35,1)):
INDEX('DS2024'!$J$20:$J$35,MATCH(P12,'DS2024'!$J$20:$J$35,1)+1)),
IF($AA$3=Database!$A$15,
_xlfn.FORECAST.LINEAR(
P12,
INDEX('DS2024'!$N$20:$N$35,MATCH(P12,'DS2024'!$M$20:$M$35,1)):
INDEX('DS2024'!$N$20:$N$35,MATCH(P12,'DS2024'!$M$20:$M$35,1)+1),
INDEX('DS2024'!$M$20:$M$35,MATCH(P12,'DS2024'!$M$20:$M$35,1)):
INDEX('DS2024'!$M$20:$M$35,MATCH(P12,'DS2024'!$M$20:$M$35,1)+1)),
IF($AA$3=Database!$A$16,
_xlfn.FORECAST.LINEAR(
P12,
INDEX('DS2024'!$Q$20:$Q$35,MATCH(P12,'DS2024'!$P$20:$P$35,1)):
INDEX('DS2024'!$Q$20:$Q$35,MATCH(P12,'DS2024'!$P$20:$P$35,1)+1),
INDEX('DS2024'!$P$20:$P$35,MATCH(P12,'DS2024'!$P$20:$P$35,1)):
INDEX('DS2024'!$P$20:$P$35,MATCH(P12,'DS2024'!$P$20:$P$35,1)+1)),
IF($AA$3=Database!$A$17,
_xlfn.FORECAST.LINEAR(
P12,
INDEX('DS2024'!$T$20:$T$35,MATCH(P12,'DS2024'!$S$20:$S$35,1)):
INDEX('DS2024'!$T$20:$T$35,MATCH(P12,'DS2024'!$S$20:$S$35,1)+1),
INDEX('DS2024'!$S$20:$S$35,MATCH(P12,'DS2024'!$S$20:$S$35,1)):
INDEX('DS2024'!$S$20:$S$35,MATCH(P12,'DS2024'!$S$20:$S$35,1)+1)),
IF($AA$3=Database!$A$18,
_xlfn.FORECAST.LINEAR(
P12,
INDEX('DS2024'!$W$20:$W$35,MATCH(P12,'DS2024'!$V$20:$V$35,1)):
INDEX('DS2024'!$W$20:$W$35,MATCH(P12,'DS2024'!$V$20:$V$35,1)+1),
INDEX('DS2024'!$V$20:$V$35,MATCH(P12,'DS2024'!$V$20:$V$35,1)):
INDEX('DS2024'!$V$20:$V$35,MATCH(P12,'DS2024'!$V$20:$V$35,1)+1)),
IF($AA$3=Database!$A$19,
_xlfn.FORECAST.LINEAR(
P12,
INDEX('DS2024'!$Z$20:$Z$35,MATCH(P12,'DS2024'!$Y$20:$Y$35,1)):
INDEX('DS2024'!$Z$20:$Z$35,MATCH(P12,'DS2024'!$Y$20:$Y$35,1)+1),
INDEX('DS2024'!$Y$20:$Y$35,MATCH(P12,'DS2024'!$Y$20:$Y$35,1)):
INDEX('DS2024'!$Y$20:$Y$35,MATCH(P12,'DS2024'!$Y$20:$Y$35,1)+1)),
IF($AA$3=Database!$A$20,
_xlfn.FORECAST.LINEAR(
P12,
INDEX('DS2024'!$AC$20:$AC$35,MATCH(P12,'DS2024'!$AB$20:$AB$35,1)):
INDEX('DS2024'!$AC$20:$AC$35,MATCH(P12,'DS2024'!$AB$20:$AB$35,1)+1),
INDEX('DS2024'!$AB$20:$AB$35,MATCH(P12,'DS2024'!$AB$20:$AB$35,1)):
INDEX('DS2024'!$AB$20:$AB$35,MATCH(P12,'DS2024'!$AB$20:$AB$35,1)+1)),
IF($AA$3=Database!$A$2,
_xlfn.FORECAST.LINEAR(
P12,
INDEX('DS2024'!$B$5:$B$15,MATCH(P12,'DS2024'!$A$5:$A$15,1)):
INDEX('DS2024'!$B$5:$B$15,MATCH(P12,'DS2024'!$A$5:$A$15,1)+1),
INDEX('DS2024'!$A$5:$A$15,MATCH(P12,'DS2024'!$A$5:$A$15,1)):
INDEX('DS2024'!$A$5:$A$15,MATCH(P12,'DS2024'!$A$5:$A$15,1)+1)),
IF($AA$3=Database!$A$3,
_xlfn.FORECAST.LINEAR(
P12,
INDEX('DS2024'!$E$5:$E$15,MATCH(P12,'DS2024'!$D$5:$D$15,1)):
INDEX('DS2024'!$E$5:$E$15,MATCH(P12,'DS2024'!$D$5:$D$15,1)+1),
INDEX('DS2024'!$D$5:$D$15,MATCH(P12,'DS2024'!$D$5:$D$15,1)):
INDEX('DS2024'!$D$5:$D$15,MATCH(P12,'DS2024'!$D$5:$D$15,1)+1)),
IF($AA$3=Database!$A$4,
_xlfn.FORECAST.LINEAR(
P12,
INDEX('DS2024'!$H$5:$H$15,MATCH(P12,'DS2024'!$G$5:$G$15,1)):
INDEX('DS2024'!$H$5:$H$15,MATCH(P12,'DS2024'!$G$5:$G$15,1)+1),
INDEX('DS2024'!$G$5:$G$15,MATCH(P12,'DS2024'!$G$5:$G$15,1)):
INDEX('DS2024'!$G$5:$G$15,MATCH(P12,'DS2024'!$G$5:$G$15,1)+1)),
IF($AA$3=Database!$A$5,
_xlfn.FORECAST.LINEAR(
P12,
INDEX('DS2024'!$K$5:$K$15,MATCH(P12,'DS2024'!$J$5:$J$15,1)):
INDEX('DS2024'!$K$5:$K$15,MATCH(P12,'DS2024'!$J$5:$J$15,1)+1),
INDEX('DS2024'!$J$5:$J$15,MATCH(P12,'DS2024'!$J$5:$J$15,1)):
INDEX('DS2024'!$J$5:$J$15,MATCH(P12,'DS2024'!$J$5:$J$15,1)+1)),
IF($AA$3=Database!$A$6,
_xlfn.FORECAST.LINEAR(
P12,
INDEX('DS2024'!$N$5:$N$15,MATCH(P12,'DS2024'!$M$5:$M$15,1)):
INDEX('DS2024'!$N$5:$N$15,MATCH(P12,'DS2024'!$M$5:$M$15,1)+1),
INDEX('DS2024'!$M$5:$M$15,MATCH(P12,'DS2024'!$M$5:$M$15,1)):
INDEX('DS2024'!$M$5:$M$15,MATCH(P12,'DS2024'!$M$5:$M$15,1)+1)),
IF($AA$3=Database!$A$7,
_xlfn.FORECAST.LINEAR(
P12,
INDEX('DS2024'!$Q$5:$Q$15,MATCH(P12,'DS2024'!$P$5:$P$15,1)):
INDEX('DS2024'!$Q$5:$Q$15,MATCH(P12,'DS2024'!$P$5:$P$15,1)+1),
INDEX('DS2024'!$P$5:$P$15,MATCH(P12,'DS2024'!$P$5:$P$15,1)):
INDEX('DS2024'!$P$5:$P$15,MATCH(P12,'DS2024'!$P$5:$P$15,1)+1)),
IF($AA$3=Database!$A$8,
_xlfn.FORECAST.LINEAR(
P12,
INDEX('DS2024'!$T$5:$T$15,MATCH(P12,'DS2024'!$S$5:$S$15,1)):
INDEX('DS2024'!$T$5:$T$15,MATCH(P12,'DS2024'!$S$5:$S$15,1)+1),
INDEX('DS2024'!$S$5:$S$15,MATCH(P12,'DS2024'!$S$5:$S$15,1)):
INDEX('DS2024'!$S$5:$S$15,MATCH(P12,'DS2024'!$S$5:$S$15,1)+1)),
IF($AA$3=Database!$A$9,
_xlfn.FORECAST.LINEAR(
P12,
INDEX('DS2024'!$W$5:$W$15,MATCH(P12,'DS2024'!$V$5:$V$15,1)):
INDEX('DS2024'!$W$5:$W$15,MATCH(P12,'DS2024'!$V$5:$V$15,1)+1),
INDEX('DS2024'!$V$5:$V$15,MATCH(P12,'DS2024'!$V$5:$V$15,1)):
INDEX('DS2024'!$V$5:$V$15,MATCH(P12,'DS2024'!$V$5:$V$15,1)+1)),
IF($AA$3=Database!$A$10,
_xlfn.FORECAST.LINEAR(
P12,
INDEX('DS2024'!$Z$5:$Z$15,MATCH(P12,'DS2024'!$Y$5:$Y$15,1)):
INDEX('DS2024'!$Z$5:$Z$15,MATCH(P12,'DS2024'!$Y$5:$Y$15,1)+1),
INDEX('DS2024'!$Y$5:$Y$15,MATCH(P12,'DS2024'!$Y$5:$Y$15,1)):
INDEX('DS2024'!$Y$5:$Y$15,MATCH(P12,'DS2024'!$Y$5:$Y$15,1)+1))
)))))))))))))))))))</f>
        <v>0.11000015987849236</v>
      </c>
      <c r="AB12" s="50">
        <f>IF($AB$3=Database!$A$11,
_xlfn.FORECAST.LINEAR(
R12,
INDEX('DS2024'!$B$20:$B$35,MATCH(R12,'DS2024'!$A$20:$A$35,1)):
INDEX('DS2024'!$B$20:$B$35,MATCH(R12,'DS2024'!$A$20:$A$35,1)+1),
INDEX('DS2024'!$A$20:$A$35,MATCH(R12,'DS2024'!$A$20:$A$35,1)):
INDEX('DS2024'!$A$20:$A$35,MATCH(R12,'DS2024'!$A$20:$A$35,1)+1)),
IF($AB$3=Database!$A$12,
_xlfn.FORECAST.LINEAR(
R12,
INDEX('DS2024'!$E$20:$E$35,MATCH(R12,'DS2024'!$D$20:$D$35,1)):
INDEX('DS2024'!$E$20:$E$35,MATCH(R12,'DS2024'!$D$20:$D$35,1)+1),
INDEX('DS2024'!$D$20:$D$35,MATCH(R12,'DS2024'!$D$20:$D$35,1)):
INDEX('DS2024'!$D$20:$D$35,MATCH(R12,'DS2024'!$D$20:$D$35,1)+1)),
IF($AB$3=Database!$A$13,
_xlfn.FORECAST.LINEAR(
R12,
INDEX('DS2024'!$H$20:$H$35,MATCH(R12,'DS2024'!$G$20:$G$35,1)):
INDEX('DS2024'!$H$20:$H$35,MATCH(R12,'DS2024'!$G$20:$G$35,1)+1),
INDEX('DS2024'!$G$20:$G$35,MATCH(R12,'DS2024'!$G$20:$G$35,1)):
INDEX('DS2024'!$G$20:$G$35,MATCH(R12,'DS2024'!$G$20:$G$35,1)+1)),
IF($AB$3=Database!$A$14,
_xlfn.FORECAST.LINEAR(
R12,
INDEX('DS2024'!$K$20:$K$35,MATCH(R12,'DS2024'!$J$20:$J$35,1)):
INDEX('DS2024'!$K$20:$K$35,MATCH(R12,'DS2024'!$J$20:$J$35,1)+1),
INDEX('DS2024'!$J$20:$J$35,MATCH(R12,'DS2024'!$J$20:$J$35,1)):
INDEX('DS2024'!$J$20:$J$35,MATCH(R12,'DS2024'!$J$20:$J$35,1)+1)),
IF($AB$3=Database!$A$15,
_xlfn.FORECAST.LINEAR(
R12,
INDEX('DS2024'!$N$20:$N$35,MATCH(R12,'DS2024'!$M$20:$M$35,1)):
INDEX('DS2024'!$N$20:$N$35,MATCH(R12,'DS2024'!$M$20:$M$35,1)+1),
INDEX('DS2024'!$M$20:$M$35,MATCH(R12,'DS2024'!$M$20:$M$35,1)):
INDEX('DS2024'!$M$20:$M$35,MATCH(R12,'DS2024'!$M$20:$M$35,1)+1)),
IF($AB$3=Database!$A$16,
_xlfn.FORECAST.LINEAR(
R12,
INDEX('DS2024'!$Q$20:$Q$35,MATCH(R12,'DS2024'!$P$20:$P$35,1)):
INDEX('DS2024'!$Q$20:$Q$35,MATCH(R12,'DS2024'!$P$20:$P$35,1)+1),
INDEX('DS2024'!$P$20:$P$35,MATCH(R12,'DS2024'!$P$20:$P$35,1)):
INDEX('DS2024'!$P$20:$P$35,MATCH(R12,'DS2024'!$P$20:$P$35,1)+1)),
IF($AB$3=Database!$A$17,
_xlfn.FORECAST.LINEAR(
R12,
INDEX('DS2024'!$T$20:$T$35,MATCH(R12,'DS2024'!$S$20:$S$35,1)):
INDEX('DS2024'!$T$20:$T$35,MATCH(R12,'DS2024'!$S$20:$S$35,1)+1),
INDEX('DS2024'!$S$20:$S$35,MATCH(R12,'DS2024'!$S$20:$S$35,1)):
INDEX('DS2024'!$S$20:$S$35,MATCH(R12,'DS2024'!$S$20:$S$35,1)+1)),
IF($AB$3=Database!$A$18,
_xlfn.FORECAST.LINEAR(
R12,
INDEX('DS2024'!$W$20:$W$35,MATCH(R12,'DS2024'!$V$20:$V$35,1)):
INDEX('DS2024'!$W$20:$W$35,MATCH(R12,'DS2024'!$V$20:$V$35,1)+1),
INDEX('DS2024'!$V$20:$V$35,MATCH(R12,'DS2024'!$V$20:$V$35,1)):
INDEX('DS2024'!$V$20:$V$35,MATCH(R12,'DS2024'!$V$20:$V$35,1)+1)),
IF($AB$3=Database!$A$19,
_xlfn.FORECAST.LINEAR(
R12,
INDEX('DS2024'!$Z$20:$Z$35,MATCH(R12,'DS2024'!$Y$20:$Y$35,1)):
INDEX('DS2024'!$Z$20:$Z$35,MATCH(R12,'DS2024'!$Y$20:$Y$35,1)+1),
INDEX('DS2024'!$Y$20:$Y$35,MATCH(R12,'DS2024'!$Y$20:$Y$35,1)):
INDEX('DS2024'!$Y$20:$Y$35,MATCH(R12,'DS2024'!$Y$20:$Y$35,1)+1)),
IF($AB$3=Database!$A$20,
_xlfn.FORECAST.LINEAR(
R12,
INDEX('DS2024'!$AC$20:$AC$35,MATCH(R12,'DS2024'!$AB$20:$AB$35,1)):
INDEX('DS2024'!$AC$20:$AC$35,MATCH(R12,'DS2024'!$AB$20:$AB$35,1)+1),
INDEX('DS2024'!$AB$20:$AB$35,MATCH(R12,'DS2024'!$AB$20:$AB$35,1)):
INDEX('DS2024'!$AB$20:$AB$35,MATCH(R12,'DS2024'!$AB$20:$AB$35,1)+1)),
IF($AB$3=Database!$A$2,
_xlfn.FORECAST.LINEAR(
R12,
INDEX('DS2024'!$B$5:$B$15,MATCH(R12,'DS2024'!$A$5:$A$15,1)):
INDEX('DS2024'!$B$5:$B$15,MATCH(R12,'DS2024'!$A$5:$A$15,1)+1),
INDEX('DS2024'!$A$5:$A$15,MATCH(R12,'DS2024'!$A$5:$A$15,1)):
INDEX('DS2024'!$A$5:$A$15,MATCH(R12,'DS2024'!$A$5:$A$15,1)+1)),
IF($AB$3=Database!$A$3,
_xlfn.FORECAST.LINEAR(
R12,
INDEX('DS2024'!$E$5:$E$15,MATCH(R12,'DS2024'!$D$5:$D$15,1)):
INDEX('DS2024'!$E$5:$E$15,MATCH(R12,'DS2024'!$D$5:$D$15,1)+1),
INDEX('DS2024'!$D$5:$D$15,MATCH(R12,'DS2024'!$D$5:$D$15,1)):
INDEX('DS2024'!$D$5:$D$15,MATCH(R12,'DS2024'!$D$5:$D$15,1)+1)),
IF($AB$3=Database!$A$4,
_xlfn.FORECAST.LINEAR(
R12,
INDEX('DS2024'!$H$5:$H$15,MATCH(R12,'DS2024'!$G$5:$G$15,1)):
INDEX('DS2024'!$H$5:$H$15,MATCH(R12,'DS2024'!$G$5:$G$15,1)+1),
INDEX('DS2024'!$G$5:$G$15,MATCH(R12,'DS2024'!$G$5:$G$15,1)):
INDEX('DS2024'!$G$5:$G$15,MATCH(R12,'DS2024'!$G$5:$G$15,1)+1)),
IF($AB$3=Database!$A$5,
_xlfn.FORECAST.LINEAR(
R12,
INDEX('DS2024'!$K$5:$K$15,MATCH(R12,'DS2024'!$J$5:$J$15,1)):
INDEX('DS2024'!$K$5:$K$15,MATCH(R12,'DS2024'!$J$5:$J$15,1)+1),
INDEX('DS2024'!$J$5:$J$15,MATCH(R12,'DS2024'!$J$5:$J$15,1)):
INDEX('DS2024'!$J$5:$J$15,MATCH(R12,'DS2024'!$J$5:$J$15,1)+1)),
IF($AB$3=Database!$A$6,
_xlfn.FORECAST.LINEAR(
R12,
INDEX('DS2024'!$N$5:$N$15,MATCH(R12,'DS2024'!$M$5:$M$15,1)):
INDEX('DS2024'!$N$5:$N$15,MATCH(R12,'DS2024'!$M$5:$M$15,1)+1),
INDEX('DS2024'!$M$5:$M$15,MATCH(R12,'DS2024'!$M$5:$M$15,1)):
INDEX('DS2024'!$M$5:$M$15,MATCH(R12,'DS2024'!$M$5:$M$15,1)+1)),
IF($AB$3=Database!$A$7,
_xlfn.FORECAST.LINEAR(
R12,
INDEX('DS2024'!$Q$5:$Q$15,MATCH(R12,'DS2024'!$P$5:$P$15,1)):
INDEX('DS2024'!$Q$5:$Q$15,MATCH(R12,'DS2024'!$P$5:$P$15,1)+1),
INDEX('DS2024'!$P$5:$P$15,MATCH(R12,'DS2024'!$P$5:$P$15,1)):
INDEX('DS2024'!$P$5:$P$15,MATCH(R12,'DS2024'!$P$5:$P$15,1)+1)),
IF($AB$3=Database!$A$8,
_xlfn.FORECAST.LINEAR(
R12,
INDEX('DS2024'!$T$5:$T$15,MATCH(R12,'DS2024'!$S$5:$S$15,1)):
INDEX('DS2024'!$T$5:$T$15,MATCH(R12,'DS2024'!$S$5:$S$15,1)+1),
INDEX('DS2024'!$S$5:$S$15,MATCH(R12,'DS2024'!$S$5:$S$15,1)):
INDEX('DS2024'!$S$5:$S$15,MATCH(R12,'DS2024'!$S$5:$S$15,1)+1)),
IF($AB$3=Database!$A$9,
_xlfn.FORECAST.LINEAR(
R12,
INDEX('DS2024'!$W$5:$W$15,MATCH(R12,'DS2024'!$V$5:$V$15,1)):
INDEX('DS2024'!$W$5:$W$15,MATCH(R12,'DS2024'!$V$5:$V$15,1)+1),
INDEX('DS2024'!$V$5:$V$15,MATCH(R12,'DS2024'!$V$5:$V$15,1)):
INDEX('DS2024'!$V$5:$V$15,MATCH(R12,'DS2024'!$V$5:$V$15,1)+1)),
IF($AB$3=Database!$A$10,
_xlfn.FORECAST.LINEAR(
R12,
INDEX('DS2024'!$Z$5:$Z$15,MATCH(R12,'DS2024'!$Y$5:$Y$15,1)):
INDEX('DS2024'!$Z$5:$Z$15,MATCH(R12,'DS2024'!$Y$5:$Y$15,1)+1),
INDEX('DS2024'!$Y$5:$Y$15,MATCH(R12,'DS2024'!$Y$5:$Y$15,1)):
INDEX('DS2024'!$Y$5:$Y$15,MATCH(R12,'DS2024'!$Y$5:$Y$15,1)+1))
)))))))))))))))))))</f>
        <v>0.11107957951956514</v>
      </c>
      <c r="AC12" s="82">
        <f t="shared" si="0"/>
        <v>0.47230121467612629</v>
      </c>
      <c r="AD12" s="82">
        <f t="shared" si="1"/>
        <v>0.47316968050652225</v>
      </c>
      <c r="AE12" s="82">
        <f t="shared" si="2"/>
        <v>0.37520603465846747</v>
      </c>
      <c r="AF12" s="82">
        <f t="shared" si="3"/>
        <v>0.47242217470571191</v>
      </c>
      <c r="AG12" s="82">
        <f t="shared" si="4"/>
        <v>0.47068048618982383</v>
      </c>
      <c r="AH12" s="82">
        <f t="shared" si="5"/>
        <v>0.47177184465900696</v>
      </c>
      <c r="AI12" s="82">
        <f t="shared" si="6"/>
        <v>0.47021431439040939</v>
      </c>
      <c r="AJ12" s="83">
        <f t="shared" si="7"/>
        <v>0.47107598471352535</v>
      </c>
      <c r="AK12" s="83">
        <f t="shared" si="8"/>
        <v>0.47238683806785547</v>
      </c>
      <c r="AL12" s="42"/>
      <c r="AM12" s="42"/>
      <c r="AN12" s="42"/>
      <c r="AO12" s="42"/>
      <c r="AP12" s="42"/>
      <c r="AQ12" s="42"/>
      <c r="AR12" s="42"/>
      <c r="AS12" s="42"/>
      <c r="AT12" s="42"/>
      <c r="BD12" s="83" t="e">
        <f>#REF!/10</f>
        <v>#REF!</v>
      </c>
      <c r="BE12" s="83" t="e">
        <f>#REF!/10</f>
        <v>#REF!</v>
      </c>
      <c r="BF12" s="83" t="e">
        <f>#REF!/10</f>
        <v>#REF!</v>
      </c>
      <c r="BG12" s="83" t="e">
        <f>#REF!/10</f>
        <v>#REF!</v>
      </c>
      <c r="BH12" s="83">
        <f t="shared" si="9"/>
        <v>0</v>
      </c>
      <c r="BI12" s="83">
        <f t="shared" si="10"/>
        <v>0</v>
      </c>
      <c r="BJ12" s="83">
        <f t="shared" si="11"/>
        <v>0</v>
      </c>
      <c r="BK12" s="83">
        <f t="shared" si="12"/>
        <v>0</v>
      </c>
      <c r="BL12" s="83">
        <f t="shared" si="13"/>
        <v>0</v>
      </c>
    </row>
    <row r="13" spans="1:65" ht="14.25" customHeight="1">
      <c r="A13" s="31">
        <v>7</v>
      </c>
      <c r="B13" s="42">
        <f>'Evaluasi 110 C'!B13</f>
        <v>119.732</v>
      </c>
      <c r="C13" s="42">
        <f>'Evaluasi 110 C'!C13</f>
        <v>-0.36132417516496695</v>
      </c>
      <c r="D13" s="42">
        <f>'Evaluasi 110 C'!E13</f>
        <v>120.86799999999999</v>
      </c>
      <c r="E13" s="42">
        <f>'Evaluasi 110 C'!F13</f>
        <v>-0.36146046790641867</v>
      </c>
      <c r="F13" s="42">
        <f>'Evaluasi 110 C'!H13</f>
        <v>119.358</v>
      </c>
      <c r="G13" s="42">
        <f>'Evaluasi 110 C'!I13</f>
        <v>-0.26169881536436523</v>
      </c>
      <c r="H13" s="42">
        <f>'Evaluasi 110 C'!K13</f>
        <v>119.91200000000001</v>
      </c>
      <c r="I13" s="42">
        <f>'Evaluasi 110 C'!L13</f>
        <v>-0.3613457708458308</v>
      </c>
      <c r="J13" s="42">
        <f>'Evaluasi 110 C'!N13</f>
        <v>117.944</v>
      </c>
      <c r="K13" s="42">
        <f>'Evaluasi 110 C'!O13</f>
        <v>-0.3611096580683863</v>
      </c>
      <c r="L13" s="42">
        <f>'Evaluasi 110 C'!Q13</f>
        <v>119.625</v>
      </c>
      <c r="M13" s="42">
        <f>'Evaluasi 110 C'!R13</f>
        <v>-0.3613113377324535</v>
      </c>
      <c r="N13" s="42">
        <f>'Evaluasi 110 C'!T13</f>
        <v>117.218</v>
      </c>
      <c r="O13" s="42">
        <f>'Evaluasi 110 C'!U13</f>
        <v>-0.36102255548890216</v>
      </c>
      <c r="P13" s="42">
        <f>'Evaluasi 110 C'!W13</f>
        <v>118.282</v>
      </c>
      <c r="Q13" s="42">
        <f>'Evaluasi 110 C'!X13</f>
        <v>-0.36115020995800839</v>
      </c>
      <c r="R13" s="42">
        <f>'Evaluasi 110 C'!Z13</f>
        <v>119.804</v>
      </c>
      <c r="S13" s="50">
        <f>'Evaluasi 110 C'!AA13</f>
        <v>-0.36133281343731249</v>
      </c>
      <c r="T13" s="50">
        <f>IF($T$3=Database!$A$11,
_xlfn.FORECAST.LINEAR(
B13,
INDEX('DS2024'!$B$20:$B$35,MATCH(B13,'DS2024'!$A$20:$A$35,1)):
INDEX('DS2024'!$B$20:$B$35,MATCH(B13,'DS2024'!$A$20:$A$35,1)+1),
INDEX('DS2024'!$A$20:$A$35,MATCH(B13,'DS2024'!$A$20:$A$35,1)):
INDEX('DS2024'!$A$20:$A$35,MATCH(B13,'DS2024'!$A$20:$A$35,1)+1)),
IF($T$3=Database!$A$12,
_xlfn.FORECAST.LINEAR(
B13,
INDEX('DS2024'!$E$20:$E$35,MATCH(B13,'DS2024'!$D$20:$D$35,1)):
INDEX('DS2024'!$E$20:$E$35,MATCH(B13,'DS2024'!$D$20:$D$35,1)+1),
INDEX('DS2024'!$D$20:$D$35,MATCH(B13,'DS2024'!$D$20:$D$35,1)):
INDEX('DS2024'!$D$20:$D$35,MATCH(B13,'DS2024'!$D$20:$D$35,1)+1)),
IF($T$3=Database!$A$13,
_xlfn.FORECAST.LINEAR(
B13,
INDEX('DS2024'!$H$20:$H$35,MATCH(B13,'DS2024'!$G$20:$G$35,1)):
INDEX('DS2024'!$H$20:$H$35,MATCH(B13,'DS2024'!$G$20:$G$35,1)+1),
INDEX('DS2024'!$G$20:$G$35,MATCH(B13,'DS2024'!$G$20:$G$35,1)):
INDEX('DS2024'!$G$20:$G$35,MATCH(B13,'DS2024'!$G$20:$G$35,1)+1)),
IF($T$3=Database!$A$14,
_xlfn.FORECAST.LINEAR(
B13,
INDEX('DS2024'!$K$20:$K$35,MATCH(B13,'DS2024'!$J$20:$J$35,1)):
INDEX('DS2024'!$K$20:$K$35,MATCH(B13,'DS2024'!$J$20:$J$35,1)+1),
INDEX('DS2024'!$J$20:$J$35,MATCH(B13,'DS2024'!$J$20:$J$35,1)):
INDEX('DS2024'!$J$20:$J$35,MATCH(B13,'DS2024'!$J$20:$J$35,1)+1)),
IF($T$3=Database!$A$15,
_xlfn.FORECAST.LINEAR(
B13,
INDEX('DS2024'!$N$20:$N$35,MATCH(B13,'DS2024'!$M$20:$M$35,1)):
INDEX('DS2024'!$N$20:$N$35,MATCH(B13,'DS2024'!$M$20:$M$35,1)+1),
INDEX('DS2024'!$M$20:$M$35,MATCH(B13,'DS2024'!$M$20:$M$35,1)):
INDEX('DS2024'!$M$20:$M$35,MATCH(B13,'DS2024'!$M$20:$M$35,1)+1)),
IF($T$3=Database!$A$16,
_xlfn.FORECAST.LINEAR(
B13,
INDEX('DS2024'!$Q$20:$Q$35,MATCH(B13,'DS2024'!$P$20:$P$35,1)):
INDEX('DS2024'!$Q$20:$Q$35,MATCH(B13,'DS2024'!$P$20:$P$35,1)+1),
INDEX('DS2024'!$P$20:$P$35,MATCH(B13,'DS2024'!$P$20:$P$35,1)):
INDEX('DS2024'!$P$20:$P$35,MATCH(B13,'DS2024'!$P$20:$P$35,1)+1)),
IF($T$3=Database!$A$17,
_xlfn.FORECAST.LINEAR(
B13,
INDEX('DS2024'!$T$20:$T$35,MATCH(B13,'DS2024'!$S$20:$S$35,1)):
INDEX('DS2024'!$T$20:$T$35,MATCH(B13,'DS2024'!$S$20:$S$35,1)+1),
INDEX('DS2024'!$S$20:$S$35,MATCH(B13,'DS2024'!$S$20:$S$35,1)):
INDEX('DS2024'!$S$20:$S$35,MATCH(B13,'DS2024'!$S$20:$S$35,1)+1)),
IF($T$3=Database!$A$18,
_xlfn.FORECAST.LINEAR(
B13,
INDEX('DS2024'!$W$20:$W$35,MATCH(B13,'DS2024'!$V$20:$V$35,1)):
INDEX('DS2024'!$W$20:$W$35,MATCH(B13,'DS2024'!$V$20:$V$35,1)+1),
INDEX('DS2024'!$V$20:$V$35,MATCH(B13,'DS2024'!$V$20:$V$35,1)):
INDEX('DS2024'!$V$20:$V$35,MATCH(B13,'DS2024'!$V$20:$V$35,1)+1)),
IF($T$3=Database!$A$19,
_xlfn.FORECAST.LINEAR(
B13,
INDEX('DS2024'!$Z$20:$Z$35,MATCH(B13,'DS2024'!$Y$20:$Y$35,1)):
INDEX('DS2024'!$Z$20:$Z$35,MATCH(B13,'DS2024'!$Y$20:$Y$35,1)+1),
INDEX('DS2024'!$Y$20:$Y$35,MATCH(B13,'DS2024'!$Y$20:$Y$35,1)):
INDEX('DS2024'!$Y$20:$Y$35,MATCH(B13,'DS2024'!$Y$20:$Y$35,1)+1)),
IF($T$3=Database!$A$20,
_xlfn.FORECAST.LINEAR(
B13,
INDEX('DS2024'!$AC$20:$AC$35,MATCH(B13,'DS2024'!$AB$20:$AB$35,1)):
INDEX('DS2024'!$AC$20:$AC$35,MATCH(B13,'DS2024'!$AB$20:$AB$35,1)+1),
INDEX('DS2024'!$AB$20:$AB$35,MATCH(B13,'DS2024'!$AB$20:$AB$35,1)):
INDEX('DS2024'!$AB$20:$AB$35,MATCH(B13,'DS2024'!$AB$20:$AB$35,1)+1)),
IF($T$3=Database!$A$2,
_xlfn.FORECAST.LINEAR(
B13,
INDEX('DS2024'!$B$5:$B$15,MATCH(B13,'DS2024'!$A$5:$A$15,1)):
INDEX('DS2024'!$B$5:$B$15,MATCH(B13,'DS2024'!$A$5:$A$15,1)+1),
INDEX('DS2024'!$A$5:$A$15,MATCH(B13,'DS2024'!$A$5:$A$15,1)):
INDEX('DS2024'!$A$5:$A$15,MATCH(B13,'DS2024'!$A$5:$A$15,1)+1)),
IF($T$3=Database!$A$3,
_xlfn.FORECAST.LINEAR(
B13,
INDEX('DS2024'!$E$5:$E$15,MATCH(B13,'DS2024'!$D$5:$D$15,1)):
INDEX('DS2024'!$E$5:$E$15,MATCH(B13,'DS2024'!$D$5:$D$15,1)+1),
INDEX('DS2024'!$D$5:$D$15,MATCH(B13,'DS2024'!$D$5:$D$15,1)):
INDEX('DS2024'!$D$5:$D$15,MATCH(B13,'DS2024'!$D$5:$D$15,1)+1)),
IF($T$3=Database!$A$4,
_xlfn.FORECAST.LINEAR(
B13,
INDEX('DS2024'!$H$5:$H$15,MATCH(B13,'DS2024'!$G$5:$G$15,1)):
INDEX('DS2024'!$H$5:$H$15,MATCH(B13,'DS2024'!$G$5:$G$15,1)+1),
INDEX('DS2024'!$G$5:$G$15,MATCH(B13,'DS2024'!$G$5:$G$15,1)):
INDEX('DS2024'!$G$5:$G$15,MATCH(B13,'DS2024'!$G$5:$G$15,1)+1)),
IF($T$3=Database!$A$5,
_xlfn.FORECAST.LINEAR(
B13,
INDEX('DS2024'!$K$5:$K$15,MATCH(B13,'DS2024'!$J$5:$J$15,1)):
INDEX('DS2024'!$K$5:$K$15,MATCH(B13,'DS2024'!$J$5:$J$15,1)+1),
INDEX('DS2024'!$J$5:$J$15,MATCH(B13,'DS2024'!$J$5:$J$15,1)):
INDEX('DS2024'!$J$5:$J$15,MATCH(B13,'DS2024'!$J$5:$J$15,1)+1)),
IF($T$3=Database!$A$6,
_xlfn.FORECAST.LINEAR(
B13,
INDEX('DS2024'!$N$5:$N$15,MATCH(B13,'DS2024'!$M$5:$M$15,1)):
INDEX('DS2024'!$N$5:$N$15,MATCH(B13,'DS2024'!$M$5:$M$15,1)+1),
INDEX('DS2024'!$M$5:$M$15,MATCH(B13,'DS2024'!$M$5:$M$15,1)):
INDEX('DS2024'!$M$5:$M$15,MATCH(B13,'DS2024'!$M$5:$M$15,1)+1)),
IF($T$3=Database!$A$7,
_xlfn.FORECAST.LINEAR(
B13,
INDEX('DS2024'!$Q$5:$Q$15,MATCH(B13,'DS2024'!$P$5:$P$15,1)):
INDEX('DS2024'!$Q$5:$Q$15,MATCH(B13,'DS2024'!$P$5:$P$15,1)+1),
INDEX('DS2024'!$P$5:$P$15,MATCH(B13,'DS2024'!$P$5:$P$15,1)):
INDEX('DS2024'!$P$5:$P$15,MATCH(B13,'DS2024'!$P$5:$P$15,1)+1)),
IF($T$3=Database!$A$8,
_xlfn.FORECAST.LINEAR(
B13,
INDEX('DS2024'!$T$5:$T$15,MATCH(B13,'DS2024'!$S$5:$S$15,1)):
INDEX('DS2024'!$T$5:$T$15,MATCH(B13,'DS2024'!$S$5:$S$15,1)+1),
INDEX('DS2024'!$S$5:$S$15,MATCH(B13,'DS2024'!$S$5:$S$15,1)):
INDEX('DS2024'!$S$5:$S$15,MATCH(B13,'DS2024'!$S$5:$S$15,1)+1)),
IF($T$3=Database!$A$9,
_xlfn.FORECAST.LINEAR(
B13,
INDEX('DS2024'!$W$5:$W$15,MATCH(B13,'DS2024'!$V$5:$V$15,1)):
INDEX('DS2024'!$W$5:$W$15,MATCH(B13,'DS2024'!$V$5:$V$15,1)+1),
INDEX('DS2024'!$V$5:$V$15,MATCH(B13,'DS2024'!$V$5:$V$15,1)):
INDEX('DS2024'!$V$5:$V$15,MATCH(B13,'DS2024'!$V$5:$V$15,1)+1)),
IF($T$3=Database!$A$10,
_xlfn.FORECAST.LINEAR(
B13,
INDEX('DS2024'!$Z$5:$Z$15,MATCH(B13,'DS2024'!$Y$5:$Y$15,1)):
INDEX('DS2024'!$Z$5:$Z$15,MATCH(B13,'DS2024'!$Y$5:$Y$15,1)+1),
INDEX('DS2024'!$Y$5:$Y$15,MATCH(B13,'DS2024'!$Y$5:$Y$15,1)):
INDEX('DS2024'!$Y$5:$Y$15,MATCH(B13,'DS2024'!$Y$5:$Y$15,1)+1))
)))))))))))))))))))</f>
        <v>0.1111584795555378</v>
      </c>
      <c r="U13" s="50">
        <f>IF($U$3=Database!$A$11,
_xlfn.FORECAST.LINEAR(
D13,
INDEX('DS2024'!$B$20:$B$35,MATCH(D13,'DS2024'!$A$20:$A$35,1)):
INDEX('DS2024'!$B$20:$B$35,MATCH(D13,'DS2024'!$A$20:$A$35,1)+1),
INDEX('DS2024'!$A$20:$A$35,MATCH(D13,'DS2024'!$A$20:$A$35,1)):
INDEX('DS2024'!$A$20:$A$35,MATCH(D13,'DS2024'!$A$20:$A$35,1)+1)),
IF($U$3=Database!$A$12,
_xlfn.FORECAST.LINEAR(
D13,
INDEX('DS2024'!$E$20:$E$35,MATCH(D13,'DS2024'!$D$20:$D$35,1)):
INDEX('DS2024'!$E$20:$E$35,MATCH(D13,'DS2024'!$D$20:$D$35,1)+1),
INDEX('DS2024'!$D$20:$D$35,MATCH(D13,'DS2024'!$D$20:$D$35,1)):
INDEX('DS2024'!$D$20:$D$35,MATCH(D13,'DS2024'!$D$20:$D$35,1)+1)),
IF($U$3=Database!$A$13,
_xlfn.FORECAST.LINEAR(
D13,
INDEX('DS2024'!$H$20:$H$35,MATCH(D13,'DS2024'!$G$20:$G$35,1)):
INDEX('DS2024'!$H$20:$H$35,MATCH(D13,'DS2024'!$G$20:$G$35,1)+1),
INDEX('DS2024'!$G$20:$G$35,MATCH(D13,'DS2024'!$G$20:$G$35,1)):
INDEX('DS2024'!$G$20:$G$35,MATCH(D13,'DS2024'!$G$20:$G$35,1)+1)),
IF($U$3=Database!$A$14,
_xlfn.FORECAST.LINEAR(
D13,
INDEX('DS2024'!$K$20:$K$35,MATCH(D13,'DS2024'!$J$20:$J$35,1)):
INDEX('DS2024'!$K$20:$K$35,MATCH(D13,'DS2024'!$J$20:$J$35,1)+1),
INDEX('DS2024'!$J$20:$J$35,MATCH(D13,'DS2024'!$J$20:$J$35,1)):
INDEX('DS2024'!$J$20:$J$35,MATCH(D13,'DS2024'!$J$20:$J$35,1)+1)),
IF($U$3=Database!$A$15,
_xlfn.FORECAST.LINEAR(
D13,
INDEX('DS2024'!$N$20:$N$35,MATCH(D13,'DS2024'!$M$20:$M$35,1)):
INDEX('DS2024'!$N$20:$N$35,MATCH(D13,'DS2024'!$M$20:$M$35,1)+1),
INDEX('DS2024'!$M$20:$M$35,MATCH(D13,'DS2024'!$M$20:$M$35,1)):
INDEX('DS2024'!$M$20:$M$35,MATCH(D13,'DS2024'!$M$20:$M$35,1)+1)),
IF($U$3=Database!$A$16,
_xlfn.FORECAST.LINEAR(
D13,
INDEX('DS2024'!$Q$20:$Q$35,MATCH(D13,'DS2024'!$P$20:$P$35,1)):
INDEX('DS2024'!$Q$20:$Q$35,MATCH(D13,'DS2024'!$P$20:$P$35,1)+1),
INDEX('DS2024'!$P$20:$P$35,MATCH(D13,'DS2024'!$P$20:$P$35,1)):
INDEX('DS2024'!$P$20:$P$35,MATCH(D13,'DS2024'!$P$20:$P$35,1)+1)),
IF($U$3=Database!$A$17,
_xlfn.FORECAST.LINEAR(
D13,
INDEX('DS2024'!$T$20:$T$35,MATCH(D13,'DS2024'!$S$20:$S$35,1)):
INDEX('DS2024'!$T$20:$T$35,MATCH(D13,'DS2024'!$S$20:$S$35,1)+1),
INDEX('DS2024'!$S$20:$S$35,MATCH(D13,'DS2024'!$S$20:$S$35,1)):
INDEX('DS2024'!$S$20:$S$35,MATCH(D13,'DS2024'!$S$20:$S$35,1)+1)),
IF($U$3=Database!$A$18,
_xlfn.FORECAST.LINEAR(
D13,
INDEX('DS2024'!$W$20:$W$35,MATCH(D13,'DS2024'!$V$20:$V$35,1)):
INDEX('DS2024'!$W$20:$W$35,MATCH(D13,'DS2024'!$V$20:$V$35,1)+1),
INDEX('DS2024'!$V$20:$V$35,MATCH(D13,'DS2024'!$V$20:$V$35,1)):
INDEX('DS2024'!$V$20:$V$35,MATCH(D13,'DS2024'!$V$20:$V$35,1)+1)),
IF($U$3=Database!$A$19,
_xlfn.FORECAST.LINEAR(
D13,
INDEX('DS2024'!$Z$20:$Z$35,MATCH(D13,'DS2024'!$Y$20:$Y$35,1)):
INDEX('DS2024'!$Z$20:$Z$35,MATCH(D13,'DS2024'!$Y$20:$Y$35,1)+1),
INDEX('DS2024'!$Y$20:$Y$35,MATCH(D13,'DS2024'!$Y$20:$Y$35,1)):
INDEX('DS2024'!$Y$20:$Y$35,MATCH(D13,'DS2024'!$Y$20:$Y$35,1)+1)),
IF($U$3=Database!$A$20,
_xlfn.FORECAST.LINEAR(
D13,
INDEX('DS2024'!$AC$20:$AC$35,MATCH(D13,'DS2024'!$AB$20:$AB$35,1)):
INDEX('DS2024'!$AC$20:$AC$35,MATCH(D13,'DS2024'!$AB$20:$AB$35,1)+1),
INDEX('DS2024'!$AB$20:$AB$35,MATCH(D13,'DS2024'!$AB$20:$AB$35,1)):
INDEX('DS2024'!$AB$20:$AB$35,MATCH(D13,'DS2024'!$AB$20:$AB$35,1)+1)),
IF($U$3=Database!$A$2,
_xlfn.FORECAST.LINEAR(
D13,
INDEX('DS2024'!$B$5:$B$15,MATCH(D13,'DS2024'!$A$5:$A$15,1)):
INDEX('DS2024'!$B$5:$B$15,MATCH(D13,'DS2024'!$A$5:$A$15,1)+1),
INDEX('DS2024'!$A$5:$A$15,MATCH(D13,'DS2024'!$A$5:$A$15,1)):
INDEX('DS2024'!$A$5:$A$15,MATCH(D13,'DS2024'!$A$5:$A$15,1)+1)),
IF($U$3=Database!$A$3,
_xlfn.FORECAST.LINEAR(
D13,
INDEX('DS2024'!$E$5:$E$15,MATCH(D13,'DS2024'!$D$5:$D$15,1)):
INDEX('DS2024'!$E$5:$E$15,MATCH(D13,'DS2024'!$D$5:$D$15,1)+1),
INDEX('DS2024'!$D$5:$D$15,MATCH(D13,'DS2024'!$D$5:$D$15,1)):
INDEX('DS2024'!$D$5:$D$15,MATCH(D13,'DS2024'!$D$5:$D$15,1)+1)),
IF($U$3=Database!$A$4,
_xlfn.FORECAST.LINEAR(
D13,
INDEX('DS2024'!$H$5:$H$15,MATCH(D13,'DS2024'!$G$5:$G$15,1)):
INDEX('DS2024'!$H$5:$H$15,MATCH(D13,'DS2024'!$G$5:$G$15,1)+1),
INDEX('DS2024'!$G$5:$G$15,MATCH(D13,'DS2024'!$G$5:$G$15,1)):
INDEX('DS2024'!$G$5:$G$15,MATCH(D13,'DS2024'!$G$5:$G$15,1)+1)),
IF($U$3=Database!$A$5,
_xlfn.FORECAST.LINEAR(
D13,
INDEX('DS2024'!$K$5:$K$15,MATCH(D13,'DS2024'!$J$5:$J$15,1)):
INDEX('DS2024'!$K$5:$K$15,MATCH(D13,'DS2024'!$J$5:$J$15,1)+1),
INDEX('DS2024'!$J$5:$J$15,MATCH(D13,'DS2024'!$J$5:$J$15,1)):
INDEX('DS2024'!$J$5:$J$15,MATCH(D13,'DS2024'!$J$5:$J$15,1)+1)),
IF($U$3=Database!$A$6,
_xlfn.FORECAST.LINEAR(
D13,
INDEX('DS2024'!$N$5:$N$15,MATCH(D13,'DS2024'!$M$5:$M$15,1)):
INDEX('DS2024'!$N$5:$N$15,MATCH(D13,'DS2024'!$M$5:$M$15,1)+1),
INDEX('DS2024'!$M$5:$M$15,MATCH(D13,'DS2024'!$M$5:$M$15,1)):
INDEX('DS2024'!$M$5:$M$15,MATCH(D13,'DS2024'!$M$5:$M$15,1)+1)),
IF($U$3=Database!$A$7,
_xlfn.FORECAST.LINEAR(
D13,
INDEX('DS2024'!$Q$5:$Q$15,MATCH(D13,'DS2024'!$P$5:$P$15,1)):
INDEX('DS2024'!$Q$5:$Q$15,MATCH(D13,'DS2024'!$P$5:$P$15,1)+1),
INDEX('DS2024'!$P$5:$P$15,MATCH(D13,'DS2024'!$P$5:$P$15,1)):
INDEX('DS2024'!$P$5:$P$15,MATCH(D13,'DS2024'!$P$5:$P$15,1)+1)),
IF($U$3=Database!$A$8,
_xlfn.FORECAST.LINEAR(
D13,
INDEX('DS2024'!$T$5:$T$15,MATCH(D13,'DS2024'!$S$5:$S$15,1)):
INDEX('DS2024'!$T$5:$T$15,MATCH(D13,'DS2024'!$S$5:$S$15,1)+1),
INDEX('DS2024'!$S$5:$S$15,MATCH(D13,'DS2024'!$S$5:$S$15,1)):
INDEX('DS2024'!$S$5:$S$15,MATCH(D13,'DS2024'!$S$5:$S$15,1)+1)),
IF($U$3=Database!$A$9,
_xlfn.FORECAST.LINEAR(
D13,
INDEX('DS2024'!$W$5:$W$15,MATCH(D13,'DS2024'!$V$5:$V$15,1)):
INDEX('DS2024'!$W$5:$W$15,MATCH(D13,'DS2024'!$V$5:$V$15,1)+1),
INDEX('DS2024'!$V$5:$V$15,MATCH(D13,'DS2024'!$V$5:$V$15,1)):
INDEX('DS2024'!$V$5:$V$15,MATCH(D13,'DS2024'!$V$5:$V$15,1)+1)),
IF($U$3=Database!$A$10,
_xlfn.FORECAST.LINEAR(
D13,
INDEX('DS2024'!$Z$5:$Z$15,MATCH(D13,'DS2024'!$Y$5:$Y$15,1)):
INDEX('DS2024'!$Z$5:$Z$15,MATCH(D13,'DS2024'!$Y$5:$Y$15,1)+1),
INDEX('DS2024'!$Y$5:$Y$15,MATCH(D13,'DS2024'!$Y$5:$Y$15,1)):
INDEX('DS2024'!$Y$5:$Y$15,MATCH(D13,'DS2024'!$Y$5:$Y$15,1)+1))
)))))))))))))))))))</f>
        <v>0.11179415644110477</v>
      </c>
      <c r="V13" s="50">
        <f>IF($V$3=Database!$A$11,
_xlfn.FORECAST.LINEAR(
F13,
INDEX('DS2024'!$B$20:$B$35,MATCH(F13,'DS2024'!$A$20:$A$35,1)):
INDEX('DS2024'!$B$20:$B$35,MATCH(F13,'DS2024'!$A$20:$A$35,1)+1),
INDEX('DS2024'!$A$20:$A$35,MATCH(F13,'DS2024'!$A$20:$A$35,1)):
INDEX('DS2024'!$A$20:$A$35,MATCH(F13,'DS2024'!$A$20:$A$35,1)+1)),
IF($V$3=Database!$A$12,
_xlfn.FORECAST.LINEAR(
F13,
INDEX('DS2024'!$E$20:$E$35,MATCH(F13,'DS2024'!$D$20:$D$35,1)):
INDEX('DS2024'!$E$20:$E$35,MATCH(F13,'DS2024'!$D$20:$D$35,1)+1),
INDEX('DS2024'!$D$20:$D$35,MATCH(F13,'DS2024'!$D$20:$D$35,1)):
INDEX('DS2024'!$D$20:$D$35,MATCH(F13,'DS2024'!$D$20:$D$35,1)+1)),
IF($V$3=Database!$A$13,
_xlfn.FORECAST.LINEAR(
F13,
INDEX('DS2024'!$H$20:$H$35,MATCH(F13,'DS2024'!$G$20:$G$35,1)):
INDEX('DS2024'!$H$20:$H$35,MATCH(F13,'DS2024'!$G$20:$G$35,1)+1),
INDEX('DS2024'!$G$20:$G$35,MATCH(F13,'DS2024'!$G$20:$G$35,1)):
INDEX('DS2024'!$G$20:$G$35,MATCH(F13,'DS2024'!$G$20:$G$35,1)+1)),
IF($V$3=Database!$A$14,
_xlfn.FORECAST.LINEAR(
F13,
INDEX('DS2024'!$K$20:$K$35,MATCH(F13,'DS2024'!$J$20:$J$35,1)):
INDEX('DS2024'!$K$20:$K$35,MATCH(F13,'DS2024'!$J$20:$J$35,1)+1),
INDEX('DS2024'!$J$20:$J$35,MATCH(F13,'DS2024'!$J$20:$J$35,1)):
INDEX('DS2024'!$J$20:$J$35,MATCH(F13,'DS2024'!$J$20:$J$35,1)+1)),
IF($V$3=Database!$A$15,
_xlfn.FORECAST.LINEAR(
F13,
INDEX('DS2024'!$N$20:$N$35,MATCH(F13,'DS2024'!$M$20:$M$35,1)):
INDEX('DS2024'!$N$20:$N$35,MATCH(F13,'DS2024'!$M$20:$M$35,1)+1),
INDEX('DS2024'!$M$20:$M$35,MATCH(F13,'DS2024'!$M$20:$M$35,1)):
INDEX('DS2024'!$M$20:$M$35,MATCH(F13,'DS2024'!$M$20:$M$35,1)+1)),
IF($V$3=Database!$A$16,
_xlfn.FORECAST.LINEAR(
F13,
INDEX('DS2024'!$Q$20:$Q$35,MATCH(F13,'DS2024'!$P$20:$P$35,1)):
INDEX('DS2024'!$Q$20:$Q$35,MATCH(F13,'DS2024'!$P$20:$P$35,1)+1),
INDEX('DS2024'!$P$20:$P$35,MATCH(F13,'DS2024'!$P$20:$P$35,1)):
INDEX('DS2024'!$P$20:$P$35,MATCH(F13,'DS2024'!$P$20:$P$35,1)+1)),
IF($V$3=Database!$A$17,
_xlfn.FORECAST.LINEAR(
F13,
INDEX('DS2024'!$T$20:$T$35,MATCH(F13,'DS2024'!$S$20:$S$35,1)):
INDEX('DS2024'!$T$20:$T$35,MATCH(F13,'DS2024'!$S$20:$S$35,1)+1),
INDEX('DS2024'!$S$20:$S$35,MATCH(F13,'DS2024'!$S$20:$S$35,1)):
INDEX('DS2024'!$S$20:$S$35,MATCH(F13,'DS2024'!$S$20:$S$35,1)+1)),
IF($V$3=Database!$A$18,
_xlfn.FORECAST.LINEAR(
F13,
INDEX('DS2024'!$W$20:$W$35,MATCH(F13,'DS2024'!$V$20:$V$35,1)):
INDEX('DS2024'!$W$20:$W$35,MATCH(F13,'DS2024'!$V$20:$V$35,1)+1),
INDEX('DS2024'!$V$20:$V$35,MATCH(F13,'DS2024'!$V$20:$V$35,1)):
INDEX('DS2024'!$V$20:$V$35,MATCH(F13,'DS2024'!$V$20:$V$35,1)+1)),
IF($V$3=Database!$A$19,
_xlfn.FORECAST.LINEAR(
F13,
INDEX('DS2024'!$Z$20:$Z$35,MATCH(F13,'DS2024'!$Y$20:$Y$35,1)):
INDEX('DS2024'!$Z$20:$Z$35,MATCH(F13,'DS2024'!$Y$20:$Y$35,1)+1),
INDEX('DS2024'!$Y$20:$Y$35,MATCH(F13,'DS2024'!$Y$20:$Y$35,1)):
INDEX('DS2024'!$Y$20:$Y$35,MATCH(F13,'DS2024'!$Y$20:$Y$35,1)+1)),
IF($V$3=Database!$A$20,
_xlfn.FORECAST.LINEAR(
F13,
INDEX('DS2024'!$AC$20:$AC$35,MATCH(F13,'DS2024'!$AB$20:$AB$35,1)):
INDEX('DS2024'!$AC$20:$AC$35,MATCH(F13,'DS2024'!$AB$20:$AB$35,1)+1),
INDEX('DS2024'!$AB$20:$AB$35,MATCH(F13,'DS2024'!$AB$20:$AB$35,1)):
INDEX('DS2024'!$AB$20:$AB$35,MATCH(F13,'DS2024'!$AB$20:$AB$35,1)+1)),
IF($V$3=Database!$A$2,
_xlfn.FORECAST.LINEAR(
F13,
INDEX('DS2024'!$B$5:$B$15,MATCH(F13,'DS2024'!$A$5:$A$15,1)):
INDEX('DS2024'!$B$5:$B$15,MATCH(F13,'DS2024'!$A$5:$A$15,1)+1),
INDEX('DS2024'!$A$5:$A$15,MATCH(F13,'DS2024'!$A$5:$A$15,1)):
INDEX('DS2024'!$A$5:$A$15,MATCH(F13,'DS2024'!$A$5:$A$15,1)+1)),
IF($V$3=Database!$A$3,
_xlfn.FORECAST.LINEAR(
F13,
INDEX('DS2024'!$E$5:$E$15,MATCH(F13,'DS2024'!$D$5:$D$15,1)):
INDEX('DS2024'!$E$5:$E$15,MATCH(F13,'DS2024'!$D$5:$D$15,1)+1),
INDEX('DS2024'!$D$5:$D$15,MATCH(F13,'DS2024'!$D$5:$D$15,1)):
INDEX('DS2024'!$D$5:$D$15,MATCH(F13,'DS2024'!$D$5:$D$15,1)+1)),
IF($V$3=Database!$A$4,
_xlfn.FORECAST.LINEAR(
F13,
INDEX('DS2024'!$H$5:$H$15,MATCH(F13,'DS2024'!$G$5:$G$15,1)):
INDEX('DS2024'!$H$5:$H$15,MATCH(F13,'DS2024'!$G$5:$G$15,1)+1),
INDEX('DS2024'!$G$5:$G$15,MATCH(F13,'DS2024'!$G$5:$G$15,1)):
INDEX('DS2024'!$G$5:$G$15,MATCH(F13,'DS2024'!$G$5:$G$15,1)+1)),
IF($V$3=Database!$A$5,
_xlfn.FORECAST.LINEAR(
F13,
INDEX('DS2024'!$K$5:$K$15,MATCH(F13,'DS2024'!$J$5:$J$15,1)):
INDEX('DS2024'!$K$5:$K$15,MATCH(F13,'DS2024'!$J$5:$J$15,1)+1),
INDEX('DS2024'!$J$5:$J$15,MATCH(F13,'DS2024'!$J$5:$J$15,1)):
INDEX('DS2024'!$J$5:$J$15,MATCH(F13,'DS2024'!$J$5:$J$15,1)+1)),
IF($V$3=Database!$A$6,
_xlfn.FORECAST.LINEAR(
F13,
INDEX('DS2024'!$N$5:$N$15,MATCH(F13,'DS2024'!$M$5:$M$15,1)):
INDEX('DS2024'!$N$5:$N$15,MATCH(F13,'DS2024'!$M$5:$M$15,1)+1),
INDEX('DS2024'!$M$5:$M$15,MATCH(F13,'DS2024'!$M$5:$M$15,1)):
INDEX('DS2024'!$M$5:$M$15,MATCH(F13,'DS2024'!$M$5:$M$15,1)+1)),
IF($V$3=Database!$A$7,
_xlfn.FORECAST.LINEAR(
F13,
INDEX('DS2024'!$Q$5:$Q$15,MATCH(F13,'DS2024'!$P$5:$P$15,1)):
INDEX('DS2024'!$Q$5:$Q$15,MATCH(F13,'DS2024'!$P$5:$P$15,1)+1),
INDEX('DS2024'!$P$5:$P$15,MATCH(F13,'DS2024'!$P$5:$P$15,1)):
INDEX('DS2024'!$P$5:$P$15,MATCH(F13,'DS2024'!$P$5:$P$15,1)+1)),
IF($V$3=Database!$A$8,
_xlfn.FORECAST.LINEAR(
F13,
INDEX('DS2024'!$T$5:$T$15,MATCH(F13,'DS2024'!$S$5:$S$15,1)):
INDEX('DS2024'!$T$5:$T$15,MATCH(F13,'DS2024'!$S$5:$S$15,1)+1),
INDEX('DS2024'!$S$5:$S$15,MATCH(F13,'DS2024'!$S$5:$S$15,1)):
INDEX('DS2024'!$S$5:$S$15,MATCH(F13,'DS2024'!$S$5:$S$15,1)+1)),
IF($V$3=Database!$A$9,
_xlfn.FORECAST.LINEAR(
F13,
INDEX('DS2024'!$W$5:$W$15,MATCH(F13,'DS2024'!$V$5:$V$15,1)):
INDEX('DS2024'!$W$5:$W$15,MATCH(F13,'DS2024'!$V$5:$V$15,1)+1),
INDEX('DS2024'!$V$5:$V$15,MATCH(F13,'DS2024'!$V$5:$V$15,1)):
INDEX('DS2024'!$V$5:$V$15,MATCH(F13,'DS2024'!$V$5:$V$15,1)+1)),
IF($V$3=Database!$A$10,
_xlfn.FORECAST.LINEAR(
F13,
INDEX('DS2024'!$Z$5:$Z$15,MATCH(F13,'DS2024'!$Y$5:$Y$15,1)):
INDEX('DS2024'!$Z$5:$Z$15,MATCH(F13,'DS2024'!$Y$5:$Y$15,1)+1),
INDEX('DS2024'!$Y$5:$Y$15,MATCH(F13,'DS2024'!$Y$5:$Y$15,1)):
INDEX('DS2024'!$Y$5:$Y$15,MATCH(F13,'DS2024'!$Y$5:$Y$15,1)+1))
)))))))))))))))))))</f>
        <v>0.11442671517671517</v>
      </c>
      <c r="W13" s="50">
        <f>IF($W$3=Database!$A$11,
_xlfn.FORECAST.LINEAR(
H13,
INDEX('DS2024'!$B$20:$B$35,MATCH(H13,'DS2024'!$A$20:$A$35,1)):
INDEX('DS2024'!$B$20:$B$35,MATCH(H13,'DS2024'!$A$20:$A$35,1)+1),
INDEX('DS2024'!$A$20:$A$35,MATCH(H13,'DS2024'!$A$20:$A$35,1)):
INDEX('DS2024'!$A$20:$A$35,MATCH(H13,'DS2024'!$A$20:$A$35,1)+1)),
IF($W$3=Database!$A$12,
_xlfn.FORECAST.LINEAR(
H13,
INDEX('DS2024'!$E$20:$E$35,MATCH(H13,'DS2024'!$D$20:$D$35,1)):
INDEX('DS2024'!$E$20:$E$35,MATCH(H13,'DS2024'!$D$20:$D$35,1)+1),
INDEX('DS2024'!$D$20:$D$35,MATCH(H13,'DS2024'!$D$20:$D$35,1)):
INDEX('DS2024'!$D$20:$D$35,MATCH(H13,'DS2024'!$D$20:$D$35,1)+1)),
IF($W$3=Database!$A$13,
_xlfn.FORECAST.LINEAR(
H13,
INDEX('DS2024'!$H$20:$H$35,MATCH(H13,'DS2024'!$G$20:$G$35,1)):
INDEX('DS2024'!$H$20:$H$35,MATCH(H13,'DS2024'!$G$20:$G$35,1)+1),
INDEX('DS2024'!$G$20:$G$35,MATCH(H13,'DS2024'!$G$20:$G$35,1)):
INDEX('DS2024'!$G$20:$G$35,MATCH(H13,'DS2024'!$G$20:$G$35,1)+1)),
IF($W$3=Database!$A$14,
_xlfn.FORECAST.LINEAR(
H13,
INDEX('DS2024'!$K$20:$K$35,MATCH(H13,'DS2024'!$J$20:$J$35,1)):
INDEX('DS2024'!$K$20:$K$35,MATCH(H13,'DS2024'!$J$20:$J$35,1)+1),
INDEX('DS2024'!$J$20:$J$35,MATCH(H13,'DS2024'!$J$20:$J$35,1)):
INDEX('DS2024'!$J$20:$J$35,MATCH(H13,'DS2024'!$J$20:$J$35,1)+1)),
IF($W$3=Database!$A$15,
_xlfn.FORECAST.LINEAR(
H13,
INDEX('DS2024'!$N$20:$N$35,MATCH(H13,'DS2024'!$M$20:$M$35,1)):
INDEX('DS2024'!$N$20:$N$35,MATCH(H13,'DS2024'!$M$20:$M$35,1)+1),
INDEX('DS2024'!$M$20:$M$35,MATCH(H13,'DS2024'!$M$20:$M$35,1)):
INDEX('DS2024'!$M$20:$M$35,MATCH(H13,'DS2024'!$M$20:$M$35,1)+1)),
IF($W$3=Database!$A$16,
_xlfn.FORECAST.LINEAR(
H13,
INDEX('DS2024'!$Q$20:$Q$35,MATCH(H13,'DS2024'!$P$20:$P$35,1)):
INDEX('DS2024'!$Q$20:$Q$35,MATCH(H13,'DS2024'!$P$20:$P$35,1)+1),
INDEX('DS2024'!$P$20:$P$35,MATCH(H13,'DS2024'!$P$20:$P$35,1)):
INDEX('DS2024'!$P$20:$P$35,MATCH(H13,'DS2024'!$P$20:$P$35,1)+1)),
IF($W$3=Database!$A$17,
_xlfn.FORECAST.LINEAR(
H13,
INDEX('DS2024'!$T$20:$T$35,MATCH(H13,'DS2024'!$S$20:$S$35,1)):
INDEX('DS2024'!$T$20:$T$35,MATCH(H13,'DS2024'!$S$20:$S$35,1)+1),
INDEX('DS2024'!$S$20:$S$35,MATCH(H13,'DS2024'!$S$20:$S$35,1)):
INDEX('DS2024'!$S$20:$S$35,MATCH(H13,'DS2024'!$S$20:$S$35,1)+1)),
IF($W$3=Database!$A$18,
_xlfn.FORECAST.LINEAR(
H13,
INDEX('DS2024'!$W$20:$W$35,MATCH(H13,'DS2024'!$V$20:$V$35,1)):
INDEX('DS2024'!$W$20:$W$35,MATCH(H13,'DS2024'!$V$20:$V$35,1)+1),
INDEX('DS2024'!$V$20:$V$35,MATCH(H13,'DS2024'!$V$20:$V$35,1)):
INDEX('DS2024'!$V$20:$V$35,MATCH(H13,'DS2024'!$V$20:$V$35,1)+1)),
IF($W$3=Database!$A$19,
_xlfn.FORECAST.LINEAR(
H13,
INDEX('DS2024'!$Z$20:$Z$35,MATCH(H13,'DS2024'!$Y$20:$Y$35,1)):
INDEX('DS2024'!$Z$20:$Z$35,MATCH(H13,'DS2024'!$Y$20:$Y$35,1)+1),
INDEX('DS2024'!$Y$20:$Y$35,MATCH(H13,'DS2024'!$Y$20:$Y$35,1)):
INDEX('DS2024'!$Y$20:$Y$35,MATCH(H13,'DS2024'!$Y$20:$Y$35,1)+1)),
IF($W$3=Database!$A$20,
_xlfn.FORECAST.LINEAR(
H13,
INDEX('DS2024'!$AC$20:$AC$35,MATCH(H13,'DS2024'!$AB$20:$AB$35,1)):
INDEX('DS2024'!$AC$20:$AC$35,MATCH(H13,'DS2024'!$AB$20:$AB$35,1)+1),
INDEX('DS2024'!$AB$20:$AB$35,MATCH(H13,'DS2024'!$AB$20:$AB$35,1)):
INDEX('DS2024'!$AB$20:$AB$35,MATCH(H13,'DS2024'!$AB$20:$AB$35,1)+1)),
IF($W$3=Database!$A$2,
_xlfn.FORECAST.LINEAR(
H13,
INDEX('DS2024'!$B$5:$B$15,MATCH(H13,'DS2024'!$A$5:$A$15,1)):
INDEX('DS2024'!$B$5:$B$15,MATCH(H13,'DS2024'!$A$5:$A$15,1)+1),
INDEX('DS2024'!$A$5:$A$15,MATCH(H13,'DS2024'!$A$5:$A$15,1)):
INDEX('DS2024'!$A$5:$A$15,MATCH(H13,'DS2024'!$A$5:$A$15,1)+1)),
IF($W$3=Database!$A$3,
_xlfn.FORECAST.LINEAR(
H13,
INDEX('DS2024'!$E$5:$E$15,MATCH(H13,'DS2024'!$D$5:$D$15,1)):
INDEX('DS2024'!$E$5:$E$15,MATCH(H13,'DS2024'!$D$5:$D$15,1)+1),
INDEX('DS2024'!$D$5:$D$15,MATCH(H13,'DS2024'!$D$5:$D$15,1)):
INDEX('DS2024'!$D$5:$D$15,MATCH(H13,'DS2024'!$D$5:$D$15,1)+1)),
IF($W$3=Database!$A$4,
_xlfn.FORECAST.LINEAR(
H13,
INDEX('DS2024'!$H$5:$H$15,MATCH(H13,'DS2024'!$G$5:$G$15,1)):
INDEX('DS2024'!$H$5:$H$15,MATCH(H13,'DS2024'!$G$5:$G$15,1)+1),
INDEX('DS2024'!$G$5:$G$15,MATCH(H13,'DS2024'!$G$5:$G$15,1)):
INDEX('DS2024'!$G$5:$G$15,MATCH(H13,'DS2024'!$G$5:$G$15,1)+1)),
IF($W$3=Database!$A$5,
_xlfn.FORECAST.LINEAR(
H13,
INDEX('DS2024'!$K$5:$K$15,MATCH(H13,'DS2024'!$J$5:$J$15,1)):
INDEX('DS2024'!$K$5:$K$15,MATCH(H13,'DS2024'!$J$5:$J$15,1)+1),
INDEX('DS2024'!$J$5:$J$15,MATCH(H13,'DS2024'!$J$5:$J$15,1)):
INDEX('DS2024'!$J$5:$J$15,MATCH(H13,'DS2024'!$J$5:$J$15,1)+1)),
IF($W$3=Database!$A$6,
_xlfn.FORECAST.LINEAR(
H13,
INDEX('DS2024'!$N$5:$N$15,MATCH(H13,'DS2024'!$M$5:$M$15,1)):
INDEX('DS2024'!$N$5:$N$15,MATCH(H13,'DS2024'!$M$5:$M$15,1)+1),
INDEX('DS2024'!$M$5:$M$15,MATCH(H13,'DS2024'!$M$5:$M$15,1)):
INDEX('DS2024'!$M$5:$M$15,MATCH(H13,'DS2024'!$M$5:$M$15,1)+1)),
IF($W$3=Database!$A$7,
_xlfn.FORECAST.LINEAR(
H13,
INDEX('DS2024'!$Q$5:$Q$15,MATCH(H13,'DS2024'!$P$5:$P$15,1)):
INDEX('DS2024'!$Q$5:$Q$15,MATCH(H13,'DS2024'!$P$5:$P$15,1)+1),
INDEX('DS2024'!$P$5:$P$15,MATCH(H13,'DS2024'!$P$5:$P$15,1)):
INDEX('DS2024'!$P$5:$P$15,MATCH(H13,'DS2024'!$P$5:$P$15,1)+1)),
IF($W$3=Database!$A$8,
_xlfn.FORECAST.LINEAR(
H13,
INDEX('DS2024'!$T$5:$T$15,MATCH(H13,'DS2024'!$S$5:$S$15,1)):
INDEX('DS2024'!$T$5:$T$15,MATCH(H13,'DS2024'!$S$5:$S$15,1)+1),
INDEX('DS2024'!$S$5:$S$15,MATCH(H13,'DS2024'!$S$5:$S$15,1)):
INDEX('DS2024'!$S$5:$S$15,MATCH(H13,'DS2024'!$S$5:$S$15,1)+1)),
IF($W$3=Database!$A$9,
_xlfn.FORECAST.LINEAR(
H13,
INDEX('DS2024'!$W$5:$W$15,MATCH(H13,'DS2024'!$V$5:$V$15,1)):
INDEX('DS2024'!$W$5:$W$15,MATCH(H13,'DS2024'!$V$5:$V$15,1)+1),
INDEX('DS2024'!$V$5:$V$15,MATCH(H13,'DS2024'!$V$5:$V$15,1)):
INDEX('DS2024'!$V$5:$V$15,MATCH(H13,'DS2024'!$V$5:$V$15,1)+1)),
IF($W$3=Database!$A$10,
_xlfn.FORECAST.LINEAR(
H13,
INDEX('DS2024'!$Z$5:$Z$15,MATCH(H13,'DS2024'!$Y$5:$Y$15,1)):
INDEX('DS2024'!$Z$5:$Z$15,MATCH(H13,'DS2024'!$Y$5:$Y$15,1)+1),
INDEX('DS2024'!$Y$5:$Y$15,MATCH(H13,'DS2024'!$Y$5:$Y$15,1)):
INDEX('DS2024'!$Y$5:$Y$15,MATCH(H13,'DS2024'!$Y$5:$Y$15,1)+1))
)))))))))))))))))))</f>
        <v>0.11125920300571567</v>
      </c>
      <c r="X13" s="50">
        <f>IF($X$3=Database!$A$11,
_xlfn.FORECAST.LINEAR(
J13,
INDEX('DS2024'!$B$20:$B$35,MATCH(J13,'DS2024'!$A$20:$A$35,1)):
INDEX('DS2024'!$B$20:$B$35,MATCH(J13,'DS2024'!$A$20:$A$35,1)+1),
INDEX('DS2024'!$A$20:$A$35,MATCH(J13,'DS2024'!$A$20:$A$35,1)):
INDEX('DS2024'!$A$20:$A$35,MATCH(J13,'DS2024'!$A$20:$A$35,1)+1)),
IF($X$3=Database!$A$12,
_xlfn.FORECAST.LINEAR(
J13,
INDEX('DS2024'!$E$20:$E$35,MATCH(J13,'DS2024'!$D$20:$D$35,1)):
INDEX('DS2024'!$E$20:$E$35,MATCH(J13,'DS2024'!$D$20:$D$35,1)+1),
INDEX('DS2024'!$D$20:$D$35,MATCH(J13,'DS2024'!$D$20:$D$35,1)):
INDEX('DS2024'!$D$20:$D$35,MATCH(J13,'DS2024'!$D$20:$D$35,1)+1)),
IF($X$3=Database!$A$13,
_xlfn.FORECAST.LINEAR(
J13,
INDEX('DS2024'!$H$20:$H$35,MATCH(J13,'DS2024'!$G$20:$G$35,1)):
INDEX('DS2024'!$H$20:$H$35,MATCH(J13,'DS2024'!$G$20:$G$35,1)+1),
INDEX('DS2024'!$G$20:$G$35,MATCH(J13,'DS2024'!$G$20:$G$35,1)):
INDEX('DS2024'!$G$20:$G$35,MATCH(J13,'DS2024'!$G$20:$G$35,1)+1)),
IF($X$3=Database!$A$14,
_xlfn.FORECAST.LINEAR(
J13,
INDEX('DS2024'!$K$20:$K$35,MATCH(J13,'DS2024'!$J$20:$J$35,1)):
INDEX('DS2024'!$K$20:$K$35,MATCH(J13,'DS2024'!$J$20:$J$35,1)+1),
INDEX('DS2024'!$J$20:$J$35,MATCH(J13,'DS2024'!$J$20:$J$35,1)):
INDEX('DS2024'!$J$20:$J$35,MATCH(J13,'DS2024'!$J$20:$J$35,1)+1)),
IF($X$3=Database!$A$15,
_xlfn.FORECAST.LINEAR(
J13,
INDEX('DS2024'!$N$20:$N$35,MATCH(J13,'DS2024'!$M$20:$M$35,1)):
INDEX('DS2024'!$N$20:$N$35,MATCH(J13,'DS2024'!$M$20:$M$35,1)+1),
INDEX('DS2024'!$M$20:$M$35,MATCH(J13,'DS2024'!$M$20:$M$35,1)):
INDEX('DS2024'!$M$20:$M$35,MATCH(J13,'DS2024'!$M$20:$M$35,1)+1)),
IF($X$3=Database!$A$16,
_xlfn.FORECAST.LINEAR(
J13,
INDEX('DS2024'!$Q$20:$Q$35,MATCH(J13,'DS2024'!$P$20:$P$35,1)):
INDEX('DS2024'!$Q$20:$Q$35,MATCH(J13,'DS2024'!$P$20:$P$35,1)+1),
INDEX('DS2024'!$P$20:$P$35,MATCH(J13,'DS2024'!$P$20:$P$35,1)):
INDEX('DS2024'!$P$20:$P$35,MATCH(J13,'DS2024'!$P$20:$P$35,1)+1)),
IF($X$3=Database!$A$17,
_xlfn.FORECAST.LINEAR(
J13,
INDEX('DS2024'!$T$20:$T$35,MATCH(J13,'DS2024'!$S$20:$S$35,1)):
INDEX('DS2024'!$T$20:$T$35,MATCH(J13,'DS2024'!$S$20:$S$35,1)+1),
INDEX('DS2024'!$S$20:$S$35,MATCH(J13,'DS2024'!$S$20:$S$35,1)):
INDEX('DS2024'!$S$20:$S$35,MATCH(J13,'DS2024'!$S$20:$S$35,1)+1)),
IF($X$3=Database!$A$18,
_xlfn.FORECAST.LINEAR(
J13,
INDEX('DS2024'!$W$20:$W$35,MATCH(J13,'DS2024'!$V$20:$V$35,1)):
INDEX('DS2024'!$W$20:$W$35,MATCH(J13,'DS2024'!$V$20:$V$35,1)+1),
INDEX('DS2024'!$V$20:$V$35,MATCH(J13,'DS2024'!$V$20:$V$35,1)):
INDEX('DS2024'!$V$20:$V$35,MATCH(J13,'DS2024'!$V$20:$V$35,1)+1)),
IF($X$3=Database!$A$19,
_xlfn.FORECAST.LINEAR(
J13,
INDEX('DS2024'!$Z$20:$Z$35,MATCH(J13,'DS2024'!$Y$20:$Y$35,1)):
INDEX('DS2024'!$Z$20:$Z$35,MATCH(J13,'DS2024'!$Y$20:$Y$35,1)+1),
INDEX('DS2024'!$Y$20:$Y$35,MATCH(J13,'DS2024'!$Y$20:$Y$35,1)):
INDEX('DS2024'!$Y$20:$Y$35,MATCH(J13,'DS2024'!$Y$20:$Y$35,1)+1)),
IF($X$3=Database!$A$20,
_xlfn.FORECAST.LINEAR(
J13,
INDEX('DS2024'!$AC$20:$AC$35,MATCH(J13,'DS2024'!$AB$20:$AB$35,1)):
INDEX('DS2024'!$AC$20:$AC$35,MATCH(J13,'DS2024'!$AB$20:$AB$35,1)+1),
INDEX('DS2024'!$AB$20:$AB$35,MATCH(J13,'DS2024'!$AB$20:$AB$35,1)):
INDEX('DS2024'!$AB$20:$AB$35,MATCH(J13,'DS2024'!$AB$20:$AB$35,1)+1)),
IF($X$3=Database!$A$2,
_xlfn.FORECAST.LINEAR(
J13,
INDEX('DS2024'!$B$5:$B$15,MATCH(J13,'DS2024'!$A$5:$A$15,1)):
INDEX('DS2024'!$B$5:$B$15,MATCH(J13,'DS2024'!$A$5:$A$15,1)+1),
INDEX('DS2024'!$A$5:$A$15,MATCH(J13,'DS2024'!$A$5:$A$15,1)):
INDEX('DS2024'!$A$5:$A$15,MATCH(J13,'DS2024'!$A$5:$A$15,1)+1)),
IF($X$3=Database!$A$3,
_xlfn.FORECAST.LINEAR(
J13,
INDEX('DS2024'!$E$5:$E$15,MATCH(J13,'DS2024'!$D$5:$D$15,1)):
INDEX('DS2024'!$E$5:$E$15,MATCH(J13,'DS2024'!$D$5:$D$15,1)+1),
INDEX('DS2024'!$D$5:$D$15,MATCH(J13,'DS2024'!$D$5:$D$15,1)):
INDEX('DS2024'!$D$5:$D$15,MATCH(J13,'DS2024'!$D$5:$D$15,1)+1)),
IF($X$3=Database!$A$4,
_xlfn.FORECAST.LINEAR(
J13,
INDEX('DS2024'!$H$5:$H$15,MATCH(J13,'DS2024'!$G$5:$G$15,1)):
INDEX('DS2024'!$H$5:$H$15,MATCH(J13,'DS2024'!$G$5:$G$15,1)+1),
INDEX('DS2024'!$G$5:$G$15,MATCH(J13,'DS2024'!$G$5:$G$15,1)):
INDEX('DS2024'!$G$5:$G$15,MATCH(J13,'DS2024'!$G$5:$G$15,1)+1)),
IF($X$3=Database!$A$5,
_xlfn.FORECAST.LINEAR(
J13,
INDEX('DS2024'!$K$5:$K$15,MATCH(J13,'DS2024'!$J$5:$J$15,1)):
INDEX('DS2024'!$K$5:$K$15,MATCH(J13,'DS2024'!$J$5:$J$15,1)+1),
INDEX('DS2024'!$J$5:$J$15,MATCH(J13,'DS2024'!$J$5:$J$15,1)):
INDEX('DS2024'!$J$5:$J$15,MATCH(J13,'DS2024'!$J$5:$J$15,1)+1)),
IF($X$3=Database!$A$6,
_xlfn.FORECAST.LINEAR(
J13,
INDEX('DS2024'!$N$5:$N$15,MATCH(J13,'DS2024'!$M$5:$M$15,1)):
INDEX('DS2024'!$N$5:$N$15,MATCH(J13,'DS2024'!$M$5:$M$15,1)+1),
INDEX('DS2024'!$M$5:$M$15,MATCH(J13,'DS2024'!$M$5:$M$15,1)):
INDEX('DS2024'!$M$5:$M$15,MATCH(J13,'DS2024'!$M$5:$M$15,1)+1)),
IF($X$3=Database!$A$7,
_xlfn.FORECAST.LINEAR(
J13,
INDEX('DS2024'!$Q$5:$Q$15,MATCH(J13,'DS2024'!$P$5:$P$15,1)):
INDEX('DS2024'!$Q$5:$Q$15,MATCH(J13,'DS2024'!$P$5:$P$15,1)+1),
INDEX('DS2024'!$P$5:$P$15,MATCH(J13,'DS2024'!$P$5:$P$15,1)):
INDEX('DS2024'!$P$5:$P$15,MATCH(J13,'DS2024'!$P$5:$P$15,1)+1)),
IF($X$3=Database!$A$8,
_xlfn.FORECAST.LINEAR(
J13,
INDEX('DS2024'!$T$5:$T$15,MATCH(J13,'DS2024'!$S$5:$S$15,1)):
INDEX('DS2024'!$T$5:$T$15,MATCH(J13,'DS2024'!$S$5:$S$15,1)+1),
INDEX('DS2024'!$S$5:$S$15,MATCH(J13,'DS2024'!$S$5:$S$15,1)):
INDEX('DS2024'!$S$5:$S$15,MATCH(J13,'DS2024'!$S$5:$S$15,1)+1)),
IF($T$3=Database!$A$9,
_xlfn.FORECAST.LINEAR(
J13,
INDEX('DS2024'!$W$5:$W$15,MATCH(J13,'DS2024'!$V$5:$V$15,1)):
INDEX('DS2024'!$W$5:$W$15,MATCH(J13,'DS2024'!$V$5:$V$15,1)+1),
INDEX('DS2024'!$V$5:$V$15,MATCH(J13,'DS2024'!$V$5:$V$15,1)):
INDEX('DS2024'!$V$5:$V$15,MATCH(J13,'DS2024'!$V$5:$V$15,1)+1)),
IF($T$3=Database!$A$10,
_xlfn.FORECAST.LINEAR(
J13,
INDEX('DS2024'!$Z$5:$Z$15,MATCH(J13,'DS2024'!$Y$5:$Y$15,1)):
INDEX('DS2024'!$Z$5:$Z$15,MATCH(J13,'DS2024'!$Y$5:$Y$15,1)+1),
INDEX('DS2024'!$Y$5:$Y$15,MATCH(J13,'DS2024'!$Y$5:$Y$15,1)):
INDEX('DS2024'!$Y$5:$Y$15,MATCH(J13,'DS2024'!$Y$5:$Y$15,1)+1))
)))))))))))))))))))</f>
        <v>0.11015795995043767</v>
      </c>
      <c r="Y13" s="50">
        <f>IF($Y$3=Database!$A$11,
_xlfn.FORECAST.LINEAR(
L13,
INDEX('DS2024'!$B$20:$B$35,MATCH(L13,'DS2024'!$A$20:$A$35,1)):
INDEX('DS2024'!$B$20:$B$35,MATCH(L13,'DS2024'!$A$20:$A$35,1)+1),
INDEX('DS2024'!$A$20:$A$35,MATCH(L13,'DS2024'!$A$20:$A$35,1)):
INDEX('DS2024'!$A$20:$A$35,MATCH(L13,'DS2024'!$A$20:$A$35,1)+1)),
IF($Y$3=Database!$A$12,
_xlfn.FORECAST.LINEAR(
L13,
INDEX('DS2024'!$E$20:$E$35,MATCH(L13,'DS2024'!$D$20:$D$35,1)):
INDEX('DS2024'!$E$20:$E$35,MATCH(L13,'DS2024'!$D$20:$D$35,1)+1),
INDEX('DS2024'!$D$20:$D$35,MATCH(L13,'DS2024'!$D$20:$D$35,1)):
INDEX('DS2024'!$D$20:$D$35,MATCH(L13,'DS2024'!$D$20:$D$35,1)+1)),
IF($Y$3=Database!$A$13,
_xlfn.FORECAST.LINEAR(
L13,
INDEX('DS2024'!$H$20:$H$35,MATCH(L13,'DS2024'!$G$20:$G$35,1)):
INDEX('DS2024'!$H$20:$H$35,MATCH(L13,'DS2024'!$G$20:$G$35,1)+1),
INDEX('DS2024'!$G$20:$G$35,MATCH(L13,'DS2024'!$G$20:$G$35,1)):
INDEX('DS2024'!$G$20:$G$35,MATCH(L13,'DS2024'!$G$20:$G$35,1)+1)),
IF($Y$3=Database!$A$14,
_xlfn.FORECAST.LINEAR(
L13,
INDEX('DS2024'!$K$20:$K$35,MATCH(L13,'DS2024'!$J$20:$J$35,1)):
INDEX('DS2024'!$K$20:$K$35,MATCH(L13,'DS2024'!$J$20:$J$35,1)+1),
INDEX('DS2024'!$J$20:$J$35,MATCH(L13,'DS2024'!$J$20:$J$35,1)):
INDEX('DS2024'!$J$20:$J$35,MATCH(L13,'DS2024'!$J$20:$J$35,1)+1)),
IF($Y$3=Database!$A$15,
_xlfn.FORECAST.LINEAR(
L13,
INDEX('DS2024'!$N$20:$N$35,MATCH(L13,'DS2024'!$M$20:$M$35,1)):
INDEX('DS2024'!$N$20:$N$35,MATCH(L13,'DS2024'!$M$20:$M$35,1)+1),
INDEX('DS2024'!$M$20:$M$35,MATCH(L13,'DS2024'!$M$20:$M$35,1)):
INDEX('DS2024'!$M$20:$M$35,MATCH(L13,'DS2024'!$M$20:$M$35,1)+1)),
IF($Y$3=Database!$A$16,
_xlfn.FORECAST.LINEAR(
L13,
INDEX('DS2024'!$Q$20:$Q$35,MATCH(L13,'DS2024'!$P$20:$P$35,1)):
INDEX('DS2024'!$Q$20:$Q$35,MATCH(L13,'DS2024'!$P$20:$P$35,1)+1),
INDEX('DS2024'!$P$20:$P$35,MATCH(L13,'DS2024'!$P$20:$P$35,1)):
INDEX('DS2024'!$P$20:$P$35,MATCH(L13,'DS2024'!$P$20:$P$35,1)+1)),
IF($Y$3=Database!$A$17,
_xlfn.FORECAST.LINEAR(
L13,
INDEX('DS2024'!$T$20:$T$35,MATCH(L13,'DS2024'!$S$20:$S$35,1)):
INDEX('DS2024'!$T$20:$T$35,MATCH(L13,'DS2024'!$S$20:$S$35,1)+1),
INDEX('DS2024'!$S$20:$S$35,MATCH(L13,'DS2024'!$S$20:$S$35,1)):
INDEX('DS2024'!$S$20:$S$35,MATCH(L13,'DS2024'!$S$20:$S$35,1)+1)),
IF($Y$3=Database!$A$18,
_xlfn.FORECAST.LINEAR(
L13,
INDEX('DS2024'!$W$20:$W$35,MATCH(L13,'DS2024'!$V$20:$V$35,1)):
INDEX('DS2024'!$W$20:$W$35,MATCH(L13,'DS2024'!$V$20:$V$35,1)+1),
INDEX('DS2024'!$V$20:$V$35,MATCH(L13,'DS2024'!$V$20:$V$35,1)):
INDEX('DS2024'!$V$20:$V$35,MATCH(L13,'DS2024'!$V$20:$V$35,1)+1)),
IF($Y$3=Database!$A$19,
_xlfn.FORECAST.LINEAR(
L13,
INDEX('DS2024'!$Z$20:$Z$35,MATCH(L13,'DS2024'!$Y$20:$Y$35,1)):
INDEX('DS2024'!$Z$20:$Z$35,MATCH(L13,'DS2024'!$Y$20:$Y$35,1)+1),
INDEX('DS2024'!$Y$20:$Y$35,MATCH(L13,'DS2024'!$Y$20:$Y$35,1)):
INDEX('DS2024'!$Y$20:$Y$35,MATCH(L13,'DS2024'!$Y$20:$Y$35,1)+1)),
IF($Y$3=Database!$A$20,
_xlfn.FORECAST.LINEAR(
L13,
INDEX('DS2024'!$AC$20:$AC$35,MATCH(L13,'DS2024'!$AB$20:$AB$35,1)):
INDEX('DS2024'!$AC$20:$AC$35,MATCH(L13,'DS2024'!$AB$20:$AB$35,1)+1),
INDEX('DS2024'!$AB$20:$AB$35,MATCH(L13,'DS2024'!$AB$20:$AB$35,1)):
INDEX('DS2024'!$AB$20:$AB$35,MATCH(L13,'DS2024'!$AB$20:$AB$35,1)+1)),
IF($Y$3=Database!$A$2,
_xlfn.FORECAST.LINEAR(
L13,
INDEX('DS2024'!$B$5:$B$15,MATCH(L13,'DS2024'!$A$5:$A$15,1)):
INDEX('DS2024'!$B$5:$B$15,MATCH(L13,'DS2024'!$A$5:$A$15,1)+1),
INDEX('DS2024'!$A$5:$A$15,MATCH(L13,'DS2024'!$A$5:$A$15,1)):
INDEX('DS2024'!$A$5:$A$15,MATCH(L13,'DS2024'!$A$5:$A$15,1)+1)),
IF($Y$3=Database!$A$3,
_xlfn.FORECAST.LINEAR(
L13,
INDEX('DS2024'!$E$5:$E$15,MATCH(L13,'DS2024'!$D$5:$D$15,1)):
INDEX('DS2024'!$E$5:$E$15,MATCH(L13,'DS2024'!$D$5:$D$15,1)+1),
INDEX('DS2024'!$D$5:$D$15,MATCH(L13,'DS2024'!$D$5:$D$15,1)):
INDEX('DS2024'!$D$5:$D$15,MATCH(L13,'DS2024'!$D$5:$D$15,1)+1)),
IF($Y$3=Database!$A$4,
_xlfn.FORECAST.LINEAR(
L13,
INDEX('DS2024'!$H$5:$H$15,MATCH(L13,'DS2024'!$G$5:$G$15,1)):
INDEX('DS2024'!$H$5:$H$15,MATCH(L13,'DS2024'!$G$5:$G$15,1)+1),
INDEX('DS2024'!$G$5:$G$15,MATCH(L13,'DS2024'!$G$5:$G$15,1)):
INDEX('DS2024'!$G$5:$G$15,MATCH(L13,'DS2024'!$G$5:$G$15,1)+1)),
IF($Y$3=Database!$A$5,
_xlfn.FORECAST.LINEAR(
L13,
INDEX('DS2024'!$K$5:$K$15,MATCH(L13,'DS2024'!$J$5:$J$15,1)):
INDEX('DS2024'!$K$5:$K$15,MATCH(L13,'DS2024'!$J$5:$J$15,1)+1),
INDEX('DS2024'!$J$5:$J$15,MATCH(L13,'DS2024'!$J$5:$J$15,1)):
INDEX('DS2024'!$J$5:$J$15,MATCH(L13,'DS2024'!$J$5:$J$15,1)+1)),
IF($Y$3=Database!$A$6,
_xlfn.FORECAST.LINEAR(
L13,
INDEX('DS2024'!$N$5:$N$15,MATCH(L13,'DS2024'!$M$5:$M$15,1)):
INDEX('DS2024'!$N$5:$N$15,MATCH(L13,'DS2024'!$M$5:$M$15,1)+1),
INDEX('DS2024'!$M$5:$M$15,MATCH(L13,'DS2024'!$M$5:$M$15,1)):
INDEX('DS2024'!$M$5:$M$15,MATCH(L13,'DS2024'!$M$5:$M$15,1)+1)),
IF($Y$3=Database!$A$7,
_xlfn.FORECAST.LINEAR(
L13,
INDEX('DS2024'!$Q$5:$Q$15,MATCH(L13,'DS2024'!$P$5:$P$15,1)):
INDEX('DS2024'!$Q$5:$Q$15,MATCH(L13,'DS2024'!$P$5:$P$15,1)+1),
INDEX('DS2024'!$P$5:$P$15,MATCH(L13,'DS2024'!$P$5:$P$15,1)):
INDEX('DS2024'!$P$5:$P$15,MATCH(L13,'DS2024'!$P$5:$P$15,1)+1)),
IF($Y$3=Database!$A$8,
_xlfn.FORECAST.LINEAR(
L13,
INDEX('DS2024'!$T$5:$T$15,MATCH(L13,'DS2024'!$S$5:$S$15,1)):
INDEX('DS2024'!$T$5:$T$15,MATCH(L13,'DS2024'!$S$5:$S$15,1)+1),
INDEX('DS2024'!$S$5:$S$15,MATCH(L13,'DS2024'!$S$5:$S$15,1)):
INDEX('DS2024'!$S$5:$S$15,MATCH(L13,'DS2024'!$S$5:$S$15,1)+1)),
IF($T$3=Database!$A$9,
_xlfn.FORECAST.LINEAR(
L13,
INDEX('DS2024'!$W$5:$W$15,MATCH(L13,'DS2024'!$V$5:$V$15,1)):
INDEX('DS2024'!$W$5:$W$15,MATCH(L13,'DS2024'!$V$5:$V$15,1)+1),
INDEX('DS2024'!$V$5:$V$15,MATCH(L13,'DS2024'!$V$5:$V$15,1)):
INDEX('DS2024'!$V$5:$V$15,MATCH(L13,'DS2024'!$V$5:$V$15,1)+1)),
IF($T$3=Database!$A$10,
_xlfn.FORECAST.LINEAR(
L13,
INDEX('DS2024'!$Z$5:$Z$15,MATCH(L13,'DS2024'!$Y$5:$Y$15,1)):
INDEX('DS2024'!$Z$5:$Z$15,MATCH(L13,'DS2024'!$Y$5:$Y$15,1)+1),
INDEX('DS2024'!$Y$5:$Y$15,MATCH(L13,'DS2024'!$Y$5:$Y$15,1)):
INDEX('DS2024'!$Y$5:$Y$15,MATCH(L13,'DS2024'!$Y$5:$Y$15,1)+1))
)))))))))))))))))))</f>
        <v>0.11109860506015429</v>
      </c>
      <c r="Z13" s="50">
        <f>IF($Z$3=Database!$A$11,
_xlfn.FORECAST.LINEAR(
N13,
INDEX('DS2024'!$B$20:$B$35,MATCH(N13,'DS2024'!$A$20:$A$35,1)):
INDEX('DS2024'!$B$20:$B$35,MATCH(N13,'DS2024'!$A$20:$A$35,1)+1),
INDEX('DS2024'!$A$20:$A$35,MATCH(N13,'DS2024'!$A$20:$A$35,1)):
INDEX('DS2024'!$A$20:$A$35,MATCH(N13,'DS2024'!$A$20:$A$35,1)+1)),
IF($Z$3=Database!$A$12,
_xlfn.FORECAST.LINEAR(
N13,
INDEX('DS2024'!$E$20:$E$35,MATCH(N13,'DS2024'!$D$20:$D$35,1)):
INDEX('DS2024'!$E$20:$E$35,MATCH(N13,'DS2024'!$D$20:$D$35,1)+1),
INDEX('DS2024'!$D$20:$D$35,MATCH(N13,'DS2024'!$D$20:$D$35,1)):
INDEX('DS2024'!$D$20:$D$35,MATCH(N13,'DS2024'!$D$20:$D$35,1)+1)),
IF($Z$3=Database!$A$13,
_xlfn.FORECAST.LINEAR(
N13,
INDEX('DS2024'!$H$20:$H$35,MATCH(N13,'DS2024'!$G$20:$G$35,1)):
INDEX('DS2024'!$H$20:$H$35,MATCH(N13,'DS2024'!$G$20:$G$35,1)+1),
INDEX('DS2024'!$G$20:$G$35,MATCH(N13,'DS2024'!$G$20:$G$35,1)):
INDEX('DS2024'!$G$20:$G$35,MATCH(N13,'DS2024'!$G$20:$G$35,1)+1)),
IF($Z$3=Database!$A$14,
_xlfn.FORECAST.LINEAR(
N13,
INDEX('DS2024'!$K$20:$K$35,MATCH(N13,'DS2024'!$J$20:$J$35,1)):
INDEX('DS2024'!$K$20:$K$35,MATCH(N13,'DS2024'!$J$20:$J$35,1)+1),
INDEX('DS2024'!$J$20:$J$35,MATCH(N13,'DS2024'!$J$20:$J$35,1)):
INDEX('DS2024'!$J$20:$J$35,MATCH(N13,'DS2024'!$J$20:$J$35,1)+1)),
IF($Z$3=Database!$A$15,
_xlfn.FORECAST.LINEAR(
N13,
INDEX('DS2024'!$N$20:$N$35,MATCH(N13,'DS2024'!$M$20:$M$35,1)):
INDEX('DS2024'!$N$20:$N$35,MATCH(N13,'DS2024'!$M$20:$M$35,1)+1),
INDEX('DS2024'!$M$20:$M$35,MATCH(N13,'DS2024'!$M$20:$M$35,1)):
INDEX('DS2024'!$M$20:$M$35,MATCH(N13,'DS2024'!$M$20:$M$35,1)+1)),
IF($Z$3=Database!$A$16,
_xlfn.FORECAST.LINEAR(
N13,
INDEX('DS2024'!$Q$20:$Q$35,MATCH(N13,'DS2024'!$P$20:$P$35,1)):
INDEX('DS2024'!$Q$20:$Q$35,MATCH(N13,'DS2024'!$P$20:$P$35,1)+1),
INDEX('DS2024'!$P$20:$P$35,MATCH(N13,'DS2024'!$P$20:$P$35,1)):
INDEX('DS2024'!$P$20:$P$35,MATCH(N13,'DS2024'!$P$20:$P$35,1)+1)),
IF($Z$3=Database!$A$17,
_xlfn.FORECAST.LINEAR(
N13,
INDEX('DS2024'!$T$20:$T$35,MATCH(N13,'DS2024'!$S$20:$S$35,1)):
INDEX('DS2024'!$T$20:$T$35,MATCH(N13,'DS2024'!$S$20:$S$35,1)+1),
INDEX('DS2024'!$S$20:$S$35,MATCH(N13,'DS2024'!$S$20:$S$35,1)):
INDEX('DS2024'!$S$20:$S$35,MATCH(N13,'DS2024'!$S$20:$S$35,1)+1)),
IF($Z$3=Database!$A$18,
_xlfn.FORECAST.LINEAR(
N13,
INDEX('DS2024'!$W$20:$W$35,MATCH(N13,'DS2024'!$V$20:$V$35,1)):
INDEX('DS2024'!$W$20:$W$35,MATCH(N13,'DS2024'!$V$20:$V$35,1)+1),
INDEX('DS2024'!$V$20:$V$35,MATCH(N13,'DS2024'!$V$20:$V$35,1)):
INDEX('DS2024'!$V$20:$V$35,MATCH(N13,'DS2024'!$V$20:$V$35,1)+1)),
IF($Z$3=Database!$A$19,
_xlfn.FORECAST.LINEAR(
N13,
INDEX('DS2024'!$Z$20:$Z$35,MATCH(N13,'DS2024'!$Y$20:$Y$35,1)):
INDEX('DS2024'!$Z$20:$Z$35,MATCH(N13,'DS2024'!$Y$20:$Y$35,1)+1),
INDEX('DS2024'!$Y$20:$Y$35,MATCH(N13,'DS2024'!$Y$20:$Y$35,1)):
INDEX('DS2024'!$Y$20:$Y$35,MATCH(N13,'DS2024'!$Y$20:$Y$35,1)+1)),
IF($Z$3=Database!$A$20,
_xlfn.FORECAST.LINEAR(
N13,
INDEX('DS2024'!$AC$20:$AC$35,MATCH(N13,'DS2024'!$AB$20:$AB$35,1)):
INDEX('DS2024'!$AC$20:$AC$35,MATCH(N13,'DS2024'!$AB$20:$AB$35,1)+1),
INDEX('DS2024'!$AB$20:$AB$35,MATCH(N13,'DS2024'!$AB$20:$AB$35,1)):
INDEX('DS2024'!$AB$20:$AB$35,MATCH(N13,'DS2024'!$AB$20:$AB$35,1)+1)),
IF($Z$3=Database!$A$2,
_xlfn.FORECAST.LINEAR(
N13,
INDEX('DS2024'!$B$5:$B$15,MATCH(N13,'DS2024'!$A$5:$A$15,1)):
INDEX('DS2024'!$B$5:$B$15,MATCH(N13,'DS2024'!$A$5:$A$15,1)+1),
INDEX('DS2024'!$A$5:$A$15,MATCH(N13,'DS2024'!$A$5:$A$15,1)):
INDEX('DS2024'!$A$5:$A$15,MATCH(N13,'DS2024'!$A$5:$A$15,1)+1)),
IF($Z$3=Database!$A$3,
_xlfn.FORECAST.LINEAR(
N13,
INDEX('DS2024'!$E$5:$E$15,MATCH(N13,'DS2024'!$D$5:$D$15,1)):
INDEX('DS2024'!$E$5:$E$15,MATCH(N13,'DS2024'!$D$5:$D$15,1)+1),
INDEX('DS2024'!$D$5:$D$15,MATCH(N13,'DS2024'!$D$5:$D$15,1)):
INDEX('DS2024'!$D$5:$D$15,MATCH(N13,'DS2024'!$D$5:$D$15,1)+1)),
IF($Z$3=Database!$A$4,
_xlfn.FORECAST.LINEAR(
N13,
INDEX('DS2024'!$H$5:$H$15,MATCH(N13,'DS2024'!$G$5:$G$15,1)):
INDEX('DS2024'!$H$5:$H$15,MATCH(N13,'DS2024'!$G$5:$G$15,1)+1),
INDEX('DS2024'!$G$5:$G$15,MATCH(N13,'DS2024'!$G$5:$G$15,1)):
INDEX('DS2024'!$G$5:$G$15,MATCH(N13,'DS2024'!$G$5:$G$15,1)+1)),
IF($Z$3=Database!$A$5,
_xlfn.FORECAST.LINEAR(
N13,
INDEX('DS2024'!$K$5:$K$15,MATCH(N13,'DS2024'!$J$5:$J$15,1)):
INDEX('DS2024'!$K$5:$K$15,MATCH(N13,'DS2024'!$J$5:$J$15,1)+1),
INDEX('DS2024'!$J$5:$J$15,MATCH(N13,'DS2024'!$J$5:$J$15,1)):
INDEX('DS2024'!$J$5:$J$15,MATCH(N13,'DS2024'!$J$5:$J$15,1)+1)),
IF($Z$3=Database!$A$6,
_xlfn.FORECAST.LINEAR(
N13,
INDEX('DS2024'!$N$5:$N$15,MATCH(N13,'DS2024'!$M$5:$M$15,1)):
INDEX('DS2024'!$N$5:$N$15,MATCH(N13,'DS2024'!$M$5:$M$15,1)+1),
INDEX('DS2024'!$M$5:$M$15,MATCH(N13,'DS2024'!$M$5:$M$15,1)):
INDEX('DS2024'!$M$5:$M$15,MATCH(N13,'DS2024'!$M$5:$M$15,1)+1)),
IF($Z$3=Database!$A$7,
_xlfn.FORECAST.LINEAR(
N13,
INDEX('DS2024'!$Q$5:$Q$15,MATCH(N13,'DS2024'!$P$5:$P$15,1)):
INDEX('DS2024'!$Q$5:$Q$15,MATCH(N13,'DS2024'!$P$5:$P$15,1)+1),
INDEX('DS2024'!$P$5:$P$15,MATCH(N13,'DS2024'!$P$5:$P$15,1)):
INDEX('DS2024'!$P$5:$P$15,MATCH(N13,'DS2024'!$P$5:$P$15,1)+1)),
IF($Z$3=Database!$A$8,
_xlfn.FORECAST.LINEAR(
N13,
INDEX('DS2024'!$T$5:$T$15,MATCH(N13,'DS2024'!$S$5:$S$15,1)):
INDEX('DS2024'!$T$5:$T$15,MATCH(N13,'DS2024'!$S$5:$S$15,1)+1),
INDEX('DS2024'!$S$5:$S$15,MATCH(N13,'DS2024'!$S$5:$S$15,1)):
INDEX('DS2024'!$S$5:$S$15,MATCH(N13,'DS2024'!$S$5:$S$15,1)+1)),
IF($Z$3=Database!$A$9,
_xlfn.FORECAST.LINEAR(
N13,
INDEX('DS2024'!$W$5:$W$15,MATCH(N13,'DS2024'!$V$5:$V$15,1)):
INDEX('DS2024'!$W$5:$W$15,MATCH(N13,'DS2024'!$V$5:$V$15,1)+1),
INDEX('DS2024'!$V$5:$V$15,MATCH(N13,'DS2024'!$V$5:$V$15,1)):
INDEX('DS2024'!$V$5:$V$15,MATCH(N13,'DS2024'!$V$5:$V$15,1)+1)),
IF($Z$3=Database!$A$10,
_xlfn.FORECAST.LINEAR(
N13,
INDEX('DS2024'!$Z$5:$Z$15,MATCH(N13,'DS2024'!$Y$5:$Y$15,1)):
INDEX('DS2024'!$Z$5:$Z$15,MATCH(N13,'DS2024'!$Y$5:$Y$15,1)+1),
INDEX('DS2024'!$Y$5:$Y$15,MATCH(N13,'DS2024'!$Y$5:$Y$15,1)):
INDEX('DS2024'!$Y$5:$Y$15,MATCH(N13,'DS2024'!$Y$5:$Y$15,1)+1))
)))))))))))))))))))</f>
        <v>0.10975170870138695</v>
      </c>
      <c r="AA13" s="50">
        <f>IF($AA$3=Database!$A$11,
_xlfn.FORECAST.LINEAR(
P13,
INDEX('DS2024'!$B$20:$B$35,MATCH(P13,'DS2024'!$A$20:$A$35,1)):
INDEX('DS2024'!$B$20:$B$35,MATCH(P13,'DS2024'!$A$20:$A$35,1)+1),
INDEX('DS2024'!$A$20:$A$35,MATCH(P13,'DS2024'!$A$20:$A$35,1)):
INDEX('DS2024'!$A$20:$A$35,MATCH(P13,'DS2024'!$A$20:$A$35,1)+1)),
IF($AA$3=Database!$A$12,
_xlfn.FORECAST.LINEAR(
P13,
INDEX('DS2024'!$E$20:$E$35,MATCH(P13,'DS2024'!$D$20:$D$35,1)):
INDEX('DS2024'!$E$20:$E$35,MATCH(P13,'DS2024'!$D$20:$D$35,1)+1),
INDEX('DS2024'!$D$20:$D$35,MATCH(P13,'DS2024'!$D$20:$D$35,1)):
INDEX('DS2024'!$D$20:$D$35,MATCH(P13,'DS2024'!$D$20:$D$35,1)+1)),
IF($AA$3=Database!$A$13,
_xlfn.FORECAST.LINEAR(
P13,
INDEX('DS2024'!$H$20:$H$35,MATCH(P13,'DS2024'!$G$20:$G$35,1)):
INDEX('DS2024'!$H$20:$H$35,MATCH(P13,'DS2024'!$G$20:$G$35,1)+1),
INDEX('DS2024'!$G$20:$G$35,MATCH(P13,'DS2024'!$G$20:$G$35,1)):
INDEX('DS2024'!$G$20:$G$35,MATCH(P13,'DS2024'!$G$20:$G$35,1)+1)),
IF($AA$3=Database!$A$14,
_xlfn.FORECAST.LINEAR(
P13,
INDEX('DS2024'!$K$20:$K$35,MATCH(P13,'DS2024'!$J$20:$J$35,1)):
INDEX('DS2024'!$K$20:$K$35,MATCH(P13,'DS2024'!$J$20:$J$35,1)+1),
INDEX('DS2024'!$J$20:$J$35,MATCH(P13,'DS2024'!$J$20:$J$35,1)):
INDEX('DS2024'!$J$20:$J$35,MATCH(P13,'DS2024'!$J$20:$J$35,1)+1)),
IF($AA$3=Database!$A$15,
_xlfn.FORECAST.LINEAR(
P13,
INDEX('DS2024'!$N$20:$N$35,MATCH(P13,'DS2024'!$M$20:$M$35,1)):
INDEX('DS2024'!$N$20:$N$35,MATCH(P13,'DS2024'!$M$20:$M$35,1)+1),
INDEX('DS2024'!$M$20:$M$35,MATCH(P13,'DS2024'!$M$20:$M$35,1)):
INDEX('DS2024'!$M$20:$M$35,MATCH(P13,'DS2024'!$M$20:$M$35,1)+1)),
IF($AA$3=Database!$A$16,
_xlfn.FORECAST.LINEAR(
P13,
INDEX('DS2024'!$Q$20:$Q$35,MATCH(P13,'DS2024'!$P$20:$P$35,1)):
INDEX('DS2024'!$Q$20:$Q$35,MATCH(P13,'DS2024'!$P$20:$P$35,1)+1),
INDEX('DS2024'!$P$20:$P$35,MATCH(P13,'DS2024'!$P$20:$P$35,1)):
INDEX('DS2024'!$P$20:$P$35,MATCH(P13,'DS2024'!$P$20:$P$35,1)+1)),
IF($AA$3=Database!$A$17,
_xlfn.FORECAST.LINEAR(
P13,
INDEX('DS2024'!$T$20:$T$35,MATCH(P13,'DS2024'!$S$20:$S$35,1)):
INDEX('DS2024'!$T$20:$T$35,MATCH(P13,'DS2024'!$S$20:$S$35,1)+1),
INDEX('DS2024'!$S$20:$S$35,MATCH(P13,'DS2024'!$S$20:$S$35,1)):
INDEX('DS2024'!$S$20:$S$35,MATCH(P13,'DS2024'!$S$20:$S$35,1)+1)),
IF($AA$3=Database!$A$18,
_xlfn.FORECAST.LINEAR(
P13,
INDEX('DS2024'!$W$20:$W$35,MATCH(P13,'DS2024'!$V$20:$V$35,1)):
INDEX('DS2024'!$W$20:$W$35,MATCH(P13,'DS2024'!$V$20:$V$35,1)+1),
INDEX('DS2024'!$V$20:$V$35,MATCH(P13,'DS2024'!$V$20:$V$35,1)):
INDEX('DS2024'!$V$20:$V$35,MATCH(P13,'DS2024'!$V$20:$V$35,1)+1)),
IF($AA$3=Database!$A$19,
_xlfn.FORECAST.LINEAR(
P13,
INDEX('DS2024'!$Z$20:$Z$35,MATCH(P13,'DS2024'!$Y$20:$Y$35,1)):
INDEX('DS2024'!$Z$20:$Z$35,MATCH(P13,'DS2024'!$Y$20:$Y$35,1)+1),
INDEX('DS2024'!$Y$20:$Y$35,MATCH(P13,'DS2024'!$Y$20:$Y$35,1)):
INDEX('DS2024'!$Y$20:$Y$35,MATCH(P13,'DS2024'!$Y$20:$Y$35,1)+1)),
IF($AA$3=Database!$A$20,
_xlfn.FORECAST.LINEAR(
P13,
INDEX('DS2024'!$AC$20:$AC$35,MATCH(P13,'DS2024'!$AB$20:$AB$35,1)):
INDEX('DS2024'!$AC$20:$AC$35,MATCH(P13,'DS2024'!$AB$20:$AB$35,1)+1),
INDEX('DS2024'!$AB$20:$AB$35,MATCH(P13,'DS2024'!$AB$20:$AB$35,1)):
INDEX('DS2024'!$AB$20:$AB$35,MATCH(P13,'DS2024'!$AB$20:$AB$35,1)+1)),
IF($AA$3=Database!$A$2,
_xlfn.FORECAST.LINEAR(
P13,
INDEX('DS2024'!$B$5:$B$15,MATCH(P13,'DS2024'!$A$5:$A$15,1)):
INDEX('DS2024'!$B$5:$B$15,MATCH(P13,'DS2024'!$A$5:$A$15,1)+1),
INDEX('DS2024'!$A$5:$A$15,MATCH(P13,'DS2024'!$A$5:$A$15,1)):
INDEX('DS2024'!$A$5:$A$15,MATCH(P13,'DS2024'!$A$5:$A$15,1)+1)),
IF($AA$3=Database!$A$3,
_xlfn.FORECAST.LINEAR(
P13,
INDEX('DS2024'!$E$5:$E$15,MATCH(P13,'DS2024'!$D$5:$D$15,1)):
INDEX('DS2024'!$E$5:$E$15,MATCH(P13,'DS2024'!$D$5:$D$15,1)+1),
INDEX('DS2024'!$D$5:$D$15,MATCH(P13,'DS2024'!$D$5:$D$15,1)):
INDEX('DS2024'!$D$5:$D$15,MATCH(P13,'DS2024'!$D$5:$D$15,1)+1)),
IF($AA$3=Database!$A$4,
_xlfn.FORECAST.LINEAR(
P13,
INDEX('DS2024'!$H$5:$H$15,MATCH(P13,'DS2024'!$G$5:$G$15,1)):
INDEX('DS2024'!$H$5:$H$15,MATCH(P13,'DS2024'!$G$5:$G$15,1)+1),
INDEX('DS2024'!$G$5:$G$15,MATCH(P13,'DS2024'!$G$5:$G$15,1)):
INDEX('DS2024'!$G$5:$G$15,MATCH(P13,'DS2024'!$G$5:$G$15,1)+1)),
IF($AA$3=Database!$A$5,
_xlfn.FORECAST.LINEAR(
P13,
INDEX('DS2024'!$K$5:$K$15,MATCH(P13,'DS2024'!$J$5:$J$15,1)):
INDEX('DS2024'!$K$5:$K$15,MATCH(P13,'DS2024'!$J$5:$J$15,1)+1),
INDEX('DS2024'!$J$5:$J$15,MATCH(P13,'DS2024'!$J$5:$J$15,1)):
INDEX('DS2024'!$J$5:$J$15,MATCH(P13,'DS2024'!$J$5:$J$15,1)+1)),
IF($AA$3=Database!$A$6,
_xlfn.FORECAST.LINEAR(
P13,
INDEX('DS2024'!$N$5:$N$15,MATCH(P13,'DS2024'!$M$5:$M$15,1)):
INDEX('DS2024'!$N$5:$N$15,MATCH(P13,'DS2024'!$M$5:$M$15,1)+1),
INDEX('DS2024'!$M$5:$M$15,MATCH(P13,'DS2024'!$M$5:$M$15,1)):
INDEX('DS2024'!$M$5:$M$15,MATCH(P13,'DS2024'!$M$5:$M$15,1)+1)),
IF($AA$3=Database!$A$7,
_xlfn.FORECAST.LINEAR(
P13,
INDEX('DS2024'!$Q$5:$Q$15,MATCH(P13,'DS2024'!$P$5:$P$15,1)):
INDEX('DS2024'!$Q$5:$Q$15,MATCH(P13,'DS2024'!$P$5:$P$15,1)+1),
INDEX('DS2024'!$P$5:$P$15,MATCH(P13,'DS2024'!$P$5:$P$15,1)):
INDEX('DS2024'!$P$5:$P$15,MATCH(P13,'DS2024'!$P$5:$P$15,1)+1)),
IF($AA$3=Database!$A$8,
_xlfn.FORECAST.LINEAR(
P13,
INDEX('DS2024'!$T$5:$T$15,MATCH(P13,'DS2024'!$S$5:$S$15,1)):
INDEX('DS2024'!$T$5:$T$15,MATCH(P13,'DS2024'!$S$5:$S$15,1)+1),
INDEX('DS2024'!$S$5:$S$15,MATCH(P13,'DS2024'!$S$5:$S$15,1)):
INDEX('DS2024'!$S$5:$S$15,MATCH(P13,'DS2024'!$S$5:$S$15,1)+1)),
IF($AA$3=Database!$A$9,
_xlfn.FORECAST.LINEAR(
P13,
INDEX('DS2024'!$W$5:$W$15,MATCH(P13,'DS2024'!$V$5:$V$15,1)):
INDEX('DS2024'!$W$5:$W$15,MATCH(P13,'DS2024'!$V$5:$V$15,1)+1),
INDEX('DS2024'!$V$5:$V$15,MATCH(P13,'DS2024'!$V$5:$V$15,1)):
INDEX('DS2024'!$V$5:$V$15,MATCH(P13,'DS2024'!$V$5:$V$15,1)+1)),
IF($AA$3=Database!$A$10,
_xlfn.FORECAST.LINEAR(
P13,
INDEX('DS2024'!$Z$5:$Z$15,MATCH(P13,'DS2024'!$Y$5:$Y$15,1)):
INDEX('DS2024'!$Z$5:$Z$15,MATCH(P13,'DS2024'!$Y$5:$Y$15,1)+1),
INDEX('DS2024'!$Y$5:$Y$15,MATCH(P13,'DS2024'!$Y$5:$Y$15,1)):
INDEX('DS2024'!$Y$5:$Y$15,MATCH(P13,'DS2024'!$Y$5:$Y$15,1)+1))
)))))))))))))))))))</f>
        <v>0.11034709620688278</v>
      </c>
      <c r="AB13" s="50">
        <f>IF($AB$3=Database!$A$11,
_xlfn.FORECAST.LINEAR(
R13,
INDEX('DS2024'!$B$20:$B$35,MATCH(R13,'DS2024'!$A$20:$A$35,1)):
INDEX('DS2024'!$B$20:$B$35,MATCH(R13,'DS2024'!$A$20:$A$35,1)+1),
INDEX('DS2024'!$A$20:$A$35,MATCH(R13,'DS2024'!$A$20:$A$35,1)):
INDEX('DS2024'!$A$20:$A$35,MATCH(R13,'DS2024'!$A$20:$A$35,1)+1)),
IF($AB$3=Database!$A$12,
_xlfn.FORECAST.LINEAR(
R13,
INDEX('DS2024'!$E$20:$E$35,MATCH(R13,'DS2024'!$D$20:$D$35,1)):
INDEX('DS2024'!$E$20:$E$35,MATCH(R13,'DS2024'!$D$20:$D$35,1)+1),
INDEX('DS2024'!$D$20:$D$35,MATCH(R13,'DS2024'!$D$20:$D$35,1)):
INDEX('DS2024'!$D$20:$D$35,MATCH(R13,'DS2024'!$D$20:$D$35,1)+1)),
IF($AB$3=Database!$A$13,
_xlfn.FORECAST.LINEAR(
R13,
INDEX('DS2024'!$H$20:$H$35,MATCH(R13,'DS2024'!$G$20:$G$35,1)):
INDEX('DS2024'!$H$20:$H$35,MATCH(R13,'DS2024'!$G$20:$G$35,1)+1),
INDEX('DS2024'!$G$20:$G$35,MATCH(R13,'DS2024'!$G$20:$G$35,1)):
INDEX('DS2024'!$G$20:$G$35,MATCH(R13,'DS2024'!$G$20:$G$35,1)+1)),
IF($AB$3=Database!$A$14,
_xlfn.FORECAST.LINEAR(
R13,
INDEX('DS2024'!$K$20:$K$35,MATCH(R13,'DS2024'!$J$20:$J$35,1)):
INDEX('DS2024'!$K$20:$K$35,MATCH(R13,'DS2024'!$J$20:$J$35,1)+1),
INDEX('DS2024'!$J$20:$J$35,MATCH(R13,'DS2024'!$J$20:$J$35,1)):
INDEX('DS2024'!$J$20:$J$35,MATCH(R13,'DS2024'!$J$20:$J$35,1)+1)),
IF($AB$3=Database!$A$15,
_xlfn.FORECAST.LINEAR(
R13,
INDEX('DS2024'!$N$20:$N$35,MATCH(R13,'DS2024'!$M$20:$M$35,1)):
INDEX('DS2024'!$N$20:$N$35,MATCH(R13,'DS2024'!$M$20:$M$35,1)+1),
INDEX('DS2024'!$M$20:$M$35,MATCH(R13,'DS2024'!$M$20:$M$35,1)):
INDEX('DS2024'!$M$20:$M$35,MATCH(R13,'DS2024'!$M$20:$M$35,1)+1)),
IF($AB$3=Database!$A$16,
_xlfn.FORECAST.LINEAR(
R13,
INDEX('DS2024'!$Q$20:$Q$35,MATCH(R13,'DS2024'!$P$20:$P$35,1)):
INDEX('DS2024'!$Q$20:$Q$35,MATCH(R13,'DS2024'!$P$20:$P$35,1)+1),
INDEX('DS2024'!$P$20:$P$35,MATCH(R13,'DS2024'!$P$20:$P$35,1)):
INDEX('DS2024'!$P$20:$P$35,MATCH(R13,'DS2024'!$P$20:$P$35,1)+1)),
IF($AB$3=Database!$A$17,
_xlfn.FORECAST.LINEAR(
R13,
INDEX('DS2024'!$T$20:$T$35,MATCH(R13,'DS2024'!$S$20:$S$35,1)):
INDEX('DS2024'!$T$20:$T$35,MATCH(R13,'DS2024'!$S$20:$S$35,1)+1),
INDEX('DS2024'!$S$20:$S$35,MATCH(R13,'DS2024'!$S$20:$S$35,1)):
INDEX('DS2024'!$S$20:$S$35,MATCH(R13,'DS2024'!$S$20:$S$35,1)+1)),
IF($AB$3=Database!$A$18,
_xlfn.FORECAST.LINEAR(
R13,
INDEX('DS2024'!$W$20:$W$35,MATCH(R13,'DS2024'!$V$20:$V$35,1)):
INDEX('DS2024'!$W$20:$W$35,MATCH(R13,'DS2024'!$V$20:$V$35,1)+1),
INDEX('DS2024'!$V$20:$V$35,MATCH(R13,'DS2024'!$V$20:$V$35,1)):
INDEX('DS2024'!$V$20:$V$35,MATCH(R13,'DS2024'!$V$20:$V$35,1)+1)),
IF($AB$3=Database!$A$19,
_xlfn.FORECAST.LINEAR(
R13,
INDEX('DS2024'!$Z$20:$Z$35,MATCH(R13,'DS2024'!$Y$20:$Y$35,1)):
INDEX('DS2024'!$Z$20:$Z$35,MATCH(R13,'DS2024'!$Y$20:$Y$35,1)+1),
INDEX('DS2024'!$Y$20:$Y$35,MATCH(R13,'DS2024'!$Y$20:$Y$35,1)):
INDEX('DS2024'!$Y$20:$Y$35,MATCH(R13,'DS2024'!$Y$20:$Y$35,1)+1)),
IF($AB$3=Database!$A$20,
_xlfn.FORECAST.LINEAR(
R13,
INDEX('DS2024'!$AC$20:$AC$35,MATCH(R13,'DS2024'!$AB$20:$AB$35,1)):
INDEX('DS2024'!$AC$20:$AC$35,MATCH(R13,'DS2024'!$AB$20:$AB$35,1)+1),
INDEX('DS2024'!$AB$20:$AB$35,MATCH(R13,'DS2024'!$AB$20:$AB$35,1)):
INDEX('DS2024'!$AB$20:$AB$35,MATCH(R13,'DS2024'!$AB$20:$AB$35,1)+1)),
IF($AB$3=Database!$A$2,
_xlfn.FORECAST.LINEAR(
R13,
INDEX('DS2024'!$B$5:$B$15,MATCH(R13,'DS2024'!$A$5:$A$15,1)):
INDEX('DS2024'!$B$5:$B$15,MATCH(R13,'DS2024'!$A$5:$A$15,1)+1),
INDEX('DS2024'!$A$5:$A$15,MATCH(R13,'DS2024'!$A$5:$A$15,1)):
INDEX('DS2024'!$A$5:$A$15,MATCH(R13,'DS2024'!$A$5:$A$15,1)+1)),
IF($AB$3=Database!$A$3,
_xlfn.FORECAST.LINEAR(
R13,
INDEX('DS2024'!$E$5:$E$15,MATCH(R13,'DS2024'!$D$5:$D$15,1)):
INDEX('DS2024'!$E$5:$E$15,MATCH(R13,'DS2024'!$D$5:$D$15,1)+1),
INDEX('DS2024'!$D$5:$D$15,MATCH(R13,'DS2024'!$D$5:$D$15,1)):
INDEX('DS2024'!$D$5:$D$15,MATCH(R13,'DS2024'!$D$5:$D$15,1)+1)),
IF($AB$3=Database!$A$4,
_xlfn.FORECAST.LINEAR(
R13,
INDEX('DS2024'!$H$5:$H$15,MATCH(R13,'DS2024'!$G$5:$G$15,1)):
INDEX('DS2024'!$H$5:$H$15,MATCH(R13,'DS2024'!$G$5:$G$15,1)+1),
INDEX('DS2024'!$G$5:$G$15,MATCH(R13,'DS2024'!$G$5:$G$15,1)):
INDEX('DS2024'!$G$5:$G$15,MATCH(R13,'DS2024'!$G$5:$G$15,1)+1)),
IF($AB$3=Database!$A$5,
_xlfn.FORECAST.LINEAR(
R13,
INDEX('DS2024'!$K$5:$K$15,MATCH(R13,'DS2024'!$J$5:$J$15,1)):
INDEX('DS2024'!$K$5:$K$15,MATCH(R13,'DS2024'!$J$5:$J$15,1)+1),
INDEX('DS2024'!$J$5:$J$15,MATCH(R13,'DS2024'!$J$5:$J$15,1)):
INDEX('DS2024'!$J$5:$J$15,MATCH(R13,'DS2024'!$J$5:$J$15,1)+1)),
IF($AB$3=Database!$A$6,
_xlfn.FORECAST.LINEAR(
R13,
INDEX('DS2024'!$N$5:$N$15,MATCH(R13,'DS2024'!$M$5:$M$15,1)):
INDEX('DS2024'!$N$5:$N$15,MATCH(R13,'DS2024'!$M$5:$M$15,1)+1),
INDEX('DS2024'!$M$5:$M$15,MATCH(R13,'DS2024'!$M$5:$M$15,1)):
INDEX('DS2024'!$M$5:$M$15,MATCH(R13,'DS2024'!$M$5:$M$15,1)+1)),
IF($AB$3=Database!$A$7,
_xlfn.FORECAST.LINEAR(
R13,
INDEX('DS2024'!$Q$5:$Q$15,MATCH(R13,'DS2024'!$P$5:$P$15,1)):
INDEX('DS2024'!$Q$5:$Q$15,MATCH(R13,'DS2024'!$P$5:$P$15,1)+1),
INDEX('DS2024'!$P$5:$P$15,MATCH(R13,'DS2024'!$P$5:$P$15,1)):
INDEX('DS2024'!$P$5:$P$15,MATCH(R13,'DS2024'!$P$5:$P$15,1)+1)),
IF($AB$3=Database!$A$8,
_xlfn.FORECAST.LINEAR(
R13,
INDEX('DS2024'!$T$5:$T$15,MATCH(R13,'DS2024'!$S$5:$S$15,1)):
INDEX('DS2024'!$T$5:$T$15,MATCH(R13,'DS2024'!$S$5:$S$15,1)+1),
INDEX('DS2024'!$S$5:$S$15,MATCH(R13,'DS2024'!$S$5:$S$15,1)):
INDEX('DS2024'!$S$5:$S$15,MATCH(R13,'DS2024'!$S$5:$S$15,1)+1)),
IF($AB$3=Database!$A$9,
_xlfn.FORECAST.LINEAR(
R13,
INDEX('DS2024'!$W$5:$W$15,MATCH(R13,'DS2024'!$V$5:$V$15,1)):
INDEX('DS2024'!$W$5:$W$15,MATCH(R13,'DS2024'!$V$5:$V$15,1)+1),
INDEX('DS2024'!$V$5:$V$15,MATCH(R13,'DS2024'!$V$5:$V$15,1)):
INDEX('DS2024'!$V$5:$V$15,MATCH(R13,'DS2024'!$V$5:$V$15,1)+1)),
IF($AB$3=Database!$A$10,
_xlfn.FORECAST.LINEAR(
R13,
INDEX('DS2024'!$Z$5:$Z$15,MATCH(R13,'DS2024'!$Y$5:$Y$15,1)):
INDEX('DS2024'!$Z$5:$Z$15,MATCH(R13,'DS2024'!$Y$5:$Y$15,1)+1),
INDEX('DS2024'!$Y$5:$Y$15,MATCH(R13,'DS2024'!$Y$5:$Y$15,1)):
INDEX('DS2024'!$Y$5:$Y$15,MATCH(R13,'DS2024'!$Y$5:$Y$15,1)+1))
)))))))))))))))))))</f>
        <v>0.11119876893560894</v>
      </c>
      <c r="AC13" s="82">
        <f t="shared" si="0"/>
        <v>0.47248265472050477</v>
      </c>
      <c r="AD13" s="82">
        <f t="shared" si="1"/>
        <v>0.47325462434752341</v>
      </c>
      <c r="AE13" s="82">
        <f t="shared" si="2"/>
        <v>0.37612553054108039</v>
      </c>
      <c r="AF13" s="82">
        <f t="shared" si="3"/>
        <v>0.47260497385154648</v>
      </c>
      <c r="AG13" s="82">
        <f t="shared" si="4"/>
        <v>0.471267618018824</v>
      </c>
      <c r="AH13" s="82">
        <f t="shared" si="5"/>
        <v>0.47240994279260778</v>
      </c>
      <c r="AI13" s="82">
        <f t="shared" si="6"/>
        <v>0.47077426419028912</v>
      </c>
      <c r="AJ13" s="83">
        <f t="shared" si="7"/>
        <v>0.47149730616489116</v>
      </c>
      <c r="AK13" s="83">
        <f t="shared" si="8"/>
        <v>0.47253158237292142</v>
      </c>
      <c r="AL13" s="42"/>
      <c r="AM13" s="42"/>
      <c r="AN13" s="42"/>
      <c r="AO13" s="42"/>
      <c r="AP13" s="42"/>
      <c r="AQ13" s="42"/>
      <c r="AR13" s="42"/>
      <c r="AS13" s="42"/>
      <c r="AT13" s="42"/>
      <c r="BD13" s="83" t="e">
        <f>#REF!/10</f>
        <v>#REF!</v>
      </c>
      <c r="BE13" s="83" t="e">
        <f>#REF!/10</f>
        <v>#REF!</v>
      </c>
      <c r="BF13" s="83" t="e">
        <f>#REF!/10</f>
        <v>#REF!</v>
      </c>
      <c r="BG13" s="83" t="e">
        <f>#REF!/10</f>
        <v>#REF!</v>
      </c>
      <c r="BH13" s="83">
        <f t="shared" si="9"/>
        <v>0</v>
      </c>
      <c r="BI13" s="83">
        <f t="shared" si="10"/>
        <v>0</v>
      </c>
      <c r="BJ13" s="83">
        <f t="shared" si="11"/>
        <v>0</v>
      </c>
      <c r="BK13" s="83">
        <f t="shared" si="12"/>
        <v>0</v>
      </c>
      <c r="BL13" s="83">
        <f t="shared" si="13"/>
        <v>0</v>
      </c>
    </row>
    <row r="14" spans="1:65" ht="14.25" customHeight="1">
      <c r="A14" s="31">
        <v>8</v>
      </c>
      <c r="B14" s="42">
        <f>'Evaluasi 110 C'!B14</f>
        <v>119.503</v>
      </c>
      <c r="C14" s="42">
        <f>'Evaluasi 110 C'!C14</f>
        <v>-0.36129670065986802</v>
      </c>
      <c r="D14" s="42">
        <f>'Evaluasi 110 C'!E14</f>
        <v>120.85</v>
      </c>
      <c r="E14" s="42">
        <f>'Evaluasi 110 C'!F14</f>
        <v>-0.36145830833833231</v>
      </c>
      <c r="F14" s="42">
        <f>'Evaluasi 110 C'!H14</f>
        <v>119.158</v>
      </c>
      <c r="G14" s="42">
        <f>'Evaluasi 110 C'!I14</f>
        <v>-0.26114837860476248</v>
      </c>
      <c r="H14" s="42">
        <f>'Evaluasi 110 C'!K14</f>
        <v>119.66500000000001</v>
      </c>
      <c r="I14" s="42">
        <f>'Evaluasi 110 C'!L14</f>
        <v>-0.36131613677264546</v>
      </c>
      <c r="J14" s="42">
        <f>'Evaluasi 110 C'!N14</f>
        <v>117.096</v>
      </c>
      <c r="K14" s="42">
        <f>'Evaluasi 110 C'!O14</f>
        <v>-0.36100791841631669</v>
      </c>
      <c r="L14" s="42">
        <f>'Evaluasi 110 C'!Q14</f>
        <v>118.78100000000001</v>
      </c>
      <c r="M14" s="42">
        <f>'Evaluasi 110 C'!R14</f>
        <v>-0.36121007798440308</v>
      </c>
      <c r="N14" s="42">
        <f>'Evaluasi 110 C'!T14</f>
        <v>116.417</v>
      </c>
      <c r="O14" s="42">
        <f>'Evaluasi 110 C'!U14</f>
        <v>-0.36092645470905815</v>
      </c>
      <c r="P14" s="42">
        <f>'Evaluasi 110 C'!W14</f>
        <v>117.703</v>
      </c>
      <c r="Q14" s="42">
        <f>'Evaluasi 110 C'!X14</f>
        <v>-0.36108074385122974</v>
      </c>
      <c r="R14" s="42">
        <f>'Evaluasi 110 C'!Z14</f>
        <v>119.654</v>
      </c>
      <c r="S14" s="50">
        <f>'Evaluasi 110 C'!AA14</f>
        <v>-0.36131481703659263</v>
      </c>
      <c r="T14" s="50">
        <f>IF($T$3=Database!$A$11,
_xlfn.FORECAST.LINEAR(
B14,
INDEX('DS2024'!$B$20:$B$35,MATCH(B14,'DS2024'!$A$20:$A$35,1)):
INDEX('DS2024'!$B$20:$B$35,MATCH(B14,'DS2024'!$A$20:$A$35,1)+1),
INDEX('DS2024'!$A$20:$A$35,MATCH(B14,'DS2024'!$A$20:$A$35,1)):
INDEX('DS2024'!$A$20:$A$35,MATCH(B14,'DS2024'!$A$20:$A$35,1)+1)),
IF($T$3=Database!$A$12,
_xlfn.FORECAST.LINEAR(
B14,
INDEX('DS2024'!$E$20:$E$35,MATCH(B14,'DS2024'!$D$20:$D$35,1)):
INDEX('DS2024'!$E$20:$E$35,MATCH(B14,'DS2024'!$D$20:$D$35,1)+1),
INDEX('DS2024'!$D$20:$D$35,MATCH(B14,'DS2024'!$D$20:$D$35,1)):
INDEX('DS2024'!$D$20:$D$35,MATCH(B14,'DS2024'!$D$20:$D$35,1)+1)),
IF($T$3=Database!$A$13,
_xlfn.FORECAST.LINEAR(
B14,
INDEX('DS2024'!$H$20:$H$35,MATCH(B14,'DS2024'!$G$20:$G$35,1)):
INDEX('DS2024'!$H$20:$H$35,MATCH(B14,'DS2024'!$G$20:$G$35,1)+1),
INDEX('DS2024'!$G$20:$G$35,MATCH(B14,'DS2024'!$G$20:$G$35,1)):
INDEX('DS2024'!$G$20:$G$35,MATCH(B14,'DS2024'!$G$20:$G$35,1)+1)),
IF($T$3=Database!$A$14,
_xlfn.FORECAST.LINEAR(
B14,
INDEX('DS2024'!$K$20:$K$35,MATCH(B14,'DS2024'!$J$20:$J$35,1)):
INDEX('DS2024'!$K$20:$K$35,MATCH(B14,'DS2024'!$J$20:$J$35,1)+1),
INDEX('DS2024'!$J$20:$J$35,MATCH(B14,'DS2024'!$J$20:$J$35,1)):
INDEX('DS2024'!$J$20:$J$35,MATCH(B14,'DS2024'!$J$20:$J$35,1)+1)),
IF($T$3=Database!$A$15,
_xlfn.FORECAST.LINEAR(
B14,
INDEX('DS2024'!$N$20:$N$35,MATCH(B14,'DS2024'!$M$20:$M$35,1)):
INDEX('DS2024'!$N$20:$N$35,MATCH(B14,'DS2024'!$M$20:$M$35,1)+1),
INDEX('DS2024'!$M$20:$M$35,MATCH(B14,'DS2024'!$M$20:$M$35,1)):
INDEX('DS2024'!$M$20:$M$35,MATCH(B14,'DS2024'!$M$20:$M$35,1)+1)),
IF($T$3=Database!$A$16,
_xlfn.FORECAST.LINEAR(
B14,
INDEX('DS2024'!$Q$20:$Q$35,MATCH(B14,'DS2024'!$P$20:$P$35,1)):
INDEX('DS2024'!$Q$20:$Q$35,MATCH(B14,'DS2024'!$P$20:$P$35,1)+1),
INDEX('DS2024'!$P$20:$P$35,MATCH(B14,'DS2024'!$P$20:$P$35,1)):
INDEX('DS2024'!$P$20:$P$35,MATCH(B14,'DS2024'!$P$20:$P$35,1)+1)),
IF($T$3=Database!$A$17,
_xlfn.FORECAST.LINEAR(
B14,
INDEX('DS2024'!$T$20:$T$35,MATCH(B14,'DS2024'!$S$20:$S$35,1)):
INDEX('DS2024'!$T$20:$T$35,MATCH(B14,'DS2024'!$S$20:$S$35,1)+1),
INDEX('DS2024'!$S$20:$S$35,MATCH(B14,'DS2024'!$S$20:$S$35,1)):
INDEX('DS2024'!$S$20:$S$35,MATCH(B14,'DS2024'!$S$20:$S$35,1)+1)),
IF($T$3=Database!$A$18,
_xlfn.FORECAST.LINEAR(
B14,
INDEX('DS2024'!$W$20:$W$35,MATCH(B14,'DS2024'!$V$20:$V$35,1)):
INDEX('DS2024'!$W$20:$W$35,MATCH(B14,'DS2024'!$V$20:$V$35,1)+1),
INDEX('DS2024'!$V$20:$V$35,MATCH(B14,'DS2024'!$V$20:$V$35,1)):
INDEX('DS2024'!$V$20:$V$35,MATCH(B14,'DS2024'!$V$20:$V$35,1)+1)),
IF($T$3=Database!$A$19,
_xlfn.FORECAST.LINEAR(
B14,
INDEX('DS2024'!$Z$20:$Z$35,MATCH(B14,'DS2024'!$Y$20:$Y$35,1)):
INDEX('DS2024'!$Z$20:$Z$35,MATCH(B14,'DS2024'!$Y$20:$Y$35,1)+1),
INDEX('DS2024'!$Y$20:$Y$35,MATCH(B14,'DS2024'!$Y$20:$Y$35,1)):
INDEX('DS2024'!$Y$20:$Y$35,MATCH(B14,'DS2024'!$Y$20:$Y$35,1)+1)),
IF($T$3=Database!$A$20,
_xlfn.FORECAST.LINEAR(
B14,
INDEX('DS2024'!$AC$20:$AC$35,MATCH(B14,'DS2024'!$AB$20:$AB$35,1)):
INDEX('DS2024'!$AC$20:$AC$35,MATCH(B14,'DS2024'!$AB$20:$AB$35,1)+1),
INDEX('DS2024'!$AB$20:$AB$35,MATCH(B14,'DS2024'!$AB$20:$AB$35,1)):
INDEX('DS2024'!$AB$20:$AB$35,MATCH(B14,'DS2024'!$AB$20:$AB$35,1)+1)),
IF($T$3=Database!$A$2,
_xlfn.FORECAST.LINEAR(
B14,
INDEX('DS2024'!$B$5:$B$15,MATCH(B14,'DS2024'!$A$5:$A$15,1)):
INDEX('DS2024'!$B$5:$B$15,MATCH(B14,'DS2024'!$A$5:$A$15,1)+1),
INDEX('DS2024'!$A$5:$A$15,MATCH(B14,'DS2024'!$A$5:$A$15,1)):
INDEX('DS2024'!$A$5:$A$15,MATCH(B14,'DS2024'!$A$5:$A$15,1)+1)),
IF($T$3=Database!$A$3,
_xlfn.FORECAST.LINEAR(
B14,
INDEX('DS2024'!$E$5:$E$15,MATCH(B14,'DS2024'!$D$5:$D$15,1)):
INDEX('DS2024'!$E$5:$E$15,MATCH(B14,'DS2024'!$D$5:$D$15,1)+1),
INDEX('DS2024'!$D$5:$D$15,MATCH(B14,'DS2024'!$D$5:$D$15,1)):
INDEX('DS2024'!$D$5:$D$15,MATCH(B14,'DS2024'!$D$5:$D$15,1)+1)),
IF($T$3=Database!$A$4,
_xlfn.FORECAST.LINEAR(
B14,
INDEX('DS2024'!$H$5:$H$15,MATCH(B14,'DS2024'!$G$5:$G$15,1)):
INDEX('DS2024'!$H$5:$H$15,MATCH(B14,'DS2024'!$G$5:$G$15,1)+1),
INDEX('DS2024'!$G$5:$G$15,MATCH(B14,'DS2024'!$G$5:$G$15,1)):
INDEX('DS2024'!$G$5:$G$15,MATCH(B14,'DS2024'!$G$5:$G$15,1)+1)),
IF($T$3=Database!$A$5,
_xlfn.FORECAST.LINEAR(
B14,
INDEX('DS2024'!$K$5:$K$15,MATCH(B14,'DS2024'!$J$5:$J$15,1)):
INDEX('DS2024'!$K$5:$K$15,MATCH(B14,'DS2024'!$J$5:$J$15,1)+1),
INDEX('DS2024'!$J$5:$J$15,MATCH(B14,'DS2024'!$J$5:$J$15,1)):
INDEX('DS2024'!$J$5:$J$15,MATCH(B14,'DS2024'!$J$5:$J$15,1)+1)),
IF($T$3=Database!$A$6,
_xlfn.FORECAST.LINEAR(
B14,
INDEX('DS2024'!$N$5:$N$15,MATCH(B14,'DS2024'!$M$5:$M$15,1)):
INDEX('DS2024'!$N$5:$N$15,MATCH(B14,'DS2024'!$M$5:$M$15,1)+1),
INDEX('DS2024'!$M$5:$M$15,MATCH(B14,'DS2024'!$M$5:$M$15,1)):
INDEX('DS2024'!$M$5:$M$15,MATCH(B14,'DS2024'!$M$5:$M$15,1)+1)),
IF($T$3=Database!$A$7,
_xlfn.FORECAST.LINEAR(
B14,
INDEX('DS2024'!$Q$5:$Q$15,MATCH(B14,'DS2024'!$P$5:$P$15,1)):
INDEX('DS2024'!$Q$5:$Q$15,MATCH(B14,'DS2024'!$P$5:$P$15,1)+1),
INDEX('DS2024'!$P$5:$P$15,MATCH(B14,'DS2024'!$P$5:$P$15,1)):
INDEX('DS2024'!$P$5:$P$15,MATCH(B14,'DS2024'!$P$5:$P$15,1)+1)),
IF($T$3=Database!$A$8,
_xlfn.FORECAST.LINEAR(
B14,
INDEX('DS2024'!$T$5:$T$15,MATCH(B14,'DS2024'!$S$5:$S$15,1)):
INDEX('DS2024'!$T$5:$T$15,MATCH(B14,'DS2024'!$S$5:$S$15,1)+1),
INDEX('DS2024'!$S$5:$S$15,MATCH(B14,'DS2024'!$S$5:$S$15,1)):
INDEX('DS2024'!$S$5:$S$15,MATCH(B14,'DS2024'!$S$5:$S$15,1)+1)),
IF($T$3=Database!$A$9,
_xlfn.FORECAST.LINEAR(
B14,
INDEX('DS2024'!$W$5:$W$15,MATCH(B14,'DS2024'!$V$5:$V$15,1)):
INDEX('DS2024'!$W$5:$W$15,MATCH(B14,'DS2024'!$V$5:$V$15,1)+1),
INDEX('DS2024'!$V$5:$V$15,MATCH(B14,'DS2024'!$V$5:$V$15,1)):
INDEX('DS2024'!$V$5:$V$15,MATCH(B14,'DS2024'!$V$5:$V$15,1)+1)),
IF($T$3=Database!$A$10,
_xlfn.FORECAST.LINEAR(
B14,
INDEX('DS2024'!$Z$5:$Z$15,MATCH(B14,'DS2024'!$Y$5:$Y$15,1)):
INDEX('DS2024'!$Z$5:$Z$15,MATCH(B14,'DS2024'!$Y$5:$Y$15,1)+1),
INDEX('DS2024'!$Y$5:$Y$15,MATCH(B14,'DS2024'!$Y$5:$Y$15,1)):
INDEX('DS2024'!$Y$5:$Y$15,MATCH(B14,'DS2024'!$Y$5:$Y$15,1)+1))
)))))))))))))))))))</f>
        <v>0.11103033694392263</v>
      </c>
      <c r="U14" s="50">
        <f>IF($U$3=Database!$A$11,
_xlfn.FORECAST.LINEAR(
D14,
INDEX('DS2024'!$B$20:$B$35,MATCH(D14,'DS2024'!$A$20:$A$35,1)):
INDEX('DS2024'!$B$20:$B$35,MATCH(D14,'DS2024'!$A$20:$A$35,1)+1),
INDEX('DS2024'!$A$20:$A$35,MATCH(D14,'DS2024'!$A$20:$A$35,1)):
INDEX('DS2024'!$A$20:$A$35,MATCH(D14,'DS2024'!$A$20:$A$35,1)+1)),
IF($U$3=Database!$A$12,
_xlfn.FORECAST.LINEAR(
D14,
INDEX('DS2024'!$E$20:$E$35,MATCH(D14,'DS2024'!$D$20:$D$35,1)):
INDEX('DS2024'!$E$20:$E$35,MATCH(D14,'DS2024'!$D$20:$D$35,1)+1),
INDEX('DS2024'!$D$20:$D$35,MATCH(D14,'DS2024'!$D$20:$D$35,1)):
INDEX('DS2024'!$D$20:$D$35,MATCH(D14,'DS2024'!$D$20:$D$35,1)+1)),
IF($U$3=Database!$A$13,
_xlfn.FORECAST.LINEAR(
D14,
INDEX('DS2024'!$H$20:$H$35,MATCH(D14,'DS2024'!$G$20:$G$35,1)):
INDEX('DS2024'!$H$20:$H$35,MATCH(D14,'DS2024'!$G$20:$G$35,1)+1),
INDEX('DS2024'!$G$20:$G$35,MATCH(D14,'DS2024'!$G$20:$G$35,1)):
INDEX('DS2024'!$G$20:$G$35,MATCH(D14,'DS2024'!$G$20:$G$35,1)+1)),
IF($U$3=Database!$A$14,
_xlfn.FORECAST.LINEAR(
D14,
INDEX('DS2024'!$K$20:$K$35,MATCH(D14,'DS2024'!$J$20:$J$35,1)):
INDEX('DS2024'!$K$20:$K$35,MATCH(D14,'DS2024'!$J$20:$J$35,1)+1),
INDEX('DS2024'!$J$20:$J$35,MATCH(D14,'DS2024'!$J$20:$J$35,1)):
INDEX('DS2024'!$J$20:$J$35,MATCH(D14,'DS2024'!$J$20:$J$35,1)+1)),
IF($U$3=Database!$A$15,
_xlfn.FORECAST.LINEAR(
D14,
INDEX('DS2024'!$N$20:$N$35,MATCH(D14,'DS2024'!$M$20:$M$35,1)):
INDEX('DS2024'!$N$20:$N$35,MATCH(D14,'DS2024'!$M$20:$M$35,1)+1),
INDEX('DS2024'!$M$20:$M$35,MATCH(D14,'DS2024'!$M$20:$M$35,1)):
INDEX('DS2024'!$M$20:$M$35,MATCH(D14,'DS2024'!$M$20:$M$35,1)+1)),
IF($U$3=Database!$A$16,
_xlfn.FORECAST.LINEAR(
D14,
INDEX('DS2024'!$Q$20:$Q$35,MATCH(D14,'DS2024'!$P$20:$P$35,1)):
INDEX('DS2024'!$Q$20:$Q$35,MATCH(D14,'DS2024'!$P$20:$P$35,1)+1),
INDEX('DS2024'!$P$20:$P$35,MATCH(D14,'DS2024'!$P$20:$P$35,1)):
INDEX('DS2024'!$P$20:$P$35,MATCH(D14,'DS2024'!$P$20:$P$35,1)+1)),
IF($U$3=Database!$A$17,
_xlfn.FORECAST.LINEAR(
D14,
INDEX('DS2024'!$T$20:$T$35,MATCH(D14,'DS2024'!$S$20:$S$35,1)):
INDEX('DS2024'!$T$20:$T$35,MATCH(D14,'DS2024'!$S$20:$S$35,1)+1),
INDEX('DS2024'!$S$20:$S$35,MATCH(D14,'DS2024'!$S$20:$S$35,1)):
INDEX('DS2024'!$S$20:$S$35,MATCH(D14,'DS2024'!$S$20:$S$35,1)+1)),
IF($U$3=Database!$A$18,
_xlfn.FORECAST.LINEAR(
D14,
INDEX('DS2024'!$W$20:$W$35,MATCH(D14,'DS2024'!$V$20:$V$35,1)):
INDEX('DS2024'!$W$20:$W$35,MATCH(D14,'DS2024'!$V$20:$V$35,1)+1),
INDEX('DS2024'!$V$20:$V$35,MATCH(D14,'DS2024'!$V$20:$V$35,1)):
INDEX('DS2024'!$V$20:$V$35,MATCH(D14,'DS2024'!$V$20:$V$35,1)+1)),
IF($U$3=Database!$A$19,
_xlfn.FORECAST.LINEAR(
D14,
INDEX('DS2024'!$Z$20:$Z$35,MATCH(D14,'DS2024'!$Y$20:$Y$35,1)):
INDEX('DS2024'!$Z$20:$Z$35,MATCH(D14,'DS2024'!$Y$20:$Y$35,1)+1),
INDEX('DS2024'!$Y$20:$Y$35,MATCH(D14,'DS2024'!$Y$20:$Y$35,1)):
INDEX('DS2024'!$Y$20:$Y$35,MATCH(D14,'DS2024'!$Y$20:$Y$35,1)+1)),
IF($U$3=Database!$A$20,
_xlfn.FORECAST.LINEAR(
D14,
INDEX('DS2024'!$AC$20:$AC$35,MATCH(D14,'DS2024'!$AB$20:$AB$35,1)):
INDEX('DS2024'!$AC$20:$AC$35,MATCH(D14,'DS2024'!$AB$20:$AB$35,1)+1),
INDEX('DS2024'!$AB$20:$AB$35,MATCH(D14,'DS2024'!$AB$20:$AB$35,1)):
INDEX('DS2024'!$AB$20:$AB$35,MATCH(D14,'DS2024'!$AB$20:$AB$35,1)+1)),
IF($U$3=Database!$A$2,
_xlfn.FORECAST.LINEAR(
D14,
INDEX('DS2024'!$B$5:$B$15,MATCH(D14,'DS2024'!$A$5:$A$15,1)):
INDEX('DS2024'!$B$5:$B$15,MATCH(D14,'DS2024'!$A$5:$A$15,1)+1),
INDEX('DS2024'!$A$5:$A$15,MATCH(D14,'DS2024'!$A$5:$A$15,1)):
INDEX('DS2024'!$A$5:$A$15,MATCH(D14,'DS2024'!$A$5:$A$15,1)+1)),
IF($U$3=Database!$A$3,
_xlfn.FORECAST.LINEAR(
D14,
INDEX('DS2024'!$E$5:$E$15,MATCH(D14,'DS2024'!$D$5:$D$15,1)):
INDEX('DS2024'!$E$5:$E$15,MATCH(D14,'DS2024'!$D$5:$D$15,1)+1),
INDEX('DS2024'!$D$5:$D$15,MATCH(D14,'DS2024'!$D$5:$D$15,1)):
INDEX('DS2024'!$D$5:$D$15,MATCH(D14,'DS2024'!$D$5:$D$15,1)+1)),
IF($U$3=Database!$A$4,
_xlfn.FORECAST.LINEAR(
D14,
INDEX('DS2024'!$H$5:$H$15,MATCH(D14,'DS2024'!$G$5:$G$15,1)):
INDEX('DS2024'!$H$5:$H$15,MATCH(D14,'DS2024'!$G$5:$G$15,1)+1),
INDEX('DS2024'!$G$5:$G$15,MATCH(D14,'DS2024'!$G$5:$G$15,1)):
INDEX('DS2024'!$G$5:$G$15,MATCH(D14,'DS2024'!$G$5:$G$15,1)+1)),
IF($U$3=Database!$A$5,
_xlfn.FORECAST.LINEAR(
D14,
INDEX('DS2024'!$K$5:$K$15,MATCH(D14,'DS2024'!$J$5:$J$15,1)):
INDEX('DS2024'!$K$5:$K$15,MATCH(D14,'DS2024'!$J$5:$J$15,1)+1),
INDEX('DS2024'!$J$5:$J$15,MATCH(D14,'DS2024'!$J$5:$J$15,1)):
INDEX('DS2024'!$J$5:$J$15,MATCH(D14,'DS2024'!$J$5:$J$15,1)+1)),
IF($U$3=Database!$A$6,
_xlfn.FORECAST.LINEAR(
D14,
INDEX('DS2024'!$N$5:$N$15,MATCH(D14,'DS2024'!$M$5:$M$15,1)):
INDEX('DS2024'!$N$5:$N$15,MATCH(D14,'DS2024'!$M$5:$M$15,1)+1),
INDEX('DS2024'!$M$5:$M$15,MATCH(D14,'DS2024'!$M$5:$M$15,1)):
INDEX('DS2024'!$M$5:$M$15,MATCH(D14,'DS2024'!$M$5:$M$15,1)+1)),
IF($U$3=Database!$A$7,
_xlfn.FORECAST.LINEAR(
D14,
INDEX('DS2024'!$Q$5:$Q$15,MATCH(D14,'DS2024'!$P$5:$P$15,1)):
INDEX('DS2024'!$Q$5:$Q$15,MATCH(D14,'DS2024'!$P$5:$P$15,1)+1),
INDEX('DS2024'!$P$5:$P$15,MATCH(D14,'DS2024'!$P$5:$P$15,1)):
INDEX('DS2024'!$P$5:$P$15,MATCH(D14,'DS2024'!$P$5:$P$15,1)+1)),
IF($U$3=Database!$A$8,
_xlfn.FORECAST.LINEAR(
D14,
INDEX('DS2024'!$T$5:$T$15,MATCH(D14,'DS2024'!$S$5:$S$15,1)):
INDEX('DS2024'!$T$5:$T$15,MATCH(D14,'DS2024'!$S$5:$S$15,1)+1),
INDEX('DS2024'!$S$5:$S$15,MATCH(D14,'DS2024'!$S$5:$S$15,1)):
INDEX('DS2024'!$S$5:$S$15,MATCH(D14,'DS2024'!$S$5:$S$15,1)+1)),
IF($U$3=Database!$A$9,
_xlfn.FORECAST.LINEAR(
D14,
INDEX('DS2024'!$W$5:$W$15,MATCH(D14,'DS2024'!$V$5:$V$15,1)):
INDEX('DS2024'!$W$5:$W$15,MATCH(D14,'DS2024'!$V$5:$V$15,1)+1),
INDEX('DS2024'!$V$5:$V$15,MATCH(D14,'DS2024'!$V$5:$V$15,1)):
INDEX('DS2024'!$V$5:$V$15,MATCH(D14,'DS2024'!$V$5:$V$15,1)+1)),
IF($U$3=Database!$A$10,
_xlfn.FORECAST.LINEAR(
D14,
INDEX('DS2024'!$Z$5:$Z$15,MATCH(D14,'DS2024'!$Y$5:$Y$15,1)):
INDEX('DS2024'!$Z$5:$Z$15,MATCH(D14,'DS2024'!$Y$5:$Y$15,1)+1),
INDEX('DS2024'!$Y$5:$Y$15,MATCH(D14,'DS2024'!$Y$5:$Y$15,1)):
INDEX('DS2024'!$Y$5:$Y$15,MATCH(D14,'DS2024'!$Y$5:$Y$15,1)+1))
)))))))))))))))))))</f>
        <v>0.11178408409608698</v>
      </c>
      <c r="V14" s="50">
        <f>IF($V$3=Database!$A$11,
_xlfn.FORECAST.LINEAR(
F14,
INDEX('DS2024'!$B$20:$B$35,MATCH(F14,'DS2024'!$A$20:$A$35,1)):
INDEX('DS2024'!$B$20:$B$35,MATCH(F14,'DS2024'!$A$20:$A$35,1)+1),
INDEX('DS2024'!$A$20:$A$35,MATCH(F14,'DS2024'!$A$20:$A$35,1)):
INDEX('DS2024'!$A$20:$A$35,MATCH(F14,'DS2024'!$A$20:$A$35,1)+1)),
IF($V$3=Database!$A$12,
_xlfn.FORECAST.LINEAR(
F14,
INDEX('DS2024'!$E$20:$E$35,MATCH(F14,'DS2024'!$D$20:$D$35,1)):
INDEX('DS2024'!$E$20:$E$35,MATCH(F14,'DS2024'!$D$20:$D$35,1)+1),
INDEX('DS2024'!$D$20:$D$35,MATCH(F14,'DS2024'!$D$20:$D$35,1)):
INDEX('DS2024'!$D$20:$D$35,MATCH(F14,'DS2024'!$D$20:$D$35,1)+1)),
IF($V$3=Database!$A$13,
_xlfn.FORECAST.LINEAR(
F14,
INDEX('DS2024'!$H$20:$H$35,MATCH(F14,'DS2024'!$G$20:$G$35,1)):
INDEX('DS2024'!$H$20:$H$35,MATCH(F14,'DS2024'!$G$20:$G$35,1)+1),
INDEX('DS2024'!$G$20:$G$35,MATCH(F14,'DS2024'!$G$20:$G$35,1)):
INDEX('DS2024'!$G$20:$G$35,MATCH(F14,'DS2024'!$G$20:$G$35,1)+1)),
IF($V$3=Database!$A$14,
_xlfn.FORECAST.LINEAR(
F14,
INDEX('DS2024'!$K$20:$K$35,MATCH(F14,'DS2024'!$J$20:$J$35,1)):
INDEX('DS2024'!$K$20:$K$35,MATCH(F14,'DS2024'!$J$20:$J$35,1)+1),
INDEX('DS2024'!$J$20:$J$35,MATCH(F14,'DS2024'!$J$20:$J$35,1)):
INDEX('DS2024'!$J$20:$J$35,MATCH(F14,'DS2024'!$J$20:$J$35,1)+1)),
IF($V$3=Database!$A$15,
_xlfn.FORECAST.LINEAR(
F14,
INDEX('DS2024'!$N$20:$N$35,MATCH(F14,'DS2024'!$M$20:$M$35,1)):
INDEX('DS2024'!$N$20:$N$35,MATCH(F14,'DS2024'!$M$20:$M$35,1)+1),
INDEX('DS2024'!$M$20:$M$35,MATCH(F14,'DS2024'!$M$20:$M$35,1)):
INDEX('DS2024'!$M$20:$M$35,MATCH(F14,'DS2024'!$M$20:$M$35,1)+1)),
IF($V$3=Database!$A$16,
_xlfn.FORECAST.LINEAR(
F14,
INDEX('DS2024'!$Q$20:$Q$35,MATCH(F14,'DS2024'!$P$20:$P$35,1)):
INDEX('DS2024'!$Q$20:$Q$35,MATCH(F14,'DS2024'!$P$20:$P$35,1)+1),
INDEX('DS2024'!$P$20:$P$35,MATCH(F14,'DS2024'!$P$20:$P$35,1)):
INDEX('DS2024'!$P$20:$P$35,MATCH(F14,'DS2024'!$P$20:$P$35,1)+1)),
IF($V$3=Database!$A$17,
_xlfn.FORECAST.LINEAR(
F14,
INDEX('DS2024'!$T$20:$T$35,MATCH(F14,'DS2024'!$S$20:$S$35,1)):
INDEX('DS2024'!$T$20:$T$35,MATCH(F14,'DS2024'!$S$20:$S$35,1)+1),
INDEX('DS2024'!$S$20:$S$35,MATCH(F14,'DS2024'!$S$20:$S$35,1)):
INDEX('DS2024'!$S$20:$S$35,MATCH(F14,'DS2024'!$S$20:$S$35,1)+1)),
IF($V$3=Database!$A$18,
_xlfn.FORECAST.LINEAR(
F14,
INDEX('DS2024'!$W$20:$W$35,MATCH(F14,'DS2024'!$V$20:$V$35,1)):
INDEX('DS2024'!$W$20:$W$35,MATCH(F14,'DS2024'!$V$20:$V$35,1)+1),
INDEX('DS2024'!$V$20:$V$35,MATCH(F14,'DS2024'!$V$20:$V$35,1)):
INDEX('DS2024'!$V$20:$V$35,MATCH(F14,'DS2024'!$V$20:$V$35,1)+1)),
IF($V$3=Database!$A$19,
_xlfn.FORECAST.LINEAR(
F14,
INDEX('DS2024'!$Z$20:$Z$35,MATCH(F14,'DS2024'!$Y$20:$Y$35,1)):
INDEX('DS2024'!$Z$20:$Z$35,MATCH(F14,'DS2024'!$Y$20:$Y$35,1)+1),
INDEX('DS2024'!$Y$20:$Y$35,MATCH(F14,'DS2024'!$Y$20:$Y$35,1)):
INDEX('DS2024'!$Y$20:$Y$35,MATCH(F14,'DS2024'!$Y$20:$Y$35,1)+1)),
IF($V$3=Database!$A$20,
_xlfn.FORECAST.LINEAR(
F14,
INDEX('DS2024'!$AC$20:$AC$35,MATCH(F14,'DS2024'!$AB$20:$AB$35,1)):
INDEX('DS2024'!$AC$20:$AC$35,MATCH(F14,'DS2024'!$AB$20:$AB$35,1)+1),
INDEX('DS2024'!$AB$20:$AB$35,MATCH(F14,'DS2024'!$AB$20:$AB$35,1)):
INDEX('DS2024'!$AB$20:$AB$35,MATCH(F14,'DS2024'!$AB$20:$AB$35,1)+1)),
IF($V$3=Database!$A$2,
_xlfn.FORECAST.LINEAR(
F14,
INDEX('DS2024'!$B$5:$B$15,MATCH(F14,'DS2024'!$A$5:$A$15,1)):
INDEX('DS2024'!$B$5:$B$15,MATCH(F14,'DS2024'!$A$5:$A$15,1)+1),
INDEX('DS2024'!$A$5:$A$15,MATCH(F14,'DS2024'!$A$5:$A$15,1)):
INDEX('DS2024'!$A$5:$A$15,MATCH(F14,'DS2024'!$A$5:$A$15,1)+1)),
IF($V$3=Database!$A$3,
_xlfn.FORECAST.LINEAR(
F14,
INDEX('DS2024'!$E$5:$E$15,MATCH(F14,'DS2024'!$D$5:$D$15,1)):
INDEX('DS2024'!$E$5:$E$15,MATCH(F14,'DS2024'!$D$5:$D$15,1)+1),
INDEX('DS2024'!$D$5:$D$15,MATCH(F14,'DS2024'!$D$5:$D$15,1)):
INDEX('DS2024'!$D$5:$D$15,MATCH(F14,'DS2024'!$D$5:$D$15,1)+1)),
IF($V$3=Database!$A$4,
_xlfn.FORECAST.LINEAR(
F14,
INDEX('DS2024'!$H$5:$H$15,MATCH(F14,'DS2024'!$G$5:$G$15,1)):
INDEX('DS2024'!$H$5:$H$15,MATCH(F14,'DS2024'!$G$5:$G$15,1)+1),
INDEX('DS2024'!$G$5:$G$15,MATCH(F14,'DS2024'!$G$5:$G$15,1)):
INDEX('DS2024'!$G$5:$G$15,MATCH(F14,'DS2024'!$G$5:$G$15,1)+1)),
IF($V$3=Database!$A$5,
_xlfn.FORECAST.LINEAR(
F14,
INDEX('DS2024'!$K$5:$K$15,MATCH(F14,'DS2024'!$J$5:$J$15,1)):
INDEX('DS2024'!$K$5:$K$15,MATCH(F14,'DS2024'!$J$5:$J$15,1)+1),
INDEX('DS2024'!$J$5:$J$15,MATCH(F14,'DS2024'!$J$5:$J$15,1)):
INDEX('DS2024'!$J$5:$J$15,MATCH(F14,'DS2024'!$J$5:$J$15,1)+1)),
IF($V$3=Database!$A$6,
_xlfn.FORECAST.LINEAR(
F14,
INDEX('DS2024'!$N$5:$N$15,MATCH(F14,'DS2024'!$M$5:$M$15,1)):
INDEX('DS2024'!$N$5:$N$15,MATCH(F14,'DS2024'!$M$5:$M$15,1)+1),
INDEX('DS2024'!$M$5:$M$15,MATCH(F14,'DS2024'!$M$5:$M$15,1)):
INDEX('DS2024'!$M$5:$M$15,MATCH(F14,'DS2024'!$M$5:$M$15,1)+1)),
IF($V$3=Database!$A$7,
_xlfn.FORECAST.LINEAR(
F14,
INDEX('DS2024'!$Q$5:$Q$15,MATCH(F14,'DS2024'!$P$5:$P$15,1)):
INDEX('DS2024'!$Q$5:$Q$15,MATCH(F14,'DS2024'!$P$5:$P$15,1)+1),
INDEX('DS2024'!$P$5:$P$15,MATCH(F14,'DS2024'!$P$5:$P$15,1)):
INDEX('DS2024'!$P$5:$P$15,MATCH(F14,'DS2024'!$P$5:$P$15,1)+1)),
IF($V$3=Database!$A$8,
_xlfn.FORECAST.LINEAR(
F14,
INDEX('DS2024'!$T$5:$T$15,MATCH(F14,'DS2024'!$S$5:$S$15,1)):
INDEX('DS2024'!$T$5:$T$15,MATCH(F14,'DS2024'!$S$5:$S$15,1)+1),
INDEX('DS2024'!$S$5:$S$15,MATCH(F14,'DS2024'!$S$5:$S$15,1)):
INDEX('DS2024'!$S$5:$S$15,MATCH(F14,'DS2024'!$S$5:$S$15,1)+1)),
IF($V$3=Database!$A$9,
_xlfn.FORECAST.LINEAR(
F14,
INDEX('DS2024'!$W$5:$W$15,MATCH(F14,'DS2024'!$V$5:$V$15,1)):
INDEX('DS2024'!$W$5:$W$15,MATCH(F14,'DS2024'!$V$5:$V$15,1)+1),
INDEX('DS2024'!$V$5:$V$15,MATCH(F14,'DS2024'!$V$5:$V$15,1)):
INDEX('DS2024'!$V$5:$V$15,MATCH(F14,'DS2024'!$V$5:$V$15,1)+1)),
IF($V$3=Database!$A$10,
_xlfn.FORECAST.LINEAR(
F14,
INDEX('DS2024'!$Z$5:$Z$15,MATCH(F14,'DS2024'!$Y$5:$Y$15,1)):
INDEX('DS2024'!$Z$5:$Z$15,MATCH(F14,'DS2024'!$Y$5:$Y$15,1)+1),
INDEX('DS2024'!$Y$5:$Y$15,MATCH(F14,'DS2024'!$Y$5:$Y$15,1)):
INDEX('DS2024'!$Y$5:$Y$15,MATCH(F14,'DS2024'!$Y$5:$Y$15,1)+1))
)))))))))))))))))))</f>
        <v>0.11425879577802653</v>
      </c>
      <c r="W14" s="50">
        <f>IF($W$3=Database!$A$11,
_xlfn.FORECAST.LINEAR(
H14,
INDEX('DS2024'!$B$20:$B$35,MATCH(H14,'DS2024'!$A$20:$A$35,1)):
INDEX('DS2024'!$B$20:$B$35,MATCH(H14,'DS2024'!$A$20:$A$35,1)+1),
INDEX('DS2024'!$A$20:$A$35,MATCH(H14,'DS2024'!$A$20:$A$35,1)):
INDEX('DS2024'!$A$20:$A$35,MATCH(H14,'DS2024'!$A$20:$A$35,1)+1)),
IF($W$3=Database!$A$12,
_xlfn.FORECAST.LINEAR(
H14,
INDEX('DS2024'!$E$20:$E$35,MATCH(H14,'DS2024'!$D$20:$D$35,1)):
INDEX('DS2024'!$E$20:$E$35,MATCH(H14,'DS2024'!$D$20:$D$35,1)+1),
INDEX('DS2024'!$D$20:$D$35,MATCH(H14,'DS2024'!$D$20:$D$35,1)):
INDEX('DS2024'!$D$20:$D$35,MATCH(H14,'DS2024'!$D$20:$D$35,1)+1)),
IF($W$3=Database!$A$13,
_xlfn.FORECAST.LINEAR(
H14,
INDEX('DS2024'!$H$20:$H$35,MATCH(H14,'DS2024'!$G$20:$G$35,1)):
INDEX('DS2024'!$H$20:$H$35,MATCH(H14,'DS2024'!$G$20:$G$35,1)+1),
INDEX('DS2024'!$G$20:$G$35,MATCH(H14,'DS2024'!$G$20:$G$35,1)):
INDEX('DS2024'!$G$20:$G$35,MATCH(H14,'DS2024'!$G$20:$G$35,1)+1)),
IF($W$3=Database!$A$14,
_xlfn.FORECAST.LINEAR(
H14,
INDEX('DS2024'!$K$20:$K$35,MATCH(H14,'DS2024'!$J$20:$J$35,1)):
INDEX('DS2024'!$K$20:$K$35,MATCH(H14,'DS2024'!$J$20:$J$35,1)+1),
INDEX('DS2024'!$J$20:$J$35,MATCH(H14,'DS2024'!$J$20:$J$35,1)):
INDEX('DS2024'!$J$20:$J$35,MATCH(H14,'DS2024'!$J$20:$J$35,1)+1)),
IF($W$3=Database!$A$15,
_xlfn.FORECAST.LINEAR(
H14,
INDEX('DS2024'!$N$20:$N$35,MATCH(H14,'DS2024'!$M$20:$M$35,1)):
INDEX('DS2024'!$N$20:$N$35,MATCH(H14,'DS2024'!$M$20:$M$35,1)+1),
INDEX('DS2024'!$M$20:$M$35,MATCH(H14,'DS2024'!$M$20:$M$35,1)):
INDEX('DS2024'!$M$20:$M$35,MATCH(H14,'DS2024'!$M$20:$M$35,1)+1)),
IF($W$3=Database!$A$16,
_xlfn.FORECAST.LINEAR(
H14,
INDEX('DS2024'!$Q$20:$Q$35,MATCH(H14,'DS2024'!$P$20:$P$35,1)):
INDEX('DS2024'!$Q$20:$Q$35,MATCH(H14,'DS2024'!$P$20:$P$35,1)+1),
INDEX('DS2024'!$P$20:$P$35,MATCH(H14,'DS2024'!$P$20:$P$35,1)):
INDEX('DS2024'!$P$20:$P$35,MATCH(H14,'DS2024'!$P$20:$P$35,1)+1)),
IF($W$3=Database!$A$17,
_xlfn.FORECAST.LINEAR(
H14,
INDEX('DS2024'!$T$20:$T$35,MATCH(H14,'DS2024'!$S$20:$S$35,1)):
INDEX('DS2024'!$T$20:$T$35,MATCH(H14,'DS2024'!$S$20:$S$35,1)+1),
INDEX('DS2024'!$S$20:$S$35,MATCH(H14,'DS2024'!$S$20:$S$35,1)):
INDEX('DS2024'!$S$20:$S$35,MATCH(H14,'DS2024'!$S$20:$S$35,1)+1)),
IF($W$3=Database!$A$18,
_xlfn.FORECAST.LINEAR(
H14,
INDEX('DS2024'!$W$20:$W$35,MATCH(H14,'DS2024'!$V$20:$V$35,1)):
INDEX('DS2024'!$W$20:$W$35,MATCH(H14,'DS2024'!$V$20:$V$35,1)+1),
INDEX('DS2024'!$V$20:$V$35,MATCH(H14,'DS2024'!$V$20:$V$35,1)):
INDEX('DS2024'!$V$20:$V$35,MATCH(H14,'DS2024'!$V$20:$V$35,1)+1)),
IF($W$3=Database!$A$19,
_xlfn.FORECAST.LINEAR(
H14,
INDEX('DS2024'!$Z$20:$Z$35,MATCH(H14,'DS2024'!$Y$20:$Y$35,1)):
INDEX('DS2024'!$Z$20:$Z$35,MATCH(H14,'DS2024'!$Y$20:$Y$35,1)+1),
INDEX('DS2024'!$Y$20:$Y$35,MATCH(H14,'DS2024'!$Y$20:$Y$35,1)):
INDEX('DS2024'!$Y$20:$Y$35,MATCH(H14,'DS2024'!$Y$20:$Y$35,1)+1)),
IF($W$3=Database!$A$20,
_xlfn.FORECAST.LINEAR(
H14,
INDEX('DS2024'!$AC$20:$AC$35,MATCH(H14,'DS2024'!$AB$20:$AB$35,1)):
INDEX('DS2024'!$AC$20:$AC$35,MATCH(H14,'DS2024'!$AB$20:$AB$35,1)+1),
INDEX('DS2024'!$AB$20:$AB$35,MATCH(H14,'DS2024'!$AB$20:$AB$35,1)):
INDEX('DS2024'!$AB$20:$AB$35,MATCH(H14,'DS2024'!$AB$20:$AB$35,1)+1)),
IF($W$3=Database!$A$2,
_xlfn.FORECAST.LINEAR(
H14,
INDEX('DS2024'!$B$5:$B$15,MATCH(H14,'DS2024'!$A$5:$A$15,1)):
INDEX('DS2024'!$B$5:$B$15,MATCH(H14,'DS2024'!$A$5:$A$15,1)+1),
INDEX('DS2024'!$A$5:$A$15,MATCH(H14,'DS2024'!$A$5:$A$15,1)):
INDEX('DS2024'!$A$5:$A$15,MATCH(H14,'DS2024'!$A$5:$A$15,1)+1)),
IF($W$3=Database!$A$3,
_xlfn.FORECAST.LINEAR(
H14,
INDEX('DS2024'!$E$5:$E$15,MATCH(H14,'DS2024'!$D$5:$D$15,1)):
INDEX('DS2024'!$E$5:$E$15,MATCH(H14,'DS2024'!$D$5:$D$15,1)+1),
INDEX('DS2024'!$D$5:$D$15,MATCH(H14,'DS2024'!$D$5:$D$15,1)):
INDEX('DS2024'!$D$5:$D$15,MATCH(H14,'DS2024'!$D$5:$D$15,1)+1)),
IF($W$3=Database!$A$4,
_xlfn.FORECAST.LINEAR(
H14,
INDEX('DS2024'!$H$5:$H$15,MATCH(H14,'DS2024'!$G$5:$G$15,1)):
INDEX('DS2024'!$H$5:$H$15,MATCH(H14,'DS2024'!$G$5:$G$15,1)+1),
INDEX('DS2024'!$G$5:$G$15,MATCH(H14,'DS2024'!$G$5:$G$15,1)):
INDEX('DS2024'!$G$5:$G$15,MATCH(H14,'DS2024'!$G$5:$G$15,1)+1)),
IF($W$3=Database!$A$5,
_xlfn.FORECAST.LINEAR(
H14,
INDEX('DS2024'!$K$5:$K$15,MATCH(H14,'DS2024'!$J$5:$J$15,1)):
INDEX('DS2024'!$K$5:$K$15,MATCH(H14,'DS2024'!$J$5:$J$15,1)+1),
INDEX('DS2024'!$J$5:$J$15,MATCH(H14,'DS2024'!$J$5:$J$15,1)):
INDEX('DS2024'!$J$5:$J$15,MATCH(H14,'DS2024'!$J$5:$J$15,1)+1)),
IF($W$3=Database!$A$6,
_xlfn.FORECAST.LINEAR(
H14,
INDEX('DS2024'!$N$5:$N$15,MATCH(H14,'DS2024'!$M$5:$M$15,1)):
INDEX('DS2024'!$N$5:$N$15,MATCH(H14,'DS2024'!$M$5:$M$15,1)+1),
INDEX('DS2024'!$M$5:$M$15,MATCH(H14,'DS2024'!$M$5:$M$15,1)):
INDEX('DS2024'!$M$5:$M$15,MATCH(H14,'DS2024'!$M$5:$M$15,1)+1)),
IF($W$3=Database!$A$7,
_xlfn.FORECAST.LINEAR(
H14,
INDEX('DS2024'!$Q$5:$Q$15,MATCH(H14,'DS2024'!$P$5:$P$15,1)):
INDEX('DS2024'!$Q$5:$Q$15,MATCH(H14,'DS2024'!$P$5:$P$15,1)+1),
INDEX('DS2024'!$P$5:$P$15,MATCH(H14,'DS2024'!$P$5:$P$15,1)):
INDEX('DS2024'!$P$5:$P$15,MATCH(H14,'DS2024'!$P$5:$P$15,1)+1)),
IF($W$3=Database!$A$8,
_xlfn.FORECAST.LINEAR(
H14,
INDEX('DS2024'!$T$5:$T$15,MATCH(H14,'DS2024'!$S$5:$S$15,1)):
INDEX('DS2024'!$T$5:$T$15,MATCH(H14,'DS2024'!$S$5:$S$15,1)+1),
INDEX('DS2024'!$S$5:$S$15,MATCH(H14,'DS2024'!$S$5:$S$15,1)):
INDEX('DS2024'!$S$5:$S$15,MATCH(H14,'DS2024'!$S$5:$S$15,1)+1)),
IF($W$3=Database!$A$9,
_xlfn.FORECAST.LINEAR(
H14,
INDEX('DS2024'!$W$5:$W$15,MATCH(H14,'DS2024'!$V$5:$V$15,1)):
INDEX('DS2024'!$W$5:$W$15,MATCH(H14,'DS2024'!$V$5:$V$15,1)+1),
INDEX('DS2024'!$V$5:$V$15,MATCH(H14,'DS2024'!$V$5:$V$15,1)):
INDEX('DS2024'!$V$5:$V$15,MATCH(H14,'DS2024'!$V$5:$V$15,1)+1)),
IF($W$3=Database!$A$10,
_xlfn.FORECAST.LINEAR(
H14,
INDEX('DS2024'!$Z$5:$Z$15,MATCH(H14,'DS2024'!$Y$5:$Y$15,1)):
INDEX('DS2024'!$Z$5:$Z$15,MATCH(H14,'DS2024'!$Y$5:$Y$15,1)+1),
INDEX('DS2024'!$Y$5:$Y$15,MATCH(H14,'DS2024'!$Y$5:$Y$15,1)):
INDEX('DS2024'!$Y$5:$Y$15,MATCH(H14,'DS2024'!$Y$5:$Y$15,1)+1))
)))))))))))))))))))</f>
        <v>0.1111209880490827</v>
      </c>
      <c r="X14" s="50">
        <f>IF($X$3=Database!$A$11,
_xlfn.FORECAST.LINEAR(
J14,
INDEX('DS2024'!$B$20:$B$35,MATCH(J14,'DS2024'!$A$20:$A$35,1)):
INDEX('DS2024'!$B$20:$B$35,MATCH(J14,'DS2024'!$A$20:$A$35,1)+1),
INDEX('DS2024'!$A$20:$A$35,MATCH(J14,'DS2024'!$A$20:$A$35,1)):
INDEX('DS2024'!$A$20:$A$35,MATCH(J14,'DS2024'!$A$20:$A$35,1)+1)),
IF($X$3=Database!$A$12,
_xlfn.FORECAST.LINEAR(
J14,
INDEX('DS2024'!$E$20:$E$35,MATCH(J14,'DS2024'!$D$20:$D$35,1)):
INDEX('DS2024'!$E$20:$E$35,MATCH(J14,'DS2024'!$D$20:$D$35,1)+1),
INDEX('DS2024'!$D$20:$D$35,MATCH(J14,'DS2024'!$D$20:$D$35,1)):
INDEX('DS2024'!$D$20:$D$35,MATCH(J14,'DS2024'!$D$20:$D$35,1)+1)),
IF($X$3=Database!$A$13,
_xlfn.FORECAST.LINEAR(
J14,
INDEX('DS2024'!$H$20:$H$35,MATCH(J14,'DS2024'!$G$20:$G$35,1)):
INDEX('DS2024'!$H$20:$H$35,MATCH(J14,'DS2024'!$G$20:$G$35,1)+1),
INDEX('DS2024'!$G$20:$G$35,MATCH(J14,'DS2024'!$G$20:$G$35,1)):
INDEX('DS2024'!$G$20:$G$35,MATCH(J14,'DS2024'!$G$20:$G$35,1)+1)),
IF($X$3=Database!$A$14,
_xlfn.FORECAST.LINEAR(
J14,
INDEX('DS2024'!$K$20:$K$35,MATCH(J14,'DS2024'!$J$20:$J$35,1)):
INDEX('DS2024'!$K$20:$K$35,MATCH(J14,'DS2024'!$J$20:$J$35,1)+1),
INDEX('DS2024'!$J$20:$J$35,MATCH(J14,'DS2024'!$J$20:$J$35,1)):
INDEX('DS2024'!$J$20:$J$35,MATCH(J14,'DS2024'!$J$20:$J$35,1)+1)),
IF($X$3=Database!$A$15,
_xlfn.FORECAST.LINEAR(
J14,
INDEX('DS2024'!$N$20:$N$35,MATCH(J14,'DS2024'!$M$20:$M$35,1)):
INDEX('DS2024'!$N$20:$N$35,MATCH(J14,'DS2024'!$M$20:$M$35,1)+1),
INDEX('DS2024'!$M$20:$M$35,MATCH(J14,'DS2024'!$M$20:$M$35,1)):
INDEX('DS2024'!$M$20:$M$35,MATCH(J14,'DS2024'!$M$20:$M$35,1)+1)),
IF($X$3=Database!$A$16,
_xlfn.FORECAST.LINEAR(
J14,
INDEX('DS2024'!$Q$20:$Q$35,MATCH(J14,'DS2024'!$P$20:$P$35,1)):
INDEX('DS2024'!$Q$20:$Q$35,MATCH(J14,'DS2024'!$P$20:$P$35,1)+1),
INDEX('DS2024'!$P$20:$P$35,MATCH(J14,'DS2024'!$P$20:$P$35,1)):
INDEX('DS2024'!$P$20:$P$35,MATCH(J14,'DS2024'!$P$20:$P$35,1)+1)),
IF($X$3=Database!$A$17,
_xlfn.FORECAST.LINEAR(
J14,
INDEX('DS2024'!$T$20:$T$35,MATCH(J14,'DS2024'!$S$20:$S$35,1)):
INDEX('DS2024'!$T$20:$T$35,MATCH(J14,'DS2024'!$S$20:$S$35,1)+1),
INDEX('DS2024'!$S$20:$S$35,MATCH(J14,'DS2024'!$S$20:$S$35,1)):
INDEX('DS2024'!$S$20:$S$35,MATCH(J14,'DS2024'!$S$20:$S$35,1)+1)),
IF($X$3=Database!$A$18,
_xlfn.FORECAST.LINEAR(
J14,
INDEX('DS2024'!$W$20:$W$35,MATCH(J14,'DS2024'!$V$20:$V$35,1)):
INDEX('DS2024'!$W$20:$W$35,MATCH(J14,'DS2024'!$V$20:$V$35,1)+1),
INDEX('DS2024'!$V$20:$V$35,MATCH(J14,'DS2024'!$V$20:$V$35,1)):
INDEX('DS2024'!$V$20:$V$35,MATCH(J14,'DS2024'!$V$20:$V$35,1)+1)),
IF($X$3=Database!$A$19,
_xlfn.FORECAST.LINEAR(
J14,
INDEX('DS2024'!$Z$20:$Z$35,MATCH(J14,'DS2024'!$Y$20:$Y$35,1)):
INDEX('DS2024'!$Z$20:$Z$35,MATCH(J14,'DS2024'!$Y$20:$Y$35,1)+1),
INDEX('DS2024'!$Y$20:$Y$35,MATCH(J14,'DS2024'!$Y$20:$Y$35,1)):
INDEX('DS2024'!$Y$20:$Y$35,MATCH(J14,'DS2024'!$Y$20:$Y$35,1)+1)),
IF($X$3=Database!$A$20,
_xlfn.FORECAST.LINEAR(
J14,
INDEX('DS2024'!$AC$20:$AC$35,MATCH(J14,'DS2024'!$AB$20:$AB$35,1)):
INDEX('DS2024'!$AC$20:$AC$35,MATCH(J14,'DS2024'!$AB$20:$AB$35,1)+1),
INDEX('DS2024'!$AB$20:$AB$35,MATCH(J14,'DS2024'!$AB$20:$AB$35,1)):
INDEX('DS2024'!$AB$20:$AB$35,MATCH(J14,'DS2024'!$AB$20:$AB$35,1)+1)),
IF($X$3=Database!$A$2,
_xlfn.FORECAST.LINEAR(
J14,
INDEX('DS2024'!$B$5:$B$15,MATCH(J14,'DS2024'!$A$5:$A$15,1)):
INDEX('DS2024'!$B$5:$B$15,MATCH(J14,'DS2024'!$A$5:$A$15,1)+1),
INDEX('DS2024'!$A$5:$A$15,MATCH(J14,'DS2024'!$A$5:$A$15,1)):
INDEX('DS2024'!$A$5:$A$15,MATCH(J14,'DS2024'!$A$5:$A$15,1)+1)),
IF($X$3=Database!$A$3,
_xlfn.FORECAST.LINEAR(
J14,
INDEX('DS2024'!$E$5:$E$15,MATCH(J14,'DS2024'!$D$5:$D$15,1)):
INDEX('DS2024'!$E$5:$E$15,MATCH(J14,'DS2024'!$D$5:$D$15,1)+1),
INDEX('DS2024'!$D$5:$D$15,MATCH(J14,'DS2024'!$D$5:$D$15,1)):
INDEX('DS2024'!$D$5:$D$15,MATCH(J14,'DS2024'!$D$5:$D$15,1)+1)),
IF($X$3=Database!$A$4,
_xlfn.FORECAST.LINEAR(
J14,
INDEX('DS2024'!$H$5:$H$15,MATCH(J14,'DS2024'!$G$5:$G$15,1)):
INDEX('DS2024'!$H$5:$H$15,MATCH(J14,'DS2024'!$G$5:$G$15,1)+1),
INDEX('DS2024'!$G$5:$G$15,MATCH(J14,'DS2024'!$G$5:$G$15,1)):
INDEX('DS2024'!$G$5:$G$15,MATCH(J14,'DS2024'!$G$5:$G$15,1)+1)),
IF($X$3=Database!$A$5,
_xlfn.FORECAST.LINEAR(
J14,
INDEX('DS2024'!$K$5:$K$15,MATCH(J14,'DS2024'!$J$5:$J$15,1)):
INDEX('DS2024'!$K$5:$K$15,MATCH(J14,'DS2024'!$J$5:$J$15,1)+1),
INDEX('DS2024'!$J$5:$J$15,MATCH(J14,'DS2024'!$J$5:$J$15,1)):
INDEX('DS2024'!$J$5:$J$15,MATCH(J14,'DS2024'!$J$5:$J$15,1)+1)),
IF($X$3=Database!$A$6,
_xlfn.FORECAST.LINEAR(
J14,
INDEX('DS2024'!$N$5:$N$15,MATCH(J14,'DS2024'!$M$5:$M$15,1)):
INDEX('DS2024'!$N$5:$N$15,MATCH(J14,'DS2024'!$M$5:$M$15,1)+1),
INDEX('DS2024'!$M$5:$M$15,MATCH(J14,'DS2024'!$M$5:$M$15,1)):
INDEX('DS2024'!$M$5:$M$15,MATCH(J14,'DS2024'!$M$5:$M$15,1)+1)),
IF($X$3=Database!$A$7,
_xlfn.FORECAST.LINEAR(
J14,
INDEX('DS2024'!$Q$5:$Q$15,MATCH(J14,'DS2024'!$P$5:$P$15,1)):
INDEX('DS2024'!$Q$5:$Q$15,MATCH(J14,'DS2024'!$P$5:$P$15,1)+1),
INDEX('DS2024'!$P$5:$P$15,MATCH(J14,'DS2024'!$P$5:$P$15,1)):
INDEX('DS2024'!$P$5:$P$15,MATCH(J14,'DS2024'!$P$5:$P$15,1)+1)),
IF($X$3=Database!$A$8,
_xlfn.FORECAST.LINEAR(
J14,
INDEX('DS2024'!$T$5:$T$15,MATCH(J14,'DS2024'!$S$5:$S$15,1)):
INDEX('DS2024'!$T$5:$T$15,MATCH(J14,'DS2024'!$S$5:$S$15,1)+1),
INDEX('DS2024'!$S$5:$S$15,MATCH(J14,'DS2024'!$S$5:$S$15,1)):
INDEX('DS2024'!$S$5:$S$15,MATCH(J14,'DS2024'!$S$5:$S$15,1)+1)),
IF($T$3=Database!$A$9,
_xlfn.FORECAST.LINEAR(
J14,
INDEX('DS2024'!$W$5:$W$15,MATCH(J14,'DS2024'!$V$5:$V$15,1)):
INDEX('DS2024'!$W$5:$W$15,MATCH(J14,'DS2024'!$V$5:$V$15,1)+1),
INDEX('DS2024'!$V$5:$V$15,MATCH(J14,'DS2024'!$V$5:$V$15,1)):
INDEX('DS2024'!$V$5:$V$15,MATCH(J14,'DS2024'!$V$5:$V$15,1)+1)),
IF($T$3=Database!$A$10,
_xlfn.FORECAST.LINEAR(
J14,
INDEX('DS2024'!$Z$5:$Z$15,MATCH(J14,'DS2024'!$Y$5:$Y$15,1)):
INDEX('DS2024'!$Z$5:$Z$15,MATCH(J14,'DS2024'!$Y$5:$Y$15,1)+1),
INDEX('DS2024'!$Y$5:$Y$15,MATCH(J14,'DS2024'!$Y$5:$Y$15,1)):
INDEX('DS2024'!$Y$5:$Y$15,MATCH(J14,'DS2024'!$Y$5:$Y$15,1)+1))
)))))))))))))))))))</f>
        <v>0.10968344058515529</v>
      </c>
      <c r="Y14" s="50">
        <f>IF($Y$3=Database!$A$11,
_xlfn.FORECAST.LINEAR(
L14,
INDEX('DS2024'!$B$20:$B$35,MATCH(L14,'DS2024'!$A$20:$A$35,1)):
INDEX('DS2024'!$B$20:$B$35,MATCH(L14,'DS2024'!$A$20:$A$35,1)+1),
INDEX('DS2024'!$A$20:$A$35,MATCH(L14,'DS2024'!$A$20:$A$35,1)):
INDEX('DS2024'!$A$20:$A$35,MATCH(L14,'DS2024'!$A$20:$A$35,1)+1)),
IF($Y$3=Database!$A$12,
_xlfn.FORECAST.LINEAR(
L14,
INDEX('DS2024'!$E$20:$E$35,MATCH(L14,'DS2024'!$D$20:$D$35,1)):
INDEX('DS2024'!$E$20:$E$35,MATCH(L14,'DS2024'!$D$20:$D$35,1)+1),
INDEX('DS2024'!$D$20:$D$35,MATCH(L14,'DS2024'!$D$20:$D$35,1)):
INDEX('DS2024'!$D$20:$D$35,MATCH(L14,'DS2024'!$D$20:$D$35,1)+1)),
IF($Y$3=Database!$A$13,
_xlfn.FORECAST.LINEAR(
L14,
INDEX('DS2024'!$H$20:$H$35,MATCH(L14,'DS2024'!$G$20:$G$35,1)):
INDEX('DS2024'!$H$20:$H$35,MATCH(L14,'DS2024'!$G$20:$G$35,1)+1),
INDEX('DS2024'!$G$20:$G$35,MATCH(L14,'DS2024'!$G$20:$G$35,1)):
INDEX('DS2024'!$G$20:$G$35,MATCH(L14,'DS2024'!$G$20:$G$35,1)+1)),
IF($Y$3=Database!$A$14,
_xlfn.FORECAST.LINEAR(
L14,
INDEX('DS2024'!$K$20:$K$35,MATCH(L14,'DS2024'!$J$20:$J$35,1)):
INDEX('DS2024'!$K$20:$K$35,MATCH(L14,'DS2024'!$J$20:$J$35,1)+1),
INDEX('DS2024'!$J$20:$J$35,MATCH(L14,'DS2024'!$J$20:$J$35,1)):
INDEX('DS2024'!$J$20:$J$35,MATCH(L14,'DS2024'!$J$20:$J$35,1)+1)),
IF($Y$3=Database!$A$15,
_xlfn.FORECAST.LINEAR(
L14,
INDEX('DS2024'!$N$20:$N$35,MATCH(L14,'DS2024'!$M$20:$M$35,1)):
INDEX('DS2024'!$N$20:$N$35,MATCH(L14,'DS2024'!$M$20:$M$35,1)+1),
INDEX('DS2024'!$M$20:$M$35,MATCH(L14,'DS2024'!$M$20:$M$35,1)):
INDEX('DS2024'!$M$20:$M$35,MATCH(L14,'DS2024'!$M$20:$M$35,1)+1)),
IF($Y$3=Database!$A$16,
_xlfn.FORECAST.LINEAR(
L14,
INDEX('DS2024'!$Q$20:$Q$35,MATCH(L14,'DS2024'!$P$20:$P$35,1)):
INDEX('DS2024'!$Q$20:$Q$35,MATCH(L14,'DS2024'!$P$20:$P$35,1)+1),
INDEX('DS2024'!$P$20:$P$35,MATCH(L14,'DS2024'!$P$20:$P$35,1)):
INDEX('DS2024'!$P$20:$P$35,MATCH(L14,'DS2024'!$P$20:$P$35,1)+1)),
IF($Y$3=Database!$A$17,
_xlfn.FORECAST.LINEAR(
L14,
INDEX('DS2024'!$T$20:$T$35,MATCH(L14,'DS2024'!$S$20:$S$35,1)):
INDEX('DS2024'!$T$20:$T$35,MATCH(L14,'DS2024'!$S$20:$S$35,1)+1),
INDEX('DS2024'!$S$20:$S$35,MATCH(L14,'DS2024'!$S$20:$S$35,1)):
INDEX('DS2024'!$S$20:$S$35,MATCH(L14,'DS2024'!$S$20:$S$35,1)+1)),
IF($Y$3=Database!$A$18,
_xlfn.FORECAST.LINEAR(
L14,
INDEX('DS2024'!$W$20:$W$35,MATCH(L14,'DS2024'!$V$20:$V$35,1)):
INDEX('DS2024'!$W$20:$W$35,MATCH(L14,'DS2024'!$V$20:$V$35,1)+1),
INDEX('DS2024'!$V$20:$V$35,MATCH(L14,'DS2024'!$V$20:$V$35,1)):
INDEX('DS2024'!$V$20:$V$35,MATCH(L14,'DS2024'!$V$20:$V$35,1)+1)),
IF($Y$3=Database!$A$19,
_xlfn.FORECAST.LINEAR(
L14,
INDEX('DS2024'!$Z$20:$Z$35,MATCH(L14,'DS2024'!$Y$20:$Y$35,1)):
INDEX('DS2024'!$Z$20:$Z$35,MATCH(L14,'DS2024'!$Y$20:$Y$35,1)+1),
INDEX('DS2024'!$Y$20:$Y$35,MATCH(L14,'DS2024'!$Y$20:$Y$35,1)):
INDEX('DS2024'!$Y$20:$Y$35,MATCH(L14,'DS2024'!$Y$20:$Y$35,1)+1)),
IF($Y$3=Database!$A$20,
_xlfn.FORECAST.LINEAR(
L14,
INDEX('DS2024'!$AC$20:$AC$35,MATCH(L14,'DS2024'!$AB$20:$AB$35,1)):
INDEX('DS2024'!$AC$20:$AC$35,MATCH(L14,'DS2024'!$AB$20:$AB$35,1)+1),
INDEX('DS2024'!$AB$20:$AB$35,MATCH(L14,'DS2024'!$AB$20:$AB$35,1)):
INDEX('DS2024'!$AB$20:$AB$35,MATCH(L14,'DS2024'!$AB$20:$AB$35,1)+1)),
IF($Y$3=Database!$A$2,
_xlfn.FORECAST.LINEAR(
L14,
INDEX('DS2024'!$B$5:$B$15,MATCH(L14,'DS2024'!$A$5:$A$15,1)):
INDEX('DS2024'!$B$5:$B$15,MATCH(L14,'DS2024'!$A$5:$A$15,1)+1),
INDEX('DS2024'!$A$5:$A$15,MATCH(L14,'DS2024'!$A$5:$A$15,1)):
INDEX('DS2024'!$A$5:$A$15,MATCH(L14,'DS2024'!$A$5:$A$15,1)+1)),
IF($Y$3=Database!$A$3,
_xlfn.FORECAST.LINEAR(
L14,
INDEX('DS2024'!$E$5:$E$15,MATCH(L14,'DS2024'!$D$5:$D$15,1)):
INDEX('DS2024'!$E$5:$E$15,MATCH(L14,'DS2024'!$D$5:$D$15,1)+1),
INDEX('DS2024'!$D$5:$D$15,MATCH(L14,'DS2024'!$D$5:$D$15,1)):
INDEX('DS2024'!$D$5:$D$15,MATCH(L14,'DS2024'!$D$5:$D$15,1)+1)),
IF($Y$3=Database!$A$4,
_xlfn.FORECAST.LINEAR(
L14,
INDEX('DS2024'!$H$5:$H$15,MATCH(L14,'DS2024'!$G$5:$G$15,1)):
INDEX('DS2024'!$H$5:$H$15,MATCH(L14,'DS2024'!$G$5:$G$15,1)+1),
INDEX('DS2024'!$G$5:$G$15,MATCH(L14,'DS2024'!$G$5:$G$15,1)):
INDEX('DS2024'!$G$5:$G$15,MATCH(L14,'DS2024'!$G$5:$G$15,1)+1)),
IF($Y$3=Database!$A$5,
_xlfn.FORECAST.LINEAR(
L14,
INDEX('DS2024'!$K$5:$K$15,MATCH(L14,'DS2024'!$J$5:$J$15,1)):
INDEX('DS2024'!$K$5:$K$15,MATCH(L14,'DS2024'!$J$5:$J$15,1)+1),
INDEX('DS2024'!$J$5:$J$15,MATCH(L14,'DS2024'!$J$5:$J$15,1)):
INDEX('DS2024'!$J$5:$J$15,MATCH(L14,'DS2024'!$J$5:$J$15,1)+1)),
IF($Y$3=Database!$A$6,
_xlfn.FORECAST.LINEAR(
L14,
INDEX('DS2024'!$N$5:$N$15,MATCH(L14,'DS2024'!$M$5:$M$15,1)):
INDEX('DS2024'!$N$5:$N$15,MATCH(L14,'DS2024'!$M$5:$M$15,1)+1),
INDEX('DS2024'!$M$5:$M$15,MATCH(L14,'DS2024'!$M$5:$M$15,1)):
INDEX('DS2024'!$M$5:$M$15,MATCH(L14,'DS2024'!$M$5:$M$15,1)+1)),
IF($Y$3=Database!$A$7,
_xlfn.FORECAST.LINEAR(
L14,
INDEX('DS2024'!$Q$5:$Q$15,MATCH(L14,'DS2024'!$P$5:$P$15,1)):
INDEX('DS2024'!$Q$5:$Q$15,MATCH(L14,'DS2024'!$P$5:$P$15,1)+1),
INDEX('DS2024'!$P$5:$P$15,MATCH(L14,'DS2024'!$P$5:$P$15,1)):
INDEX('DS2024'!$P$5:$P$15,MATCH(L14,'DS2024'!$P$5:$P$15,1)+1)),
IF($Y$3=Database!$A$8,
_xlfn.FORECAST.LINEAR(
L14,
INDEX('DS2024'!$T$5:$T$15,MATCH(L14,'DS2024'!$S$5:$S$15,1)):
INDEX('DS2024'!$T$5:$T$15,MATCH(L14,'DS2024'!$S$5:$S$15,1)+1),
INDEX('DS2024'!$S$5:$S$15,MATCH(L14,'DS2024'!$S$5:$S$15,1)):
INDEX('DS2024'!$S$5:$S$15,MATCH(L14,'DS2024'!$S$5:$S$15,1)+1)),
IF($T$3=Database!$A$9,
_xlfn.FORECAST.LINEAR(
L14,
INDEX('DS2024'!$W$5:$W$15,MATCH(L14,'DS2024'!$V$5:$V$15,1)):
INDEX('DS2024'!$W$5:$W$15,MATCH(L14,'DS2024'!$V$5:$V$15,1)+1),
INDEX('DS2024'!$V$5:$V$15,MATCH(L14,'DS2024'!$V$5:$V$15,1)):
INDEX('DS2024'!$V$5:$V$15,MATCH(L14,'DS2024'!$V$5:$V$15,1)+1)),
IF($T$3=Database!$A$10,
_xlfn.FORECAST.LINEAR(
L14,
INDEX('DS2024'!$Z$5:$Z$15,MATCH(L14,'DS2024'!$Y$5:$Y$15,1)):
INDEX('DS2024'!$Z$5:$Z$15,MATCH(L14,'DS2024'!$Y$5:$Y$15,1)+1),
INDEX('DS2024'!$Y$5:$Y$15,MATCH(L14,'DS2024'!$Y$5:$Y$15,1)):
INDEX('DS2024'!$Y$5:$Y$15,MATCH(L14,'DS2024'!$Y$5:$Y$15,1)+1))
)))))))))))))))))))</f>
        <v>0.11062632399376475</v>
      </c>
      <c r="Z14" s="50">
        <f>IF($Z$3=Database!$A$11,
_xlfn.FORECAST.LINEAR(
N14,
INDEX('DS2024'!$B$20:$B$35,MATCH(N14,'DS2024'!$A$20:$A$35,1)):
INDEX('DS2024'!$B$20:$B$35,MATCH(N14,'DS2024'!$A$20:$A$35,1)+1),
INDEX('DS2024'!$A$20:$A$35,MATCH(N14,'DS2024'!$A$20:$A$35,1)):
INDEX('DS2024'!$A$20:$A$35,MATCH(N14,'DS2024'!$A$20:$A$35,1)+1)),
IF($Z$3=Database!$A$12,
_xlfn.FORECAST.LINEAR(
N14,
INDEX('DS2024'!$E$20:$E$35,MATCH(N14,'DS2024'!$D$20:$D$35,1)):
INDEX('DS2024'!$E$20:$E$35,MATCH(N14,'DS2024'!$D$20:$D$35,1)+1),
INDEX('DS2024'!$D$20:$D$35,MATCH(N14,'DS2024'!$D$20:$D$35,1)):
INDEX('DS2024'!$D$20:$D$35,MATCH(N14,'DS2024'!$D$20:$D$35,1)+1)),
IF($Z$3=Database!$A$13,
_xlfn.FORECAST.LINEAR(
N14,
INDEX('DS2024'!$H$20:$H$35,MATCH(N14,'DS2024'!$G$20:$G$35,1)):
INDEX('DS2024'!$H$20:$H$35,MATCH(N14,'DS2024'!$G$20:$G$35,1)+1),
INDEX('DS2024'!$G$20:$G$35,MATCH(N14,'DS2024'!$G$20:$G$35,1)):
INDEX('DS2024'!$G$20:$G$35,MATCH(N14,'DS2024'!$G$20:$G$35,1)+1)),
IF($Z$3=Database!$A$14,
_xlfn.FORECAST.LINEAR(
N14,
INDEX('DS2024'!$K$20:$K$35,MATCH(N14,'DS2024'!$J$20:$J$35,1)):
INDEX('DS2024'!$K$20:$K$35,MATCH(N14,'DS2024'!$J$20:$J$35,1)+1),
INDEX('DS2024'!$J$20:$J$35,MATCH(N14,'DS2024'!$J$20:$J$35,1)):
INDEX('DS2024'!$J$20:$J$35,MATCH(N14,'DS2024'!$J$20:$J$35,1)+1)),
IF($Z$3=Database!$A$15,
_xlfn.FORECAST.LINEAR(
N14,
INDEX('DS2024'!$N$20:$N$35,MATCH(N14,'DS2024'!$M$20:$M$35,1)):
INDEX('DS2024'!$N$20:$N$35,MATCH(N14,'DS2024'!$M$20:$M$35,1)+1),
INDEX('DS2024'!$M$20:$M$35,MATCH(N14,'DS2024'!$M$20:$M$35,1)):
INDEX('DS2024'!$M$20:$M$35,MATCH(N14,'DS2024'!$M$20:$M$35,1)+1)),
IF($Z$3=Database!$A$16,
_xlfn.FORECAST.LINEAR(
N14,
INDEX('DS2024'!$Q$20:$Q$35,MATCH(N14,'DS2024'!$P$20:$P$35,1)):
INDEX('DS2024'!$Q$20:$Q$35,MATCH(N14,'DS2024'!$P$20:$P$35,1)+1),
INDEX('DS2024'!$P$20:$P$35,MATCH(N14,'DS2024'!$P$20:$P$35,1)):
INDEX('DS2024'!$P$20:$P$35,MATCH(N14,'DS2024'!$P$20:$P$35,1)+1)),
IF($Z$3=Database!$A$17,
_xlfn.FORECAST.LINEAR(
N14,
INDEX('DS2024'!$T$20:$T$35,MATCH(N14,'DS2024'!$S$20:$S$35,1)):
INDEX('DS2024'!$T$20:$T$35,MATCH(N14,'DS2024'!$S$20:$S$35,1)+1),
INDEX('DS2024'!$S$20:$S$35,MATCH(N14,'DS2024'!$S$20:$S$35,1)):
INDEX('DS2024'!$S$20:$S$35,MATCH(N14,'DS2024'!$S$20:$S$35,1)+1)),
IF($Z$3=Database!$A$18,
_xlfn.FORECAST.LINEAR(
N14,
INDEX('DS2024'!$W$20:$W$35,MATCH(N14,'DS2024'!$V$20:$V$35,1)):
INDEX('DS2024'!$W$20:$W$35,MATCH(N14,'DS2024'!$V$20:$V$35,1)+1),
INDEX('DS2024'!$V$20:$V$35,MATCH(N14,'DS2024'!$V$20:$V$35,1)):
INDEX('DS2024'!$V$20:$V$35,MATCH(N14,'DS2024'!$V$20:$V$35,1)+1)),
IF($Z$3=Database!$A$19,
_xlfn.FORECAST.LINEAR(
N14,
INDEX('DS2024'!$Z$20:$Z$35,MATCH(N14,'DS2024'!$Y$20:$Y$35,1)):
INDEX('DS2024'!$Z$20:$Z$35,MATCH(N14,'DS2024'!$Y$20:$Y$35,1)+1),
INDEX('DS2024'!$Y$20:$Y$35,MATCH(N14,'DS2024'!$Y$20:$Y$35,1)):
INDEX('DS2024'!$Y$20:$Y$35,MATCH(N14,'DS2024'!$Y$20:$Y$35,1)+1)),
IF($Z$3=Database!$A$20,
_xlfn.FORECAST.LINEAR(
N14,
INDEX('DS2024'!$AC$20:$AC$35,MATCH(N14,'DS2024'!$AB$20:$AB$35,1)):
INDEX('DS2024'!$AC$20:$AC$35,MATCH(N14,'DS2024'!$AB$20:$AB$35,1)+1),
INDEX('DS2024'!$AB$20:$AB$35,MATCH(N14,'DS2024'!$AB$20:$AB$35,1)):
INDEX('DS2024'!$AB$20:$AB$35,MATCH(N14,'DS2024'!$AB$20:$AB$35,1)+1)),
IF($Z$3=Database!$A$2,
_xlfn.FORECAST.LINEAR(
N14,
INDEX('DS2024'!$B$5:$B$15,MATCH(N14,'DS2024'!$A$5:$A$15,1)):
INDEX('DS2024'!$B$5:$B$15,MATCH(N14,'DS2024'!$A$5:$A$15,1)+1),
INDEX('DS2024'!$A$5:$A$15,MATCH(N14,'DS2024'!$A$5:$A$15,1)):
INDEX('DS2024'!$A$5:$A$15,MATCH(N14,'DS2024'!$A$5:$A$15,1)+1)),
IF($Z$3=Database!$A$3,
_xlfn.FORECAST.LINEAR(
N14,
INDEX('DS2024'!$E$5:$E$15,MATCH(N14,'DS2024'!$D$5:$D$15,1)):
INDEX('DS2024'!$E$5:$E$15,MATCH(N14,'DS2024'!$D$5:$D$15,1)+1),
INDEX('DS2024'!$D$5:$D$15,MATCH(N14,'DS2024'!$D$5:$D$15,1)):
INDEX('DS2024'!$D$5:$D$15,MATCH(N14,'DS2024'!$D$5:$D$15,1)+1)),
IF($Z$3=Database!$A$4,
_xlfn.FORECAST.LINEAR(
N14,
INDEX('DS2024'!$H$5:$H$15,MATCH(N14,'DS2024'!$G$5:$G$15,1)):
INDEX('DS2024'!$H$5:$H$15,MATCH(N14,'DS2024'!$G$5:$G$15,1)+1),
INDEX('DS2024'!$G$5:$G$15,MATCH(N14,'DS2024'!$G$5:$G$15,1)):
INDEX('DS2024'!$G$5:$G$15,MATCH(N14,'DS2024'!$G$5:$G$15,1)+1)),
IF($Z$3=Database!$A$5,
_xlfn.FORECAST.LINEAR(
N14,
INDEX('DS2024'!$K$5:$K$15,MATCH(N14,'DS2024'!$J$5:$J$15,1)):
INDEX('DS2024'!$K$5:$K$15,MATCH(N14,'DS2024'!$J$5:$J$15,1)+1),
INDEX('DS2024'!$J$5:$J$15,MATCH(N14,'DS2024'!$J$5:$J$15,1)):
INDEX('DS2024'!$J$5:$J$15,MATCH(N14,'DS2024'!$J$5:$J$15,1)+1)),
IF($Z$3=Database!$A$6,
_xlfn.FORECAST.LINEAR(
N14,
INDEX('DS2024'!$N$5:$N$15,MATCH(N14,'DS2024'!$M$5:$M$15,1)):
INDEX('DS2024'!$N$5:$N$15,MATCH(N14,'DS2024'!$M$5:$M$15,1)+1),
INDEX('DS2024'!$M$5:$M$15,MATCH(N14,'DS2024'!$M$5:$M$15,1)):
INDEX('DS2024'!$M$5:$M$15,MATCH(N14,'DS2024'!$M$5:$M$15,1)+1)),
IF($Z$3=Database!$A$7,
_xlfn.FORECAST.LINEAR(
N14,
INDEX('DS2024'!$Q$5:$Q$15,MATCH(N14,'DS2024'!$P$5:$P$15,1)):
INDEX('DS2024'!$Q$5:$Q$15,MATCH(N14,'DS2024'!$P$5:$P$15,1)+1),
INDEX('DS2024'!$P$5:$P$15,MATCH(N14,'DS2024'!$P$5:$P$15,1)):
INDEX('DS2024'!$P$5:$P$15,MATCH(N14,'DS2024'!$P$5:$P$15,1)+1)),
IF($Z$3=Database!$A$8,
_xlfn.FORECAST.LINEAR(
N14,
INDEX('DS2024'!$T$5:$T$15,MATCH(N14,'DS2024'!$S$5:$S$15,1)):
INDEX('DS2024'!$T$5:$T$15,MATCH(N14,'DS2024'!$S$5:$S$15,1)+1),
INDEX('DS2024'!$S$5:$S$15,MATCH(N14,'DS2024'!$S$5:$S$15,1)):
INDEX('DS2024'!$S$5:$S$15,MATCH(N14,'DS2024'!$S$5:$S$15,1)+1)),
IF($Z$3=Database!$A$9,
_xlfn.FORECAST.LINEAR(
N14,
INDEX('DS2024'!$W$5:$W$15,MATCH(N14,'DS2024'!$V$5:$V$15,1)):
INDEX('DS2024'!$W$5:$W$15,MATCH(N14,'DS2024'!$V$5:$V$15,1)+1),
INDEX('DS2024'!$V$5:$V$15,MATCH(N14,'DS2024'!$V$5:$V$15,1)):
INDEX('DS2024'!$V$5:$V$15,MATCH(N14,'DS2024'!$V$5:$V$15,1)+1)),
IF($Z$3=Database!$A$10,
_xlfn.FORECAST.LINEAR(
N14,
INDEX('DS2024'!$Z$5:$Z$15,MATCH(N14,'DS2024'!$Y$5:$Y$15,1)):
INDEX('DS2024'!$Z$5:$Z$15,MATCH(N14,'DS2024'!$Y$5:$Y$15,1)+1),
INDEX('DS2024'!$Y$5:$Y$15,MATCH(N14,'DS2024'!$Y$5:$Y$15,1)):
INDEX('DS2024'!$Y$5:$Y$15,MATCH(N14,'DS2024'!$Y$5:$Y$15,1)+1))
)))))))))))))))))))</f>
        <v>0.10930348934809546</v>
      </c>
      <c r="AA14" s="50">
        <f>IF($AA$3=Database!$A$11,
_xlfn.FORECAST.LINEAR(
P14,
INDEX('DS2024'!$B$20:$B$35,MATCH(P14,'DS2024'!$A$20:$A$35,1)):
INDEX('DS2024'!$B$20:$B$35,MATCH(P14,'DS2024'!$A$20:$A$35,1)+1),
INDEX('DS2024'!$A$20:$A$35,MATCH(P14,'DS2024'!$A$20:$A$35,1)):
INDEX('DS2024'!$A$20:$A$35,MATCH(P14,'DS2024'!$A$20:$A$35,1)+1)),
IF($AA$3=Database!$A$12,
_xlfn.FORECAST.LINEAR(
P14,
INDEX('DS2024'!$E$20:$E$35,MATCH(P14,'DS2024'!$D$20:$D$35,1)):
INDEX('DS2024'!$E$20:$E$35,MATCH(P14,'DS2024'!$D$20:$D$35,1)+1),
INDEX('DS2024'!$D$20:$D$35,MATCH(P14,'DS2024'!$D$20:$D$35,1)):
INDEX('DS2024'!$D$20:$D$35,MATCH(P14,'DS2024'!$D$20:$D$35,1)+1)),
IF($AA$3=Database!$A$13,
_xlfn.FORECAST.LINEAR(
P14,
INDEX('DS2024'!$H$20:$H$35,MATCH(P14,'DS2024'!$G$20:$G$35,1)):
INDEX('DS2024'!$H$20:$H$35,MATCH(P14,'DS2024'!$G$20:$G$35,1)+1),
INDEX('DS2024'!$G$20:$G$35,MATCH(P14,'DS2024'!$G$20:$G$35,1)):
INDEX('DS2024'!$G$20:$G$35,MATCH(P14,'DS2024'!$G$20:$G$35,1)+1)),
IF($AA$3=Database!$A$14,
_xlfn.FORECAST.LINEAR(
P14,
INDEX('DS2024'!$K$20:$K$35,MATCH(P14,'DS2024'!$J$20:$J$35,1)):
INDEX('DS2024'!$K$20:$K$35,MATCH(P14,'DS2024'!$J$20:$J$35,1)+1),
INDEX('DS2024'!$J$20:$J$35,MATCH(P14,'DS2024'!$J$20:$J$35,1)):
INDEX('DS2024'!$J$20:$J$35,MATCH(P14,'DS2024'!$J$20:$J$35,1)+1)),
IF($AA$3=Database!$A$15,
_xlfn.FORECAST.LINEAR(
P14,
INDEX('DS2024'!$N$20:$N$35,MATCH(P14,'DS2024'!$M$20:$M$35,1)):
INDEX('DS2024'!$N$20:$N$35,MATCH(P14,'DS2024'!$M$20:$M$35,1)+1),
INDEX('DS2024'!$M$20:$M$35,MATCH(P14,'DS2024'!$M$20:$M$35,1)):
INDEX('DS2024'!$M$20:$M$35,MATCH(P14,'DS2024'!$M$20:$M$35,1)+1)),
IF($AA$3=Database!$A$16,
_xlfn.FORECAST.LINEAR(
P14,
INDEX('DS2024'!$Q$20:$Q$35,MATCH(P14,'DS2024'!$P$20:$P$35,1)):
INDEX('DS2024'!$Q$20:$Q$35,MATCH(P14,'DS2024'!$P$20:$P$35,1)+1),
INDEX('DS2024'!$P$20:$P$35,MATCH(P14,'DS2024'!$P$20:$P$35,1)):
INDEX('DS2024'!$P$20:$P$35,MATCH(P14,'DS2024'!$P$20:$P$35,1)+1)),
IF($AA$3=Database!$A$17,
_xlfn.FORECAST.LINEAR(
P14,
INDEX('DS2024'!$T$20:$T$35,MATCH(P14,'DS2024'!$S$20:$S$35,1)):
INDEX('DS2024'!$T$20:$T$35,MATCH(P14,'DS2024'!$S$20:$S$35,1)+1),
INDEX('DS2024'!$S$20:$S$35,MATCH(P14,'DS2024'!$S$20:$S$35,1)):
INDEX('DS2024'!$S$20:$S$35,MATCH(P14,'DS2024'!$S$20:$S$35,1)+1)),
IF($AA$3=Database!$A$18,
_xlfn.FORECAST.LINEAR(
P14,
INDEX('DS2024'!$W$20:$W$35,MATCH(P14,'DS2024'!$V$20:$V$35,1)):
INDEX('DS2024'!$W$20:$W$35,MATCH(P14,'DS2024'!$V$20:$V$35,1)+1),
INDEX('DS2024'!$V$20:$V$35,MATCH(P14,'DS2024'!$V$20:$V$35,1)):
INDEX('DS2024'!$V$20:$V$35,MATCH(P14,'DS2024'!$V$20:$V$35,1)+1)),
IF($AA$3=Database!$A$19,
_xlfn.FORECAST.LINEAR(
P14,
INDEX('DS2024'!$Z$20:$Z$35,MATCH(P14,'DS2024'!$Y$20:$Y$35,1)):
INDEX('DS2024'!$Z$20:$Z$35,MATCH(P14,'DS2024'!$Y$20:$Y$35,1)+1),
INDEX('DS2024'!$Y$20:$Y$35,MATCH(P14,'DS2024'!$Y$20:$Y$35,1)):
INDEX('DS2024'!$Y$20:$Y$35,MATCH(P14,'DS2024'!$Y$20:$Y$35,1)+1)),
IF($AA$3=Database!$A$20,
_xlfn.FORECAST.LINEAR(
P14,
INDEX('DS2024'!$AC$20:$AC$35,MATCH(P14,'DS2024'!$AB$20:$AB$35,1)):
INDEX('DS2024'!$AC$20:$AC$35,MATCH(P14,'DS2024'!$AB$20:$AB$35,1)+1),
INDEX('DS2024'!$AB$20:$AB$35,MATCH(P14,'DS2024'!$AB$20:$AB$35,1)):
INDEX('DS2024'!$AB$20:$AB$35,MATCH(P14,'DS2024'!$AB$20:$AB$35,1)+1)),
IF($AA$3=Database!$A$2,
_xlfn.FORECAST.LINEAR(
P14,
INDEX('DS2024'!$B$5:$B$15,MATCH(P14,'DS2024'!$A$5:$A$15,1)):
INDEX('DS2024'!$B$5:$B$15,MATCH(P14,'DS2024'!$A$5:$A$15,1)+1),
INDEX('DS2024'!$A$5:$A$15,MATCH(P14,'DS2024'!$A$5:$A$15,1)):
INDEX('DS2024'!$A$5:$A$15,MATCH(P14,'DS2024'!$A$5:$A$15,1)+1)),
IF($AA$3=Database!$A$3,
_xlfn.FORECAST.LINEAR(
P14,
INDEX('DS2024'!$E$5:$E$15,MATCH(P14,'DS2024'!$D$5:$D$15,1)):
INDEX('DS2024'!$E$5:$E$15,MATCH(P14,'DS2024'!$D$5:$D$15,1)+1),
INDEX('DS2024'!$D$5:$D$15,MATCH(P14,'DS2024'!$D$5:$D$15,1)):
INDEX('DS2024'!$D$5:$D$15,MATCH(P14,'DS2024'!$D$5:$D$15,1)+1)),
IF($AA$3=Database!$A$4,
_xlfn.FORECAST.LINEAR(
P14,
INDEX('DS2024'!$H$5:$H$15,MATCH(P14,'DS2024'!$G$5:$G$15,1)):
INDEX('DS2024'!$H$5:$H$15,MATCH(P14,'DS2024'!$G$5:$G$15,1)+1),
INDEX('DS2024'!$G$5:$G$15,MATCH(P14,'DS2024'!$G$5:$G$15,1)):
INDEX('DS2024'!$G$5:$G$15,MATCH(P14,'DS2024'!$G$5:$G$15,1)+1)),
IF($AA$3=Database!$A$5,
_xlfn.FORECAST.LINEAR(
P14,
INDEX('DS2024'!$K$5:$K$15,MATCH(P14,'DS2024'!$J$5:$J$15,1)):
INDEX('DS2024'!$K$5:$K$15,MATCH(P14,'DS2024'!$J$5:$J$15,1)+1),
INDEX('DS2024'!$J$5:$J$15,MATCH(P14,'DS2024'!$J$5:$J$15,1)):
INDEX('DS2024'!$J$5:$J$15,MATCH(P14,'DS2024'!$J$5:$J$15,1)+1)),
IF($AA$3=Database!$A$6,
_xlfn.FORECAST.LINEAR(
P14,
INDEX('DS2024'!$N$5:$N$15,MATCH(P14,'DS2024'!$M$5:$M$15,1)):
INDEX('DS2024'!$N$5:$N$15,MATCH(P14,'DS2024'!$M$5:$M$15,1)+1),
INDEX('DS2024'!$M$5:$M$15,MATCH(P14,'DS2024'!$M$5:$M$15,1)):
INDEX('DS2024'!$M$5:$M$15,MATCH(P14,'DS2024'!$M$5:$M$15,1)+1)),
IF($AA$3=Database!$A$7,
_xlfn.FORECAST.LINEAR(
P14,
INDEX('DS2024'!$Q$5:$Q$15,MATCH(P14,'DS2024'!$P$5:$P$15,1)):
INDEX('DS2024'!$Q$5:$Q$15,MATCH(P14,'DS2024'!$P$5:$P$15,1)+1),
INDEX('DS2024'!$P$5:$P$15,MATCH(P14,'DS2024'!$P$5:$P$15,1)):
INDEX('DS2024'!$P$5:$P$15,MATCH(P14,'DS2024'!$P$5:$P$15,1)+1)),
IF($AA$3=Database!$A$8,
_xlfn.FORECAST.LINEAR(
P14,
INDEX('DS2024'!$T$5:$T$15,MATCH(P14,'DS2024'!$S$5:$S$15,1)):
INDEX('DS2024'!$T$5:$T$15,MATCH(P14,'DS2024'!$S$5:$S$15,1)+1),
INDEX('DS2024'!$S$5:$S$15,MATCH(P14,'DS2024'!$S$5:$S$15,1)):
INDEX('DS2024'!$S$5:$S$15,MATCH(P14,'DS2024'!$S$5:$S$15,1)+1)),
IF($AA$3=Database!$A$9,
_xlfn.FORECAST.LINEAR(
P14,
INDEX('DS2024'!$W$5:$W$15,MATCH(P14,'DS2024'!$V$5:$V$15,1)):
INDEX('DS2024'!$W$5:$W$15,MATCH(P14,'DS2024'!$V$5:$V$15,1)+1),
INDEX('DS2024'!$V$5:$V$15,MATCH(P14,'DS2024'!$V$5:$V$15,1)):
INDEX('DS2024'!$V$5:$V$15,MATCH(P14,'DS2024'!$V$5:$V$15,1)+1)),
IF($AA$3=Database!$A$10,
_xlfn.FORECAST.LINEAR(
P14,
INDEX('DS2024'!$Z$5:$Z$15,MATCH(P14,'DS2024'!$Y$5:$Y$15,1)):
INDEX('DS2024'!$Z$5:$Z$15,MATCH(P14,'DS2024'!$Y$5:$Y$15,1)+1),
INDEX('DS2024'!$Y$5:$Y$15,MATCH(P14,'DS2024'!$Y$5:$Y$15,1)):
INDEX('DS2024'!$Y$5:$Y$15,MATCH(P14,'DS2024'!$Y$5:$Y$15,1)+1))
)))))))))))))))))))</f>
        <v>0.11002310244214397</v>
      </c>
      <c r="AB14" s="50">
        <f>IF($AB$3=Database!$A$11,
_xlfn.FORECAST.LINEAR(
R14,
INDEX('DS2024'!$B$20:$B$35,MATCH(R14,'DS2024'!$A$20:$A$35,1)):
INDEX('DS2024'!$B$20:$B$35,MATCH(R14,'DS2024'!$A$20:$A$35,1)+1),
INDEX('DS2024'!$A$20:$A$35,MATCH(R14,'DS2024'!$A$20:$A$35,1)):
INDEX('DS2024'!$A$20:$A$35,MATCH(R14,'DS2024'!$A$20:$A$35,1)+1)),
IF($AB$3=Database!$A$12,
_xlfn.FORECAST.LINEAR(
R14,
INDEX('DS2024'!$E$20:$E$35,MATCH(R14,'DS2024'!$D$20:$D$35,1)):
INDEX('DS2024'!$E$20:$E$35,MATCH(R14,'DS2024'!$D$20:$D$35,1)+1),
INDEX('DS2024'!$D$20:$D$35,MATCH(R14,'DS2024'!$D$20:$D$35,1)):
INDEX('DS2024'!$D$20:$D$35,MATCH(R14,'DS2024'!$D$20:$D$35,1)+1)),
IF($AB$3=Database!$A$13,
_xlfn.FORECAST.LINEAR(
R14,
INDEX('DS2024'!$H$20:$H$35,MATCH(R14,'DS2024'!$G$20:$G$35,1)):
INDEX('DS2024'!$H$20:$H$35,MATCH(R14,'DS2024'!$G$20:$G$35,1)+1),
INDEX('DS2024'!$G$20:$G$35,MATCH(R14,'DS2024'!$G$20:$G$35,1)):
INDEX('DS2024'!$G$20:$G$35,MATCH(R14,'DS2024'!$G$20:$G$35,1)+1)),
IF($AB$3=Database!$A$14,
_xlfn.FORECAST.LINEAR(
R14,
INDEX('DS2024'!$K$20:$K$35,MATCH(R14,'DS2024'!$J$20:$J$35,1)):
INDEX('DS2024'!$K$20:$K$35,MATCH(R14,'DS2024'!$J$20:$J$35,1)+1),
INDEX('DS2024'!$J$20:$J$35,MATCH(R14,'DS2024'!$J$20:$J$35,1)):
INDEX('DS2024'!$J$20:$J$35,MATCH(R14,'DS2024'!$J$20:$J$35,1)+1)),
IF($AB$3=Database!$A$15,
_xlfn.FORECAST.LINEAR(
R14,
INDEX('DS2024'!$N$20:$N$35,MATCH(R14,'DS2024'!$M$20:$M$35,1)):
INDEX('DS2024'!$N$20:$N$35,MATCH(R14,'DS2024'!$M$20:$M$35,1)+1),
INDEX('DS2024'!$M$20:$M$35,MATCH(R14,'DS2024'!$M$20:$M$35,1)):
INDEX('DS2024'!$M$20:$M$35,MATCH(R14,'DS2024'!$M$20:$M$35,1)+1)),
IF($AB$3=Database!$A$16,
_xlfn.FORECAST.LINEAR(
R14,
INDEX('DS2024'!$Q$20:$Q$35,MATCH(R14,'DS2024'!$P$20:$P$35,1)):
INDEX('DS2024'!$Q$20:$Q$35,MATCH(R14,'DS2024'!$P$20:$P$35,1)+1),
INDEX('DS2024'!$P$20:$P$35,MATCH(R14,'DS2024'!$P$20:$P$35,1)):
INDEX('DS2024'!$P$20:$P$35,MATCH(R14,'DS2024'!$P$20:$P$35,1)+1)),
IF($AB$3=Database!$A$17,
_xlfn.FORECAST.LINEAR(
R14,
INDEX('DS2024'!$T$20:$T$35,MATCH(R14,'DS2024'!$S$20:$S$35,1)):
INDEX('DS2024'!$T$20:$T$35,MATCH(R14,'DS2024'!$S$20:$S$35,1)+1),
INDEX('DS2024'!$S$20:$S$35,MATCH(R14,'DS2024'!$S$20:$S$35,1)):
INDEX('DS2024'!$S$20:$S$35,MATCH(R14,'DS2024'!$S$20:$S$35,1)+1)),
IF($AB$3=Database!$A$18,
_xlfn.FORECAST.LINEAR(
R14,
INDEX('DS2024'!$W$20:$W$35,MATCH(R14,'DS2024'!$V$20:$V$35,1)):
INDEX('DS2024'!$W$20:$W$35,MATCH(R14,'DS2024'!$V$20:$V$35,1)+1),
INDEX('DS2024'!$V$20:$V$35,MATCH(R14,'DS2024'!$V$20:$V$35,1)):
INDEX('DS2024'!$V$20:$V$35,MATCH(R14,'DS2024'!$V$20:$V$35,1)+1)),
IF($AB$3=Database!$A$19,
_xlfn.FORECAST.LINEAR(
R14,
INDEX('DS2024'!$Z$20:$Z$35,MATCH(R14,'DS2024'!$Y$20:$Y$35,1)):
INDEX('DS2024'!$Z$20:$Z$35,MATCH(R14,'DS2024'!$Y$20:$Y$35,1)+1),
INDEX('DS2024'!$Y$20:$Y$35,MATCH(R14,'DS2024'!$Y$20:$Y$35,1)):
INDEX('DS2024'!$Y$20:$Y$35,MATCH(R14,'DS2024'!$Y$20:$Y$35,1)+1)),
IF($AB$3=Database!$A$20,
_xlfn.FORECAST.LINEAR(
R14,
INDEX('DS2024'!$AC$20:$AC$35,MATCH(R14,'DS2024'!$AB$20:$AB$35,1)):
INDEX('DS2024'!$AC$20:$AC$35,MATCH(R14,'DS2024'!$AB$20:$AB$35,1)+1),
INDEX('DS2024'!$AB$20:$AB$35,MATCH(R14,'DS2024'!$AB$20:$AB$35,1)):
INDEX('DS2024'!$AB$20:$AB$35,MATCH(R14,'DS2024'!$AB$20:$AB$35,1)+1)),
IF($AB$3=Database!$A$2,
_xlfn.FORECAST.LINEAR(
R14,
INDEX('DS2024'!$B$5:$B$15,MATCH(R14,'DS2024'!$A$5:$A$15,1)):
INDEX('DS2024'!$B$5:$B$15,MATCH(R14,'DS2024'!$A$5:$A$15,1)+1),
INDEX('DS2024'!$A$5:$A$15,MATCH(R14,'DS2024'!$A$5:$A$15,1)):
INDEX('DS2024'!$A$5:$A$15,MATCH(R14,'DS2024'!$A$5:$A$15,1)+1)),
IF($AB$3=Database!$A$3,
_xlfn.FORECAST.LINEAR(
R14,
INDEX('DS2024'!$E$5:$E$15,MATCH(R14,'DS2024'!$D$5:$D$15,1)):
INDEX('DS2024'!$E$5:$E$15,MATCH(R14,'DS2024'!$D$5:$D$15,1)+1),
INDEX('DS2024'!$D$5:$D$15,MATCH(R14,'DS2024'!$D$5:$D$15,1)):
INDEX('DS2024'!$D$5:$D$15,MATCH(R14,'DS2024'!$D$5:$D$15,1)+1)),
IF($AB$3=Database!$A$4,
_xlfn.FORECAST.LINEAR(
R14,
INDEX('DS2024'!$H$5:$H$15,MATCH(R14,'DS2024'!$G$5:$G$15,1)):
INDEX('DS2024'!$H$5:$H$15,MATCH(R14,'DS2024'!$G$5:$G$15,1)+1),
INDEX('DS2024'!$G$5:$G$15,MATCH(R14,'DS2024'!$G$5:$G$15,1)):
INDEX('DS2024'!$G$5:$G$15,MATCH(R14,'DS2024'!$G$5:$G$15,1)+1)),
IF($AB$3=Database!$A$5,
_xlfn.FORECAST.LINEAR(
R14,
INDEX('DS2024'!$K$5:$K$15,MATCH(R14,'DS2024'!$J$5:$J$15,1)):
INDEX('DS2024'!$K$5:$K$15,MATCH(R14,'DS2024'!$J$5:$J$15,1)+1),
INDEX('DS2024'!$J$5:$J$15,MATCH(R14,'DS2024'!$J$5:$J$15,1)):
INDEX('DS2024'!$J$5:$J$15,MATCH(R14,'DS2024'!$J$5:$J$15,1)+1)),
IF($AB$3=Database!$A$6,
_xlfn.FORECAST.LINEAR(
R14,
INDEX('DS2024'!$N$5:$N$15,MATCH(R14,'DS2024'!$M$5:$M$15,1)):
INDEX('DS2024'!$N$5:$N$15,MATCH(R14,'DS2024'!$M$5:$M$15,1)+1),
INDEX('DS2024'!$M$5:$M$15,MATCH(R14,'DS2024'!$M$5:$M$15,1)):
INDEX('DS2024'!$M$5:$M$15,MATCH(R14,'DS2024'!$M$5:$M$15,1)+1)),
IF($AB$3=Database!$A$7,
_xlfn.FORECAST.LINEAR(
R14,
INDEX('DS2024'!$Q$5:$Q$15,MATCH(R14,'DS2024'!$P$5:$P$15,1)):
INDEX('DS2024'!$Q$5:$Q$15,MATCH(R14,'DS2024'!$P$5:$P$15,1)+1),
INDEX('DS2024'!$P$5:$P$15,MATCH(R14,'DS2024'!$P$5:$P$15,1)):
INDEX('DS2024'!$P$5:$P$15,MATCH(R14,'DS2024'!$P$5:$P$15,1)+1)),
IF($AB$3=Database!$A$8,
_xlfn.FORECAST.LINEAR(
R14,
INDEX('DS2024'!$T$5:$T$15,MATCH(R14,'DS2024'!$S$5:$S$15,1)):
INDEX('DS2024'!$T$5:$T$15,MATCH(R14,'DS2024'!$S$5:$S$15,1)+1),
INDEX('DS2024'!$S$5:$S$15,MATCH(R14,'DS2024'!$S$5:$S$15,1)):
INDEX('DS2024'!$S$5:$S$15,MATCH(R14,'DS2024'!$S$5:$S$15,1)+1)),
IF($AB$3=Database!$A$9,
_xlfn.FORECAST.LINEAR(
R14,
INDEX('DS2024'!$W$5:$W$15,MATCH(R14,'DS2024'!$V$5:$V$15,1)):
INDEX('DS2024'!$W$5:$W$15,MATCH(R14,'DS2024'!$V$5:$V$15,1)+1),
INDEX('DS2024'!$V$5:$V$15,MATCH(R14,'DS2024'!$V$5:$V$15,1)):
INDEX('DS2024'!$V$5:$V$15,MATCH(R14,'DS2024'!$V$5:$V$15,1)+1)),
IF($AB$3=Database!$A$10,
_xlfn.FORECAST.LINEAR(
R14,
INDEX('DS2024'!$Z$5:$Z$15,MATCH(R14,'DS2024'!$Y$5:$Y$15,1)):
INDEX('DS2024'!$Z$5:$Z$15,MATCH(R14,'DS2024'!$Y$5:$Y$15,1)+1),
INDEX('DS2024'!$Y$5:$Y$15,MATCH(R14,'DS2024'!$Y$5:$Y$15,1)):
INDEX('DS2024'!$Y$5:$Y$15,MATCH(R14,'DS2024'!$Y$5:$Y$15,1)+1))
)))))))))))))))))))</f>
        <v>0.11111483272712738</v>
      </c>
      <c r="AC14" s="82">
        <f t="shared" si="0"/>
        <v>0.47232703760379063</v>
      </c>
      <c r="AD14" s="82">
        <f t="shared" si="1"/>
        <v>0.47324239243441929</v>
      </c>
      <c r="AE14" s="82">
        <f t="shared" si="2"/>
        <v>0.37540717438278903</v>
      </c>
      <c r="AF14" s="82">
        <f t="shared" si="3"/>
        <v>0.47243712482172817</v>
      </c>
      <c r="AG14" s="82">
        <f t="shared" si="4"/>
        <v>0.47069135900147197</v>
      </c>
      <c r="AH14" s="82">
        <f t="shared" si="5"/>
        <v>0.47183640197816784</v>
      </c>
      <c r="AI14" s="82">
        <f t="shared" si="6"/>
        <v>0.47022994405715363</v>
      </c>
      <c r="AJ14" s="83">
        <f t="shared" si="7"/>
        <v>0.47110384629337371</v>
      </c>
      <c r="AK14" s="83">
        <f t="shared" si="8"/>
        <v>0.47242964976372004</v>
      </c>
      <c r="AL14" s="42"/>
      <c r="AM14" s="42"/>
      <c r="AN14" s="42"/>
      <c r="AO14" s="42"/>
      <c r="AP14" s="42"/>
      <c r="AQ14" s="42"/>
      <c r="AR14" s="42"/>
      <c r="AS14" s="42"/>
      <c r="AT14" s="42"/>
      <c r="BD14" s="83" t="e">
        <f>#REF!/10</f>
        <v>#REF!</v>
      </c>
      <c r="BE14" s="83" t="e">
        <f>#REF!/10</f>
        <v>#REF!</v>
      </c>
      <c r="BF14" s="83" t="e">
        <f>#REF!/10</f>
        <v>#REF!</v>
      </c>
      <c r="BG14" s="83" t="e">
        <f>#REF!/10</f>
        <v>#REF!</v>
      </c>
      <c r="BH14" s="83">
        <f t="shared" si="9"/>
        <v>0</v>
      </c>
      <c r="BI14" s="83">
        <f t="shared" si="10"/>
        <v>0</v>
      </c>
      <c r="BJ14" s="83">
        <f t="shared" si="11"/>
        <v>0</v>
      </c>
      <c r="BK14" s="83">
        <f t="shared" si="12"/>
        <v>0</v>
      </c>
      <c r="BL14" s="83">
        <f t="shared" si="13"/>
        <v>0</v>
      </c>
    </row>
    <row r="15" spans="1:65" ht="14.25" customHeight="1">
      <c r="A15" s="31">
        <v>9</v>
      </c>
      <c r="B15" s="42">
        <f>'Evaluasi 110 C'!B15</f>
        <v>119.727</v>
      </c>
      <c r="C15" s="42">
        <f>'Evaluasi 110 C'!C15</f>
        <v>-0.36132357528494297</v>
      </c>
      <c r="D15" s="42">
        <f>'Evaluasi 110 C'!E15</f>
        <v>120.952</v>
      </c>
      <c r="E15" s="42">
        <f>'Evaluasi 110 C'!F15</f>
        <v>-0.36147054589082178</v>
      </c>
      <c r="F15" s="42">
        <f>'Evaluasi 110 C'!H15</f>
        <v>119.441</v>
      </c>
      <c r="G15" s="42">
        <f>'Evaluasi 110 C'!I15</f>
        <v>-0.26192724661960032</v>
      </c>
      <c r="H15" s="42">
        <f>'Evaluasi 110 C'!K15</f>
        <v>119.934</v>
      </c>
      <c r="I15" s="42">
        <f>'Evaluasi 110 C'!L15</f>
        <v>-0.36134841031793641</v>
      </c>
      <c r="J15" s="42">
        <f>'Evaluasi 110 C'!N15</f>
        <v>118.003</v>
      </c>
      <c r="K15" s="42">
        <f>'Evaluasi 110 C'!O15</f>
        <v>-0.36111673665266941</v>
      </c>
      <c r="L15" s="42">
        <f>'Evaluasi 110 C'!Q15</f>
        <v>119.714</v>
      </c>
      <c r="M15" s="42">
        <f>'Evaluasi 110 C'!R15</f>
        <v>-0.3613220155968806</v>
      </c>
      <c r="N15" s="42">
        <f>'Evaluasi 110 C'!T15</f>
        <v>117.261</v>
      </c>
      <c r="O15" s="42">
        <f>'Evaluasi 110 C'!U15</f>
        <v>-0.36102771445710857</v>
      </c>
      <c r="P15" s="42">
        <f>'Evaluasi 110 C'!W15</f>
        <v>118.28700000000001</v>
      </c>
      <c r="Q15" s="42">
        <f>'Evaluasi 110 C'!X15</f>
        <v>-0.36115080983803238</v>
      </c>
      <c r="R15" s="42">
        <f>'Evaluasi 110 C'!Z15</f>
        <v>119.863</v>
      </c>
      <c r="S15" s="50">
        <f>'Evaluasi 110 C'!AA15</f>
        <v>-0.36133989202159567</v>
      </c>
      <c r="T15" s="50">
        <f>IF($T$3=Database!$A$11,
_xlfn.FORECAST.LINEAR(
B15,
INDEX('DS2024'!$B$20:$B$35,MATCH(B15,'DS2024'!$A$20:$A$35,1)):
INDEX('DS2024'!$B$20:$B$35,MATCH(B15,'DS2024'!$A$20:$A$35,1)+1),
INDEX('DS2024'!$A$20:$A$35,MATCH(B15,'DS2024'!$A$20:$A$35,1)):
INDEX('DS2024'!$A$20:$A$35,MATCH(B15,'DS2024'!$A$20:$A$35,1)+1)),
IF($T$3=Database!$A$12,
_xlfn.FORECAST.LINEAR(
B15,
INDEX('DS2024'!$E$20:$E$35,MATCH(B15,'DS2024'!$D$20:$D$35,1)):
INDEX('DS2024'!$E$20:$E$35,MATCH(B15,'DS2024'!$D$20:$D$35,1)+1),
INDEX('DS2024'!$D$20:$D$35,MATCH(B15,'DS2024'!$D$20:$D$35,1)):
INDEX('DS2024'!$D$20:$D$35,MATCH(B15,'DS2024'!$D$20:$D$35,1)+1)),
IF($T$3=Database!$A$13,
_xlfn.FORECAST.LINEAR(
B15,
INDEX('DS2024'!$H$20:$H$35,MATCH(B15,'DS2024'!$G$20:$G$35,1)):
INDEX('DS2024'!$H$20:$H$35,MATCH(B15,'DS2024'!$G$20:$G$35,1)+1),
INDEX('DS2024'!$G$20:$G$35,MATCH(B15,'DS2024'!$G$20:$G$35,1)):
INDEX('DS2024'!$G$20:$G$35,MATCH(B15,'DS2024'!$G$20:$G$35,1)+1)),
IF($T$3=Database!$A$14,
_xlfn.FORECAST.LINEAR(
B15,
INDEX('DS2024'!$K$20:$K$35,MATCH(B15,'DS2024'!$J$20:$J$35,1)):
INDEX('DS2024'!$K$20:$K$35,MATCH(B15,'DS2024'!$J$20:$J$35,1)+1),
INDEX('DS2024'!$J$20:$J$35,MATCH(B15,'DS2024'!$J$20:$J$35,1)):
INDEX('DS2024'!$J$20:$J$35,MATCH(B15,'DS2024'!$J$20:$J$35,1)+1)),
IF($T$3=Database!$A$15,
_xlfn.FORECAST.LINEAR(
B15,
INDEX('DS2024'!$N$20:$N$35,MATCH(B15,'DS2024'!$M$20:$M$35,1)):
INDEX('DS2024'!$N$20:$N$35,MATCH(B15,'DS2024'!$M$20:$M$35,1)+1),
INDEX('DS2024'!$M$20:$M$35,MATCH(B15,'DS2024'!$M$20:$M$35,1)):
INDEX('DS2024'!$M$20:$M$35,MATCH(B15,'DS2024'!$M$20:$M$35,1)+1)),
IF($T$3=Database!$A$16,
_xlfn.FORECAST.LINEAR(
B15,
INDEX('DS2024'!$Q$20:$Q$35,MATCH(B15,'DS2024'!$P$20:$P$35,1)):
INDEX('DS2024'!$Q$20:$Q$35,MATCH(B15,'DS2024'!$P$20:$P$35,1)+1),
INDEX('DS2024'!$P$20:$P$35,MATCH(B15,'DS2024'!$P$20:$P$35,1)):
INDEX('DS2024'!$P$20:$P$35,MATCH(B15,'DS2024'!$P$20:$P$35,1)+1)),
IF($T$3=Database!$A$17,
_xlfn.FORECAST.LINEAR(
B15,
INDEX('DS2024'!$T$20:$T$35,MATCH(B15,'DS2024'!$S$20:$S$35,1)):
INDEX('DS2024'!$T$20:$T$35,MATCH(B15,'DS2024'!$S$20:$S$35,1)+1),
INDEX('DS2024'!$S$20:$S$35,MATCH(B15,'DS2024'!$S$20:$S$35,1)):
INDEX('DS2024'!$S$20:$S$35,MATCH(B15,'DS2024'!$S$20:$S$35,1)+1)),
IF($T$3=Database!$A$18,
_xlfn.FORECAST.LINEAR(
B15,
INDEX('DS2024'!$W$20:$W$35,MATCH(B15,'DS2024'!$V$20:$V$35,1)):
INDEX('DS2024'!$W$20:$W$35,MATCH(B15,'DS2024'!$V$20:$V$35,1)+1),
INDEX('DS2024'!$V$20:$V$35,MATCH(B15,'DS2024'!$V$20:$V$35,1)):
INDEX('DS2024'!$V$20:$V$35,MATCH(B15,'DS2024'!$V$20:$V$35,1)+1)),
IF($T$3=Database!$A$19,
_xlfn.FORECAST.LINEAR(
B15,
INDEX('DS2024'!$Z$20:$Z$35,MATCH(B15,'DS2024'!$Y$20:$Y$35,1)):
INDEX('DS2024'!$Z$20:$Z$35,MATCH(B15,'DS2024'!$Y$20:$Y$35,1)+1),
INDEX('DS2024'!$Y$20:$Y$35,MATCH(B15,'DS2024'!$Y$20:$Y$35,1)):
INDEX('DS2024'!$Y$20:$Y$35,MATCH(B15,'DS2024'!$Y$20:$Y$35,1)+1)),
IF($T$3=Database!$A$20,
_xlfn.FORECAST.LINEAR(
B15,
INDEX('DS2024'!$AC$20:$AC$35,MATCH(B15,'DS2024'!$AB$20:$AB$35,1)):
INDEX('DS2024'!$AC$20:$AC$35,MATCH(B15,'DS2024'!$AB$20:$AB$35,1)+1),
INDEX('DS2024'!$AB$20:$AB$35,MATCH(B15,'DS2024'!$AB$20:$AB$35,1)):
INDEX('DS2024'!$AB$20:$AB$35,MATCH(B15,'DS2024'!$AB$20:$AB$35,1)+1)),
IF($T$3=Database!$A$2,
_xlfn.FORECAST.LINEAR(
B15,
INDEX('DS2024'!$B$5:$B$15,MATCH(B15,'DS2024'!$A$5:$A$15,1)):
INDEX('DS2024'!$B$5:$B$15,MATCH(B15,'DS2024'!$A$5:$A$15,1)+1),
INDEX('DS2024'!$A$5:$A$15,MATCH(B15,'DS2024'!$A$5:$A$15,1)):
INDEX('DS2024'!$A$5:$A$15,MATCH(B15,'DS2024'!$A$5:$A$15,1)+1)),
IF($T$3=Database!$A$3,
_xlfn.FORECAST.LINEAR(
B15,
INDEX('DS2024'!$E$5:$E$15,MATCH(B15,'DS2024'!$D$5:$D$15,1)):
INDEX('DS2024'!$E$5:$E$15,MATCH(B15,'DS2024'!$D$5:$D$15,1)+1),
INDEX('DS2024'!$D$5:$D$15,MATCH(B15,'DS2024'!$D$5:$D$15,1)):
INDEX('DS2024'!$D$5:$D$15,MATCH(B15,'DS2024'!$D$5:$D$15,1)+1)),
IF($T$3=Database!$A$4,
_xlfn.FORECAST.LINEAR(
B15,
INDEX('DS2024'!$H$5:$H$15,MATCH(B15,'DS2024'!$G$5:$G$15,1)):
INDEX('DS2024'!$H$5:$H$15,MATCH(B15,'DS2024'!$G$5:$G$15,1)+1),
INDEX('DS2024'!$G$5:$G$15,MATCH(B15,'DS2024'!$G$5:$G$15,1)):
INDEX('DS2024'!$G$5:$G$15,MATCH(B15,'DS2024'!$G$5:$G$15,1)+1)),
IF($T$3=Database!$A$5,
_xlfn.FORECAST.LINEAR(
B15,
INDEX('DS2024'!$K$5:$K$15,MATCH(B15,'DS2024'!$J$5:$J$15,1)):
INDEX('DS2024'!$K$5:$K$15,MATCH(B15,'DS2024'!$J$5:$J$15,1)+1),
INDEX('DS2024'!$J$5:$J$15,MATCH(B15,'DS2024'!$J$5:$J$15,1)):
INDEX('DS2024'!$J$5:$J$15,MATCH(B15,'DS2024'!$J$5:$J$15,1)+1)),
IF($T$3=Database!$A$6,
_xlfn.FORECAST.LINEAR(
B15,
INDEX('DS2024'!$N$5:$N$15,MATCH(B15,'DS2024'!$M$5:$M$15,1)):
INDEX('DS2024'!$N$5:$N$15,MATCH(B15,'DS2024'!$M$5:$M$15,1)+1),
INDEX('DS2024'!$M$5:$M$15,MATCH(B15,'DS2024'!$M$5:$M$15,1)):
INDEX('DS2024'!$M$5:$M$15,MATCH(B15,'DS2024'!$M$5:$M$15,1)+1)),
IF($T$3=Database!$A$7,
_xlfn.FORECAST.LINEAR(
B15,
INDEX('DS2024'!$Q$5:$Q$15,MATCH(B15,'DS2024'!$P$5:$P$15,1)):
INDEX('DS2024'!$Q$5:$Q$15,MATCH(B15,'DS2024'!$P$5:$P$15,1)+1),
INDEX('DS2024'!$P$5:$P$15,MATCH(B15,'DS2024'!$P$5:$P$15,1)):
INDEX('DS2024'!$P$5:$P$15,MATCH(B15,'DS2024'!$P$5:$P$15,1)+1)),
IF($T$3=Database!$A$8,
_xlfn.FORECAST.LINEAR(
B15,
INDEX('DS2024'!$T$5:$T$15,MATCH(B15,'DS2024'!$S$5:$S$15,1)):
INDEX('DS2024'!$T$5:$T$15,MATCH(B15,'DS2024'!$S$5:$S$15,1)+1),
INDEX('DS2024'!$S$5:$S$15,MATCH(B15,'DS2024'!$S$5:$S$15,1)):
INDEX('DS2024'!$S$5:$S$15,MATCH(B15,'DS2024'!$S$5:$S$15,1)+1)),
IF($T$3=Database!$A$9,
_xlfn.FORECAST.LINEAR(
B15,
INDEX('DS2024'!$W$5:$W$15,MATCH(B15,'DS2024'!$V$5:$V$15,1)):
INDEX('DS2024'!$W$5:$W$15,MATCH(B15,'DS2024'!$V$5:$V$15,1)+1),
INDEX('DS2024'!$V$5:$V$15,MATCH(B15,'DS2024'!$V$5:$V$15,1)):
INDEX('DS2024'!$V$5:$V$15,MATCH(B15,'DS2024'!$V$5:$V$15,1)+1)),
IF($T$3=Database!$A$10,
_xlfn.FORECAST.LINEAR(
B15,
INDEX('DS2024'!$Z$5:$Z$15,MATCH(B15,'DS2024'!$Y$5:$Y$15,1)):
INDEX('DS2024'!$Z$5:$Z$15,MATCH(B15,'DS2024'!$Y$5:$Y$15,1)+1),
INDEX('DS2024'!$Y$5:$Y$15,MATCH(B15,'DS2024'!$Y$5:$Y$15,1)):
INDEX('DS2024'!$Y$5:$Y$15,MATCH(B15,'DS2024'!$Y$5:$Y$15,1)+1))
)))))))))))))))))))</f>
        <v>0.11115568168192175</v>
      </c>
      <c r="U15" s="50">
        <f>IF($U$3=Database!$A$11,
_xlfn.FORECAST.LINEAR(
D15,
INDEX('DS2024'!$B$20:$B$35,MATCH(D15,'DS2024'!$A$20:$A$35,1)):
INDEX('DS2024'!$B$20:$B$35,MATCH(D15,'DS2024'!$A$20:$A$35,1)+1),
INDEX('DS2024'!$A$20:$A$35,MATCH(D15,'DS2024'!$A$20:$A$35,1)):
INDEX('DS2024'!$A$20:$A$35,MATCH(D15,'DS2024'!$A$20:$A$35,1)+1)),
IF($U$3=Database!$A$12,
_xlfn.FORECAST.LINEAR(
D15,
INDEX('DS2024'!$E$20:$E$35,MATCH(D15,'DS2024'!$D$20:$D$35,1)):
INDEX('DS2024'!$E$20:$E$35,MATCH(D15,'DS2024'!$D$20:$D$35,1)+1),
INDEX('DS2024'!$D$20:$D$35,MATCH(D15,'DS2024'!$D$20:$D$35,1)):
INDEX('DS2024'!$D$20:$D$35,MATCH(D15,'DS2024'!$D$20:$D$35,1)+1)),
IF($U$3=Database!$A$13,
_xlfn.FORECAST.LINEAR(
D15,
INDEX('DS2024'!$H$20:$H$35,MATCH(D15,'DS2024'!$G$20:$G$35,1)):
INDEX('DS2024'!$H$20:$H$35,MATCH(D15,'DS2024'!$G$20:$G$35,1)+1),
INDEX('DS2024'!$G$20:$G$35,MATCH(D15,'DS2024'!$G$20:$G$35,1)):
INDEX('DS2024'!$G$20:$G$35,MATCH(D15,'DS2024'!$G$20:$G$35,1)+1)),
IF($U$3=Database!$A$14,
_xlfn.FORECAST.LINEAR(
D15,
INDEX('DS2024'!$K$20:$K$35,MATCH(D15,'DS2024'!$J$20:$J$35,1)):
INDEX('DS2024'!$K$20:$K$35,MATCH(D15,'DS2024'!$J$20:$J$35,1)+1),
INDEX('DS2024'!$J$20:$J$35,MATCH(D15,'DS2024'!$J$20:$J$35,1)):
INDEX('DS2024'!$J$20:$J$35,MATCH(D15,'DS2024'!$J$20:$J$35,1)+1)),
IF($U$3=Database!$A$15,
_xlfn.FORECAST.LINEAR(
D15,
INDEX('DS2024'!$N$20:$N$35,MATCH(D15,'DS2024'!$M$20:$M$35,1)):
INDEX('DS2024'!$N$20:$N$35,MATCH(D15,'DS2024'!$M$20:$M$35,1)+1),
INDEX('DS2024'!$M$20:$M$35,MATCH(D15,'DS2024'!$M$20:$M$35,1)):
INDEX('DS2024'!$M$20:$M$35,MATCH(D15,'DS2024'!$M$20:$M$35,1)+1)),
IF($U$3=Database!$A$16,
_xlfn.FORECAST.LINEAR(
D15,
INDEX('DS2024'!$Q$20:$Q$35,MATCH(D15,'DS2024'!$P$20:$P$35,1)):
INDEX('DS2024'!$Q$20:$Q$35,MATCH(D15,'DS2024'!$P$20:$P$35,1)+1),
INDEX('DS2024'!$P$20:$P$35,MATCH(D15,'DS2024'!$P$20:$P$35,1)):
INDEX('DS2024'!$P$20:$P$35,MATCH(D15,'DS2024'!$P$20:$P$35,1)+1)),
IF($U$3=Database!$A$17,
_xlfn.FORECAST.LINEAR(
D15,
INDEX('DS2024'!$T$20:$T$35,MATCH(D15,'DS2024'!$S$20:$S$35,1)):
INDEX('DS2024'!$T$20:$T$35,MATCH(D15,'DS2024'!$S$20:$S$35,1)+1),
INDEX('DS2024'!$S$20:$S$35,MATCH(D15,'DS2024'!$S$20:$S$35,1)):
INDEX('DS2024'!$S$20:$S$35,MATCH(D15,'DS2024'!$S$20:$S$35,1)+1)),
IF($U$3=Database!$A$18,
_xlfn.FORECAST.LINEAR(
D15,
INDEX('DS2024'!$W$20:$W$35,MATCH(D15,'DS2024'!$V$20:$V$35,1)):
INDEX('DS2024'!$W$20:$W$35,MATCH(D15,'DS2024'!$V$20:$V$35,1)+1),
INDEX('DS2024'!$V$20:$V$35,MATCH(D15,'DS2024'!$V$20:$V$35,1)):
INDEX('DS2024'!$V$20:$V$35,MATCH(D15,'DS2024'!$V$20:$V$35,1)+1)),
IF($U$3=Database!$A$19,
_xlfn.FORECAST.LINEAR(
D15,
INDEX('DS2024'!$Z$20:$Z$35,MATCH(D15,'DS2024'!$Y$20:$Y$35,1)):
INDEX('DS2024'!$Z$20:$Z$35,MATCH(D15,'DS2024'!$Y$20:$Y$35,1)+1),
INDEX('DS2024'!$Y$20:$Y$35,MATCH(D15,'DS2024'!$Y$20:$Y$35,1)):
INDEX('DS2024'!$Y$20:$Y$35,MATCH(D15,'DS2024'!$Y$20:$Y$35,1)+1)),
IF($U$3=Database!$A$20,
_xlfn.FORECAST.LINEAR(
D15,
INDEX('DS2024'!$AC$20:$AC$35,MATCH(D15,'DS2024'!$AB$20:$AB$35,1)):
INDEX('DS2024'!$AC$20:$AC$35,MATCH(D15,'DS2024'!$AB$20:$AB$35,1)+1),
INDEX('DS2024'!$AB$20:$AB$35,MATCH(D15,'DS2024'!$AB$20:$AB$35,1)):
INDEX('DS2024'!$AB$20:$AB$35,MATCH(D15,'DS2024'!$AB$20:$AB$35,1)+1)),
IF($U$3=Database!$A$2,
_xlfn.FORECAST.LINEAR(
D15,
INDEX('DS2024'!$B$5:$B$15,MATCH(D15,'DS2024'!$A$5:$A$15,1)):
INDEX('DS2024'!$B$5:$B$15,MATCH(D15,'DS2024'!$A$5:$A$15,1)+1),
INDEX('DS2024'!$A$5:$A$15,MATCH(D15,'DS2024'!$A$5:$A$15,1)):
INDEX('DS2024'!$A$5:$A$15,MATCH(D15,'DS2024'!$A$5:$A$15,1)+1)),
IF($U$3=Database!$A$3,
_xlfn.FORECAST.LINEAR(
D15,
INDEX('DS2024'!$E$5:$E$15,MATCH(D15,'DS2024'!$D$5:$D$15,1)):
INDEX('DS2024'!$E$5:$E$15,MATCH(D15,'DS2024'!$D$5:$D$15,1)+1),
INDEX('DS2024'!$D$5:$D$15,MATCH(D15,'DS2024'!$D$5:$D$15,1)):
INDEX('DS2024'!$D$5:$D$15,MATCH(D15,'DS2024'!$D$5:$D$15,1)+1)),
IF($U$3=Database!$A$4,
_xlfn.FORECAST.LINEAR(
D15,
INDEX('DS2024'!$H$5:$H$15,MATCH(D15,'DS2024'!$G$5:$G$15,1)):
INDEX('DS2024'!$H$5:$H$15,MATCH(D15,'DS2024'!$G$5:$G$15,1)+1),
INDEX('DS2024'!$G$5:$G$15,MATCH(D15,'DS2024'!$G$5:$G$15,1)):
INDEX('DS2024'!$G$5:$G$15,MATCH(D15,'DS2024'!$G$5:$G$15,1)+1)),
IF($U$3=Database!$A$5,
_xlfn.FORECAST.LINEAR(
D15,
INDEX('DS2024'!$K$5:$K$15,MATCH(D15,'DS2024'!$J$5:$J$15,1)):
INDEX('DS2024'!$K$5:$K$15,MATCH(D15,'DS2024'!$J$5:$J$15,1)+1),
INDEX('DS2024'!$J$5:$J$15,MATCH(D15,'DS2024'!$J$5:$J$15,1)):
INDEX('DS2024'!$J$5:$J$15,MATCH(D15,'DS2024'!$J$5:$J$15,1)+1)),
IF($U$3=Database!$A$6,
_xlfn.FORECAST.LINEAR(
D15,
INDEX('DS2024'!$N$5:$N$15,MATCH(D15,'DS2024'!$M$5:$M$15,1)):
INDEX('DS2024'!$N$5:$N$15,MATCH(D15,'DS2024'!$M$5:$M$15,1)+1),
INDEX('DS2024'!$M$5:$M$15,MATCH(D15,'DS2024'!$M$5:$M$15,1)):
INDEX('DS2024'!$M$5:$M$15,MATCH(D15,'DS2024'!$M$5:$M$15,1)+1)),
IF($U$3=Database!$A$7,
_xlfn.FORECAST.LINEAR(
D15,
INDEX('DS2024'!$Q$5:$Q$15,MATCH(D15,'DS2024'!$P$5:$P$15,1)):
INDEX('DS2024'!$Q$5:$Q$15,MATCH(D15,'DS2024'!$P$5:$P$15,1)+1),
INDEX('DS2024'!$P$5:$P$15,MATCH(D15,'DS2024'!$P$5:$P$15,1)):
INDEX('DS2024'!$P$5:$P$15,MATCH(D15,'DS2024'!$P$5:$P$15,1)+1)),
IF($U$3=Database!$A$8,
_xlfn.FORECAST.LINEAR(
D15,
INDEX('DS2024'!$T$5:$T$15,MATCH(D15,'DS2024'!$S$5:$S$15,1)):
INDEX('DS2024'!$T$5:$T$15,MATCH(D15,'DS2024'!$S$5:$S$15,1)+1),
INDEX('DS2024'!$S$5:$S$15,MATCH(D15,'DS2024'!$S$5:$S$15,1)):
INDEX('DS2024'!$S$5:$S$15,MATCH(D15,'DS2024'!$S$5:$S$15,1)+1)),
IF($U$3=Database!$A$9,
_xlfn.FORECAST.LINEAR(
D15,
INDEX('DS2024'!$W$5:$W$15,MATCH(D15,'DS2024'!$V$5:$V$15,1)):
INDEX('DS2024'!$W$5:$W$15,MATCH(D15,'DS2024'!$V$5:$V$15,1)+1),
INDEX('DS2024'!$V$5:$V$15,MATCH(D15,'DS2024'!$V$5:$V$15,1)):
INDEX('DS2024'!$V$5:$V$15,MATCH(D15,'DS2024'!$V$5:$V$15,1)+1)),
IF($U$3=Database!$A$10,
_xlfn.FORECAST.LINEAR(
D15,
INDEX('DS2024'!$Z$5:$Z$15,MATCH(D15,'DS2024'!$Y$5:$Y$15,1)):
INDEX('DS2024'!$Z$5:$Z$15,MATCH(D15,'DS2024'!$Y$5:$Y$15,1)+1),
INDEX('DS2024'!$Y$5:$Y$15,MATCH(D15,'DS2024'!$Y$5:$Y$15,1)):
INDEX('DS2024'!$Y$5:$Y$15,MATCH(D15,'DS2024'!$Y$5:$Y$15,1)+1))
)))))))))))))))))))</f>
        <v>0.11184116071785444</v>
      </c>
      <c r="V15" s="50">
        <f>IF($V$3=Database!$A$11,
_xlfn.FORECAST.LINEAR(
F15,
INDEX('DS2024'!$B$20:$B$35,MATCH(F15,'DS2024'!$A$20:$A$35,1)):
INDEX('DS2024'!$B$20:$B$35,MATCH(F15,'DS2024'!$A$20:$A$35,1)+1),
INDEX('DS2024'!$A$20:$A$35,MATCH(F15,'DS2024'!$A$20:$A$35,1)):
INDEX('DS2024'!$A$20:$A$35,MATCH(F15,'DS2024'!$A$20:$A$35,1)+1)),
IF($V$3=Database!$A$12,
_xlfn.FORECAST.LINEAR(
F15,
INDEX('DS2024'!$E$20:$E$35,MATCH(F15,'DS2024'!$D$20:$D$35,1)):
INDEX('DS2024'!$E$20:$E$35,MATCH(F15,'DS2024'!$D$20:$D$35,1)+1),
INDEX('DS2024'!$D$20:$D$35,MATCH(F15,'DS2024'!$D$20:$D$35,1)):
INDEX('DS2024'!$D$20:$D$35,MATCH(F15,'DS2024'!$D$20:$D$35,1)+1)),
IF($V$3=Database!$A$13,
_xlfn.FORECAST.LINEAR(
F15,
INDEX('DS2024'!$H$20:$H$35,MATCH(F15,'DS2024'!$G$20:$G$35,1)):
INDEX('DS2024'!$H$20:$H$35,MATCH(F15,'DS2024'!$G$20:$G$35,1)+1),
INDEX('DS2024'!$G$20:$G$35,MATCH(F15,'DS2024'!$G$20:$G$35,1)):
INDEX('DS2024'!$G$20:$G$35,MATCH(F15,'DS2024'!$G$20:$G$35,1)+1)),
IF($V$3=Database!$A$14,
_xlfn.FORECAST.LINEAR(
F15,
INDEX('DS2024'!$K$20:$K$35,MATCH(F15,'DS2024'!$J$20:$J$35,1)):
INDEX('DS2024'!$K$20:$K$35,MATCH(F15,'DS2024'!$J$20:$J$35,1)+1),
INDEX('DS2024'!$J$20:$J$35,MATCH(F15,'DS2024'!$J$20:$J$35,1)):
INDEX('DS2024'!$J$20:$J$35,MATCH(F15,'DS2024'!$J$20:$J$35,1)+1)),
IF($V$3=Database!$A$15,
_xlfn.FORECAST.LINEAR(
F15,
INDEX('DS2024'!$N$20:$N$35,MATCH(F15,'DS2024'!$M$20:$M$35,1)):
INDEX('DS2024'!$N$20:$N$35,MATCH(F15,'DS2024'!$M$20:$M$35,1)+1),
INDEX('DS2024'!$M$20:$M$35,MATCH(F15,'DS2024'!$M$20:$M$35,1)):
INDEX('DS2024'!$M$20:$M$35,MATCH(F15,'DS2024'!$M$20:$M$35,1)+1)),
IF($V$3=Database!$A$16,
_xlfn.FORECAST.LINEAR(
F15,
INDEX('DS2024'!$Q$20:$Q$35,MATCH(F15,'DS2024'!$P$20:$P$35,1)):
INDEX('DS2024'!$Q$20:$Q$35,MATCH(F15,'DS2024'!$P$20:$P$35,1)+1),
INDEX('DS2024'!$P$20:$P$35,MATCH(F15,'DS2024'!$P$20:$P$35,1)):
INDEX('DS2024'!$P$20:$P$35,MATCH(F15,'DS2024'!$P$20:$P$35,1)+1)),
IF($V$3=Database!$A$17,
_xlfn.FORECAST.LINEAR(
F15,
INDEX('DS2024'!$T$20:$T$35,MATCH(F15,'DS2024'!$S$20:$S$35,1)):
INDEX('DS2024'!$T$20:$T$35,MATCH(F15,'DS2024'!$S$20:$S$35,1)+1),
INDEX('DS2024'!$S$20:$S$35,MATCH(F15,'DS2024'!$S$20:$S$35,1)):
INDEX('DS2024'!$S$20:$S$35,MATCH(F15,'DS2024'!$S$20:$S$35,1)+1)),
IF($V$3=Database!$A$18,
_xlfn.FORECAST.LINEAR(
F15,
INDEX('DS2024'!$W$20:$W$35,MATCH(F15,'DS2024'!$V$20:$V$35,1)):
INDEX('DS2024'!$W$20:$W$35,MATCH(F15,'DS2024'!$V$20:$V$35,1)+1),
INDEX('DS2024'!$V$20:$V$35,MATCH(F15,'DS2024'!$V$20:$V$35,1)):
INDEX('DS2024'!$V$20:$V$35,MATCH(F15,'DS2024'!$V$20:$V$35,1)+1)),
IF($V$3=Database!$A$19,
_xlfn.FORECAST.LINEAR(
F15,
INDEX('DS2024'!$Z$20:$Z$35,MATCH(F15,'DS2024'!$Y$20:$Y$35,1)):
INDEX('DS2024'!$Z$20:$Z$35,MATCH(F15,'DS2024'!$Y$20:$Y$35,1)+1),
INDEX('DS2024'!$Y$20:$Y$35,MATCH(F15,'DS2024'!$Y$20:$Y$35,1)):
INDEX('DS2024'!$Y$20:$Y$35,MATCH(F15,'DS2024'!$Y$20:$Y$35,1)+1)),
IF($V$3=Database!$A$20,
_xlfn.FORECAST.LINEAR(
F15,
INDEX('DS2024'!$AC$20:$AC$35,MATCH(F15,'DS2024'!$AB$20:$AB$35,1)):
INDEX('DS2024'!$AC$20:$AC$35,MATCH(F15,'DS2024'!$AB$20:$AB$35,1)+1),
INDEX('DS2024'!$AB$20:$AB$35,MATCH(F15,'DS2024'!$AB$20:$AB$35,1)):
INDEX('DS2024'!$AB$20:$AB$35,MATCH(F15,'DS2024'!$AB$20:$AB$35,1)+1)),
IF($V$3=Database!$A$2,
_xlfn.FORECAST.LINEAR(
F15,
INDEX('DS2024'!$B$5:$B$15,MATCH(F15,'DS2024'!$A$5:$A$15,1)):
INDEX('DS2024'!$B$5:$B$15,MATCH(F15,'DS2024'!$A$5:$A$15,1)+1),
INDEX('DS2024'!$A$5:$A$15,MATCH(F15,'DS2024'!$A$5:$A$15,1)):
INDEX('DS2024'!$A$5:$A$15,MATCH(F15,'DS2024'!$A$5:$A$15,1)+1)),
IF($V$3=Database!$A$3,
_xlfn.FORECAST.LINEAR(
F15,
INDEX('DS2024'!$E$5:$E$15,MATCH(F15,'DS2024'!$D$5:$D$15,1)):
INDEX('DS2024'!$E$5:$E$15,MATCH(F15,'DS2024'!$D$5:$D$15,1)+1),
INDEX('DS2024'!$D$5:$D$15,MATCH(F15,'DS2024'!$D$5:$D$15,1)):
INDEX('DS2024'!$D$5:$D$15,MATCH(F15,'DS2024'!$D$5:$D$15,1)+1)),
IF($V$3=Database!$A$4,
_xlfn.FORECAST.LINEAR(
F15,
INDEX('DS2024'!$H$5:$H$15,MATCH(F15,'DS2024'!$G$5:$G$15,1)):
INDEX('DS2024'!$H$5:$H$15,MATCH(F15,'DS2024'!$G$5:$G$15,1)+1),
INDEX('DS2024'!$G$5:$G$15,MATCH(F15,'DS2024'!$G$5:$G$15,1)):
INDEX('DS2024'!$G$5:$G$15,MATCH(F15,'DS2024'!$G$5:$G$15,1)+1)),
IF($V$3=Database!$A$5,
_xlfn.FORECAST.LINEAR(
F15,
INDEX('DS2024'!$K$5:$K$15,MATCH(F15,'DS2024'!$J$5:$J$15,1)):
INDEX('DS2024'!$K$5:$K$15,MATCH(F15,'DS2024'!$J$5:$J$15,1)+1),
INDEX('DS2024'!$J$5:$J$15,MATCH(F15,'DS2024'!$J$5:$J$15,1)):
INDEX('DS2024'!$J$5:$J$15,MATCH(F15,'DS2024'!$J$5:$J$15,1)+1)),
IF($V$3=Database!$A$6,
_xlfn.FORECAST.LINEAR(
F15,
INDEX('DS2024'!$N$5:$N$15,MATCH(F15,'DS2024'!$M$5:$M$15,1)):
INDEX('DS2024'!$N$5:$N$15,MATCH(F15,'DS2024'!$M$5:$M$15,1)+1),
INDEX('DS2024'!$M$5:$M$15,MATCH(F15,'DS2024'!$M$5:$M$15,1)):
INDEX('DS2024'!$M$5:$M$15,MATCH(F15,'DS2024'!$M$5:$M$15,1)+1)),
IF($V$3=Database!$A$7,
_xlfn.FORECAST.LINEAR(
F15,
INDEX('DS2024'!$Q$5:$Q$15,MATCH(F15,'DS2024'!$P$5:$P$15,1)):
INDEX('DS2024'!$Q$5:$Q$15,MATCH(F15,'DS2024'!$P$5:$P$15,1)+1),
INDEX('DS2024'!$P$5:$P$15,MATCH(F15,'DS2024'!$P$5:$P$15,1)):
INDEX('DS2024'!$P$5:$P$15,MATCH(F15,'DS2024'!$P$5:$P$15,1)+1)),
IF($V$3=Database!$A$8,
_xlfn.FORECAST.LINEAR(
F15,
INDEX('DS2024'!$T$5:$T$15,MATCH(F15,'DS2024'!$S$5:$S$15,1)):
INDEX('DS2024'!$T$5:$T$15,MATCH(F15,'DS2024'!$S$5:$S$15,1)+1),
INDEX('DS2024'!$S$5:$S$15,MATCH(F15,'DS2024'!$S$5:$S$15,1)):
INDEX('DS2024'!$S$5:$S$15,MATCH(F15,'DS2024'!$S$5:$S$15,1)+1)),
IF($V$3=Database!$A$9,
_xlfn.FORECAST.LINEAR(
F15,
INDEX('DS2024'!$W$5:$W$15,MATCH(F15,'DS2024'!$V$5:$V$15,1)):
INDEX('DS2024'!$W$5:$W$15,MATCH(F15,'DS2024'!$V$5:$V$15,1)+1),
INDEX('DS2024'!$V$5:$V$15,MATCH(F15,'DS2024'!$V$5:$V$15,1)):
INDEX('DS2024'!$V$5:$V$15,MATCH(F15,'DS2024'!$V$5:$V$15,1)+1)),
IF($V$3=Database!$A$10,
_xlfn.FORECAST.LINEAR(
F15,
INDEX('DS2024'!$Z$5:$Z$15,MATCH(F15,'DS2024'!$Y$5:$Y$15,1)):
INDEX('DS2024'!$Z$5:$Z$15,MATCH(F15,'DS2024'!$Y$5:$Y$15,1)+1),
INDEX('DS2024'!$Y$5:$Y$15,MATCH(F15,'DS2024'!$Y$5:$Y$15,1)):
INDEX('DS2024'!$Y$5:$Y$15,MATCH(F15,'DS2024'!$Y$5:$Y$15,1)+1))
)))))))))))))))))))</f>
        <v>0.11449640172717095</v>
      </c>
      <c r="W15" s="50">
        <f>IF($W$3=Database!$A$11,
_xlfn.FORECAST.LINEAR(
H15,
INDEX('DS2024'!$B$20:$B$35,MATCH(H15,'DS2024'!$A$20:$A$35,1)):
INDEX('DS2024'!$B$20:$B$35,MATCH(H15,'DS2024'!$A$20:$A$35,1)+1),
INDEX('DS2024'!$A$20:$A$35,MATCH(H15,'DS2024'!$A$20:$A$35,1)):
INDEX('DS2024'!$A$20:$A$35,MATCH(H15,'DS2024'!$A$20:$A$35,1)+1)),
IF($W$3=Database!$A$12,
_xlfn.FORECAST.LINEAR(
H15,
INDEX('DS2024'!$E$20:$E$35,MATCH(H15,'DS2024'!$D$20:$D$35,1)):
INDEX('DS2024'!$E$20:$E$35,MATCH(H15,'DS2024'!$D$20:$D$35,1)+1),
INDEX('DS2024'!$D$20:$D$35,MATCH(H15,'DS2024'!$D$20:$D$35,1)):
INDEX('DS2024'!$D$20:$D$35,MATCH(H15,'DS2024'!$D$20:$D$35,1)+1)),
IF($W$3=Database!$A$13,
_xlfn.FORECAST.LINEAR(
H15,
INDEX('DS2024'!$H$20:$H$35,MATCH(H15,'DS2024'!$G$20:$G$35,1)):
INDEX('DS2024'!$H$20:$H$35,MATCH(H15,'DS2024'!$G$20:$G$35,1)+1),
INDEX('DS2024'!$G$20:$G$35,MATCH(H15,'DS2024'!$G$20:$G$35,1)):
INDEX('DS2024'!$G$20:$G$35,MATCH(H15,'DS2024'!$G$20:$G$35,1)+1)),
IF($W$3=Database!$A$14,
_xlfn.FORECAST.LINEAR(
H15,
INDEX('DS2024'!$K$20:$K$35,MATCH(H15,'DS2024'!$J$20:$J$35,1)):
INDEX('DS2024'!$K$20:$K$35,MATCH(H15,'DS2024'!$J$20:$J$35,1)+1),
INDEX('DS2024'!$J$20:$J$35,MATCH(H15,'DS2024'!$J$20:$J$35,1)):
INDEX('DS2024'!$J$20:$J$35,MATCH(H15,'DS2024'!$J$20:$J$35,1)+1)),
IF($W$3=Database!$A$15,
_xlfn.FORECAST.LINEAR(
H15,
INDEX('DS2024'!$N$20:$N$35,MATCH(H15,'DS2024'!$M$20:$M$35,1)):
INDEX('DS2024'!$N$20:$N$35,MATCH(H15,'DS2024'!$M$20:$M$35,1)+1),
INDEX('DS2024'!$M$20:$M$35,MATCH(H15,'DS2024'!$M$20:$M$35,1)):
INDEX('DS2024'!$M$20:$M$35,MATCH(H15,'DS2024'!$M$20:$M$35,1)+1)),
IF($W$3=Database!$A$16,
_xlfn.FORECAST.LINEAR(
H15,
INDEX('DS2024'!$Q$20:$Q$35,MATCH(H15,'DS2024'!$P$20:$P$35,1)):
INDEX('DS2024'!$Q$20:$Q$35,MATCH(H15,'DS2024'!$P$20:$P$35,1)+1),
INDEX('DS2024'!$P$20:$P$35,MATCH(H15,'DS2024'!$P$20:$P$35,1)):
INDEX('DS2024'!$P$20:$P$35,MATCH(H15,'DS2024'!$P$20:$P$35,1)+1)),
IF($W$3=Database!$A$17,
_xlfn.FORECAST.LINEAR(
H15,
INDEX('DS2024'!$T$20:$T$35,MATCH(H15,'DS2024'!$S$20:$S$35,1)):
INDEX('DS2024'!$T$20:$T$35,MATCH(H15,'DS2024'!$S$20:$S$35,1)+1),
INDEX('DS2024'!$S$20:$S$35,MATCH(H15,'DS2024'!$S$20:$S$35,1)):
INDEX('DS2024'!$S$20:$S$35,MATCH(H15,'DS2024'!$S$20:$S$35,1)+1)),
IF($W$3=Database!$A$18,
_xlfn.FORECAST.LINEAR(
H15,
INDEX('DS2024'!$W$20:$W$35,MATCH(H15,'DS2024'!$V$20:$V$35,1)):
INDEX('DS2024'!$W$20:$W$35,MATCH(H15,'DS2024'!$V$20:$V$35,1)+1),
INDEX('DS2024'!$V$20:$V$35,MATCH(H15,'DS2024'!$V$20:$V$35,1)):
INDEX('DS2024'!$V$20:$V$35,MATCH(H15,'DS2024'!$V$20:$V$35,1)+1)),
IF($W$3=Database!$A$19,
_xlfn.FORECAST.LINEAR(
H15,
INDEX('DS2024'!$Z$20:$Z$35,MATCH(H15,'DS2024'!$Y$20:$Y$35,1)):
INDEX('DS2024'!$Z$20:$Z$35,MATCH(H15,'DS2024'!$Y$20:$Y$35,1)+1),
INDEX('DS2024'!$Y$20:$Y$35,MATCH(H15,'DS2024'!$Y$20:$Y$35,1)):
INDEX('DS2024'!$Y$20:$Y$35,MATCH(H15,'DS2024'!$Y$20:$Y$35,1)+1)),
IF($W$3=Database!$A$20,
_xlfn.FORECAST.LINEAR(
H15,
INDEX('DS2024'!$AC$20:$AC$35,MATCH(H15,'DS2024'!$AB$20:$AB$35,1)):
INDEX('DS2024'!$AC$20:$AC$35,MATCH(H15,'DS2024'!$AB$20:$AB$35,1)+1),
INDEX('DS2024'!$AB$20:$AB$35,MATCH(H15,'DS2024'!$AB$20:$AB$35,1)):
INDEX('DS2024'!$AB$20:$AB$35,MATCH(H15,'DS2024'!$AB$20:$AB$35,1)+1)),
IF($W$3=Database!$A$2,
_xlfn.FORECAST.LINEAR(
H15,
INDEX('DS2024'!$B$5:$B$15,MATCH(H15,'DS2024'!$A$5:$A$15,1)):
INDEX('DS2024'!$B$5:$B$15,MATCH(H15,'DS2024'!$A$5:$A$15,1)+1),
INDEX('DS2024'!$A$5:$A$15,MATCH(H15,'DS2024'!$A$5:$A$15,1)):
INDEX('DS2024'!$A$5:$A$15,MATCH(H15,'DS2024'!$A$5:$A$15,1)+1)),
IF($W$3=Database!$A$3,
_xlfn.FORECAST.LINEAR(
H15,
INDEX('DS2024'!$E$5:$E$15,MATCH(H15,'DS2024'!$D$5:$D$15,1)):
INDEX('DS2024'!$E$5:$E$15,MATCH(H15,'DS2024'!$D$5:$D$15,1)+1),
INDEX('DS2024'!$D$5:$D$15,MATCH(H15,'DS2024'!$D$5:$D$15,1)):
INDEX('DS2024'!$D$5:$D$15,MATCH(H15,'DS2024'!$D$5:$D$15,1)+1)),
IF($W$3=Database!$A$4,
_xlfn.FORECAST.LINEAR(
H15,
INDEX('DS2024'!$H$5:$H$15,MATCH(H15,'DS2024'!$G$5:$G$15,1)):
INDEX('DS2024'!$H$5:$H$15,MATCH(H15,'DS2024'!$G$5:$G$15,1)+1),
INDEX('DS2024'!$G$5:$G$15,MATCH(H15,'DS2024'!$G$5:$G$15,1)):
INDEX('DS2024'!$G$5:$G$15,MATCH(H15,'DS2024'!$G$5:$G$15,1)+1)),
IF($W$3=Database!$A$5,
_xlfn.FORECAST.LINEAR(
H15,
INDEX('DS2024'!$K$5:$K$15,MATCH(H15,'DS2024'!$J$5:$J$15,1)):
INDEX('DS2024'!$K$5:$K$15,MATCH(H15,'DS2024'!$J$5:$J$15,1)+1),
INDEX('DS2024'!$J$5:$J$15,MATCH(H15,'DS2024'!$J$5:$J$15,1)):
INDEX('DS2024'!$J$5:$J$15,MATCH(H15,'DS2024'!$J$5:$J$15,1)+1)),
IF($W$3=Database!$A$6,
_xlfn.FORECAST.LINEAR(
H15,
INDEX('DS2024'!$N$5:$N$15,MATCH(H15,'DS2024'!$M$5:$M$15,1)):
INDEX('DS2024'!$N$5:$N$15,MATCH(H15,'DS2024'!$M$5:$M$15,1)+1),
INDEX('DS2024'!$M$5:$M$15,MATCH(H15,'DS2024'!$M$5:$M$15,1)):
INDEX('DS2024'!$M$5:$M$15,MATCH(H15,'DS2024'!$M$5:$M$15,1)+1)),
IF($W$3=Database!$A$7,
_xlfn.FORECAST.LINEAR(
H15,
INDEX('DS2024'!$Q$5:$Q$15,MATCH(H15,'DS2024'!$P$5:$P$15,1)):
INDEX('DS2024'!$Q$5:$Q$15,MATCH(H15,'DS2024'!$P$5:$P$15,1)+1),
INDEX('DS2024'!$P$5:$P$15,MATCH(H15,'DS2024'!$P$5:$P$15,1)):
INDEX('DS2024'!$P$5:$P$15,MATCH(H15,'DS2024'!$P$5:$P$15,1)+1)),
IF($W$3=Database!$A$8,
_xlfn.FORECAST.LINEAR(
H15,
INDEX('DS2024'!$T$5:$T$15,MATCH(H15,'DS2024'!$S$5:$S$15,1)):
INDEX('DS2024'!$T$5:$T$15,MATCH(H15,'DS2024'!$S$5:$S$15,1)+1),
INDEX('DS2024'!$S$5:$S$15,MATCH(H15,'DS2024'!$S$5:$S$15,1)):
INDEX('DS2024'!$S$5:$S$15,MATCH(H15,'DS2024'!$S$5:$S$15,1)+1)),
IF($W$3=Database!$A$9,
_xlfn.FORECAST.LINEAR(
H15,
INDEX('DS2024'!$W$5:$W$15,MATCH(H15,'DS2024'!$V$5:$V$15,1)):
INDEX('DS2024'!$W$5:$W$15,MATCH(H15,'DS2024'!$V$5:$V$15,1)+1),
INDEX('DS2024'!$V$5:$V$15,MATCH(H15,'DS2024'!$V$5:$V$15,1)):
INDEX('DS2024'!$V$5:$V$15,MATCH(H15,'DS2024'!$V$5:$V$15,1)+1)),
IF($W$3=Database!$A$10,
_xlfn.FORECAST.LINEAR(
H15,
INDEX('DS2024'!$Z$5:$Z$15,MATCH(H15,'DS2024'!$Y$5:$Y$15,1)):
INDEX('DS2024'!$Z$5:$Z$15,MATCH(H15,'DS2024'!$Y$5:$Y$15,1)+1),
INDEX('DS2024'!$Y$5:$Y$15,MATCH(H15,'DS2024'!$Y$5:$Y$15,1)):
INDEX('DS2024'!$Y$5:$Y$15,MATCH(H15,'DS2024'!$Y$5:$Y$15,1)+1))
)))))))))))))))))))</f>
        <v>0.11127151364962629</v>
      </c>
      <c r="X15" s="50">
        <f>IF($X$3=Database!$A$11,
_xlfn.FORECAST.LINEAR(
J15,
INDEX('DS2024'!$B$20:$B$35,MATCH(J15,'DS2024'!$A$20:$A$35,1)):
INDEX('DS2024'!$B$20:$B$35,MATCH(J15,'DS2024'!$A$20:$A$35,1)+1),
INDEX('DS2024'!$A$20:$A$35,MATCH(J15,'DS2024'!$A$20:$A$35,1)):
INDEX('DS2024'!$A$20:$A$35,MATCH(J15,'DS2024'!$A$20:$A$35,1)+1)),
IF($X$3=Database!$A$12,
_xlfn.FORECAST.LINEAR(
J15,
INDEX('DS2024'!$E$20:$E$35,MATCH(J15,'DS2024'!$D$20:$D$35,1)):
INDEX('DS2024'!$E$20:$E$35,MATCH(J15,'DS2024'!$D$20:$D$35,1)+1),
INDEX('DS2024'!$D$20:$D$35,MATCH(J15,'DS2024'!$D$20:$D$35,1)):
INDEX('DS2024'!$D$20:$D$35,MATCH(J15,'DS2024'!$D$20:$D$35,1)+1)),
IF($X$3=Database!$A$13,
_xlfn.FORECAST.LINEAR(
J15,
INDEX('DS2024'!$H$20:$H$35,MATCH(J15,'DS2024'!$G$20:$G$35,1)):
INDEX('DS2024'!$H$20:$H$35,MATCH(J15,'DS2024'!$G$20:$G$35,1)+1),
INDEX('DS2024'!$G$20:$G$35,MATCH(J15,'DS2024'!$G$20:$G$35,1)):
INDEX('DS2024'!$G$20:$G$35,MATCH(J15,'DS2024'!$G$20:$G$35,1)+1)),
IF($X$3=Database!$A$14,
_xlfn.FORECAST.LINEAR(
J15,
INDEX('DS2024'!$K$20:$K$35,MATCH(J15,'DS2024'!$J$20:$J$35,1)):
INDEX('DS2024'!$K$20:$K$35,MATCH(J15,'DS2024'!$J$20:$J$35,1)+1),
INDEX('DS2024'!$J$20:$J$35,MATCH(J15,'DS2024'!$J$20:$J$35,1)):
INDEX('DS2024'!$J$20:$J$35,MATCH(J15,'DS2024'!$J$20:$J$35,1)+1)),
IF($X$3=Database!$A$15,
_xlfn.FORECAST.LINEAR(
J15,
INDEX('DS2024'!$N$20:$N$35,MATCH(J15,'DS2024'!$M$20:$M$35,1)):
INDEX('DS2024'!$N$20:$N$35,MATCH(J15,'DS2024'!$M$20:$M$35,1)+1),
INDEX('DS2024'!$M$20:$M$35,MATCH(J15,'DS2024'!$M$20:$M$35,1)):
INDEX('DS2024'!$M$20:$M$35,MATCH(J15,'DS2024'!$M$20:$M$35,1)+1)),
IF($X$3=Database!$A$16,
_xlfn.FORECAST.LINEAR(
J15,
INDEX('DS2024'!$Q$20:$Q$35,MATCH(J15,'DS2024'!$P$20:$P$35,1)):
INDEX('DS2024'!$Q$20:$Q$35,MATCH(J15,'DS2024'!$P$20:$P$35,1)+1),
INDEX('DS2024'!$P$20:$P$35,MATCH(J15,'DS2024'!$P$20:$P$35,1)):
INDEX('DS2024'!$P$20:$P$35,MATCH(J15,'DS2024'!$P$20:$P$35,1)+1)),
IF($X$3=Database!$A$17,
_xlfn.FORECAST.LINEAR(
J15,
INDEX('DS2024'!$T$20:$T$35,MATCH(J15,'DS2024'!$S$20:$S$35,1)):
INDEX('DS2024'!$T$20:$T$35,MATCH(J15,'DS2024'!$S$20:$S$35,1)+1),
INDEX('DS2024'!$S$20:$S$35,MATCH(J15,'DS2024'!$S$20:$S$35,1)):
INDEX('DS2024'!$S$20:$S$35,MATCH(J15,'DS2024'!$S$20:$S$35,1)+1)),
IF($X$3=Database!$A$18,
_xlfn.FORECAST.LINEAR(
J15,
INDEX('DS2024'!$W$20:$W$35,MATCH(J15,'DS2024'!$V$20:$V$35,1)):
INDEX('DS2024'!$W$20:$W$35,MATCH(J15,'DS2024'!$V$20:$V$35,1)+1),
INDEX('DS2024'!$V$20:$V$35,MATCH(J15,'DS2024'!$V$20:$V$35,1)):
INDEX('DS2024'!$V$20:$V$35,MATCH(J15,'DS2024'!$V$20:$V$35,1)+1)),
IF($X$3=Database!$A$19,
_xlfn.FORECAST.LINEAR(
J15,
INDEX('DS2024'!$Z$20:$Z$35,MATCH(J15,'DS2024'!$Y$20:$Y$35,1)):
INDEX('DS2024'!$Z$20:$Z$35,MATCH(J15,'DS2024'!$Y$20:$Y$35,1)+1),
INDEX('DS2024'!$Y$20:$Y$35,MATCH(J15,'DS2024'!$Y$20:$Y$35,1)):
INDEX('DS2024'!$Y$20:$Y$35,MATCH(J15,'DS2024'!$Y$20:$Y$35,1)+1)),
IF($X$3=Database!$A$20,
_xlfn.FORECAST.LINEAR(
J15,
INDEX('DS2024'!$AC$20:$AC$35,MATCH(J15,'DS2024'!$AB$20:$AB$35,1)):
INDEX('DS2024'!$AC$20:$AC$35,MATCH(J15,'DS2024'!$AB$20:$AB$35,1)+1),
INDEX('DS2024'!$AB$20:$AB$35,MATCH(J15,'DS2024'!$AB$20:$AB$35,1)):
INDEX('DS2024'!$AB$20:$AB$35,MATCH(J15,'DS2024'!$AB$20:$AB$35,1)+1)),
IF($X$3=Database!$A$2,
_xlfn.FORECAST.LINEAR(
J15,
INDEX('DS2024'!$B$5:$B$15,MATCH(J15,'DS2024'!$A$5:$A$15,1)):
INDEX('DS2024'!$B$5:$B$15,MATCH(J15,'DS2024'!$A$5:$A$15,1)+1),
INDEX('DS2024'!$A$5:$A$15,MATCH(J15,'DS2024'!$A$5:$A$15,1)):
INDEX('DS2024'!$A$5:$A$15,MATCH(J15,'DS2024'!$A$5:$A$15,1)+1)),
IF($X$3=Database!$A$3,
_xlfn.FORECAST.LINEAR(
J15,
INDEX('DS2024'!$E$5:$E$15,MATCH(J15,'DS2024'!$D$5:$D$15,1)):
INDEX('DS2024'!$E$5:$E$15,MATCH(J15,'DS2024'!$D$5:$D$15,1)+1),
INDEX('DS2024'!$D$5:$D$15,MATCH(J15,'DS2024'!$D$5:$D$15,1)):
INDEX('DS2024'!$D$5:$D$15,MATCH(J15,'DS2024'!$D$5:$D$15,1)+1)),
IF($X$3=Database!$A$4,
_xlfn.FORECAST.LINEAR(
J15,
INDEX('DS2024'!$H$5:$H$15,MATCH(J15,'DS2024'!$G$5:$G$15,1)):
INDEX('DS2024'!$H$5:$H$15,MATCH(J15,'DS2024'!$G$5:$G$15,1)+1),
INDEX('DS2024'!$G$5:$G$15,MATCH(J15,'DS2024'!$G$5:$G$15,1)):
INDEX('DS2024'!$G$5:$G$15,MATCH(J15,'DS2024'!$G$5:$G$15,1)+1)),
IF($X$3=Database!$A$5,
_xlfn.FORECAST.LINEAR(
J15,
INDEX('DS2024'!$K$5:$K$15,MATCH(J15,'DS2024'!$J$5:$J$15,1)):
INDEX('DS2024'!$K$5:$K$15,MATCH(J15,'DS2024'!$J$5:$J$15,1)+1),
INDEX('DS2024'!$J$5:$J$15,MATCH(J15,'DS2024'!$J$5:$J$15,1)):
INDEX('DS2024'!$J$5:$J$15,MATCH(J15,'DS2024'!$J$5:$J$15,1)+1)),
IF($X$3=Database!$A$6,
_xlfn.FORECAST.LINEAR(
J15,
INDEX('DS2024'!$N$5:$N$15,MATCH(J15,'DS2024'!$M$5:$M$15,1)):
INDEX('DS2024'!$N$5:$N$15,MATCH(J15,'DS2024'!$M$5:$M$15,1)+1),
INDEX('DS2024'!$M$5:$M$15,MATCH(J15,'DS2024'!$M$5:$M$15,1)):
INDEX('DS2024'!$M$5:$M$15,MATCH(J15,'DS2024'!$M$5:$M$15,1)+1)),
IF($X$3=Database!$A$7,
_xlfn.FORECAST.LINEAR(
J15,
INDEX('DS2024'!$Q$5:$Q$15,MATCH(J15,'DS2024'!$P$5:$P$15,1)):
INDEX('DS2024'!$Q$5:$Q$15,MATCH(J15,'DS2024'!$P$5:$P$15,1)+1),
INDEX('DS2024'!$P$5:$P$15,MATCH(J15,'DS2024'!$P$5:$P$15,1)):
INDEX('DS2024'!$P$5:$P$15,MATCH(J15,'DS2024'!$P$5:$P$15,1)+1)),
IF($X$3=Database!$A$8,
_xlfn.FORECAST.LINEAR(
J15,
INDEX('DS2024'!$T$5:$T$15,MATCH(J15,'DS2024'!$S$5:$S$15,1)):
INDEX('DS2024'!$T$5:$T$15,MATCH(J15,'DS2024'!$S$5:$S$15,1)+1),
INDEX('DS2024'!$S$5:$S$15,MATCH(J15,'DS2024'!$S$5:$S$15,1)):
INDEX('DS2024'!$S$5:$S$15,MATCH(J15,'DS2024'!$S$5:$S$15,1)+1)),
IF($T$3=Database!$A$9,
_xlfn.FORECAST.LINEAR(
J15,
INDEX('DS2024'!$W$5:$W$15,MATCH(J15,'DS2024'!$V$5:$V$15,1)):
INDEX('DS2024'!$W$5:$W$15,MATCH(J15,'DS2024'!$V$5:$V$15,1)+1),
INDEX('DS2024'!$V$5:$V$15,MATCH(J15,'DS2024'!$V$5:$V$15,1)):
INDEX('DS2024'!$V$5:$V$15,MATCH(J15,'DS2024'!$V$5:$V$15,1)+1)),
IF($T$3=Database!$A$10,
_xlfn.FORECAST.LINEAR(
J15,
INDEX('DS2024'!$Z$5:$Z$15,MATCH(J15,'DS2024'!$Y$5:$Y$15,1)):
INDEX('DS2024'!$Z$5:$Z$15,MATCH(J15,'DS2024'!$Y$5:$Y$15,1)+1),
INDEX('DS2024'!$Y$5:$Y$15,MATCH(J15,'DS2024'!$Y$5:$Y$15,1)):
INDEX('DS2024'!$Y$5:$Y$15,MATCH(J15,'DS2024'!$Y$5:$Y$15,1)+1))
)))))))))))))))))))</f>
        <v>0.11019097485910709</v>
      </c>
      <c r="Y15" s="50">
        <f>IF($Y$3=Database!$A$11,
_xlfn.FORECAST.LINEAR(
L15,
INDEX('DS2024'!$B$20:$B$35,MATCH(L15,'DS2024'!$A$20:$A$35,1)):
INDEX('DS2024'!$B$20:$B$35,MATCH(L15,'DS2024'!$A$20:$A$35,1)+1),
INDEX('DS2024'!$A$20:$A$35,MATCH(L15,'DS2024'!$A$20:$A$35,1)):
INDEX('DS2024'!$A$20:$A$35,MATCH(L15,'DS2024'!$A$20:$A$35,1)+1)),
IF($Y$3=Database!$A$12,
_xlfn.FORECAST.LINEAR(
L15,
INDEX('DS2024'!$E$20:$E$35,MATCH(L15,'DS2024'!$D$20:$D$35,1)):
INDEX('DS2024'!$E$20:$E$35,MATCH(L15,'DS2024'!$D$20:$D$35,1)+1),
INDEX('DS2024'!$D$20:$D$35,MATCH(L15,'DS2024'!$D$20:$D$35,1)):
INDEX('DS2024'!$D$20:$D$35,MATCH(L15,'DS2024'!$D$20:$D$35,1)+1)),
IF($Y$3=Database!$A$13,
_xlfn.FORECAST.LINEAR(
L15,
INDEX('DS2024'!$H$20:$H$35,MATCH(L15,'DS2024'!$G$20:$G$35,1)):
INDEX('DS2024'!$H$20:$H$35,MATCH(L15,'DS2024'!$G$20:$G$35,1)+1),
INDEX('DS2024'!$G$20:$G$35,MATCH(L15,'DS2024'!$G$20:$G$35,1)):
INDEX('DS2024'!$G$20:$G$35,MATCH(L15,'DS2024'!$G$20:$G$35,1)+1)),
IF($Y$3=Database!$A$14,
_xlfn.FORECAST.LINEAR(
L15,
INDEX('DS2024'!$K$20:$K$35,MATCH(L15,'DS2024'!$J$20:$J$35,1)):
INDEX('DS2024'!$K$20:$K$35,MATCH(L15,'DS2024'!$J$20:$J$35,1)+1),
INDEX('DS2024'!$J$20:$J$35,MATCH(L15,'DS2024'!$J$20:$J$35,1)):
INDEX('DS2024'!$J$20:$J$35,MATCH(L15,'DS2024'!$J$20:$J$35,1)+1)),
IF($Y$3=Database!$A$15,
_xlfn.FORECAST.LINEAR(
L15,
INDEX('DS2024'!$N$20:$N$35,MATCH(L15,'DS2024'!$M$20:$M$35,1)):
INDEX('DS2024'!$N$20:$N$35,MATCH(L15,'DS2024'!$M$20:$M$35,1)+1),
INDEX('DS2024'!$M$20:$M$35,MATCH(L15,'DS2024'!$M$20:$M$35,1)):
INDEX('DS2024'!$M$20:$M$35,MATCH(L15,'DS2024'!$M$20:$M$35,1)+1)),
IF($Y$3=Database!$A$16,
_xlfn.FORECAST.LINEAR(
L15,
INDEX('DS2024'!$Q$20:$Q$35,MATCH(L15,'DS2024'!$P$20:$P$35,1)):
INDEX('DS2024'!$Q$20:$Q$35,MATCH(L15,'DS2024'!$P$20:$P$35,1)+1),
INDEX('DS2024'!$P$20:$P$35,MATCH(L15,'DS2024'!$P$20:$P$35,1)):
INDEX('DS2024'!$P$20:$P$35,MATCH(L15,'DS2024'!$P$20:$P$35,1)+1)),
IF($Y$3=Database!$A$17,
_xlfn.FORECAST.LINEAR(
L15,
INDEX('DS2024'!$T$20:$T$35,MATCH(L15,'DS2024'!$S$20:$S$35,1)):
INDEX('DS2024'!$T$20:$T$35,MATCH(L15,'DS2024'!$S$20:$S$35,1)+1),
INDEX('DS2024'!$S$20:$S$35,MATCH(L15,'DS2024'!$S$20:$S$35,1)):
INDEX('DS2024'!$S$20:$S$35,MATCH(L15,'DS2024'!$S$20:$S$35,1)+1)),
IF($Y$3=Database!$A$18,
_xlfn.FORECAST.LINEAR(
L15,
INDEX('DS2024'!$W$20:$W$35,MATCH(L15,'DS2024'!$V$20:$V$35,1)):
INDEX('DS2024'!$W$20:$W$35,MATCH(L15,'DS2024'!$V$20:$V$35,1)+1),
INDEX('DS2024'!$V$20:$V$35,MATCH(L15,'DS2024'!$V$20:$V$35,1)):
INDEX('DS2024'!$V$20:$V$35,MATCH(L15,'DS2024'!$V$20:$V$35,1)+1)),
IF($Y$3=Database!$A$19,
_xlfn.FORECAST.LINEAR(
L15,
INDEX('DS2024'!$Z$20:$Z$35,MATCH(L15,'DS2024'!$Y$20:$Y$35,1)):
INDEX('DS2024'!$Z$20:$Z$35,MATCH(L15,'DS2024'!$Y$20:$Y$35,1)+1),
INDEX('DS2024'!$Y$20:$Y$35,MATCH(L15,'DS2024'!$Y$20:$Y$35,1)):
INDEX('DS2024'!$Y$20:$Y$35,MATCH(L15,'DS2024'!$Y$20:$Y$35,1)+1)),
IF($Y$3=Database!$A$20,
_xlfn.FORECAST.LINEAR(
L15,
INDEX('DS2024'!$AC$20:$AC$35,MATCH(L15,'DS2024'!$AB$20:$AB$35,1)):
INDEX('DS2024'!$AC$20:$AC$35,MATCH(L15,'DS2024'!$AB$20:$AB$35,1)+1),
INDEX('DS2024'!$AB$20:$AB$35,MATCH(L15,'DS2024'!$AB$20:$AB$35,1)):
INDEX('DS2024'!$AB$20:$AB$35,MATCH(L15,'DS2024'!$AB$20:$AB$35,1)+1)),
IF($Y$3=Database!$A$2,
_xlfn.FORECAST.LINEAR(
L15,
INDEX('DS2024'!$B$5:$B$15,MATCH(L15,'DS2024'!$A$5:$A$15,1)):
INDEX('DS2024'!$B$5:$B$15,MATCH(L15,'DS2024'!$A$5:$A$15,1)+1),
INDEX('DS2024'!$A$5:$A$15,MATCH(L15,'DS2024'!$A$5:$A$15,1)):
INDEX('DS2024'!$A$5:$A$15,MATCH(L15,'DS2024'!$A$5:$A$15,1)+1)),
IF($Y$3=Database!$A$3,
_xlfn.FORECAST.LINEAR(
L15,
INDEX('DS2024'!$E$5:$E$15,MATCH(L15,'DS2024'!$D$5:$D$15,1)):
INDEX('DS2024'!$E$5:$E$15,MATCH(L15,'DS2024'!$D$5:$D$15,1)+1),
INDEX('DS2024'!$D$5:$D$15,MATCH(L15,'DS2024'!$D$5:$D$15,1)):
INDEX('DS2024'!$D$5:$D$15,MATCH(L15,'DS2024'!$D$5:$D$15,1)+1)),
IF($Y$3=Database!$A$4,
_xlfn.FORECAST.LINEAR(
L15,
INDEX('DS2024'!$H$5:$H$15,MATCH(L15,'DS2024'!$G$5:$G$15,1)):
INDEX('DS2024'!$H$5:$H$15,MATCH(L15,'DS2024'!$G$5:$G$15,1)+1),
INDEX('DS2024'!$G$5:$G$15,MATCH(L15,'DS2024'!$G$5:$G$15,1)):
INDEX('DS2024'!$G$5:$G$15,MATCH(L15,'DS2024'!$G$5:$G$15,1)+1)),
IF($Y$3=Database!$A$5,
_xlfn.FORECAST.LINEAR(
L15,
INDEX('DS2024'!$K$5:$K$15,MATCH(L15,'DS2024'!$J$5:$J$15,1)):
INDEX('DS2024'!$K$5:$K$15,MATCH(L15,'DS2024'!$J$5:$J$15,1)+1),
INDEX('DS2024'!$J$5:$J$15,MATCH(L15,'DS2024'!$J$5:$J$15,1)):
INDEX('DS2024'!$J$5:$J$15,MATCH(L15,'DS2024'!$J$5:$J$15,1)+1)),
IF($Y$3=Database!$A$6,
_xlfn.FORECAST.LINEAR(
L15,
INDEX('DS2024'!$N$5:$N$15,MATCH(L15,'DS2024'!$M$5:$M$15,1)):
INDEX('DS2024'!$N$5:$N$15,MATCH(L15,'DS2024'!$M$5:$M$15,1)+1),
INDEX('DS2024'!$M$5:$M$15,MATCH(L15,'DS2024'!$M$5:$M$15,1)):
INDEX('DS2024'!$M$5:$M$15,MATCH(L15,'DS2024'!$M$5:$M$15,1)+1)),
IF($Y$3=Database!$A$7,
_xlfn.FORECAST.LINEAR(
L15,
INDEX('DS2024'!$Q$5:$Q$15,MATCH(L15,'DS2024'!$P$5:$P$15,1)):
INDEX('DS2024'!$Q$5:$Q$15,MATCH(L15,'DS2024'!$P$5:$P$15,1)+1),
INDEX('DS2024'!$P$5:$P$15,MATCH(L15,'DS2024'!$P$5:$P$15,1)):
INDEX('DS2024'!$P$5:$P$15,MATCH(L15,'DS2024'!$P$5:$P$15,1)+1)),
IF($Y$3=Database!$A$8,
_xlfn.FORECAST.LINEAR(
L15,
INDEX('DS2024'!$T$5:$T$15,MATCH(L15,'DS2024'!$S$5:$S$15,1)):
INDEX('DS2024'!$T$5:$T$15,MATCH(L15,'DS2024'!$S$5:$S$15,1)+1),
INDEX('DS2024'!$S$5:$S$15,MATCH(L15,'DS2024'!$S$5:$S$15,1)):
INDEX('DS2024'!$S$5:$S$15,MATCH(L15,'DS2024'!$S$5:$S$15,1)+1)),
IF($T$3=Database!$A$9,
_xlfn.FORECAST.LINEAR(
L15,
INDEX('DS2024'!$W$5:$W$15,MATCH(L15,'DS2024'!$V$5:$V$15,1)):
INDEX('DS2024'!$W$5:$W$15,MATCH(L15,'DS2024'!$V$5:$V$15,1)+1),
INDEX('DS2024'!$V$5:$V$15,MATCH(L15,'DS2024'!$V$5:$V$15,1)):
INDEX('DS2024'!$V$5:$V$15,MATCH(L15,'DS2024'!$V$5:$V$15,1)+1)),
IF($T$3=Database!$A$10,
_xlfn.FORECAST.LINEAR(
L15,
INDEX('DS2024'!$Z$5:$Z$15,MATCH(L15,'DS2024'!$Y$5:$Y$15,1)):
INDEX('DS2024'!$Z$5:$Z$15,MATCH(L15,'DS2024'!$Y$5:$Y$15,1)+1),
INDEX('DS2024'!$Y$5:$Y$15,MATCH(L15,'DS2024'!$Y$5:$Y$15,1)):
INDEX('DS2024'!$Y$5:$Y$15,MATCH(L15,'DS2024'!$Y$5:$Y$15,1)+1))
)))))))))))))))))))</f>
        <v>0.11114840721052001</v>
      </c>
      <c r="Z15" s="50">
        <f>IF($Z$3=Database!$A$11,
_xlfn.FORECAST.LINEAR(
N15,
INDEX('DS2024'!$B$20:$B$35,MATCH(N15,'DS2024'!$A$20:$A$35,1)):
INDEX('DS2024'!$B$20:$B$35,MATCH(N15,'DS2024'!$A$20:$A$35,1)+1),
INDEX('DS2024'!$A$20:$A$35,MATCH(N15,'DS2024'!$A$20:$A$35,1)):
INDEX('DS2024'!$A$20:$A$35,MATCH(N15,'DS2024'!$A$20:$A$35,1)+1)),
IF($Z$3=Database!$A$12,
_xlfn.FORECAST.LINEAR(
N15,
INDEX('DS2024'!$E$20:$E$35,MATCH(N15,'DS2024'!$D$20:$D$35,1)):
INDEX('DS2024'!$E$20:$E$35,MATCH(N15,'DS2024'!$D$20:$D$35,1)+1),
INDEX('DS2024'!$D$20:$D$35,MATCH(N15,'DS2024'!$D$20:$D$35,1)):
INDEX('DS2024'!$D$20:$D$35,MATCH(N15,'DS2024'!$D$20:$D$35,1)+1)),
IF($Z$3=Database!$A$13,
_xlfn.FORECAST.LINEAR(
N15,
INDEX('DS2024'!$H$20:$H$35,MATCH(N15,'DS2024'!$G$20:$G$35,1)):
INDEX('DS2024'!$H$20:$H$35,MATCH(N15,'DS2024'!$G$20:$G$35,1)+1),
INDEX('DS2024'!$G$20:$G$35,MATCH(N15,'DS2024'!$G$20:$G$35,1)):
INDEX('DS2024'!$G$20:$G$35,MATCH(N15,'DS2024'!$G$20:$G$35,1)+1)),
IF($Z$3=Database!$A$14,
_xlfn.FORECAST.LINEAR(
N15,
INDEX('DS2024'!$K$20:$K$35,MATCH(N15,'DS2024'!$J$20:$J$35,1)):
INDEX('DS2024'!$K$20:$K$35,MATCH(N15,'DS2024'!$J$20:$J$35,1)+1),
INDEX('DS2024'!$J$20:$J$35,MATCH(N15,'DS2024'!$J$20:$J$35,1)):
INDEX('DS2024'!$J$20:$J$35,MATCH(N15,'DS2024'!$J$20:$J$35,1)+1)),
IF($Z$3=Database!$A$15,
_xlfn.FORECAST.LINEAR(
N15,
INDEX('DS2024'!$N$20:$N$35,MATCH(N15,'DS2024'!$M$20:$M$35,1)):
INDEX('DS2024'!$N$20:$N$35,MATCH(N15,'DS2024'!$M$20:$M$35,1)+1),
INDEX('DS2024'!$M$20:$M$35,MATCH(N15,'DS2024'!$M$20:$M$35,1)):
INDEX('DS2024'!$M$20:$M$35,MATCH(N15,'DS2024'!$M$20:$M$35,1)+1)),
IF($Z$3=Database!$A$16,
_xlfn.FORECAST.LINEAR(
N15,
INDEX('DS2024'!$Q$20:$Q$35,MATCH(N15,'DS2024'!$P$20:$P$35,1)):
INDEX('DS2024'!$Q$20:$Q$35,MATCH(N15,'DS2024'!$P$20:$P$35,1)+1),
INDEX('DS2024'!$P$20:$P$35,MATCH(N15,'DS2024'!$P$20:$P$35,1)):
INDEX('DS2024'!$P$20:$P$35,MATCH(N15,'DS2024'!$P$20:$P$35,1)+1)),
IF($Z$3=Database!$A$17,
_xlfn.FORECAST.LINEAR(
N15,
INDEX('DS2024'!$T$20:$T$35,MATCH(N15,'DS2024'!$S$20:$S$35,1)):
INDEX('DS2024'!$T$20:$T$35,MATCH(N15,'DS2024'!$S$20:$S$35,1)+1),
INDEX('DS2024'!$S$20:$S$35,MATCH(N15,'DS2024'!$S$20:$S$35,1)):
INDEX('DS2024'!$S$20:$S$35,MATCH(N15,'DS2024'!$S$20:$S$35,1)+1)),
IF($Z$3=Database!$A$18,
_xlfn.FORECAST.LINEAR(
N15,
INDEX('DS2024'!$W$20:$W$35,MATCH(N15,'DS2024'!$V$20:$V$35,1)):
INDEX('DS2024'!$W$20:$W$35,MATCH(N15,'DS2024'!$V$20:$V$35,1)+1),
INDEX('DS2024'!$V$20:$V$35,MATCH(N15,'DS2024'!$V$20:$V$35,1)):
INDEX('DS2024'!$V$20:$V$35,MATCH(N15,'DS2024'!$V$20:$V$35,1)+1)),
IF($Z$3=Database!$A$19,
_xlfn.FORECAST.LINEAR(
N15,
INDEX('DS2024'!$Z$20:$Z$35,MATCH(N15,'DS2024'!$Y$20:$Y$35,1)):
INDEX('DS2024'!$Z$20:$Z$35,MATCH(N15,'DS2024'!$Y$20:$Y$35,1)+1),
INDEX('DS2024'!$Y$20:$Y$35,MATCH(N15,'DS2024'!$Y$20:$Y$35,1)):
INDEX('DS2024'!$Y$20:$Y$35,MATCH(N15,'DS2024'!$Y$20:$Y$35,1)+1)),
IF($Z$3=Database!$A$20,
_xlfn.FORECAST.LINEAR(
N15,
INDEX('DS2024'!$AC$20:$AC$35,MATCH(N15,'DS2024'!$AB$20:$AB$35,1)):
INDEX('DS2024'!$AC$20:$AC$35,MATCH(N15,'DS2024'!$AB$20:$AB$35,1)+1),
INDEX('DS2024'!$AB$20:$AB$35,MATCH(N15,'DS2024'!$AB$20:$AB$35,1)):
INDEX('DS2024'!$AB$20:$AB$35,MATCH(N15,'DS2024'!$AB$20:$AB$35,1)+1)),
IF($Z$3=Database!$A$2,
_xlfn.FORECAST.LINEAR(
N15,
INDEX('DS2024'!$B$5:$B$15,MATCH(N15,'DS2024'!$A$5:$A$15,1)):
INDEX('DS2024'!$B$5:$B$15,MATCH(N15,'DS2024'!$A$5:$A$15,1)+1),
INDEX('DS2024'!$A$5:$A$15,MATCH(N15,'DS2024'!$A$5:$A$15,1)):
INDEX('DS2024'!$A$5:$A$15,MATCH(N15,'DS2024'!$A$5:$A$15,1)+1)),
IF($Z$3=Database!$A$3,
_xlfn.FORECAST.LINEAR(
N15,
INDEX('DS2024'!$E$5:$E$15,MATCH(N15,'DS2024'!$D$5:$D$15,1)):
INDEX('DS2024'!$E$5:$E$15,MATCH(N15,'DS2024'!$D$5:$D$15,1)+1),
INDEX('DS2024'!$D$5:$D$15,MATCH(N15,'DS2024'!$D$5:$D$15,1)):
INDEX('DS2024'!$D$5:$D$15,MATCH(N15,'DS2024'!$D$5:$D$15,1)+1)),
IF($Z$3=Database!$A$4,
_xlfn.FORECAST.LINEAR(
N15,
INDEX('DS2024'!$H$5:$H$15,MATCH(N15,'DS2024'!$G$5:$G$15,1)):
INDEX('DS2024'!$H$5:$H$15,MATCH(N15,'DS2024'!$G$5:$G$15,1)+1),
INDEX('DS2024'!$G$5:$G$15,MATCH(N15,'DS2024'!$G$5:$G$15,1)):
INDEX('DS2024'!$G$5:$G$15,MATCH(N15,'DS2024'!$G$5:$G$15,1)+1)),
IF($Z$3=Database!$A$5,
_xlfn.FORECAST.LINEAR(
N15,
INDEX('DS2024'!$K$5:$K$15,MATCH(N15,'DS2024'!$J$5:$J$15,1)):
INDEX('DS2024'!$K$5:$K$15,MATCH(N15,'DS2024'!$J$5:$J$15,1)+1),
INDEX('DS2024'!$J$5:$J$15,MATCH(N15,'DS2024'!$J$5:$J$15,1)):
INDEX('DS2024'!$J$5:$J$15,MATCH(N15,'DS2024'!$J$5:$J$15,1)+1)),
IF($Z$3=Database!$A$6,
_xlfn.FORECAST.LINEAR(
N15,
INDEX('DS2024'!$N$5:$N$15,MATCH(N15,'DS2024'!$M$5:$M$15,1)):
INDEX('DS2024'!$N$5:$N$15,MATCH(N15,'DS2024'!$M$5:$M$15,1)+1),
INDEX('DS2024'!$M$5:$M$15,MATCH(N15,'DS2024'!$M$5:$M$15,1)):
INDEX('DS2024'!$M$5:$M$15,MATCH(N15,'DS2024'!$M$5:$M$15,1)+1)),
IF($Z$3=Database!$A$7,
_xlfn.FORECAST.LINEAR(
N15,
INDEX('DS2024'!$Q$5:$Q$15,MATCH(N15,'DS2024'!$P$5:$P$15,1)):
INDEX('DS2024'!$Q$5:$Q$15,MATCH(N15,'DS2024'!$P$5:$P$15,1)+1),
INDEX('DS2024'!$P$5:$P$15,MATCH(N15,'DS2024'!$P$5:$P$15,1)):
INDEX('DS2024'!$P$5:$P$15,MATCH(N15,'DS2024'!$P$5:$P$15,1)+1)),
IF($Z$3=Database!$A$8,
_xlfn.FORECAST.LINEAR(
N15,
INDEX('DS2024'!$T$5:$T$15,MATCH(N15,'DS2024'!$S$5:$S$15,1)):
INDEX('DS2024'!$T$5:$T$15,MATCH(N15,'DS2024'!$S$5:$S$15,1)+1),
INDEX('DS2024'!$S$5:$S$15,MATCH(N15,'DS2024'!$S$5:$S$15,1)):
INDEX('DS2024'!$S$5:$S$15,MATCH(N15,'DS2024'!$S$5:$S$15,1)+1)),
IF($Z$3=Database!$A$9,
_xlfn.FORECAST.LINEAR(
N15,
INDEX('DS2024'!$W$5:$W$15,MATCH(N15,'DS2024'!$V$5:$V$15,1)):
INDEX('DS2024'!$W$5:$W$15,MATCH(N15,'DS2024'!$V$5:$V$15,1)+1),
INDEX('DS2024'!$V$5:$V$15,MATCH(N15,'DS2024'!$V$5:$V$15,1)):
INDEX('DS2024'!$V$5:$V$15,MATCH(N15,'DS2024'!$V$5:$V$15,1)+1)),
IF($Z$3=Database!$A$10,
_xlfn.FORECAST.LINEAR(
N15,
INDEX('DS2024'!$Z$5:$Z$15,MATCH(N15,'DS2024'!$Y$5:$Y$15,1)):
INDEX('DS2024'!$Z$5:$Z$15,MATCH(N15,'DS2024'!$Y$5:$Y$15,1)+1),
INDEX('DS2024'!$Y$5:$Y$15,MATCH(N15,'DS2024'!$Y$5:$Y$15,1)):
INDEX('DS2024'!$Y$5:$Y$15,MATCH(N15,'DS2024'!$Y$5:$Y$15,1)+1))
)))))))))))))))))))</f>
        <v>0.109775770414485</v>
      </c>
      <c r="AA15" s="50">
        <f>IF($AA$3=Database!$A$11,
_xlfn.FORECAST.LINEAR(
P15,
INDEX('DS2024'!$B$20:$B$35,MATCH(P15,'DS2024'!$A$20:$A$35,1)):
INDEX('DS2024'!$B$20:$B$35,MATCH(P15,'DS2024'!$A$20:$A$35,1)+1),
INDEX('DS2024'!$A$20:$A$35,MATCH(P15,'DS2024'!$A$20:$A$35,1)):
INDEX('DS2024'!$A$20:$A$35,MATCH(P15,'DS2024'!$A$20:$A$35,1)+1)),
IF($AA$3=Database!$A$12,
_xlfn.FORECAST.LINEAR(
P15,
INDEX('DS2024'!$E$20:$E$35,MATCH(P15,'DS2024'!$D$20:$D$35,1)):
INDEX('DS2024'!$E$20:$E$35,MATCH(P15,'DS2024'!$D$20:$D$35,1)+1),
INDEX('DS2024'!$D$20:$D$35,MATCH(P15,'DS2024'!$D$20:$D$35,1)):
INDEX('DS2024'!$D$20:$D$35,MATCH(P15,'DS2024'!$D$20:$D$35,1)+1)),
IF($AA$3=Database!$A$13,
_xlfn.FORECAST.LINEAR(
P15,
INDEX('DS2024'!$H$20:$H$35,MATCH(P15,'DS2024'!$G$20:$G$35,1)):
INDEX('DS2024'!$H$20:$H$35,MATCH(P15,'DS2024'!$G$20:$G$35,1)+1),
INDEX('DS2024'!$G$20:$G$35,MATCH(P15,'DS2024'!$G$20:$G$35,1)):
INDEX('DS2024'!$G$20:$G$35,MATCH(P15,'DS2024'!$G$20:$G$35,1)+1)),
IF($AA$3=Database!$A$14,
_xlfn.FORECAST.LINEAR(
P15,
INDEX('DS2024'!$K$20:$K$35,MATCH(P15,'DS2024'!$J$20:$J$35,1)):
INDEX('DS2024'!$K$20:$K$35,MATCH(P15,'DS2024'!$J$20:$J$35,1)+1),
INDEX('DS2024'!$J$20:$J$35,MATCH(P15,'DS2024'!$J$20:$J$35,1)):
INDEX('DS2024'!$J$20:$J$35,MATCH(P15,'DS2024'!$J$20:$J$35,1)+1)),
IF($AA$3=Database!$A$15,
_xlfn.FORECAST.LINEAR(
P15,
INDEX('DS2024'!$N$20:$N$35,MATCH(P15,'DS2024'!$M$20:$M$35,1)):
INDEX('DS2024'!$N$20:$N$35,MATCH(P15,'DS2024'!$M$20:$M$35,1)+1),
INDEX('DS2024'!$M$20:$M$35,MATCH(P15,'DS2024'!$M$20:$M$35,1)):
INDEX('DS2024'!$M$20:$M$35,MATCH(P15,'DS2024'!$M$20:$M$35,1)+1)),
IF($AA$3=Database!$A$16,
_xlfn.FORECAST.LINEAR(
P15,
INDEX('DS2024'!$Q$20:$Q$35,MATCH(P15,'DS2024'!$P$20:$P$35,1)):
INDEX('DS2024'!$Q$20:$Q$35,MATCH(P15,'DS2024'!$P$20:$P$35,1)+1),
INDEX('DS2024'!$P$20:$P$35,MATCH(P15,'DS2024'!$P$20:$P$35,1)):
INDEX('DS2024'!$P$20:$P$35,MATCH(P15,'DS2024'!$P$20:$P$35,1)+1)),
IF($AA$3=Database!$A$17,
_xlfn.FORECAST.LINEAR(
P15,
INDEX('DS2024'!$T$20:$T$35,MATCH(P15,'DS2024'!$S$20:$S$35,1)):
INDEX('DS2024'!$T$20:$T$35,MATCH(P15,'DS2024'!$S$20:$S$35,1)+1),
INDEX('DS2024'!$S$20:$S$35,MATCH(P15,'DS2024'!$S$20:$S$35,1)):
INDEX('DS2024'!$S$20:$S$35,MATCH(P15,'DS2024'!$S$20:$S$35,1)+1)),
IF($AA$3=Database!$A$18,
_xlfn.FORECAST.LINEAR(
P15,
INDEX('DS2024'!$W$20:$W$35,MATCH(P15,'DS2024'!$V$20:$V$35,1)):
INDEX('DS2024'!$W$20:$W$35,MATCH(P15,'DS2024'!$V$20:$V$35,1)+1),
INDEX('DS2024'!$V$20:$V$35,MATCH(P15,'DS2024'!$V$20:$V$35,1)):
INDEX('DS2024'!$V$20:$V$35,MATCH(P15,'DS2024'!$V$20:$V$35,1)+1)),
IF($AA$3=Database!$A$19,
_xlfn.FORECAST.LINEAR(
P15,
INDEX('DS2024'!$Z$20:$Z$35,MATCH(P15,'DS2024'!$Y$20:$Y$35,1)):
INDEX('DS2024'!$Z$20:$Z$35,MATCH(P15,'DS2024'!$Y$20:$Y$35,1)+1),
INDEX('DS2024'!$Y$20:$Y$35,MATCH(P15,'DS2024'!$Y$20:$Y$35,1)):
INDEX('DS2024'!$Y$20:$Y$35,MATCH(P15,'DS2024'!$Y$20:$Y$35,1)+1)),
IF($AA$3=Database!$A$20,
_xlfn.FORECAST.LINEAR(
P15,
INDEX('DS2024'!$AC$20:$AC$35,MATCH(P15,'DS2024'!$AB$20:$AB$35,1)):
INDEX('DS2024'!$AC$20:$AC$35,MATCH(P15,'DS2024'!$AB$20:$AB$35,1)+1),
INDEX('DS2024'!$AB$20:$AB$35,MATCH(P15,'DS2024'!$AB$20:$AB$35,1)):
INDEX('DS2024'!$AB$20:$AB$35,MATCH(P15,'DS2024'!$AB$20:$AB$35,1)+1)),
IF($AA$3=Database!$A$2,
_xlfn.FORECAST.LINEAR(
P15,
INDEX('DS2024'!$B$5:$B$15,MATCH(P15,'DS2024'!$A$5:$A$15,1)):
INDEX('DS2024'!$B$5:$B$15,MATCH(P15,'DS2024'!$A$5:$A$15,1)+1),
INDEX('DS2024'!$A$5:$A$15,MATCH(P15,'DS2024'!$A$5:$A$15,1)):
INDEX('DS2024'!$A$5:$A$15,MATCH(P15,'DS2024'!$A$5:$A$15,1)+1)),
IF($AA$3=Database!$A$3,
_xlfn.FORECAST.LINEAR(
P15,
INDEX('DS2024'!$E$5:$E$15,MATCH(P15,'DS2024'!$D$5:$D$15,1)):
INDEX('DS2024'!$E$5:$E$15,MATCH(P15,'DS2024'!$D$5:$D$15,1)+1),
INDEX('DS2024'!$D$5:$D$15,MATCH(P15,'DS2024'!$D$5:$D$15,1)):
INDEX('DS2024'!$D$5:$D$15,MATCH(P15,'DS2024'!$D$5:$D$15,1)+1)),
IF($AA$3=Database!$A$4,
_xlfn.FORECAST.LINEAR(
P15,
INDEX('DS2024'!$H$5:$H$15,MATCH(P15,'DS2024'!$G$5:$G$15,1)):
INDEX('DS2024'!$H$5:$H$15,MATCH(P15,'DS2024'!$G$5:$G$15,1)+1),
INDEX('DS2024'!$G$5:$G$15,MATCH(P15,'DS2024'!$G$5:$G$15,1)):
INDEX('DS2024'!$G$5:$G$15,MATCH(P15,'DS2024'!$G$5:$G$15,1)+1)),
IF($AA$3=Database!$A$5,
_xlfn.FORECAST.LINEAR(
P15,
INDEX('DS2024'!$K$5:$K$15,MATCH(P15,'DS2024'!$J$5:$J$15,1)):
INDEX('DS2024'!$K$5:$K$15,MATCH(P15,'DS2024'!$J$5:$J$15,1)+1),
INDEX('DS2024'!$J$5:$J$15,MATCH(P15,'DS2024'!$J$5:$J$15,1)):
INDEX('DS2024'!$J$5:$J$15,MATCH(P15,'DS2024'!$J$5:$J$15,1)+1)),
IF($AA$3=Database!$A$6,
_xlfn.FORECAST.LINEAR(
P15,
INDEX('DS2024'!$N$5:$N$15,MATCH(P15,'DS2024'!$M$5:$M$15,1)):
INDEX('DS2024'!$N$5:$N$15,MATCH(P15,'DS2024'!$M$5:$M$15,1)+1),
INDEX('DS2024'!$M$5:$M$15,MATCH(P15,'DS2024'!$M$5:$M$15,1)):
INDEX('DS2024'!$M$5:$M$15,MATCH(P15,'DS2024'!$M$5:$M$15,1)+1)),
IF($AA$3=Database!$A$7,
_xlfn.FORECAST.LINEAR(
P15,
INDEX('DS2024'!$Q$5:$Q$15,MATCH(P15,'DS2024'!$P$5:$P$15,1)):
INDEX('DS2024'!$Q$5:$Q$15,MATCH(P15,'DS2024'!$P$5:$P$15,1)+1),
INDEX('DS2024'!$P$5:$P$15,MATCH(P15,'DS2024'!$P$5:$P$15,1)):
INDEX('DS2024'!$P$5:$P$15,MATCH(P15,'DS2024'!$P$5:$P$15,1)+1)),
IF($AA$3=Database!$A$8,
_xlfn.FORECAST.LINEAR(
P15,
INDEX('DS2024'!$T$5:$T$15,MATCH(P15,'DS2024'!$S$5:$S$15,1)):
INDEX('DS2024'!$T$5:$T$15,MATCH(P15,'DS2024'!$S$5:$S$15,1)+1),
INDEX('DS2024'!$S$5:$S$15,MATCH(P15,'DS2024'!$S$5:$S$15,1)):
INDEX('DS2024'!$S$5:$S$15,MATCH(P15,'DS2024'!$S$5:$S$15,1)+1)),
IF($AA$3=Database!$A$9,
_xlfn.FORECAST.LINEAR(
P15,
INDEX('DS2024'!$W$5:$W$15,MATCH(P15,'DS2024'!$V$5:$V$15,1)):
INDEX('DS2024'!$W$5:$W$15,MATCH(P15,'DS2024'!$V$5:$V$15,1)+1),
INDEX('DS2024'!$V$5:$V$15,MATCH(P15,'DS2024'!$V$5:$V$15,1)):
INDEX('DS2024'!$V$5:$V$15,MATCH(P15,'DS2024'!$V$5:$V$15,1)+1)),
IF($AA$3=Database!$A$10,
_xlfn.FORECAST.LINEAR(
P15,
INDEX('DS2024'!$Z$5:$Z$15,MATCH(P15,'DS2024'!$Y$5:$Y$15,1)):
INDEX('DS2024'!$Z$5:$Z$15,MATCH(P15,'DS2024'!$Y$5:$Y$15,1)+1),
INDEX('DS2024'!$Y$5:$Y$15,MATCH(P15,'DS2024'!$Y$5:$Y$15,1)):
INDEX('DS2024'!$Y$5:$Y$15,MATCH(P15,'DS2024'!$Y$5:$Y$15,1)+1))
)))))))))))))))))))</f>
        <v>0.11034989408049883</v>
      </c>
      <c r="AB15" s="50">
        <f>IF($AB$3=Database!$A$11,
_xlfn.FORECAST.LINEAR(
R15,
INDEX('DS2024'!$B$20:$B$35,MATCH(R15,'DS2024'!$A$20:$A$35,1)):
INDEX('DS2024'!$B$20:$B$35,MATCH(R15,'DS2024'!$A$20:$A$35,1)+1),
INDEX('DS2024'!$A$20:$A$35,MATCH(R15,'DS2024'!$A$20:$A$35,1)):
INDEX('DS2024'!$A$20:$A$35,MATCH(R15,'DS2024'!$A$20:$A$35,1)+1)),
IF($AB$3=Database!$A$12,
_xlfn.FORECAST.LINEAR(
R15,
INDEX('DS2024'!$E$20:$E$35,MATCH(R15,'DS2024'!$D$20:$D$35,1)):
INDEX('DS2024'!$E$20:$E$35,MATCH(R15,'DS2024'!$D$20:$D$35,1)+1),
INDEX('DS2024'!$D$20:$D$35,MATCH(R15,'DS2024'!$D$20:$D$35,1)):
INDEX('DS2024'!$D$20:$D$35,MATCH(R15,'DS2024'!$D$20:$D$35,1)+1)),
IF($AB$3=Database!$A$13,
_xlfn.FORECAST.LINEAR(
R15,
INDEX('DS2024'!$H$20:$H$35,MATCH(R15,'DS2024'!$G$20:$G$35,1)):
INDEX('DS2024'!$H$20:$H$35,MATCH(R15,'DS2024'!$G$20:$G$35,1)+1),
INDEX('DS2024'!$G$20:$G$35,MATCH(R15,'DS2024'!$G$20:$G$35,1)):
INDEX('DS2024'!$G$20:$G$35,MATCH(R15,'DS2024'!$G$20:$G$35,1)+1)),
IF($AB$3=Database!$A$14,
_xlfn.FORECAST.LINEAR(
R15,
INDEX('DS2024'!$K$20:$K$35,MATCH(R15,'DS2024'!$J$20:$J$35,1)):
INDEX('DS2024'!$K$20:$K$35,MATCH(R15,'DS2024'!$J$20:$J$35,1)+1),
INDEX('DS2024'!$J$20:$J$35,MATCH(R15,'DS2024'!$J$20:$J$35,1)):
INDEX('DS2024'!$J$20:$J$35,MATCH(R15,'DS2024'!$J$20:$J$35,1)+1)),
IF($AB$3=Database!$A$15,
_xlfn.FORECAST.LINEAR(
R15,
INDEX('DS2024'!$N$20:$N$35,MATCH(R15,'DS2024'!$M$20:$M$35,1)):
INDEX('DS2024'!$N$20:$N$35,MATCH(R15,'DS2024'!$M$20:$M$35,1)+1),
INDEX('DS2024'!$M$20:$M$35,MATCH(R15,'DS2024'!$M$20:$M$35,1)):
INDEX('DS2024'!$M$20:$M$35,MATCH(R15,'DS2024'!$M$20:$M$35,1)+1)),
IF($AB$3=Database!$A$16,
_xlfn.FORECAST.LINEAR(
R15,
INDEX('DS2024'!$Q$20:$Q$35,MATCH(R15,'DS2024'!$P$20:$P$35,1)):
INDEX('DS2024'!$Q$20:$Q$35,MATCH(R15,'DS2024'!$P$20:$P$35,1)+1),
INDEX('DS2024'!$P$20:$P$35,MATCH(R15,'DS2024'!$P$20:$P$35,1)):
INDEX('DS2024'!$P$20:$P$35,MATCH(R15,'DS2024'!$P$20:$P$35,1)+1)),
IF($AB$3=Database!$A$17,
_xlfn.FORECAST.LINEAR(
R15,
INDEX('DS2024'!$T$20:$T$35,MATCH(R15,'DS2024'!$S$20:$S$35,1)):
INDEX('DS2024'!$T$20:$T$35,MATCH(R15,'DS2024'!$S$20:$S$35,1)+1),
INDEX('DS2024'!$S$20:$S$35,MATCH(R15,'DS2024'!$S$20:$S$35,1)):
INDEX('DS2024'!$S$20:$S$35,MATCH(R15,'DS2024'!$S$20:$S$35,1)+1)),
IF($AB$3=Database!$A$18,
_xlfn.FORECAST.LINEAR(
R15,
INDEX('DS2024'!$W$20:$W$35,MATCH(R15,'DS2024'!$V$20:$V$35,1)):
INDEX('DS2024'!$W$20:$W$35,MATCH(R15,'DS2024'!$V$20:$V$35,1)+1),
INDEX('DS2024'!$V$20:$V$35,MATCH(R15,'DS2024'!$V$20:$V$35,1)):
INDEX('DS2024'!$V$20:$V$35,MATCH(R15,'DS2024'!$V$20:$V$35,1)+1)),
IF($AB$3=Database!$A$19,
_xlfn.FORECAST.LINEAR(
R15,
INDEX('DS2024'!$Z$20:$Z$35,MATCH(R15,'DS2024'!$Y$20:$Y$35,1)):
INDEX('DS2024'!$Z$20:$Z$35,MATCH(R15,'DS2024'!$Y$20:$Y$35,1)+1),
INDEX('DS2024'!$Y$20:$Y$35,MATCH(R15,'DS2024'!$Y$20:$Y$35,1)):
INDEX('DS2024'!$Y$20:$Y$35,MATCH(R15,'DS2024'!$Y$20:$Y$35,1)+1)),
IF($AB$3=Database!$A$20,
_xlfn.FORECAST.LINEAR(
R15,
INDEX('DS2024'!$AC$20:$AC$35,MATCH(R15,'DS2024'!$AB$20:$AB$35,1)):
INDEX('DS2024'!$AC$20:$AC$35,MATCH(R15,'DS2024'!$AB$20:$AB$35,1)+1),
INDEX('DS2024'!$AB$20:$AB$35,MATCH(R15,'DS2024'!$AB$20:$AB$35,1)):
INDEX('DS2024'!$AB$20:$AB$35,MATCH(R15,'DS2024'!$AB$20:$AB$35,1)+1)),
IF($AB$3=Database!$A$2,
_xlfn.FORECAST.LINEAR(
R15,
INDEX('DS2024'!$B$5:$B$15,MATCH(R15,'DS2024'!$A$5:$A$15,1)):
INDEX('DS2024'!$B$5:$B$15,MATCH(R15,'DS2024'!$A$5:$A$15,1)+1),
INDEX('DS2024'!$A$5:$A$15,MATCH(R15,'DS2024'!$A$5:$A$15,1)):
INDEX('DS2024'!$A$5:$A$15,MATCH(R15,'DS2024'!$A$5:$A$15,1)+1)),
IF($AB$3=Database!$A$3,
_xlfn.FORECAST.LINEAR(
R15,
INDEX('DS2024'!$E$5:$E$15,MATCH(R15,'DS2024'!$D$5:$D$15,1)):
INDEX('DS2024'!$E$5:$E$15,MATCH(R15,'DS2024'!$D$5:$D$15,1)+1),
INDEX('DS2024'!$D$5:$D$15,MATCH(R15,'DS2024'!$D$5:$D$15,1)):
INDEX('DS2024'!$D$5:$D$15,MATCH(R15,'DS2024'!$D$5:$D$15,1)+1)),
IF($AB$3=Database!$A$4,
_xlfn.FORECAST.LINEAR(
R15,
INDEX('DS2024'!$H$5:$H$15,MATCH(R15,'DS2024'!$G$5:$G$15,1)):
INDEX('DS2024'!$H$5:$H$15,MATCH(R15,'DS2024'!$G$5:$G$15,1)+1),
INDEX('DS2024'!$G$5:$G$15,MATCH(R15,'DS2024'!$G$5:$G$15,1)):
INDEX('DS2024'!$G$5:$G$15,MATCH(R15,'DS2024'!$G$5:$G$15,1)+1)),
IF($AB$3=Database!$A$5,
_xlfn.FORECAST.LINEAR(
R15,
INDEX('DS2024'!$K$5:$K$15,MATCH(R15,'DS2024'!$J$5:$J$15,1)):
INDEX('DS2024'!$K$5:$K$15,MATCH(R15,'DS2024'!$J$5:$J$15,1)+1),
INDEX('DS2024'!$J$5:$J$15,MATCH(R15,'DS2024'!$J$5:$J$15,1)):
INDEX('DS2024'!$J$5:$J$15,MATCH(R15,'DS2024'!$J$5:$J$15,1)+1)),
IF($AB$3=Database!$A$6,
_xlfn.FORECAST.LINEAR(
R15,
INDEX('DS2024'!$N$5:$N$15,MATCH(R15,'DS2024'!$M$5:$M$15,1)):
INDEX('DS2024'!$N$5:$N$15,MATCH(R15,'DS2024'!$M$5:$M$15,1)+1),
INDEX('DS2024'!$M$5:$M$15,MATCH(R15,'DS2024'!$M$5:$M$15,1)):
INDEX('DS2024'!$M$5:$M$15,MATCH(R15,'DS2024'!$M$5:$M$15,1)+1)),
IF($AB$3=Database!$A$7,
_xlfn.FORECAST.LINEAR(
R15,
INDEX('DS2024'!$Q$5:$Q$15,MATCH(R15,'DS2024'!$P$5:$P$15,1)):
INDEX('DS2024'!$Q$5:$Q$15,MATCH(R15,'DS2024'!$P$5:$P$15,1)+1),
INDEX('DS2024'!$P$5:$P$15,MATCH(R15,'DS2024'!$P$5:$P$15,1)):
INDEX('DS2024'!$P$5:$P$15,MATCH(R15,'DS2024'!$P$5:$P$15,1)+1)),
IF($AB$3=Database!$A$8,
_xlfn.FORECAST.LINEAR(
R15,
INDEX('DS2024'!$T$5:$T$15,MATCH(R15,'DS2024'!$S$5:$S$15,1)):
INDEX('DS2024'!$T$5:$T$15,MATCH(R15,'DS2024'!$S$5:$S$15,1)+1),
INDEX('DS2024'!$S$5:$S$15,MATCH(R15,'DS2024'!$S$5:$S$15,1)):
INDEX('DS2024'!$S$5:$S$15,MATCH(R15,'DS2024'!$S$5:$S$15,1)+1)),
IF($AB$3=Database!$A$9,
_xlfn.FORECAST.LINEAR(
R15,
INDEX('DS2024'!$W$5:$W$15,MATCH(R15,'DS2024'!$V$5:$V$15,1)):
INDEX('DS2024'!$W$5:$W$15,MATCH(R15,'DS2024'!$V$5:$V$15,1)+1),
INDEX('DS2024'!$V$5:$V$15,MATCH(R15,'DS2024'!$V$5:$V$15,1)):
INDEX('DS2024'!$V$5:$V$15,MATCH(R15,'DS2024'!$V$5:$V$15,1)+1)),
IF($AB$3=Database!$A$10,
_xlfn.FORECAST.LINEAR(
R15,
INDEX('DS2024'!$Z$5:$Z$15,MATCH(R15,'DS2024'!$Y$5:$Y$15,1)):
INDEX('DS2024'!$Z$5:$Z$15,MATCH(R15,'DS2024'!$Y$5:$Y$15,1)+1),
INDEX('DS2024'!$Y$5:$Y$15,MATCH(R15,'DS2024'!$Y$5:$Y$15,1)):
INDEX('DS2024'!$Y$5:$Y$15,MATCH(R15,'DS2024'!$Y$5:$Y$15,1)+1))
)))))))))))))))))))</f>
        <v>0.11123178384427836</v>
      </c>
      <c r="AC15" s="82">
        <f t="shared" si="0"/>
        <v>0.47247925696686471</v>
      </c>
      <c r="AD15" s="82">
        <f t="shared" si="1"/>
        <v>0.47331170660867622</v>
      </c>
      <c r="AE15" s="82">
        <f t="shared" si="2"/>
        <v>0.37642364834677128</v>
      </c>
      <c r="AF15" s="82">
        <f t="shared" si="3"/>
        <v>0.47261992396756269</v>
      </c>
      <c r="AG15" s="82">
        <f t="shared" si="4"/>
        <v>0.47130771151177653</v>
      </c>
      <c r="AH15" s="82">
        <f t="shared" si="5"/>
        <v>0.47247042280740059</v>
      </c>
      <c r="AI15" s="82">
        <f t="shared" si="6"/>
        <v>0.47080348487159357</v>
      </c>
      <c r="AJ15" s="83">
        <f t="shared" si="7"/>
        <v>0.47150070391853122</v>
      </c>
      <c r="AK15" s="83">
        <f t="shared" si="8"/>
        <v>0.47257167586587401</v>
      </c>
      <c r="AL15" s="42"/>
      <c r="AM15" s="42"/>
      <c r="AN15" s="42"/>
      <c r="AO15" s="42"/>
      <c r="AP15" s="42"/>
      <c r="AQ15" s="42"/>
      <c r="AR15" s="42"/>
      <c r="AS15" s="42"/>
      <c r="AT15" s="42"/>
      <c r="BD15" s="83" t="e">
        <f>#REF!/10</f>
        <v>#REF!</v>
      </c>
      <c r="BE15" s="83" t="e">
        <f>#REF!/10</f>
        <v>#REF!</v>
      </c>
      <c r="BF15" s="83" t="e">
        <f>#REF!/10</f>
        <v>#REF!</v>
      </c>
      <c r="BG15" s="83" t="e">
        <f>#REF!/10</f>
        <v>#REF!</v>
      </c>
      <c r="BH15" s="83">
        <f t="shared" si="9"/>
        <v>0</v>
      </c>
      <c r="BI15" s="83">
        <f t="shared" si="10"/>
        <v>0</v>
      </c>
      <c r="BJ15" s="83">
        <f t="shared" si="11"/>
        <v>0</v>
      </c>
      <c r="BK15" s="83">
        <f t="shared" si="12"/>
        <v>0</v>
      </c>
      <c r="BL15" s="83">
        <f t="shared" si="13"/>
        <v>0</v>
      </c>
    </row>
    <row r="16" spans="1:65" ht="14.25" customHeight="1">
      <c r="A16" s="31">
        <v>10</v>
      </c>
      <c r="B16" s="42">
        <f>'Evaluasi 110 C'!B16</f>
        <v>119.577</v>
      </c>
      <c r="C16" s="42">
        <f>'Evaluasi 110 C'!C16</f>
        <v>-0.3613055788842231</v>
      </c>
      <c r="D16" s="42">
        <f>'Evaluasi 110 C'!E16</f>
        <v>120.821</v>
      </c>
      <c r="E16" s="42">
        <f>'Evaluasi 110 C'!F16</f>
        <v>-0.36145482903419313</v>
      </c>
      <c r="F16" s="42">
        <f>'Evaluasi 110 C'!H16</f>
        <v>119.18</v>
      </c>
      <c r="G16" s="42">
        <f>'Evaluasi 110 C'!I16</f>
        <v>-0.2612089266483188</v>
      </c>
      <c r="H16" s="42">
        <f>'Evaluasi 110 C'!K16</f>
        <v>119.735</v>
      </c>
      <c r="I16" s="42">
        <f>'Evaluasi 110 C'!L16</f>
        <v>-0.36132453509298135</v>
      </c>
      <c r="J16" s="42">
        <f>'Evaluasi 110 C'!N16</f>
        <v>117.146</v>
      </c>
      <c r="K16" s="42">
        <f>'Evaluasi 110 C'!O16</f>
        <v>-0.36101391721655668</v>
      </c>
      <c r="L16" s="42">
        <f>'Evaluasi 110 C'!Q16</f>
        <v>118.729</v>
      </c>
      <c r="M16" s="42">
        <f>'Evaluasi 110 C'!R16</f>
        <v>-0.36120383923215355</v>
      </c>
      <c r="N16" s="42">
        <f>'Evaluasi 110 C'!T16</f>
        <v>116.46899999999999</v>
      </c>
      <c r="O16" s="42">
        <f>'Evaluasi 110 C'!U16</f>
        <v>-0.36093269346130769</v>
      </c>
      <c r="P16" s="42">
        <f>'Evaluasi 110 C'!W16</f>
        <v>117.71899999999999</v>
      </c>
      <c r="Q16" s="42">
        <f>'Evaluasi 110 C'!X16</f>
        <v>-0.3610826634673065</v>
      </c>
      <c r="R16" s="42">
        <f>'Evaluasi 110 C'!Z16</f>
        <v>119.685</v>
      </c>
      <c r="S16" s="50">
        <f>'Evaluasi 110 C'!AA16</f>
        <v>-0.36131853629274141</v>
      </c>
      <c r="T16" s="50">
        <f>IF($T$3=Database!$A$11,
_xlfn.FORECAST.LINEAR(
B16,
INDEX('DS2024'!$B$20:$B$35,MATCH(B16,'DS2024'!$A$20:$A$35,1)):
INDEX('DS2024'!$B$20:$B$35,MATCH(B16,'DS2024'!$A$20:$A$35,1)+1),
INDEX('DS2024'!$A$20:$A$35,MATCH(B16,'DS2024'!$A$20:$A$35,1)):
INDEX('DS2024'!$A$20:$A$35,MATCH(B16,'DS2024'!$A$20:$A$35,1)+1)),
IF($T$3=Database!$A$12,
_xlfn.FORECAST.LINEAR(
B16,
INDEX('DS2024'!$E$20:$E$35,MATCH(B16,'DS2024'!$D$20:$D$35,1)):
INDEX('DS2024'!$E$20:$E$35,MATCH(B16,'DS2024'!$D$20:$D$35,1)+1),
INDEX('DS2024'!$D$20:$D$35,MATCH(B16,'DS2024'!$D$20:$D$35,1)):
INDEX('DS2024'!$D$20:$D$35,MATCH(B16,'DS2024'!$D$20:$D$35,1)+1)),
IF($T$3=Database!$A$13,
_xlfn.FORECAST.LINEAR(
B16,
INDEX('DS2024'!$H$20:$H$35,MATCH(B16,'DS2024'!$G$20:$G$35,1)):
INDEX('DS2024'!$H$20:$H$35,MATCH(B16,'DS2024'!$G$20:$G$35,1)+1),
INDEX('DS2024'!$G$20:$G$35,MATCH(B16,'DS2024'!$G$20:$G$35,1)):
INDEX('DS2024'!$G$20:$G$35,MATCH(B16,'DS2024'!$G$20:$G$35,1)+1)),
IF($T$3=Database!$A$14,
_xlfn.FORECAST.LINEAR(
B16,
INDEX('DS2024'!$K$20:$K$35,MATCH(B16,'DS2024'!$J$20:$J$35,1)):
INDEX('DS2024'!$K$20:$K$35,MATCH(B16,'DS2024'!$J$20:$J$35,1)+1),
INDEX('DS2024'!$J$20:$J$35,MATCH(B16,'DS2024'!$J$20:$J$35,1)):
INDEX('DS2024'!$J$20:$J$35,MATCH(B16,'DS2024'!$J$20:$J$35,1)+1)),
IF($T$3=Database!$A$15,
_xlfn.FORECAST.LINEAR(
B16,
INDEX('DS2024'!$N$20:$N$35,MATCH(B16,'DS2024'!$M$20:$M$35,1)):
INDEX('DS2024'!$N$20:$N$35,MATCH(B16,'DS2024'!$M$20:$M$35,1)+1),
INDEX('DS2024'!$M$20:$M$35,MATCH(B16,'DS2024'!$M$20:$M$35,1)):
INDEX('DS2024'!$M$20:$M$35,MATCH(B16,'DS2024'!$M$20:$M$35,1)+1)),
IF($T$3=Database!$A$16,
_xlfn.FORECAST.LINEAR(
B16,
INDEX('DS2024'!$Q$20:$Q$35,MATCH(B16,'DS2024'!$P$20:$P$35,1)):
INDEX('DS2024'!$Q$20:$Q$35,MATCH(B16,'DS2024'!$P$20:$P$35,1)+1),
INDEX('DS2024'!$P$20:$P$35,MATCH(B16,'DS2024'!$P$20:$P$35,1)):
INDEX('DS2024'!$P$20:$P$35,MATCH(B16,'DS2024'!$P$20:$P$35,1)+1)),
IF($T$3=Database!$A$17,
_xlfn.FORECAST.LINEAR(
B16,
INDEX('DS2024'!$T$20:$T$35,MATCH(B16,'DS2024'!$S$20:$S$35,1)):
INDEX('DS2024'!$T$20:$T$35,MATCH(B16,'DS2024'!$S$20:$S$35,1)+1),
INDEX('DS2024'!$S$20:$S$35,MATCH(B16,'DS2024'!$S$20:$S$35,1)):
INDEX('DS2024'!$S$20:$S$35,MATCH(B16,'DS2024'!$S$20:$S$35,1)+1)),
IF($T$3=Database!$A$18,
_xlfn.FORECAST.LINEAR(
B16,
INDEX('DS2024'!$W$20:$W$35,MATCH(B16,'DS2024'!$V$20:$V$35,1)):
INDEX('DS2024'!$W$20:$W$35,MATCH(B16,'DS2024'!$V$20:$V$35,1)+1),
INDEX('DS2024'!$V$20:$V$35,MATCH(B16,'DS2024'!$V$20:$V$35,1)):
INDEX('DS2024'!$V$20:$V$35,MATCH(B16,'DS2024'!$V$20:$V$35,1)+1)),
IF($T$3=Database!$A$19,
_xlfn.FORECAST.LINEAR(
B16,
INDEX('DS2024'!$Z$20:$Z$35,MATCH(B16,'DS2024'!$Y$20:$Y$35,1)):
INDEX('DS2024'!$Z$20:$Z$35,MATCH(B16,'DS2024'!$Y$20:$Y$35,1)+1),
INDEX('DS2024'!$Y$20:$Y$35,MATCH(B16,'DS2024'!$Y$20:$Y$35,1)):
INDEX('DS2024'!$Y$20:$Y$35,MATCH(B16,'DS2024'!$Y$20:$Y$35,1)+1)),
IF($T$3=Database!$A$20,
_xlfn.FORECAST.LINEAR(
B16,
INDEX('DS2024'!$AC$20:$AC$35,MATCH(B16,'DS2024'!$AB$20:$AB$35,1)):
INDEX('DS2024'!$AC$20:$AC$35,MATCH(B16,'DS2024'!$AB$20:$AB$35,1)+1),
INDEX('DS2024'!$AB$20:$AB$35,MATCH(B16,'DS2024'!$AB$20:$AB$35,1)):
INDEX('DS2024'!$AB$20:$AB$35,MATCH(B16,'DS2024'!$AB$20:$AB$35,1)+1)),
IF($T$3=Database!$A$2,
_xlfn.FORECAST.LINEAR(
B16,
INDEX('DS2024'!$B$5:$B$15,MATCH(B16,'DS2024'!$A$5:$A$15,1)):
INDEX('DS2024'!$B$5:$B$15,MATCH(B16,'DS2024'!$A$5:$A$15,1)+1),
INDEX('DS2024'!$A$5:$A$15,MATCH(B16,'DS2024'!$A$5:$A$15,1)):
INDEX('DS2024'!$A$5:$A$15,MATCH(B16,'DS2024'!$A$5:$A$15,1)+1)),
IF($T$3=Database!$A$3,
_xlfn.FORECAST.LINEAR(
B16,
INDEX('DS2024'!$E$5:$E$15,MATCH(B16,'DS2024'!$D$5:$D$15,1)):
INDEX('DS2024'!$E$5:$E$15,MATCH(B16,'DS2024'!$D$5:$D$15,1)+1),
INDEX('DS2024'!$D$5:$D$15,MATCH(B16,'DS2024'!$D$5:$D$15,1)):
INDEX('DS2024'!$D$5:$D$15,MATCH(B16,'DS2024'!$D$5:$D$15,1)+1)),
IF($T$3=Database!$A$4,
_xlfn.FORECAST.LINEAR(
B16,
INDEX('DS2024'!$H$5:$H$15,MATCH(B16,'DS2024'!$G$5:$G$15,1)):
INDEX('DS2024'!$H$5:$H$15,MATCH(B16,'DS2024'!$G$5:$G$15,1)+1),
INDEX('DS2024'!$G$5:$G$15,MATCH(B16,'DS2024'!$G$5:$G$15,1)):
INDEX('DS2024'!$G$5:$G$15,MATCH(B16,'DS2024'!$G$5:$G$15,1)+1)),
IF($T$3=Database!$A$5,
_xlfn.FORECAST.LINEAR(
B16,
INDEX('DS2024'!$K$5:$K$15,MATCH(B16,'DS2024'!$J$5:$J$15,1)):
INDEX('DS2024'!$K$5:$K$15,MATCH(B16,'DS2024'!$J$5:$J$15,1)+1),
INDEX('DS2024'!$J$5:$J$15,MATCH(B16,'DS2024'!$J$5:$J$15,1)):
INDEX('DS2024'!$J$5:$J$15,MATCH(B16,'DS2024'!$J$5:$J$15,1)+1)),
IF($T$3=Database!$A$6,
_xlfn.FORECAST.LINEAR(
B16,
INDEX('DS2024'!$N$5:$N$15,MATCH(B16,'DS2024'!$M$5:$M$15,1)):
INDEX('DS2024'!$N$5:$N$15,MATCH(B16,'DS2024'!$M$5:$M$15,1)+1),
INDEX('DS2024'!$M$5:$M$15,MATCH(B16,'DS2024'!$M$5:$M$15,1)):
INDEX('DS2024'!$M$5:$M$15,MATCH(B16,'DS2024'!$M$5:$M$15,1)+1)),
IF($T$3=Database!$A$7,
_xlfn.FORECAST.LINEAR(
B16,
INDEX('DS2024'!$Q$5:$Q$15,MATCH(B16,'DS2024'!$P$5:$P$15,1)):
INDEX('DS2024'!$Q$5:$Q$15,MATCH(B16,'DS2024'!$P$5:$P$15,1)+1),
INDEX('DS2024'!$P$5:$P$15,MATCH(B16,'DS2024'!$P$5:$P$15,1)):
INDEX('DS2024'!$P$5:$P$15,MATCH(B16,'DS2024'!$P$5:$P$15,1)+1)),
IF($T$3=Database!$A$8,
_xlfn.FORECAST.LINEAR(
B16,
INDEX('DS2024'!$T$5:$T$15,MATCH(B16,'DS2024'!$S$5:$S$15,1)):
INDEX('DS2024'!$T$5:$T$15,MATCH(B16,'DS2024'!$S$5:$S$15,1)+1),
INDEX('DS2024'!$S$5:$S$15,MATCH(B16,'DS2024'!$S$5:$S$15,1)):
INDEX('DS2024'!$S$5:$S$15,MATCH(B16,'DS2024'!$S$5:$S$15,1)+1)),
IF($T$3=Database!$A$9,
_xlfn.FORECAST.LINEAR(
B16,
INDEX('DS2024'!$W$5:$W$15,MATCH(B16,'DS2024'!$V$5:$V$15,1)):
INDEX('DS2024'!$W$5:$W$15,MATCH(B16,'DS2024'!$V$5:$V$15,1)+1),
INDEX('DS2024'!$V$5:$V$15,MATCH(B16,'DS2024'!$V$5:$V$15,1)):
INDEX('DS2024'!$V$5:$V$15,MATCH(B16,'DS2024'!$V$5:$V$15,1)+1)),
IF($T$3=Database!$A$10,
_xlfn.FORECAST.LINEAR(
B16,
INDEX('DS2024'!$Z$5:$Z$15,MATCH(B16,'DS2024'!$Y$5:$Y$15,1)):
INDEX('DS2024'!$Z$5:$Z$15,MATCH(B16,'DS2024'!$Y$5:$Y$15,1)+1),
INDEX('DS2024'!$Y$5:$Y$15,MATCH(B16,'DS2024'!$Y$5:$Y$15,1)):
INDEX('DS2024'!$Y$5:$Y$15,MATCH(B16,'DS2024'!$Y$5:$Y$15,1)+1))
)))))))))))))))))))</f>
        <v>0.11107174547344019</v>
      </c>
      <c r="U16" s="50">
        <f>IF($U$3=Database!$A$11,
_xlfn.FORECAST.LINEAR(
D16,
INDEX('DS2024'!$B$20:$B$35,MATCH(D16,'DS2024'!$A$20:$A$35,1)):
INDEX('DS2024'!$B$20:$B$35,MATCH(D16,'DS2024'!$A$20:$A$35,1)+1),
INDEX('DS2024'!$A$20:$A$35,MATCH(D16,'DS2024'!$A$20:$A$35,1)):
INDEX('DS2024'!$A$20:$A$35,MATCH(D16,'DS2024'!$A$20:$A$35,1)+1)),
IF($U$3=Database!$A$12,
_xlfn.FORECAST.LINEAR(
D16,
INDEX('DS2024'!$E$20:$E$35,MATCH(D16,'DS2024'!$D$20:$D$35,1)):
INDEX('DS2024'!$E$20:$E$35,MATCH(D16,'DS2024'!$D$20:$D$35,1)+1),
INDEX('DS2024'!$D$20:$D$35,MATCH(D16,'DS2024'!$D$20:$D$35,1)):
INDEX('DS2024'!$D$20:$D$35,MATCH(D16,'DS2024'!$D$20:$D$35,1)+1)),
IF($U$3=Database!$A$13,
_xlfn.FORECAST.LINEAR(
D16,
INDEX('DS2024'!$H$20:$H$35,MATCH(D16,'DS2024'!$G$20:$G$35,1)):
INDEX('DS2024'!$H$20:$H$35,MATCH(D16,'DS2024'!$G$20:$G$35,1)+1),
INDEX('DS2024'!$G$20:$G$35,MATCH(D16,'DS2024'!$G$20:$G$35,1)):
INDEX('DS2024'!$G$20:$G$35,MATCH(D16,'DS2024'!$G$20:$G$35,1)+1)),
IF($U$3=Database!$A$14,
_xlfn.FORECAST.LINEAR(
D16,
INDEX('DS2024'!$K$20:$K$35,MATCH(D16,'DS2024'!$J$20:$J$35,1)):
INDEX('DS2024'!$K$20:$K$35,MATCH(D16,'DS2024'!$J$20:$J$35,1)+1),
INDEX('DS2024'!$J$20:$J$35,MATCH(D16,'DS2024'!$J$20:$J$35,1)):
INDEX('DS2024'!$J$20:$J$35,MATCH(D16,'DS2024'!$J$20:$J$35,1)+1)),
IF($U$3=Database!$A$15,
_xlfn.FORECAST.LINEAR(
D16,
INDEX('DS2024'!$N$20:$N$35,MATCH(D16,'DS2024'!$M$20:$M$35,1)):
INDEX('DS2024'!$N$20:$N$35,MATCH(D16,'DS2024'!$M$20:$M$35,1)+1),
INDEX('DS2024'!$M$20:$M$35,MATCH(D16,'DS2024'!$M$20:$M$35,1)):
INDEX('DS2024'!$M$20:$M$35,MATCH(D16,'DS2024'!$M$20:$M$35,1)+1)),
IF($U$3=Database!$A$16,
_xlfn.FORECAST.LINEAR(
D16,
INDEX('DS2024'!$Q$20:$Q$35,MATCH(D16,'DS2024'!$P$20:$P$35,1)):
INDEX('DS2024'!$Q$20:$Q$35,MATCH(D16,'DS2024'!$P$20:$P$35,1)+1),
INDEX('DS2024'!$P$20:$P$35,MATCH(D16,'DS2024'!$P$20:$P$35,1)):
INDEX('DS2024'!$P$20:$P$35,MATCH(D16,'DS2024'!$P$20:$P$35,1)+1)),
IF($U$3=Database!$A$17,
_xlfn.FORECAST.LINEAR(
D16,
INDEX('DS2024'!$T$20:$T$35,MATCH(D16,'DS2024'!$S$20:$S$35,1)):
INDEX('DS2024'!$T$20:$T$35,MATCH(D16,'DS2024'!$S$20:$S$35,1)+1),
INDEX('DS2024'!$S$20:$S$35,MATCH(D16,'DS2024'!$S$20:$S$35,1)):
INDEX('DS2024'!$S$20:$S$35,MATCH(D16,'DS2024'!$S$20:$S$35,1)+1)),
IF($U$3=Database!$A$18,
_xlfn.FORECAST.LINEAR(
D16,
INDEX('DS2024'!$W$20:$W$35,MATCH(D16,'DS2024'!$V$20:$V$35,1)):
INDEX('DS2024'!$W$20:$W$35,MATCH(D16,'DS2024'!$V$20:$V$35,1)+1),
INDEX('DS2024'!$V$20:$V$35,MATCH(D16,'DS2024'!$V$20:$V$35,1)):
INDEX('DS2024'!$V$20:$V$35,MATCH(D16,'DS2024'!$V$20:$V$35,1)+1)),
IF($U$3=Database!$A$19,
_xlfn.FORECAST.LINEAR(
D16,
INDEX('DS2024'!$Z$20:$Z$35,MATCH(D16,'DS2024'!$Y$20:$Y$35,1)):
INDEX('DS2024'!$Z$20:$Z$35,MATCH(D16,'DS2024'!$Y$20:$Y$35,1)+1),
INDEX('DS2024'!$Y$20:$Y$35,MATCH(D16,'DS2024'!$Y$20:$Y$35,1)):
INDEX('DS2024'!$Y$20:$Y$35,MATCH(D16,'DS2024'!$Y$20:$Y$35,1)+1)),
IF($U$3=Database!$A$20,
_xlfn.FORECAST.LINEAR(
D16,
INDEX('DS2024'!$AC$20:$AC$35,MATCH(D16,'DS2024'!$AB$20:$AB$35,1)):
INDEX('DS2024'!$AC$20:$AC$35,MATCH(D16,'DS2024'!$AB$20:$AB$35,1)+1),
INDEX('DS2024'!$AB$20:$AB$35,MATCH(D16,'DS2024'!$AB$20:$AB$35,1)):
INDEX('DS2024'!$AB$20:$AB$35,MATCH(D16,'DS2024'!$AB$20:$AB$35,1)+1)),
IF($U$3=Database!$A$2,
_xlfn.FORECAST.LINEAR(
D16,
INDEX('DS2024'!$B$5:$B$15,MATCH(D16,'DS2024'!$A$5:$A$15,1)):
INDEX('DS2024'!$B$5:$B$15,MATCH(D16,'DS2024'!$A$5:$A$15,1)+1),
INDEX('DS2024'!$A$5:$A$15,MATCH(D16,'DS2024'!$A$5:$A$15,1)):
INDEX('DS2024'!$A$5:$A$15,MATCH(D16,'DS2024'!$A$5:$A$15,1)+1)),
IF($U$3=Database!$A$3,
_xlfn.FORECAST.LINEAR(
D16,
INDEX('DS2024'!$E$5:$E$15,MATCH(D16,'DS2024'!$D$5:$D$15,1)):
INDEX('DS2024'!$E$5:$E$15,MATCH(D16,'DS2024'!$D$5:$D$15,1)+1),
INDEX('DS2024'!$D$5:$D$15,MATCH(D16,'DS2024'!$D$5:$D$15,1)):
INDEX('DS2024'!$D$5:$D$15,MATCH(D16,'DS2024'!$D$5:$D$15,1)+1)),
IF($U$3=Database!$A$4,
_xlfn.FORECAST.LINEAR(
D16,
INDEX('DS2024'!$H$5:$H$15,MATCH(D16,'DS2024'!$G$5:$G$15,1)):
INDEX('DS2024'!$H$5:$H$15,MATCH(D16,'DS2024'!$G$5:$G$15,1)+1),
INDEX('DS2024'!$G$5:$G$15,MATCH(D16,'DS2024'!$G$5:$G$15,1)):
INDEX('DS2024'!$G$5:$G$15,MATCH(D16,'DS2024'!$G$5:$G$15,1)+1)),
IF($U$3=Database!$A$5,
_xlfn.FORECAST.LINEAR(
D16,
INDEX('DS2024'!$K$5:$K$15,MATCH(D16,'DS2024'!$J$5:$J$15,1)):
INDEX('DS2024'!$K$5:$K$15,MATCH(D16,'DS2024'!$J$5:$J$15,1)+1),
INDEX('DS2024'!$J$5:$J$15,MATCH(D16,'DS2024'!$J$5:$J$15,1)):
INDEX('DS2024'!$J$5:$J$15,MATCH(D16,'DS2024'!$J$5:$J$15,1)+1)),
IF($U$3=Database!$A$6,
_xlfn.FORECAST.LINEAR(
D16,
INDEX('DS2024'!$N$5:$N$15,MATCH(D16,'DS2024'!$M$5:$M$15,1)):
INDEX('DS2024'!$N$5:$N$15,MATCH(D16,'DS2024'!$M$5:$M$15,1)+1),
INDEX('DS2024'!$M$5:$M$15,MATCH(D16,'DS2024'!$M$5:$M$15,1)):
INDEX('DS2024'!$M$5:$M$15,MATCH(D16,'DS2024'!$M$5:$M$15,1)+1)),
IF($U$3=Database!$A$7,
_xlfn.FORECAST.LINEAR(
D16,
INDEX('DS2024'!$Q$5:$Q$15,MATCH(D16,'DS2024'!$P$5:$P$15,1)):
INDEX('DS2024'!$Q$5:$Q$15,MATCH(D16,'DS2024'!$P$5:$P$15,1)+1),
INDEX('DS2024'!$P$5:$P$15,MATCH(D16,'DS2024'!$P$5:$P$15,1)):
INDEX('DS2024'!$P$5:$P$15,MATCH(D16,'DS2024'!$P$5:$P$15,1)+1)),
IF($U$3=Database!$A$8,
_xlfn.FORECAST.LINEAR(
D16,
INDEX('DS2024'!$T$5:$T$15,MATCH(D16,'DS2024'!$S$5:$S$15,1)):
INDEX('DS2024'!$T$5:$T$15,MATCH(D16,'DS2024'!$S$5:$S$15,1)+1),
INDEX('DS2024'!$S$5:$S$15,MATCH(D16,'DS2024'!$S$5:$S$15,1)):
INDEX('DS2024'!$S$5:$S$15,MATCH(D16,'DS2024'!$S$5:$S$15,1)+1)),
IF($U$3=Database!$A$9,
_xlfn.FORECAST.LINEAR(
D16,
INDEX('DS2024'!$W$5:$W$15,MATCH(D16,'DS2024'!$V$5:$V$15,1)):
INDEX('DS2024'!$W$5:$W$15,MATCH(D16,'DS2024'!$V$5:$V$15,1)+1),
INDEX('DS2024'!$V$5:$V$15,MATCH(D16,'DS2024'!$V$5:$V$15,1)):
INDEX('DS2024'!$V$5:$V$15,MATCH(D16,'DS2024'!$V$5:$V$15,1)+1)),
IF($U$3=Database!$A$10,
_xlfn.FORECAST.LINEAR(
D16,
INDEX('DS2024'!$Z$5:$Z$15,MATCH(D16,'DS2024'!$Y$5:$Y$15,1)):
INDEX('DS2024'!$Z$5:$Z$15,MATCH(D16,'DS2024'!$Y$5:$Y$15,1)+1),
INDEX('DS2024'!$Y$5:$Y$15,MATCH(D16,'DS2024'!$Y$5:$Y$15,1)):
INDEX('DS2024'!$Y$5:$Y$15,MATCH(D16,'DS2024'!$Y$5:$Y$15,1)+1))
)))))))))))))))))))</f>
        <v>0.11176785642911388</v>
      </c>
      <c r="V16" s="50">
        <f>IF($V$3=Database!$A$11,
_xlfn.FORECAST.LINEAR(
F16,
INDEX('DS2024'!$B$20:$B$35,MATCH(F16,'DS2024'!$A$20:$A$35,1)):
INDEX('DS2024'!$B$20:$B$35,MATCH(F16,'DS2024'!$A$20:$A$35,1)+1),
INDEX('DS2024'!$A$20:$A$35,MATCH(F16,'DS2024'!$A$20:$A$35,1)):
INDEX('DS2024'!$A$20:$A$35,MATCH(F16,'DS2024'!$A$20:$A$35,1)+1)),
IF($V$3=Database!$A$12,
_xlfn.FORECAST.LINEAR(
F16,
INDEX('DS2024'!$E$20:$E$35,MATCH(F16,'DS2024'!$D$20:$D$35,1)):
INDEX('DS2024'!$E$20:$E$35,MATCH(F16,'DS2024'!$D$20:$D$35,1)+1),
INDEX('DS2024'!$D$20:$D$35,MATCH(F16,'DS2024'!$D$20:$D$35,1)):
INDEX('DS2024'!$D$20:$D$35,MATCH(F16,'DS2024'!$D$20:$D$35,1)+1)),
IF($V$3=Database!$A$13,
_xlfn.FORECAST.LINEAR(
F16,
INDEX('DS2024'!$H$20:$H$35,MATCH(F16,'DS2024'!$G$20:$G$35,1)):
INDEX('DS2024'!$H$20:$H$35,MATCH(F16,'DS2024'!$G$20:$G$35,1)+1),
INDEX('DS2024'!$G$20:$G$35,MATCH(F16,'DS2024'!$G$20:$G$35,1)):
INDEX('DS2024'!$G$20:$G$35,MATCH(F16,'DS2024'!$G$20:$G$35,1)+1)),
IF($V$3=Database!$A$14,
_xlfn.FORECAST.LINEAR(
F16,
INDEX('DS2024'!$K$20:$K$35,MATCH(F16,'DS2024'!$J$20:$J$35,1)):
INDEX('DS2024'!$K$20:$K$35,MATCH(F16,'DS2024'!$J$20:$J$35,1)+1),
INDEX('DS2024'!$J$20:$J$35,MATCH(F16,'DS2024'!$J$20:$J$35,1)):
INDEX('DS2024'!$J$20:$J$35,MATCH(F16,'DS2024'!$J$20:$J$35,1)+1)),
IF($V$3=Database!$A$15,
_xlfn.FORECAST.LINEAR(
F16,
INDEX('DS2024'!$N$20:$N$35,MATCH(F16,'DS2024'!$M$20:$M$35,1)):
INDEX('DS2024'!$N$20:$N$35,MATCH(F16,'DS2024'!$M$20:$M$35,1)+1),
INDEX('DS2024'!$M$20:$M$35,MATCH(F16,'DS2024'!$M$20:$M$35,1)):
INDEX('DS2024'!$M$20:$M$35,MATCH(F16,'DS2024'!$M$20:$M$35,1)+1)),
IF($V$3=Database!$A$16,
_xlfn.FORECAST.LINEAR(
F16,
INDEX('DS2024'!$Q$20:$Q$35,MATCH(F16,'DS2024'!$P$20:$P$35,1)):
INDEX('DS2024'!$Q$20:$Q$35,MATCH(F16,'DS2024'!$P$20:$P$35,1)+1),
INDEX('DS2024'!$P$20:$P$35,MATCH(F16,'DS2024'!$P$20:$P$35,1)):
INDEX('DS2024'!$P$20:$P$35,MATCH(F16,'DS2024'!$P$20:$P$35,1)+1)),
IF($V$3=Database!$A$17,
_xlfn.FORECAST.LINEAR(
F16,
INDEX('DS2024'!$T$20:$T$35,MATCH(F16,'DS2024'!$S$20:$S$35,1)):
INDEX('DS2024'!$T$20:$T$35,MATCH(F16,'DS2024'!$S$20:$S$35,1)+1),
INDEX('DS2024'!$S$20:$S$35,MATCH(F16,'DS2024'!$S$20:$S$35,1)):
INDEX('DS2024'!$S$20:$S$35,MATCH(F16,'DS2024'!$S$20:$S$35,1)+1)),
IF($V$3=Database!$A$18,
_xlfn.FORECAST.LINEAR(
F16,
INDEX('DS2024'!$W$20:$W$35,MATCH(F16,'DS2024'!$V$20:$V$35,1)):
INDEX('DS2024'!$W$20:$W$35,MATCH(F16,'DS2024'!$V$20:$V$35,1)+1),
INDEX('DS2024'!$V$20:$V$35,MATCH(F16,'DS2024'!$V$20:$V$35,1)):
INDEX('DS2024'!$V$20:$V$35,MATCH(F16,'DS2024'!$V$20:$V$35,1)+1)),
IF($V$3=Database!$A$19,
_xlfn.FORECAST.LINEAR(
F16,
INDEX('DS2024'!$Z$20:$Z$35,MATCH(F16,'DS2024'!$Y$20:$Y$35,1)):
INDEX('DS2024'!$Z$20:$Z$35,MATCH(F16,'DS2024'!$Y$20:$Y$35,1)+1),
INDEX('DS2024'!$Y$20:$Y$35,MATCH(F16,'DS2024'!$Y$20:$Y$35,1)):
INDEX('DS2024'!$Y$20:$Y$35,MATCH(F16,'DS2024'!$Y$20:$Y$35,1)+1)),
IF($V$3=Database!$A$20,
_xlfn.FORECAST.LINEAR(
F16,
INDEX('DS2024'!$AC$20:$AC$35,MATCH(F16,'DS2024'!$AB$20:$AB$35,1)):
INDEX('DS2024'!$AC$20:$AC$35,MATCH(F16,'DS2024'!$AB$20:$AB$35,1)+1),
INDEX('DS2024'!$AB$20:$AB$35,MATCH(F16,'DS2024'!$AB$20:$AB$35,1)):
INDEX('DS2024'!$AB$20:$AB$35,MATCH(F16,'DS2024'!$AB$20:$AB$35,1)+1)),
IF($V$3=Database!$A$2,
_xlfn.FORECAST.LINEAR(
F16,
INDEX('DS2024'!$B$5:$B$15,MATCH(F16,'DS2024'!$A$5:$A$15,1)):
INDEX('DS2024'!$B$5:$B$15,MATCH(F16,'DS2024'!$A$5:$A$15,1)+1),
INDEX('DS2024'!$A$5:$A$15,MATCH(F16,'DS2024'!$A$5:$A$15,1)):
INDEX('DS2024'!$A$5:$A$15,MATCH(F16,'DS2024'!$A$5:$A$15,1)+1)),
IF($V$3=Database!$A$3,
_xlfn.FORECAST.LINEAR(
F16,
INDEX('DS2024'!$E$5:$E$15,MATCH(F16,'DS2024'!$D$5:$D$15,1)):
INDEX('DS2024'!$E$5:$E$15,MATCH(F16,'DS2024'!$D$5:$D$15,1)+1),
INDEX('DS2024'!$D$5:$D$15,MATCH(F16,'DS2024'!$D$5:$D$15,1)):
INDEX('DS2024'!$D$5:$D$15,MATCH(F16,'DS2024'!$D$5:$D$15,1)+1)),
IF($V$3=Database!$A$4,
_xlfn.FORECAST.LINEAR(
F16,
INDEX('DS2024'!$H$5:$H$15,MATCH(F16,'DS2024'!$G$5:$G$15,1)):
INDEX('DS2024'!$H$5:$H$15,MATCH(F16,'DS2024'!$G$5:$G$15,1)+1),
INDEX('DS2024'!$G$5:$G$15,MATCH(F16,'DS2024'!$G$5:$G$15,1)):
INDEX('DS2024'!$G$5:$G$15,MATCH(F16,'DS2024'!$G$5:$G$15,1)+1)),
IF($V$3=Database!$A$5,
_xlfn.FORECAST.LINEAR(
F16,
INDEX('DS2024'!$K$5:$K$15,MATCH(F16,'DS2024'!$J$5:$J$15,1)):
INDEX('DS2024'!$K$5:$K$15,MATCH(F16,'DS2024'!$J$5:$J$15,1)+1),
INDEX('DS2024'!$J$5:$J$15,MATCH(F16,'DS2024'!$J$5:$J$15,1)):
INDEX('DS2024'!$J$5:$J$15,MATCH(F16,'DS2024'!$J$5:$J$15,1)+1)),
IF($V$3=Database!$A$6,
_xlfn.FORECAST.LINEAR(
F16,
INDEX('DS2024'!$N$5:$N$15,MATCH(F16,'DS2024'!$M$5:$M$15,1)):
INDEX('DS2024'!$N$5:$N$15,MATCH(F16,'DS2024'!$M$5:$M$15,1)+1),
INDEX('DS2024'!$M$5:$M$15,MATCH(F16,'DS2024'!$M$5:$M$15,1)):
INDEX('DS2024'!$M$5:$M$15,MATCH(F16,'DS2024'!$M$5:$M$15,1)+1)),
IF($V$3=Database!$A$7,
_xlfn.FORECAST.LINEAR(
F16,
INDEX('DS2024'!$Q$5:$Q$15,MATCH(F16,'DS2024'!$P$5:$P$15,1)):
INDEX('DS2024'!$Q$5:$Q$15,MATCH(F16,'DS2024'!$P$5:$P$15,1)+1),
INDEX('DS2024'!$P$5:$P$15,MATCH(F16,'DS2024'!$P$5:$P$15,1)):
INDEX('DS2024'!$P$5:$P$15,MATCH(F16,'DS2024'!$P$5:$P$15,1)+1)),
IF($V$3=Database!$A$8,
_xlfn.FORECAST.LINEAR(
F16,
INDEX('DS2024'!$T$5:$T$15,MATCH(F16,'DS2024'!$S$5:$S$15,1)):
INDEX('DS2024'!$T$5:$T$15,MATCH(F16,'DS2024'!$S$5:$S$15,1)+1),
INDEX('DS2024'!$S$5:$S$15,MATCH(F16,'DS2024'!$S$5:$S$15,1)):
INDEX('DS2024'!$S$5:$S$15,MATCH(F16,'DS2024'!$S$5:$S$15,1)+1)),
IF($V$3=Database!$A$9,
_xlfn.FORECAST.LINEAR(
F16,
INDEX('DS2024'!$W$5:$W$15,MATCH(F16,'DS2024'!$V$5:$V$15,1)):
INDEX('DS2024'!$W$5:$W$15,MATCH(F16,'DS2024'!$V$5:$V$15,1)+1),
INDEX('DS2024'!$V$5:$V$15,MATCH(F16,'DS2024'!$V$5:$V$15,1)):
INDEX('DS2024'!$V$5:$V$15,MATCH(F16,'DS2024'!$V$5:$V$15,1)+1)),
IF($V$3=Database!$A$10,
_xlfn.FORECAST.LINEAR(
F16,
INDEX('DS2024'!$Z$5:$Z$15,MATCH(F16,'DS2024'!$Y$5:$Y$15,1)):
INDEX('DS2024'!$Z$5:$Z$15,MATCH(F16,'DS2024'!$Y$5:$Y$15,1)+1),
INDEX('DS2024'!$Y$5:$Y$15,MATCH(F16,'DS2024'!$Y$5:$Y$15,1)):
INDEX('DS2024'!$Y$5:$Y$15,MATCH(F16,'DS2024'!$Y$5:$Y$15,1)+1))
)))))))))))))))))))</f>
        <v>0.11427726691188229</v>
      </c>
      <c r="W16" s="50">
        <f>IF($W$3=Database!$A$11,
_xlfn.FORECAST.LINEAR(
H16,
INDEX('DS2024'!$B$20:$B$35,MATCH(H16,'DS2024'!$A$20:$A$35,1)):
INDEX('DS2024'!$B$20:$B$35,MATCH(H16,'DS2024'!$A$20:$A$35,1)+1),
INDEX('DS2024'!$A$20:$A$35,MATCH(H16,'DS2024'!$A$20:$A$35,1)):
INDEX('DS2024'!$A$20:$A$35,MATCH(H16,'DS2024'!$A$20:$A$35,1)+1)),
IF($W$3=Database!$A$12,
_xlfn.FORECAST.LINEAR(
H16,
INDEX('DS2024'!$E$20:$E$35,MATCH(H16,'DS2024'!$D$20:$D$35,1)):
INDEX('DS2024'!$E$20:$E$35,MATCH(H16,'DS2024'!$D$20:$D$35,1)+1),
INDEX('DS2024'!$D$20:$D$35,MATCH(H16,'DS2024'!$D$20:$D$35,1)):
INDEX('DS2024'!$D$20:$D$35,MATCH(H16,'DS2024'!$D$20:$D$35,1)+1)),
IF($W$3=Database!$A$13,
_xlfn.FORECAST.LINEAR(
H16,
INDEX('DS2024'!$H$20:$H$35,MATCH(H16,'DS2024'!$G$20:$G$35,1)):
INDEX('DS2024'!$H$20:$H$35,MATCH(H16,'DS2024'!$G$20:$G$35,1)+1),
INDEX('DS2024'!$G$20:$G$35,MATCH(H16,'DS2024'!$G$20:$G$35,1)):
INDEX('DS2024'!$G$20:$G$35,MATCH(H16,'DS2024'!$G$20:$G$35,1)+1)),
IF($W$3=Database!$A$14,
_xlfn.FORECAST.LINEAR(
H16,
INDEX('DS2024'!$K$20:$K$35,MATCH(H16,'DS2024'!$J$20:$J$35,1)):
INDEX('DS2024'!$K$20:$K$35,MATCH(H16,'DS2024'!$J$20:$J$35,1)+1),
INDEX('DS2024'!$J$20:$J$35,MATCH(H16,'DS2024'!$J$20:$J$35,1)):
INDEX('DS2024'!$J$20:$J$35,MATCH(H16,'DS2024'!$J$20:$J$35,1)+1)),
IF($W$3=Database!$A$15,
_xlfn.FORECAST.LINEAR(
H16,
INDEX('DS2024'!$N$20:$N$35,MATCH(H16,'DS2024'!$M$20:$M$35,1)):
INDEX('DS2024'!$N$20:$N$35,MATCH(H16,'DS2024'!$M$20:$M$35,1)+1),
INDEX('DS2024'!$M$20:$M$35,MATCH(H16,'DS2024'!$M$20:$M$35,1)):
INDEX('DS2024'!$M$20:$M$35,MATCH(H16,'DS2024'!$M$20:$M$35,1)+1)),
IF($W$3=Database!$A$16,
_xlfn.FORECAST.LINEAR(
H16,
INDEX('DS2024'!$Q$20:$Q$35,MATCH(H16,'DS2024'!$P$20:$P$35,1)):
INDEX('DS2024'!$Q$20:$Q$35,MATCH(H16,'DS2024'!$P$20:$P$35,1)+1),
INDEX('DS2024'!$P$20:$P$35,MATCH(H16,'DS2024'!$P$20:$P$35,1)):
INDEX('DS2024'!$P$20:$P$35,MATCH(H16,'DS2024'!$P$20:$P$35,1)+1)),
IF($W$3=Database!$A$17,
_xlfn.FORECAST.LINEAR(
H16,
INDEX('DS2024'!$T$20:$T$35,MATCH(H16,'DS2024'!$S$20:$S$35,1)):
INDEX('DS2024'!$T$20:$T$35,MATCH(H16,'DS2024'!$S$20:$S$35,1)+1),
INDEX('DS2024'!$S$20:$S$35,MATCH(H16,'DS2024'!$S$20:$S$35,1)):
INDEX('DS2024'!$S$20:$S$35,MATCH(H16,'DS2024'!$S$20:$S$35,1)+1)),
IF($W$3=Database!$A$18,
_xlfn.FORECAST.LINEAR(
H16,
INDEX('DS2024'!$W$20:$W$35,MATCH(H16,'DS2024'!$V$20:$V$35,1)):
INDEX('DS2024'!$W$20:$W$35,MATCH(H16,'DS2024'!$V$20:$V$35,1)+1),
INDEX('DS2024'!$V$20:$V$35,MATCH(H16,'DS2024'!$V$20:$V$35,1)):
INDEX('DS2024'!$V$20:$V$35,MATCH(H16,'DS2024'!$V$20:$V$35,1)+1)),
IF($W$3=Database!$A$19,
_xlfn.FORECAST.LINEAR(
H16,
INDEX('DS2024'!$Z$20:$Z$35,MATCH(H16,'DS2024'!$Y$20:$Y$35,1)):
INDEX('DS2024'!$Z$20:$Z$35,MATCH(H16,'DS2024'!$Y$20:$Y$35,1)+1),
INDEX('DS2024'!$Y$20:$Y$35,MATCH(H16,'DS2024'!$Y$20:$Y$35,1)):
INDEX('DS2024'!$Y$20:$Y$35,MATCH(H16,'DS2024'!$Y$20:$Y$35,1)+1)),
IF($W$3=Database!$A$20,
_xlfn.FORECAST.LINEAR(
H16,
INDEX('DS2024'!$AC$20:$AC$35,MATCH(H16,'DS2024'!$AB$20:$AB$35,1)):
INDEX('DS2024'!$AC$20:$AC$35,MATCH(H16,'DS2024'!$AB$20:$AB$35,1)+1),
INDEX('DS2024'!$AB$20:$AB$35,MATCH(H16,'DS2024'!$AB$20:$AB$35,1)):
INDEX('DS2024'!$AB$20:$AB$35,MATCH(H16,'DS2024'!$AB$20:$AB$35,1)+1)),
IF($W$3=Database!$A$2,
_xlfn.FORECAST.LINEAR(
H16,
INDEX('DS2024'!$B$5:$B$15,MATCH(H16,'DS2024'!$A$5:$A$15,1)):
INDEX('DS2024'!$B$5:$B$15,MATCH(H16,'DS2024'!$A$5:$A$15,1)+1),
INDEX('DS2024'!$A$5:$A$15,MATCH(H16,'DS2024'!$A$5:$A$15,1)):
INDEX('DS2024'!$A$5:$A$15,MATCH(H16,'DS2024'!$A$5:$A$15,1)+1)),
IF($W$3=Database!$A$3,
_xlfn.FORECAST.LINEAR(
H16,
INDEX('DS2024'!$E$5:$E$15,MATCH(H16,'DS2024'!$D$5:$D$15,1)):
INDEX('DS2024'!$E$5:$E$15,MATCH(H16,'DS2024'!$D$5:$D$15,1)+1),
INDEX('DS2024'!$D$5:$D$15,MATCH(H16,'DS2024'!$D$5:$D$15,1)):
INDEX('DS2024'!$D$5:$D$15,MATCH(H16,'DS2024'!$D$5:$D$15,1)+1)),
IF($W$3=Database!$A$4,
_xlfn.FORECAST.LINEAR(
H16,
INDEX('DS2024'!$H$5:$H$15,MATCH(H16,'DS2024'!$G$5:$G$15,1)):
INDEX('DS2024'!$H$5:$H$15,MATCH(H16,'DS2024'!$G$5:$G$15,1)+1),
INDEX('DS2024'!$G$5:$G$15,MATCH(H16,'DS2024'!$G$5:$G$15,1)):
INDEX('DS2024'!$G$5:$G$15,MATCH(H16,'DS2024'!$G$5:$G$15,1)+1)),
IF($W$3=Database!$A$5,
_xlfn.FORECAST.LINEAR(
H16,
INDEX('DS2024'!$K$5:$K$15,MATCH(H16,'DS2024'!$J$5:$J$15,1)):
INDEX('DS2024'!$K$5:$K$15,MATCH(H16,'DS2024'!$J$5:$J$15,1)+1),
INDEX('DS2024'!$J$5:$J$15,MATCH(H16,'DS2024'!$J$5:$J$15,1)):
INDEX('DS2024'!$J$5:$J$15,MATCH(H16,'DS2024'!$J$5:$J$15,1)+1)),
IF($W$3=Database!$A$6,
_xlfn.FORECAST.LINEAR(
H16,
INDEX('DS2024'!$N$5:$N$15,MATCH(H16,'DS2024'!$M$5:$M$15,1)):
INDEX('DS2024'!$N$5:$N$15,MATCH(H16,'DS2024'!$M$5:$M$15,1)+1),
INDEX('DS2024'!$M$5:$M$15,MATCH(H16,'DS2024'!$M$5:$M$15,1)):
INDEX('DS2024'!$M$5:$M$15,MATCH(H16,'DS2024'!$M$5:$M$15,1)+1)),
IF($W$3=Database!$A$7,
_xlfn.FORECAST.LINEAR(
H16,
INDEX('DS2024'!$Q$5:$Q$15,MATCH(H16,'DS2024'!$P$5:$P$15,1)):
INDEX('DS2024'!$Q$5:$Q$15,MATCH(H16,'DS2024'!$P$5:$P$15,1)+1),
INDEX('DS2024'!$P$5:$P$15,MATCH(H16,'DS2024'!$P$5:$P$15,1)):
INDEX('DS2024'!$P$5:$P$15,MATCH(H16,'DS2024'!$P$5:$P$15,1)+1)),
IF($W$3=Database!$A$8,
_xlfn.FORECAST.LINEAR(
H16,
INDEX('DS2024'!$T$5:$T$15,MATCH(H16,'DS2024'!$S$5:$S$15,1)):
INDEX('DS2024'!$T$5:$T$15,MATCH(H16,'DS2024'!$S$5:$S$15,1)+1),
INDEX('DS2024'!$S$5:$S$15,MATCH(H16,'DS2024'!$S$5:$S$15,1)):
INDEX('DS2024'!$S$5:$S$15,MATCH(H16,'DS2024'!$S$5:$S$15,1)+1)),
IF($W$3=Database!$A$9,
_xlfn.FORECAST.LINEAR(
H16,
INDEX('DS2024'!$W$5:$W$15,MATCH(H16,'DS2024'!$V$5:$V$15,1)):
INDEX('DS2024'!$W$5:$W$15,MATCH(H16,'DS2024'!$V$5:$V$15,1)+1),
INDEX('DS2024'!$V$5:$V$15,MATCH(H16,'DS2024'!$V$5:$V$15,1)):
INDEX('DS2024'!$V$5:$V$15,MATCH(H16,'DS2024'!$V$5:$V$15,1)+1)),
IF($W$3=Database!$A$10,
_xlfn.FORECAST.LINEAR(
H16,
INDEX('DS2024'!$Z$5:$Z$15,MATCH(H16,'DS2024'!$Y$5:$Y$15,1)):
INDEX('DS2024'!$Z$5:$Z$15,MATCH(H16,'DS2024'!$Y$5:$Y$15,1)+1),
INDEX('DS2024'!$Y$5:$Y$15,MATCH(H16,'DS2024'!$Y$5:$Y$15,1)):
INDEX('DS2024'!$Y$5:$Y$15,MATCH(H16,'DS2024'!$Y$5:$Y$15,1)+1))
)))))))))))))))))))</f>
        <v>0.11116015827970743</v>
      </c>
      <c r="X16" s="50">
        <f>IF($X$3=Database!$A$11,
_xlfn.FORECAST.LINEAR(
J16,
INDEX('DS2024'!$B$20:$B$35,MATCH(J16,'DS2024'!$A$20:$A$35,1)):
INDEX('DS2024'!$B$20:$B$35,MATCH(J16,'DS2024'!$A$20:$A$35,1)+1),
INDEX('DS2024'!$A$20:$A$35,MATCH(J16,'DS2024'!$A$20:$A$35,1)):
INDEX('DS2024'!$A$20:$A$35,MATCH(J16,'DS2024'!$A$20:$A$35,1)+1)),
IF($X$3=Database!$A$12,
_xlfn.FORECAST.LINEAR(
J16,
INDEX('DS2024'!$E$20:$E$35,MATCH(J16,'DS2024'!$D$20:$D$35,1)):
INDEX('DS2024'!$E$20:$E$35,MATCH(J16,'DS2024'!$D$20:$D$35,1)+1),
INDEX('DS2024'!$D$20:$D$35,MATCH(J16,'DS2024'!$D$20:$D$35,1)):
INDEX('DS2024'!$D$20:$D$35,MATCH(J16,'DS2024'!$D$20:$D$35,1)+1)),
IF($X$3=Database!$A$13,
_xlfn.FORECAST.LINEAR(
J16,
INDEX('DS2024'!$H$20:$H$35,MATCH(J16,'DS2024'!$G$20:$G$35,1)):
INDEX('DS2024'!$H$20:$H$35,MATCH(J16,'DS2024'!$G$20:$G$35,1)+1),
INDEX('DS2024'!$G$20:$G$35,MATCH(J16,'DS2024'!$G$20:$G$35,1)):
INDEX('DS2024'!$G$20:$G$35,MATCH(J16,'DS2024'!$G$20:$G$35,1)+1)),
IF($X$3=Database!$A$14,
_xlfn.FORECAST.LINEAR(
J16,
INDEX('DS2024'!$K$20:$K$35,MATCH(J16,'DS2024'!$J$20:$J$35,1)):
INDEX('DS2024'!$K$20:$K$35,MATCH(J16,'DS2024'!$J$20:$J$35,1)+1),
INDEX('DS2024'!$J$20:$J$35,MATCH(J16,'DS2024'!$J$20:$J$35,1)):
INDEX('DS2024'!$J$20:$J$35,MATCH(J16,'DS2024'!$J$20:$J$35,1)+1)),
IF($X$3=Database!$A$15,
_xlfn.FORECAST.LINEAR(
J16,
INDEX('DS2024'!$N$20:$N$35,MATCH(J16,'DS2024'!$M$20:$M$35,1)):
INDEX('DS2024'!$N$20:$N$35,MATCH(J16,'DS2024'!$M$20:$M$35,1)+1),
INDEX('DS2024'!$M$20:$M$35,MATCH(J16,'DS2024'!$M$20:$M$35,1)):
INDEX('DS2024'!$M$20:$M$35,MATCH(J16,'DS2024'!$M$20:$M$35,1)+1)),
IF($X$3=Database!$A$16,
_xlfn.FORECAST.LINEAR(
J16,
INDEX('DS2024'!$Q$20:$Q$35,MATCH(J16,'DS2024'!$P$20:$P$35,1)):
INDEX('DS2024'!$Q$20:$Q$35,MATCH(J16,'DS2024'!$P$20:$P$35,1)+1),
INDEX('DS2024'!$P$20:$P$35,MATCH(J16,'DS2024'!$P$20:$P$35,1)):
INDEX('DS2024'!$P$20:$P$35,MATCH(J16,'DS2024'!$P$20:$P$35,1)+1)),
IF($X$3=Database!$A$17,
_xlfn.FORECAST.LINEAR(
J16,
INDEX('DS2024'!$T$20:$T$35,MATCH(J16,'DS2024'!$S$20:$S$35,1)):
INDEX('DS2024'!$T$20:$T$35,MATCH(J16,'DS2024'!$S$20:$S$35,1)+1),
INDEX('DS2024'!$S$20:$S$35,MATCH(J16,'DS2024'!$S$20:$S$35,1)):
INDEX('DS2024'!$S$20:$S$35,MATCH(J16,'DS2024'!$S$20:$S$35,1)+1)),
IF($X$3=Database!$A$18,
_xlfn.FORECAST.LINEAR(
J16,
INDEX('DS2024'!$W$20:$W$35,MATCH(J16,'DS2024'!$V$20:$V$35,1)):
INDEX('DS2024'!$W$20:$W$35,MATCH(J16,'DS2024'!$V$20:$V$35,1)+1),
INDEX('DS2024'!$V$20:$V$35,MATCH(J16,'DS2024'!$V$20:$V$35,1)):
INDEX('DS2024'!$V$20:$V$35,MATCH(J16,'DS2024'!$V$20:$V$35,1)+1)),
IF($X$3=Database!$A$19,
_xlfn.FORECAST.LINEAR(
J16,
INDEX('DS2024'!$Z$20:$Z$35,MATCH(J16,'DS2024'!$Y$20:$Y$35,1)):
INDEX('DS2024'!$Z$20:$Z$35,MATCH(J16,'DS2024'!$Y$20:$Y$35,1)+1),
INDEX('DS2024'!$Y$20:$Y$35,MATCH(J16,'DS2024'!$Y$20:$Y$35,1)):
INDEX('DS2024'!$Y$20:$Y$35,MATCH(J16,'DS2024'!$Y$20:$Y$35,1)+1)),
IF($X$3=Database!$A$20,
_xlfn.FORECAST.LINEAR(
J16,
INDEX('DS2024'!$AC$20:$AC$35,MATCH(J16,'DS2024'!$AB$20:$AB$35,1)):
INDEX('DS2024'!$AC$20:$AC$35,MATCH(J16,'DS2024'!$AB$20:$AB$35,1)+1),
INDEX('DS2024'!$AB$20:$AB$35,MATCH(J16,'DS2024'!$AB$20:$AB$35,1)):
INDEX('DS2024'!$AB$20:$AB$35,MATCH(J16,'DS2024'!$AB$20:$AB$35,1)+1)),
IF($X$3=Database!$A$2,
_xlfn.FORECAST.LINEAR(
J16,
INDEX('DS2024'!$B$5:$B$15,MATCH(J16,'DS2024'!$A$5:$A$15,1)):
INDEX('DS2024'!$B$5:$B$15,MATCH(J16,'DS2024'!$A$5:$A$15,1)+1),
INDEX('DS2024'!$A$5:$A$15,MATCH(J16,'DS2024'!$A$5:$A$15,1)):
INDEX('DS2024'!$A$5:$A$15,MATCH(J16,'DS2024'!$A$5:$A$15,1)+1)),
IF($X$3=Database!$A$3,
_xlfn.FORECAST.LINEAR(
J16,
INDEX('DS2024'!$E$5:$E$15,MATCH(J16,'DS2024'!$D$5:$D$15,1)):
INDEX('DS2024'!$E$5:$E$15,MATCH(J16,'DS2024'!$D$5:$D$15,1)+1),
INDEX('DS2024'!$D$5:$D$15,MATCH(J16,'DS2024'!$D$5:$D$15,1)):
INDEX('DS2024'!$D$5:$D$15,MATCH(J16,'DS2024'!$D$5:$D$15,1)+1)),
IF($X$3=Database!$A$4,
_xlfn.FORECAST.LINEAR(
J16,
INDEX('DS2024'!$H$5:$H$15,MATCH(J16,'DS2024'!$G$5:$G$15,1)):
INDEX('DS2024'!$H$5:$H$15,MATCH(J16,'DS2024'!$G$5:$G$15,1)+1),
INDEX('DS2024'!$G$5:$G$15,MATCH(J16,'DS2024'!$G$5:$G$15,1)):
INDEX('DS2024'!$G$5:$G$15,MATCH(J16,'DS2024'!$G$5:$G$15,1)+1)),
IF($X$3=Database!$A$5,
_xlfn.FORECAST.LINEAR(
J16,
INDEX('DS2024'!$K$5:$K$15,MATCH(J16,'DS2024'!$J$5:$J$15,1)):
INDEX('DS2024'!$K$5:$K$15,MATCH(J16,'DS2024'!$J$5:$J$15,1)+1),
INDEX('DS2024'!$J$5:$J$15,MATCH(J16,'DS2024'!$J$5:$J$15,1)):
INDEX('DS2024'!$J$5:$J$15,MATCH(J16,'DS2024'!$J$5:$J$15,1)+1)),
IF($X$3=Database!$A$6,
_xlfn.FORECAST.LINEAR(
J16,
INDEX('DS2024'!$N$5:$N$15,MATCH(J16,'DS2024'!$M$5:$M$15,1)):
INDEX('DS2024'!$N$5:$N$15,MATCH(J16,'DS2024'!$M$5:$M$15,1)+1),
INDEX('DS2024'!$M$5:$M$15,MATCH(J16,'DS2024'!$M$5:$M$15,1)):
INDEX('DS2024'!$M$5:$M$15,MATCH(J16,'DS2024'!$M$5:$M$15,1)+1)),
IF($X$3=Database!$A$7,
_xlfn.FORECAST.LINEAR(
J16,
INDEX('DS2024'!$Q$5:$Q$15,MATCH(J16,'DS2024'!$P$5:$P$15,1)):
INDEX('DS2024'!$Q$5:$Q$15,MATCH(J16,'DS2024'!$P$5:$P$15,1)+1),
INDEX('DS2024'!$P$5:$P$15,MATCH(J16,'DS2024'!$P$5:$P$15,1)):
INDEX('DS2024'!$P$5:$P$15,MATCH(J16,'DS2024'!$P$5:$P$15,1)+1)),
IF($X$3=Database!$A$8,
_xlfn.FORECAST.LINEAR(
J16,
INDEX('DS2024'!$T$5:$T$15,MATCH(J16,'DS2024'!$S$5:$S$15,1)):
INDEX('DS2024'!$T$5:$T$15,MATCH(J16,'DS2024'!$S$5:$S$15,1)+1),
INDEX('DS2024'!$S$5:$S$15,MATCH(J16,'DS2024'!$S$5:$S$15,1)):
INDEX('DS2024'!$S$5:$S$15,MATCH(J16,'DS2024'!$S$5:$S$15,1)+1)),
IF($T$3=Database!$A$9,
_xlfn.FORECAST.LINEAR(
J16,
INDEX('DS2024'!$W$5:$W$15,MATCH(J16,'DS2024'!$V$5:$V$15,1)):
INDEX('DS2024'!$W$5:$W$15,MATCH(J16,'DS2024'!$V$5:$V$15,1)+1),
INDEX('DS2024'!$V$5:$V$15,MATCH(J16,'DS2024'!$V$5:$V$15,1)):
INDEX('DS2024'!$V$5:$V$15,MATCH(J16,'DS2024'!$V$5:$V$15,1)+1)),
IF($T$3=Database!$A$10,
_xlfn.FORECAST.LINEAR(
J16,
INDEX('DS2024'!$Z$5:$Z$15,MATCH(J16,'DS2024'!$Y$5:$Y$15,1)):
INDEX('DS2024'!$Z$5:$Z$15,MATCH(J16,'DS2024'!$Y$5:$Y$15,1)+1),
INDEX('DS2024'!$Y$5:$Y$15,MATCH(J16,'DS2024'!$Y$5:$Y$15,1)):
INDEX('DS2024'!$Y$5:$Y$15,MATCH(J16,'DS2024'!$Y$5:$Y$15,1)+1))
)))))))))))))))))))</f>
        <v>0.10971141932131581</v>
      </c>
      <c r="Y16" s="50">
        <f>IF($Y$3=Database!$A$11,
_xlfn.FORECAST.LINEAR(
L16,
INDEX('DS2024'!$B$20:$B$35,MATCH(L16,'DS2024'!$A$20:$A$35,1)):
INDEX('DS2024'!$B$20:$B$35,MATCH(L16,'DS2024'!$A$20:$A$35,1)+1),
INDEX('DS2024'!$A$20:$A$35,MATCH(L16,'DS2024'!$A$20:$A$35,1)):
INDEX('DS2024'!$A$20:$A$35,MATCH(L16,'DS2024'!$A$20:$A$35,1)+1)),
IF($Y$3=Database!$A$12,
_xlfn.FORECAST.LINEAR(
L16,
INDEX('DS2024'!$E$20:$E$35,MATCH(L16,'DS2024'!$D$20:$D$35,1)):
INDEX('DS2024'!$E$20:$E$35,MATCH(L16,'DS2024'!$D$20:$D$35,1)+1),
INDEX('DS2024'!$D$20:$D$35,MATCH(L16,'DS2024'!$D$20:$D$35,1)):
INDEX('DS2024'!$D$20:$D$35,MATCH(L16,'DS2024'!$D$20:$D$35,1)+1)),
IF($Y$3=Database!$A$13,
_xlfn.FORECAST.LINEAR(
L16,
INDEX('DS2024'!$H$20:$H$35,MATCH(L16,'DS2024'!$G$20:$G$35,1)):
INDEX('DS2024'!$H$20:$H$35,MATCH(L16,'DS2024'!$G$20:$G$35,1)+1),
INDEX('DS2024'!$G$20:$G$35,MATCH(L16,'DS2024'!$G$20:$G$35,1)):
INDEX('DS2024'!$G$20:$G$35,MATCH(L16,'DS2024'!$G$20:$G$35,1)+1)),
IF($Y$3=Database!$A$14,
_xlfn.FORECAST.LINEAR(
L16,
INDEX('DS2024'!$K$20:$K$35,MATCH(L16,'DS2024'!$J$20:$J$35,1)):
INDEX('DS2024'!$K$20:$K$35,MATCH(L16,'DS2024'!$J$20:$J$35,1)+1),
INDEX('DS2024'!$J$20:$J$35,MATCH(L16,'DS2024'!$J$20:$J$35,1)):
INDEX('DS2024'!$J$20:$J$35,MATCH(L16,'DS2024'!$J$20:$J$35,1)+1)),
IF($Y$3=Database!$A$15,
_xlfn.FORECAST.LINEAR(
L16,
INDEX('DS2024'!$N$20:$N$35,MATCH(L16,'DS2024'!$M$20:$M$35,1)):
INDEX('DS2024'!$N$20:$N$35,MATCH(L16,'DS2024'!$M$20:$M$35,1)+1),
INDEX('DS2024'!$M$20:$M$35,MATCH(L16,'DS2024'!$M$20:$M$35,1)):
INDEX('DS2024'!$M$20:$M$35,MATCH(L16,'DS2024'!$M$20:$M$35,1)+1)),
IF($Y$3=Database!$A$16,
_xlfn.FORECAST.LINEAR(
L16,
INDEX('DS2024'!$Q$20:$Q$35,MATCH(L16,'DS2024'!$P$20:$P$35,1)):
INDEX('DS2024'!$Q$20:$Q$35,MATCH(L16,'DS2024'!$P$20:$P$35,1)+1),
INDEX('DS2024'!$P$20:$P$35,MATCH(L16,'DS2024'!$P$20:$P$35,1)):
INDEX('DS2024'!$P$20:$P$35,MATCH(L16,'DS2024'!$P$20:$P$35,1)+1)),
IF($Y$3=Database!$A$17,
_xlfn.FORECAST.LINEAR(
L16,
INDEX('DS2024'!$T$20:$T$35,MATCH(L16,'DS2024'!$S$20:$S$35,1)):
INDEX('DS2024'!$T$20:$T$35,MATCH(L16,'DS2024'!$S$20:$S$35,1)+1),
INDEX('DS2024'!$S$20:$S$35,MATCH(L16,'DS2024'!$S$20:$S$35,1)):
INDEX('DS2024'!$S$20:$S$35,MATCH(L16,'DS2024'!$S$20:$S$35,1)+1)),
IF($Y$3=Database!$A$18,
_xlfn.FORECAST.LINEAR(
L16,
INDEX('DS2024'!$W$20:$W$35,MATCH(L16,'DS2024'!$V$20:$V$35,1)):
INDEX('DS2024'!$W$20:$W$35,MATCH(L16,'DS2024'!$V$20:$V$35,1)+1),
INDEX('DS2024'!$V$20:$V$35,MATCH(L16,'DS2024'!$V$20:$V$35,1)):
INDEX('DS2024'!$V$20:$V$35,MATCH(L16,'DS2024'!$V$20:$V$35,1)+1)),
IF($Y$3=Database!$A$19,
_xlfn.FORECAST.LINEAR(
L16,
INDEX('DS2024'!$Z$20:$Z$35,MATCH(L16,'DS2024'!$Y$20:$Y$35,1)):
INDEX('DS2024'!$Z$20:$Z$35,MATCH(L16,'DS2024'!$Y$20:$Y$35,1)+1),
INDEX('DS2024'!$Y$20:$Y$35,MATCH(L16,'DS2024'!$Y$20:$Y$35,1)):
INDEX('DS2024'!$Y$20:$Y$35,MATCH(L16,'DS2024'!$Y$20:$Y$35,1)+1)),
IF($Y$3=Database!$A$20,
_xlfn.FORECAST.LINEAR(
L16,
INDEX('DS2024'!$AC$20:$AC$35,MATCH(L16,'DS2024'!$AB$20:$AB$35,1)):
INDEX('DS2024'!$AC$20:$AC$35,MATCH(L16,'DS2024'!$AB$20:$AB$35,1)+1),
INDEX('DS2024'!$AB$20:$AB$35,MATCH(L16,'DS2024'!$AB$20:$AB$35,1)):
INDEX('DS2024'!$AB$20:$AB$35,MATCH(L16,'DS2024'!$AB$20:$AB$35,1)+1)),
IF($Y$3=Database!$A$2,
_xlfn.FORECAST.LINEAR(
L16,
INDEX('DS2024'!$B$5:$B$15,MATCH(L16,'DS2024'!$A$5:$A$15,1)):
INDEX('DS2024'!$B$5:$B$15,MATCH(L16,'DS2024'!$A$5:$A$15,1)+1),
INDEX('DS2024'!$A$5:$A$15,MATCH(L16,'DS2024'!$A$5:$A$15,1)):
INDEX('DS2024'!$A$5:$A$15,MATCH(L16,'DS2024'!$A$5:$A$15,1)+1)),
IF($Y$3=Database!$A$3,
_xlfn.FORECAST.LINEAR(
L16,
INDEX('DS2024'!$E$5:$E$15,MATCH(L16,'DS2024'!$D$5:$D$15,1)):
INDEX('DS2024'!$E$5:$E$15,MATCH(L16,'DS2024'!$D$5:$D$15,1)+1),
INDEX('DS2024'!$D$5:$D$15,MATCH(L16,'DS2024'!$D$5:$D$15,1)):
INDEX('DS2024'!$D$5:$D$15,MATCH(L16,'DS2024'!$D$5:$D$15,1)+1)),
IF($Y$3=Database!$A$4,
_xlfn.FORECAST.LINEAR(
L16,
INDEX('DS2024'!$H$5:$H$15,MATCH(L16,'DS2024'!$G$5:$G$15,1)):
INDEX('DS2024'!$H$5:$H$15,MATCH(L16,'DS2024'!$G$5:$G$15,1)+1),
INDEX('DS2024'!$G$5:$G$15,MATCH(L16,'DS2024'!$G$5:$G$15,1)):
INDEX('DS2024'!$G$5:$G$15,MATCH(L16,'DS2024'!$G$5:$G$15,1)+1)),
IF($Y$3=Database!$A$5,
_xlfn.FORECAST.LINEAR(
L16,
INDEX('DS2024'!$K$5:$K$15,MATCH(L16,'DS2024'!$J$5:$J$15,1)):
INDEX('DS2024'!$K$5:$K$15,MATCH(L16,'DS2024'!$J$5:$J$15,1)+1),
INDEX('DS2024'!$J$5:$J$15,MATCH(L16,'DS2024'!$J$5:$J$15,1)):
INDEX('DS2024'!$J$5:$J$15,MATCH(L16,'DS2024'!$J$5:$J$15,1)+1)),
IF($Y$3=Database!$A$6,
_xlfn.FORECAST.LINEAR(
L16,
INDEX('DS2024'!$N$5:$N$15,MATCH(L16,'DS2024'!$M$5:$M$15,1)):
INDEX('DS2024'!$N$5:$N$15,MATCH(L16,'DS2024'!$M$5:$M$15,1)+1),
INDEX('DS2024'!$M$5:$M$15,MATCH(L16,'DS2024'!$M$5:$M$15,1)):
INDEX('DS2024'!$M$5:$M$15,MATCH(L16,'DS2024'!$M$5:$M$15,1)+1)),
IF($Y$3=Database!$A$7,
_xlfn.FORECAST.LINEAR(
L16,
INDEX('DS2024'!$Q$5:$Q$15,MATCH(L16,'DS2024'!$P$5:$P$15,1)):
INDEX('DS2024'!$Q$5:$Q$15,MATCH(L16,'DS2024'!$P$5:$P$15,1)+1),
INDEX('DS2024'!$P$5:$P$15,MATCH(L16,'DS2024'!$P$5:$P$15,1)):
INDEX('DS2024'!$P$5:$P$15,MATCH(L16,'DS2024'!$P$5:$P$15,1)+1)),
IF($Y$3=Database!$A$8,
_xlfn.FORECAST.LINEAR(
L16,
INDEX('DS2024'!$T$5:$T$15,MATCH(L16,'DS2024'!$S$5:$S$15,1)):
INDEX('DS2024'!$T$5:$T$15,MATCH(L16,'DS2024'!$S$5:$S$15,1)+1),
INDEX('DS2024'!$S$5:$S$15,MATCH(L16,'DS2024'!$S$5:$S$15,1)):
INDEX('DS2024'!$S$5:$S$15,MATCH(L16,'DS2024'!$S$5:$S$15,1)+1)),
IF($T$3=Database!$A$9,
_xlfn.FORECAST.LINEAR(
L16,
INDEX('DS2024'!$W$5:$W$15,MATCH(L16,'DS2024'!$V$5:$V$15,1)):
INDEX('DS2024'!$W$5:$W$15,MATCH(L16,'DS2024'!$V$5:$V$15,1)+1),
INDEX('DS2024'!$V$5:$V$15,MATCH(L16,'DS2024'!$V$5:$V$15,1)):
INDEX('DS2024'!$V$5:$V$15,MATCH(L16,'DS2024'!$V$5:$V$15,1)+1)),
IF($T$3=Database!$A$10,
_xlfn.FORECAST.LINEAR(
L16,
INDEX('DS2024'!$Z$5:$Z$15,MATCH(L16,'DS2024'!$Y$5:$Y$15,1)):
INDEX('DS2024'!$Z$5:$Z$15,MATCH(L16,'DS2024'!$Y$5:$Y$15,1)+1),
INDEX('DS2024'!$Y$5:$Y$15,MATCH(L16,'DS2024'!$Y$5:$Y$15,1)):
INDEX('DS2024'!$Y$5:$Y$15,MATCH(L16,'DS2024'!$Y$5:$Y$15,1)+1))
)))))))))))))))))))</f>
        <v>0.11059722610815781</v>
      </c>
      <c r="Z16" s="50">
        <f>IF($Z$3=Database!$A$11,
_xlfn.FORECAST.LINEAR(
N16,
INDEX('DS2024'!$B$20:$B$35,MATCH(N16,'DS2024'!$A$20:$A$35,1)):
INDEX('DS2024'!$B$20:$B$35,MATCH(N16,'DS2024'!$A$20:$A$35,1)+1),
INDEX('DS2024'!$A$20:$A$35,MATCH(N16,'DS2024'!$A$20:$A$35,1)):
INDEX('DS2024'!$A$20:$A$35,MATCH(N16,'DS2024'!$A$20:$A$35,1)+1)),
IF($Z$3=Database!$A$12,
_xlfn.FORECAST.LINEAR(
N16,
INDEX('DS2024'!$E$20:$E$35,MATCH(N16,'DS2024'!$D$20:$D$35,1)):
INDEX('DS2024'!$E$20:$E$35,MATCH(N16,'DS2024'!$D$20:$D$35,1)+1),
INDEX('DS2024'!$D$20:$D$35,MATCH(N16,'DS2024'!$D$20:$D$35,1)):
INDEX('DS2024'!$D$20:$D$35,MATCH(N16,'DS2024'!$D$20:$D$35,1)+1)),
IF($Z$3=Database!$A$13,
_xlfn.FORECAST.LINEAR(
N16,
INDEX('DS2024'!$H$20:$H$35,MATCH(N16,'DS2024'!$G$20:$G$35,1)):
INDEX('DS2024'!$H$20:$H$35,MATCH(N16,'DS2024'!$G$20:$G$35,1)+1),
INDEX('DS2024'!$G$20:$G$35,MATCH(N16,'DS2024'!$G$20:$G$35,1)):
INDEX('DS2024'!$G$20:$G$35,MATCH(N16,'DS2024'!$G$20:$G$35,1)+1)),
IF($Z$3=Database!$A$14,
_xlfn.FORECAST.LINEAR(
N16,
INDEX('DS2024'!$K$20:$K$35,MATCH(N16,'DS2024'!$J$20:$J$35,1)):
INDEX('DS2024'!$K$20:$K$35,MATCH(N16,'DS2024'!$J$20:$J$35,1)+1),
INDEX('DS2024'!$J$20:$J$35,MATCH(N16,'DS2024'!$J$20:$J$35,1)):
INDEX('DS2024'!$J$20:$J$35,MATCH(N16,'DS2024'!$J$20:$J$35,1)+1)),
IF($Z$3=Database!$A$15,
_xlfn.FORECAST.LINEAR(
N16,
INDEX('DS2024'!$N$20:$N$35,MATCH(N16,'DS2024'!$M$20:$M$35,1)):
INDEX('DS2024'!$N$20:$N$35,MATCH(N16,'DS2024'!$M$20:$M$35,1)+1),
INDEX('DS2024'!$M$20:$M$35,MATCH(N16,'DS2024'!$M$20:$M$35,1)):
INDEX('DS2024'!$M$20:$M$35,MATCH(N16,'DS2024'!$M$20:$M$35,1)+1)),
IF($Z$3=Database!$A$16,
_xlfn.FORECAST.LINEAR(
N16,
INDEX('DS2024'!$Q$20:$Q$35,MATCH(N16,'DS2024'!$P$20:$P$35,1)):
INDEX('DS2024'!$Q$20:$Q$35,MATCH(N16,'DS2024'!$P$20:$P$35,1)+1),
INDEX('DS2024'!$P$20:$P$35,MATCH(N16,'DS2024'!$P$20:$P$35,1)):
INDEX('DS2024'!$P$20:$P$35,MATCH(N16,'DS2024'!$P$20:$P$35,1)+1)),
IF($Z$3=Database!$A$17,
_xlfn.FORECAST.LINEAR(
N16,
INDEX('DS2024'!$T$20:$T$35,MATCH(N16,'DS2024'!$S$20:$S$35,1)):
INDEX('DS2024'!$T$20:$T$35,MATCH(N16,'DS2024'!$S$20:$S$35,1)+1),
INDEX('DS2024'!$S$20:$S$35,MATCH(N16,'DS2024'!$S$20:$S$35,1)):
INDEX('DS2024'!$S$20:$S$35,MATCH(N16,'DS2024'!$S$20:$S$35,1)+1)),
IF($Z$3=Database!$A$18,
_xlfn.FORECAST.LINEAR(
N16,
INDEX('DS2024'!$W$20:$W$35,MATCH(N16,'DS2024'!$V$20:$V$35,1)):
INDEX('DS2024'!$W$20:$W$35,MATCH(N16,'DS2024'!$V$20:$V$35,1)+1),
INDEX('DS2024'!$V$20:$V$35,MATCH(N16,'DS2024'!$V$20:$V$35,1)):
INDEX('DS2024'!$V$20:$V$35,MATCH(N16,'DS2024'!$V$20:$V$35,1)+1)),
IF($Z$3=Database!$A$19,
_xlfn.FORECAST.LINEAR(
N16,
INDEX('DS2024'!$Z$20:$Z$35,MATCH(N16,'DS2024'!$Y$20:$Y$35,1)):
INDEX('DS2024'!$Z$20:$Z$35,MATCH(N16,'DS2024'!$Y$20:$Y$35,1)+1),
INDEX('DS2024'!$Y$20:$Y$35,MATCH(N16,'DS2024'!$Y$20:$Y$35,1)):
INDEX('DS2024'!$Y$20:$Y$35,MATCH(N16,'DS2024'!$Y$20:$Y$35,1)+1)),
IF($Z$3=Database!$A$20,
_xlfn.FORECAST.LINEAR(
N16,
INDEX('DS2024'!$AC$20:$AC$35,MATCH(N16,'DS2024'!$AB$20:$AB$35,1)):
INDEX('DS2024'!$AC$20:$AC$35,MATCH(N16,'DS2024'!$AB$20:$AB$35,1)+1),
INDEX('DS2024'!$AB$20:$AB$35,MATCH(N16,'DS2024'!$AB$20:$AB$35,1)):
INDEX('DS2024'!$AB$20:$AB$35,MATCH(N16,'DS2024'!$AB$20:$AB$35,1)+1)),
IF($Z$3=Database!$A$2,
_xlfn.FORECAST.LINEAR(
N16,
INDEX('DS2024'!$B$5:$B$15,MATCH(N16,'DS2024'!$A$5:$A$15,1)):
INDEX('DS2024'!$B$5:$B$15,MATCH(N16,'DS2024'!$A$5:$A$15,1)+1),
INDEX('DS2024'!$A$5:$A$15,MATCH(N16,'DS2024'!$A$5:$A$15,1)):
INDEX('DS2024'!$A$5:$A$15,MATCH(N16,'DS2024'!$A$5:$A$15,1)+1)),
IF($Z$3=Database!$A$3,
_xlfn.FORECAST.LINEAR(
N16,
INDEX('DS2024'!$E$5:$E$15,MATCH(N16,'DS2024'!$D$5:$D$15,1)):
INDEX('DS2024'!$E$5:$E$15,MATCH(N16,'DS2024'!$D$5:$D$15,1)+1),
INDEX('DS2024'!$D$5:$D$15,MATCH(N16,'DS2024'!$D$5:$D$15,1)):
INDEX('DS2024'!$D$5:$D$15,MATCH(N16,'DS2024'!$D$5:$D$15,1)+1)),
IF($Z$3=Database!$A$4,
_xlfn.FORECAST.LINEAR(
N16,
INDEX('DS2024'!$H$5:$H$15,MATCH(N16,'DS2024'!$G$5:$G$15,1)):
INDEX('DS2024'!$H$5:$H$15,MATCH(N16,'DS2024'!$G$5:$G$15,1)+1),
INDEX('DS2024'!$G$5:$G$15,MATCH(N16,'DS2024'!$G$5:$G$15,1)):
INDEX('DS2024'!$G$5:$G$15,MATCH(N16,'DS2024'!$G$5:$G$15,1)+1)),
IF($Z$3=Database!$A$5,
_xlfn.FORECAST.LINEAR(
N16,
INDEX('DS2024'!$K$5:$K$15,MATCH(N16,'DS2024'!$J$5:$J$15,1)):
INDEX('DS2024'!$K$5:$K$15,MATCH(N16,'DS2024'!$J$5:$J$15,1)+1),
INDEX('DS2024'!$J$5:$J$15,MATCH(N16,'DS2024'!$J$5:$J$15,1)):
INDEX('DS2024'!$J$5:$J$15,MATCH(N16,'DS2024'!$J$5:$J$15,1)+1)),
IF($Z$3=Database!$A$6,
_xlfn.FORECAST.LINEAR(
N16,
INDEX('DS2024'!$N$5:$N$15,MATCH(N16,'DS2024'!$M$5:$M$15,1)):
INDEX('DS2024'!$N$5:$N$15,MATCH(N16,'DS2024'!$M$5:$M$15,1)+1),
INDEX('DS2024'!$M$5:$M$15,MATCH(N16,'DS2024'!$M$5:$M$15,1)):
INDEX('DS2024'!$M$5:$M$15,MATCH(N16,'DS2024'!$M$5:$M$15,1)+1)),
IF($Z$3=Database!$A$7,
_xlfn.FORECAST.LINEAR(
N16,
INDEX('DS2024'!$Q$5:$Q$15,MATCH(N16,'DS2024'!$P$5:$P$15,1)):
INDEX('DS2024'!$Q$5:$Q$15,MATCH(N16,'DS2024'!$P$5:$P$15,1)+1),
INDEX('DS2024'!$P$5:$P$15,MATCH(N16,'DS2024'!$P$5:$P$15,1)):
INDEX('DS2024'!$P$5:$P$15,MATCH(N16,'DS2024'!$P$5:$P$15,1)+1)),
IF($Z$3=Database!$A$8,
_xlfn.FORECAST.LINEAR(
N16,
INDEX('DS2024'!$T$5:$T$15,MATCH(N16,'DS2024'!$S$5:$S$15,1)):
INDEX('DS2024'!$T$5:$T$15,MATCH(N16,'DS2024'!$S$5:$S$15,1)+1),
INDEX('DS2024'!$S$5:$S$15,MATCH(N16,'DS2024'!$S$5:$S$15,1)):
INDEX('DS2024'!$S$5:$S$15,MATCH(N16,'DS2024'!$S$5:$S$15,1)+1)),
IF($Z$3=Database!$A$9,
_xlfn.FORECAST.LINEAR(
N16,
INDEX('DS2024'!$W$5:$W$15,MATCH(N16,'DS2024'!$V$5:$V$15,1)):
INDEX('DS2024'!$W$5:$W$15,MATCH(N16,'DS2024'!$V$5:$V$15,1)+1),
INDEX('DS2024'!$V$5:$V$15,MATCH(N16,'DS2024'!$V$5:$V$15,1)):
INDEX('DS2024'!$V$5:$V$15,MATCH(N16,'DS2024'!$V$5:$V$15,1)+1)),
IF($Z$3=Database!$A$10,
_xlfn.FORECAST.LINEAR(
N16,
INDEX('DS2024'!$Z$5:$Z$15,MATCH(N16,'DS2024'!$Y$5:$Y$15,1)):
INDEX('DS2024'!$Z$5:$Z$15,MATCH(N16,'DS2024'!$Y$5:$Y$15,1)+1),
INDEX('DS2024'!$Y$5:$Y$15,MATCH(N16,'DS2024'!$Y$5:$Y$15,1)):
INDEX('DS2024'!$Y$5:$Y$15,MATCH(N16,'DS2024'!$Y$5:$Y$15,1)+1))
)))))))))))))))))))</f>
        <v>0.10933258723370239</v>
      </c>
      <c r="AA16" s="50">
        <f>IF($AA$3=Database!$A$11,
_xlfn.FORECAST.LINEAR(
P16,
INDEX('DS2024'!$B$20:$B$35,MATCH(P16,'DS2024'!$A$20:$A$35,1)):
INDEX('DS2024'!$B$20:$B$35,MATCH(P16,'DS2024'!$A$20:$A$35,1)+1),
INDEX('DS2024'!$A$20:$A$35,MATCH(P16,'DS2024'!$A$20:$A$35,1)):
INDEX('DS2024'!$A$20:$A$35,MATCH(P16,'DS2024'!$A$20:$A$35,1)+1)),
IF($AA$3=Database!$A$12,
_xlfn.FORECAST.LINEAR(
P16,
INDEX('DS2024'!$E$20:$E$35,MATCH(P16,'DS2024'!$D$20:$D$35,1)):
INDEX('DS2024'!$E$20:$E$35,MATCH(P16,'DS2024'!$D$20:$D$35,1)+1),
INDEX('DS2024'!$D$20:$D$35,MATCH(P16,'DS2024'!$D$20:$D$35,1)):
INDEX('DS2024'!$D$20:$D$35,MATCH(P16,'DS2024'!$D$20:$D$35,1)+1)),
IF($AA$3=Database!$A$13,
_xlfn.FORECAST.LINEAR(
P16,
INDEX('DS2024'!$H$20:$H$35,MATCH(P16,'DS2024'!$G$20:$G$35,1)):
INDEX('DS2024'!$H$20:$H$35,MATCH(P16,'DS2024'!$G$20:$G$35,1)+1),
INDEX('DS2024'!$G$20:$G$35,MATCH(P16,'DS2024'!$G$20:$G$35,1)):
INDEX('DS2024'!$G$20:$G$35,MATCH(P16,'DS2024'!$G$20:$G$35,1)+1)),
IF($AA$3=Database!$A$14,
_xlfn.FORECAST.LINEAR(
P16,
INDEX('DS2024'!$K$20:$K$35,MATCH(P16,'DS2024'!$J$20:$J$35,1)):
INDEX('DS2024'!$K$20:$K$35,MATCH(P16,'DS2024'!$J$20:$J$35,1)+1),
INDEX('DS2024'!$J$20:$J$35,MATCH(P16,'DS2024'!$J$20:$J$35,1)):
INDEX('DS2024'!$J$20:$J$35,MATCH(P16,'DS2024'!$J$20:$J$35,1)+1)),
IF($AA$3=Database!$A$15,
_xlfn.FORECAST.LINEAR(
P16,
INDEX('DS2024'!$N$20:$N$35,MATCH(P16,'DS2024'!$M$20:$M$35,1)):
INDEX('DS2024'!$N$20:$N$35,MATCH(P16,'DS2024'!$M$20:$M$35,1)+1),
INDEX('DS2024'!$M$20:$M$35,MATCH(P16,'DS2024'!$M$20:$M$35,1)):
INDEX('DS2024'!$M$20:$M$35,MATCH(P16,'DS2024'!$M$20:$M$35,1)+1)),
IF($AA$3=Database!$A$16,
_xlfn.FORECAST.LINEAR(
P16,
INDEX('DS2024'!$Q$20:$Q$35,MATCH(P16,'DS2024'!$P$20:$P$35,1)):
INDEX('DS2024'!$Q$20:$Q$35,MATCH(P16,'DS2024'!$P$20:$P$35,1)+1),
INDEX('DS2024'!$P$20:$P$35,MATCH(P16,'DS2024'!$P$20:$P$35,1)):
INDEX('DS2024'!$P$20:$P$35,MATCH(P16,'DS2024'!$P$20:$P$35,1)+1)),
IF($AA$3=Database!$A$17,
_xlfn.FORECAST.LINEAR(
P16,
INDEX('DS2024'!$T$20:$T$35,MATCH(P16,'DS2024'!$S$20:$S$35,1)):
INDEX('DS2024'!$T$20:$T$35,MATCH(P16,'DS2024'!$S$20:$S$35,1)+1),
INDEX('DS2024'!$S$20:$S$35,MATCH(P16,'DS2024'!$S$20:$S$35,1)):
INDEX('DS2024'!$S$20:$S$35,MATCH(P16,'DS2024'!$S$20:$S$35,1)+1)),
IF($AA$3=Database!$A$18,
_xlfn.FORECAST.LINEAR(
P16,
INDEX('DS2024'!$W$20:$W$35,MATCH(P16,'DS2024'!$V$20:$V$35,1)):
INDEX('DS2024'!$W$20:$W$35,MATCH(P16,'DS2024'!$V$20:$V$35,1)+1),
INDEX('DS2024'!$V$20:$V$35,MATCH(P16,'DS2024'!$V$20:$V$35,1)):
INDEX('DS2024'!$V$20:$V$35,MATCH(P16,'DS2024'!$V$20:$V$35,1)+1)),
IF($AA$3=Database!$A$19,
_xlfn.FORECAST.LINEAR(
P16,
INDEX('DS2024'!$Z$20:$Z$35,MATCH(P16,'DS2024'!$Y$20:$Y$35,1)):
INDEX('DS2024'!$Z$20:$Z$35,MATCH(P16,'DS2024'!$Y$20:$Y$35,1)+1),
INDEX('DS2024'!$Y$20:$Y$35,MATCH(P16,'DS2024'!$Y$20:$Y$35,1)):
INDEX('DS2024'!$Y$20:$Y$35,MATCH(P16,'DS2024'!$Y$20:$Y$35,1)+1)),
IF($AA$3=Database!$A$20,
_xlfn.FORECAST.LINEAR(
P16,
INDEX('DS2024'!$AC$20:$AC$35,MATCH(P16,'DS2024'!$AB$20:$AB$35,1)):
INDEX('DS2024'!$AC$20:$AC$35,MATCH(P16,'DS2024'!$AB$20:$AB$35,1)+1),
INDEX('DS2024'!$AB$20:$AB$35,MATCH(P16,'DS2024'!$AB$20:$AB$35,1)):
INDEX('DS2024'!$AB$20:$AB$35,MATCH(P16,'DS2024'!$AB$20:$AB$35,1)+1)),
IF($AA$3=Database!$A$2,
_xlfn.FORECAST.LINEAR(
P16,
INDEX('DS2024'!$B$5:$B$15,MATCH(P16,'DS2024'!$A$5:$A$15,1)):
INDEX('DS2024'!$B$5:$B$15,MATCH(P16,'DS2024'!$A$5:$A$15,1)+1),
INDEX('DS2024'!$A$5:$A$15,MATCH(P16,'DS2024'!$A$5:$A$15,1)):
INDEX('DS2024'!$A$5:$A$15,MATCH(P16,'DS2024'!$A$5:$A$15,1)+1)),
IF($AA$3=Database!$A$3,
_xlfn.FORECAST.LINEAR(
P16,
INDEX('DS2024'!$E$5:$E$15,MATCH(P16,'DS2024'!$D$5:$D$15,1)):
INDEX('DS2024'!$E$5:$E$15,MATCH(P16,'DS2024'!$D$5:$D$15,1)+1),
INDEX('DS2024'!$D$5:$D$15,MATCH(P16,'DS2024'!$D$5:$D$15,1)):
INDEX('DS2024'!$D$5:$D$15,MATCH(P16,'DS2024'!$D$5:$D$15,1)+1)),
IF($AA$3=Database!$A$4,
_xlfn.FORECAST.LINEAR(
P16,
INDEX('DS2024'!$H$5:$H$15,MATCH(P16,'DS2024'!$G$5:$G$15,1)):
INDEX('DS2024'!$H$5:$H$15,MATCH(P16,'DS2024'!$G$5:$G$15,1)+1),
INDEX('DS2024'!$G$5:$G$15,MATCH(P16,'DS2024'!$G$5:$G$15,1)):
INDEX('DS2024'!$G$5:$G$15,MATCH(P16,'DS2024'!$G$5:$G$15,1)+1)),
IF($AA$3=Database!$A$5,
_xlfn.FORECAST.LINEAR(
P16,
INDEX('DS2024'!$K$5:$K$15,MATCH(P16,'DS2024'!$J$5:$J$15,1)):
INDEX('DS2024'!$K$5:$K$15,MATCH(P16,'DS2024'!$J$5:$J$15,1)+1),
INDEX('DS2024'!$J$5:$J$15,MATCH(P16,'DS2024'!$J$5:$J$15,1)):
INDEX('DS2024'!$J$5:$J$15,MATCH(P16,'DS2024'!$J$5:$J$15,1)+1)),
IF($AA$3=Database!$A$6,
_xlfn.FORECAST.LINEAR(
P16,
INDEX('DS2024'!$N$5:$N$15,MATCH(P16,'DS2024'!$M$5:$M$15,1)):
INDEX('DS2024'!$N$5:$N$15,MATCH(P16,'DS2024'!$M$5:$M$15,1)+1),
INDEX('DS2024'!$M$5:$M$15,MATCH(P16,'DS2024'!$M$5:$M$15,1)):
INDEX('DS2024'!$M$5:$M$15,MATCH(P16,'DS2024'!$M$5:$M$15,1)+1)),
IF($AA$3=Database!$A$7,
_xlfn.FORECAST.LINEAR(
P16,
INDEX('DS2024'!$Q$5:$Q$15,MATCH(P16,'DS2024'!$P$5:$P$15,1)):
INDEX('DS2024'!$Q$5:$Q$15,MATCH(P16,'DS2024'!$P$5:$P$15,1)+1),
INDEX('DS2024'!$P$5:$P$15,MATCH(P16,'DS2024'!$P$5:$P$15,1)):
INDEX('DS2024'!$P$5:$P$15,MATCH(P16,'DS2024'!$P$5:$P$15,1)+1)),
IF($AA$3=Database!$A$8,
_xlfn.FORECAST.LINEAR(
P16,
INDEX('DS2024'!$T$5:$T$15,MATCH(P16,'DS2024'!$S$5:$S$15,1)):
INDEX('DS2024'!$T$5:$T$15,MATCH(P16,'DS2024'!$S$5:$S$15,1)+1),
INDEX('DS2024'!$S$5:$S$15,MATCH(P16,'DS2024'!$S$5:$S$15,1)):
INDEX('DS2024'!$S$5:$S$15,MATCH(P16,'DS2024'!$S$5:$S$15,1)+1)),
IF($AA$3=Database!$A$9,
_xlfn.FORECAST.LINEAR(
P16,
INDEX('DS2024'!$W$5:$W$15,MATCH(P16,'DS2024'!$V$5:$V$15,1)):
INDEX('DS2024'!$W$5:$W$15,MATCH(P16,'DS2024'!$V$5:$V$15,1)+1),
INDEX('DS2024'!$V$5:$V$15,MATCH(P16,'DS2024'!$V$5:$V$15,1)):
INDEX('DS2024'!$V$5:$V$15,MATCH(P16,'DS2024'!$V$5:$V$15,1)+1)),
IF($AA$3=Database!$A$10,
_xlfn.FORECAST.LINEAR(
P16,
INDEX('DS2024'!$Z$5:$Z$15,MATCH(P16,'DS2024'!$Y$5:$Y$15,1)):
INDEX('DS2024'!$Z$5:$Z$15,MATCH(P16,'DS2024'!$Y$5:$Y$15,1)+1),
INDEX('DS2024'!$Y$5:$Y$15,MATCH(P16,'DS2024'!$Y$5:$Y$15,1)):
INDEX('DS2024'!$Y$5:$Y$15,MATCH(P16,'DS2024'!$Y$5:$Y$15,1)+1))
)))))))))))))))))))</f>
        <v>0.11003205563771534</v>
      </c>
      <c r="AB16" s="50">
        <f>IF($AB$3=Database!$A$11,
_xlfn.FORECAST.LINEAR(
R16,
INDEX('DS2024'!$B$20:$B$35,MATCH(R16,'DS2024'!$A$20:$A$35,1)):
INDEX('DS2024'!$B$20:$B$35,MATCH(R16,'DS2024'!$A$20:$A$35,1)+1),
INDEX('DS2024'!$A$20:$A$35,MATCH(R16,'DS2024'!$A$20:$A$35,1)):
INDEX('DS2024'!$A$20:$A$35,MATCH(R16,'DS2024'!$A$20:$A$35,1)+1)),
IF($AB$3=Database!$A$12,
_xlfn.FORECAST.LINEAR(
R16,
INDEX('DS2024'!$E$20:$E$35,MATCH(R16,'DS2024'!$D$20:$D$35,1)):
INDEX('DS2024'!$E$20:$E$35,MATCH(R16,'DS2024'!$D$20:$D$35,1)+1),
INDEX('DS2024'!$D$20:$D$35,MATCH(R16,'DS2024'!$D$20:$D$35,1)):
INDEX('DS2024'!$D$20:$D$35,MATCH(R16,'DS2024'!$D$20:$D$35,1)+1)),
IF($AB$3=Database!$A$13,
_xlfn.FORECAST.LINEAR(
R16,
INDEX('DS2024'!$H$20:$H$35,MATCH(R16,'DS2024'!$G$20:$G$35,1)):
INDEX('DS2024'!$H$20:$H$35,MATCH(R16,'DS2024'!$G$20:$G$35,1)+1),
INDEX('DS2024'!$G$20:$G$35,MATCH(R16,'DS2024'!$G$20:$G$35,1)):
INDEX('DS2024'!$G$20:$G$35,MATCH(R16,'DS2024'!$G$20:$G$35,1)+1)),
IF($AB$3=Database!$A$14,
_xlfn.FORECAST.LINEAR(
R16,
INDEX('DS2024'!$K$20:$K$35,MATCH(R16,'DS2024'!$J$20:$J$35,1)):
INDEX('DS2024'!$K$20:$K$35,MATCH(R16,'DS2024'!$J$20:$J$35,1)+1),
INDEX('DS2024'!$J$20:$J$35,MATCH(R16,'DS2024'!$J$20:$J$35,1)):
INDEX('DS2024'!$J$20:$J$35,MATCH(R16,'DS2024'!$J$20:$J$35,1)+1)),
IF($AB$3=Database!$A$15,
_xlfn.FORECAST.LINEAR(
R16,
INDEX('DS2024'!$N$20:$N$35,MATCH(R16,'DS2024'!$M$20:$M$35,1)):
INDEX('DS2024'!$N$20:$N$35,MATCH(R16,'DS2024'!$M$20:$M$35,1)+1),
INDEX('DS2024'!$M$20:$M$35,MATCH(R16,'DS2024'!$M$20:$M$35,1)):
INDEX('DS2024'!$M$20:$M$35,MATCH(R16,'DS2024'!$M$20:$M$35,1)+1)),
IF($AB$3=Database!$A$16,
_xlfn.FORECAST.LINEAR(
R16,
INDEX('DS2024'!$Q$20:$Q$35,MATCH(R16,'DS2024'!$P$20:$P$35,1)):
INDEX('DS2024'!$Q$20:$Q$35,MATCH(R16,'DS2024'!$P$20:$P$35,1)+1),
INDEX('DS2024'!$P$20:$P$35,MATCH(R16,'DS2024'!$P$20:$P$35,1)):
INDEX('DS2024'!$P$20:$P$35,MATCH(R16,'DS2024'!$P$20:$P$35,1)+1)),
IF($AB$3=Database!$A$17,
_xlfn.FORECAST.LINEAR(
R16,
INDEX('DS2024'!$T$20:$T$35,MATCH(R16,'DS2024'!$S$20:$S$35,1)):
INDEX('DS2024'!$T$20:$T$35,MATCH(R16,'DS2024'!$S$20:$S$35,1)+1),
INDEX('DS2024'!$S$20:$S$35,MATCH(R16,'DS2024'!$S$20:$S$35,1)):
INDEX('DS2024'!$S$20:$S$35,MATCH(R16,'DS2024'!$S$20:$S$35,1)+1)),
IF($AB$3=Database!$A$18,
_xlfn.FORECAST.LINEAR(
R16,
INDEX('DS2024'!$W$20:$W$35,MATCH(R16,'DS2024'!$V$20:$V$35,1)):
INDEX('DS2024'!$W$20:$W$35,MATCH(R16,'DS2024'!$V$20:$V$35,1)+1),
INDEX('DS2024'!$V$20:$V$35,MATCH(R16,'DS2024'!$V$20:$V$35,1)):
INDEX('DS2024'!$V$20:$V$35,MATCH(R16,'DS2024'!$V$20:$V$35,1)+1)),
IF($AB$3=Database!$A$19,
_xlfn.FORECAST.LINEAR(
R16,
INDEX('DS2024'!$Z$20:$Z$35,MATCH(R16,'DS2024'!$Y$20:$Y$35,1)):
INDEX('DS2024'!$Z$20:$Z$35,MATCH(R16,'DS2024'!$Y$20:$Y$35,1)+1),
INDEX('DS2024'!$Y$20:$Y$35,MATCH(R16,'DS2024'!$Y$20:$Y$35,1)):
INDEX('DS2024'!$Y$20:$Y$35,MATCH(R16,'DS2024'!$Y$20:$Y$35,1)+1)),
IF($AB$3=Database!$A$20,
_xlfn.FORECAST.LINEAR(
R16,
INDEX('DS2024'!$AC$20:$AC$35,MATCH(R16,'DS2024'!$AB$20:$AB$35,1)):
INDEX('DS2024'!$AC$20:$AC$35,MATCH(R16,'DS2024'!$AB$20:$AB$35,1)+1),
INDEX('DS2024'!$AB$20:$AB$35,MATCH(R16,'DS2024'!$AB$20:$AB$35,1)):
INDEX('DS2024'!$AB$20:$AB$35,MATCH(R16,'DS2024'!$AB$20:$AB$35,1)+1)),
IF($AB$3=Database!$A$2,
_xlfn.FORECAST.LINEAR(
R16,
INDEX('DS2024'!$B$5:$B$15,MATCH(R16,'DS2024'!$A$5:$A$15,1)):
INDEX('DS2024'!$B$5:$B$15,MATCH(R16,'DS2024'!$A$5:$A$15,1)+1),
INDEX('DS2024'!$A$5:$A$15,MATCH(R16,'DS2024'!$A$5:$A$15,1)):
INDEX('DS2024'!$A$5:$A$15,MATCH(R16,'DS2024'!$A$5:$A$15,1)+1)),
IF($AB$3=Database!$A$3,
_xlfn.FORECAST.LINEAR(
R16,
INDEX('DS2024'!$E$5:$E$15,MATCH(R16,'DS2024'!$D$5:$D$15,1)):
INDEX('DS2024'!$E$5:$E$15,MATCH(R16,'DS2024'!$D$5:$D$15,1)+1),
INDEX('DS2024'!$D$5:$D$15,MATCH(R16,'DS2024'!$D$5:$D$15,1)):
INDEX('DS2024'!$D$5:$D$15,MATCH(R16,'DS2024'!$D$5:$D$15,1)+1)),
IF($AB$3=Database!$A$4,
_xlfn.FORECAST.LINEAR(
R16,
INDEX('DS2024'!$H$5:$H$15,MATCH(R16,'DS2024'!$G$5:$G$15,1)):
INDEX('DS2024'!$H$5:$H$15,MATCH(R16,'DS2024'!$G$5:$G$15,1)+1),
INDEX('DS2024'!$G$5:$G$15,MATCH(R16,'DS2024'!$G$5:$G$15,1)):
INDEX('DS2024'!$G$5:$G$15,MATCH(R16,'DS2024'!$G$5:$G$15,1)+1)),
IF($AB$3=Database!$A$5,
_xlfn.FORECAST.LINEAR(
R16,
INDEX('DS2024'!$K$5:$K$15,MATCH(R16,'DS2024'!$J$5:$J$15,1)):
INDEX('DS2024'!$K$5:$K$15,MATCH(R16,'DS2024'!$J$5:$J$15,1)+1),
INDEX('DS2024'!$J$5:$J$15,MATCH(R16,'DS2024'!$J$5:$J$15,1)):
INDEX('DS2024'!$J$5:$J$15,MATCH(R16,'DS2024'!$J$5:$J$15,1)+1)),
IF($AB$3=Database!$A$6,
_xlfn.FORECAST.LINEAR(
R16,
INDEX('DS2024'!$N$5:$N$15,MATCH(R16,'DS2024'!$M$5:$M$15,1)):
INDEX('DS2024'!$N$5:$N$15,MATCH(R16,'DS2024'!$M$5:$M$15,1)+1),
INDEX('DS2024'!$M$5:$M$15,MATCH(R16,'DS2024'!$M$5:$M$15,1)):
INDEX('DS2024'!$M$5:$M$15,MATCH(R16,'DS2024'!$M$5:$M$15,1)+1)),
IF($AB$3=Database!$A$7,
_xlfn.FORECAST.LINEAR(
R16,
INDEX('DS2024'!$Q$5:$Q$15,MATCH(R16,'DS2024'!$P$5:$P$15,1)):
INDEX('DS2024'!$Q$5:$Q$15,MATCH(R16,'DS2024'!$P$5:$P$15,1)+1),
INDEX('DS2024'!$P$5:$P$15,MATCH(R16,'DS2024'!$P$5:$P$15,1)):
INDEX('DS2024'!$P$5:$P$15,MATCH(R16,'DS2024'!$P$5:$P$15,1)+1)),
IF($AB$3=Database!$A$8,
_xlfn.FORECAST.LINEAR(
R16,
INDEX('DS2024'!$T$5:$T$15,MATCH(R16,'DS2024'!$S$5:$S$15,1)):
INDEX('DS2024'!$T$5:$T$15,MATCH(R16,'DS2024'!$S$5:$S$15,1)+1),
INDEX('DS2024'!$S$5:$S$15,MATCH(R16,'DS2024'!$S$5:$S$15,1)):
INDEX('DS2024'!$S$5:$S$15,MATCH(R16,'DS2024'!$S$5:$S$15,1)+1)),
IF($AB$3=Database!$A$9,
_xlfn.FORECAST.LINEAR(
R16,
INDEX('DS2024'!$W$5:$W$15,MATCH(R16,'DS2024'!$V$5:$V$15,1)):
INDEX('DS2024'!$W$5:$W$15,MATCH(R16,'DS2024'!$V$5:$V$15,1)+1),
INDEX('DS2024'!$V$5:$V$15,MATCH(R16,'DS2024'!$V$5:$V$15,1)):
INDEX('DS2024'!$V$5:$V$15,MATCH(R16,'DS2024'!$V$5:$V$15,1)+1)),
IF($AB$3=Database!$A$10,
_xlfn.FORECAST.LINEAR(
R16,
INDEX('DS2024'!$Z$5:$Z$15,MATCH(R16,'DS2024'!$Y$5:$Y$15,1)):
INDEX('DS2024'!$Z$5:$Z$15,MATCH(R16,'DS2024'!$Y$5:$Y$15,1)+1),
INDEX('DS2024'!$Y$5:$Y$15,MATCH(R16,'DS2024'!$Y$5:$Y$15,1)):
INDEX('DS2024'!$Y$5:$Y$15,MATCH(R16,'DS2024'!$Y$5:$Y$15,1)+1))
)))))))))))))))))))</f>
        <v>0.11113217954354691</v>
      </c>
      <c r="AC16" s="82">
        <f t="shared" si="0"/>
        <v>0.47237732435766328</v>
      </c>
      <c r="AD16" s="82">
        <f t="shared" si="1"/>
        <v>0.47322268546330704</v>
      </c>
      <c r="AE16" s="82">
        <f t="shared" si="2"/>
        <v>0.37548619356020108</v>
      </c>
      <c r="AF16" s="82">
        <f t="shared" si="3"/>
        <v>0.47248469337268878</v>
      </c>
      <c r="AG16" s="82">
        <f t="shared" si="4"/>
        <v>0.47072533653787252</v>
      </c>
      <c r="AH16" s="82">
        <f t="shared" si="5"/>
        <v>0.47180106534031135</v>
      </c>
      <c r="AI16" s="82">
        <f t="shared" si="6"/>
        <v>0.47026528069501006</v>
      </c>
      <c r="AJ16" s="83">
        <f t="shared" si="7"/>
        <v>0.47111471910502184</v>
      </c>
      <c r="AK16" s="83">
        <f t="shared" si="8"/>
        <v>0.47245071583628834</v>
      </c>
      <c r="AL16" s="42"/>
      <c r="AM16" s="42"/>
      <c r="AN16" s="42"/>
      <c r="AO16" s="42"/>
      <c r="AP16" s="42"/>
      <c r="AQ16" s="42"/>
      <c r="AR16" s="42"/>
      <c r="AS16" s="42"/>
      <c r="AT16" s="42"/>
      <c r="BD16" s="83" t="e">
        <f>#REF!/10</f>
        <v>#REF!</v>
      </c>
      <c r="BE16" s="83" t="e">
        <f>#REF!/10</f>
        <v>#REF!</v>
      </c>
      <c r="BF16" s="83" t="e">
        <f>#REF!/10</f>
        <v>#REF!</v>
      </c>
      <c r="BG16" s="83" t="e">
        <f>#REF!/10</f>
        <v>#REF!</v>
      </c>
      <c r="BH16" s="83">
        <f t="shared" si="9"/>
        <v>0</v>
      </c>
      <c r="BI16" s="83">
        <f t="shared" si="10"/>
        <v>0</v>
      </c>
      <c r="BJ16" s="83">
        <f t="shared" si="11"/>
        <v>0</v>
      </c>
      <c r="BK16" s="83">
        <f t="shared" si="12"/>
        <v>0</v>
      </c>
      <c r="BL16" s="83">
        <f t="shared" si="13"/>
        <v>0</v>
      </c>
    </row>
    <row r="17" spans="1:64" ht="14.25" customHeight="1">
      <c r="A17" s="31">
        <v>11</v>
      </c>
      <c r="B17" s="42">
        <f>'Evaluasi 110 C'!B17</f>
        <v>119.792</v>
      </c>
      <c r="C17" s="42">
        <f>'Evaluasi 110 C'!C17</f>
        <v>-0.36133137372525492</v>
      </c>
      <c r="D17" s="42">
        <f>'Evaluasi 110 C'!E17</f>
        <v>121.003</v>
      </c>
      <c r="E17" s="42">
        <f>'Evaluasi 110 C'!F17</f>
        <v>-0.36147666466706657</v>
      </c>
      <c r="F17" s="42">
        <f>'Evaluasi 110 C'!H17</f>
        <v>119.465</v>
      </c>
      <c r="G17" s="42">
        <f>'Evaluasi 110 C'!I17</f>
        <v>-0.26199329903075269</v>
      </c>
      <c r="H17" s="42">
        <f>'Evaluasi 110 C'!K17</f>
        <v>119.97</v>
      </c>
      <c r="I17" s="42">
        <f>'Evaluasi 110 C'!L17</f>
        <v>-0.36135272945410912</v>
      </c>
      <c r="J17" s="42">
        <f>'Evaluasi 110 C'!N17</f>
        <v>118.054</v>
      </c>
      <c r="K17" s="42">
        <f>'Evaluasi 110 C'!O17</f>
        <v>-0.3611228554289142</v>
      </c>
      <c r="L17" s="42">
        <f>'Evaluasi 110 C'!Q17</f>
        <v>119.75700000000001</v>
      </c>
      <c r="M17" s="42">
        <f>'Evaluasi 110 C'!R17</f>
        <v>-0.36132717456508695</v>
      </c>
      <c r="N17" s="42">
        <f>'Evaluasi 110 C'!T17</f>
        <v>117.247</v>
      </c>
      <c r="O17" s="42">
        <f>'Evaluasi 110 C'!U17</f>
        <v>-0.36102603479304135</v>
      </c>
      <c r="P17" s="42">
        <f>'Evaluasi 110 C'!W17</f>
        <v>118.367</v>
      </c>
      <c r="Q17" s="42">
        <f>'Evaluasi 110 C'!X17</f>
        <v>-0.3611604079184163</v>
      </c>
      <c r="R17" s="42">
        <f>'Evaluasi 110 C'!Z17</f>
        <v>119.881</v>
      </c>
      <c r="S17" s="50">
        <f>'Evaluasi 110 C'!AA17</f>
        <v>-0.36134205158968202</v>
      </c>
      <c r="T17" s="50">
        <f>IF($T$3=Database!$A$11,
_xlfn.FORECAST.LINEAR(
B17,
INDEX('DS2024'!$B$20:$B$35,MATCH(B17,'DS2024'!$A$20:$A$35,1)):
INDEX('DS2024'!$B$20:$B$35,MATCH(B17,'DS2024'!$A$20:$A$35,1)+1),
INDEX('DS2024'!$A$20:$A$35,MATCH(B17,'DS2024'!$A$20:$A$35,1)):
INDEX('DS2024'!$A$20:$A$35,MATCH(B17,'DS2024'!$A$20:$A$35,1)+1)),
IF($T$3=Database!$A$12,
_xlfn.FORECAST.LINEAR(
B17,
INDEX('DS2024'!$E$20:$E$35,MATCH(B17,'DS2024'!$D$20:$D$35,1)):
INDEX('DS2024'!$E$20:$E$35,MATCH(B17,'DS2024'!$D$20:$D$35,1)+1),
INDEX('DS2024'!$D$20:$D$35,MATCH(B17,'DS2024'!$D$20:$D$35,1)):
INDEX('DS2024'!$D$20:$D$35,MATCH(B17,'DS2024'!$D$20:$D$35,1)+1)),
IF($T$3=Database!$A$13,
_xlfn.FORECAST.LINEAR(
B17,
INDEX('DS2024'!$H$20:$H$35,MATCH(B17,'DS2024'!$G$20:$G$35,1)):
INDEX('DS2024'!$H$20:$H$35,MATCH(B17,'DS2024'!$G$20:$G$35,1)+1),
INDEX('DS2024'!$G$20:$G$35,MATCH(B17,'DS2024'!$G$20:$G$35,1)):
INDEX('DS2024'!$G$20:$G$35,MATCH(B17,'DS2024'!$G$20:$G$35,1)+1)),
IF($T$3=Database!$A$14,
_xlfn.FORECAST.LINEAR(
B17,
INDEX('DS2024'!$K$20:$K$35,MATCH(B17,'DS2024'!$J$20:$J$35,1)):
INDEX('DS2024'!$K$20:$K$35,MATCH(B17,'DS2024'!$J$20:$J$35,1)+1),
INDEX('DS2024'!$J$20:$J$35,MATCH(B17,'DS2024'!$J$20:$J$35,1)):
INDEX('DS2024'!$J$20:$J$35,MATCH(B17,'DS2024'!$J$20:$J$35,1)+1)),
IF($T$3=Database!$A$15,
_xlfn.FORECAST.LINEAR(
B17,
INDEX('DS2024'!$N$20:$N$35,MATCH(B17,'DS2024'!$M$20:$M$35,1)):
INDEX('DS2024'!$N$20:$N$35,MATCH(B17,'DS2024'!$M$20:$M$35,1)+1),
INDEX('DS2024'!$M$20:$M$35,MATCH(B17,'DS2024'!$M$20:$M$35,1)):
INDEX('DS2024'!$M$20:$M$35,MATCH(B17,'DS2024'!$M$20:$M$35,1)+1)),
IF($T$3=Database!$A$16,
_xlfn.FORECAST.LINEAR(
B17,
INDEX('DS2024'!$Q$20:$Q$35,MATCH(B17,'DS2024'!$P$20:$P$35,1)):
INDEX('DS2024'!$Q$20:$Q$35,MATCH(B17,'DS2024'!$P$20:$P$35,1)+1),
INDEX('DS2024'!$P$20:$P$35,MATCH(B17,'DS2024'!$P$20:$P$35,1)):
INDEX('DS2024'!$P$20:$P$35,MATCH(B17,'DS2024'!$P$20:$P$35,1)+1)),
IF($T$3=Database!$A$17,
_xlfn.FORECAST.LINEAR(
B17,
INDEX('DS2024'!$T$20:$T$35,MATCH(B17,'DS2024'!$S$20:$S$35,1)):
INDEX('DS2024'!$T$20:$T$35,MATCH(B17,'DS2024'!$S$20:$S$35,1)+1),
INDEX('DS2024'!$S$20:$S$35,MATCH(B17,'DS2024'!$S$20:$S$35,1)):
INDEX('DS2024'!$S$20:$S$35,MATCH(B17,'DS2024'!$S$20:$S$35,1)+1)),
IF($T$3=Database!$A$18,
_xlfn.FORECAST.LINEAR(
B17,
INDEX('DS2024'!$W$20:$W$35,MATCH(B17,'DS2024'!$V$20:$V$35,1)):
INDEX('DS2024'!$W$20:$W$35,MATCH(B17,'DS2024'!$V$20:$V$35,1)+1),
INDEX('DS2024'!$V$20:$V$35,MATCH(B17,'DS2024'!$V$20:$V$35,1)):
INDEX('DS2024'!$V$20:$V$35,MATCH(B17,'DS2024'!$V$20:$V$35,1)+1)),
IF($T$3=Database!$A$19,
_xlfn.FORECAST.LINEAR(
B17,
INDEX('DS2024'!$Z$20:$Z$35,MATCH(B17,'DS2024'!$Y$20:$Y$35,1)):
INDEX('DS2024'!$Z$20:$Z$35,MATCH(B17,'DS2024'!$Y$20:$Y$35,1)+1),
INDEX('DS2024'!$Y$20:$Y$35,MATCH(B17,'DS2024'!$Y$20:$Y$35,1)):
INDEX('DS2024'!$Y$20:$Y$35,MATCH(B17,'DS2024'!$Y$20:$Y$35,1)+1)),
IF($T$3=Database!$A$20,
_xlfn.FORECAST.LINEAR(
B17,
INDEX('DS2024'!$AC$20:$AC$35,MATCH(B17,'DS2024'!$AB$20:$AB$35,1)):
INDEX('DS2024'!$AC$20:$AC$35,MATCH(B17,'DS2024'!$AB$20:$AB$35,1)+1),
INDEX('DS2024'!$AB$20:$AB$35,MATCH(B17,'DS2024'!$AB$20:$AB$35,1)):
INDEX('DS2024'!$AB$20:$AB$35,MATCH(B17,'DS2024'!$AB$20:$AB$35,1)+1)),
IF($T$3=Database!$A$2,
_xlfn.FORECAST.LINEAR(
B17,
INDEX('DS2024'!$B$5:$B$15,MATCH(B17,'DS2024'!$A$5:$A$15,1)):
INDEX('DS2024'!$B$5:$B$15,MATCH(B17,'DS2024'!$A$5:$A$15,1)+1),
INDEX('DS2024'!$A$5:$A$15,MATCH(B17,'DS2024'!$A$5:$A$15,1)):
INDEX('DS2024'!$A$5:$A$15,MATCH(B17,'DS2024'!$A$5:$A$15,1)+1)),
IF($T$3=Database!$A$3,
_xlfn.FORECAST.LINEAR(
B17,
INDEX('DS2024'!$E$5:$E$15,MATCH(B17,'DS2024'!$D$5:$D$15,1)):
INDEX('DS2024'!$E$5:$E$15,MATCH(B17,'DS2024'!$D$5:$D$15,1)+1),
INDEX('DS2024'!$D$5:$D$15,MATCH(B17,'DS2024'!$D$5:$D$15,1)):
INDEX('DS2024'!$D$5:$D$15,MATCH(B17,'DS2024'!$D$5:$D$15,1)+1)),
IF($T$3=Database!$A$4,
_xlfn.FORECAST.LINEAR(
B17,
INDEX('DS2024'!$H$5:$H$15,MATCH(B17,'DS2024'!$G$5:$G$15,1)):
INDEX('DS2024'!$H$5:$H$15,MATCH(B17,'DS2024'!$G$5:$G$15,1)+1),
INDEX('DS2024'!$G$5:$G$15,MATCH(B17,'DS2024'!$G$5:$G$15,1)):
INDEX('DS2024'!$G$5:$G$15,MATCH(B17,'DS2024'!$G$5:$G$15,1)+1)),
IF($T$3=Database!$A$5,
_xlfn.FORECAST.LINEAR(
B17,
INDEX('DS2024'!$K$5:$K$15,MATCH(B17,'DS2024'!$J$5:$J$15,1)):
INDEX('DS2024'!$K$5:$K$15,MATCH(B17,'DS2024'!$J$5:$J$15,1)+1),
INDEX('DS2024'!$J$5:$J$15,MATCH(B17,'DS2024'!$J$5:$J$15,1)):
INDEX('DS2024'!$J$5:$J$15,MATCH(B17,'DS2024'!$J$5:$J$15,1)+1)),
IF($T$3=Database!$A$6,
_xlfn.FORECAST.LINEAR(
B17,
INDEX('DS2024'!$N$5:$N$15,MATCH(B17,'DS2024'!$M$5:$M$15,1)):
INDEX('DS2024'!$N$5:$N$15,MATCH(B17,'DS2024'!$M$5:$M$15,1)+1),
INDEX('DS2024'!$M$5:$M$15,MATCH(B17,'DS2024'!$M$5:$M$15,1)):
INDEX('DS2024'!$M$5:$M$15,MATCH(B17,'DS2024'!$M$5:$M$15,1)+1)),
IF($T$3=Database!$A$7,
_xlfn.FORECAST.LINEAR(
B17,
INDEX('DS2024'!$Q$5:$Q$15,MATCH(B17,'DS2024'!$P$5:$P$15,1)):
INDEX('DS2024'!$Q$5:$Q$15,MATCH(B17,'DS2024'!$P$5:$P$15,1)+1),
INDEX('DS2024'!$P$5:$P$15,MATCH(B17,'DS2024'!$P$5:$P$15,1)):
INDEX('DS2024'!$P$5:$P$15,MATCH(B17,'DS2024'!$P$5:$P$15,1)+1)),
IF($T$3=Database!$A$8,
_xlfn.FORECAST.LINEAR(
B17,
INDEX('DS2024'!$T$5:$T$15,MATCH(B17,'DS2024'!$S$5:$S$15,1)):
INDEX('DS2024'!$T$5:$T$15,MATCH(B17,'DS2024'!$S$5:$S$15,1)+1),
INDEX('DS2024'!$S$5:$S$15,MATCH(B17,'DS2024'!$S$5:$S$15,1)):
INDEX('DS2024'!$S$5:$S$15,MATCH(B17,'DS2024'!$S$5:$S$15,1)+1)),
IF($T$3=Database!$A$9,
_xlfn.FORECAST.LINEAR(
B17,
INDEX('DS2024'!$W$5:$W$15,MATCH(B17,'DS2024'!$V$5:$V$15,1)):
INDEX('DS2024'!$W$5:$W$15,MATCH(B17,'DS2024'!$V$5:$V$15,1)+1),
INDEX('DS2024'!$V$5:$V$15,MATCH(B17,'DS2024'!$V$5:$V$15,1)):
INDEX('DS2024'!$V$5:$V$15,MATCH(B17,'DS2024'!$V$5:$V$15,1)+1)),
IF($T$3=Database!$A$10,
_xlfn.FORECAST.LINEAR(
B17,
INDEX('DS2024'!$Z$5:$Z$15,MATCH(B17,'DS2024'!$Y$5:$Y$15,1)):
INDEX('DS2024'!$Z$5:$Z$15,MATCH(B17,'DS2024'!$Y$5:$Y$15,1)+1),
INDEX('DS2024'!$Y$5:$Y$15,MATCH(B17,'DS2024'!$Y$5:$Y$15,1)):
INDEX('DS2024'!$Y$5:$Y$15,MATCH(B17,'DS2024'!$Y$5:$Y$15,1)+1))
)))))))))))))))))))</f>
        <v>0.11119205403893043</v>
      </c>
      <c r="U17" s="50">
        <f>IF($U$3=Database!$A$11,
_xlfn.FORECAST.LINEAR(
D17,
INDEX('DS2024'!$B$20:$B$35,MATCH(D17,'DS2024'!$A$20:$A$35,1)):
INDEX('DS2024'!$B$20:$B$35,MATCH(D17,'DS2024'!$A$20:$A$35,1)+1),
INDEX('DS2024'!$A$20:$A$35,MATCH(D17,'DS2024'!$A$20:$A$35,1)):
INDEX('DS2024'!$A$20:$A$35,MATCH(D17,'DS2024'!$A$20:$A$35,1)+1)),
IF($U$3=Database!$A$12,
_xlfn.FORECAST.LINEAR(
D17,
INDEX('DS2024'!$E$20:$E$35,MATCH(D17,'DS2024'!$D$20:$D$35,1)):
INDEX('DS2024'!$E$20:$E$35,MATCH(D17,'DS2024'!$D$20:$D$35,1)+1),
INDEX('DS2024'!$D$20:$D$35,MATCH(D17,'DS2024'!$D$20:$D$35,1)):
INDEX('DS2024'!$D$20:$D$35,MATCH(D17,'DS2024'!$D$20:$D$35,1)+1)),
IF($U$3=Database!$A$13,
_xlfn.FORECAST.LINEAR(
D17,
INDEX('DS2024'!$H$20:$H$35,MATCH(D17,'DS2024'!$G$20:$G$35,1)):
INDEX('DS2024'!$H$20:$H$35,MATCH(D17,'DS2024'!$G$20:$G$35,1)+1),
INDEX('DS2024'!$G$20:$G$35,MATCH(D17,'DS2024'!$G$20:$G$35,1)):
INDEX('DS2024'!$G$20:$G$35,MATCH(D17,'DS2024'!$G$20:$G$35,1)+1)),
IF($U$3=Database!$A$14,
_xlfn.FORECAST.LINEAR(
D17,
INDEX('DS2024'!$K$20:$K$35,MATCH(D17,'DS2024'!$J$20:$J$35,1)):
INDEX('DS2024'!$K$20:$K$35,MATCH(D17,'DS2024'!$J$20:$J$35,1)+1),
INDEX('DS2024'!$J$20:$J$35,MATCH(D17,'DS2024'!$J$20:$J$35,1)):
INDEX('DS2024'!$J$20:$J$35,MATCH(D17,'DS2024'!$J$20:$J$35,1)+1)),
IF($U$3=Database!$A$15,
_xlfn.FORECAST.LINEAR(
D17,
INDEX('DS2024'!$N$20:$N$35,MATCH(D17,'DS2024'!$M$20:$M$35,1)):
INDEX('DS2024'!$N$20:$N$35,MATCH(D17,'DS2024'!$M$20:$M$35,1)+1),
INDEX('DS2024'!$M$20:$M$35,MATCH(D17,'DS2024'!$M$20:$M$35,1)):
INDEX('DS2024'!$M$20:$M$35,MATCH(D17,'DS2024'!$M$20:$M$35,1)+1)),
IF($U$3=Database!$A$16,
_xlfn.FORECAST.LINEAR(
D17,
INDEX('DS2024'!$Q$20:$Q$35,MATCH(D17,'DS2024'!$P$20:$P$35,1)):
INDEX('DS2024'!$Q$20:$Q$35,MATCH(D17,'DS2024'!$P$20:$P$35,1)+1),
INDEX('DS2024'!$P$20:$P$35,MATCH(D17,'DS2024'!$P$20:$P$35,1)):
INDEX('DS2024'!$P$20:$P$35,MATCH(D17,'DS2024'!$P$20:$P$35,1)+1)),
IF($U$3=Database!$A$17,
_xlfn.FORECAST.LINEAR(
D17,
INDEX('DS2024'!$T$20:$T$35,MATCH(D17,'DS2024'!$S$20:$S$35,1)):
INDEX('DS2024'!$T$20:$T$35,MATCH(D17,'DS2024'!$S$20:$S$35,1)+1),
INDEX('DS2024'!$S$20:$S$35,MATCH(D17,'DS2024'!$S$20:$S$35,1)):
INDEX('DS2024'!$S$20:$S$35,MATCH(D17,'DS2024'!$S$20:$S$35,1)+1)),
IF($U$3=Database!$A$18,
_xlfn.FORECAST.LINEAR(
D17,
INDEX('DS2024'!$W$20:$W$35,MATCH(D17,'DS2024'!$V$20:$V$35,1)):
INDEX('DS2024'!$W$20:$W$35,MATCH(D17,'DS2024'!$V$20:$V$35,1)+1),
INDEX('DS2024'!$V$20:$V$35,MATCH(D17,'DS2024'!$V$20:$V$35,1)):
INDEX('DS2024'!$V$20:$V$35,MATCH(D17,'DS2024'!$V$20:$V$35,1)+1)),
IF($U$3=Database!$A$19,
_xlfn.FORECAST.LINEAR(
D17,
INDEX('DS2024'!$Z$20:$Z$35,MATCH(D17,'DS2024'!$Y$20:$Y$35,1)):
INDEX('DS2024'!$Z$20:$Z$35,MATCH(D17,'DS2024'!$Y$20:$Y$35,1)+1),
INDEX('DS2024'!$Y$20:$Y$35,MATCH(D17,'DS2024'!$Y$20:$Y$35,1)):
INDEX('DS2024'!$Y$20:$Y$35,MATCH(D17,'DS2024'!$Y$20:$Y$35,1)+1)),
IF($U$3=Database!$A$20,
_xlfn.FORECAST.LINEAR(
D17,
INDEX('DS2024'!$AC$20:$AC$35,MATCH(D17,'DS2024'!$AB$20:$AB$35,1)):
INDEX('DS2024'!$AC$20:$AC$35,MATCH(D17,'DS2024'!$AB$20:$AB$35,1)+1),
INDEX('DS2024'!$AB$20:$AB$35,MATCH(D17,'DS2024'!$AB$20:$AB$35,1)):
INDEX('DS2024'!$AB$20:$AB$35,MATCH(D17,'DS2024'!$AB$20:$AB$35,1)+1)),
IF($U$3=Database!$A$2,
_xlfn.FORECAST.LINEAR(
D17,
INDEX('DS2024'!$B$5:$B$15,MATCH(D17,'DS2024'!$A$5:$A$15,1)):
INDEX('DS2024'!$B$5:$B$15,MATCH(D17,'DS2024'!$A$5:$A$15,1)+1),
INDEX('DS2024'!$A$5:$A$15,MATCH(D17,'DS2024'!$A$5:$A$15,1)):
INDEX('DS2024'!$A$5:$A$15,MATCH(D17,'DS2024'!$A$5:$A$15,1)+1)),
IF($U$3=Database!$A$3,
_xlfn.FORECAST.LINEAR(
D17,
INDEX('DS2024'!$E$5:$E$15,MATCH(D17,'DS2024'!$D$5:$D$15,1)):
INDEX('DS2024'!$E$5:$E$15,MATCH(D17,'DS2024'!$D$5:$D$15,1)+1),
INDEX('DS2024'!$D$5:$D$15,MATCH(D17,'DS2024'!$D$5:$D$15,1)):
INDEX('DS2024'!$D$5:$D$15,MATCH(D17,'DS2024'!$D$5:$D$15,1)+1)),
IF($U$3=Database!$A$4,
_xlfn.FORECAST.LINEAR(
D17,
INDEX('DS2024'!$H$5:$H$15,MATCH(D17,'DS2024'!$G$5:$G$15,1)):
INDEX('DS2024'!$H$5:$H$15,MATCH(D17,'DS2024'!$G$5:$G$15,1)+1),
INDEX('DS2024'!$G$5:$G$15,MATCH(D17,'DS2024'!$G$5:$G$15,1)):
INDEX('DS2024'!$G$5:$G$15,MATCH(D17,'DS2024'!$G$5:$G$15,1)+1)),
IF($U$3=Database!$A$5,
_xlfn.FORECAST.LINEAR(
D17,
INDEX('DS2024'!$K$5:$K$15,MATCH(D17,'DS2024'!$J$5:$J$15,1)):
INDEX('DS2024'!$K$5:$K$15,MATCH(D17,'DS2024'!$J$5:$J$15,1)+1),
INDEX('DS2024'!$J$5:$J$15,MATCH(D17,'DS2024'!$J$5:$J$15,1)):
INDEX('DS2024'!$J$5:$J$15,MATCH(D17,'DS2024'!$J$5:$J$15,1)+1)),
IF($U$3=Database!$A$6,
_xlfn.FORECAST.LINEAR(
D17,
INDEX('DS2024'!$N$5:$N$15,MATCH(D17,'DS2024'!$M$5:$M$15,1)):
INDEX('DS2024'!$N$5:$N$15,MATCH(D17,'DS2024'!$M$5:$M$15,1)+1),
INDEX('DS2024'!$M$5:$M$15,MATCH(D17,'DS2024'!$M$5:$M$15,1)):
INDEX('DS2024'!$M$5:$M$15,MATCH(D17,'DS2024'!$M$5:$M$15,1)+1)),
IF($U$3=Database!$A$7,
_xlfn.FORECAST.LINEAR(
D17,
INDEX('DS2024'!$Q$5:$Q$15,MATCH(D17,'DS2024'!$P$5:$P$15,1)):
INDEX('DS2024'!$Q$5:$Q$15,MATCH(D17,'DS2024'!$P$5:$P$15,1)+1),
INDEX('DS2024'!$P$5:$P$15,MATCH(D17,'DS2024'!$P$5:$P$15,1)):
INDEX('DS2024'!$P$5:$P$15,MATCH(D17,'DS2024'!$P$5:$P$15,1)+1)),
IF($U$3=Database!$A$8,
_xlfn.FORECAST.LINEAR(
D17,
INDEX('DS2024'!$T$5:$T$15,MATCH(D17,'DS2024'!$S$5:$S$15,1)):
INDEX('DS2024'!$T$5:$T$15,MATCH(D17,'DS2024'!$S$5:$S$15,1)+1),
INDEX('DS2024'!$S$5:$S$15,MATCH(D17,'DS2024'!$S$5:$S$15,1)):
INDEX('DS2024'!$S$5:$S$15,MATCH(D17,'DS2024'!$S$5:$S$15,1)+1)),
IF($U$3=Database!$A$9,
_xlfn.FORECAST.LINEAR(
D17,
INDEX('DS2024'!$W$5:$W$15,MATCH(D17,'DS2024'!$V$5:$V$15,1)):
INDEX('DS2024'!$W$5:$W$15,MATCH(D17,'DS2024'!$V$5:$V$15,1)+1),
INDEX('DS2024'!$V$5:$V$15,MATCH(D17,'DS2024'!$V$5:$V$15,1)):
INDEX('DS2024'!$V$5:$V$15,MATCH(D17,'DS2024'!$V$5:$V$15,1)+1)),
IF($U$3=Database!$A$10,
_xlfn.FORECAST.LINEAR(
D17,
INDEX('DS2024'!$Z$5:$Z$15,MATCH(D17,'DS2024'!$Y$5:$Y$15,1)):
INDEX('DS2024'!$Z$5:$Z$15,MATCH(D17,'DS2024'!$Y$5:$Y$15,1)+1),
INDEX('DS2024'!$Y$5:$Y$15,MATCH(D17,'DS2024'!$Y$5:$Y$15,1)):
INDEX('DS2024'!$Y$5:$Y$15,MATCH(D17,'DS2024'!$Y$5:$Y$15,1)+1))
)))))))))))))))))))</f>
        <v>0.11186969902873817</v>
      </c>
      <c r="V17" s="50">
        <f>IF($V$3=Database!$A$11,
_xlfn.FORECAST.LINEAR(
F17,
INDEX('DS2024'!$B$20:$B$35,MATCH(F17,'DS2024'!$A$20:$A$35,1)):
INDEX('DS2024'!$B$20:$B$35,MATCH(F17,'DS2024'!$A$20:$A$35,1)+1),
INDEX('DS2024'!$A$20:$A$35,MATCH(F17,'DS2024'!$A$20:$A$35,1)):
INDEX('DS2024'!$A$20:$A$35,MATCH(F17,'DS2024'!$A$20:$A$35,1)+1)),
IF($V$3=Database!$A$12,
_xlfn.FORECAST.LINEAR(
F17,
INDEX('DS2024'!$E$20:$E$35,MATCH(F17,'DS2024'!$D$20:$D$35,1)):
INDEX('DS2024'!$E$20:$E$35,MATCH(F17,'DS2024'!$D$20:$D$35,1)+1),
INDEX('DS2024'!$D$20:$D$35,MATCH(F17,'DS2024'!$D$20:$D$35,1)):
INDEX('DS2024'!$D$20:$D$35,MATCH(F17,'DS2024'!$D$20:$D$35,1)+1)),
IF($V$3=Database!$A$13,
_xlfn.FORECAST.LINEAR(
F17,
INDEX('DS2024'!$H$20:$H$35,MATCH(F17,'DS2024'!$G$20:$G$35,1)):
INDEX('DS2024'!$H$20:$H$35,MATCH(F17,'DS2024'!$G$20:$G$35,1)+1),
INDEX('DS2024'!$G$20:$G$35,MATCH(F17,'DS2024'!$G$20:$G$35,1)):
INDEX('DS2024'!$G$20:$G$35,MATCH(F17,'DS2024'!$G$20:$G$35,1)+1)),
IF($V$3=Database!$A$14,
_xlfn.FORECAST.LINEAR(
F17,
INDEX('DS2024'!$K$20:$K$35,MATCH(F17,'DS2024'!$J$20:$J$35,1)):
INDEX('DS2024'!$K$20:$K$35,MATCH(F17,'DS2024'!$J$20:$J$35,1)+1),
INDEX('DS2024'!$J$20:$J$35,MATCH(F17,'DS2024'!$J$20:$J$35,1)):
INDEX('DS2024'!$J$20:$J$35,MATCH(F17,'DS2024'!$J$20:$J$35,1)+1)),
IF($V$3=Database!$A$15,
_xlfn.FORECAST.LINEAR(
F17,
INDEX('DS2024'!$N$20:$N$35,MATCH(F17,'DS2024'!$M$20:$M$35,1)):
INDEX('DS2024'!$N$20:$N$35,MATCH(F17,'DS2024'!$M$20:$M$35,1)+1),
INDEX('DS2024'!$M$20:$M$35,MATCH(F17,'DS2024'!$M$20:$M$35,1)):
INDEX('DS2024'!$M$20:$M$35,MATCH(F17,'DS2024'!$M$20:$M$35,1)+1)),
IF($V$3=Database!$A$16,
_xlfn.FORECAST.LINEAR(
F17,
INDEX('DS2024'!$Q$20:$Q$35,MATCH(F17,'DS2024'!$P$20:$P$35,1)):
INDEX('DS2024'!$Q$20:$Q$35,MATCH(F17,'DS2024'!$P$20:$P$35,1)+1),
INDEX('DS2024'!$P$20:$P$35,MATCH(F17,'DS2024'!$P$20:$P$35,1)):
INDEX('DS2024'!$P$20:$P$35,MATCH(F17,'DS2024'!$P$20:$P$35,1)+1)),
IF($V$3=Database!$A$17,
_xlfn.FORECAST.LINEAR(
F17,
INDEX('DS2024'!$T$20:$T$35,MATCH(F17,'DS2024'!$S$20:$S$35,1)):
INDEX('DS2024'!$T$20:$T$35,MATCH(F17,'DS2024'!$S$20:$S$35,1)+1),
INDEX('DS2024'!$S$20:$S$35,MATCH(F17,'DS2024'!$S$20:$S$35,1)):
INDEX('DS2024'!$S$20:$S$35,MATCH(F17,'DS2024'!$S$20:$S$35,1)+1)),
IF($V$3=Database!$A$18,
_xlfn.FORECAST.LINEAR(
F17,
INDEX('DS2024'!$W$20:$W$35,MATCH(F17,'DS2024'!$V$20:$V$35,1)):
INDEX('DS2024'!$W$20:$W$35,MATCH(F17,'DS2024'!$V$20:$V$35,1)+1),
INDEX('DS2024'!$V$20:$V$35,MATCH(F17,'DS2024'!$V$20:$V$35,1)):
INDEX('DS2024'!$V$20:$V$35,MATCH(F17,'DS2024'!$V$20:$V$35,1)+1)),
IF($V$3=Database!$A$19,
_xlfn.FORECAST.LINEAR(
F17,
INDEX('DS2024'!$Z$20:$Z$35,MATCH(F17,'DS2024'!$Y$20:$Y$35,1)):
INDEX('DS2024'!$Z$20:$Z$35,MATCH(F17,'DS2024'!$Y$20:$Y$35,1)+1),
INDEX('DS2024'!$Y$20:$Y$35,MATCH(F17,'DS2024'!$Y$20:$Y$35,1)):
INDEX('DS2024'!$Y$20:$Y$35,MATCH(F17,'DS2024'!$Y$20:$Y$35,1)+1)),
IF($V$3=Database!$A$20,
_xlfn.FORECAST.LINEAR(
F17,
INDEX('DS2024'!$AC$20:$AC$35,MATCH(F17,'DS2024'!$AB$20:$AB$35,1)):
INDEX('DS2024'!$AC$20:$AC$35,MATCH(F17,'DS2024'!$AB$20:$AB$35,1)+1),
INDEX('DS2024'!$AB$20:$AB$35,MATCH(F17,'DS2024'!$AB$20:$AB$35,1)):
INDEX('DS2024'!$AB$20:$AB$35,MATCH(F17,'DS2024'!$AB$20:$AB$35,1)+1)),
IF($V$3=Database!$A$2,
_xlfn.FORECAST.LINEAR(
F17,
INDEX('DS2024'!$B$5:$B$15,MATCH(F17,'DS2024'!$A$5:$A$15,1)):
INDEX('DS2024'!$B$5:$B$15,MATCH(F17,'DS2024'!$A$5:$A$15,1)+1),
INDEX('DS2024'!$A$5:$A$15,MATCH(F17,'DS2024'!$A$5:$A$15,1)):
INDEX('DS2024'!$A$5:$A$15,MATCH(F17,'DS2024'!$A$5:$A$15,1)+1)),
IF($V$3=Database!$A$3,
_xlfn.FORECAST.LINEAR(
F17,
INDEX('DS2024'!$E$5:$E$15,MATCH(F17,'DS2024'!$D$5:$D$15,1)):
INDEX('DS2024'!$E$5:$E$15,MATCH(F17,'DS2024'!$D$5:$D$15,1)+1),
INDEX('DS2024'!$D$5:$D$15,MATCH(F17,'DS2024'!$D$5:$D$15,1)):
INDEX('DS2024'!$D$5:$D$15,MATCH(F17,'DS2024'!$D$5:$D$15,1)+1)),
IF($V$3=Database!$A$4,
_xlfn.FORECAST.LINEAR(
F17,
INDEX('DS2024'!$H$5:$H$15,MATCH(F17,'DS2024'!$G$5:$G$15,1)):
INDEX('DS2024'!$H$5:$H$15,MATCH(F17,'DS2024'!$G$5:$G$15,1)+1),
INDEX('DS2024'!$G$5:$G$15,MATCH(F17,'DS2024'!$G$5:$G$15,1)):
INDEX('DS2024'!$G$5:$G$15,MATCH(F17,'DS2024'!$G$5:$G$15,1)+1)),
IF($V$3=Database!$A$5,
_xlfn.FORECAST.LINEAR(
F17,
INDEX('DS2024'!$K$5:$K$15,MATCH(F17,'DS2024'!$J$5:$J$15,1)):
INDEX('DS2024'!$K$5:$K$15,MATCH(F17,'DS2024'!$J$5:$J$15,1)+1),
INDEX('DS2024'!$J$5:$J$15,MATCH(F17,'DS2024'!$J$5:$J$15,1)):
INDEX('DS2024'!$J$5:$J$15,MATCH(F17,'DS2024'!$J$5:$J$15,1)+1)),
IF($V$3=Database!$A$6,
_xlfn.FORECAST.LINEAR(
F17,
INDEX('DS2024'!$N$5:$N$15,MATCH(F17,'DS2024'!$M$5:$M$15,1)):
INDEX('DS2024'!$N$5:$N$15,MATCH(F17,'DS2024'!$M$5:$M$15,1)+1),
INDEX('DS2024'!$M$5:$M$15,MATCH(F17,'DS2024'!$M$5:$M$15,1)):
INDEX('DS2024'!$M$5:$M$15,MATCH(F17,'DS2024'!$M$5:$M$15,1)+1)),
IF($V$3=Database!$A$7,
_xlfn.FORECAST.LINEAR(
F17,
INDEX('DS2024'!$Q$5:$Q$15,MATCH(F17,'DS2024'!$P$5:$P$15,1)):
INDEX('DS2024'!$Q$5:$Q$15,MATCH(F17,'DS2024'!$P$5:$P$15,1)+1),
INDEX('DS2024'!$P$5:$P$15,MATCH(F17,'DS2024'!$P$5:$P$15,1)):
INDEX('DS2024'!$P$5:$P$15,MATCH(F17,'DS2024'!$P$5:$P$15,1)+1)),
IF($V$3=Database!$A$8,
_xlfn.FORECAST.LINEAR(
F17,
INDEX('DS2024'!$T$5:$T$15,MATCH(F17,'DS2024'!$S$5:$S$15,1)):
INDEX('DS2024'!$T$5:$T$15,MATCH(F17,'DS2024'!$S$5:$S$15,1)+1),
INDEX('DS2024'!$S$5:$S$15,MATCH(F17,'DS2024'!$S$5:$S$15,1)):
INDEX('DS2024'!$S$5:$S$15,MATCH(F17,'DS2024'!$S$5:$S$15,1)+1)),
IF($V$3=Database!$A$9,
_xlfn.FORECAST.LINEAR(
F17,
INDEX('DS2024'!$W$5:$W$15,MATCH(F17,'DS2024'!$V$5:$V$15,1)):
INDEX('DS2024'!$W$5:$W$15,MATCH(F17,'DS2024'!$V$5:$V$15,1)+1),
INDEX('DS2024'!$V$5:$V$15,MATCH(F17,'DS2024'!$V$5:$V$15,1)):
INDEX('DS2024'!$V$5:$V$15,MATCH(F17,'DS2024'!$V$5:$V$15,1)+1)),
IF($V$3=Database!$A$10,
_xlfn.FORECAST.LINEAR(
F17,
INDEX('DS2024'!$Z$5:$Z$15,MATCH(F17,'DS2024'!$Y$5:$Y$15,1)):
INDEX('DS2024'!$Z$5:$Z$15,MATCH(F17,'DS2024'!$Y$5:$Y$15,1)+1),
INDEX('DS2024'!$Y$5:$Y$15,MATCH(F17,'DS2024'!$Y$5:$Y$15,1)):
INDEX('DS2024'!$Y$5:$Y$15,MATCH(F17,'DS2024'!$Y$5:$Y$15,1)+1))
)))))))))))))))))))</f>
        <v>0.11451655205501358</v>
      </c>
      <c r="W17" s="50">
        <f>IF($W$3=Database!$A$11,
_xlfn.FORECAST.LINEAR(
H17,
INDEX('DS2024'!$B$20:$B$35,MATCH(H17,'DS2024'!$A$20:$A$35,1)):
INDEX('DS2024'!$B$20:$B$35,MATCH(H17,'DS2024'!$A$20:$A$35,1)+1),
INDEX('DS2024'!$A$20:$A$35,MATCH(H17,'DS2024'!$A$20:$A$35,1)):
INDEX('DS2024'!$A$20:$A$35,MATCH(H17,'DS2024'!$A$20:$A$35,1)+1)),
IF($W$3=Database!$A$12,
_xlfn.FORECAST.LINEAR(
H17,
INDEX('DS2024'!$E$20:$E$35,MATCH(H17,'DS2024'!$D$20:$D$35,1)):
INDEX('DS2024'!$E$20:$E$35,MATCH(H17,'DS2024'!$D$20:$D$35,1)+1),
INDEX('DS2024'!$D$20:$D$35,MATCH(H17,'DS2024'!$D$20:$D$35,1)):
INDEX('DS2024'!$D$20:$D$35,MATCH(H17,'DS2024'!$D$20:$D$35,1)+1)),
IF($W$3=Database!$A$13,
_xlfn.FORECAST.LINEAR(
H17,
INDEX('DS2024'!$H$20:$H$35,MATCH(H17,'DS2024'!$G$20:$G$35,1)):
INDEX('DS2024'!$H$20:$H$35,MATCH(H17,'DS2024'!$G$20:$G$35,1)+1),
INDEX('DS2024'!$G$20:$G$35,MATCH(H17,'DS2024'!$G$20:$G$35,1)):
INDEX('DS2024'!$G$20:$G$35,MATCH(H17,'DS2024'!$G$20:$G$35,1)+1)),
IF($W$3=Database!$A$14,
_xlfn.FORECAST.LINEAR(
H17,
INDEX('DS2024'!$K$20:$K$35,MATCH(H17,'DS2024'!$J$20:$J$35,1)):
INDEX('DS2024'!$K$20:$K$35,MATCH(H17,'DS2024'!$J$20:$J$35,1)+1),
INDEX('DS2024'!$J$20:$J$35,MATCH(H17,'DS2024'!$J$20:$J$35,1)):
INDEX('DS2024'!$J$20:$J$35,MATCH(H17,'DS2024'!$J$20:$J$35,1)+1)),
IF($W$3=Database!$A$15,
_xlfn.FORECAST.LINEAR(
H17,
INDEX('DS2024'!$N$20:$N$35,MATCH(H17,'DS2024'!$M$20:$M$35,1)):
INDEX('DS2024'!$N$20:$N$35,MATCH(H17,'DS2024'!$M$20:$M$35,1)+1),
INDEX('DS2024'!$M$20:$M$35,MATCH(H17,'DS2024'!$M$20:$M$35,1)):
INDEX('DS2024'!$M$20:$M$35,MATCH(H17,'DS2024'!$M$20:$M$35,1)+1)),
IF($W$3=Database!$A$16,
_xlfn.FORECAST.LINEAR(
H17,
INDEX('DS2024'!$Q$20:$Q$35,MATCH(H17,'DS2024'!$P$20:$P$35,1)):
INDEX('DS2024'!$Q$20:$Q$35,MATCH(H17,'DS2024'!$P$20:$P$35,1)+1),
INDEX('DS2024'!$P$20:$P$35,MATCH(H17,'DS2024'!$P$20:$P$35,1)):
INDEX('DS2024'!$P$20:$P$35,MATCH(H17,'DS2024'!$P$20:$P$35,1)+1)),
IF($W$3=Database!$A$17,
_xlfn.FORECAST.LINEAR(
H17,
INDEX('DS2024'!$T$20:$T$35,MATCH(H17,'DS2024'!$S$20:$S$35,1)):
INDEX('DS2024'!$T$20:$T$35,MATCH(H17,'DS2024'!$S$20:$S$35,1)+1),
INDEX('DS2024'!$S$20:$S$35,MATCH(H17,'DS2024'!$S$20:$S$35,1)):
INDEX('DS2024'!$S$20:$S$35,MATCH(H17,'DS2024'!$S$20:$S$35,1)+1)),
IF($W$3=Database!$A$18,
_xlfn.FORECAST.LINEAR(
H17,
INDEX('DS2024'!$W$20:$W$35,MATCH(H17,'DS2024'!$V$20:$V$35,1)):
INDEX('DS2024'!$W$20:$W$35,MATCH(H17,'DS2024'!$V$20:$V$35,1)+1),
INDEX('DS2024'!$V$20:$V$35,MATCH(H17,'DS2024'!$V$20:$V$35,1)):
INDEX('DS2024'!$V$20:$V$35,MATCH(H17,'DS2024'!$V$20:$V$35,1)+1)),
IF($W$3=Database!$A$19,
_xlfn.FORECAST.LINEAR(
H17,
INDEX('DS2024'!$Z$20:$Z$35,MATCH(H17,'DS2024'!$Y$20:$Y$35,1)):
INDEX('DS2024'!$Z$20:$Z$35,MATCH(H17,'DS2024'!$Y$20:$Y$35,1)+1),
INDEX('DS2024'!$Y$20:$Y$35,MATCH(H17,'DS2024'!$Y$20:$Y$35,1)):
INDEX('DS2024'!$Y$20:$Y$35,MATCH(H17,'DS2024'!$Y$20:$Y$35,1)+1)),
IF($W$3=Database!$A$20,
_xlfn.FORECAST.LINEAR(
H17,
INDEX('DS2024'!$AC$20:$AC$35,MATCH(H17,'DS2024'!$AB$20:$AB$35,1)):
INDEX('DS2024'!$AC$20:$AC$35,MATCH(H17,'DS2024'!$AB$20:$AB$35,1)+1),
INDEX('DS2024'!$AB$20:$AB$35,MATCH(H17,'DS2024'!$AB$20:$AB$35,1)):
INDEX('DS2024'!$AB$20:$AB$35,MATCH(H17,'DS2024'!$AB$20:$AB$35,1)+1)),
IF($W$3=Database!$A$2,
_xlfn.FORECAST.LINEAR(
H17,
INDEX('DS2024'!$B$5:$B$15,MATCH(H17,'DS2024'!$A$5:$A$15,1)):
INDEX('DS2024'!$B$5:$B$15,MATCH(H17,'DS2024'!$A$5:$A$15,1)+1),
INDEX('DS2024'!$A$5:$A$15,MATCH(H17,'DS2024'!$A$5:$A$15,1)):
INDEX('DS2024'!$A$5:$A$15,MATCH(H17,'DS2024'!$A$5:$A$15,1)+1)),
IF($W$3=Database!$A$3,
_xlfn.FORECAST.LINEAR(
H17,
INDEX('DS2024'!$E$5:$E$15,MATCH(H17,'DS2024'!$D$5:$D$15,1)):
INDEX('DS2024'!$E$5:$E$15,MATCH(H17,'DS2024'!$D$5:$D$15,1)+1),
INDEX('DS2024'!$D$5:$D$15,MATCH(H17,'DS2024'!$D$5:$D$15,1)):
INDEX('DS2024'!$D$5:$D$15,MATCH(H17,'DS2024'!$D$5:$D$15,1)+1)),
IF($W$3=Database!$A$4,
_xlfn.FORECAST.LINEAR(
H17,
INDEX('DS2024'!$H$5:$H$15,MATCH(H17,'DS2024'!$G$5:$G$15,1)):
INDEX('DS2024'!$H$5:$H$15,MATCH(H17,'DS2024'!$G$5:$G$15,1)+1),
INDEX('DS2024'!$G$5:$G$15,MATCH(H17,'DS2024'!$G$5:$G$15,1)):
INDEX('DS2024'!$G$5:$G$15,MATCH(H17,'DS2024'!$G$5:$G$15,1)+1)),
IF($W$3=Database!$A$5,
_xlfn.FORECAST.LINEAR(
H17,
INDEX('DS2024'!$K$5:$K$15,MATCH(H17,'DS2024'!$J$5:$J$15,1)):
INDEX('DS2024'!$K$5:$K$15,MATCH(H17,'DS2024'!$J$5:$J$15,1)+1),
INDEX('DS2024'!$J$5:$J$15,MATCH(H17,'DS2024'!$J$5:$J$15,1)):
INDEX('DS2024'!$J$5:$J$15,MATCH(H17,'DS2024'!$J$5:$J$15,1)+1)),
IF($W$3=Database!$A$6,
_xlfn.FORECAST.LINEAR(
H17,
INDEX('DS2024'!$N$5:$N$15,MATCH(H17,'DS2024'!$M$5:$M$15,1)):
INDEX('DS2024'!$N$5:$N$15,MATCH(H17,'DS2024'!$M$5:$M$15,1)+1),
INDEX('DS2024'!$M$5:$M$15,MATCH(H17,'DS2024'!$M$5:$M$15,1)):
INDEX('DS2024'!$M$5:$M$15,MATCH(H17,'DS2024'!$M$5:$M$15,1)+1)),
IF($W$3=Database!$A$7,
_xlfn.FORECAST.LINEAR(
H17,
INDEX('DS2024'!$Q$5:$Q$15,MATCH(H17,'DS2024'!$P$5:$P$15,1)):
INDEX('DS2024'!$Q$5:$Q$15,MATCH(H17,'DS2024'!$P$5:$P$15,1)+1),
INDEX('DS2024'!$P$5:$P$15,MATCH(H17,'DS2024'!$P$5:$P$15,1)):
INDEX('DS2024'!$P$5:$P$15,MATCH(H17,'DS2024'!$P$5:$P$15,1)+1)),
IF($W$3=Database!$A$8,
_xlfn.FORECAST.LINEAR(
H17,
INDEX('DS2024'!$T$5:$T$15,MATCH(H17,'DS2024'!$S$5:$S$15,1)):
INDEX('DS2024'!$T$5:$T$15,MATCH(H17,'DS2024'!$S$5:$S$15,1)+1),
INDEX('DS2024'!$S$5:$S$15,MATCH(H17,'DS2024'!$S$5:$S$15,1)):
INDEX('DS2024'!$S$5:$S$15,MATCH(H17,'DS2024'!$S$5:$S$15,1)+1)),
IF($W$3=Database!$A$9,
_xlfn.FORECAST.LINEAR(
H17,
INDEX('DS2024'!$W$5:$W$15,MATCH(H17,'DS2024'!$V$5:$V$15,1)):
INDEX('DS2024'!$W$5:$W$15,MATCH(H17,'DS2024'!$V$5:$V$15,1)+1),
INDEX('DS2024'!$V$5:$V$15,MATCH(H17,'DS2024'!$V$5:$V$15,1)):
INDEX('DS2024'!$V$5:$V$15,MATCH(H17,'DS2024'!$V$5:$V$15,1)+1)),
IF($W$3=Database!$A$10,
_xlfn.FORECAST.LINEAR(
H17,
INDEX('DS2024'!$Z$5:$Z$15,MATCH(H17,'DS2024'!$Y$5:$Y$15,1)):
INDEX('DS2024'!$Z$5:$Z$15,MATCH(H17,'DS2024'!$Y$5:$Y$15,1)+1),
INDEX('DS2024'!$Y$5:$Y$15,MATCH(H17,'DS2024'!$Y$5:$Y$15,1)):
INDEX('DS2024'!$Y$5:$Y$15,MATCH(H17,'DS2024'!$Y$5:$Y$15,1)+1))
)))))))))))))))))))</f>
        <v>0.11129165833966186</v>
      </c>
      <c r="X17" s="50">
        <f>IF($X$3=Database!$A$11,
_xlfn.FORECAST.LINEAR(
J17,
INDEX('DS2024'!$B$20:$B$35,MATCH(J17,'DS2024'!$A$20:$A$35,1)):
INDEX('DS2024'!$B$20:$B$35,MATCH(J17,'DS2024'!$A$20:$A$35,1)+1),
INDEX('DS2024'!$A$20:$A$35,MATCH(J17,'DS2024'!$A$20:$A$35,1)):
INDEX('DS2024'!$A$20:$A$35,MATCH(J17,'DS2024'!$A$20:$A$35,1)+1)),
IF($X$3=Database!$A$12,
_xlfn.FORECAST.LINEAR(
J17,
INDEX('DS2024'!$E$20:$E$35,MATCH(J17,'DS2024'!$D$20:$D$35,1)):
INDEX('DS2024'!$E$20:$E$35,MATCH(J17,'DS2024'!$D$20:$D$35,1)+1),
INDEX('DS2024'!$D$20:$D$35,MATCH(J17,'DS2024'!$D$20:$D$35,1)):
INDEX('DS2024'!$D$20:$D$35,MATCH(J17,'DS2024'!$D$20:$D$35,1)+1)),
IF($X$3=Database!$A$13,
_xlfn.FORECAST.LINEAR(
J17,
INDEX('DS2024'!$H$20:$H$35,MATCH(J17,'DS2024'!$G$20:$G$35,1)):
INDEX('DS2024'!$H$20:$H$35,MATCH(J17,'DS2024'!$G$20:$G$35,1)+1),
INDEX('DS2024'!$G$20:$G$35,MATCH(J17,'DS2024'!$G$20:$G$35,1)):
INDEX('DS2024'!$G$20:$G$35,MATCH(J17,'DS2024'!$G$20:$G$35,1)+1)),
IF($X$3=Database!$A$14,
_xlfn.FORECAST.LINEAR(
J17,
INDEX('DS2024'!$K$20:$K$35,MATCH(J17,'DS2024'!$J$20:$J$35,1)):
INDEX('DS2024'!$K$20:$K$35,MATCH(J17,'DS2024'!$J$20:$J$35,1)+1),
INDEX('DS2024'!$J$20:$J$35,MATCH(J17,'DS2024'!$J$20:$J$35,1)):
INDEX('DS2024'!$J$20:$J$35,MATCH(J17,'DS2024'!$J$20:$J$35,1)+1)),
IF($X$3=Database!$A$15,
_xlfn.FORECAST.LINEAR(
J17,
INDEX('DS2024'!$N$20:$N$35,MATCH(J17,'DS2024'!$M$20:$M$35,1)):
INDEX('DS2024'!$N$20:$N$35,MATCH(J17,'DS2024'!$M$20:$M$35,1)+1),
INDEX('DS2024'!$M$20:$M$35,MATCH(J17,'DS2024'!$M$20:$M$35,1)):
INDEX('DS2024'!$M$20:$M$35,MATCH(J17,'DS2024'!$M$20:$M$35,1)+1)),
IF($X$3=Database!$A$16,
_xlfn.FORECAST.LINEAR(
J17,
INDEX('DS2024'!$Q$20:$Q$35,MATCH(J17,'DS2024'!$P$20:$P$35,1)):
INDEX('DS2024'!$Q$20:$Q$35,MATCH(J17,'DS2024'!$P$20:$P$35,1)+1),
INDEX('DS2024'!$P$20:$P$35,MATCH(J17,'DS2024'!$P$20:$P$35,1)):
INDEX('DS2024'!$P$20:$P$35,MATCH(J17,'DS2024'!$P$20:$P$35,1)+1)),
IF($X$3=Database!$A$17,
_xlfn.FORECAST.LINEAR(
J17,
INDEX('DS2024'!$T$20:$T$35,MATCH(J17,'DS2024'!$S$20:$S$35,1)):
INDEX('DS2024'!$T$20:$T$35,MATCH(J17,'DS2024'!$S$20:$S$35,1)+1),
INDEX('DS2024'!$S$20:$S$35,MATCH(J17,'DS2024'!$S$20:$S$35,1)):
INDEX('DS2024'!$S$20:$S$35,MATCH(J17,'DS2024'!$S$20:$S$35,1)+1)),
IF($X$3=Database!$A$18,
_xlfn.FORECAST.LINEAR(
J17,
INDEX('DS2024'!$W$20:$W$35,MATCH(J17,'DS2024'!$V$20:$V$35,1)):
INDEX('DS2024'!$W$20:$W$35,MATCH(J17,'DS2024'!$V$20:$V$35,1)+1),
INDEX('DS2024'!$V$20:$V$35,MATCH(J17,'DS2024'!$V$20:$V$35,1)):
INDEX('DS2024'!$V$20:$V$35,MATCH(J17,'DS2024'!$V$20:$V$35,1)+1)),
IF($X$3=Database!$A$19,
_xlfn.FORECAST.LINEAR(
J17,
INDEX('DS2024'!$Z$20:$Z$35,MATCH(J17,'DS2024'!$Y$20:$Y$35,1)):
INDEX('DS2024'!$Z$20:$Z$35,MATCH(J17,'DS2024'!$Y$20:$Y$35,1)+1),
INDEX('DS2024'!$Y$20:$Y$35,MATCH(J17,'DS2024'!$Y$20:$Y$35,1)):
INDEX('DS2024'!$Y$20:$Y$35,MATCH(J17,'DS2024'!$Y$20:$Y$35,1)+1)),
IF($X$3=Database!$A$20,
_xlfn.FORECAST.LINEAR(
J17,
INDEX('DS2024'!$AC$20:$AC$35,MATCH(J17,'DS2024'!$AB$20:$AB$35,1)):
INDEX('DS2024'!$AC$20:$AC$35,MATCH(J17,'DS2024'!$AB$20:$AB$35,1)+1),
INDEX('DS2024'!$AB$20:$AB$35,MATCH(J17,'DS2024'!$AB$20:$AB$35,1)):
INDEX('DS2024'!$AB$20:$AB$35,MATCH(J17,'DS2024'!$AB$20:$AB$35,1)+1)),
IF($X$3=Database!$A$2,
_xlfn.FORECAST.LINEAR(
J17,
INDEX('DS2024'!$B$5:$B$15,MATCH(J17,'DS2024'!$A$5:$A$15,1)):
INDEX('DS2024'!$B$5:$B$15,MATCH(J17,'DS2024'!$A$5:$A$15,1)+1),
INDEX('DS2024'!$A$5:$A$15,MATCH(J17,'DS2024'!$A$5:$A$15,1)):
INDEX('DS2024'!$A$5:$A$15,MATCH(J17,'DS2024'!$A$5:$A$15,1)+1)),
IF($X$3=Database!$A$3,
_xlfn.FORECAST.LINEAR(
J17,
INDEX('DS2024'!$E$5:$E$15,MATCH(J17,'DS2024'!$D$5:$D$15,1)):
INDEX('DS2024'!$E$5:$E$15,MATCH(J17,'DS2024'!$D$5:$D$15,1)+1),
INDEX('DS2024'!$D$5:$D$15,MATCH(J17,'DS2024'!$D$5:$D$15,1)):
INDEX('DS2024'!$D$5:$D$15,MATCH(J17,'DS2024'!$D$5:$D$15,1)+1)),
IF($X$3=Database!$A$4,
_xlfn.FORECAST.LINEAR(
J17,
INDEX('DS2024'!$H$5:$H$15,MATCH(J17,'DS2024'!$G$5:$G$15,1)):
INDEX('DS2024'!$H$5:$H$15,MATCH(J17,'DS2024'!$G$5:$G$15,1)+1),
INDEX('DS2024'!$G$5:$G$15,MATCH(J17,'DS2024'!$G$5:$G$15,1)):
INDEX('DS2024'!$G$5:$G$15,MATCH(J17,'DS2024'!$G$5:$G$15,1)+1)),
IF($X$3=Database!$A$5,
_xlfn.FORECAST.LINEAR(
J17,
INDEX('DS2024'!$K$5:$K$15,MATCH(J17,'DS2024'!$J$5:$J$15,1)):
INDEX('DS2024'!$K$5:$K$15,MATCH(J17,'DS2024'!$J$5:$J$15,1)+1),
INDEX('DS2024'!$J$5:$J$15,MATCH(J17,'DS2024'!$J$5:$J$15,1)):
INDEX('DS2024'!$J$5:$J$15,MATCH(J17,'DS2024'!$J$5:$J$15,1)+1)),
IF($X$3=Database!$A$6,
_xlfn.FORECAST.LINEAR(
J17,
INDEX('DS2024'!$N$5:$N$15,MATCH(J17,'DS2024'!$M$5:$M$15,1)):
INDEX('DS2024'!$N$5:$N$15,MATCH(J17,'DS2024'!$M$5:$M$15,1)+1),
INDEX('DS2024'!$M$5:$M$15,MATCH(J17,'DS2024'!$M$5:$M$15,1)):
INDEX('DS2024'!$M$5:$M$15,MATCH(J17,'DS2024'!$M$5:$M$15,1)+1)),
IF($X$3=Database!$A$7,
_xlfn.FORECAST.LINEAR(
J17,
INDEX('DS2024'!$Q$5:$Q$15,MATCH(J17,'DS2024'!$P$5:$P$15,1)):
INDEX('DS2024'!$Q$5:$Q$15,MATCH(J17,'DS2024'!$P$5:$P$15,1)+1),
INDEX('DS2024'!$P$5:$P$15,MATCH(J17,'DS2024'!$P$5:$P$15,1)):
INDEX('DS2024'!$P$5:$P$15,MATCH(J17,'DS2024'!$P$5:$P$15,1)+1)),
IF($X$3=Database!$A$8,
_xlfn.FORECAST.LINEAR(
J17,
INDEX('DS2024'!$T$5:$T$15,MATCH(J17,'DS2024'!$S$5:$S$15,1)):
INDEX('DS2024'!$T$5:$T$15,MATCH(J17,'DS2024'!$S$5:$S$15,1)+1),
INDEX('DS2024'!$S$5:$S$15,MATCH(J17,'DS2024'!$S$5:$S$15,1)):
INDEX('DS2024'!$S$5:$S$15,MATCH(J17,'DS2024'!$S$5:$S$15,1)+1)),
IF($T$3=Database!$A$9,
_xlfn.FORECAST.LINEAR(
J17,
INDEX('DS2024'!$W$5:$W$15,MATCH(J17,'DS2024'!$V$5:$V$15,1)):
INDEX('DS2024'!$W$5:$W$15,MATCH(J17,'DS2024'!$V$5:$V$15,1)+1),
INDEX('DS2024'!$V$5:$V$15,MATCH(J17,'DS2024'!$V$5:$V$15,1)):
INDEX('DS2024'!$V$5:$V$15,MATCH(J17,'DS2024'!$V$5:$V$15,1)+1)),
IF($T$3=Database!$A$10,
_xlfn.FORECAST.LINEAR(
J17,
INDEX('DS2024'!$Z$5:$Z$15,MATCH(J17,'DS2024'!$Y$5:$Y$15,1)):
INDEX('DS2024'!$Z$5:$Z$15,MATCH(J17,'DS2024'!$Y$5:$Y$15,1)+1),
INDEX('DS2024'!$Y$5:$Y$15,MATCH(J17,'DS2024'!$Y$5:$Y$15,1)):
INDEX('DS2024'!$Y$5:$Y$15,MATCH(J17,'DS2024'!$Y$5:$Y$15,1)+1))
)))))))))))))))))))</f>
        <v>0.11021951316999082</v>
      </c>
      <c r="Y17" s="50">
        <f>IF($Y$3=Database!$A$11,
_xlfn.FORECAST.LINEAR(
L17,
INDEX('DS2024'!$B$20:$B$35,MATCH(L17,'DS2024'!$A$20:$A$35,1)):
INDEX('DS2024'!$B$20:$B$35,MATCH(L17,'DS2024'!$A$20:$A$35,1)+1),
INDEX('DS2024'!$A$20:$A$35,MATCH(L17,'DS2024'!$A$20:$A$35,1)):
INDEX('DS2024'!$A$20:$A$35,MATCH(L17,'DS2024'!$A$20:$A$35,1)+1)),
IF($Y$3=Database!$A$12,
_xlfn.FORECAST.LINEAR(
L17,
INDEX('DS2024'!$E$20:$E$35,MATCH(L17,'DS2024'!$D$20:$D$35,1)):
INDEX('DS2024'!$E$20:$E$35,MATCH(L17,'DS2024'!$D$20:$D$35,1)+1),
INDEX('DS2024'!$D$20:$D$35,MATCH(L17,'DS2024'!$D$20:$D$35,1)):
INDEX('DS2024'!$D$20:$D$35,MATCH(L17,'DS2024'!$D$20:$D$35,1)+1)),
IF($Y$3=Database!$A$13,
_xlfn.FORECAST.LINEAR(
L17,
INDEX('DS2024'!$H$20:$H$35,MATCH(L17,'DS2024'!$G$20:$G$35,1)):
INDEX('DS2024'!$H$20:$H$35,MATCH(L17,'DS2024'!$G$20:$G$35,1)+1),
INDEX('DS2024'!$G$20:$G$35,MATCH(L17,'DS2024'!$G$20:$G$35,1)):
INDEX('DS2024'!$G$20:$G$35,MATCH(L17,'DS2024'!$G$20:$G$35,1)+1)),
IF($Y$3=Database!$A$14,
_xlfn.FORECAST.LINEAR(
L17,
INDEX('DS2024'!$K$20:$K$35,MATCH(L17,'DS2024'!$J$20:$J$35,1)):
INDEX('DS2024'!$K$20:$K$35,MATCH(L17,'DS2024'!$J$20:$J$35,1)+1),
INDEX('DS2024'!$J$20:$J$35,MATCH(L17,'DS2024'!$J$20:$J$35,1)):
INDEX('DS2024'!$J$20:$J$35,MATCH(L17,'DS2024'!$J$20:$J$35,1)+1)),
IF($Y$3=Database!$A$15,
_xlfn.FORECAST.LINEAR(
L17,
INDEX('DS2024'!$N$20:$N$35,MATCH(L17,'DS2024'!$M$20:$M$35,1)):
INDEX('DS2024'!$N$20:$N$35,MATCH(L17,'DS2024'!$M$20:$M$35,1)+1),
INDEX('DS2024'!$M$20:$M$35,MATCH(L17,'DS2024'!$M$20:$M$35,1)):
INDEX('DS2024'!$M$20:$M$35,MATCH(L17,'DS2024'!$M$20:$M$35,1)+1)),
IF($Y$3=Database!$A$16,
_xlfn.FORECAST.LINEAR(
L17,
INDEX('DS2024'!$Q$20:$Q$35,MATCH(L17,'DS2024'!$P$20:$P$35,1)):
INDEX('DS2024'!$Q$20:$Q$35,MATCH(L17,'DS2024'!$P$20:$P$35,1)+1),
INDEX('DS2024'!$P$20:$P$35,MATCH(L17,'DS2024'!$P$20:$P$35,1)):
INDEX('DS2024'!$P$20:$P$35,MATCH(L17,'DS2024'!$P$20:$P$35,1)+1)),
IF($Y$3=Database!$A$17,
_xlfn.FORECAST.LINEAR(
L17,
INDEX('DS2024'!$T$20:$T$35,MATCH(L17,'DS2024'!$S$20:$S$35,1)):
INDEX('DS2024'!$T$20:$T$35,MATCH(L17,'DS2024'!$S$20:$S$35,1)+1),
INDEX('DS2024'!$S$20:$S$35,MATCH(L17,'DS2024'!$S$20:$S$35,1)):
INDEX('DS2024'!$S$20:$S$35,MATCH(L17,'DS2024'!$S$20:$S$35,1)+1)),
IF($Y$3=Database!$A$18,
_xlfn.FORECAST.LINEAR(
L17,
INDEX('DS2024'!$W$20:$W$35,MATCH(L17,'DS2024'!$V$20:$V$35,1)):
INDEX('DS2024'!$W$20:$W$35,MATCH(L17,'DS2024'!$V$20:$V$35,1)+1),
INDEX('DS2024'!$V$20:$V$35,MATCH(L17,'DS2024'!$V$20:$V$35,1)):
INDEX('DS2024'!$V$20:$V$35,MATCH(L17,'DS2024'!$V$20:$V$35,1)+1)),
IF($Y$3=Database!$A$19,
_xlfn.FORECAST.LINEAR(
L17,
INDEX('DS2024'!$Z$20:$Z$35,MATCH(L17,'DS2024'!$Y$20:$Y$35,1)):
INDEX('DS2024'!$Z$20:$Z$35,MATCH(L17,'DS2024'!$Y$20:$Y$35,1)+1),
INDEX('DS2024'!$Y$20:$Y$35,MATCH(L17,'DS2024'!$Y$20:$Y$35,1)):
INDEX('DS2024'!$Y$20:$Y$35,MATCH(L17,'DS2024'!$Y$20:$Y$35,1)+1)),
IF($Y$3=Database!$A$20,
_xlfn.FORECAST.LINEAR(
L17,
INDEX('DS2024'!$AC$20:$AC$35,MATCH(L17,'DS2024'!$AB$20:$AB$35,1)):
INDEX('DS2024'!$AC$20:$AC$35,MATCH(L17,'DS2024'!$AB$20:$AB$35,1)+1),
INDEX('DS2024'!$AB$20:$AB$35,MATCH(L17,'DS2024'!$AB$20:$AB$35,1)):
INDEX('DS2024'!$AB$20:$AB$35,MATCH(L17,'DS2024'!$AB$20:$AB$35,1)+1)),
IF($Y$3=Database!$A$2,
_xlfn.FORECAST.LINEAR(
L17,
INDEX('DS2024'!$B$5:$B$15,MATCH(L17,'DS2024'!$A$5:$A$15,1)):
INDEX('DS2024'!$B$5:$B$15,MATCH(L17,'DS2024'!$A$5:$A$15,1)+1),
INDEX('DS2024'!$A$5:$A$15,MATCH(L17,'DS2024'!$A$5:$A$15,1)):
INDEX('DS2024'!$A$5:$A$15,MATCH(L17,'DS2024'!$A$5:$A$15,1)+1)),
IF($Y$3=Database!$A$3,
_xlfn.FORECAST.LINEAR(
L17,
INDEX('DS2024'!$E$5:$E$15,MATCH(L17,'DS2024'!$D$5:$D$15,1)):
INDEX('DS2024'!$E$5:$E$15,MATCH(L17,'DS2024'!$D$5:$D$15,1)+1),
INDEX('DS2024'!$D$5:$D$15,MATCH(L17,'DS2024'!$D$5:$D$15,1)):
INDEX('DS2024'!$D$5:$D$15,MATCH(L17,'DS2024'!$D$5:$D$15,1)+1)),
IF($Y$3=Database!$A$4,
_xlfn.FORECAST.LINEAR(
L17,
INDEX('DS2024'!$H$5:$H$15,MATCH(L17,'DS2024'!$G$5:$G$15,1)):
INDEX('DS2024'!$H$5:$H$15,MATCH(L17,'DS2024'!$G$5:$G$15,1)+1),
INDEX('DS2024'!$G$5:$G$15,MATCH(L17,'DS2024'!$G$5:$G$15,1)):
INDEX('DS2024'!$G$5:$G$15,MATCH(L17,'DS2024'!$G$5:$G$15,1)+1)),
IF($Y$3=Database!$A$5,
_xlfn.FORECAST.LINEAR(
L17,
INDEX('DS2024'!$K$5:$K$15,MATCH(L17,'DS2024'!$J$5:$J$15,1)):
INDEX('DS2024'!$K$5:$K$15,MATCH(L17,'DS2024'!$J$5:$J$15,1)+1),
INDEX('DS2024'!$J$5:$J$15,MATCH(L17,'DS2024'!$J$5:$J$15,1)):
INDEX('DS2024'!$J$5:$J$15,MATCH(L17,'DS2024'!$J$5:$J$15,1)+1)),
IF($Y$3=Database!$A$6,
_xlfn.FORECAST.LINEAR(
L17,
INDEX('DS2024'!$N$5:$N$15,MATCH(L17,'DS2024'!$M$5:$M$15,1)):
INDEX('DS2024'!$N$5:$N$15,MATCH(L17,'DS2024'!$M$5:$M$15,1)+1),
INDEX('DS2024'!$M$5:$M$15,MATCH(L17,'DS2024'!$M$5:$M$15,1)):
INDEX('DS2024'!$M$5:$M$15,MATCH(L17,'DS2024'!$M$5:$M$15,1)+1)),
IF($Y$3=Database!$A$7,
_xlfn.FORECAST.LINEAR(
L17,
INDEX('DS2024'!$Q$5:$Q$15,MATCH(L17,'DS2024'!$P$5:$P$15,1)):
INDEX('DS2024'!$Q$5:$Q$15,MATCH(L17,'DS2024'!$P$5:$P$15,1)+1),
INDEX('DS2024'!$P$5:$P$15,MATCH(L17,'DS2024'!$P$5:$P$15,1)):
INDEX('DS2024'!$P$5:$P$15,MATCH(L17,'DS2024'!$P$5:$P$15,1)+1)),
IF($Y$3=Database!$A$8,
_xlfn.FORECAST.LINEAR(
L17,
INDEX('DS2024'!$T$5:$T$15,MATCH(L17,'DS2024'!$S$5:$S$15,1)):
INDEX('DS2024'!$T$5:$T$15,MATCH(L17,'DS2024'!$S$5:$S$15,1)+1),
INDEX('DS2024'!$S$5:$S$15,MATCH(L17,'DS2024'!$S$5:$S$15,1)):
INDEX('DS2024'!$S$5:$S$15,MATCH(L17,'DS2024'!$S$5:$S$15,1)+1)),
IF($T$3=Database!$A$9,
_xlfn.FORECAST.LINEAR(
L17,
INDEX('DS2024'!$W$5:$W$15,MATCH(L17,'DS2024'!$V$5:$V$15,1)):
INDEX('DS2024'!$W$5:$W$15,MATCH(L17,'DS2024'!$V$5:$V$15,1)+1),
INDEX('DS2024'!$V$5:$V$15,MATCH(L17,'DS2024'!$V$5:$V$15,1)):
INDEX('DS2024'!$V$5:$V$15,MATCH(L17,'DS2024'!$V$5:$V$15,1)+1)),
IF($T$3=Database!$A$10,
_xlfn.FORECAST.LINEAR(
L17,
INDEX('DS2024'!$Z$5:$Z$15,MATCH(L17,'DS2024'!$Y$5:$Y$15,1)):
INDEX('DS2024'!$Z$5:$Z$15,MATCH(L17,'DS2024'!$Y$5:$Y$15,1)+1),
INDEX('DS2024'!$Y$5:$Y$15,MATCH(L17,'DS2024'!$Y$5:$Y$15,1)):
INDEX('DS2024'!$Y$5:$Y$15,MATCH(L17,'DS2024'!$Y$5:$Y$15,1)+1))
)))))))))))))))))))</f>
        <v>0.11117246892361805</v>
      </c>
      <c r="Z17" s="50">
        <f>IF($Z$3=Database!$A$11,
_xlfn.FORECAST.LINEAR(
N17,
INDEX('DS2024'!$B$20:$B$35,MATCH(N17,'DS2024'!$A$20:$A$35,1)):
INDEX('DS2024'!$B$20:$B$35,MATCH(N17,'DS2024'!$A$20:$A$35,1)+1),
INDEX('DS2024'!$A$20:$A$35,MATCH(N17,'DS2024'!$A$20:$A$35,1)):
INDEX('DS2024'!$A$20:$A$35,MATCH(N17,'DS2024'!$A$20:$A$35,1)+1)),
IF($Z$3=Database!$A$12,
_xlfn.FORECAST.LINEAR(
N17,
INDEX('DS2024'!$E$20:$E$35,MATCH(N17,'DS2024'!$D$20:$D$35,1)):
INDEX('DS2024'!$E$20:$E$35,MATCH(N17,'DS2024'!$D$20:$D$35,1)+1),
INDEX('DS2024'!$D$20:$D$35,MATCH(N17,'DS2024'!$D$20:$D$35,1)):
INDEX('DS2024'!$D$20:$D$35,MATCH(N17,'DS2024'!$D$20:$D$35,1)+1)),
IF($Z$3=Database!$A$13,
_xlfn.FORECAST.LINEAR(
N17,
INDEX('DS2024'!$H$20:$H$35,MATCH(N17,'DS2024'!$G$20:$G$35,1)):
INDEX('DS2024'!$H$20:$H$35,MATCH(N17,'DS2024'!$G$20:$G$35,1)+1),
INDEX('DS2024'!$G$20:$G$35,MATCH(N17,'DS2024'!$G$20:$G$35,1)):
INDEX('DS2024'!$G$20:$G$35,MATCH(N17,'DS2024'!$G$20:$G$35,1)+1)),
IF($Z$3=Database!$A$14,
_xlfn.FORECAST.LINEAR(
N17,
INDEX('DS2024'!$K$20:$K$35,MATCH(N17,'DS2024'!$J$20:$J$35,1)):
INDEX('DS2024'!$K$20:$K$35,MATCH(N17,'DS2024'!$J$20:$J$35,1)+1),
INDEX('DS2024'!$J$20:$J$35,MATCH(N17,'DS2024'!$J$20:$J$35,1)):
INDEX('DS2024'!$J$20:$J$35,MATCH(N17,'DS2024'!$J$20:$J$35,1)+1)),
IF($Z$3=Database!$A$15,
_xlfn.FORECAST.LINEAR(
N17,
INDEX('DS2024'!$N$20:$N$35,MATCH(N17,'DS2024'!$M$20:$M$35,1)):
INDEX('DS2024'!$N$20:$N$35,MATCH(N17,'DS2024'!$M$20:$M$35,1)+1),
INDEX('DS2024'!$M$20:$M$35,MATCH(N17,'DS2024'!$M$20:$M$35,1)):
INDEX('DS2024'!$M$20:$M$35,MATCH(N17,'DS2024'!$M$20:$M$35,1)+1)),
IF($Z$3=Database!$A$16,
_xlfn.FORECAST.LINEAR(
N17,
INDEX('DS2024'!$Q$20:$Q$35,MATCH(N17,'DS2024'!$P$20:$P$35,1)):
INDEX('DS2024'!$Q$20:$Q$35,MATCH(N17,'DS2024'!$P$20:$P$35,1)+1),
INDEX('DS2024'!$P$20:$P$35,MATCH(N17,'DS2024'!$P$20:$P$35,1)):
INDEX('DS2024'!$P$20:$P$35,MATCH(N17,'DS2024'!$P$20:$P$35,1)+1)),
IF($Z$3=Database!$A$17,
_xlfn.FORECAST.LINEAR(
N17,
INDEX('DS2024'!$T$20:$T$35,MATCH(N17,'DS2024'!$S$20:$S$35,1)):
INDEX('DS2024'!$T$20:$T$35,MATCH(N17,'DS2024'!$S$20:$S$35,1)+1),
INDEX('DS2024'!$S$20:$S$35,MATCH(N17,'DS2024'!$S$20:$S$35,1)):
INDEX('DS2024'!$S$20:$S$35,MATCH(N17,'DS2024'!$S$20:$S$35,1)+1)),
IF($Z$3=Database!$A$18,
_xlfn.FORECAST.LINEAR(
N17,
INDEX('DS2024'!$W$20:$W$35,MATCH(N17,'DS2024'!$V$20:$V$35,1)):
INDEX('DS2024'!$W$20:$W$35,MATCH(N17,'DS2024'!$V$20:$V$35,1)+1),
INDEX('DS2024'!$V$20:$V$35,MATCH(N17,'DS2024'!$V$20:$V$35,1)):
INDEX('DS2024'!$V$20:$V$35,MATCH(N17,'DS2024'!$V$20:$V$35,1)+1)),
IF($Z$3=Database!$A$19,
_xlfn.FORECAST.LINEAR(
N17,
INDEX('DS2024'!$Z$20:$Z$35,MATCH(N17,'DS2024'!$Y$20:$Y$35,1)):
INDEX('DS2024'!$Z$20:$Z$35,MATCH(N17,'DS2024'!$Y$20:$Y$35,1)+1),
INDEX('DS2024'!$Y$20:$Y$35,MATCH(N17,'DS2024'!$Y$20:$Y$35,1)):
INDEX('DS2024'!$Y$20:$Y$35,MATCH(N17,'DS2024'!$Y$20:$Y$35,1)+1)),
IF($Z$3=Database!$A$20,
_xlfn.FORECAST.LINEAR(
N17,
INDEX('DS2024'!$AC$20:$AC$35,MATCH(N17,'DS2024'!$AB$20:$AB$35,1)):
INDEX('DS2024'!$AC$20:$AC$35,MATCH(N17,'DS2024'!$AB$20:$AB$35,1)+1),
INDEX('DS2024'!$AB$20:$AB$35,MATCH(N17,'DS2024'!$AB$20:$AB$35,1)):
INDEX('DS2024'!$AB$20:$AB$35,MATCH(N17,'DS2024'!$AB$20:$AB$35,1)+1)),
IF($Z$3=Database!$A$2,
_xlfn.FORECAST.LINEAR(
N17,
INDEX('DS2024'!$B$5:$B$15,MATCH(N17,'DS2024'!$A$5:$A$15,1)):
INDEX('DS2024'!$B$5:$B$15,MATCH(N17,'DS2024'!$A$5:$A$15,1)+1),
INDEX('DS2024'!$A$5:$A$15,MATCH(N17,'DS2024'!$A$5:$A$15,1)):
INDEX('DS2024'!$A$5:$A$15,MATCH(N17,'DS2024'!$A$5:$A$15,1)+1)),
IF($Z$3=Database!$A$3,
_xlfn.FORECAST.LINEAR(
N17,
INDEX('DS2024'!$E$5:$E$15,MATCH(N17,'DS2024'!$D$5:$D$15,1)):
INDEX('DS2024'!$E$5:$E$15,MATCH(N17,'DS2024'!$D$5:$D$15,1)+1),
INDEX('DS2024'!$D$5:$D$15,MATCH(N17,'DS2024'!$D$5:$D$15,1)):
INDEX('DS2024'!$D$5:$D$15,MATCH(N17,'DS2024'!$D$5:$D$15,1)+1)),
IF($Z$3=Database!$A$4,
_xlfn.FORECAST.LINEAR(
N17,
INDEX('DS2024'!$H$5:$H$15,MATCH(N17,'DS2024'!$G$5:$G$15,1)):
INDEX('DS2024'!$H$5:$H$15,MATCH(N17,'DS2024'!$G$5:$G$15,1)+1),
INDEX('DS2024'!$G$5:$G$15,MATCH(N17,'DS2024'!$G$5:$G$15,1)):
INDEX('DS2024'!$G$5:$G$15,MATCH(N17,'DS2024'!$G$5:$G$15,1)+1)),
IF($Z$3=Database!$A$5,
_xlfn.FORECAST.LINEAR(
N17,
INDEX('DS2024'!$K$5:$K$15,MATCH(N17,'DS2024'!$J$5:$J$15,1)):
INDEX('DS2024'!$K$5:$K$15,MATCH(N17,'DS2024'!$J$5:$J$15,1)+1),
INDEX('DS2024'!$J$5:$J$15,MATCH(N17,'DS2024'!$J$5:$J$15,1)):
INDEX('DS2024'!$J$5:$J$15,MATCH(N17,'DS2024'!$J$5:$J$15,1)+1)),
IF($Z$3=Database!$A$6,
_xlfn.FORECAST.LINEAR(
N17,
INDEX('DS2024'!$N$5:$N$15,MATCH(N17,'DS2024'!$M$5:$M$15,1)):
INDEX('DS2024'!$N$5:$N$15,MATCH(N17,'DS2024'!$M$5:$M$15,1)+1),
INDEX('DS2024'!$M$5:$M$15,MATCH(N17,'DS2024'!$M$5:$M$15,1)):
INDEX('DS2024'!$M$5:$M$15,MATCH(N17,'DS2024'!$M$5:$M$15,1)+1)),
IF($Z$3=Database!$A$7,
_xlfn.FORECAST.LINEAR(
N17,
INDEX('DS2024'!$Q$5:$Q$15,MATCH(N17,'DS2024'!$P$5:$P$15,1)):
INDEX('DS2024'!$Q$5:$Q$15,MATCH(N17,'DS2024'!$P$5:$P$15,1)+1),
INDEX('DS2024'!$P$5:$P$15,MATCH(N17,'DS2024'!$P$5:$P$15,1)):
INDEX('DS2024'!$P$5:$P$15,MATCH(N17,'DS2024'!$P$5:$P$15,1)+1)),
IF($Z$3=Database!$A$8,
_xlfn.FORECAST.LINEAR(
N17,
INDEX('DS2024'!$T$5:$T$15,MATCH(N17,'DS2024'!$S$5:$S$15,1)):
INDEX('DS2024'!$T$5:$T$15,MATCH(N17,'DS2024'!$S$5:$S$15,1)+1),
INDEX('DS2024'!$S$5:$S$15,MATCH(N17,'DS2024'!$S$5:$S$15,1)):
INDEX('DS2024'!$S$5:$S$15,MATCH(N17,'DS2024'!$S$5:$S$15,1)+1)),
IF($Z$3=Database!$A$9,
_xlfn.FORECAST.LINEAR(
N17,
INDEX('DS2024'!$W$5:$W$15,MATCH(N17,'DS2024'!$V$5:$V$15,1)):
INDEX('DS2024'!$W$5:$W$15,MATCH(N17,'DS2024'!$V$5:$V$15,1)+1),
INDEX('DS2024'!$V$5:$V$15,MATCH(N17,'DS2024'!$V$5:$V$15,1)):
INDEX('DS2024'!$V$5:$V$15,MATCH(N17,'DS2024'!$V$5:$V$15,1)+1)),
IF($Z$3=Database!$A$10,
_xlfn.FORECAST.LINEAR(
N17,
INDEX('DS2024'!$Z$5:$Z$15,MATCH(N17,'DS2024'!$Y$5:$Y$15,1)):
INDEX('DS2024'!$Z$5:$Z$15,MATCH(N17,'DS2024'!$Y$5:$Y$15,1)+1),
INDEX('DS2024'!$Y$5:$Y$15,MATCH(N17,'DS2024'!$Y$5:$Y$15,1)):
INDEX('DS2024'!$Y$5:$Y$15,MATCH(N17,'DS2024'!$Y$5:$Y$15,1)+1))
)))))))))))))))))))</f>
        <v>0.10976793636836005</v>
      </c>
      <c r="AA17" s="50">
        <f>IF($AA$3=Database!$A$11,
_xlfn.FORECAST.LINEAR(
P17,
INDEX('DS2024'!$B$20:$B$35,MATCH(P17,'DS2024'!$A$20:$A$35,1)):
INDEX('DS2024'!$B$20:$B$35,MATCH(P17,'DS2024'!$A$20:$A$35,1)+1),
INDEX('DS2024'!$A$20:$A$35,MATCH(P17,'DS2024'!$A$20:$A$35,1)):
INDEX('DS2024'!$A$20:$A$35,MATCH(P17,'DS2024'!$A$20:$A$35,1)+1)),
IF($AA$3=Database!$A$12,
_xlfn.FORECAST.LINEAR(
P17,
INDEX('DS2024'!$E$20:$E$35,MATCH(P17,'DS2024'!$D$20:$D$35,1)):
INDEX('DS2024'!$E$20:$E$35,MATCH(P17,'DS2024'!$D$20:$D$35,1)+1),
INDEX('DS2024'!$D$20:$D$35,MATCH(P17,'DS2024'!$D$20:$D$35,1)):
INDEX('DS2024'!$D$20:$D$35,MATCH(P17,'DS2024'!$D$20:$D$35,1)+1)),
IF($AA$3=Database!$A$13,
_xlfn.FORECAST.LINEAR(
P17,
INDEX('DS2024'!$H$20:$H$35,MATCH(P17,'DS2024'!$G$20:$G$35,1)):
INDEX('DS2024'!$H$20:$H$35,MATCH(P17,'DS2024'!$G$20:$G$35,1)+1),
INDEX('DS2024'!$G$20:$G$35,MATCH(P17,'DS2024'!$G$20:$G$35,1)):
INDEX('DS2024'!$G$20:$G$35,MATCH(P17,'DS2024'!$G$20:$G$35,1)+1)),
IF($AA$3=Database!$A$14,
_xlfn.FORECAST.LINEAR(
P17,
INDEX('DS2024'!$K$20:$K$35,MATCH(P17,'DS2024'!$J$20:$J$35,1)):
INDEX('DS2024'!$K$20:$K$35,MATCH(P17,'DS2024'!$J$20:$J$35,1)+1),
INDEX('DS2024'!$J$20:$J$35,MATCH(P17,'DS2024'!$J$20:$J$35,1)):
INDEX('DS2024'!$J$20:$J$35,MATCH(P17,'DS2024'!$J$20:$J$35,1)+1)),
IF($AA$3=Database!$A$15,
_xlfn.FORECAST.LINEAR(
P17,
INDEX('DS2024'!$N$20:$N$35,MATCH(P17,'DS2024'!$M$20:$M$35,1)):
INDEX('DS2024'!$N$20:$N$35,MATCH(P17,'DS2024'!$M$20:$M$35,1)+1),
INDEX('DS2024'!$M$20:$M$35,MATCH(P17,'DS2024'!$M$20:$M$35,1)):
INDEX('DS2024'!$M$20:$M$35,MATCH(P17,'DS2024'!$M$20:$M$35,1)+1)),
IF($AA$3=Database!$A$16,
_xlfn.FORECAST.LINEAR(
P17,
INDEX('DS2024'!$Q$20:$Q$35,MATCH(P17,'DS2024'!$P$20:$P$35,1)):
INDEX('DS2024'!$Q$20:$Q$35,MATCH(P17,'DS2024'!$P$20:$P$35,1)+1),
INDEX('DS2024'!$P$20:$P$35,MATCH(P17,'DS2024'!$P$20:$P$35,1)):
INDEX('DS2024'!$P$20:$P$35,MATCH(P17,'DS2024'!$P$20:$P$35,1)+1)),
IF($AA$3=Database!$A$17,
_xlfn.FORECAST.LINEAR(
P17,
INDEX('DS2024'!$T$20:$T$35,MATCH(P17,'DS2024'!$S$20:$S$35,1)):
INDEX('DS2024'!$T$20:$T$35,MATCH(P17,'DS2024'!$S$20:$S$35,1)+1),
INDEX('DS2024'!$S$20:$S$35,MATCH(P17,'DS2024'!$S$20:$S$35,1)):
INDEX('DS2024'!$S$20:$S$35,MATCH(P17,'DS2024'!$S$20:$S$35,1)+1)),
IF($AA$3=Database!$A$18,
_xlfn.FORECAST.LINEAR(
P17,
INDEX('DS2024'!$W$20:$W$35,MATCH(P17,'DS2024'!$V$20:$V$35,1)):
INDEX('DS2024'!$W$20:$W$35,MATCH(P17,'DS2024'!$V$20:$V$35,1)+1),
INDEX('DS2024'!$V$20:$V$35,MATCH(P17,'DS2024'!$V$20:$V$35,1)):
INDEX('DS2024'!$V$20:$V$35,MATCH(P17,'DS2024'!$V$20:$V$35,1)+1)),
IF($AA$3=Database!$A$19,
_xlfn.FORECAST.LINEAR(
P17,
INDEX('DS2024'!$Z$20:$Z$35,MATCH(P17,'DS2024'!$Y$20:$Y$35,1)):
INDEX('DS2024'!$Z$20:$Z$35,MATCH(P17,'DS2024'!$Y$20:$Y$35,1)+1),
INDEX('DS2024'!$Y$20:$Y$35,MATCH(P17,'DS2024'!$Y$20:$Y$35,1)):
INDEX('DS2024'!$Y$20:$Y$35,MATCH(P17,'DS2024'!$Y$20:$Y$35,1)+1)),
IF($AA$3=Database!$A$20,
_xlfn.FORECAST.LINEAR(
P17,
INDEX('DS2024'!$AC$20:$AC$35,MATCH(P17,'DS2024'!$AB$20:$AB$35,1)):
INDEX('DS2024'!$AC$20:$AC$35,MATCH(P17,'DS2024'!$AB$20:$AB$35,1)+1),
INDEX('DS2024'!$AB$20:$AB$35,MATCH(P17,'DS2024'!$AB$20:$AB$35,1)):
INDEX('DS2024'!$AB$20:$AB$35,MATCH(P17,'DS2024'!$AB$20:$AB$35,1)+1)),
IF($AA$3=Database!$A$2,
_xlfn.FORECAST.LINEAR(
P17,
INDEX('DS2024'!$B$5:$B$15,MATCH(P17,'DS2024'!$A$5:$A$15,1)):
INDEX('DS2024'!$B$5:$B$15,MATCH(P17,'DS2024'!$A$5:$A$15,1)+1),
INDEX('DS2024'!$A$5:$A$15,MATCH(P17,'DS2024'!$A$5:$A$15,1)):
INDEX('DS2024'!$A$5:$A$15,MATCH(P17,'DS2024'!$A$5:$A$15,1)+1)),
IF($AA$3=Database!$A$3,
_xlfn.FORECAST.LINEAR(
P17,
INDEX('DS2024'!$E$5:$E$15,MATCH(P17,'DS2024'!$D$5:$D$15,1)):
INDEX('DS2024'!$E$5:$E$15,MATCH(P17,'DS2024'!$D$5:$D$15,1)+1),
INDEX('DS2024'!$D$5:$D$15,MATCH(P17,'DS2024'!$D$5:$D$15,1)):
INDEX('DS2024'!$D$5:$D$15,MATCH(P17,'DS2024'!$D$5:$D$15,1)+1)),
IF($AA$3=Database!$A$4,
_xlfn.FORECAST.LINEAR(
P17,
INDEX('DS2024'!$H$5:$H$15,MATCH(P17,'DS2024'!$G$5:$G$15,1)):
INDEX('DS2024'!$H$5:$H$15,MATCH(P17,'DS2024'!$G$5:$G$15,1)+1),
INDEX('DS2024'!$G$5:$G$15,MATCH(P17,'DS2024'!$G$5:$G$15,1)):
INDEX('DS2024'!$G$5:$G$15,MATCH(P17,'DS2024'!$G$5:$G$15,1)+1)),
IF($AA$3=Database!$A$5,
_xlfn.FORECAST.LINEAR(
P17,
INDEX('DS2024'!$K$5:$K$15,MATCH(P17,'DS2024'!$J$5:$J$15,1)):
INDEX('DS2024'!$K$5:$K$15,MATCH(P17,'DS2024'!$J$5:$J$15,1)+1),
INDEX('DS2024'!$J$5:$J$15,MATCH(P17,'DS2024'!$J$5:$J$15,1)):
INDEX('DS2024'!$J$5:$J$15,MATCH(P17,'DS2024'!$J$5:$J$15,1)+1)),
IF($AA$3=Database!$A$6,
_xlfn.FORECAST.LINEAR(
P17,
INDEX('DS2024'!$N$5:$N$15,MATCH(P17,'DS2024'!$M$5:$M$15,1)):
INDEX('DS2024'!$N$5:$N$15,MATCH(P17,'DS2024'!$M$5:$M$15,1)+1),
INDEX('DS2024'!$M$5:$M$15,MATCH(P17,'DS2024'!$M$5:$M$15,1)):
INDEX('DS2024'!$M$5:$M$15,MATCH(P17,'DS2024'!$M$5:$M$15,1)+1)),
IF($AA$3=Database!$A$7,
_xlfn.FORECAST.LINEAR(
P17,
INDEX('DS2024'!$Q$5:$Q$15,MATCH(P17,'DS2024'!$P$5:$P$15,1)):
INDEX('DS2024'!$Q$5:$Q$15,MATCH(P17,'DS2024'!$P$5:$P$15,1)+1),
INDEX('DS2024'!$P$5:$P$15,MATCH(P17,'DS2024'!$P$5:$P$15,1)):
INDEX('DS2024'!$P$5:$P$15,MATCH(P17,'DS2024'!$P$5:$P$15,1)+1)),
IF($AA$3=Database!$A$8,
_xlfn.FORECAST.LINEAR(
P17,
INDEX('DS2024'!$T$5:$T$15,MATCH(P17,'DS2024'!$S$5:$S$15,1)):
INDEX('DS2024'!$T$5:$T$15,MATCH(P17,'DS2024'!$S$5:$S$15,1)+1),
INDEX('DS2024'!$S$5:$S$15,MATCH(P17,'DS2024'!$S$5:$S$15,1)):
INDEX('DS2024'!$S$5:$S$15,MATCH(P17,'DS2024'!$S$5:$S$15,1)+1)),
IF($AA$3=Database!$A$9,
_xlfn.FORECAST.LINEAR(
P17,
INDEX('DS2024'!$W$5:$W$15,MATCH(P17,'DS2024'!$V$5:$V$15,1)):
INDEX('DS2024'!$W$5:$W$15,MATCH(P17,'DS2024'!$V$5:$V$15,1)+1),
INDEX('DS2024'!$V$5:$V$15,MATCH(P17,'DS2024'!$V$5:$V$15,1)):
INDEX('DS2024'!$V$5:$V$15,MATCH(P17,'DS2024'!$V$5:$V$15,1)+1)),
IF($AA$3=Database!$A$10,
_xlfn.FORECAST.LINEAR(
P17,
INDEX('DS2024'!$Z$5:$Z$15,MATCH(P17,'DS2024'!$Y$5:$Y$15,1)):
INDEX('DS2024'!$Z$5:$Z$15,MATCH(P17,'DS2024'!$Y$5:$Y$15,1)+1),
INDEX('DS2024'!$Y$5:$Y$15,MATCH(P17,'DS2024'!$Y$5:$Y$15,1)):
INDEX('DS2024'!$Y$5:$Y$15,MATCH(P17,'DS2024'!$Y$5:$Y$15,1)+1))
)))))))))))))))))))</f>
        <v>0.11039466005835566</v>
      </c>
      <c r="AB17" s="50">
        <f>IF($AB$3=Database!$A$11,
_xlfn.FORECAST.LINEAR(
R17,
INDEX('DS2024'!$B$20:$B$35,MATCH(R17,'DS2024'!$A$20:$A$35,1)):
INDEX('DS2024'!$B$20:$B$35,MATCH(R17,'DS2024'!$A$20:$A$35,1)+1),
INDEX('DS2024'!$A$20:$A$35,MATCH(R17,'DS2024'!$A$20:$A$35,1)):
INDEX('DS2024'!$A$20:$A$35,MATCH(R17,'DS2024'!$A$20:$A$35,1)+1)),
IF($AB$3=Database!$A$12,
_xlfn.FORECAST.LINEAR(
R17,
INDEX('DS2024'!$E$20:$E$35,MATCH(R17,'DS2024'!$D$20:$D$35,1)):
INDEX('DS2024'!$E$20:$E$35,MATCH(R17,'DS2024'!$D$20:$D$35,1)+1),
INDEX('DS2024'!$D$20:$D$35,MATCH(R17,'DS2024'!$D$20:$D$35,1)):
INDEX('DS2024'!$D$20:$D$35,MATCH(R17,'DS2024'!$D$20:$D$35,1)+1)),
IF($AB$3=Database!$A$13,
_xlfn.FORECAST.LINEAR(
R17,
INDEX('DS2024'!$H$20:$H$35,MATCH(R17,'DS2024'!$G$20:$G$35,1)):
INDEX('DS2024'!$H$20:$H$35,MATCH(R17,'DS2024'!$G$20:$G$35,1)+1),
INDEX('DS2024'!$G$20:$G$35,MATCH(R17,'DS2024'!$G$20:$G$35,1)):
INDEX('DS2024'!$G$20:$G$35,MATCH(R17,'DS2024'!$G$20:$G$35,1)+1)),
IF($AB$3=Database!$A$14,
_xlfn.FORECAST.LINEAR(
R17,
INDEX('DS2024'!$K$20:$K$35,MATCH(R17,'DS2024'!$J$20:$J$35,1)):
INDEX('DS2024'!$K$20:$K$35,MATCH(R17,'DS2024'!$J$20:$J$35,1)+1),
INDEX('DS2024'!$J$20:$J$35,MATCH(R17,'DS2024'!$J$20:$J$35,1)):
INDEX('DS2024'!$J$20:$J$35,MATCH(R17,'DS2024'!$J$20:$J$35,1)+1)),
IF($AB$3=Database!$A$15,
_xlfn.FORECAST.LINEAR(
R17,
INDEX('DS2024'!$N$20:$N$35,MATCH(R17,'DS2024'!$M$20:$M$35,1)):
INDEX('DS2024'!$N$20:$N$35,MATCH(R17,'DS2024'!$M$20:$M$35,1)+1),
INDEX('DS2024'!$M$20:$M$35,MATCH(R17,'DS2024'!$M$20:$M$35,1)):
INDEX('DS2024'!$M$20:$M$35,MATCH(R17,'DS2024'!$M$20:$M$35,1)+1)),
IF($AB$3=Database!$A$16,
_xlfn.FORECAST.LINEAR(
R17,
INDEX('DS2024'!$Q$20:$Q$35,MATCH(R17,'DS2024'!$P$20:$P$35,1)):
INDEX('DS2024'!$Q$20:$Q$35,MATCH(R17,'DS2024'!$P$20:$P$35,1)+1),
INDEX('DS2024'!$P$20:$P$35,MATCH(R17,'DS2024'!$P$20:$P$35,1)):
INDEX('DS2024'!$P$20:$P$35,MATCH(R17,'DS2024'!$P$20:$P$35,1)+1)),
IF($AB$3=Database!$A$17,
_xlfn.FORECAST.LINEAR(
R17,
INDEX('DS2024'!$T$20:$T$35,MATCH(R17,'DS2024'!$S$20:$S$35,1)):
INDEX('DS2024'!$T$20:$T$35,MATCH(R17,'DS2024'!$S$20:$S$35,1)+1),
INDEX('DS2024'!$S$20:$S$35,MATCH(R17,'DS2024'!$S$20:$S$35,1)):
INDEX('DS2024'!$S$20:$S$35,MATCH(R17,'DS2024'!$S$20:$S$35,1)+1)),
IF($AB$3=Database!$A$18,
_xlfn.FORECAST.LINEAR(
R17,
INDEX('DS2024'!$W$20:$W$35,MATCH(R17,'DS2024'!$V$20:$V$35,1)):
INDEX('DS2024'!$W$20:$W$35,MATCH(R17,'DS2024'!$V$20:$V$35,1)+1),
INDEX('DS2024'!$V$20:$V$35,MATCH(R17,'DS2024'!$V$20:$V$35,1)):
INDEX('DS2024'!$V$20:$V$35,MATCH(R17,'DS2024'!$V$20:$V$35,1)+1)),
IF($AB$3=Database!$A$19,
_xlfn.FORECAST.LINEAR(
R17,
INDEX('DS2024'!$Z$20:$Z$35,MATCH(R17,'DS2024'!$Y$20:$Y$35,1)):
INDEX('DS2024'!$Z$20:$Z$35,MATCH(R17,'DS2024'!$Y$20:$Y$35,1)+1),
INDEX('DS2024'!$Y$20:$Y$35,MATCH(R17,'DS2024'!$Y$20:$Y$35,1)):
INDEX('DS2024'!$Y$20:$Y$35,MATCH(R17,'DS2024'!$Y$20:$Y$35,1)+1)),
IF($AB$3=Database!$A$20,
_xlfn.FORECAST.LINEAR(
R17,
INDEX('DS2024'!$AC$20:$AC$35,MATCH(R17,'DS2024'!$AB$20:$AB$35,1)):
INDEX('DS2024'!$AC$20:$AC$35,MATCH(R17,'DS2024'!$AB$20:$AB$35,1)+1),
INDEX('DS2024'!$AB$20:$AB$35,MATCH(R17,'DS2024'!$AB$20:$AB$35,1)):
INDEX('DS2024'!$AB$20:$AB$35,MATCH(R17,'DS2024'!$AB$20:$AB$35,1)+1)),
IF($AB$3=Database!$A$2,
_xlfn.FORECAST.LINEAR(
R17,
INDEX('DS2024'!$B$5:$B$15,MATCH(R17,'DS2024'!$A$5:$A$15,1)):
INDEX('DS2024'!$B$5:$B$15,MATCH(R17,'DS2024'!$A$5:$A$15,1)+1),
INDEX('DS2024'!$A$5:$A$15,MATCH(R17,'DS2024'!$A$5:$A$15,1)):
INDEX('DS2024'!$A$5:$A$15,MATCH(R17,'DS2024'!$A$5:$A$15,1)+1)),
IF($AB$3=Database!$A$3,
_xlfn.FORECAST.LINEAR(
R17,
INDEX('DS2024'!$E$5:$E$15,MATCH(R17,'DS2024'!$D$5:$D$15,1)):
INDEX('DS2024'!$E$5:$E$15,MATCH(R17,'DS2024'!$D$5:$D$15,1)+1),
INDEX('DS2024'!$D$5:$D$15,MATCH(R17,'DS2024'!$D$5:$D$15,1)):
INDEX('DS2024'!$D$5:$D$15,MATCH(R17,'DS2024'!$D$5:$D$15,1)+1)),
IF($AB$3=Database!$A$4,
_xlfn.FORECAST.LINEAR(
R17,
INDEX('DS2024'!$H$5:$H$15,MATCH(R17,'DS2024'!$G$5:$G$15,1)):
INDEX('DS2024'!$H$5:$H$15,MATCH(R17,'DS2024'!$G$5:$G$15,1)+1),
INDEX('DS2024'!$G$5:$G$15,MATCH(R17,'DS2024'!$G$5:$G$15,1)):
INDEX('DS2024'!$G$5:$G$15,MATCH(R17,'DS2024'!$G$5:$G$15,1)+1)),
IF($AB$3=Database!$A$5,
_xlfn.FORECAST.LINEAR(
R17,
INDEX('DS2024'!$K$5:$K$15,MATCH(R17,'DS2024'!$J$5:$J$15,1)):
INDEX('DS2024'!$K$5:$K$15,MATCH(R17,'DS2024'!$J$5:$J$15,1)+1),
INDEX('DS2024'!$J$5:$J$15,MATCH(R17,'DS2024'!$J$5:$J$15,1)):
INDEX('DS2024'!$J$5:$J$15,MATCH(R17,'DS2024'!$J$5:$J$15,1)+1)),
IF($AB$3=Database!$A$6,
_xlfn.FORECAST.LINEAR(
R17,
INDEX('DS2024'!$N$5:$N$15,MATCH(R17,'DS2024'!$M$5:$M$15,1)):
INDEX('DS2024'!$N$5:$N$15,MATCH(R17,'DS2024'!$M$5:$M$15,1)+1),
INDEX('DS2024'!$M$5:$M$15,MATCH(R17,'DS2024'!$M$5:$M$15,1)):
INDEX('DS2024'!$M$5:$M$15,MATCH(R17,'DS2024'!$M$5:$M$15,1)+1)),
IF($AB$3=Database!$A$7,
_xlfn.FORECAST.LINEAR(
R17,
INDEX('DS2024'!$Q$5:$Q$15,MATCH(R17,'DS2024'!$P$5:$P$15,1)):
INDEX('DS2024'!$Q$5:$Q$15,MATCH(R17,'DS2024'!$P$5:$P$15,1)+1),
INDEX('DS2024'!$P$5:$P$15,MATCH(R17,'DS2024'!$P$5:$P$15,1)):
INDEX('DS2024'!$P$5:$P$15,MATCH(R17,'DS2024'!$P$5:$P$15,1)+1)),
IF($AB$3=Database!$A$8,
_xlfn.FORECAST.LINEAR(
R17,
INDEX('DS2024'!$T$5:$T$15,MATCH(R17,'DS2024'!$S$5:$S$15,1)):
INDEX('DS2024'!$T$5:$T$15,MATCH(R17,'DS2024'!$S$5:$S$15,1)+1),
INDEX('DS2024'!$S$5:$S$15,MATCH(R17,'DS2024'!$S$5:$S$15,1)):
INDEX('DS2024'!$S$5:$S$15,MATCH(R17,'DS2024'!$S$5:$S$15,1)+1)),
IF($AB$3=Database!$A$9,
_xlfn.FORECAST.LINEAR(
R17,
INDEX('DS2024'!$W$5:$W$15,MATCH(R17,'DS2024'!$V$5:$V$15,1)):
INDEX('DS2024'!$W$5:$W$15,MATCH(R17,'DS2024'!$V$5:$V$15,1)+1),
INDEX('DS2024'!$V$5:$V$15,MATCH(R17,'DS2024'!$V$5:$V$15,1)):
INDEX('DS2024'!$V$5:$V$15,MATCH(R17,'DS2024'!$V$5:$V$15,1)+1)),
IF($AB$3=Database!$A$10,
_xlfn.FORECAST.LINEAR(
R17,
INDEX('DS2024'!$Z$5:$Z$15,MATCH(R17,'DS2024'!$Y$5:$Y$15,1)):
INDEX('DS2024'!$Z$5:$Z$15,MATCH(R17,'DS2024'!$Y$5:$Y$15,1)+1),
INDEX('DS2024'!$Y$5:$Y$15,MATCH(R17,'DS2024'!$Y$5:$Y$15,1)):
INDEX('DS2024'!$Y$5:$Y$15,MATCH(R17,'DS2024'!$Y$5:$Y$15,1)+1))
)))))))))))))))))))</f>
        <v>0.11124185618929615</v>
      </c>
      <c r="AC17" s="82">
        <f t="shared" si="0"/>
        <v>0.47252342776418532</v>
      </c>
      <c r="AD17" s="82">
        <f t="shared" si="1"/>
        <v>0.47334636369580474</v>
      </c>
      <c r="AE17" s="82">
        <f t="shared" si="2"/>
        <v>0.37650985108576629</v>
      </c>
      <c r="AF17" s="82">
        <f t="shared" si="3"/>
        <v>0.47264438779377099</v>
      </c>
      <c r="AG17" s="82">
        <f t="shared" si="4"/>
        <v>0.47134236859890499</v>
      </c>
      <c r="AH17" s="82">
        <f t="shared" si="5"/>
        <v>0.47249964348870499</v>
      </c>
      <c r="AI17" s="82">
        <f t="shared" si="6"/>
        <v>0.47079397116140143</v>
      </c>
      <c r="AJ17" s="83">
        <f t="shared" si="7"/>
        <v>0.47155506797677194</v>
      </c>
      <c r="AK17" s="83">
        <f t="shared" si="8"/>
        <v>0.47258390777897819</v>
      </c>
      <c r="AL17" s="42"/>
      <c r="AM17" s="42"/>
      <c r="AN17" s="42"/>
      <c r="AO17" s="42"/>
      <c r="AP17" s="42"/>
      <c r="AQ17" s="42"/>
      <c r="AR17" s="42"/>
      <c r="AS17" s="42"/>
      <c r="AT17" s="42"/>
      <c r="BD17" s="83" t="e">
        <f>#REF!/10</f>
        <v>#REF!</v>
      </c>
      <c r="BE17" s="83" t="e">
        <f>#REF!/10</f>
        <v>#REF!</v>
      </c>
      <c r="BF17" s="83" t="e">
        <f>#REF!/10</f>
        <v>#REF!</v>
      </c>
      <c r="BG17" s="83" t="e">
        <f>#REF!/10</f>
        <v>#REF!</v>
      </c>
      <c r="BH17" s="83">
        <f t="shared" si="9"/>
        <v>0</v>
      </c>
      <c r="BI17" s="83">
        <f t="shared" si="10"/>
        <v>0</v>
      </c>
      <c r="BJ17" s="83">
        <f t="shared" si="11"/>
        <v>0</v>
      </c>
      <c r="BK17" s="83">
        <f t="shared" si="12"/>
        <v>0</v>
      </c>
      <c r="BL17" s="83">
        <f t="shared" si="13"/>
        <v>0</v>
      </c>
    </row>
    <row r="18" spans="1:64" ht="14.25" customHeight="1">
      <c r="A18" s="31">
        <v>12</v>
      </c>
      <c r="B18" s="42">
        <f>'Evaluasi 110 C'!B18</f>
        <v>119.59</v>
      </c>
      <c r="C18" s="42">
        <f>'Evaluasi 110 C'!C18</f>
        <v>-0.36130713857228552</v>
      </c>
      <c r="D18" s="42">
        <f>'Evaluasi 110 C'!E18</f>
        <v>120.922</v>
      </c>
      <c r="E18" s="42">
        <f>'Evaluasi 110 C'!F18</f>
        <v>-0.36146694661067785</v>
      </c>
      <c r="F18" s="42">
        <f>'Evaluasi 110 C'!H18</f>
        <v>119.241</v>
      </c>
      <c r="G18" s="42">
        <f>'Evaluasi 110 C'!I18</f>
        <v>-0.26137680985999762</v>
      </c>
      <c r="H18" s="42">
        <f>'Evaluasi 110 C'!K18</f>
        <v>119.746</v>
      </c>
      <c r="I18" s="42">
        <f>'Evaluasi 110 C'!L18</f>
        <v>-0.36132585482903418</v>
      </c>
      <c r="J18" s="42">
        <f>'Evaluasi 110 C'!N18</f>
        <v>117.155</v>
      </c>
      <c r="K18" s="42">
        <f>'Evaluasi 110 C'!O18</f>
        <v>-0.36101499700059986</v>
      </c>
      <c r="L18" s="42">
        <f>'Evaluasi 110 C'!Q18</f>
        <v>118.792</v>
      </c>
      <c r="M18" s="42">
        <f>'Evaluasi 110 C'!R18</f>
        <v>-0.36121139772045585</v>
      </c>
      <c r="N18" s="42">
        <f>'Evaluasi 110 C'!T18</f>
        <v>116.476</v>
      </c>
      <c r="O18" s="42">
        <f>'Evaluasi 110 C'!U18</f>
        <v>-0.36093353329334132</v>
      </c>
      <c r="P18" s="42">
        <f>'Evaluasi 110 C'!W18</f>
        <v>117.605</v>
      </c>
      <c r="Q18" s="42">
        <f>'Evaluasi 110 C'!X18</f>
        <v>-0.3610689862027594</v>
      </c>
      <c r="R18" s="42">
        <f>'Evaluasi 110 C'!Z18</f>
        <v>119.755</v>
      </c>
      <c r="S18" s="50">
        <f>'Evaluasi 110 C'!AA18</f>
        <v>-0.36132693461307736</v>
      </c>
      <c r="T18" s="50">
        <f>IF($T$3=Database!$A$11,
_xlfn.FORECAST.LINEAR(
B18,
INDEX('DS2024'!$B$20:$B$35,MATCH(B18,'DS2024'!$A$20:$A$35,1)):
INDEX('DS2024'!$B$20:$B$35,MATCH(B18,'DS2024'!$A$20:$A$35,1)+1),
INDEX('DS2024'!$A$20:$A$35,MATCH(B18,'DS2024'!$A$20:$A$35,1)):
INDEX('DS2024'!$A$20:$A$35,MATCH(B18,'DS2024'!$A$20:$A$35,1)+1)),
IF($T$3=Database!$A$12,
_xlfn.FORECAST.LINEAR(
B18,
INDEX('DS2024'!$E$20:$E$35,MATCH(B18,'DS2024'!$D$20:$D$35,1)):
INDEX('DS2024'!$E$20:$E$35,MATCH(B18,'DS2024'!$D$20:$D$35,1)+1),
INDEX('DS2024'!$D$20:$D$35,MATCH(B18,'DS2024'!$D$20:$D$35,1)):
INDEX('DS2024'!$D$20:$D$35,MATCH(B18,'DS2024'!$D$20:$D$35,1)+1)),
IF($T$3=Database!$A$13,
_xlfn.FORECAST.LINEAR(
B18,
INDEX('DS2024'!$H$20:$H$35,MATCH(B18,'DS2024'!$G$20:$G$35,1)):
INDEX('DS2024'!$H$20:$H$35,MATCH(B18,'DS2024'!$G$20:$G$35,1)+1),
INDEX('DS2024'!$G$20:$G$35,MATCH(B18,'DS2024'!$G$20:$G$35,1)):
INDEX('DS2024'!$G$20:$G$35,MATCH(B18,'DS2024'!$G$20:$G$35,1)+1)),
IF($T$3=Database!$A$14,
_xlfn.FORECAST.LINEAR(
B18,
INDEX('DS2024'!$K$20:$K$35,MATCH(B18,'DS2024'!$J$20:$J$35,1)):
INDEX('DS2024'!$K$20:$K$35,MATCH(B18,'DS2024'!$J$20:$J$35,1)+1),
INDEX('DS2024'!$J$20:$J$35,MATCH(B18,'DS2024'!$J$20:$J$35,1)):
INDEX('DS2024'!$J$20:$J$35,MATCH(B18,'DS2024'!$J$20:$J$35,1)+1)),
IF($T$3=Database!$A$15,
_xlfn.FORECAST.LINEAR(
B18,
INDEX('DS2024'!$N$20:$N$35,MATCH(B18,'DS2024'!$M$20:$M$35,1)):
INDEX('DS2024'!$N$20:$N$35,MATCH(B18,'DS2024'!$M$20:$M$35,1)+1),
INDEX('DS2024'!$M$20:$M$35,MATCH(B18,'DS2024'!$M$20:$M$35,1)):
INDEX('DS2024'!$M$20:$M$35,MATCH(B18,'DS2024'!$M$20:$M$35,1)+1)),
IF($T$3=Database!$A$16,
_xlfn.FORECAST.LINEAR(
B18,
INDEX('DS2024'!$Q$20:$Q$35,MATCH(B18,'DS2024'!$P$20:$P$35,1)):
INDEX('DS2024'!$Q$20:$Q$35,MATCH(B18,'DS2024'!$P$20:$P$35,1)+1),
INDEX('DS2024'!$P$20:$P$35,MATCH(B18,'DS2024'!$P$20:$P$35,1)):
INDEX('DS2024'!$P$20:$P$35,MATCH(B18,'DS2024'!$P$20:$P$35,1)+1)),
IF($T$3=Database!$A$17,
_xlfn.FORECAST.LINEAR(
B18,
INDEX('DS2024'!$T$20:$T$35,MATCH(B18,'DS2024'!$S$20:$S$35,1)):
INDEX('DS2024'!$T$20:$T$35,MATCH(B18,'DS2024'!$S$20:$S$35,1)+1),
INDEX('DS2024'!$S$20:$S$35,MATCH(B18,'DS2024'!$S$20:$S$35,1)):
INDEX('DS2024'!$S$20:$S$35,MATCH(B18,'DS2024'!$S$20:$S$35,1)+1)),
IF($T$3=Database!$A$18,
_xlfn.FORECAST.LINEAR(
B18,
INDEX('DS2024'!$W$20:$W$35,MATCH(B18,'DS2024'!$V$20:$V$35,1)):
INDEX('DS2024'!$W$20:$W$35,MATCH(B18,'DS2024'!$V$20:$V$35,1)+1),
INDEX('DS2024'!$V$20:$V$35,MATCH(B18,'DS2024'!$V$20:$V$35,1)):
INDEX('DS2024'!$V$20:$V$35,MATCH(B18,'DS2024'!$V$20:$V$35,1)+1)),
IF($T$3=Database!$A$19,
_xlfn.FORECAST.LINEAR(
B18,
INDEX('DS2024'!$Z$20:$Z$35,MATCH(B18,'DS2024'!$Y$20:$Y$35,1)):
INDEX('DS2024'!$Z$20:$Z$35,MATCH(B18,'DS2024'!$Y$20:$Y$35,1)+1),
INDEX('DS2024'!$Y$20:$Y$35,MATCH(B18,'DS2024'!$Y$20:$Y$35,1)):
INDEX('DS2024'!$Y$20:$Y$35,MATCH(B18,'DS2024'!$Y$20:$Y$35,1)+1)),
IF($T$3=Database!$A$20,
_xlfn.FORECAST.LINEAR(
B18,
INDEX('DS2024'!$AC$20:$AC$35,MATCH(B18,'DS2024'!$AB$20:$AB$35,1)):
INDEX('DS2024'!$AC$20:$AC$35,MATCH(B18,'DS2024'!$AB$20:$AB$35,1)+1),
INDEX('DS2024'!$AB$20:$AB$35,MATCH(B18,'DS2024'!$AB$20:$AB$35,1)):
INDEX('DS2024'!$AB$20:$AB$35,MATCH(B18,'DS2024'!$AB$20:$AB$35,1)+1)),
IF($T$3=Database!$A$2,
_xlfn.FORECAST.LINEAR(
B18,
INDEX('DS2024'!$B$5:$B$15,MATCH(B18,'DS2024'!$A$5:$A$15,1)):
INDEX('DS2024'!$B$5:$B$15,MATCH(B18,'DS2024'!$A$5:$A$15,1)+1),
INDEX('DS2024'!$A$5:$A$15,MATCH(B18,'DS2024'!$A$5:$A$15,1)):
INDEX('DS2024'!$A$5:$A$15,MATCH(B18,'DS2024'!$A$5:$A$15,1)+1)),
IF($T$3=Database!$A$3,
_xlfn.FORECAST.LINEAR(
B18,
INDEX('DS2024'!$E$5:$E$15,MATCH(B18,'DS2024'!$D$5:$D$15,1)):
INDEX('DS2024'!$E$5:$E$15,MATCH(B18,'DS2024'!$D$5:$D$15,1)+1),
INDEX('DS2024'!$D$5:$D$15,MATCH(B18,'DS2024'!$D$5:$D$15,1)):
INDEX('DS2024'!$D$5:$D$15,MATCH(B18,'DS2024'!$D$5:$D$15,1)+1)),
IF($T$3=Database!$A$4,
_xlfn.FORECAST.LINEAR(
B18,
INDEX('DS2024'!$H$5:$H$15,MATCH(B18,'DS2024'!$G$5:$G$15,1)):
INDEX('DS2024'!$H$5:$H$15,MATCH(B18,'DS2024'!$G$5:$G$15,1)+1),
INDEX('DS2024'!$G$5:$G$15,MATCH(B18,'DS2024'!$G$5:$G$15,1)):
INDEX('DS2024'!$G$5:$G$15,MATCH(B18,'DS2024'!$G$5:$G$15,1)+1)),
IF($T$3=Database!$A$5,
_xlfn.FORECAST.LINEAR(
B18,
INDEX('DS2024'!$K$5:$K$15,MATCH(B18,'DS2024'!$J$5:$J$15,1)):
INDEX('DS2024'!$K$5:$K$15,MATCH(B18,'DS2024'!$J$5:$J$15,1)+1),
INDEX('DS2024'!$J$5:$J$15,MATCH(B18,'DS2024'!$J$5:$J$15,1)):
INDEX('DS2024'!$J$5:$J$15,MATCH(B18,'DS2024'!$J$5:$J$15,1)+1)),
IF($T$3=Database!$A$6,
_xlfn.FORECAST.LINEAR(
B18,
INDEX('DS2024'!$N$5:$N$15,MATCH(B18,'DS2024'!$M$5:$M$15,1)):
INDEX('DS2024'!$N$5:$N$15,MATCH(B18,'DS2024'!$M$5:$M$15,1)+1),
INDEX('DS2024'!$M$5:$M$15,MATCH(B18,'DS2024'!$M$5:$M$15,1)):
INDEX('DS2024'!$M$5:$M$15,MATCH(B18,'DS2024'!$M$5:$M$15,1)+1)),
IF($T$3=Database!$A$7,
_xlfn.FORECAST.LINEAR(
B18,
INDEX('DS2024'!$Q$5:$Q$15,MATCH(B18,'DS2024'!$P$5:$P$15,1)):
INDEX('DS2024'!$Q$5:$Q$15,MATCH(B18,'DS2024'!$P$5:$P$15,1)+1),
INDEX('DS2024'!$P$5:$P$15,MATCH(B18,'DS2024'!$P$5:$P$15,1)):
INDEX('DS2024'!$P$5:$P$15,MATCH(B18,'DS2024'!$P$5:$P$15,1)+1)),
IF($T$3=Database!$A$8,
_xlfn.FORECAST.LINEAR(
B18,
INDEX('DS2024'!$T$5:$T$15,MATCH(B18,'DS2024'!$S$5:$S$15,1)):
INDEX('DS2024'!$T$5:$T$15,MATCH(B18,'DS2024'!$S$5:$S$15,1)+1),
INDEX('DS2024'!$S$5:$S$15,MATCH(B18,'DS2024'!$S$5:$S$15,1)):
INDEX('DS2024'!$S$5:$S$15,MATCH(B18,'DS2024'!$S$5:$S$15,1)+1)),
IF($T$3=Database!$A$9,
_xlfn.FORECAST.LINEAR(
B18,
INDEX('DS2024'!$W$5:$W$15,MATCH(B18,'DS2024'!$V$5:$V$15,1)):
INDEX('DS2024'!$W$5:$W$15,MATCH(B18,'DS2024'!$V$5:$V$15,1)+1),
INDEX('DS2024'!$V$5:$V$15,MATCH(B18,'DS2024'!$V$5:$V$15,1)):
INDEX('DS2024'!$V$5:$V$15,MATCH(B18,'DS2024'!$V$5:$V$15,1)+1)),
IF($T$3=Database!$A$10,
_xlfn.FORECAST.LINEAR(
B18,
INDEX('DS2024'!$Z$5:$Z$15,MATCH(B18,'DS2024'!$Y$5:$Y$15,1)):
INDEX('DS2024'!$Z$5:$Z$15,MATCH(B18,'DS2024'!$Y$5:$Y$15,1)+1),
INDEX('DS2024'!$Y$5:$Y$15,MATCH(B18,'DS2024'!$Y$5:$Y$15,1)):
INDEX('DS2024'!$Y$5:$Y$15,MATCH(B18,'DS2024'!$Y$5:$Y$15,1)+1))
)))))))))))))))))))</f>
        <v>0.11107901994484193</v>
      </c>
      <c r="U18" s="50">
        <f>IF($U$3=Database!$A$11,
_xlfn.FORECAST.LINEAR(
D18,
INDEX('DS2024'!$B$20:$B$35,MATCH(D18,'DS2024'!$A$20:$A$35,1)):
INDEX('DS2024'!$B$20:$B$35,MATCH(D18,'DS2024'!$A$20:$A$35,1)+1),
INDEX('DS2024'!$A$20:$A$35,MATCH(D18,'DS2024'!$A$20:$A$35,1)):
INDEX('DS2024'!$A$20:$A$35,MATCH(D18,'DS2024'!$A$20:$A$35,1)+1)),
IF($U$3=Database!$A$12,
_xlfn.FORECAST.LINEAR(
D18,
INDEX('DS2024'!$E$20:$E$35,MATCH(D18,'DS2024'!$D$20:$D$35,1)):
INDEX('DS2024'!$E$20:$E$35,MATCH(D18,'DS2024'!$D$20:$D$35,1)+1),
INDEX('DS2024'!$D$20:$D$35,MATCH(D18,'DS2024'!$D$20:$D$35,1)):
INDEX('DS2024'!$D$20:$D$35,MATCH(D18,'DS2024'!$D$20:$D$35,1)+1)),
IF($U$3=Database!$A$13,
_xlfn.FORECAST.LINEAR(
D18,
INDEX('DS2024'!$H$20:$H$35,MATCH(D18,'DS2024'!$G$20:$G$35,1)):
INDEX('DS2024'!$H$20:$H$35,MATCH(D18,'DS2024'!$G$20:$G$35,1)+1),
INDEX('DS2024'!$G$20:$G$35,MATCH(D18,'DS2024'!$G$20:$G$35,1)):
INDEX('DS2024'!$G$20:$G$35,MATCH(D18,'DS2024'!$G$20:$G$35,1)+1)),
IF($U$3=Database!$A$14,
_xlfn.FORECAST.LINEAR(
D18,
INDEX('DS2024'!$K$20:$K$35,MATCH(D18,'DS2024'!$J$20:$J$35,1)):
INDEX('DS2024'!$K$20:$K$35,MATCH(D18,'DS2024'!$J$20:$J$35,1)+1),
INDEX('DS2024'!$J$20:$J$35,MATCH(D18,'DS2024'!$J$20:$J$35,1)):
INDEX('DS2024'!$J$20:$J$35,MATCH(D18,'DS2024'!$J$20:$J$35,1)+1)),
IF($U$3=Database!$A$15,
_xlfn.FORECAST.LINEAR(
D18,
INDEX('DS2024'!$N$20:$N$35,MATCH(D18,'DS2024'!$M$20:$M$35,1)):
INDEX('DS2024'!$N$20:$N$35,MATCH(D18,'DS2024'!$M$20:$M$35,1)+1),
INDEX('DS2024'!$M$20:$M$35,MATCH(D18,'DS2024'!$M$20:$M$35,1)):
INDEX('DS2024'!$M$20:$M$35,MATCH(D18,'DS2024'!$M$20:$M$35,1)+1)),
IF($U$3=Database!$A$16,
_xlfn.FORECAST.LINEAR(
D18,
INDEX('DS2024'!$Q$20:$Q$35,MATCH(D18,'DS2024'!$P$20:$P$35,1)):
INDEX('DS2024'!$Q$20:$Q$35,MATCH(D18,'DS2024'!$P$20:$P$35,1)+1),
INDEX('DS2024'!$P$20:$P$35,MATCH(D18,'DS2024'!$P$20:$P$35,1)):
INDEX('DS2024'!$P$20:$P$35,MATCH(D18,'DS2024'!$P$20:$P$35,1)+1)),
IF($U$3=Database!$A$17,
_xlfn.FORECAST.LINEAR(
D18,
INDEX('DS2024'!$T$20:$T$35,MATCH(D18,'DS2024'!$S$20:$S$35,1)):
INDEX('DS2024'!$T$20:$T$35,MATCH(D18,'DS2024'!$S$20:$S$35,1)+1),
INDEX('DS2024'!$S$20:$S$35,MATCH(D18,'DS2024'!$S$20:$S$35,1)):
INDEX('DS2024'!$S$20:$S$35,MATCH(D18,'DS2024'!$S$20:$S$35,1)+1)),
IF($U$3=Database!$A$18,
_xlfn.FORECAST.LINEAR(
D18,
INDEX('DS2024'!$W$20:$W$35,MATCH(D18,'DS2024'!$V$20:$V$35,1)):
INDEX('DS2024'!$W$20:$W$35,MATCH(D18,'DS2024'!$V$20:$V$35,1)+1),
INDEX('DS2024'!$V$20:$V$35,MATCH(D18,'DS2024'!$V$20:$V$35,1)):
INDEX('DS2024'!$V$20:$V$35,MATCH(D18,'DS2024'!$V$20:$V$35,1)+1)),
IF($U$3=Database!$A$19,
_xlfn.FORECAST.LINEAR(
D18,
INDEX('DS2024'!$Z$20:$Z$35,MATCH(D18,'DS2024'!$Y$20:$Y$35,1)):
INDEX('DS2024'!$Z$20:$Z$35,MATCH(D18,'DS2024'!$Y$20:$Y$35,1)+1),
INDEX('DS2024'!$Y$20:$Y$35,MATCH(D18,'DS2024'!$Y$20:$Y$35,1)):
INDEX('DS2024'!$Y$20:$Y$35,MATCH(D18,'DS2024'!$Y$20:$Y$35,1)+1)),
IF($U$3=Database!$A$20,
_xlfn.FORECAST.LINEAR(
D18,
INDEX('DS2024'!$AC$20:$AC$35,MATCH(D18,'DS2024'!$AB$20:$AB$35,1)):
INDEX('DS2024'!$AC$20:$AC$35,MATCH(D18,'DS2024'!$AB$20:$AB$35,1)+1),
INDEX('DS2024'!$AB$20:$AB$35,MATCH(D18,'DS2024'!$AB$20:$AB$35,1)):
INDEX('DS2024'!$AB$20:$AB$35,MATCH(D18,'DS2024'!$AB$20:$AB$35,1)+1)),
IF($U$3=Database!$A$2,
_xlfn.FORECAST.LINEAR(
D18,
INDEX('DS2024'!$B$5:$B$15,MATCH(D18,'DS2024'!$A$5:$A$15,1)):
INDEX('DS2024'!$B$5:$B$15,MATCH(D18,'DS2024'!$A$5:$A$15,1)+1),
INDEX('DS2024'!$A$5:$A$15,MATCH(D18,'DS2024'!$A$5:$A$15,1)):
INDEX('DS2024'!$A$5:$A$15,MATCH(D18,'DS2024'!$A$5:$A$15,1)+1)),
IF($U$3=Database!$A$3,
_xlfn.FORECAST.LINEAR(
D18,
INDEX('DS2024'!$E$5:$E$15,MATCH(D18,'DS2024'!$D$5:$D$15,1)):
INDEX('DS2024'!$E$5:$E$15,MATCH(D18,'DS2024'!$D$5:$D$15,1)+1),
INDEX('DS2024'!$D$5:$D$15,MATCH(D18,'DS2024'!$D$5:$D$15,1)):
INDEX('DS2024'!$D$5:$D$15,MATCH(D18,'DS2024'!$D$5:$D$15,1)+1)),
IF($U$3=Database!$A$4,
_xlfn.FORECAST.LINEAR(
D18,
INDEX('DS2024'!$H$5:$H$15,MATCH(D18,'DS2024'!$G$5:$G$15,1)):
INDEX('DS2024'!$H$5:$H$15,MATCH(D18,'DS2024'!$G$5:$G$15,1)+1),
INDEX('DS2024'!$G$5:$G$15,MATCH(D18,'DS2024'!$G$5:$G$15,1)):
INDEX('DS2024'!$G$5:$G$15,MATCH(D18,'DS2024'!$G$5:$G$15,1)+1)),
IF($U$3=Database!$A$5,
_xlfn.FORECAST.LINEAR(
D18,
INDEX('DS2024'!$K$5:$K$15,MATCH(D18,'DS2024'!$J$5:$J$15,1)):
INDEX('DS2024'!$K$5:$K$15,MATCH(D18,'DS2024'!$J$5:$J$15,1)+1),
INDEX('DS2024'!$J$5:$J$15,MATCH(D18,'DS2024'!$J$5:$J$15,1)):
INDEX('DS2024'!$J$5:$J$15,MATCH(D18,'DS2024'!$J$5:$J$15,1)+1)),
IF($U$3=Database!$A$6,
_xlfn.FORECAST.LINEAR(
D18,
INDEX('DS2024'!$N$5:$N$15,MATCH(D18,'DS2024'!$M$5:$M$15,1)):
INDEX('DS2024'!$N$5:$N$15,MATCH(D18,'DS2024'!$M$5:$M$15,1)+1),
INDEX('DS2024'!$M$5:$M$15,MATCH(D18,'DS2024'!$M$5:$M$15,1)):
INDEX('DS2024'!$M$5:$M$15,MATCH(D18,'DS2024'!$M$5:$M$15,1)+1)),
IF($U$3=Database!$A$7,
_xlfn.FORECAST.LINEAR(
D18,
INDEX('DS2024'!$Q$5:$Q$15,MATCH(D18,'DS2024'!$P$5:$P$15,1)):
INDEX('DS2024'!$Q$5:$Q$15,MATCH(D18,'DS2024'!$P$5:$P$15,1)+1),
INDEX('DS2024'!$P$5:$P$15,MATCH(D18,'DS2024'!$P$5:$P$15,1)):
INDEX('DS2024'!$P$5:$P$15,MATCH(D18,'DS2024'!$P$5:$P$15,1)+1)),
IF($U$3=Database!$A$8,
_xlfn.FORECAST.LINEAR(
D18,
INDEX('DS2024'!$T$5:$T$15,MATCH(D18,'DS2024'!$S$5:$S$15,1)):
INDEX('DS2024'!$T$5:$T$15,MATCH(D18,'DS2024'!$S$5:$S$15,1)+1),
INDEX('DS2024'!$S$5:$S$15,MATCH(D18,'DS2024'!$S$5:$S$15,1)):
INDEX('DS2024'!$S$5:$S$15,MATCH(D18,'DS2024'!$S$5:$S$15,1)+1)),
IF($U$3=Database!$A$9,
_xlfn.FORECAST.LINEAR(
D18,
INDEX('DS2024'!$W$5:$W$15,MATCH(D18,'DS2024'!$V$5:$V$15,1)):
INDEX('DS2024'!$W$5:$W$15,MATCH(D18,'DS2024'!$V$5:$V$15,1)+1),
INDEX('DS2024'!$V$5:$V$15,MATCH(D18,'DS2024'!$V$5:$V$15,1)):
INDEX('DS2024'!$V$5:$V$15,MATCH(D18,'DS2024'!$V$5:$V$15,1)+1)),
IF($U$3=Database!$A$10,
_xlfn.FORECAST.LINEAR(
D18,
INDEX('DS2024'!$Z$5:$Z$15,MATCH(D18,'DS2024'!$Y$5:$Y$15,1)):
INDEX('DS2024'!$Z$5:$Z$15,MATCH(D18,'DS2024'!$Y$5:$Y$15,1)+1),
INDEX('DS2024'!$Y$5:$Y$15,MATCH(D18,'DS2024'!$Y$5:$Y$15,1)):
INDEX('DS2024'!$Y$5:$Y$15,MATCH(D18,'DS2024'!$Y$5:$Y$15,1)+1))
)))))))))))))))))))</f>
        <v>0.11182437347615812</v>
      </c>
      <c r="V18" s="50">
        <f>IF($V$3=Database!$A$11,
_xlfn.FORECAST.LINEAR(
F18,
INDEX('DS2024'!$B$20:$B$35,MATCH(F18,'DS2024'!$A$20:$A$35,1)):
INDEX('DS2024'!$B$20:$B$35,MATCH(F18,'DS2024'!$A$20:$A$35,1)+1),
INDEX('DS2024'!$A$20:$A$35,MATCH(F18,'DS2024'!$A$20:$A$35,1)):
INDEX('DS2024'!$A$20:$A$35,MATCH(F18,'DS2024'!$A$20:$A$35,1)+1)),
IF($V$3=Database!$A$12,
_xlfn.FORECAST.LINEAR(
F18,
INDEX('DS2024'!$E$20:$E$35,MATCH(F18,'DS2024'!$D$20:$D$35,1)):
INDEX('DS2024'!$E$20:$E$35,MATCH(F18,'DS2024'!$D$20:$D$35,1)+1),
INDEX('DS2024'!$D$20:$D$35,MATCH(F18,'DS2024'!$D$20:$D$35,1)):
INDEX('DS2024'!$D$20:$D$35,MATCH(F18,'DS2024'!$D$20:$D$35,1)+1)),
IF($V$3=Database!$A$13,
_xlfn.FORECAST.LINEAR(
F18,
INDEX('DS2024'!$H$20:$H$35,MATCH(F18,'DS2024'!$G$20:$G$35,1)):
INDEX('DS2024'!$H$20:$H$35,MATCH(F18,'DS2024'!$G$20:$G$35,1)+1),
INDEX('DS2024'!$G$20:$G$35,MATCH(F18,'DS2024'!$G$20:$G$35,1)):
INDEX('DS2024'!$G$20:$G$35,MATCH(F18,'DS2024'!$G$20:$G$35,1)+1)),
IF($V$3=Database!$A$14,
_xlfn.FORECAST.LINEAR(
F18,
INDEX('DS2024'!$K$20:$K$35,MATCH(F18,'DS2024'!$J$20:$J$35,1)):
INDEX('DS2024'!$K$20:$K$35,MATCH(F18,'DS2024'!$J$20:$J$35,1)+1),
INDEX('DS2024'!$J$20:$J$35,MATCH(F18,'DS2024'!$J$20:$J$35,1)):
INDEX('DS2024'!$J$20:$J$35,MATCH(F18,'DS2024'!$J$20:$J$35,1)+1)),
IF($V$3=Database!$A$15,
_xlfn.FORECAST.LINEAR(
F18,
INDEX('DS2024'!$N$20:$N$35,MATCH(F18,'DS2024'!$M$20:$M$35,1)):
INDEX('DS2024'!$N$20:$N$35,MATCH(F18,'DS2024'!$M$20:$M$35,1)+1),
INDEX('DS2024'!$M$20:$M$35,MATCH(F18,'DS2024'!$M$20:$M$35,1)):
INDEX('DS2024'!$M$20:$M$35,MATCH(F18,'DS2024'!$M$20:$M$35,1)+1)),
IF($V$3=Database!$A$16,
_xlfn.FORECAST.LINEAR(
F18,
INDEX('DS2024'!$Q$20:$Q$35,MATCH(F18,'DS2024'!$P$20:$P$35,1)):
INDEX('DS2024'!$Q$20:$Q$35,MATCH(F18,'DS2024'!$P$20:$P$35,1)+1),
INDEX('DS2024'!$P$20:$P$35,MATCH(F18,'DS2024'!$P$20:$P$35,1)):
INDEX('DS2024'!$P$20:$P$35,MATCH(F18,'DS2024'!$P$20:$P$35,1)+1)),
IF($V$3=Database!$A$17,
_xlfn.FORECAST.LINEAR(
F18,
INDEX('DS2024'!$T$20:$T$35,MATCH(F18,'DS2024'!$S$20:$S$35,1)):
INDEX('DS2024'!$T$20:$T$35,MATCH(F18,'DS2024'!$S$20:$S$35,1)+1),
INDEX('DS2024'!$S$20:$S$35,MATCH(F18,'DS2024'!$S$20:$S$35,1)):
INDEX('DS2024'!$S$20:$S$35,MATCH(F18,'DS2024'!$S$20:$S$35,1)+1)),
IF($V$3=Database!$A$18,
_xlfn.FORECAST.LINEAR(
F18,
INDEX('DS2024'!$W$20:$W$35,MATCH(F18,'DS2024'!$V$20:$V$35,1)):
INDEX('DS2024'!$W$20:$W$35,MATCH(F18,'DS2024'!$V$20:$V$35,1)+1),
INDEX('DS2024'!$V$20:$V$35,MATCH(F18,'DS2024'!$V$20:$V$35,1)):
INDEX('DS2024'!$V$20:$V$35,MATCH(F18,'DS2024'!$V$20:$V$35,1)+1)),
IF($V$3=Database!$A$19,
_xlfn.FORECAST.LINEAR(
F18,
INDEX('DS2024'!$Z$20:$Z$35,MATCH(F18,'DS2024'!$Y$20:$Y$35,1)):
INDEX('DS2024'!$Z$20:$Z$35,MATCH(F18,'DS2024'!$Y$20:$Y$35,1)+1),
INDEX('DS2024'!$Y$20:$Y$35,MATCH(F18,'DS2024'!$Y$20:$Y$35,1)):
INDEX('DS2024'!$Y$20:$Y$35,MATCH(F18,'DS2024'!$Y$20:$Y$35,1)+1)),
IF($V$3=Database!$A$20,
_xlfn.FORECAST.LINEAR(
F18,
INDEX('DS2024'!$AC$20:$AC$35,MATCH(F18,'DS2024'!$AB$20:$AB$35,1)):
INDEX('DS2024'!$AC$20:$AC$35,MATCH(F18,'DS2024'!$AB$20:$AB$35,1)+1),
INDEX('DS2024'!$AB$20:$AB$35,MATCH(F18,'DS2024'!$AB$20:$AB$35,1)):
INDEX('DS2024'!$AB$20:$AB$35,MATCH(F18,'DS2024'!$AB$20:$AB$35,1)+1)),
IF($V$3=Database!$A$2,
_xlfn.FORECAST.LINEAR(
F18,
INDEX('DS2024'!$B$5:$B$15,MATCH(F18,'DS2024'!$A$5:$A$15,1)):
INDEX('DS2024'!$B$5:$B$15,MATCH(F18,'DS2024'!$A$5:$A$15,1)+1),
INDEX('DS2024'!$A$5:$A$15,MATCH(F18,'DS2024'!$A$5:$A$15,1)):
INDEX('DS2024'!$A$5:$A$15,MATCH(F18,'DS2024'!$A$5:$A$15,1)+1)),
IF($V$3=Database!$A$3,
_xlfn.FORECAST.LINEAR(
F18,
INDEX('DS2024'!$E$5:$E$15,MATCH(F18,'DS2024'!$D$5:$D$15,1)):
INDEX('DS2024'!$E$5:$E$15,MATCH(F18,'DS2024'!$D$5:$D$15,1)+1),
INDEX('DS2024'!$D$5:$D$15,MATCH(F18,'DS2024'!$D$5:$D$15,1)):
INDEX('DS2024'!$D$5:$D$15,MATCH(F18,'DS2024'!$D$5:$D$15,1)+1)),
IF($V$3=Database!$A$4,
_xlfn.FORECAST.LINEAR(
F18,
INDEX('DS2024'!$H$5:$H$15,MATCH(F18,'DS2024'!$G$5:$G$15,1)):
INDEX('DS2024'!$H$5:$H$15,MATCH(F18,'DS2024'!$G$5:$G$15,1)+1),
INDEX('DS2024'!$G$5:$G$15,MATCH(F18,'DS2024'!$G$5:$G$15,1)):
INDEX('DS2024'!$G$5:$G$15,MATCH(F18,'DS2024'!$G$5:$G$15,1)+1)),
IF($V$3=Database!$A$5,
_xlfn.FORECAST.LINEAR(
F18,
INDEX('DS2024'!$K$5:$K$15,MATCH(F18,'DS2024'!$J$5:$J$15,1)):
INDEX('DS2024'!$K$5:$K$15,MATCH(F18,'DS2024'!$J$5:$J$15,1)+1),
INDEX('DS2024'!$J$5:$J$15,MATCH(F18,'DS2024'!$J$5:$J$15,1)):
INDEX('DS2024'!$J$5:$J$15,MATCH(F18,'DS2024'!$J$5:$J$15,1)+1)),
IF($V$3=Database!$A$6,
_xlfn.FORECAST.LINEAR(
F18,
INDEX('DS2024'!$N$5:$N$15,MATCH(F18,'DS2024'!$M$5:$M$15,1)):
INDEX('DS2024'!$N$5:$N$15,MATCH(F18,'DS2024'!$M$5:$M$15,1)+1),
INDEX('DS2024'!$M$5:$M$15,MATCH(F18,'DS2024'!$M$5:$M$15,1)):
INDEX('DS2024'!$M$5:$M$15,MATCH(F18,'DS2024'!$M$5:$M$15,1)+1)),
IF($V$3=Database!$A$7,
_xlfn.FORECAST.LINEAR(
F18,
INDEX('DS2024'!$Q$5:$Q$15,MATCH(F18,'DS2024'!$P$5:$P$15,1)):
INDEX('DS2024'!$Q$5:$Q$15,MATCH(F18,'DS2024'!$P$5:$P$15,1)+1),
INDEX('DS2024'!$P$5:$P$15,MATCH(F18,'DS2024'!$P$5:$P$15,1)):
INDEX('DS2024'!$P$5:$P$15,MATCH(F18,'DS2024'!$P$5:$P$15,1)+1)),
IF($V$3=Database!$A$8,
_xlfn.FORECAST.LINEAR(
F18,
INDEX('DS2024'!$T$5:$T$15,MATCH(F18,'DS2024'!$S$5:$S$15,1)):
INDEX('DS2024'!$T$5:$T$15,MATCH(F18,'DS2024'!$S$5:$S$15,1)+1),
INDEX('DS2024'!$S$5:$S$15,MATCH(F18,'DS2024'!$S$5:$S$15,1)):
INDEX('DS2024'!$S$5:$S$15,MATCH(F18,'DS2024'!$S$5:$S$15,1)+1)),
IF($V$3=Database!$A$9,
_xlfn.FORECAST.LINEAR(
F18,
INDEX('DS2024'!$W$5:$W$15,MATCH(F18,'DS2024'!$V$5:$V$15,1)):
INDEX('DS2024'!$W$5:$W$15,MATCH(F18,'DS2024'!$V$5:$V$15,1)+1),
INDEX('DS2024'!$V$5:$V$15,MATCH(F18,'DS2024'!$V$5:$V$15,1)):
INDEX('DS2024'!$V$5:$V$15,MATCH(F18,'DS2024'!$V$5:$V$15,1)+1)),
IF($V$3=Database!$A$10,
_xlfn.FORECAST.LINEAR(
F18,
INDEX('DS2024'!$Z$5:$Z$15,MATCH(F18,'DS2024'!$Y$5:$Y$15,1)):
INDEX('DS2024'!$Z$5:$Z$15,MATCH(F18,'DS2024'!$Y$5:$Y$15,1)+1),
INDEX('DS2024'!$Y$5:$Y$15,MATCH(F18,'DS2024'!$Y$5:$Y$15,1)):
INDEX('DS2024'!$Y$5:$Y$15,MATCH(F18,'DS2024'!$Y$5:$Y$15,1)+1))
)))))))))))))))))))</f>
        <v>0.11432848232848232</v>
      </c>
      <c r="W18" s="50">
        <f>IF($W$3=Database!$A$11,
_xlfn.FORECAST.LINEAR(
H18,
INDEX('DS2024'!$B$20:$B$35,MATCH(H18,'DS2024'!$A$20:$A$35,1)):
INDEX('DS2024'!$B$20:$B$35,MATCH(H18,'DS2024'!$A$20:$A$35,1)+1),
INDEX('DS2024'!$A$20:$A$35,MATCH(H18,'DS2024'!$A$20:$A$35,1)):
INDEX('DS2024'!$A$20:$A$35,MATCH(H18,'DS2024'!$A$20:$A$35,1)+1)),
IF($W$3=Database!$A$12,
_xlfn.FORECAST.LINEAR(
H18,
INDEX('DS2024'!$E$20:$E$35,MATCH(H18,'DS2024'!$D$20:$D$35,1)):
INDEX('DS2024'!$E$20:$E$35,MATCH(H18,'DS2024'!$D$20:$D$35,1)+1),
INDEX('DS2024'!$D$20:$D$35,MATCH(H18,'DS2024'!$D$20:$D$35,1)):
INDEX('DS2024'!$D$20:$D$35,MATCH(H18,'DS2024'!$D$20:$D$35,1)+1)),
IF($W$3=Database!$A$13,
_xlfn.FORECAST.LINEAR(
H18,
INDEX('DS2024'!$H$20:$H$35,MATCH(H18,'DS2024'!$G$20:$G$35,1)):
INDEX('DS2024'!$H$20:$H$35,MATCH(H18,'DS2024'!$G$20:$G$35,1)+1),
INDEX('DS2024'!$G$20:$G$35,MATCH(H18,'DS2024'!$G$20:$G$35,1)):
INDEX('DS2024'!$G$20:$G$35,MATCH(H18,'DS2024'!$G$20:$G$35,1)+1)),
IF($W$3=Database!$A$14,
_xlfn.FORECAST.LINEAR(
H18,
INDEX('DS2024'!$K$20:$K$35,MATCH(H18,'DS2024'!$J$20:$J$35,1)):
INDEX('DS2024'!$K$20:$K$35,MATCH(H18,'DS2024'!$J$20:$J$35,1)+1),
INDEX('DS2024'!$J$20:$J$35,MATCH(H18,'DS2024'!$J$20:$J$35,1)):
INDEX('DS2024'!$J$20:$J$35,MATCH(H18,'DS2024'!$J$20:$J$35,1)+1)),
IF($W$3=Database!$A$15,
_xlfn.FORECAST.LINEAR(
H18,
INDEX('DS2024'!$N$20:$N$35,MATCH(H18,'DS2024'!$M$20:$M$35,1)):
INDEX('DS2024'!$N$20:$N$35,MATCH(H18,'DS2024'!$M$20:$M$35,1)+1),
INDEX('DS2024'!$M$20:$M$35,MATCH(H18,'DS2024'!$M$20:$M$35,1)):
INDEX('DS2024'!$M$20:$M$35,MATCH(H18,'DS2024'!$M$20:$M$35,1)+1)),
IF($W$3=Database!$A$16,
_xlfn.FORECAST.LINEAR(
H18,
INDEX('DS2024'!$Q$20:$Q$35,MATCH(H18,'DS2024'!$P$20:$P$35,1)):
INDEX('DS2024'!$Q$20:$Q$35,MATCH(H18,'DS2024'!$P$20:$P$35,1)+1),
INDEX('DS2024'!$P$20:$P$35,MATCH(H18,'DS2024'!$P$20:$P$35,1)):
INDEX('DS2024'!$P$20:$P$35,MATCH(H18,'DS2024'!$P$20:$P$35,1)+1)),
IF($W$3=Database!$A$17,
_xlfn.FORECAST.LINEAR(
H18,
INDEX('DS2024'!$T$20:$T$35,MATCH(H18,'DS2024'!$S$20:$S$35,1)):
INDEX('DS2024'!$T$20:$T$35,MATCH(H18,'DS2024'!$S$20:$S$35,1)+1),
INDEX('DS2024'!$S$20:$S$35,MATCH(H18,'DS2024'!$S$20:$S$35,1)):
INDEX('DS2024'!$S$20:$S$35,MATCH(H18,'DS2024'!$S$20:$S$35,1)+1)),
IF($W$3=Database!$A$18,
_xlfn.FORECAST.LINEAR(
H18,
INDEX('DS2024'!$W$20:$W$35,MATCH(H18,'DS2024'!$V$20:$V$35,1)):
INDEX('DS2024'!$W$20:$W$35,MATCH(H18,'DS2024'!$V$20:$V$35,1)+1),
INDEX('DS2024'!$V$20:$V$35,MATCH(H18,'DS2024'!$V$20:$V$35,1)):
INDEX('DS2024'!$V$20:$V$35,MATCH(H18,'DS2024'!$V$20:$V$35,1)+1)),
IF($W$3=Database!$A$19,
_xlfn.FORECAST.LINEAR(
H18,
INDEX('DS2024'!$Z$20:$Z$35,MATCH(H18,'DS2024'!$Y$20:$Y$35,1)):
INDEX('DS2024'!$Z$20:$Z$35,MATCH(H18,'DS2024'!$Y$20:$Y$35,1)+1),
INDEX('DS2024'!$Y$20:$Y$35,MATCH(H18,'DS2024'!$Y$20:$Y$35,1)):
INDEX('DS2024'!$Y$20:$Y$35,MATCH(H18,'DS2024'!$Y$20:$Y$35,1)+1)),
IF($W$3=Database!$A$20,
_xlfn.FORECAST.LINEAR(
H18,
INDEX('DS2024'!$AC$20:$AC$35,MATCH(H18,'DS2024'!$AB$20:$AB$35,1)):
INDEX('DS2024'!$AC$20:$AC$35,MATCH(H18,'DS2024'!$AB$20:$AB$35,1)+1),
INDEX('DS2024'!$AB$20:$AB$35,MATCH(H18,'DS2024'!$AB$20:$AB$35,1)):
INDEX('DS2024'!$AB$20:$AB$35,MATCH(H18,'DS2024'!$AB$20:$AB$35,1)+1)),
IF($W$3=Database!$A$2,
_xlfn.FORECAST.LINEAR(
H18,
INDEX('DS2024'!$B$5:$B$15,MATCH(H18,'DS2024'!$A$5:$A$15,1)):
INDEX('DS2024'!$B$5:$B$15,MATCH(H18,'DS2024'!$A$5:$A$15,1)+1),
INDEX('DS2024'!$A$5:$A$15,MATCH(H18,'DS2024'!$A$5:$A$15,1)):
INDEX('DS2024'!$A$5:$A$15,MATCH(H18,'DS2024'!$A$5:$A$15,1)+1)),
IF($W$3=Database!$A$3,
_xlfn.FORECAST.LINEAR(
H18,
INDEX('DS2024'!$E$5:$E$15,MATCH(H18,'DS2024'!$D$5:$D$15,1)):
INDEX('DS2024'!$E$5:$E$15,MATCH(H18,'DS2024'!$D$5:$D$15,1)+1),
INDEX('DS2024'!$D$5:$D$15,MATCH(H18,'DS2024'!$D$5:$D$15,1)):
INDEX('DS2024'!$D$5:$D$15,MATCH(H18,'DS2024'!$D$5:$D$15,1)+1)),
IF($W$3=Database!$A$4,
_xlfn.FORECAST.LINEAR(
H18,
INDEX('DS2024'!$H$5:$H$15,MATCH(H18,'DS2024'!$G$5:$G$15,1)):
INDEX('DS2024'!$H$5:$H$15,MATCH(H18,'DS2024'!$G$5:$G$15,1)+1),
INDEX('DS2024'!$G$5:$G$15,MATCH(H18,'DS2024'!$G$5:$G$15,1)):
INDEX('DS2024'!$G$5:$G$15,MATCH(H18,'DS2024'!$G$5:$G$15,1)+1)),
IF($W$3=Database!$A$5,
_xlfn.FORECAST.LINEAR(
H18,
INDEX('DS2024'!$K$5:$K$15,MATCH(H18,'DS2024'!$J$5:$J$15,1)):
INDEX('DS2024'!$K$5:$K$15,MATCH(H18,'DS2024'!$J$5:$J$15,1)+1),
INDEX('DS2024'!$J$5:$J$15,MATCH(H18,'DS2024'!$J$5:$J$15,1)):
INDEX('DS2024'!$J$5:$J$15,MATCH(H18,'DS2024'!$J$5:$J$15,1)+1)),
IF($W$3=Database!$A$6,
_xlfn.FORECAST.LINEAR(
H18,
INDEX('DS2024'!$N$5:$N$15,MATCH(H18,'DS2024'!$M$5:$M$15,1)):
INDEX('DS2024'!$N$5:$N$15,MATCH(H18,'DS2024'!$M$5:$M$15,1)+1),
INDEX('DS2024'!$M$5:$M$15,MATCH(H18,'DS2024'!$M$5:$M$15,1)):
INDEX('DS2024'!$M$5:$M$15,MATCH(H18,'DS2024'!$M$5:$M$15,1)+1)),
IF($W$3=Database!$A$7,
_xlfn.FORECAST.LINEAR(
H18,
INDEX('DS2024'!$Q$5:$Q$15,MATCH(H18,'DS2024'!$P$5:$P$15,1)):
INDEX('DS2024'!$Q$5:$Q$15,MATCH(H18,'DS2024'!$P$5:$P$15,1)+1),
INDEX('DS2024'!$P$5:$P$15,MATCH(H18,'DS2024'!$P$5:$P$15,1)):
INDEX('DS2024'!$P$5:$P$15,MATCH(H18,'DS2024'!$P$5:$P$15,1)+1)),
IF($W$3=Database!$A$8,
_xlfn.FORECAST.LINEAR(
H18,
INDEX('DS2024'!$T$5:$T$15,MATCH(H18,'DS2024'!$S$5:$S$15,1)):
INDEX('DS2024'!$T$5:$T$15,MATCH(H18,'DS2024'!$S$5:$S$15,1)+1),
INDEX('DS2024'!$S$5:$S$15,MATCH(H18,'DS2024'!$S$5:$S$15,1)):
INDEX('DS2024'!$S$5:$S$15,MATCH(H18,'DS2024'!$S$5:$S$15,1)+1)),
IF($W$3=Database!$A$9,
_xlfn.FORECAST.LINEAR(
H18,
INDEX('DS2024'!$W$5:$W$15,MATCH(H18,'DS2024'!$V$5:$V$15,1)):
INDEX('DS2024'!$W$5:$W$15,MATCH(H18,'DS2024'!$V$5:$V$15,1)+1),
INDEX('DS2024'!$V$5:$V$15,MATCH(H18,'DS2024'!$V$5:$V$15,1)):
INDEX('DS2024'!$V$5:$V$15,MATCH(H18,'DS2024'!$V$5:$V$15,1)+1)),
IF($W$3=Database!$A$10,
_xlfn.FORECAST.LINEAR(
H18,
INDEX('DS2024'!$Z$5:$Z$15,MATCH(H18,'DS2024'!$Y$5:$Y$15,1)):
INDEX('DS2024'!$Z$5:$Z$15,MATCH(H18,'DS2024'!$Y$5:$Y$15,1)+1),
INDEX('DS2024'!$Y$5:$Y$15,MATCH(H18,'DS2024'!$Y$5:$Y$15,1)):
INDEX('DS2024'!$Y$5:$Y$15,MATCH(H18,'DS2024'!$Y$5:$Y$15,1)+1))
)))))))))))))))))))</f>
        <v>0.11116631360166274</v>
      </c>
      <c r="X18" s="50">
        <f>IF($X$3=Database!$A$11,
_xlfn.FORECAST.LINEAR(
J18,
INDEX('DS2024'!$B$20:$B$35,MATCH(J18,'DS2024'!$A$20:$A$35,1)):
INDEX('DS2024'!$B$20:$B$35,MATCH(J18,'DS2024'!$A$20:$A$35,1)+1),
INDEX('DS2024'!$A$20:$A$35,MATCH(J18,'DS2024'!$A$20:$A$35,1)):
INDEX('DS2024'!$A$20:$A$35,MATCH(J18,'DS2024'!$A$20:$A$35,1)+1)),
IF($X$3=Database!$A$12,
_xlfn.FORECAST.LINEAR(
J18,
INDEX('DS2024'!$E$20:$E$35,MATCH(J18,'DS2024'!$D$20:$D$35,1)):
INDEX('DS2024'!$E$20:$E$35,MATCH(J18,'DS2024'!$D$20:$D$35,1)+1),
INDEX('DS2024'!$D$20:$D$35,MATCH(J18,'DS2024'!$D$20:$D$35,1)):
INDEX('DS2024'!$D$20:$D$35,MATCH(J18,'DS2024'!$D$20:$D$35,1)+1)),
IF($X$3=Database!$A$13,
_xlfn.FORECAST.LINEAR(
J18,
INDEX('DS2024'!$H$20:$H$35,MATCH(J18,'DS2024'!$G$20:$G$35,1)):
INDEX('DS2024'!$H$20:$H$35,MATCH(J18,'DS2024'!$G$20:$G$35,1)+1),
INDEX('DS2024'!$G$20:$G$35,MATCH(J18,'DS2024'!$G$20:$G$35,1)):
INDEX('DS2024'!$G$20:$G$35,MATCH(J18,'DS2024'!$G$20:$G$35,1)+1)),
IF($X$3=Database!$A$14,
_xlfn.FORECAST.LINEAR(
J18,
INDEX('DS2024'!$K$20:$K$35,MATCH(J18,'DS2024'!$J$20:$J$35,1)):
INDEX('DS2024'!$K$20:$K$35,MATCH(J18,'DS2024'!$J$20:$J$35,1)+1),
INDEX('DS2024'!$J$20:$J$35,MATCH(J18,'DS2024'!$J$20:$J$35,1)):
INDEX('DS2024'!$J$20:$J$35,MATCH(J18,'DS2024'!$J$20:$J$35,1)+1)),
IF($X$3=Database!$A$15,
_xlfn.FORECAST.LINEAR(
J18,
INDEX('DS2024'!$N$20:$N$35,MATCH(J18,'DS2024'!$M$20:$M$35,1)):
INDEX('DS2024'!$N$20:$N$35,MATCH(J18,'DS2024'!$M$20:$M$35,1)+1),
INDEX('DS2024'!$M$20:$M$35,MATCH(J18,'DS2024'!$M$20:$M$35,1)):
INDEX('DS2024'!$M$20:$M$35,MATCH(J18,'DS2024'!$M$20:$M$35,1)+1)),
IF($X$3=Database!$A$16,
_xlfn.FORECAST.LINEAR(
J18,
INDEX('DS2024'!$Q$20:$Q$35,MATCH(J18,'DS2024'!$P$20:$P$35,1)):
INDEX('DS2024'!$Q$20:$Q$35,MATCH(J18,'DS2024'!$P$20:$P$35,1)+1),
INDEX('DS2024'!$P$20:$P$35,MATCH(J18,'DS2024'!$P$20:$P$35,1)):
INDEX('DS2024'!$P$20:$P$35,MATCH(J18,'DS2024'!$P$20:$P$35,1)+1)),
IF($X$3=Database!$A$17,
_xlfn.FORECAST.LINEAR(
J18,
INDEX('DS2024'!$T$20:$T$35,MATCH(J18,'DS2024'!$S$20:$S$35,1)):
INDEX('DS2024'!$T$20:$T$35,MATCH(J18,'DS2024'!$S$20:$S$35,1)+1),
INDEX('DS2024'!$S$20:$S$35,MATCH(J18,'DS2024'!$S$20:$S$35,1)):
INDEX('DS2024'!$S$20:$S$35,MATCH(J18,'DS2024'!$S$20:$S$35,1)+1)),
IF($X$3=Database!$A$18,
_xlfn.FORECAST.LINEAR(
J18,
INDEX('DS2024'!$W$20:$W$35,MATCH(J18,'DS2024'!$V$20:$V$35,1)):
INDEX('DS2024'!$W$20:$W$35,MATCH(J18,'DS2024'!$V$20:$V$35,1)+1),
INDEX('DS2024'!$V$20:$V$35,MATCH(J18,'DS2024'!$V$20:$V$35,1)):
INDEX('DS2024'!$V$20:$V$35,MATCH(J18,'DS2024'!$V$20:$V$35,1)+1)),
IF($X$3=Database!$A$19,
_xlfn.FORECAST.LINEAR(
J18,
INDEX('DS2024'!$Z$20:$Z$35,MATCH(J18,'DS2024'!$Y$20:$Y$35,1)):
INDEX('DS2024'!$Z$20:$Z$35,MATCH(J18,'DS2024'!$Y$20:$Y$35,1)+1),
INDEX('DS2024'!$Y$20:$Y$35,MATCH(J18,'DS2024'!$Y$20:$Y$35,1)):
INDEX('DS2024'!$Y$20:$Y$35,MATCH(J18,'DS2024'!$Y$20:$Y$35,1)+1)),
IF($X$3=Database!$A$20,
_xlfn.FORECAST.LINEAR(
J18,
INDEX('DS2024'!$AC$20:$AC$35,MATCH(J18,'DS2024'!$AB$20:$AB$35,1)):
INDEX('DS2024'!$AC$20:$AC$35,MATCH(J18,'DS2024'!$AB$20:$AB$35,1)+1),
INDEX('DS2024'!$AB$20:$AB$35,MATCH(J18,'DS2024'!$AB$20:$AB$35,1)):
INDEX('DS2024'!$AB$20:$AB$35,MATCH(J18,'DS2024'!$AB$20:$AB$35,1)+1)),
IF($X$3=Database!$A$2,
_xlfn.FORECAST.LINEAR(
J18,
INDEX('DS2024'!$B$5:$B$15,MATCH(J18,'DS2024'!$A$5:$A$15,1)):
INDEX('DS2024'!$B$5:$B$15,MATCH(J18,'DS2024'!$A$5:$A$15,1)+1),
INDEX('DS2024'!$A$5:$A$15,MATCH(J18,'DS2024'!$A$5:$A$15,1)):
INDEX('DS2024'!$A$5:$A$15,MATCH(J18,'DS2024'!$A$5:$A$15,1)+1)),
IF($X$3=Database!$A$3,
_xlfn.FORECAST.LINEAR(
J18,
INDEX('DS2024'!$E$5:$E$15,MATCH(J18,'DS2024'!$D$5:$D$15,1)):
INDEX('DS2024'!$E$5:$E$15,MATCH(J18,'DS2024'!$D$5:$D$15,1)+1),
INDEX('DS2024'!$D$5:$D$15,MATCH(J18,'DS2024'!$D$5:$D$15,1)):
INDEX('DS2024'!$D$5:$D$15,MATCH(J18,'DS2024'!$D$5:$D$15,1)+1)),
IF($X$3=Database!$A$4,
_xlfn.FORECAST.LINEAR(
J18,
INDEX('DS2024'!$H$5:$H$15,MATCH(J18,'DS2024'!$G$5:$G$15,1)):
INDEX('DS2024'!$H$5:$H$15,MATCH(J18,'DS2024'!$G$5:$G$15,1)+1),
INDEX('DS2024'!$G$5:$G$15,MATCH(J18,'DS2024'!$G$5:$G$15,1)):
INDEX('DS2024'!$G$5:$G$15,MATCH(J18,'DS2024'!$G$5:$G$15,1)+1)),
IF($X$3=Database!$A$5,
_xlfn.FORECAST.LINEAR(
J18,
INDEX('DS2024'!$K$5:$K$15,MATCH(J18,'DS2024'!$J$5:$J$15,1)):
INDEX('DS2024'!$K$5:$K$15,MATCH(J18,'DS2024'!$J$5:$J$15,1)+1),
INDEX('DS2024'!$J$5:$J$15,MATCH(J18,'DS2024'!$J$5:$J$15,1)):
INDEX('DS2024'!$J$5:$J$15,MATCH(J18,'DS2024'!$J$5:$J$15,1)+1)),
IF($X$3=Database!$A$6,
_xlfn.FORECAST.LINEAR(
J18,
INDEX('DS2024'!$N$5:$N$15,MATCH(J18,'DS2024'!$M$5:$M$15,1)):
INDEX('DS2024'!$N$5:$N$15,MATCH(J18,'DS2024'!$M$5:$M$15,1)+1),
INDEX('DS2024'!$M$5:$M$15,MATCH(J18,'DS2024'!$M$5:$M$15,1)):
INDEX('DS2024'!$M$5:$M$15,MATCH(J18,'DS2024'!$M$5:$M$15,1)+1)),
IF($X$3=Database!$A$7,
_xlfn.FORECAST.LINEAR(
J18,
INDEX('DS2024'!$Q$5:$Q$15,MATCH(J18,'DS2024'!$P$5:$P$15,1)):
INDEX('DS2024'!$Q$5:$Q$15,MATCH(J18,'DS2024'!$P$5:$P$15,1)+1),
INDEX('DS2024'!$P$5:$P$15,MATCH(J18,'DS2024'!$P$5:$P$15,1)):
INDEX('DS2024'!$P$5:$P$15,MATCH(J18,'DS2024'!$P$5:$P$15,1)+1)),
IF($X$3=Database!$A$8,
_xlfn.FORECAST.LINEAR(
J18,
INDEX('DS2024'!$T$5:$T$15,MATCH(J18,'DS2024'!$S$5:$S$15,1)):
INDEX('DS2024'!$T$5:$T$15,MATCH(J18,'DS2024'!$S$5:$S$15,1)+1),
INDEX('DS2024'!$S$5:$S$15,MATCH(J18,'DS2024'!$S$5:$S$15,1)):
INDEX('DS2024'!$S$5:$S$15,MATCH(J18,'DS2024'!$S$5:$S$15,1)+1)),
IF($T$3=Database!$A$9,
_xlfn.FORECAST.LINEAR(
J18,
INDEX('DS2024'!$W$5:$W$15,MATCH(J18,'DS2024'!$V$5:$V$15,1)):
INDEX('DS2024'!$W$5:$W$15,MATCH(J18,'DS2024'!$V$5:$V$15,1)+1),
INDEX('DS2024'!$V$5:$V$15,MATCH(J18,'DS2024'!$V$5:$V$15,1)):
INDEX('DS2024'!$V$5:$V$15,MATCH(J18,'DS2024'!$V$5:$V$15,1)+1)),
IF($T$3=Database!$A$10,
_xlfn.FORECAST.LINEAR(
J18,
INDEX('DS2024'!$Z$5:$Z$15,MATCH(J18,'DS2024'!$Y$5:$Y$15,1)):
INDEX('DS2024'!$Z$5:$Z$15,MATCH(J18,'DS2024'!$Y$5:$Y$15,1)+1),
INDEX('DS2024'!$Y$5:$Y$15,MATCH(J18,'DS2024'!$Y$5:$Y$15,1)):
INDEX('DS2024'!$Y$5:$Y$15,MATCH(J18,'DS2024'!$Y$5:$Y$15,1)+1))
)))))))))))))))))))</f>
        <v>0.10971645549382469</v>
      </c>
      <c r="Y18" s="50">
        <f>IF($Y$3=Database!$A$11,
_xlfn.FORECAST.LINEAR(
L18,
INDEX('DS2024'!$B$20:$B$35,MATCH(L18,'DS2024'!$A$20:$A$35,1)):
INDEX('DS2024'!$B$20:$B$35,MATCH(L18,'DS2024'!$A$20:$A$35,1)+1),
INDEX('DS2024'!$A$20:$A$35,MATCH(L18,'DS2024'!$A$20:$A$35,1)):
INDEX('DS2024'!$A$20:$A$35,MATCH(L18,'DS2024'!$A$20:$A$35,1)+1)),
IF($Y$3=Database!$A$12,
_xlfn.FORECAST.LINEAR(
L18,
INDEX('DS2024'!$E$20:$E$35,MATCH(L18,'DS2024'!$D$20:$D$35,1)):
INDEX('DS2024'!$E$20:$E$35,MATCH(L18,'DS2024'!$D$20:$D$35,1)+1),
INDEX('DS2024'!$D$20:$D$35,MATCH(L18,'DS2024'!$D$20:$D$35,1)):
INDEX('DS2024'!$D$20:$D$35,MATCH(L18,'DS2024'!$D$20:$D$35,1)+1)),
IF($Y$3=Database!$A$13,
_xlfn.FORECAST.LINEAR(
L18,
INDEX('DS2024'!$H$20:$H$35,MATCH(L18,'DS2024'!$G$20:$G$35,1)):
INDEX('DS2024'!$H$20:$H$35,MATCH(L18,'DS2024'!$G$20:$G$35,1)+1),
INDEX('DS2024'!$G$20:$G$35,MATCH(L18,'DS2024'!$G$20:$G$35,1)):
INDEX('DS2024'!$G$20:$G$35,MATCH(L18,'DS2024'!$G$20:$G$35,1)+1)),
IF($Y$3=Database!$A$14,
_xlfn.FORECAST.LINEAR(
L18,
INDEX('DS2024'!$K$20:$K$35,MATCH(L18,'DS2024'!$J$20:$J$35,1)):
INDEX('DS2024'!$K$20:$K$35,MATCH(L18,'DS2024'!$J$20:$J$35,1)+1),
INDEX('DS2024'!$J$20:$J$35,MATCH(L18,'DS2024'!$J$20:$J$35,1)):
INDEX('DS2024'!$J$20:$J$35,MATCH(L18,'DS2024'!$J$20:$J$35,1)+1)),
IF($Y$3=Database!$A$15,
_xlfn.FORECAST.LINEAR(
L18,
INDEX('DS2024'!$N$20:$N$35,MATCH(L18,'DS2024'!$M$20:$M$35,1)):
INDEX('DS2024'!$N$20:$N$35,MATCH(L18,'DS2024'!$M$20:$M$35,1)+1),
INDEX('DS2024'!$M$20:$M$35,MATCH(L18,'DS2024'!$M$20:$M$35,1)):
INDEX('DS2024'!$M$20:$M$35,MATCH(L18,'DS2024'!$M$20:$M$35,1)+1)),
IF($Y$3=Database!$A$16,
_xlfn.FORECAST.LINEAR(
L18,
INDEX('DS2024'!$Q$20:$Q$35,MATCH(L18,'DS2024'!$P$20:$P$35,1)):
INDEX('DS2024'!$Q$20:$Q$35,MATCH(L18,'DS2024'!$P$20:$P$35,1)+1),
INDEX('DS2024'!$P$20:$P$35,MATCH(L18,'DS2024'!$P$20:$P$35,1)):
INDEX('DS2024'!$P$20:$P$35,MATCH(L18,'DS2024'!$P$20:$P$35,1)+1)),
IF($Y$3=Database!$A$17,
_xlfn.FORECAST.LINEAR(
L18,
INDEX('DS2024'!$T$20:$T$35,MATCH(L18,'DS2024'!$S$20:$S$35,1)):
INDEX('DS2024'!$T$20:$T$35,MATCH(L18,'DS2024'!$S$20:$S$35,1)+1),
INDEX('DS2024'!$S$20:$S$35,MATCH(L18,'DS2024'!$S$20:$S$35,1)):
INDEX('DS2024'!$S$20:$S$35,MATCH(L18,'DS2024'!$S$20:$S$35,1)+1)),
IF($Y$3=Database!$A$18,
_xlfn.FORECAST.LINEAR(
L18,
INDEX('DS2024'!$W$20:$W$35,MATCH(L18,'DS2024'!$V$20:$V$35,1)):
INDEX('DS2024'!$W$20:$W$35,MATCH(L18,'DS2024'!$V$20:$V$35,1)+1),
INDEX('DS2024'!$V$20:$V$35,MATCH(L18,'DS2024'!$V$20:$V$35,1)):
INDEX('DS2024'!$V$20:$V$35,MATCH(L18,'DS2024'!$V$20:$V$35,1)+1)),
IF($Y$3=Database!$A$19,
_xlfn.FORECAST.LINEAR(
L18,
INDEX('DS2024'!$Z$20:$Z$35,MATCH(L18,'DS2024'!$Y$20:$Y$35,1)):
INDEX('DS2024'!$Z$20:$Z$35,MATCH(L18,'DS2024'!$Y$20:$Y$35,1)+1),
INDEX('DS2024'!$Y$20:$Y$35,MATCH(L18,'DS2024'!$Y$20:$Y$35,1)):
INDEX('DS2024'!$Y$20:$Y$35,MATCH(L18,'DS2024'!$Y$20:$Y$35,1)+1)),
IF($Y$3=Database!$A$20,
_xlfn.FORECAST.LINEAR(
L18,
INDEX('DS2024'!$AC$20:$AC$35,MATCH(L18,'DS2024'!$AB$20:$AB$35,1)):
INDEX('DS2024'!$AC$20:$AC$35,MATCH(L18,'DS2024'!$AB$20:$AB$35,1)+1),
INDEX('DS2024'!$AB$20:$AB$35,MATCH(L18,'DS2024'!$AB$20:$AB$35,1)):
INDEX('DS2024'!$AB$20:$AB$35,MATCH(L18,'DS2024'!$AB$20:$AB$35,1)+1)),
IF($Y$3=Database!$A$2,
_xlfn.FORECAST.LINEAR(
L18,
INDEX('DS2024'!$B$5:$B$15,MATCH(L18,'DS2024'!$A$5:$A$15,1)):
INDEX('DS2024'!$B$5:$B$15,MATCH(L18,'DS2024'!$A$5:$A$15,1)+1),
INDEX('DS2024'!$A$5:$A$15,MATCH(L18,'DS2024'!$A$5:$A$15,1)):
INDEX('DS2024'!$A$5:$A$15,MATCH(L18,'DS2024'!$A$5:$A$15,1)+1)),
IF($Y$3=Database!$A$3,
_xlfn.FORECAST.LINEAR(
L18,
INDEX('DS2024'!$E$5:$E$15,MATCH(L18,'DS2024'!$D$5:$D$15,1)):
INDEX('DS2024'!$E$5:$E$15,MATCH(L18,'DS2024'!$D$5:$D$15,1)+1),
INDEX('DS2024'!$D$5:$D$15,MATCH(L18,'DS2024'!$D$5:$D$15,1)):
INDEX('DS2024'!$D$5:$D$15,MATCH(L18,'DS2024'!$D$5:$D$15,1)+1)),
IF($Y$3=Database!$A$4,
_xlfn.FORECAST.LINEAR(
L18,
INDEX('DS2024'!$H$5:$H$15,MATCH(L18,'DS2024'!$G$5:$G$15,1)):
INDEX('DS2024'!$H$5:$H$15,MATCH(L18,'DS2024'!$G$5:$G$15,1)+1),
INDEX('DS2024'!$G$5:$G$15,MATCH(L18,'DS2024'!$G$5:$G$15,1)):
INDEX('DS2024'!$G$5:$G$15,MATCH(L18,'DS2024'!$G$5:$G$15,1)+1)),
IF($Y$3=Database!$A$5,
_xlfn.FORECAST.LINEAR(
L18,
INDEX('DS2024'!$K$5:$K$15,MATCH(L18,'DS2024'!$J$5:$J$15,1)):
INDEX('DS2024'!$K$5:$K$15,MATCH(L18,'DS2024'!$J$5:$J$15,1)+1),
INDEX('DS2024'!$J$5:$J$15,MATCH(L18,'DS2024'!$J$5:$J$15,1)):
INDEX('DS2024'!$J$5:$J$15,MATCH(L18,'DS2024'!$J$5:$J$15,1)+1)),
IF($Y$3=Database!$A$6,
_xlfn.FORECAST.LINEAR(
L18,
INDEX('DS2024'!$N$5:$N$15,MATCH(L18,'DS2024'!$M$5:$M$15,1)):
INDEX('DS2024'!$N$5:$N$15,MATCH(L18,'DS2024'!$M$5:$M$15,1)+1),
INDEX('DS2024'!$M$5:$M$15,MATCH(L18,'DS2024'!$M$5:$M$15,1)):
INDEX('DS2024'!$M$5:$M$15,MATCH(L18,'DS2024'!$M$5:$M$15,1)+1)),
IF($Y$3=Database!$A$7,
_xlfn.FORECAST.LINEAR(
L18,
INDEX('DS2024'!$Q$5:$Q$15,MATCH(L18,'DS2024'!$P$5:$P$15,1)):
INDEX('DS2024'!$Q$5:$Q$15,MATCH(L18,'DS2024'!$P$5:$P$15,1)+1),
INDEX('DS2024'!$P$5:$P$15,MATCH(L18,'DS2024'!$P$5:$P$15,1)):
INDEX('DS2024'!$P$5:$P$15,MATCH(L18,'DS2024'!$P$5:$P$15,1)+1)),
IF($Y$3=Database!$A$8,
_xlfn.FORECAST.LINEAR(
L18,
INDEX('DS2024'!$T$5:$T$15,MATCH(L18,'DS2024'!$S$5:$S$15,1)):
INDEX('DS2024'!$T$5:$T$15,MATCH(L18,'DS2024'!$S$5:$S$15,1)+1),
INDEX('DS2024'!$S$5:$S$15,MATCH(L18,'DS2024'!$S$5:$S$15,1)):
INDEX('DS2024'!$S$5:$S$15,MATCH(L18,'DS2024'!$S$5:$S$15,1)+1)),
IF($T$3=Database!$A$9,
_xlfn.FORECAST.LINEAR(
L18,
INDEX('DS2024'!$W$5:$W$15,MATCH(L18,'DS2024'!$V$5:$V$15,1)):
INDEX('DS2024'!$W$5:$W$15,MATCH(L18,'DS2024'!$V$5:$V$15,1)+1),
INDEX('DS2024'!$V$5:$V$15,MATCH(L18,'DS2024'!$V$5:$V$15,1)):
INDEX('DS2024'!$V$5:$V$15,MATCH(L18,'DS2024'!$V$5:$V$15,1)+1)),
IF($T$3=Database!$A$10,
_xlfn.FORECAST.LINEAR(
L18,
INDEX('DS2024'!$Z$5:$Z$15,MATCH(L18,'DS2024'!$Y$5:$Y$15,1)):
INDEX('DS2024'!$Z$5:$Z$15,MATCH(L18,'DS2024'!$Y$5:$Y$15,1)+1),
INDEX('DS2024'!$Y$5:$Y$15,MATCH(L18,'DS2024'!$Y$5:$Y$15,1)):
INDEX('DS2024'!$Y$5:$Y$15,MATCH(L18,'DS2024'!$Y$5:$Y$15,1)+1))
)))))))))))))))))))</f>
        <v>0.11063247931572005</v>
      </c>
      <c r="Z18" s="50">
        <f>IF($Z$3=Database!$A$11,
_xlfn.FORECAST.LINEAR(
N18,
INDEX('DS2024'!$B$20:$B$35,MATCH(N18,'DS2024'!$A$20:$A$35,1)):
INDEX('DS2024'!$B$20:$B$35,MATCH(N18,'DS2024'!$A$20:$A$35,1)+1),
INDEX('DS2024'!$A$20:$A$35,MATCH(N18,'DS2024'!$A$20:$A$35,1)):
INDEX('DS2024'!$A$20:$A$35,MATCH(N18,'DS2024'!$A$20:$A$35,1)+1)),
IF($Z$3=Database!$A$12,
_xlfn.FORECAST.LINEAR(
N18,
INDEX('DS2024'!$E$20:$E$35,MATCH(N18,'DS2024'!$D$20:$D$35,1)):
INDEX('DS2024'!$E$20:$E$35,MATCH(N18,'DS2024'!$D$20:$D$35,1)+1),
INDEX('DS2024'!$D$20:$D$35,MATCH(N18,'DS2024'!$D$20:$D$35,1)):
INDEX('DS2024'!$D$20:$D$35,MATCH(N18,'DS2024'!$D$20:$D$35,1)+1)),
IF($Z$3=Database!$A$13,
_xlfn.FORECAST.LINEAR(
N18,
INDEX('DS2024'!$H$20:$H$35,MATCH(N18,'DS2024'!$G$20:$G$35,1)):
INDEX('DS2024'!$H$20:$H$35,MATCH(N18,'DS2024'!$G$20:$G$35,1)+1),
INDEX('DS2024'!$G$20:$G$35,MATCH(N18,'DS2024'!$G$20:$G$35,1)):
INDEX('DS2024'!$G$20:$G$35,MATCH(N18,'DS2024'!$G$20:$G$35,1)+1)),
IF($Z$3=Database!$A$14,
_xlfn.FORECAST.LINEAR(
N18,
INDEX('DS2024'!$K$20:$K$35,MATCH(N18,'DS2024'!$J$20:$J$35,1)):
INDEX('DS2024'!$K$20:$K$35,MATCH(N18,'DS2024'!$J$20:$J$35,1)+1),
INDEX('DS2024'!$J$20:$J$35,MATCH(N18,'DS2024'!$J$20:$J$35,1)):
INDEX('DS2024'!$J$20:$J$35,MATCH(N18,'DS2024'!$J$20:$J$35,1)+1)),
IF($Z$3=Database!$A$15,
_xlfn.FORECAST.LINEAR(
N18,
INDEX('DS2024'!$N$20:$N$35,MATCH(N18,'DS2024'!$M$20:$M$35,1)):
INDEX('DS2024'!$N$20:$N$35,MATCH(N18,'DS2024'!$M$20:$M$35,1)+1),
INDEX('DS2024'!$M$20:$M$35,MATCH(N18,'DS2024'!$M$20:$M$35,1)):
INDEX('DS2024'!$M$20:$M$35,MATCH(N18,'DS2024'!$M$20:$M$35,1)+1)),
IF($Z$3=Database!$A$16,
_xlfn.FORECAST.LINEAR(
N18,
INDEX('DS2024'!$Q$20:$Q$35,MATCH(N18,'DS2024'!$P$20:$P$35,1)):
INDEX('DS2024'!$Q$20:$Q$35,MATCH(N18,'DS2024'!$P$20:$P$35,1)+1),
INDEX('DS2024'!$P$20:$P$35,MATCH(N18,'DS2024'!$P$20:$P$35,1)):
INDEX('DS2024'!$P$20:$P$35,MATCH(N18,'DS2024'!$P$20:$P$35,1)+1)),
IF($Z$3=Database!$A$17,
_xlfn.FORECAST.LINEAR(
N18,
INDEX('DS2024'!$T$20:$T$35,MATCH(N18,'DS2024'!$S$20:$S$35,1)):
INDEX('DS2024'!$T$20:$T$35,MATCH(N18,'DS2024'!$S$20:$S$35,1)+1),
INDEX('DS2024'!$S$20:$S$35,MATCH(N18,'DS2024'!$S$20:$S$35,1)):
INDEX('DS2024'!$S$20:$S$35,MATCH(N18,'DS2024'!$S$20:$S$35,1)+1)),
IF($Z$3=Database!$A$18,
_xlfn.FORECAST.LINEAR(
N18,
INDEX('DS2024'!$W$20:$W$35,MATCH(N18,'DS2024'!$V$20:$V$35,1)):
INDEX('DS2024'!$W$20:$W$35,MATCH(N18,'DS2024'!$V$20:$V$35,1)+1),
INDEX('DS2024'!$V$20:$V$35,MATCH(N18,'DS2024'!$V$20:$V$35,1)):
INDEX('DS2024'!$V$20:$V$35,MATCH(N18,'DS2024'!$V$20:$V$35,1)+1)),
IF($Z$3=Database!$A$19,
_xlfn.FORECAST.LINEAR(
N18,
INDEX('DS2024'!$Z$20:$Z$35,MATCH(N18,'DS2024'!$Y$20:$Y$35,1)):
INDEX('DS2024'!$Z$20:$Z$35,MATCH(N18,'DS2024'!$Y$20:$Y$35,1)+1),
INDEX('DS2024'!$Y$20:$Y$35,MATCH(N18,'DS2024'!$Y$20:$Y$35,1)):
INDEX('DS2024'!$Y$20:$Y$35,MATCH(N18,'DS2024'!$Y$20:$Y$35,1)+1)),
IF($Z$3=Database!$A$20,
_xlfn.FORECAST.LINEAR(
N18,
INDEX('DS2024'!$AC$20:$AC$35,MATCH(N18,'DS2024'!$AB$20:$AB$35,1)):
INDEX('DS2024'!$AC$20:$AC$35,MATCH(N18,'DS2024'!$AB$20:$AB$35,1)+1),
INDEX('DS2024'!$AB$20:$AB$35,MATCH(N18,'DS2024'!$AB$20:$AB$35,1)):
INDEX('DS2024'!$AB$20:$AB$35,MATCH(N18,'DS2024'!$AB$20:$AB$35,1)+1)),
IF($Z$3=Database!$A$2,
_xlfn.FORECAST.LINEAR(
N18,
INDEX('DS2024'!$B$5:$B$15,MATCH(N18,'DS2024'!$A$5:$A$15,1)):
INDEX('DS2024'!$B$5:$B$15,MATCH(N18,'DS2024'!$A$5:$A$15,1)+1),
INDEX('DS2024'!$A$5:$A$15,MATCH(N18,'DS2024'!$A$5:$A$15,1)):
INDEX('DS2024'!$A$5:$A$15,MATCH(N18,'DS2024'!$A$5:$A$15,1)+1)),
IF($Z$3=Database!$A$3,
_xlfn.FORECAST.LINEAR(
N18,
INDEX('DS2024'!$E$5:$E$15,MATCH(N18,'DS2024'!$D$5:$D$15,1)):
INDEX('DS2024'!$E$5:$E$15,MATCH(N18,'DS2024'!$D$5:$D$15,1)+1),
INDEX('DS2024'!$D$5:$D$15,MATCH(N18,'DS2024'!$D$5:$D$15,1)):
INDEX('DS2024'!$D$5:$D$15,MATCH(N18,'DS2024'!$D$5:$D$15,1)+1)),
IF($Z$3=Database!$A$4,
_xlfn.FORECAST.LINEAR(
N18,
INDEX('DS2024'!$H$5:$H$15,MATCH(N18,'DS2024'!$G$5:$G$15,1)):
INDEX('DS2024'!$H$5:$H$15,MATCH(N18,'DS2024'!$G$5:$G$15,1)+1),
INDEX('DS2024'!$G$5:$G$15,MATCH(N18,'DS2024'!$G$5:$G$15,1)):
INDEX('DS2024'!$G$5:$G$15,MATCH(N18,'DS2024'!$G$5:$G$15,1)+1)),
IF($Z$3=Database!$A$5,
_xlfn.FORECAST.LINEAR(
N18,
INDEX('DS2024'!$K$5:$K$15,MATCH(N18,'DS2024'!$J$5:$J$15,1)):
INDEX('DS2024'!$K$5:$K$15,MATCH(N18,'DS2024'!$J$5:$J$15,1)+1),
INDEX('DS2024'!$J$5:$J$15,MATCH(N18,'DS2024'!$J$5:$J$15,1)):
INDEX('DS2024'!$J$5:$J$15,MATCH(N18,'DS2024'!$J$5:$J$15,1)+1)),
IF($Z$3=Database!$A$6,
_xlfn.FORECAST.LINEAR(
N18,
INDEX('DS2024'!$N$5:$N$15,MATCH(N18,'DS2024'!$M$5:$M$15,1)):
INDEX('DS2024'!$N$5:$N$15,MATCH(N18,'DS2024'!$M$5:$M$15,1)+1),
INDEX('DS2024'!$M$5:$M$15,MATCH(N18,'DS2024'!$M$5:$M$15,1)):
INDEX('DS2024'!$M$5:$M$15,MATCH(N18,'DS2024'!$M$5:$M$15,1)+1)),
IF($Z$3=Database!$A$7,
_xlfn.FORECAST.LINEAR(
N18,
INDEX('DS2024'!$Q$5:$Q$15,MATCH(N18,'DS2024'!$P$5:$P$15,1)):
INDEX('DS2024'!$Q$5:$Q$15,MATCH(N18,'DS2024'!$P$5:$P$15,1)+1),
INDEX('DS2024'!$P$5:$P$15,MATCH(N18,'DS2024'!$P$5:$P$15,1)):
INDEX('DS2024'!$P$5:$P$15,MATCH(N18,'DS2024'!$P$5:$P$15,1)+1)),
IF($Z$3=Database!$A$8,
_xlfn.FORECAST.LINEAR(
N18,
INDEX('DS2024'!$T$5:$T$15,MATCH(N18,'DS2024'!$S$5:$S$15,1)):
INDEX('DS2024'!$T$5:$T$15,MATCH(N18,'DS2024'!$S$5:$S$15,1)+1),
INDEX('DS2024'!$S$5:$S$15,MATCH(N18,'DS2024'!$S$5:$S$15,1)):
INDEX('DS2024'!$S$5:$S$15,MATCH(N18,'DS2024'!$S$5:$S$15,1)+1)),
IF($Z$3=Database!$A$9,
_xlfn.FORECAST.LINEAR(
N18,
INDEX('DS2024'!$W$5:$W$15,MATCH(N18,'DS2024'!$V$5:$V$15,1)):
INDEX('DS2024'!$W$5:$W$15,MATCH(N18,'DS2024'!$V$5:$V$15,1)+1),
INDEX('DS2024'!$V$5:$V$15,MATCH(N18,'DS2024'!$V$5:$V$15,1)):
INDEX('DS2024'!$V$5:$V$15,MATCH(N18,'DS2024'!$V$5:$V$15,1)+1)),
IF($Z$3=Database!$A$10,
_xlfn.FORECAST.LINEAR(
N18,
INDEX('DS2024'!$Z$5:$Z$15,MATCH(N18,'DS2024'!$Y$5:$Y$15,1)):
INDEX('DS2024'!$Z$5:$Z$15,MATCH(N18,'DS2024'!$Y$5:$Y$15,1)+1),
INDEX('DS2024'!$Y$5:$Y$15,MATCH(N18,'DS2024'!$Y$5:$Y$15,1)):
INDEX('DS2024'!$Y$5:$Y$15,MATCH(N18,'DS2024'!$Y$5:$Y$15,1)+1))
)))))))))))))))))))</f>
        <v>0.10933650425676486</v>
      </c>
      <c r="AA18" s="50">
        <f>IF($AA$3=Database!$A$11,
_xlfn.FORECAST.LINEAR(
P18,
INDEX('DS2024'!$B$20:$B$35,MATCH(P18,'DS2024'!$A$20:$A$35,1)):
INDEX('DS2024'!$B$20:$B$35,MATCH(P18,'DS2024'!$A$20:$A$35,1)+1),
INDEX('DS2024'!$A$20:$A$35,MATCH(P18,'DS2024'!$A$20:$A$35,1)):
INDEX('DS2024'!$A$20:$A$35,MATCH(P18,'DS2024'!$A$20:$A$35,1)+1)),
IF($AA$3=Database!$A$12,
_xlfn.FORECAST.LINEAR(
P18,
INDEX('DS2024'!$E$20:$E$35,MATCH(P18,'DS2024'!$D$20:$D$35,1)):
INDEX('DS2024'!$E$20:$E$35,MATCH(P18,'DS2024'!$D$20:$D$35,1)+1),
INDEX('DS2024'!$D$20:$D$35,MATCH(P18,'DS2024'!$D$20:$D$35,1)):
INDEX('DS2024'!$D$20:$D$35,MATCH(P18,'DS2024'!$D$20:$D$35,1)+1)),
IF($AA$3=Database!$A$13,
_xlfn.FORECAST.LINEAR(
P18,
INDEX('DS2024'!$H$20:$H$35,MATCH(P18,'DS2024'!$G$20:$G$35,1)):
INDEX('DS2024'!$H$20:$H$35,MATCH(P18,'DS2024'!$G$20:$G$35,1)+1),
INDEX('DS2024'!$G$20:$G$35,MATCH(P18,'DS2024'!$G$20:$G$35,1)):
INDEX('DS2024'!$G$20:$G$35,MATCH(P18,'DS2024'!$G$20:$G$35,1)+1)),
IF($AA$3=Database!$A$14,
_xlfn.FORECAST.LINEAR(
P18,
INDEX('DS2024'!$K$20:$K$35,MATCH(P18,'DS2024'!$J$20:$J$35,1)):
INDEX('DS2024'!$K$20:$K$35,MATCH(P18,'DS2024'!$J$20:$J$35,1)+1),
INDEX('DS2024'!$J$20:$J$35,MATCH(P18,'DS2024'!$J$20:$J$35,1)):
INDEX('DS2024'!$J$20:$J$35,MATCH(P18,'DS2024'!$J$20:$J$35,1)+1)),
IF($AA$3=Database!$A$15,
_xlfn.FORECAST.LINEAR(
P18,
INDEX('DS2024'!$N$20:$N$35,MATCH(P18,'DS2024'!$M$20:$M$35,1)):
INDEX('DS2024'!$N$20:$N$35,MATCH(P18,'DS2024'!$M$20:$M$35,1)+1),
INDEX('DS2024'!$M$20:$M$35,MATCH(P18,'DS2024'!$M$20:$M$35,1)):
INDEX('DS2024'!$M$20:$M$35,MATCH(P18,'DS2024'!$M$20:$M$35,1)+1)),
IF($AA$3=Database!$A$16,
_xlfn.FORECAST.LINEAR(
P18,
INDEX('DS2024'!$Q$20:$Q$35,MATCH(P18,'DS2024'!$P$20:$P$35,1)):
INDEX('DS2024'!$Q$20:$Q$35,MATCH(P18,'DS2024'!$P$20:$P$35,1)+1),
INDEX('DS2024'!$P$20:$P$35,MATCH(P18,'DS2024'!$P$20:$P$35,1)):
INDEX('DS2024'!$P$20:$P$35,MATCH(P18,'DS2024'!$P$20:$P$35,1)+1)),
IF($AA$3=Database!$A$17,
_xlfn.FORECAST.LINEAR(
P18,
INDEX('DS2024'!$T$20:$T$35,MATCH(P18,'DS2024'!$S$20:$S$35,1)):
INDEX('DS2024'!$T$20:$T$35,MATCH(P18,'DS2024'!$S$20:$S$35,1)+1),
INDEX('DS2024'!$S$20:$S$35,MATCH(P18,'DS2024'!$S$20:$S$35,1)):
INDEX('DS2024'!$S$20:$S$35,MATCH(P18,'DS2024'!$S$20:$S$35,1)+1)),
IF($AA$3=Database!$A$18,
_xlfn.FORECAST.LINEAR(
P18,
INDEX('DS2024'!$W$20:$W$35,MATCH(P18,'DS2024'!$V$20:$V$35,1)):
INDEX('DS2024'!$W$20:$W$35,MATCH(P18,'DS2024'!$V$20:$V$35,1)+1),
INDEX('DS2024'!$V$20:$V$35,MATCH(P18,'DS2024'!$V$20:$V$35,1)):
INDEX('DS2024'!$V$20:$V$35,MATCH(P18,'DS2024'!$V$20:$V$35,1)+1)),
IF($AA$3=Database!$A$19,
_xlfn.FORECAST.LINEAR(
P18,
INDEX('DS2024'!$Z$20:$Z$35,MATCH(P18,'DS2024'!$Y$20:$Y$35,1)):
INDEX('DS2024'!$Z$20:$Z$35,MATCH(P18,'DS2024'!$Y$20:$Y$35,1)+1),
INDEX('DS2024'!$Y$20:$Y$35,MATCH(P18,'DS2024'!$Y$20:$Y$35,1)):
INDEX('DS2024'!$Y$20:$Y$35,MATCH(P18,'DS2024'!$Y$20:$Y$35,1)+1)),
IF($AA$3=Database!$A$20,
_xlfn.FORECAST.LINEAR(
P18,
INDEX('DS2024'!$AC$20:$AC$35,MATCH(P18,'DS2024'!$AB$20:$AB$35,1)):
INDEX('DS2024'!$AC$20:$AC$35,MATCH(P18,'DS2024'!$AB$20:$AB$35,1)+1),
INDEX('DS2024'!$AB$20:$AB$35,MATCH(P18,'DS2024'!$AB$20:$AB$35,1)):
INDEX('DS2024'!$AB$20:$AB$35,MATCH(P18,'DS2024'!$AB$20:$AB$35,1)+1)),
IF($AA$3=Database!$A$2,
_xlfn.FORECAST.LINEAR(
P18,
INDEX('DS2024'!$B$5:$B$15,MATCH(P18,'DS2024'!$A$5:$A$15,1)):
INDEX('DS2024'!$B$5:$B$15,MATCH(P18,'DS2024'!$A$5:$A$15,1)+1),
INDEX('DS2024'!$A$5:$A$15,MATCH(P18,'DS2024'!$A$5:$A$15,1)):
INDEX('DS2024'!$A$5:$A$15,MATCH(P18,'DS2024'!$A$5:$A$15,1)+1)),
IF($AA$3=Database!$A$3,
_xlfn.FORECAST.LINEAR(
P18,
INDEX('DS2024'!$E$5:$E$15,MATCH(P18,'DS2024'!$D$5:$D$15,1)):
INDEX('DS2024'!$E$5:$E$15,MATCH(P18,'DS2024'!$D$5:$D$15,1)+1),
INDEX('DS2024'!$D$5:$D$15,MATCH(P18,'DS2024'!$D$5:$D$15,1)):
INDEX('DS2024'!$D$5:$D$15,MATCH(P18,'DS2024'!$D$5:$D$15,1)+1)),
IF($AA$3=Database!$A$4,
_xlfn.FORECAST.LINEAR(
P18,
INDEX('DS2024'!$H$5:$H$15,MATCH(P18,'DS2024'!$G$5:$G$15,1)):
INDEX('DS2024'!$H$5:$H$15,MATCH(P18,'DS2024'!$G$5:$G$15,1)+1),
INDEX('DS2024'!$G$5:$G$15,MATCH(P18,'DS2024'!$G$5:$G$15,1)):
INDEX('DS2024'!$G$5:$G$15,MATCH(P18,'DS2024'!$G$5:$G$15,1)+1)),
IF($AA$3=Database!$A$5,
_xlfn.FORECAST.LINEAR(
P18,
INDEX('DS2024'!$K$5:$K$15,MATCH(P18,'DS2024'!$J$5:$J$15,1)):
INDEX('DS2024'!$K$5:$K$15,MATCH(P18,'DS2024'!$J$5:$J$15,1)+1),
INDEX('DS2024'!$J$5:$J$15,MATCH(P18,'DS2024'!$J$5:$J$15,1)):
INDEX('DS2024'!$J$5:$J$15,MATCH(P18,'DS2024'!$J$5:$J$15,1)+1)),
IF($AA$3=Database!$A$6,
_xlfn.FORECAST.LINEAR(
P18,
INDEX('DS2024'!$N$5:$N$15,MATCH(P18,'DS2024'!$M$5:$M$15,1)):
INDEX('DS2024'!$N$5:$N$15,MATCH(P18,'DS2024'!$M$5:$M$15,1)+1),
INDEX('DS2024'!$M$5:$M$15,MATCH(P18,'DS2024'!$M$5:$M$15,1)):
INDEX('DS2024'!$M$5:$M$15,MATCH(P18,'DS2024'!$M$5:$M$15,1)+1)),
IF($AA$3=Database!$A$7,
_xlfn.FORECAST.LINEAR(
P18,
INDEX('DS2024'!$Q$5:$Q$15,MATCH(P18,'DS2024'!$P$5:$P$15,1)):
INDEX('DS2024'!$Q$5:$Q$15,MATCH(P18,'DS2024'!$P$5:$P$15,1)+1),
INDEX('DS2024'!$P$5:$P$15,MATCH(P18,'DS2024'!$P$5:$P$15,1)):
INDEX('DS2024'!$P$5:$P$15,MATCH(P18,'DS2024'!$P$5:$P$15,1)+1)),
IF($AA$3=Database!$A$8,
_xlfn.FORECAST.LINEAR(
P18,
INDEX('DS2024'!$T$5:$T$15,MATCH(P18,'DS2024'!$S$5:$S$15,1)):
INDEX('DS2024'!$T$5:$T$15,MATCH(P18,'DS2024'!$S$5:$S$15,1)+1),
INDEX('DS2024'!$S$5:$S$15,MATCH(P18,'DS2024'!$S$5:$S$15,1)):
INDEX('DS2024'!$S$5:$S$15,MATCH(P18,'DS2024'!$S$5:$S$15,1)+1)),
IF($AA$3=Database!$A$9,
_xlfn.FORECAST.LINEAR(
P18,
INDEX('DS2024'!$W$5:$W$15,MATCH(P18,'DS2024'!$V$5:$V$15,1)):
INDEX('DS2024'!$W$5:$W$15,MATCH(P18,'DS2024'!$V$5:$V$15,1)+1),
INDEX('DS2024'!$V$5:$V$15,MATCH(P18,'DS2024'!$V$5:$V$15,1)):
INDEX('DS2024'!$V$5:$V$15,MATCH(P18,'DS2024'!$V$5:$V$15,1)+1)),
IF($AA$3=Database!$A$10,
_xlfn.FORECAST.LINEAR(
P18,
INDEX('DS2024'!$Z$5:$Z$15,MATCH(P18,'DS2024'!$Y$5:$Y$15,1)):
INDEX('DS2024'!$Z$5:$Z$15,MATCH(P18,'DS2024'!$Y$5:$Y$15,1)+1),
INDEX('DS2024'!$Y$5:$Y$15,MATCH(P18,'DS2024'!$Y$5:$Y$15,1)):
INDEX('DS2024'!$Y$5:$Y$15,MATCH(P18,'DS2024'!$Y$5:$Y$15,1)+1))
)))))))))))))))))))</f>
        <v>0.10996826411926937</v>
      </c>
      <c r="AB18" s="50">
        <f>IF($AB$3=Database!$A$11,
_xlfn.FORECAST.LINEAR(
R18,
INDEX('DS2024'!$B$20:$B$35,MATCH(R18,'DS2024'!$A$20:$A$35,1)):
INDEX('DS2024'!$B$20:$B$35,MATCH(R18,'DS2024'!$A$20:$A$35,1)+1),
INDEX('DS2024'!$A$20:$A$35,MATCH(R18,'DS2024'!$A$20:$A$35,1)):
INDEX('DS2024'!$A$20:$A$35,MATCH(R18,'DS2024'!$A$20:$A$35,1)+1)),
IF($AB$3=Database!$A$12,
_xlfn.FORECAST.LINEAR(
R18,
INDEX('DS2024'!$E$20:$E$35,MATCH(R18,'DS2024'!$D$20:$D$35,1)):
INDEX('DS2024'!$E$20:$E$35,MATCH(R18,'DS2024'!$D$20:$D$35,1)+1),
INDEX('DS2024'!$D$20:$D$35,MATCH(R18,'DS2024'!$D$20:$D$35,1)):
INDEX('DS2024'!$D$20:$D$35,MATCH(R18,'DS2024'!$D$20:$D$35,1)+1)),
IF($AB$3=Database!$A$13,
_xlfn.FORECAST.LINEAR(
R18,
INDEX('DS2024'!$H$20:$H$35,MATCH(R18,'DS2024'!$G$20:$G$35,1)):
INDEX('DS2024'!$H$20:$H$35,MATCH(R18,'DS2024'!$G$20:$G$35,1)+1),
INDEX('DS2024'!$G$20:$G$35,MATCH(R18,'DS2024'!$G$20:$G$35,1)):
INDEX('DS2024'!$G$20:$G$35,MATCH(R18,'DS2024'!$G$20:$G$35,1)+1)),
IF($AB$3=Database!$A$14,
_xlfn.FORECAST.LINEAR(
R18,
INDEX('DS2024'!$K$20:$K$35,MATCH(R18,'DS2024'!$J$20:$J$35,1)):
INDEX('DS2024'!$K$20:$K$35,MATCH(R18,'DS2024'!$J$20:$J$35,1)+1),
INDEX('DS2024'!$J$20:$J$35,MATCH(R18,'DS2024'!$J$20:$J$35,1)):
INDEX('DS2024'!$J$20:$J$35,MATCH(R18,'DS2024'!$J$20:$J$35,1)+1)),
IF($AB$3=Database!$A$15,
_xlfn.FORECAST.LINEAR(
R18,
INDEX('DS2024'!$N$20:$N$35,MATCH(R18,'DS2024'!$M$20:$M$35,1)):
INDEX('DS2024'!$N$20:$N$35,MATCH(R18,'DS2024'!$M$20:$M$35,1)+1),
INDEX('DS2024'!$M$20:$M$35,MATCH(R18,'DS2024'!$M$20:$M$35,1)):
INDEX('DS2024'!$M$20:$M$35,MATCH(R18,'DS2024'!$M$20:$M$35,1)+1)),
IF($AB$3=Database!$A$16,
_xlfn.FORECAST.LINEAR(
R18,
INDEX('DS2024'!$Q$20:$Q$35,MATCH(R18,'DS2024'!$P$20:$P$35,1)):
INDEX('DS2024'!$Q$20:$Q$35,MATCH(R18,'DS2024'!$P$20:$P$35,1)+1),
INDEX('DS2024'!$P$20:$P$35,MATCH(R18,'DS2024'!$P$20:$P$35,1)):
INDEX('DS2024'!$P$20:$P$35,MATCH(R18,'DS2024'!$P$20:$P$35,1)+1)),
IF($AB$3=Database!$A$17,
_xlfn.FORECAST.LINEAR(
R18,
INDEX('DS2024'!$T$20:$T$35,MATCH(R18,'DS2024'!$S$20:$S$35,1)):
INDEX('DS2024'!$T$20:$T$35,MATCH(R18,'DS2024'!$S$20:$S$35,1)+1),
INDEX('DS2024'!$S$20:$S$35,MATCH(R18,'DS2024'!$S$20:$S$35,1)):
INDEX('DS2024'!$S$20:$S$35,MATCH(R18,'DS2024'!$S$20:$S$35,1)+1)),
IF($AB$3=Database!$A$18,
_xlfn.FORECAST.LINEAR(
R18,
INDEX('DS2024'!$W$20:$W$35,MATCH(R18,'DS2024'!$V$20:$V$35,1)):
INDEX('DS2024'!$W$20:$W$35,MATCH(R18,'DS2024'!$V$20:$V$35,1)+1),
INDEX('DS2024'!$V$20:$V$35,MATCH(R18,'DS2024'!$V$20:$V$35,1)):
INDEX('DS2024'!$V$20:$V$35,MATCH(R18,'DS2024'!$V$20:$V$35,1)+1)),
IF($AB$3=Database!$A$19,
_xlfn.FORECAST.LINEAR(
R18,
INDEX('DS2024'!$Z$20:$Z$35,MATCH(R18,'DS2024'!$Y$20:$Y$35,1)):
INDEX('DS2024'!$Z$20:$Z$35,MATCH(R18,'DS2024'!$Y$20:$Y$35,1)+1),
INDEX('DS2024'!$Y$20:$Y$35,MATCH(R18,'DS2024'!$Y$20:$Y$35,1)):
INDEX('DS2024'!$Y$20:$Y$35,MATCH(R18,'DS2024'!$Y$20:$Y$35,1)+1)),
IF($AB$3=Database!$A$20,
_xlfn.FORECAST.LINEAR(
R18,
INDEX('DS2024'!$AC$20:$AC$35,MATCH(R18,'DS2024'!$AB$20:$AB$35,1)):
INDEX('DS2024'!$AC$20:$AC$35,MATCH(R18,'DS2024'!$AB$20:$AB$35,1)+1),
INDEX('DS2024'!$AB$20:$AB$35,MATCH(R18,'DS2024'!$AB$20:$AB$35,1)):
INDEX('DS2024'!$AB$20:$AB$35,MATCH(R18,'DS2024'!$AB$20:$AB$35,1)+1)),
IF($AB$3=Database!$A$2,
_xlfn.FORECAST.LINEAR(
R18,
INDEX('DS2024'!$B$5:$B$15,MATCH(R18,'DS2024'!$A$5:$A$15,1)):
INDEX('DS2024'!$B$5:$B$15,MATCH(R18,'DS2024'!$A$5:$A$15,1)+1),
INDEX('DS2024'!$A$5:$A$15,MATCH(R18,'DS2024'!$A$5:$A$15,1)):
INDEX('DS2024'!$A$5:$A$15,MATCH(R18,'DS2024'!$A$5:$A$15,1)+1)),
IF($AB$3=Database!$A$3,
_xlfn.FORECAST.LINEAR(
R18,
INDEX('DS2024'!$E$5:$E$15,MATCH(R18,'DS2024'!$D$5:$D$15,1)):
INDEX('DS2024'!$E$5:$E$15,MATCH(R18,'DS2024'!$D$5:$D$15,1)+1),
INDEX('DS2024'!$D$5:$D$15,MATCH(R18,'DS2024'!$D$5:$D$15,1)):
INDEX('DS2024'!$D$5:$D$15,MATCH(R18,'DS2024'!$D$5:$D$15,1)+1)),
IF($AB$3=Database!$A$4,
_xlfn.FORECAST.LINEAR(
R18,
INDEX('DS2024'!$H$5:$H$15,MATCH(R18,'DS2024'!$G$5:$G$15,1)):
INDEX('DS2024'!$H$5:$H$15,MATCH(R18,'DS2024'!$G$5:$G$15,1)+1),
INDEX('DS2024'!$G$5:$G$15,MATCH(R18,'DS2024'!$G$5:$G$15,1)):
INDEX('DS2024'!$G$5:$G$15,MATCH(R18,'DS2024'!$G$5:$G$15,1)+1)),
IF($AB$3=Database!$A$5,
_xlfn.FORECAST.LINEAR(
R18,
INDEX('DS2024'!$K$5:$K$15,MATCH(R18,'DS2024'!$J$5:$J$15,1)):
INDEX('DS2024'!$K$5:$K$15,MATCH(R18,'DS2024'!$J$5:$J$15,1)+1),
INDEX('DS2024'!$J$5:$J$15,MATCH(R18,'DS2024'!$J$5:$J$15,1)):
INDEX('DS2024'!$J$5:$J$15,MATCH(R18,'DS2024'!$J$5:$J$15,1)+1)),
IF($AB$3=Database!$A$6,
_xlfn.FORECAST.LINEAR(
R18,
INDEX('DS2024'!$N$5:$N$15,MATCH(R18,'DS2024'!$M$5:$M$15,1)):
INDEX('DS2024'!$N$5:$N$15,MATCH(R18,'DS2024'!$M$5:$M$15,1)+1),
INDEX('DS2024'!$M$5:$M$15,MATCH(R18,'DS2024'!$M$5:$M$15,1)):
INDEX('DS2024'!$M$5:$M$15,MATCH(R18,'DS2024'!$M$5:$M$15,1)+1)),
IF($AB$3=Database!$A$7,
_xlfn.FORECAST.LINEAR(
R18,
INDEX('DS2024'!$Q$5:$Q$15,MATCH(R18,'DS2024'!$P$5:$P$15,1)):
INDEX('DS2024'!$Q$5:$Q$15,MATCH(R18,'DS2024'!$P$5:$P$15,1)+1),
INDEX('DS2024'!$P$5:$P$15,MATCH(R18,'DS2024'!$P$5:$P$15,1)):
INDEX('DS2024'!$P$5:$P$15,MATCH(R18,'DS2024'!$P$5:$P$15,1)+1)),
IF($AB$3=Database!$A$8,
_xlfn.FORECAST.LINEAR(
R18,
INDEX('DS2024'!$T$5:$T$15,MATCH(R18,'DS2024'!$S$5:$S$15,1)):
INDEX('DS2024'!$T$5:$T$15,MATCH(R18,'DS2024'!$S$5:$S$15,1)+1),
INDEX('DS2024'!$S$5:$S$15,MATCH(R18,'DS2024'!$S$5:$S$15,1)):
INDEX('DS2024'!$S$5:$S$15,MATCH(R18,'DS2024'!$S$5:$S$15,1)+1)),
IF($AB$3=Database!$A$9,
_xlfn.FORECAST.LINEAR(
R18,
INDEX('DS2024'!$W$5:$W$15,MATCH(R18,'DS2024'!$V$5:$V$15,1)):
INDEX('DS2024'!$W$5:$W$15,MATCH(R18,'DS2024'!$V$5:$V$15,1)+1),
INDEX('DS2024'!$V$5:$V$15,MATCH(R18,'DS2024'!$V$5:$V$15,1)):
INDEX('DS2024'!$V$5:$V$15,MATCH(R18,'DS2024'!$V$5:$V$15,1)+1)),
IF($AB$3=Database!$A$10,
_xlfn.FORECAST.LINEAR(
R18,
INDEX('DS2024'!$Z$5:$Z$15,MATCH(R18,'DS2024'!$Y$5:$Y$15,1)):
INDEX('DS2024'!$Z$5:$Z$15,MATCH(R18,'DS2024'!$Y$5:$Y$15,1)+1),
INDEX('DS2024'!$Y$5:$Y$15,MATCH(R18,'DS2024'!$Y$5:$Y$15,1)):
INDEX('DS2024'!$Y$5:$Y$15,MATCH(R18,'DS2024'!$Y$5:$Y$15,1)+1))
)))))))))))))))))))</f>
        <v>0.11117134977417163</v>
      </c>
      <c r="AC18" s="82">
        <f t="shared" si="0"/>
        <v>0.47238615851712745</v>
      </c>
      <c r="AD18" s="82">
        <f t="shared" si="1"/>
        <v>0.47329132008683594</v>
      </c>
      <c r="AE18" s="82">
        <f t="shared" si="2"/>
        <v>0.37570529218847992</v>
      </c>
      <c r="AF18" s="82">
        <f t="shared" si="3"/>
        <v>0.47249216843069691</v>
      </c>
      <c r="AG18" s="82">
        <f t="shared" si="4"/>
        <v>0.47073145249442455</v>
      </c>
      <c r="AH18" s="82">
        <f t="shared" si="5"/>
        <v>0.47184387703617592</v>
      </c>
      <c r="AI18" s="82">
        <f t="shared" si="6"/>
        <v>0.47027003755010621</v>
      </c>
      <c r="AJ18" s="83">
        <f t="shared" si="7"/>
        <v>0.47103725032202876</v>
      </c>
      <c r="AK18" s="83">
        <f t="shared" si="8"/>
        <v>0.472498284387249</v>
      </c>
      <c r="AL18" s="42"/>
      <c r="AM18" s="42"/>
      <c r="AN18" s="42"/>
      <c r="AO18" s="42"/>
      <c r="AP18" s="42"/>
      <c r="AQ18" s="42"/>
      <c r="AR18" s="42"/>
      <c r="AS18" s="42"/>
      <c r="AT18" s="42"/>
      <c r="BD18" s="83" t="e">
        <f>#REF!/10</f>
        <v>#REF!</v>
      </c>
      <c r="BE18" s="83" t="e">
        <f>#REF!/10</f>
        <v>#REF!</v>
      </c>
      <c r="BF18" s="83" t="e">
        <f>#REF!/10</f>
        <v>#REF!</v>
      </c>
      <c r="BG18" s="83" t="e">
        <f>#REF!/10</f>
        <v>#REF!</v>
      </c>
      <c r="BH18" s="83">
        <f t="shared" si="9"/>
        <v>0</v>
      </c>
      <c r="BI18" s="83">
        <f t="shared" si="10"/>
        <v>0</v>
      </c>
      <c r="BJ18" s="83">
        <f t="shared" si="11"/>
        <v>0</v>
      </c>
      <c r="BK18" s="83">
        <f t="shared" si="12"/>
        <v>0</v>
      </c>
      <c r="BL18" s="83">
        <f t="shared" si="13"/>
        <v>0</v>
      </c>
    </row>
    <row r="19" spans="1:64" ht="14.25" customHeight="1">
      <c r="A19" s="31">
        <v>13</v>
      </c>
      <c r="B19" s="42">
        <f>'Evaluasi 110 C'!B19</f>
        <v>119.871</v>
      </c>
      <c r="C19" s="42">
        <f>'Evaluasi 110 C'!C19</f>
        <v>-0.36134085182963405</v>
      </c>
      <c r="D19" s="42">
        <f>'Evaluasi 110 C'!E19</f>
        <v>121.02800000000001</v>
      </c>
      <c r="E19" s="42">
        <f>'Evaluasi 110 C'!F19</f>
        <v>-0.36147966406718651</v>
      </c>
      <c r="F19" s="42">
        <f>'Evaluasi 110 C'!H19</f>
        <v>119.483</v>
      </c>
      <c r="G19" s="42">
        <f>'Evaluasi 110 C'!I19</f>
        <v>-0.2620428383391169</v>
      </c>
      <c r="H19" s="42">
        <f>'Evaluasi 110 C'!K19</f>
        <v>120.027</v>
      </c>
      <c r="I19" s="42">
        <f>'Evaluasi 110 C'!L19</f>
        <v>-0.3613595680863827</v>
      </c>
      <c r="J19" s="42">
        <f>'Evaluasi 110 C'!N19</f>
        <v>118.09</v>
      </c>
      <c r="K19" s="42">
        <f>'Evaluasi 110 C'!O19</f>
        <v>-0.36112717456508697</v>
      </c>
      <c r="L19" s="42">
        <f>'Evaluasi 110 C'!Q19</f>
        <v>119.771</v>
      </c>
      <c r="M19" s="42">
        <f>'Evaluasi 110 C'!R19</f>
        <v>-0.36132885422915412</v>
      </c>
      <c r="N19" s="42">
        <f>'Evaluasi 110 C'!T19</f>
        <v>117.26300000000001</v>
      </c>
      <c r="O19" s="42">
        <f>'Evaluasi 110 C'!U19</f>
        <v>-0.36102795440911817</v>
      </c>
      <c r="P19" s="42">
        <f>'Evaluasi 110 C'!W19</f>
        <v>118.379</v>
      </c>
      <c r="Q19" s="42">
        <f>'Evaluasi 110 C'!X19</f>
        <v>-0.36116184763047388</v>
      </c>
      <c r="R19" s="42">
        <f>'Evaluasi 110 C'!Z19</f>
        <v>119.892</v>
      </c>
      <c r="S19" s="50">
        <f>'Evaluasi 110 C'!AA19</f>
        <v>-0.3613433713257348</v>
      </c>
      <c r="T19" s="50">
        <f>IF($T$3=Database!$A$11,
_xlfn.FORECAST.LINEAR(
B19,
INDEX('DS2024'!$B$20:$B$35,MATCH(B19,'DS2024'!$A$20:$A$35,1)):
INDEX('DS2024'!$B$20:$B$35,MATCH(B19,'DS2024'!$A$20:$A$35,1)+1),
INDEX('DS2024'!$A$20:$A$35,MATCH(B19,'DS2024'!$A$20:$A$35,1)):
INDEX('DS2024'!$A$20:$A$35,MATCH(B19,'DS2024'!$A$20:$A$35,1)+1)),
IF($T$3=Database!$A$12,
_xlfn.FORECAST.LINEAR(
B19,
INDEX('DS2024'!$E$20:$E$35,MATCH(B19,'DS2024'!$D$20:$D$35,1)):
INDEX('DS2024'!$E$20:$E$35,MATCH(B19,'DS2024'!$D$20:$D$35,1)+1),
INDEX('DS2024'!$D$20:$D$35,MATCH(B19,'DS2024'!$D$20:$D$35,1)):
INDEX('DS2024'!$D$20:$D$35,MATCH(B19,'DS2024'!$D$20:$D$35,1)+1)),
IF($T$3=Database!$A$13,
_xlfn.FORECAST.LINEAR(
B19,
INDEX('DS2024'!$H$20:$H$35,MATCH(B19,'DS2024'!$G$20:$G$35,1)):
INDEX('DS2024'!$H$20:$H$35,MATCH(B19,'DS2024'!$G$20:$G$35,1)+1),
INDEX('DS2024'!$G$20:$G$35,MATCH(B19,'DS2024'!$G$20:$G$35,1)):
INDEX('DS2024'!$G$20:$G$35,MATCH(B19,'DS2024'!$G$20:$G$35,1)+1)),
IF($T$3=Database!$A$14,
_xlfn.FORECAST.LINEAR(
B19,
INDEX('DS2024'!$K$20:$K$35,MATCH(B19,'DS2024'!$J$20:$J$35,1)):
INDEX('DS2024'!$K$20:$K$35,MATCH(B19,'DS2024'!$J$20:$J$35,1)+1),
INDEX('DS2024'!$J$20:$J$35,MATCH(B19,'DS2024'!$J$20:$J$35,1)):
INDEX('DS2024'!$J$20:$J$35,MATCH(B19,'DS2024'!$J$20:$J$35,1)+1)),
IF($T$3=Database!$A$15,
_xlfn.FORECAST.LINEAR(
B19,
INDEX('DS2024'!$N$20:$N$35,MATCH(B19,'DS2024'!$M$20:$M$35,1)):
INDEX('DS2024'!$N$20:$N$35,MATCH(B19,'DS2024'!$M$20:$M$35,1)+1),
INDEX('DS2024'!$M$20:$M$35,MATCH(B19,'DS2024'!$M$20:$M$35,1)):
INDEX('DS2024'!$M$20:$M$35,MATCH(B19,'DS2024'!$M$20:$M$35,1)+1)),
IF($T$3=Database!$A$16,
_xlfn.FORECAST.LINEAR(
B19,
INDEX('DS2024'!$Q$20:$Q$35,MATCH(B19,'DS2024'!$P$20:$P$35,1)):
INDEX('DS2024'!$Q$20:$Q$35,MATCH(B19,'DS2024'!$P$20:$P$35,1)+1),
INDEX('DS2024'!$P$20:$P$35,MATCH(B19,'DS2024'!$P$20:$P$35,1)):
INDEX('DS2024'!$P$20:$P$35,MATCH(B19,'DS2024'!$P$20:$P$35,1)+1)),
IF($T$3=Database!$A$17,
_xlfn.FORECAST.LINEAR(
B19,
INDEX('DS2024'!$T$20:$T$35,MATCH(B19,'DS2024'!$S$20:$S$35,1)):
INDEX('DS2024'!$T$20:$T$35,MATCH(B19,'DS2024'!$S$20:$S$35,1)+1),
INDEX('DS2024'!$S$20:$S$35,MATCH(B19,'DS2024'!$S$20:$S$35,1)):
INDEX('DS2024'!$S$20:$S$35,MATCH(B19,'DS2024'!$S$20:$S$35,1)+1)),
IF($T$3=Database!$A$18,
_xlfn.FORECAST.LINEAR(
B19,
INDEX('DS2024'!$W$20:$W$35,MATCH(B19,'DS2024'!$V$20:$V$35,1)):
INDEX('DS2024'!$W$20:$W$35,MATCH(B19,'DS2024'!$V$20:$V$35,1)+1),
INDEX('DS2024'!$V$20:$V$35,MATCH(B19,'DS2024'!$V$20:$V$35,1)):
INDEX('DS2024'!$V$20:$V$35,MATCH(B19,'DS2024'!$V$20:$V$35,1)+1)),
IF($T$3=Database!$A$19,
_xlfn.FORECAST.LINEAR(
B19,
INDEX('DS2024'!$Z$20:$Z$35,MATCH(B19,'DS2024'!$Y$20:$Y$35,1)):
INDEX('DS2024'!$Z$20:$Z$35,MATCH(B19,'DS2024'!$Y$20:$Y$35,1)+1),
INDEX('DS2024'!$Y$20:$Y$35,MATCH(B19,'DS2024'!$Y$20:$Y$35,1)):
INDEX('DS2024'!$Y$20:$Y$35,MATCH(B19,'DS2024'!$Y$20:$Y$35,1)+1)),
IF($T$3=Database!$A$20,
_xlfn.FORECAST.LINEAR(
B19,
INDEX('DS2024'!$AC$20:$AC$35,MATCH(B19,'DS2024'!$AB$20:$AB$35,1)):
INDEX('DS2024'!$AC$20:$AC$35,MATCH(B19,'DS2024'!$AB$20:$AB$35,1)+1),
INDEX('DS2024'!$AB$20:$AB$35,MATCH(B19,'DS2024'!$AB$20:$AB$35,1)):
INDEX('DS2024'!$AB$20:$AB$35,MATCH(B19,'DS2024'!$AB$20:$AB$35,1)+1)),
IF($T$3=Database!$A$2,
_xlfn.FORECAST.LINEAR(
B19,
INDEX('DS2024'!$B$5:$B$15,MATCH(B19,'DS2024'!$A$5:$A$15,1)):
INDEX('DS2024'!$B$5:$B$15,MATCH(B19,'DS2024'!$A$5:$A$15,1)+1),
INDEX('DS2024'!$A$5:$A$15,MATCH(B19,'DS2024'!$A$5:$A$15,1)):
INDEX('DS2024'!$A$5:$A$15,MATCH(B19,'DS2024'!$A$5:$A$15,1)+1)),
IF($T$3=Database!$A$3,
_xlfn.FORECAST.LINEAR(
B19,
INDEX('DS2024'!$E$5:$E$15,MATCH(B19,'DS2024'!$D$5:$D$15,1)):
INDEX('DS2024'!$E$5:$E$15,MATCH(B19,'DS2024'!$D$5:$D$15,1)+1),
INDEX('DS2024'!$D$5:$D$15,MATCH(B19,'DS2024'!$D$5:$D$15,1)):
INDEX('DS2024'!$D$5:$D$15,MATCH(B19,'DS2024'!$D$5:$D$15,1)+1)),
IF($T$3=Database!$A$4,
_xlfn.FORECAST.LINEAR(
B19,
INDEX('DS2024'!$H$5:$H$15,MATCH(B19,'DS2024'!$G$5:$G$15,1)):
INDEX('DS2024'!$H$5:$H$15,MATCH(B19,'DS2024'!$G$5:$G$15,1)+1),
INDEX('DS2024'!$G$5:$G$15,MATCH(B19,'DS2024'!$G$5:$G$15,1)):
INDEX('DS2024'!$G$5:$G$15,MATCH(B19,'DS2024'!$G$5:$G$15,1)+1)),
IF($T$3=Database!$A$5,
_xlfn.FORECAST.LINEAR(
B19,
INDEX('DS2024'!$K$5:$K$15,MATCH(B19,'DS2024'!$J$5:$J$15,1)):
INDEX('DS2024'!$K$5:$K$15,MATCH(B19,'DS2024'!$J$5:$J$15,1)+1),
INDEX('DS2024'!$J$5:$J$15,MATCH(B19,'DS2024'!$J$5:$J$15,1)):
INDEX('DS2024'!$J$5:$J$15,MATCH(B19,'DS2024'!$J$5:$J$15,1)+1)),
IF($T$3=Database!$A$6,
_xlfn.FORECAST.LINEAR(
B19,
INDEX('DS2024'!$N$5:$N$15,MATCH(B19,'DS2024'!$M$5:$M$15,1)):
INDEX('DS2024'!$N$5:$N$15,MATCH(B19,'DS2024'!$M$5:$M$15,1)+1),
INDEX('DS2024'!$M$5:$M$15,MATCH(B19,'DS2024'!$M$5:$M$15,1)):
INDEX('DS2024'!$M$5:$M$15,MATCH(B19,'DS2024'!$M$5:$M$15,1)+1)),
IF($T$3=Database!$A$7,
_xlfn.FORECAST.LINEAR(
B19,
INDEX('DS2024'!$Q$5:$Q$15,MATCH(B19,'DS2024'!$P$5:$P$15,1)):
INDEX('DS2024'!$Q$5:$Q$15,MATCH(B19,'DS2024'!$P$5:$P$15,1)+1),
INDEX('DS2024'!$P$5:$P$15,MATCH(B19,'DS2024'!$P$5:$P$15,1)):
INDEX('DS2024'!$P$5:$P$15,MATCH(B19,'DS2024'!$P$5:$P$15,1)+1)),
IF($T$3=Database!$A$8,
_xlfn.FORECAST.LINEAR(
B19,
INDEX('DS2024'!$T$5:$T$15,MATCH(B19,'DS2024'!$S$5:$S$15,1)):
INDEX('DS2024'!$T$5:$T$15,MATCH(B19,'DS2024'!$S$5:$S$15,1)+1),
INDEX('DS2024'!$S$5:$S$15,MATCH(B19,'DS2024'!$S$5:$S$15,1)):
INDEX('DS2024'!$S$5:$S$15,MATCH(B19,'DS2024'!$S$5:$S$15,1)+1)),
IF($T$3=Database!$A$9,
_xlfn.FORECAST.LINEAR(
B19,
INDEX('DS2024'!$W$5:$W$15,MATCH(B19,'DS2024'!$V$5:$V$15,1)):
INDEX('DS2024'!$W$5:$W$15,MATCH(B19,'DS2024'!$V$5:$V$15,1)+1),
INDEX('DS2024'!$V$5:$V$15,MATCH(B19,'DS2024'!$V$5:$V$15,1)):
INDEX('DS2024'!$V$5:$V$15,MATCH(B19,'DS2024'!$V$5:$V$15,1)+1)),
IF($T$3=Database!$A$10,
_xlfn.FORECAST.LINEAR(
B19,
INDEX('DS2024'!$Z$5:$Z$15,MATCH(B19,'DS2024'!$Y$5:$Y$15,1)):
INDEX('DS2024'!$Z$5:$Z$15,MATCH(B19,'DS2024'!$Y$5:$Y$15,1)+1),
INDEX('DS2024'!$Y$5:$Y$15,MATCH(B19,'DS2024'!$Y$5:$Y$15,1)):
INDEX('DS2024'!$Y$5:$Y$15,MATCH(B19,'DS2024'!$Y$5:$Y$15,1)+1))
)))))))))))))))))))</f>
        <v>0.11123626044206404</v>
      </c>
      <c r="U19" s="50">
        <f>IF($U$3=Database!$A$11,
_xlfn.FORECAST.LINEAR(
D19,
INDEX('DS2024'!$B$20:$B$35,MATCH(D19,'DS2024'!$A$20:$A$35,1)):
INDEX('DS2024'!$B$20:$B$35,MATCH(D19,'DS2024'!$A$20:$A$35,1)+1),
INDEX('DS2024'!$A$20:$A$35,MATCH(D19,'DS2024'!$A$20:$A$35,1)):
INDEX('DS2024'!$A$20:$A$35,MATCH(D19,'DS2024'!$A$20:$A$35,1)+1)),
IF($U$3=Database!$A$12,
_xlfn.FORECAST.LINEAR(
D19,
INDEX('DS2024'!$E$20:$E$35,MATCH(D19,'DS2024'!$D$20:$D$35,1)):
INDEX('DS2024'!$E$20:$E$35,MATCH(D19,'DS2024'!$D$20:$D$35,1)+1),
INDEX('DS2024'!$D$20:$D$35,MATCH(D19,'DS2024'!$D$20:$D$35,1)):
INDEX('DS2024'!$D$20:$D$35,MATCH(D19,'DS2024'!$D$20:$D$35,1)+1)),
IF($U$3=Database!$A$13,
_xlfn.FORECAST.LINEAR(
D19,
INDEX('DS2024'!$H$20:$H$35,MATCH(D19,'DS2024'!$G$20:$G$35,1)):
INDEX('DS2024'!$H$20:$H$35,MATCH(D19,'DS2024'!$G$20:$G$35,1)+1),
INDEX('DS2024'!$G$20:$G$35,MATCH(D19,'DS2024'!$G$20:$G$35,1)):
INDEX('DS2024'!$G$20:$G$35,MATCH(D19,'DS2024'!$G$20:$G$35,1)+1)),
IF($U$3=Database!$A$14,
_xlfn.FORECAST.LINEAR(
D19,
INDEX('DS2024'!$K$20:$K$35,MATCH(D19,'DS2024'!$J$20:$J$35,1)):
INDEX('DS2024'!$K$20:$K$35,MATCH(D19,'DS2024'!$J$20:$J$35,1)+1),
INDEX('DS2024'!$J$20:$J$35,MATCH(D19,'DS2024'!$J$20:$J$35,1)):
INDEX('DS2024'!$J$20:$J$35,MATCH(D19,'DS2024'!$J$20:$J$35,1)+1)),
IF($U$3=Database!$A$15,
_xlfn.FORECAST.LINEAR(
D19,
INDEX('DS2024'!$N$20:$N$35,MATCH(D19,'DS2024'!$M$20:$M$35,1)):
INDEX('DS2024'!$N$20:$N$35,MATCH(D19,'DS2024'!$M$20:$M$35,1)+1),
INDEX('DS2024'!$M$20:$M$35,MATCH(D19,'DS2024'!$M$20:$M$35,1)):
INDEX('DS2024'!$M$20:$M$35,MATCH(D19,'DS2024'!$M$20:$M$35,1)+1)),
IF($U$3=Database!$A$16,
_xlfn.FORECAST.LINEAR(
D19,
INDEX('DS2024'!$Q$20:$Q$35,MATCH(D19,'DS2024'!$P$20:$P$35,1)):
INDEX('DS2024'!$Q$20:$Q$35,MATCH(D19,'DS2024'!$P$20:$P$35,1)+1),
INDEX('DS2024'!$P$20:$P$35,MATCH(D19,'DS2024'!$P$20:$P$35,1)):
INDEX('DS2024'!$P$20:$P$35,MATCH(D19,'DS2024'!$P$20:$P$35,1)+1)),
IF($U$3=Database!$A$17,
_xlfn.FORECAST.LINEAR(
D19,
INDEX('DS2024'!$T$20:$T$35,MATCH(D19,'DS2024'!$S$20:$S$35,1)):
INDEX('DS2024'!$T$20:$T$35,MATCH(D19,'DS2024'!$S$20:$S$35,1)+1),
INDEX('DS2024'!$S$20:$S$35,MATCH(D19,'DS2024'!$S$20:$S$35,1)):
INDEX('DS2024'!$S$20:$S$35,MATCH(D19,'DS2024'!$S$20:$S$35,1)+1)),
IF($U$3=Database!$A$18,
_xlfn.FORECAST.LINEAR(
D19,
INDEX('DS2024'!$W$20:$W$35,MATCH(D19,'DS2024'!$V$20:$V$35,1)):
INDEX('DS2024'!$W$20:$W$35,MATCH(D19,'DS2024'!$V$20:$V$35,1)+1),
INDEX('DS2024'!$V$20:$V$35,MATCH(D19,'DS2024'!$V$20:$V$35,1)):
INDEX('DS2024'!$V$20:$V$35,MATCH(D19,'DS2024'!$V$20:$V$35,1)+1)),
IF($U$3=Database!$A$19,
_xlfn.FORECAST.LINEAR(
D19,
INDEX('DS2024'!$Z$20:$Z$35,MATCH(D19,'DS2024'!$Y$20:$Y$35,1)):
INDEX('DS2024'!$Z$20:$Z$35,MATCH(D19,'DS2024'!$Y$20:$Y$35,1)+1),
INDEX('DS2024'!$Y$20:$Y$35,MATCH(D19,'DS2024'!$Y$20:$Y$35,1)):
INDEX('DS2024'!$Y$20:$Y$35,MATCH(D19,'DS2024'!$Y$20:$Y$35,1)+1)),
IF($U$3=Database!$A$20,
_xlfn.FORECAST.LINEAR(
D19,
INDEX('DS2024'!$AC$20:$AC$35,MATCH(D19,'DS2024'!$AB$20:$AB$35,1)):
INDEX('DS2024'!$AC$20:$AC$35,MATCH(D19,'DS2024'!$AB$20:$AB$35,1)+1),
INDEX('DS2024'!$AB$20:$AB$35,MATCH(D19,'DS2024'!$AB$20:$AB$35,1)):
INDEX('DS2024'!$AB$20:$AB$35,MATCH(D19,'DS2024'!$AB$20:$AB$35,1)+1)),
IF($U$3=Database!$A$2,
_xlfn.FORECAST.LINEAR(
D19,
INDEX('DS2024'!$B$5:$B$15,MATCH(D19,'DS2024'!$A$5:$A$15,1)):
INDEX('DS2024'!$B$5:$B$15,MATCH(D19,'DS2024'!$A$5:$A$15,1)+1),
INDEX('DS2024'!$A$5:$A$15,MATCH(D19,'DS2024'!$A$5:$A$15,1)):
INDEX('DS2024'!$A$5:$A$15,MATCH(D19,'DS2024'!$A$5:$A$15,1)+1)),
IF($U$3=Database!$A$3,
_xlfn.FORECAST.LINEAR(
D19,
INDEX('DS2024'!$E$5:$E$15,MATCH(D19,'DS2024'!$D$5:$D$15,1)):
INDEX('DS2024'!$E$5:$E$15,MATCH(D19,'DS2024'!$D$5:$D$15,1)+1),
INDEX('DS2024'!$D$5:$D$15,MATCH(D19,'DS2024'!$D$5:$D$15,1)):
INDEX('DS2024'!$D$5:$D$15,MATCH(D19,'DS2024'!$D$5:$D$15,1)+1)),
IF($U$3=Database!$A$4,
_xlfn.FORECAST.LINEAR(
D19,
INDEX('DS2024'!$H$5:$H$15,MATCH(D19,'DS2024'!$G$5:$G$15,1)):
INDEX('DS2024'!$H$5:$H$15,MATCH(D19,'DS2024'!$G$5:$G$15,1)+1),
INDEX('DS2024'!$G$5:$G$15,MATCH(D19,'DS2024'!$G$5:$G$15,1)):
INDEX('DS2024'!$G$5:$G$15,MATCH(D19,'DS2024'!$G$5:$G$15,1)+1)),
IF($U$3=Database!$A$5,
_xlfn.FORECAST.LINEAR(
D19,
INDEX('DS2024'!$K$5:$K$15,MATCH(D19,'DS2024'!$J$5:$J$15,1)):
INDEX('DS2024'!$K$5:$K$15,MATCH(D19,'DS2024'!$J$5:$J$15,1)+1),
INDEX('DS2024'!$J$5:$J$15,MATCH(D19,'DS2024'!$J$5:$J$15,1)):
INDEX('DS2024'!$J$5:$J$15,MATCH(D19,'DS2024'!$J$5:$J$15,1)+1)),
IF($U$3=Database!$A$6,
_xlfn.FORECAST.LINEAR(
D19,
INDEX('DS2024'!$N$5:$N$15,MATCH(D19,'DS2024'!$M$5:$M$15,1)):
INDEX('DS2024'!$N$5:$N$15,MATCH(D19,'DS2024'!$M$5:$M$15,1)+1),
INDEX('DS2024'!$M$5:$M$15,MATCH(D19,'DS2024'!$M$5:$M$15,1)):
INDEX('DS2024'!$M$5:$M$15,MATCH(D19,'DS2024'!$M$5:$M$15,1)+1)),
IF($U$3=Database!$A$7,
_xlfn.FORECAST.LINEAR(
D19,
INDEX('DS2024'!$Q$5:$Q$15,MATCH(D19,'DS2024'!$P$5:$P$15,1)):
INDEX('DS2024'!$Q$5:$Q$15,MATCH(D19,'DS2024'!$P$5:$P$15,1)+1),
INDEX('DS2024'!$P$5:$P$15,MATCH(D19,'DS2024'!$P$5:$P$15,1)):
INDEX('DS2024'!$P$5:$P$15,MATCH(D19,'DS2024'!$P$5:$P$15,1)+1)),
IF($U$3=Database!$A$8,
_xlfn.FORECAST.LINEAR(
D19,
INDEX('DS2024'!$T$5:$T$15,MATCH(D19,'DS2024'!$S$5:$S$15,1)):
INDEX('DS2024'!$T$5:$T$15,MATCH(D19,'DS2024'!$S$5:$S$15,1)+1),
INDEX('DS2024'!$S$5:$S$15,MATCH(D19,'DS2024'!$S$5:$S$15,1)):
INDEX('DS2024'!$S$5:$S$15,MATCH(D19,'DS2024'!$S$5:$S$15,1)+1)),
IF($U$3=Database!$A$9,
_xlfn.FORECAST.LINEAR(
D19,
INDEX('DS2024'!$W$5:$W$15,MATCH(D19,'DS2024'!$V$5:$V$15,1)):
INDEX('DS2024'!$W$5:$W$15,MATCH(D19,'DS2024'!$V$5:$V$15,1)+1),
INDEX('DS2024'!$V$5:$V$15,MATCH(D19,'DS2024'!$V$5:$V$15,1)):
INDEX('DS2024'!$V$5:$V$15,MATCH(D19,'DS2024'!$V$5:$V$15,1)+1)),
IF($U$3=Database!$A$10,
_xlfn.FORECAST.LINEAR(
D19,
INDEX('DS2024'!$Z$5:$Z$15,MATCH(D19,'DS2024'!$Y$5:$Y$15,1)):
INDEX('DS2024'!$Z$5:$Z$15,MATCH(D19,'DS2024'!$Y$5:$Y$15,1)+1),
INDEX('DS2024'!$Y$5:$Y$15,MATCH(D19,'DS2024'!$Y$5:$Y$15,1)):
INDEX('DS2024'!$Y$5:$Y$15,MATCH(D19,'DS2024'!$Y$5:$Y$15,1)+1))
)))))))))))))))))))</f>
        <v>0.11188368839681843</v>
      </c>
      <c r="V19" s="50">
        <f>IF($V$3=Database!$A$11,
_xlfn.FORECAST.LINEAR(
F19,
INDEX('DS2024'!$B$20:$B$35,MATCH(F19,'DS2024'!$A$20:$A$35,1)):
INDEX('DS2024'!$B$20:$B$35,MATCH(F19,'DS2024'!$A$20:$A$35,1)+1),
INDEX('DS2024'!$A$20:$A$35,MATCH(F19,'DS2024'!$A$20:$A$35,1)):
INDEX('DS2024'!$A$20:$A$35,MATCH(F19,'DS2024'!$A$20:$A$35,1)+1)),
IF($V$3=Database!$A$12,
_xlfn.FORECAST.LINEAR(
F19,
INDEX('DS2024'!$E$20:$E$35,MATCH(F19,'DS2024'!$D$20:$D$35,1)):
INDEX('DS2024'!$E$20:$E$35,MATCH(F19,'DS2024'!$D$20:$D$35,1)+1),
INDEX('DS2024'!$D$20:$D$35,MATCH(F19,'DS2024'!$D$20:$D$35,1)):
INDEX('DS2024'!$D$20:$D$35,MATCH(F19,'DS2024'!$D$20:$D$35,1)+1)),
IF($V$3=Database!$A$13,
_xlfn.FORECAST.LINEAR(
F19,
INDEX('DS2024'!$H$20:$H$35,MATCH(F19,'DS2024'!$G$20:$G$35,1)):
INDEX('DS2024'!$H$20:$H$35,MATCH(F19,'DS2024'!$G$20:$G$35,1)+1),
INDEX('DS2024'!$G$20:$G$35,MATCH(F19,'DS2024'!$G$20:$G$35,1)):
INDEX('DS2024'!$G$20:$G$35,MATCH(F19,'DS2024'!$G$20:$G$35,1)+1)),
IF($V$3=Database!$A$14,
_xlfn.FORECAST.LINEAR(
F19,
INDEX('DS2024'!$K$20:$K$35,MATCH(F19,'DS2024'!$J$20:$J$35,1)):
INDEX('DS2024'!$K$20:$K$35,MATCH(F19,'DS2024'!$J$20:$J$35,1)+1),
INDEX('DS2024'!$J$20:$J$35,MATCH(F19,'DS2024'!$J$20:$J$35,1)):
INDEX('DS2024'!$J$20:$J$35,MATCH(F19,'DS2024'!$J$20:$J$35,1)+1)),
IF($V$3=Database!$A$15,
_xlfn.FORECAST.LINEAR(
F19,
INDEX('DS2024'!$N$20:$N$35,MATCH(F19,'DS2024'!$M$20:$M$35,1)):
INDEX('DS2024'!$N$20:$N$35,MATCH(F19,'DS2024'!$M$20:$M$35,1)+1),
INDEX('DS2024'!$M$20:$M$35,MATCH(F19,'DS2024'!$M$20:$M$35,1)):
INDEX('DS2024'!$M$20:$M$35,MATCH(F19,'DS2024'!$M$20:$M$35,1)+1)),
IF($V$3=Database!$A$16,
_xlfn.FORECAST.LINEAR(
F19,
INDEX('DS2024'!$Q$20:$Q$35,MATCH(F19,'DS2024'!$P$20:$P$35,1)):
INDEX('DS2024'!$Q$20:$Q$35,MATCH(F19,'DS2024'!$P$20:$P$35,1)+1),
INDEX('DS2024'!$P$20:$P$35,MATCH(F19,'DS2024'!$P$20:$P$35,1)):
INDEX('DS2024'!$P$20:$P$35,MATCH(F19,'DS2024'!$P$20:$P$35,1)+1)),
IF($V$3=Database!$A$17,
_xlfn.FORECAST.LINEAR(
F19,
INDEX('DS2024'!$T$20:$T$35,MATCH(F19,'DS2024'!$S$20:$S$35,1)):
INDEX('DS2024'!$T$20:$T$35,MATCH(F19,'DS2024'!$S$20:$S$35,1)+1),
INDEX('DS2024'!$S$20:$S$35,MATCH(F19,'DS2024'!$S$20:$S$35,1)):
INDEX('DS2024'!$S$20:$S$35,MATCH(F19,'DS2024'!$S$20:$S$35,1)+1)),
IF($V$3=Database!$A$18,
_xlfn.FORECAST.LINEAR(
F19,
INDEX('DS2024'!$W$20:$W$35,MATCH(F19,'DS2024'!$V$20:$V$35,1)):
INDEX('DS2024'!$W$20:$W$35,MATCH(F19,'DS2024'!$V$20:$V$35,1)+1),
INDEX('DS2024'!$V$20:$V$35,MATCH(F19,'DS2024'!$V$20:$V$35,1)):
INDEX('DS2024'!$V$20:$V$35,MATCH(F19,'DS2024'!$V$20:$V$35,1)+1)),
IF($V$3=Database!$A$19,
_xlfn.FORECAST.LINEAR(
F19,
INDEX('DS2024'!$Z$20:$Z$35,MATCH(F19,'DS2024'!$Y$20:$Y$35,1)):
INDEX('DS2024'!$Z$20:$Z$35,MATCH(F19,'DS2024'!$Y$20:$Y$35,1)+1),
INDEX('DS2024'!$Y$20:$Y$35,MATCH(F19,'DS2024'!$Y$20:$Y$35,1)):
INDEX('DS2024'!$Y$20:$Y$35,MATCH(F19,'DS2024'!$Y$20:$Y$35,1)+1)),
IF($V$3=Database!$A$20,
_xlfn.FORECAST.LINEAR(
F19,
INDEX('DS2024'!$AC$20:$AC$35,MATCH(F19,'DS2024'!$AB$20:$AB$35,1)):
INDEX('DS2024'!$AC$20:$AC$35,MATCH(F19,'DS2024'!$AB$20:$AB$35,1)+1),
INDEX('DS2024'!$AB$20:$AB$35,MATCH(F19,'DS2024'!$AB$20:$AB$35,1)):
INDEX('DS2024'!$AB$20:$AB$35,MATCH(F19,'DS2024'!$AB$20:$AB$35,1)+1)),
IF($V$3=Database!$A$2,
_xlfn.FORECAST.LINEAR(
F19,
INDEX('DS2024'!$B$5:$B$15,MATCH(F19,'DS2024'!$A$5:$A$15,1)):
INDEX('DS2024'!$B$5:$B$15,MATCH(F19,'DS2024'!$A$5:$A$15,1)+1),
INDEX('DS2024'!$A$5:$A$15,MATCH(F19,'DS2024'!$A$5:$A$15,1)):
INDEX('DS2024'!$A$5:$A$15,MATCH(F19,'DS2024'!$A$5:$A$15,1)+1)),
IF($V$3=Database!$A$3,
_xlfn.FORECAST.LINEAR(
F19,
INDEX('DS2024'!$E$5:$E$15,MATCH(F19,'DS2024'!$D$5:$D$15,1)):
INDEX('DS2024'!$E$5:$E$15,MATCH(F19,'DS2024'!$D$5:$D$15,1)+1),
INDEX('DS2024'!$D$5:$D$15,MATCH(F19,'DS2024'!$D$5:$D$15,1)):
INDEX('DS2024'!$D$5:$D$15,MATCH(F19,'DS2024'!$D$5:$D$15,1)+1)),
IF($V$3=Database!$A$4,
_xlfn.FORECAST.LINEAR(
F19,
INDEX('DS2024'!$H$5:$H$15,MATCH(F19,'DS2024'!$G$5:$G$15,1)):
INDEX('DS2024'!$H$5:$H$15,MATCH(F19,'DS2024'!$G$5:$G$15,1)+1),
INDEX('DS2024'!$G$5:$G$15,MATCH(F19,'DS2024'!$G$5:$G$15,1)):
INDEX('DS2024'!$G$5:$G$15,MATCH(F19,'DS2024'!$G$5:$G$15,1)+1)),
IF($V$3=Database!$A$5,
_xlfn.FORECAST.LINEAR(
F19,
INDEX('DS2024'!$K$5:$K$15,MATCH(F19,'DS2024'!$J$5:$J$15,1)):
INDEX('DS2024'!$K$5:$K$15,MATCH(F19,'DS2024'!$J$5:$J$15,1)+1),
INDEX('DS2024'!$J$5:$J$15,MATCH(F19,'DS2024'!$J$5:$J$15,1)):
INDEX('DS2024'!$J$5:$J$15,MATCH(F19,'DS2024'!$J$5:$J$15,1)+1)),
IF($V$3=Database!$A$6,
_xlfn.FORECAST.LINEAR(
F19,
INDEX('DS2024'!$N$5:$N$15,MATCH(F19,'DS2024'!$M$5:$M$15,1)):
INDEX('DS2024'!$N$5:$N$15,MATCH(F19,'DS2024'!$M$5:$M$15,1)+1),
INDEX('DS2024'!$M$5:$M$15,MATCH(F19,'DS2024'!$M$5:$M$15,1)):
INDEX('DS2024'!$M$5:$M$15,MATCH(F19,'DS2024'!$M$5:$M$15,1)+1)),
IF($V$3=Database!$A$7,
_xlfn.FORECAST.LINEAR(
F19,
INDEX('DS2024'!$Q$5:$Q$15,MATCH(F19,'DS2024'!$P$5:$P$15,1)):
INDEX('DS2024'!$Q$5:$Q$15,MATCH(F19,'DS2024'!$P$5:$P$15,1)+1),
INDEX('DS2024'!$P$5:$P$15,MATCH(F19,'DS2024'!$P$5:$P$15,1)):
INDEX('DS2024'!$P$5:$P$15,MATCH(F19,'DS2024'!$P$5:$P$15,1)+1)),
IF($V$3=Database!$A$8,
_xlfn.FORECAST.LINEAR(
F19,
INDEX('DS2024'!$T$5:$T$15,MATCH(F19,'DS2024'!$S$5:$S$15,1)):
INDEX('DS2024'!$T$5:$T$15,MATCH(F19,'DS2024'!$S$5:$S$15,1)+1),
INDEX('DS2024'!$S$5:$S$15,MATCH(F19,'DS2024'!$S$5:$S$15,1)):
INDEX('DS2024'!$S$5:$S$15,MATCH(F19,'DS2024'!$S$5:$S$15,1)+1)),
IF($V$3=Database!$A$9,
_xlfn.FORECAST.LINEAR(
F19,
INDEX('DS2024'!$W$5:$W$15,MATCH(F19,'DS2024'!$V$5:$V$15,1)):
INDEX('DS2024'!$W$5:$W$15,MATCH(F19,'DS2024'!$V$5:$V$15,1)+1),
INDEX('DS2024'!$V$5:$V$15,MATCH(F19,'DS2024'!$V$5:$V$15,1)):
INDEX('DS2024'!$V$5:$V$15,MATCH(F19,'DS2024'!$V$5:$V$15,1)+1)),
IF($V$3=Database!$A$10,
_xlfn.FORECAST.LINEAR(
F19,
INDEX('DS2024'!$Z$5:$Z$15,MATCH(F19,'DS2024'!$Y$5:$Y$15,1)):
INDEX('DS2024'!$Z$5:$Z$15,MATCH(F19,'DS2024'!$Y$5:$Y$15,1)+1),
INDEX('DS2024'!$Y$5:$Y$15,MATCH(F19,'DS2024'!$Y$5:$Y$15,1)):
INDEX('DS2024'!$Y$5:$Y$15,MATCH(F19,'DS2024'!$Y$5:$Y$15,1)+1))
)))))))))))))))))))</f>
        <v>0.11453166480089556</v>
      </c>
      <c r="W19" s="50">
        <f>IF($W$3=Database!$A$11,
_xlfn.FORECAST.LINEAR(
H19,
INDEX('DS2024'!$B$20:$B$35,MATCH(H19,'DS2024'!$A$20:$A$35,1)):
INDEX('DS2024'!$B$20:$B$35,MATCH(H19,'DS2024'!$A$20:$A$35,1)+1),
INDEX('DS2024'!$A$20:$A$35,MATCH(H19,'DS2024'!$A$20:$A$35,1)):
INDEX('DS2024'!$A$20:$A$35,MATCH(H19,'DS2024'!$A$20:$A$35,1)+1)),
IF($W$3=Database!$A$12,
_xlfn.FORECAST.LINEAR(
H19,
INDEX('DS2024'!$E$20:$E$35,MATCH(H19,'DS2024'!$D$20:$D$35,1)):
INDEX('DS2024'!$E$20:$E$35,MATCH(H19,'DS2024'!$D$20:$D$35,1)+1),
INDEX('DS2024'!$D$20:$D$35,MATCH(H19,'DS2024'!$D$20:$D$35,1)):
INDEX('DS2024'!$D$20:$D$35,MATCH(H19,'DS2024'!$D$20:$D$35,1)+1)),
IF($W$3=Database!$A$13,
_xlfn.FORECAST.LINEAR(
H19,
INDEX('DS2024'!$H$20:$H$35,MATCH(H19,'DS2024'!$G$20:$G$35,1)):
INDEX('DS2024'!$H$20:$H$35,MATCH(H19,'DS2024'!$G$20:$G$35,1)+1),
INDEX('DS2024'!$G$20:$G$35,MATCH(H19,'DS2024'!$G$20:$G$35,1)):
INDEX('DS2024'!$G$20:$G$35,MATCH(H19,'DS2024'!$G$20:$G$35,1)+1)),
IF($W$3=Database!$A$14,
_xlfn.FORECAST.LINEAR(
H19,
INDEX('DS2024'!$K$20:$K$35,MATCH(H19,'DS2024'!$J$20:$J$35,1)):
INDEX('DS2024'!$K$20:$K$35,MATCH(H19,'DS2024'!$J$20:$J$35,1)+1),
INDEX('DS2024'!$J$20:$J$35,MATCH(H19,'DS2024'!$J$20:$J$35,1)):
INDEX('DS2024'!$J$20:$J$35,MATCH(H19,'DS2024'!$J$20:$J$35,1)+1)),
IF($W$3=Database!$A$15,
_xlfn.FORECAST.LINEAR(
H19,
INDEX('DS2024'!$N$20:$N$35,MATCH(H19,'DS2024'!$M$20:$M$35,1)):
INDEX('DS2024'!$N$20:$N$35,MATCH(H19,'DS2024'!$M$20:$M$35,1)+1),
INDEX('DS2024'!$M$20:$M$35,MATCH(H19,'DS2024'!$M$20:$M$35,1)):
INDEX('DS2024'!$M$20:$M$35,MATCH(H19,'DS2024'!$M$20:$M$35,1)+1)),
IF($W$3=Database!$A$16,
_xlfn.FORECAST.LINEAR(
H19,
INDEX('DS2024'!$Q$20:$Q$35,MATCH(H19,'DS2024'!$P$20:$P$35,1)):
INDEX('DS2024'!$Q$20:$Q$35,MATCH(H19,'DS2024'!$P$20:$P$35,1)+1),
INDEX('DS2024'!$P$20:$P$35,MATCH(H19,'DS2024'!$P$20:$P$35,1)):
INDEX('DS2024'!$P$20:$P$35,MATCH(H19,'DS2024'!$P$20:$P$35,1)+1)),
IF($W$3=Database!$A$17,
_xlfn.FORECAST.LINEAR(
H19,
INDEX('DS2024'!$T$20:$T$35,MATCH(H19,'DS2024'!$S$20:$S$35,1)):
INDEX('DS2024'!$T$20:$T$35,MATCH(H19,'DS2024'!$S$20:$S$35,1)+1),
INDEX('DS2024'!$S$20:$S$35,MATCH(H19,'DS2024'!$S$20:$S$35,1)):
INDEX('DS2024'!$S$20:$S$35,MATCH(H19,'DS2024'!$S$20:$S$35,1)+1)),
IF($W$3=Database!$A$18,
_xlfn.FORECAST.LINEAR(
H19,
INDEX('DS2024'!$W$20:$W$35,MATCH(H19,'DS2024'!$V$20:$V$35,1)):
INDEX('DS2024'!$W$20:$W$35,MATCH(H19,'DS2024'!$V$20:$V$35,1)+1),
INDEX('DS2024'!$V$20:$V$35,MATCH(H19,'DS2024'!$V$20:$V$35,1)):
INDEX('DS2024'!$V$20:$V$35,MATCH(H19,'DS2024'!$V$20:$V$35,1)+1)),
IF($W$3=Database!$A$19,
_xlfn.FORECAST.LINEAR(
H19,
INDEX('DS2024'!$Z$20:$Z$35,MATCH(H19,'DS2024'!$Y$20:$Y$35,1)):
INDEX('DS2024'!$Z$20:$Z$35,MATCH(H19,'DS2024'!$Y$20:$Y$35,1)+1),
INDEX('DS2024'!$Y$20:$Y$35,MATCH(H19,'DS2024'!$Y$20:$Y$35,1)):
INDEX('DS2024'!$Y$20:$Y$35,MATCH(H19,'DS2024'!$Y$20:$Y$35,1)+1)),
IF($W$3=Database!$A$20,
_xlfn.FORECAST.LINEAR(
H19,
INDEX('DS2024'!$AC$20:$AC$35,MATCH(H19,'DS2024'!$AB$20:$AB$35,1)):
INDEX('DS2024'!$AC$20:$AC$35,MATCH(H19,'DS2024'!$AB$20:$AB$35,1)+1),
INDEX('DS2024'!$AB$20:$AB$35,MATCH(H19,'DS2024'!$AB$20:$AB$35,1)):
INDEX('DS2024'!$AB$20:$AB$35,MATCH(H19,'DS2024'!$AB$20:$AB$35,1)+1)),
IF($W$3=Database!$A$2,
_xlfn.FORECAST.LINEAR(
H19,
INDEX('DS2024'!$B$5:$B$15,MATCH(H19,'DS2024'!$A$5:$A$15,1)):
INDEX('DS2024'!$B$5:$B$15,MATCH(H19,'DS2024'!$A$5:$A$15,1)+1),
INDEX('DS2024'!$A$5:$A$15,MATCH(H19,'DS2024'!$A$5:$A$15,1)):
INDEX('DS2024'!$A$5:$A$15,MATCH(H19,'DS2024'!$A$5:$A$15,1)+1)),
IF($W$3=Database!$A$3,
_xlfn.FORECAST.LINEAR(
H19,
INDEX('DS2024'!$E$5:$E$15,MATCH(H19,'DS2024'!$D$5:$D$15,1)):
INDEX('DS2024'!$E$5:$E$15,MATCH(H19,'DS2024'!$D$5:$D$15,1)+1),
INDEX('DS2024'!$D$5:$D$15,MATCH(H19,'DS2024'!$D$5:$D$15,1)):
INDEX('DS2024'!$D$5:$D$15,MATCH(H19,'DS2024'!$D$5:$D$15,1)+1)),
IF($W$3=Database!$A$4,
_xlfn.FORECAST.LINEAR(
H19,
INDEX('DS2024'!$H$5:$H$15,MATCH(H19,'DS2024'!$G$5:$G$15,1)):
INDEX('DS2024'!$H$5:$H$15,MATCH(H19,'DS2024'!$G$5:$G$15,1)+1),
INDEX('DS2024'!$G$5:$G$15,MATCH(H19,'DS2024'!$G$5:$G$15,1)):
INDEX('DS2024'!$G$5:$G$15,MATCH(H19,'DS2024'!$G$5:$G$15,1)+1)),
IF($W$3=Database!$A$5,
_xlfn.FORECAST.LINEAR(
H19,
INDEX('DS2024'!$K$5:$K$15,MATCH(H19,'DS2024'!$J$5:$J$15,1)):
INDEX('DS2024'!$K$5:$K$15,MATCH(H19,'DS2024'!$J$5:$J$15,1)+1),
INDEX('DS2024'!$J$5:$J$15,MATCH(H19,'DS2024'!$J$5:$J$15,1)):
INDEX('DS2024'!$J$5:$J$15,MATCH(H19,'DS2024'!$J$5:$J$15,1)+1)),
IF($W$3=Database!$A$6,
_xlfn.FORECAST.LINEAR(
H19,
INDEX('DS2024'!$N$5:$N$15,MATCH(H19,'DS2024'!$M$5:$M$15,1)):
INDEX('DS2024'!$N$5:$N$15,MATCH(H19,'DS2024'!$M$5:$M$15,1)+1),
INDEX('DS2024'!$M$5:$M$15,MATCH(H19,'DS2024'!$M$5:$M$15,1)):
INDEX('DS2024'!$M$5:$M$15,MATCH(H19,'DS2024'!$M$5:$M$15,1)+1)),
IF($W$3=Database!$A$7,
_xlfn.FORECAST.LINEAR(
H19,
INDEX('DS2024'!$Q$5:$Q$15,MATCH(H19,'DS2024'!$P$5:$P$15,1)):
INDEX('DS2024'!$Q$5:$Q$15,MATCH(H19,'DS2024'!$P$5:$P$15,1)+1),
INDEX('DS2024'!$P$5:$P$15,MATCH(H19,'DS2024'!$P$5:$P$15,1)):
INDEX('DS2024'!$P$5:$P$15,MATCH(H19,'DS2024'!$P$5:$P$15,1)+1)),
IF($W$3=Database!$A$8,
_xlfn.FORECAST.LINEAR(
H19,
INDEX('DS2024'!$T$5:$T$15,MATCH(H19,'DS2024'!$S$5:$S$15,1)):
INDEX('DS2024'!$T$5:$T$15,MATCH(H19,'DS2024'!$S$5:$S$15,1)+1),
INDEX('DS2024'!$S$5:$S$15,MATCH(H19,'DS2024'!$S$5:$S$15,1)):
INDEX('DS2024'!$S$5:$S$15,MATCH(H19,'DS2024'!$S$5:$S$15,1)+1)),
IF($W$3=Database!$A$9,
_xlfn.FORECAST.LINEAR(
H19,
INDEX('DS2024'!$W$5:$W$15,MATCH(H19,'DS2024'!$V$5:$V$15,1)):
INDEX('DS2024'!$W$5:$W$15,MATCH(H19,'DS2024'!$V$5:$V$15,1)+1),
INDEX('DS2024'!$V$5:$V$15,MATCH(H19,'DS2024'!$V$5:$V$15,1)):
INDEX('DS2024'!$V$5:$V$15,MATCH(H19,'DS2024'!$V$5:$V$15,1)+1)),
IF($W$3=Database!$A$10,
_xlfn.FORECAST.LINEAR(
H19,
INDEX('DS2024'!$Z$5:$Z$15,MATCH(H19,'DS2024'!$Y$5:$Y$15,1)):
INDEX('DS2024'!$Z$5:$Z$15,MATCH(H19,'DS2024'!$Y$5:$Y$15,1)+1),
INDEX('DS2024'!$Y$5:$Y$15,MATCH(H19,'DS2024'!$Y$5:$Y$15,1)):
INDEX('DS2024'!$Y$5:$Y$15,MATCH(H19,'DS2024'!$Y$5:$Y$15,1)+1))
)))))))))))))))))))</f>
        <v>0.11132355409888485</v>
      </c>
      <c r="X19" s="50">
        <f>IF($X$3=Database!$A$11,
_xlfn.FORECAST.LINEAR(
J19,
INDEX('DS2024'!$B$20:$B$35,MATCH(J19,'DS2024'!$A$20:$A$35,1)):
INDEX('DS2024'!$B$20:$B$35,MATCH(J19,'DS2024'!$A$20:$A$35,1)+1),
INDEX('DS2024'!$A$20:$A$35,MATCH(J19,'DS2024'!$A$20:$A$35,1)):
INDEX('DS2024'!$A$20:$A$35,MATCH(J19,'DS2024'!$A$20:$A$35,1)+1)),
IF($X$3=Database!$A$12,
_xlfn.FORECAST.LINEAR(
J19,
INDEX('DS2024'!$E$20:$E$35,MATCH(J19,'DS2024'!$D$20:$D$35,1)):
INDEX('DS2024'!$E$20:$E$35,MATCH(J19,'DS2024'!$D$20:$D$35,1)+1),
INDEX('DS2024'!$D$20:$D$35,MATCH(J19,'DS2024'!$D$20:$D$35,1)):
INDEX('DS2024'!$D$20:$D$35,MATCH(J19,'DS2024'!$D$20:$D$35,1)+1)),
IF($X$3=Database!$A$13,
_xlfn.FORECAST.LINEAR(
J19,
INDEX('DS2024'!$H$20:$H$35,MATCH(J19,'DS2024'!$G$20:$G$35,1)):
INDEX('DS2024'!$H$20:$H$35,MATCH(J19,'DS2024'!$G$20:$G$35,1)+1),
INDEX('DS2024'!$G$20:$G$35,MATCH(J19,'DS2024'!$G$20:$G$35,1)):
INDEX('DS2024'!$G$20:$G$35,MATCH(J19,'DS2024'!$G$20:$G$35,1)+1)),
IF($X$3=Database!$A$14,
_xlfn.FORECAST.LINEAR(
J19,
INDEX('DS2024'!$K$20:$K$35,MATCH(J19,'DS2024'!$J$20:$J$35,1)):
INDEX('DS2024'!$K$20:$K$35,MATCH(J19,'DS2024'!$J$20:$J$35,1)+1),
INDEX('DS2024'!$J$20:$J$35,MATCH(J19,'DS2024'!$J$20:$J$35,1)):
INDEX('DS2024'!$J$20:$J$35,MATCH(J19,'DS2024'!$J$20:$J$35,1)+1)),
IF($X$3=Database!$A$15,
_xlfn.FORECAST.LINEAR(
J19,
INDEX('DS2024'!$N$20:$N$35,MATCH(J19,'DS2024'!$M$20:$M$35,1)):
INDEX('DS2024'!$N$20:$N$35,MATCH(J19,'DS2024'!$M$20:$M$35,1)+1),
INDEX('DS2024'!$M$20:$M$35,MATCH(J19,'DS2024'!$M$20:$M$35,1)):
INDEX('DS2024'!$M$20:$M$35,MATCH(J19,'DS2024'!$M$20:$M$35,1)+1)),
IF($X$3=Database!$A$16,
_xlfn.FORECAST.LINEAR(
J19,
INDEX('DS2024'!$Q$20:$Q$35,MATCH(J19,'DS2024'!$P$20:$P$35,1)):
INDEX('DS2024'!$Q$20:$Q$35,MATCH(J19,'DS2024'!$P$20:$P$35,1)+1),
INDEX('DS2024'!$P$20:$P$35,MATCH(J19,'DS2024'!$P$20:$P$35,1)):
INDEX('DS2024'!$P$20:$P$35,MATCH(J19,'DS2024'!$P$20:$P$35,1)+1)),
IF($X$3=Database!$A$17,
_xlfn.FORECAST.LINEAR(
J19,
INDEX('DS2024'!$T$20:$T$35,MATCH(J19,'DS2024'!$S$20:$S$35,1)):
INDEX('DS2024'!$T$20:$T$35,MATCH(J19,'DS2024'!$S$20:$S$35,1)+1),
INDEX('DS2024'!$S$20:$S$35,MATCH(J19,'DS2024'!$S$20:$S$35,1)):
INDEX('DS2024'!$S$20:$S$35,MATCH(J19,'DS2024'!$S$20:$S$35,1)+1)),
IF($X$3=Database!$A$18,
_xlfn.FORECAST.LINEAR(
J19,
INDEX('DS2024'!$W$20:$W$35,MATCH(J19,'DS2024'!$V$20:$V$35,1)):
INDEX('DS2024'!$W$20:$W$35,MATCH(J19,'DS2024'!$V$20:$V$35,1)+1),
INDEX('DS2024'!$V$20:$V$35,MATCH(J19,'DS2024'!$V$20:$V$35,1)):
INDEX('DS2024'!$V$20:$V$35,MATCH(J19,'DS2024'!$V$20:$V$35,1)+1)),
IF($X$3=Database!$A$19,
_xlfn.FORECAST.LINEAR(
J19,
INDEX('DS2024'!$Z$20:$Z$35,MATCH(J19,'DS2024'!$Y$20:$Y$35,1)):
INDEX('DS2024'!$Z$20:$Z$35,MATCH(J19,'DS2024'!$Y$20:$Y$35,1)+1),
INDEX('DS2024'!$Y$20:$Y$35,MATCH(J19,'DS2024'!$Y$20:$Y$35,1)):
INDEX('DS2024'!$Y$20:$Y$35,MATCH(J19,'DS2024'!$Y$20:$Y$35,1)+1)),
IF($X$3=Database!$A$20,
_xlfn.FORECAST.LINEAR(
J19,
INDEX('DS2024'!$AC$20:$AC$35,MATCH(J19,'DS2024'!$AB$20:$AB$35,1)):
INDEX('DS2024'!$AC$20:$AC$35,MATCH(J19,'DS2024'!$AB$20:$AB$35,1)+1),
INDEX('DS2024'!$AB$20:$AB$35,MATCH(J19,'DS2024'!$AB$20:$AB$35,1)):
INDEX('DS2024'!$AB$20:$AB$35,MATCH(J19,'DS2024'!$AB$20:$AB$35,1)+1)),
IF($X$3=Database!$A$2,
_xlfn.FORECAST.LINEAR(
J19,
INDEX('DS2024'!$B$5:$B$15,MATCH(J19,'DS2024'!$A$5:$A$15,1)):
INDEX('DS2024'!$B$5:$B$15,MATCH(J19,'DS2024'!$A$5:$A$15,1)+1),
INDEX('DS2024'!$A$5:$A$15,MATCH(J19,'DS2024'!$A$5:$A$15,1)):
INDEX('DS2024'!$A$5:$A$15,MATCH(J19,'DS2024'!$A$5:$A$15,1)+1)),
IF($X$3=Database!$A$3,
_xlfn.FORECAST.LINEAR(
J19,
INDEX('DS2024'!$E$5:$E$15,MATCH(J19,'DS2024'!$D$5:$D$15,1)):
INDEX('DS2024'!$E$5:$E$15,MATCH(J19,'DS2024'!$D$5:$D$15,1)+1),
INDEX('DS2024'!$D$5:$D$15,MATCH(J19,'DS2024'!$D$5:$D$15,1)):
INDEX('DS2024'!$D$5:$D$15,MATCH(J19,'DS2024'!$D$5:$D$15,1)+1)),
IF($X$3=Database!$A$4,
_xlfn.FORECAST.LINEAR(
J19,
INDEX('DS2024'!$H$5:$H$15,MATCH(J19,'DS2024'!$G$5:$G$15,1)):
INDEX('DS2024'!$H$5:$H$15,MATCH(J19,'DS2024'!$G$5:$G$15,1)+1),
INDEX('DS2024'!$G$5:$G$15,MATCH(J19,'DS2024'!$G$5:$G$15,1)):
INDEX('DS2024'!$G$5:$G$15,MATCH(J19,'DS2024'!$G$5:$G$15,1)+1)),
IF($X$3=Database!$A$5,
_xlfn.FORECAST.LINEAR(
J19,
INDEX('DS2024'!$K$5:$K$15,MATCH(J19,'DS2024'!$J$5:$J$15,1)):
INDEX('DS2024'!$K$5:$K$15,MATCH(J19,'DS2024'!$J$5:$J$15,1)+1),
INDEX('DS2024'!$J$5:$J$15,MATCH(J19,'DS2024'!$J$5:$J$15,1)):
INDEX('DS2024'!$J$5:$J$15,MATCH(J19,'DS2024'!$J$5:$J$15,1)+1)),
IF($X$3=Database!$A$6,
_xlfn.FORECAST.LINEAR(
J19,
INDEX('DS2024'!$N$5:$N$15,MATCH(J19,'DS2024'!$M$5:$M$15,1)):
INDEX('DS2024'!$N$5:$N$15,MATCH(J19,'DS2024'!$M$5:$M$15,1)+1),
INDEX('DS2024'!$M$5:$M$15,MATCH(J19,'DS2024'!$M$5:$M$15,1)):
INDEX('DS2024'!$M$5:$M$15,MATCH(J19,'DS2024'!$M$5:$M$15,1)+1)),
IF($X$3=Database!$A$7,
_xlfn.FORECAST.LINEAR(
J19,
INDEX('DS2024'!$Q$5:$Q$15,MATCH(J19,'DS2024'!$P$5:$P$15,1)):
INDEX('DS2024'!$Q$5:$Q$15,MATCH(J19,'DS2024'!$P$5:$P$15,1)+1),
INDEX('DS2024'!$P$5:$P$15,MATCH(J19,'DS2024'!$P$5:$P$15,1)):
INDEX('DS2024'!$P$5:$P$15,MATCH(J19,'DS2024'!$P$5:$P$15,1)+1)),
IF($X$3=Database!$A$8,
_xlfn.FORECAST.LINEAR(
J19,
INDEX('DS2024'!$T$5:$T$15,MATCH(J19,'DS2024'!$S$5:$S$15,1)):
INDEX('DS2024'!$T$5:$T$15,MATCH(J19,'DS2024'!$S$5:$S$15,1)+1),
INDEX('DS2024'!$S$5:$S$15,MATCH(J19,'DS2024'!$S$5:$S$15,1)):
INDEX('DS2024'!$S$5:$S$15,MATCH(J19,'DS2024'!$S$5:$S$15,1)+1)),
IF($T$3=Database!$A$9,
_xlfn.FORECAST.LINEAR(
J19,
INDEX('DS2024'!$W$5:$W$15,MATCH(J19,'DS2024'!$V$5:$V$15,1)):
INDEX('DS2024'!$W$5:$W$15,MATCH(J19,'DS2024'!$V$5:$V$15,1)+1),
INDEX('DS2024'!$V$5:$V$15,MATCH(J19,'DS2024'!$V$5:$V$15,1)):
INDEX('DS2024'!$V$5:$V$15,MATCH(J19,'DS2024'!$V$5:$V$15,1)+1)),
IF($T$3=Database!$A$10,
_xlfn.FORECAST.LINEAR(
J19,
INDEX('DS2024'!$Z$5:$Z$15,MATCH(J19,'DS2024'!$Y$5:$Y$15,1)):
INDEX('DS2024'!$Z$5:$Z$15,MATCH(J19,'DS2024'!$Y$5:$Y$15,1)+1),
INDEX('DS2024'!$Y$5:$Y$15,MATCH(J19,'DS2024'!$Y$5:$Y$15,1)):
INDEX('DS2024'!$Y$5:$Y$15,MATCH(J19,'DS2024'!$Y$5:$Y$15,1)+1))
)))))))))))))))))))</f>
        <v>0.11023965786002639</v>
      </c>
      <c r="Y19" s="50">
        <f>IF($Y$3=Database!$A$11,
_xlfn.FORECAST.LINEAR(
L19,
INDEX('DS2024'!$B$20:$B$35,MATCH(L19,'DS2024'!$A$20:$A$35,1)):
INDEX('DS2024'!$B$20:$B$35,MATCH(L19,'DS2024'!$A$20:$A$35,1)+1),
INDEX('DS2024'!$A$20:$A$35,MATCH(L19,'DS2024'!$A$20:$A$35,1)):
INDEX('DS2024'!$A$20:$A$35,MATCH(L19,'DS2024'!$A$20:$A$35,1)+1)),
IF($Y$3=Database!$A$12,
_xlfn.FORECAST.LINEAR(
L19,
INDEX('DS2024'!$E$20:$E$35,MATCH(L19,'DS2024'!$D$20:$D$35,1)):
INDEX('DS2024'!$E$20:$E$35,MATCH(L19,'DS2024'!$D$20:$D$35,1)+1),
INDEX('DS2024'!$D$20:$D$35,MATCH(L19,'DS2024'!$D$20:$D$35,1)):
INDEX('DS2024'!$D$20:$D$35,MATCH(L19,'DS2024'!$D$20:$D$35,1)+1)),
IF($Y$3=Database!$A$13,
_xlfn.FORECAST.LINEAR(
L19,
INDEX('DS2024'!$H$20:$H$35,MATCH(L19,'DS2024'!$G$20:$G$35,1)):
INDEX('DS2024'!$H$20:$H$35,MATCH(L19,'DS2024'!$G$20:$G$35,1)+1),
INDEX('DS2024'!$G$20:$G$35,MATCH(L19,'DS2024'!$G$20:$G$35,1)):
INDEX('DS2024'!$G$20:$G$35,MATCH(L19,'DS2024'!$G$20:$G$35,1)+1)),
IF($Y$3=Database!$A$14,
_xlfn.FORECAST.LINEAR(
L19,
INDEX('DS2024'!$K$20:$K$35,MATCH(L19,'DS2024'!$J$20:$J$35,1)):
INDEX('DS2024'!$K$20:$K$35,MATCH(L19,'DS2024'!$J$20:$J$35,1)+1),
INDEX('DS2024'!$J$20:$J$35,MATCH(L19,'DS2024'!$J$20:$J$35,1)):
INDEX('DS2024'!$J$20:$J$35,MATCH(L19,'DS2024'!$J$20:$J$35,1)+1)),
IF($Y$3=Database!$A$15,
_xlfn.FORECAST.LINEAR(
L19,
INDEX('DS2024'!$N$20:$N$35,MATCH(L19,'DS2024'!$M$20:$M$35,1)):
INDEX('DS2024'!$N$20:$N$35,MATCH(L19,'DS2024'!$M$20:$M$35,1)+1),
INDEX('DS2024'!$M$20:$M$35,MATCH(L19,'DS2024'!$M$20:$M$35,1)):
INDEX('DS2024'!$M$20:$M$35,MATCH(L19,'DS2024'!$M$20:$M$35,1)+1)),
IF($Y$3=Database!$A$16,
_xlfn.FORECAST.LINEAR(
L19,
INDEX('DS2024'!$Q$20:$Q$35,MATCH(L19,'DS2024'!$P$20:$P$35,1)):
INDEX('DS2024'!$Q$20:$Q$35,MATCH(L19,'DS2024'!$P$20:$P$35,1)+1),
INDEX('DS2024'!$P$20:$P$35,MATCH(L19,'DS2024'!$P$20:$P$35,1)):
INDEX('DS2024'!$P$20:$P$35,MATCH(L19,'DS2024'!$P$20:$P$35,1)+1)),
IF($Y$3=Database!$A$17,
_xlfn.FORECAST.LINEAR(
L19,
INDEX('DS2024'!$T$20:$T$35,MATCH(L19,'DS2024'!$S$20:$S$35,1)):
INDEX('DS2024'!$T$20:$T$35,MATCH(L19,'DS2024'!$S$20:$S$35,1)+1),
INDEX('DS2024'!$S$20:$S$35,MATCH(L19,'DS2024'!$S$20:$S$35,1)):
INDEX('DS2024'!$S$20:$S$35,MATCH(L19,'DS2024'!$S$20:$S$35,1)+1)),
IF($Y$3=Database!$A$18,
_xlfn.FORECAST.LINEAR(
L19,
INDEX('DS2024'!$W$20:$W$35,MATCH(L19,'DS2024'!$V$20:$V$35,1)):
INDEX('DS2024'!$W$20:$W$35,MATCH(L19,'DS2024'!$V$20:$V$35,1)+1),
INDEX('DS2024'!$V$20:$V$35,MATCH(L19,'DS2024'!$V$20:$V$35,1)):
INDEX('DS2024'!$V$20:$V$35,MATCH(L19,'DS2024'!$V$20:$V$35,1)+1)),
IF($Y$3=Database!$A$19,
_xlfn.FORECAST.LINEAR(
L19,
INDEX('DS2024'!$Z$20:$Z$35,MATCH(L19,'DS2024'!$Y$20:$Y$35,1)):
INDEX('DS2024'!$Z$20:$Z$35,MATCH(L19,'DS2024'!$Y$20:$Y$35,1)+1),
INDEX('DS2024'!$Y$20:$Y$35,MATCH(L19,'DS2024'!$Y$20:$Y$35,1)):
INDEX('DS2024'!$Y$20:$Y$35,MATCH(L19,'DS2024'!$Y$20:$Y$35,1)+1)),
IF($Y$3=Database!$A$20,
_xlfn.FORECAST.LINEAR(
L19,
INDEX('DS2024'!$AC$20:$AC$35,MATCH(L19,'DS2024'!$AB$20:$AB$35,1)):
INDEX('DS2024'!$AC$20:$AC$35,MATCH(L19,'DS2024'!$AB$20:$AB$35,1)+1),
INDEX('DS2024'!$AB$20:$AB$35,MATCH(L19,'DS2024'!$AB$20:$AB$35,1)):
INDEX('DS2024'!$AB$20:$AB$35,MATCH(L19,'DS2024'!$AB$20:$AB$35,1)+1)),
IF($Y$3=Database!$A$2,
_xlfn.FORECAST.LINEAR(
L19,
INDEX('DS2024'!$B$5:$B$15,MATCH(L19,'DS2024'!$A$5:$A$15,1)):
INDEX('DS2024'!$B$5:$B$15,MATCH(L19,'DS2024'!$A$5:$A$15,1)+1),
INDEX('DS2024'!$A$5:$A$15,MATCH(L19,'DS2024'!$A$5:$A$15,1)):
INDEX('DS2024'!$A$5:$A$15,MATCH(L19,'DS2024'!$A$5:$A$15,1)+1)),
IF($Y$3=Database!$A$3,
_xlfn.FORECAST.LINEAR(
L19,
INDEX('DS2024'!$E$5:$E$15,MATCH(L19,'DS2024'!$D$5:$D$15,1)):
INDEX('DS2024'!$E$5:$E$15,MATCH(L19,'DS2024'!$D$5:$D$15,1)+1),
INDEX('DS2024'!$D$5:$D$15,MATCH(L19,'DS2024'!$D$5:$D$15,1)):
INDEX('DS2024'!$D$5:$D$15,MATCH(L19,'DS2024'!$D$5:$D$15,1)+1)),
IF($Y$3=Database!$A$4,
_xlfn.FORECAST.LINEAR(
L19,
INDEX('DS2024'!$H$5:$H$15,MATCH(L19,'DS2024'!$G$5:$G$15,1)):
INDEX('DS2024'!$H$5:$H$15,MATCH(L19,'DS2024'!$G$5:$G$15,1)+1),
INDEX('DS2024'!$G$5:$G$15,MATCH(L19,'DS2024'!$G$5:$G$15,1)):
INDEX('DS2024'!$G$5:$G$15,MATCH(L19,'DS2024'!$G$5:$G$15,1)+1)),
IF($Y$3=Database!$A$5,
_xlfn.FORECAST.LINEAR(
L19,
INDEX('DS2024'!$K$5:$K$15,MATCH(L19,'DS2024'!$J$5:$J$15,1)):
INDEX('DS2024'!$K$5:$K$15,MATCH(L19,'DS2024'!$J$5:$J$15,1)+1),
INDEX('DS2024'!$J$5:$J$15,MATCH(L19,'DS2024'!$J$5:$J$15,1)):
INDEX('DS2024'!$J$5:$J$15,MATCH(L19,'DS2024'!$J$5:$J$15,1)+1)),
IF($Y$3=Database!$A$6,
_xlfn.FORECAST.LINEAR(
L19,
INDEX('DS2024'!$N$5:$N$15,MATCH(L19,'DS2024'!$M$5:$M$15,1)):
INDEX('DS2024'!$N$5:$N$15,MATCH(L19,'DS2024'!$M$5:$M$15,1)+1),
INDEX('DS2024'!$M$5:$M$15,MATCH(L19,'DS2024'!$M$5:$M$15,1)):
INDEX('DS2024'!$M$5:$M$15,MATCH(L19,'DS2024'!$M$5:$M$15,1)+1)),
IF($Y$3=Database!$A$7,
_xlfn.FORECAST.LINEAR(
L19,
INDEX('DS2024'!$Q$5:$Q$15,MATCH(L19,'DS2024'!$P$5:$P$15,1)):
INDEX('DS2024'!$Q$5:$Q$15,MATCH(L19,'DS2024'!$P$5:$P$15,1)+1),
INDEX('DS2024'!$P$5:$P$15,MATCH(L19,'DS2024'!$P$5:$P$15,1)):
INDEX('DS2024'!$P$5:$P$15,MATCH(L19,'DS2024'!$P$5:$P$15,1)+1)),
IF($Y$3=Database!$A$8,
_xlfn.FORECAST.LINEAR(
L19,
INDEX('DS2024'!$T$5:$T$15,MATCH(L19,'DS2024'!$S$5:$S$15,1)):
INDEX('DS2024'!$T$5:$T$15,MATCH(L19,'DS2024'!$S$5:$S$15,1)+1),
INDEX('DS2024'!$S$5:$S$15,MATCH(L19,'DS2024'!$S$5:$S$15,1)):
INDEX('DS2024'!$S$5:$S$15,MATCH(L19,'DS2024'!$S$5:$S$15,1)+1)),
IF($T$3=Database!$A$9,
_xlfn.FORECAST.LINEAR(
L19,
INDEX('DS2024'!$W$5:$W$15,MATCH(L19,'DS2024'!$V$5:$V$15,1)):
INDEX('DS2024'!$W$5:$W$15,MATCH(L19,'DS2024'!$V$5:$V$15,1)+1),
INDEX('DS2024'!$V$5:$V$15,MATCH(L19,'DS2024'!$V$5:$V$15,1)):
INDEX('DS2024'!$V$5:$V$15,MATCH(L19,'DS2024'!$V$5:$V$15,1)+1)),
IF($T$3=Database!$A$10,
_xlfn.FORECAST.LINEAR(
L19,
INDEX('DS2024'!$Z$5:$Z$15,MATCH(L19,'DS2024'!$Y$5:$Y$15,1)):
INDEX('DS2024'!$Z$5:$Z$15,MATCH(L19,'DS2024'!$Y$5:$Y$15,1)+1),
INDEX('DS2024'!$Y$5:$Y$15,MATCH(L19,'DS2024'!$Y$5:$Y$15,1)):
INDEX('DS2024'!$Y$5:$Y$15,MATCH(L19,'DS2024'!$Y$5:$Y$15,1)+1))
)))))))))))))))))))</f>
        <v>0.111180302969743</v>
      </c>
      <c r="Z19" s="50">
        <f>IF($Z$3=Database!$A$11,
_xlfn.FORECAST.LINEAR(
N19,
INDEX('DS2024'!$B$20:$B$35,MATCH(N19,'DS2024'!$A$20:$A$35,1)):
INDEX('DS2024'!$B$20:$B$35,MATCH(N19,'DS2024'!$A$20:$A$35,1)+1),
INDEX('DS2024'!$A$20:$A$35,MATCH(N19,'DS2024'!$A$20:$A$35,1)):
INDEX('DS2024'!$A$20:$A$35,MATCH(N19,'DS2024'!$A$20:$A$35,1)+1)),
IF($Z$3=Database!$A$12,
_xlfn.FORECAST.LINEAR(
N19,
INDEX('DS2024'!$E$20:$E$35,MATCH(N19,'DS2024'!$D$20:$D$35,1)):
INDEX('DS2024'!$E$20:$E$35,MATCH(N19,'DS2024'!$D$20:$D$35,1)+1),
INDEX('DS2024'!$D$20:$D$35,MATCH(N19,'DS2024'!$D$20:$D$35,1)):
INDEX('DS2024'!$D$20:$D$35,MATCH(N19,'DS2024'!$D$20:$D$35,1)+1)),
IF($Z$3=Database!$A$13,
_xlfn.FORECAST.LINEAR(
N19,
INDEX('DS2024'!$H$20:$H$35,MATCH(N19,'DS2024'!$G$20:$G$35,1)):
INDEX('DS2024'!$H$20:$H$35,MATCH(N19,'DS2024'!$G$20:$G$35,1)+1),
INDEX('DS2024'!$G$20:$G$35,MATCH(N19,'DS2024'!$G$20:$G$35,1)):
INDEX('DS2024'!$G$20:$G$35,MATCH(N19,'DS2024'!$G$20:$G$35,1)+1)),
IF($Z$3=Database!$A$14,
_xlfn.FORECAST.LINEAR(
N19,
INDEX('DS2024'!$K$20:$K$35,MATCH(N19,'DS2024'!$J$20:$J$35,1)):
INDEX('DS2024'!$K$20:$K$35,MATCH(N19,'DS2024'!$J$20:$J$35,1)+1),
INDEX('DS2024'!$J$20:$J$35,MATCH(N19,'DS2024'!$J$20:$J$35,1)):
INDEX('DS2024'!$J$20:$J$35,MATCH(N19,'DS2024'!$J$20:$J$35,1)+1)),
IF($Z$3=Database!$A$15,
_xlfn.FORECAST.LINEAR(
N19,
INDEX('DS2024'!$N$20:$N$35,MATCH(N19,'DS2024'!$M$20:$M$35,1)):
INDEX('DS2024'!$N$20:$N$35,MATCH(N19,'DS2024'!$M$20:$M$35,1)+1),
INDEX('DS2024'!$M$20:$M$35,MATCH(N19,'DS2024'!$M$20:$M$35,1)):
INDEX('DS2024'!$M$20:$M$35,MATCH(N19,'DS2024'!$M$20:$M$35,1)+1)),
IF($Z$3=Database!$A$16,
_xlfn.FORECAST.LINEAR(
N19,
INDEX('DS2024'!$Q$20:$Q$35,MATCH(N19,'DS2024'!$P$20:$P$35,1)):
INDEX('DS2024'!$Q$20:$Q$35,MATCH(N19,'DS2024'!$P$20:$P$35,1)+1),
INDEX('DS2024'!$P$20:$P$35,MATCH(N19,'DS2024'!$P$20:$P$35,1)):
INDEX('DS2024'!$P$20:$P$35,MATCH(N19,'DS2024'!$P$20:$P$35,1)+1)),
IF($Z$3=Database!$A$17,
_xlfn.FORECAST.LINEAR(
N19,
INDEX('DS2024'!$T$20:$T$35,MATCH(N19,'DS2024'!$S$20:$S$35,1)):
INDEX('DS2024'!$T$20:$T$35,MATCH(N19,'DS2024'!$S$20:$S$35,1)+1),
INDEX('DS2024'!$S$20:$S$35,MATCH(N19,'DS2024'!$S$20:$S$35,1)):
INDEX('DS2024'!$S$20:$S$35,MATCH(N19,'DS2024'!$S$20:$S$35,1)+1)),
IF($Z$3=Database!$A$18,
_xlfn.FORECAST.LINEAR(
N19,
INDEX('DS2024'!$W$20:$W$35,MATCH(N19,'DS2024'!$V$20:$V$35,1)):
INDEX('DS2024'!$W$20:$W$35,MATCH(N19,'DS2024'!$V$20:$V$35,1)+1),
INDEX('DS2024'!$V$20:$V$35,MATCH(N19,'DS2024'!$V$20:$V$35,1)):
INDEX('DS2024'!$V$20:$V$35,MATCH(N19,'DS2024'!$V$20:$V$35,1)+1)),
IF($Z$3=Database!$A$19,
_xlfn.FORECAST.LINEAR(
N19,
INDEX('DS2024'!$Z$20:$Z$35,MATCH(N19,'DS2024'!$Y$20:$Y$35,1)):
INDEX('DS2024'!$Z$20:$Z$35,MATCH(N19,'DS2024'!$Y$20:$Y$35,1)+1),
INDEX('DS2024'!$Y$20:$Y$35,MATCH(N19,'DS2024'!$Y$20:$Y$35,1)):
INDEX('DS2024'!$Y$20:$Y$35,MATCH(N19,'DS2024'!$Y$20:$Y$35,1)+1)),
IF($Z$3=Database!$A$20,
_xlfn.FORECAST.LINEAR(
N19,
INDEX('DS2024'!$AC$20:$AC$35,MATCH(N19,'DS2024'!$AB$20:$AB$35,1)):
INDEX('DS2024'!$AC$20:$AC$35,MATCH(N19,'DS2024'!$AB$20:$AB$35,1)+1),
INDEX('DS2024'!$AB$20:$AB$35,MATCH(N19,'DS2024'!$AB$20:$AB$35,1)):
INDEX('DS2024'!$AB$20:$AB$35,MATCH(N19,'DS2024'!$AB$20:$AB$35,1)+1)),
IF($Z$3=Database!$A$2,
_xlfn.FORECAST.LINEAR(
N19,
INDEX('DS2024'!$B$5:$B$15,MATCH(N19,'DS2024'!$A$5:$A$15,1)):
INDEX('DS2024'!$B$5:$B$15,MATCH(N19,'DS2024'!$A$5:$A$15,1)+1),
INDEX('DS2024'!$A$5:$A$15,MATCH(N19,'DS2024'!$A$5:$A$15,1)):
INDEX('DS2024'!$A$5:$A$15,MATCH(N19,'DS2024'!$A$5:$A$15,1)+1)),
IF($Z$3=Database!$A$3,
_xlfn.FORECAST.LINEAR(
N19,
INDEX('DS2024'!$E$5:$E$15,MATCH(N19,'DS2024'!$D$5:$D$15,1)):
INDEX('DS2024'!$E$5:$E$15,MATCH(N19,'DS2024'!$D$5:$D$15,1)+1),
INDEX('DS2024'!$D$5:$D$15,MATCH(N19,'DS2024'!$D$5:$D$15,1)):
INDEX('DS2024'!$D$5:$D$15,MATCH(N19,'DS2024'!$D$5:$D$15,1)+1)),
IF($Z$3=Database!$A$4,
_xlfn.FORECAST.LINEAR(
N19,
INDEX('DS2024'!$H$5:$H$15,MATCH(N19,'DS2024'!$G$5:$G$15,1)):
INDEX('DS2024'!$H$5:$H$15,MATCH(N19,'DS2024'!$G$5:$G$15,1)+1),
INDEX('DS2024'!$G$5:$G$15,MATCH(N19,'DS2024'!$G$5:$G$15,1)):
INDEX('DS2024'!$G$5:$G$15,MATCH(N19,'DS2024'!$G$5:$G$15,1)+1)),
IF($Z$3=Database!$A$5,
_xlfn.FORECAST.LINEAR(
N19,
INDEX('DS2024'!$K$5:$K$15,MATCH(N19,'DS2024'!$J$5:$J$15,1)):
INDEX('DS2024'!$K$5:$K$15,MATCH(N19,'DS2024'!$J$5:$J$15,1)+1),
INDEX('DS2024'!$J$5:$J$15,MATCH(N19,'DS2024'!$J$5:$J$15,1)):
INDEX('DS2024'!$J$5:$J$15,MATCH(N19,'DS2024'!$J$5:$J$15,1)+1)),
IF($Z$3=Database!$A$6,
_xlfn.FORECAST.LINEAR(
N19,
INDEX('DS2024'!$N$5:$N$15,MATCH(N19,'DS2024'!$M$5:$M$15,1)):
INDEX('DS2024'!$N$5:$N$15,MATCH(N19,'DS2024'!$M$5:$M$15,1)+1),
INDEX('DS2024'!$M$5:$M$15,MATCH(N19,'DS2024'!$M$5:$M$15,1)):
INDEX('DS2024'!$M$5:$M$15,MATCH(N19,'DS2024'!$M$5:$M$15,1)+1)),
IF($Z$3=Database!$A$7,
_xlfn.FORECAST.LINEAR(
N19,
INDEX('DS2024'!$Q$5:$Q$15,MATCH(N19,'DS2024'!$P$5:$P$15,1)):
INDEX('DS2024'!$Q$5:$Q$15,MATCH(N19,'DS2024'!$P$5:$P$15,1)+1),
INDEX('DS2024'!$P$5:$P$15,MATCH(N19,'DS2024'!$P$5:$P$15,1)):
INDEX('DS2024'!$P$5:$P$15,MATCH(N19,'DS2024'!$P$5:$P$15,1)+1)),
IF($Z$3=Database!$A$8,
_xlfn.FORECAST.LINEAR(
N19,
INDEX('DS2024'!$T$5:$T$15,MATCH(N19,'DS2024'!$S$5:$S$15,1)):
INDEX('DS2024'!$T$5:$T$15,MATCH(N19,'DS2024'!$S$5:$S$15,1)+1),
INDEX('DS2024'!$S$5:$S$15,MATCH(N19,'DS2024'!$S$5:$S$15,1)):
INDEX('DS2024'!$S$5:$S$15,MATCH(N19,'DS2024'!$S$5:$S$15,1)+1)),
IF($Z$3=Database!$A$9,
_xlfn.FORECAST.LINEAR(
N19,
INDEX('DS2024'!$W$5:$W$15,MATCH(N19,'DS2024'!$V$5:$V$15,1)):
INDEX('DS2024'!$W$5:$W$15,MATCH(N19,'DS2024'!$V$5:$V$15,1)+1),
INDEX('DS2024'!$V$5:$V$15,MATCH(N19,'DS2024'!$V$5:$V$15,1)):
INDEX('DS2024'!$V$5:$V$15,MATCH(N19,'DS2024'!$V$5:$V$15,1)+1)),
IF($Z$3=Database!$A$10,
_xlfn.FORECAST.LINEAR(
N19,
INDEX('DS2024'!$Z$5:$Z$15,MATCH(N19,'DS2024'!$Y$5:$Y$15,1)):
INDEX('DS2024'!$Z$5:$Z$15,MATCH(N19,'DS2024'!$Y$5:$Y$15,1)+1),
INDEX('DS2024'!$Y$5:$Y$15,MATCH(N19,'DS2024'!$Y$5:$Y$15,1)):
INDEX('DS2024'!$Y$5:$Y$15,MATCH(N19,'DS2024'!$Y$5:$Y$15,1)+1))
)))))))))))))))))))</f>
        <v>0.10977688956393142</v>
      </c>
      <c r="AA19" s="50">
        <f>IF($AA$3=Database!$A$11,
_xlfn.FORECAST.LINEAR(
P19,
INDEX('DS2024'!$B$20:$B$35,MATCH(P19,'DS2024'!$A$20:$A$35,1)):
INDEX('DS2024'!$B$20:$B$35,MATCH(P19,'DS2024'!$A$20:$A$35,1)+1),
INDEX('DS2024'!$A$20:$A$35,MATCH(P19,'DS2024'!$A$20:$A$35,1)):
INDEX('DS2024'!$A$20:$A$35,MATCH(P19,'DS2024'!$A$20:$A$35,1)+1)),
IF($AA$3=Database!$A$12,
_xlfn.FORECAST.LINEAR(
P19,
INDEX('DS2024'!$E$20:$E$35,MATCH(P19,'DS2024'!$D$20:$D$35,1)):
INDEX('DS2024'!$E$20:$E$35,MATCH(P19,'DS2024'!$D$20:$D$35,1)+1),
INDEX('DS2024'!$D$20:$D$35,MATCH(P19,'DS2024'!$D$20:$D$35,1)):
INDEX('DS2024'!$D$20:$D$35,MATCH(P19,'DS2024'!$D$20:$D$35,1)+1)),
IF($AA$3=Database!$A$13,
_xlfn.FORECAST.LINEAR(
P19,
INDEX('DS2024'!$H$20:$H$35,MATCH(P19,'DS2024'!$G$20:$G$35,1)):
INDEX('DS2024'!$H$20:$H$35,MATCH(P19,'DS2024'!$G$20:$G$35,1)+1),
INDEX('DS2024'!$G$20:$G$35,MATCH(P19,'DS2024'!$G$20:$G$35,1)):
INDEX('DS2024'!$G$20:$G$35,MATCH(P19,'DS2024'!$G$20:$G$35,1)+1)),
IF($AA$3=Database!$A$14,
_xlfn.FORECAST.LINEAR(
P19,
INDEX('DS2024'!$K$20:$K$35,MATCH(P19,'DS2024'!$J$20:$J$35,1)):
INDEX('DS2024'!$K$20:$K$35,MATCH(P19,'DS2024'!$J$20:$J$35,1)+1),
INDEX('DS2024'!$J$20:$J$35,MATCH(P19,'DS2024'!$J$20:$J$35,1)):
INDEX('DS2024'!$J$20:$J$35,MATCH(P19,'DS2024'!$J$20:$J$35,1)+1)),
IF($AA$3=Database!$A$15,
_xlfn.FORECAST.LINEAR(
P19,
INDEX('DS2024'!$N$20:$N$35,MATCH(P19,'DS2024'!$M$20:$M$35,1)):
INDEX('DS2024'!$N$20:$N$35,MATCH(P19,'DS2024'!$M$20:$M$35,1)+1),
INDEX('DS2024'!$M$20:$M$35,MATCH(P19,'DS2024'!$M$20:$M$35,1)):
INDEX('DS2024'!$M$20:$M$35,MATCH(P19,'DS2024'!$M$20:$M$35,1)+1)),
IF($AA$3=Database!$A$16,
_xlfn.FORECAST.LINEAR(
P19,
INDEX('DS2024'!$Q$20:$Q$35,MATCH(P19,'DS2024'!$P$20:$P$35,1)):
INDEX('DS2024'!$Q$20:$Q$35,MATCH(P19,'DS2024'!$P$20:$P$35,1)+1),
INDEX('DS2024'!$P$20:$P$35,MATCH(P19,'DS2024'!$P$20:$P$35,1)):
INDEX('DS2024'!$P$20:$P$35,MATCH(P19,'DS2024'!$P$20:$P$35,1)+1)),
IF($AA$3=Database!$A$17,
_xlfn.FORECAST.LINEAR(
P19,
INDEX('DS2024'!$T$20:$T$35,MATCH(P19,'DS2024'!$S$20:$S$35,1)):
INDEX('DS2024'!$T$20:$T$35,MATCH(P19,'DS2024'!$S$20:$S$35,1)+1),
INDEX('DS2024'!$S$20:$S$35,MATCH(P19,'DS2024'!$S$20:$S$35,1)):
INDEX('DS2024'!$S$20:$S$35,MATCH(P19,'DS2024'!$S$20:$S$35,1)+1)),
IF($AA$3=Database!$A$18,
_xlfn.FORECAST.LINEAR(
P19,
INDEX('DS2024'!$W$20:$W$35,MATCH(P19,'DS2024'!$V$20:$V$35,1)):
INDEX('DS2024'!$W$20:$W$35,MATCH(P19,'DS2024'!$V$20:$V$35,1)+1),
INDEX('DS2024'!$V$20:$V$35,MATCH(P19,'DS2024'!$V$20:$V$35,1)):
INDEX('DS2024'!$V$20:$V$35,MATCH(P19,'DS2024'!$V$20:$V$35,1)+1)),
IF($AA$3=Database!$A$19,
_xlfn.FORECAST.LINEAR(
P19,
INDEX('DS2024'!$Z$20:$Z$35,MATCH(P19,'DS2024'!$Y$20:$Y$35,1)):
INDEX('DS2024'!$Z$20:$Z$35,MATCH(P19,'DS2024'!$Y$20:$Y$35,1)+1),
INDEX('DS2024'!$Y$20:$Y$35,MATCH(P19,'DS2024'!$Y$20:$Y$35,1)):
INDEX('DS2024'!$Y$20:$Y$35,MATCH(P19,'DS2024'!$Y$20:$Y$35,1)+1)),
IF($AA$3=Database!$A$20,
_xlfn.FORECAST.LINEAR(
P19,
INDEX('DS2024'!$AC$20:$AC$35,MATCH(P19,'DS2024'!$AB$20:$AB$35,1)):
INDEX('DS2024'!$AC$20:$AC$35,MATCH(P19,'DS2024'!$AB$20:$AB$35,1)+1),
INDEX('DS2024'!$AB$20:$AB$35,MATCH(P19,'DS2024'!$AB$20:$AB$35,1)):
INDEX('DS2024'!$AB$20:$AB$35,MATCH(P19,'DS2024'!$AB$20:$AB$35,1)+1)),
IF($AA$3=Database!$A$2,
_xlfn.FORECAST.LINEAR(
P19,
INDEX('DS2024'!$B$5:$B$15,MATCH(P19,'DS2024'!$A$5:$A$15,1)):
INDEX('DS2024'!$B$5:$B$15,MATCH(P19,'DS2024'!$A$5:$A$15,1)+1),
INDEX('DS2024'!$A$5:$A$15,MATCH(P19,'DS2024'!$A$5:$A$15,1)):
INDEX('DS2024'!$A$5:$A$15,MATCH(P19,'DS2024'!$A$5:$A$15,1)+1)),
IF($AA$3=Database!$A$3,
_xlfn.FORECAST.LINEAR(
P19,
INDEX('DS2024'!$E$5:$E$15,MATCH(P19,'DS2024'!$D$5:$D$15,1)):
INDEX('DS2024'!$E$5:$E$15,MATCH(P19,'DS2024'!$D$5:$D$15,1)+1),
INDEX('DS2024'!$D$5:$D$15,MATCH(P19,'DS2024'!$D$5:$D$15,1)):
INDEX('DS2024'!$D$5:$D$15,MATCH(P19,'DS2024'!$D$5:$D$15,1)+1)),
IF($AA$3=Database!$A$4,
_xlfn.FORECAST.LINEAR(
P19,
INDEX('DS2024'!$H$5:$H$15,MATCH(P19,'DS2024'!$G$5:$G$15,1)):
INDEX('DS2024'!$H$5:$H$15,MATCH(P19,'DS2024'!$G$5:$G$15,1)+1),
INDEX('DS2024'!$G$5:$G$15,MATCH(P19,'DS2024'!$G$5:$G$15,1)):
INDEX('DS2024'!$G$5:$G$15,MATCH(P19,'DS2024'!$G$5:$G$15,1)+1)),
IF($AA$3=Database!$A$5,
_xlfn.FORECAST.LINEAR(
P19,
INDEX('DS2024'!$K$5:$K$15,MATCH(P19,'DS2024'!$J$5:$J$15,1)):
INDEX('DS2024'!$K$5:$K$15,MATCH(P19,'DS2024'!$J$5:$J$15,1)+1),
INDEX('DS2024'!$J$5:$J$15,MATCH(P19,'DS2024'!$J$5:$J$15,1)):
INDEX('DS2024'!$J$5:$J$15,MATCH(P19,'DS2024'!$J$5:$J$15,1)+1)),
IF($AA$3=Database!$A$6,
_xlfn.FORECAST.LINEAR(
P19,
INDEX('DS2024'!$N$5:$N$15,MATCH(P19,'DS2024'!$M$5:$M$15,1)):
INDEX('DS2024'!$N$5:$N$15,MATCH(P19,'DS2024'!$M$5:$M$15,1)+1),
INDEX('DS2024'!$M$5:$M$15,MATCH(P19,'DS2024'!$M$5:$M$15,1)):
INDEX('DS2024'!$M$5:$M$15,MATCH(P19,'DS2024'!$M$5:$M$15,1)+1)),
IF($AA$3=Database!$A$7,
_xlfn.FORECAST.LINEAR(
P19,
INDEX('DS2024'!$Q$5:$Q$15,MATCH(P19,'DS2024'!$P$5:$P$15,1)):
INDEX('DS2024'!$Q$5:$Q$15,MATCH(P19,'DS2024'!$P$5:$P$15,1)+1),
INDEX('DS2024'!$P$5:$P$15,MATCH(P19,'DS2024'!$P$5:$P$15,1)):
INDEX('DS2024'!$P$5:$P$15,MATCH(P19,'DS2024'!$P$5:$P$15,1)+1)),
IF($AA$3=Database!$A$8,
_xlfn.FORECAST.LINEAR(
P19,
INDEX('DS2024'!$T$5:$T$15,MATCH(P19,'DS2024'!$S$5:$S$15,1)):
INDEX('DS2024'!$T$5:$T$15,MATCH(P19,'DS2024'!$S$5:$S$15,1)+1),
INDEX('DS2024'!$S$5:$S$15,MATCH(P19,'DS2024'!$S$5:$S$15,1)):
INDEX('DS2024'!$S$5:$S$15,MATCH(P19,'DS2024'!$S$5:$S$15,1)+1)),
IF($AA$3=Database!$A$9,
_xlfn.FORECAST.LINEAR(
P19,
INDEX('DS2024'!$W$5:$W$15,MATCH(P19,'DS2024'!$V$5:$V$15,1)):
INDEX('DS2024'!$W$5:$W$15,MATCH(P19,'DS2024'!$V$5:$V$15,1)+1),
INDEX('DS2024'!$V$5:$V$15,MATCH(P19,'DS2024'!$V$5:$V$15,1)):
INDEX('DS2024'!$V$5:$V$15,MATCH(P19,'DS2024'!$V$5:$V$15,1)+1)),
IF($AA$3=Database!$A$10,
_xlfn.FORECAST.LINEAR(
P19,
INDEX('DS2024'!$Z$5:$Z$15,MATCH(P19,'DS2024'!$Y$5:$Y$15,1)):
INDEX('DS2024'!$Z$5:$Z$15,MATCH(P19,'DS2024'!$Y$5:$Y$15,1)+1),
INDEX('DS2024'!$Y$5:$Y$15,MATCH(P19,'DS2024'!$Y$5:$Y$15,1)):
INDEX('DS2024'!$Y$5:$Y$15,MATCH(P19,'DS2024'!$Y$5:$Y$15,1)+1))
)))))))))))))))))))</f>
        <v>0.11040137495503419</v>
      </c>
      <c r="AB19" s="50">
        <f>IF($AB$3=Database!$A$11,
_xlfn.FORECAST.LINEAR(
R19,
INDEX('DS2024'!$B$20:$B$35,MATCH(R19,'DS2024'!$A$20:$A$35,1)):
INDEX('DS2024'!$B$20:$B$35,MATCH(R19,'DS2024'!$A$20:$A$35,1)+1),
INDEX('DS2024'!$A$20:$A$35,MATCH(R19,'DS2024'!$A$20:$A$35,1)):
INDEX('DS2024'!$A$20:$A$35,MATCH(R19,'DS2024'!$A$20:$A$35,1)+1)),
IF($AB$3=Database!$A$12,
_xlfn.FORECAST.LINEAR(
R19,
INDEX('DS2024'!$E$20:$E$35,MATCH(R19,'DS2024'!$D$20:$D$35,1)):
INDEX('DS2024'!$E$20:$E$35,MATCH(R19,'DS2024'!$D$20:$D$35,1)+1),
INDEX('DS2024'!$D$20:$D$35,MATCH(R19,'DS2024'!$D$20:$D$35,1)):
INDEX('DS2024'!$D$20:$D$35,MATCH(R19,'DS2024'!$D$20:$D$35,1)+1)),
IF($AB$3=Database!$A$13,
_xlfn.FORECAST.LINEAR(
R19,
INDEX('DS2024'!$H$20:$H$35,MATCH(R19,'DS2024'!$G$20:$G$35,1)):
INDEX('DS2024'!$H$20:$H$35,MATCH(R19,'DS2024'!$G$20:$G$35,1)+1),
INDEX('DS2024'!$G$20:$G$35,MATCH(R19,'DS2024'!$G$20:$G$35,1)):
INDEX('DS2024'!$G$20:$G$35,MATCH(R19,'DS2024'!$G$20:$G$35,1)+1)),
IF($AB$3=Database!$A$14,
_xlfn.FORECAST.LINEAR(
R19,
INDEX('DS2024'!$K$20:$K$35,MATCH(R19,'DS2024'!$J$20:$J$35,1)):
INDEX('DS2024'!$K$20:$K$35,MATCH(R19,'DS2024'!$J$20:$J$35,1)+1),
INDEX('DS2024'!$J$20:$J$35,MATCH(R19,'DS2024'!$J$20:$J$35,1)):
INDEX('DS2024'!$J$20:$J$35,MATCH(R19,'DS2024'!$J$20:$J$35,1)+1)),
IF($AB$3=Database!$A$15,
_xlfn.FORECAST.LINEAR(
R19,
INDEX('DS2024'!$N$20:$N$35,MATCH(R19,'DS2024'!$M$20:$M$35,1)):
INDEX('DS2024'!$N$20:$N$35,MATCH(R19,'DS2024'!$M$20:$M$35,1)+1),
INDEX('DS2024'!$M$20:$M$35,MATCH(R19,'DS2024'!$M$20:$M$35,1)):
INDEX('DS2024'!$M$20:$M$35,MATCH(R19,'DS2024'!$M$20:$M$35,1)+1)),
IF($AB$3=Database!$A$16,
_xlfn.FORECAST.LINEAR(
R19,
INDEX('DS2024'!$Q$20:$Q$35,MATCH(R19,'DS2024'!$P$20:$P$35,1)):
INDEX('DS2024'!$Q$20:$Q$35,MATCH(R19,'DS2024'!$P$20:$P$35,1)+1),
INDEX('DS2024'!$P$20:$P$35,MATCH(R19,'DS2024'!$P$20:$P$35,1)):
INDEX('DS2024'!$P$20:$P$35,MATCH(R19,'DS2024'!$P$20:$P$35,1)+1)),
IF($AB$3=Database!$A$17,
_xlfn.FORECAST.LINEAR(
R19,
INDEX('DS2024'!$T$20:$T$35,MATCH(R19,'DS2024'!$S$20:$S$35,1)):
INDEX('DS2024'!$T$20:$T$35,MATCH(R19,'DS2024'!$S$20:$S$35,1)+1),
INDEX('DS2024'!$S$20:$S$35,MATCH(R19,'DS2024'!$S$20:$S$35,1)):
INDEX('DS2024'!$S$20:$S$35,MATCH(R19,'DS2024'!$S$20:$S$35,1)+1)),
IF($AB$3=Database!$A$18,
_xlfn.FORECAST.LINEAR(
R19,
INDEX('DS2024'!$W$20:$W$35,MATCH(R19,'DS2024'!$V$20:$V$35,1)):
INDEX('DS2024'!$W$20:$W$35,MATCH(R19,'DS2024'!$V$20:$V$35,1)+1),
INDEX('DS2024'!$V$20:$V$35,MATCH(R19,'DS2024'!$V$20:$V$35,1)):
INDEX('DS2024'!$V$20:$V$35,MATCH(R19,'DS2024'!$V$20:$V$35,1)+1)),
IF($AB$3=Database!$A$19,
_xlfn.FORECAST.LINEAR(
R19,
INDEX('DS2024'!$Z$20:$Z$35,MATCH(R19,'DS2024'!$Y$20:$Y$35,1)):
INDEX('DS2024'!$Z$20:$Z$35,MATCH(R19,'DS2024'!$Y$20:$Y$35,1)+1),
INDEX('DS2024'!$Y$20:$Y$35,MATCH(R19,'DS2024'!$Y$20:$Y$35,1)):
INDEX('DS2024'!$Y$20:$Y$35,MATCH(R19,'DS2024'!$Y$20:$Y$35,1)+1)),
IF($AB$3=Database!$A$20,
_xlfn.FORECAST.LINEAR(
R19,
INDEX('DS2024'!$AC$20:$AC$35,MATCH(R19,'DS2024'!$AB$20:$AB$35,1)):
INDEX('DS2024'!$AC$20:$AC$35,MATCH(R19,'DS2024'!$AB$20:$AB$35,1)+1),
INDEX('DS2024'!$AB$20:$AB$35,MATCH(R19,'DS2024'!$AB$20:$AB$35,1)):
INDEX('DS2024'!$AB$20:$AB$35,MATCH(R19,'DS2024'!$AB$20:$AB$35,1)+1)),
IF($AB$3=Database!$A$2,
_xlfn.FORECAST.LINEAR(
R19,
INDEX('DS2024'!$B$5:$B$15,MATCH(R19,'DS2024'!$A$5:$A$15,1)):
INDEX('DS2024'!$B$5:$B$15,MATCH(R19,'DS2024'!$A$5:$A$15,1)+1),
INDEX('DS2024'!$A$5:$A$15,MATCH(R19,'DS2024'!$A$5:$A$15,1)):
INDEX('DS2024'!$A$5:$A$15,MATCH(R19,'DS2024'!$A$5:$A$15,1)+1)),
IF($AB$3=Database!$A$3,
_xlfn.FORECAST.LINEAR(
R19,
INDEX('DS2024'!$E$5:$E$15,MATCH(R19,'DS2024'!$D$5:$D$15,1)):
INDEX('DS2024'!$E$5:$E$15,MATCH(R19,'DS2024'!$D$5:$D$15,1)+1),
INDEX('DS2024'!$D$5:$D$15,MATCH(R19,'DS2024'!$D$5:$D$15,1)):
INDEX('DS2024'!$D$5:$D$15,MATCH(R19,'DS2024'!$D$5:$D$15,1)+1)),
IF($AB$3=Database!$A$4,
_xlfn.FORECAST.LINEAR(
R19,
INDEX('DS2024'!$H$5:$H$15,MATCH(R19,'DS2024'!$G$5:$G$15,1)):
INDEX('DS2024'!$H$5:$H$15,MATCH(R19,'DS2024'!$G$5:$G$15,1)+1),
INDEX('DS2024'!$G$5:$G$15,MATCH(R19,'DS2024'!$G$5:$G$15,1)):
INDEX('DS2024'!$G$5:$G$15,MATCH(R19,'DS2024'!$G$5:$G$15,1)+1)),
IF($AB$3=Database!$A$5,
_xlfn.FORECAST.LINEAR(
R19,
INDEX('DS2024'!$K$5:$K$15,MATCH(R19,'DS2024'!$J$5:$J$15,1)):
INDEX('DS2024'!$K$5:$K$15,MATCH(R19,'DS2024'!$J$5:$J$15,1)+1),
INDEX('DS2024'!$J$5:$J$15,MATCH(R19,'DS2024'!$J$5:$J$15,1)):
INDEX('DS2024'!$J$5:$J$15,MATCH(R19,'DS2024'!$J$5:$J$15,1)+1)),
IF($AB$3=Database!$A$6,
_xlfn.FORECAST.LINEAR(
R19,
INDEX('DS2024'!$N$5:$N$15,MATCH(R19,'DS2024'!$M$5:$M$15,1)):
INDEX('DS2024'!$N$5:$N$15,MATCH(R19,'DS2024'!$M$5:$M$15,1)+1),
INDEX('DS2024'!$M$5:$M$15,MATCH(R19,'DS2024'!$M$5:$M$15,1)):
INDEX('DS2024'!$M$5:$M$15,MATCH(R19,'DS2024'!$M$5:$M$15,1)+1)),
IF($AB$3=Database!$A$7,
_xlfn.FORECAST.LINEAR(
R19,
INDEX('DS2024'!$Q$5:$Q$15,MATCH(R19,'DS2024'!$P$5:$P$15,1)):
INDEX('DS2024'!$Q$5:$Q$15,MATCH(R19,'DS2024'!$P$5:$P$15,1)+1),
INDEX('DS2024'!$P$5:$P$15,MATCH(R19,'DS2024'!$P$5:$P$15,1)):
INDEX('DS2024'!$P$5:$P$15,MATCH(R19,'DS2024'!$P$5:$P$15,1)+1)),
IF($AB$3=Database!$A$8,
_xlfn.FORECAST.LINEAR(
R19,
INDEX('DS2024'!$T$5:$T$15,MATCH(R19,'DS2024'!$S$5:$S$15,1)):
INDEX('DS2024'!$T$5:$T$15,MATCH(R19,'DS2024'!$S$5:$S$15,1)+1),
INDEX('DS2024'!$S$5:$S$15,MATCH(R19,'DS2024'!$S$5:$S$15,1)):
INDEX('DS2024'!$S$5:$S$15,MATCH(R19,'DS2024'!$S$5:$S$15,1)+1)),
IF($AB$3=Database!$A$9,
_xlfn.FORECAST.LINEAR(
R19,
INDEX('DS2024'!$W$5:$W$15,MATCH(R19,'DS2024'!$V$5:$V$15,1)):
INDEX('DS2024'!$W$5:$W$15,MATCH(R19,'DS2024'!$V$5:$V$15,1)+1),
INDEX('DS2024'!$V$5:$V$15,MATCH(R19,'DS2024'!$V$5:$V$15,1)):
INDEX('DS2024'!$V$5:$V$15,MATCH(R19,'DS2024'!$V$5:$V$15,1)+1)),
IF($AB$3=Database!$A$10,
_xlfn.FORECAST.LINEAR(
R19,
INDEX('DS2024'!$Z$5:$Z$15,MATCH(R19,'DS2024'!$Y$5:$Y$15,1)):
INDEX('DS2024'!$Z$5:$Z$15,MATCH(R19,'DS2024'!$Y$5:$Y$15,1)+1),
INDEX('DS2024'!$Y$5:$Y$15,MATCH(R19,'DS2024'!$Y$5:$Y$15,1)):
INDEX('DS2024'!$Y$5:$Y$15,MATCH(R19,'DS2024'!$Y$5:$Y$15,1)+1))
)))))))))))))))))))</f>
        <v>0.11124801151125145</v>
      </c>
      <c r="AC19" s="82">
        <f t="shared" si="0"/>
        <v>0.47257711227169807</v>
      </c>
      <c r="AD19" s="82">
        <f t="shared" si="1"/>
        <v>0.47336335246400496</v>
      </c>
      <c r="AE19" s="82">
        <f t="shared" si="2"/>
        <v>0.37657450314001245</v>
      </c>
      <c r="AF19" s="82">
        <f t="shared" si="3"/>
        <v>0.47268312218526753</v>
      </c>
      <c r="AG19" s="82">
        <f t="shared" si="4"/>
        <v>0.47136683242511335</v>
      </c>
      <c r="AH19" s="82">
        <f t="shared" si="5"/>
        <v>0.47250915719889713</v>
      </c>
      <c r="AI19" s="82">
        <f t="shared" si="6"/>
        <v>0.47080484397304956</v>
      </c>
      <c r="AJ19" s="83">
        <f t="shared" si="7"/>
        <v>0.47156322258550809</v>
      </c>
      <c r="AK19" s="83">
        <f t="shared" si="8"/>
        <v>0.47259138283698626</v>
      </c>
      <c r="AL19" s="42"/>
      <c r="AM19" s="42"/>
      <c r="AN19" s="42"/>
      <c r="AO19" s="42"/>
      <c r="AP19" s="42"/>
      <c r="AQ19" s="42"/>
      <c r="AR19" s="42"/>
      <c r="AS19" s="42"/>
      <c r="AT19" s="42"/>
      <c r="BD19" s="83" t="e">
        <f>#REF!/10</f>
        <v>#REF!</v>
      </c>
      <c r="BE19" s="83" t="e">
        <f>#REF!/10</f>
        <v>#REF!</v>
      </c>
      <c r="BF19" s="83" t="e">
        <f>#REF!/10</f>
        <v>#REF!</v>
      </c>
      <c r="BG19" s="83" t="e">
        <f>#REF!/10</f>
        <v>#REF!</v>
      </c>
      <c r="BH19" s="83">
        <f t="shared" si="9"/>
        <v>0</v>
      </c>
      <c r="BI19" s="83">
        <f t="shared" si="10"/>
        <v>0</v>
      </c>
      <c r="BJ19" s="83">
        <f t="shared" si="11"/>
        <v>0</v>
      </c>
      <c r="BK19" s="83">
        <f t="shared" si="12"/>
        <v>0</v>
      </c>
      <c r="BL19" s="83">
        <f t="shared" si="13"/>
        <v>0</v>
      </c>
    </row>
    <row r="20" spans="1:64" ht="14.25" customHeight="1">
      <c r="A20" s="31">
        <v>14</v>
      </c>
      <c r="B20" s="42">
        <f>'Evaluasi 110 C'!B20</f>
        <v>119.59</v>
      </c>
      <c r="C20" s="42">
        <f>'Evaluasi 110 C'!C20</f>
        <v>-0.36130713857228552</v>
      </c>
      <c r="D20" s="42">
        <f>'Evaluasi 110 C'!E20</f>
        <v>120.947</v>
      </c>
      <c r="E20" s="42">
        <f>'Evaluasi 110 C'!F20</f>
        <v>-0.36146994601079779</v>
      </c>
      <c r="F20" s="42">
        <f>'Evaluasi 110 C'!H20</f>
        <v>119.306</v>
      </c>
      <c r="G20" s="42">
        <f>'Evaluasi 110 C'!I20</f>
        <v>-0.26155570180686849</v>
      </c>
      <c r="H20" s="42">
        <f>'Evaluasi 110 C'!K20</f>
        <v>119.786</v>
      </c>
      <c r="I20" s="42">
        <f>'Evaluasi 110 C'!L20</f>
        <v>-0.36133065386922614</v>
      </c>
      <c r="J20" s="42">
        <f>'Evaluasi 110 C'!N20</f>
        <v>117.096</v>
      </c>
      <c r="K20" s="42">
        <f>'Evaluasi 110 C'!O20</f>
        <v>-0.36100791841631669</v>
      </c>
      <c r="L20" s="42">
        <f>'Evaluasi 110 C'!Q20</f>
        <v>118.88200000000001</v>
      </c>
      <c r="M20" s="42">
        <f>'Evaluasi 110 C'!R20</f>
        <v>-0.3612221955608878</v>
      </c>
      <c r="N20" s="42">
        <f>'Evaluasi 110 C'!T20</f>
        <v>116.524</v>
      </c>
      <c r="O20" s="42">
        <f>'Evaluasi 110 C'!U20</f>
        <v>-0.36093929214157167</v>
      </c>
      <c r="P20" s="42">
        <f>'Evaluasi 110 C'!W20</f>
        <v>117.66</v>
      </c>
      <c r="Q20" s="42">
        <f>'Evaluasi 110 C'!X20</f>
        <v>-0.36107558488302338</v>
      </c>
      <c r="R20" s="42">
        <f>'Evaluasi 110 C'!Z20</f>
        <v>119.764</v>
      </c>
      <c r="S20" s="50">
        <f>'Evaluasi 110 C'!AA20</f>
        <v>-0.36132801439712053</v>
      </c>
      <c r="T20" s="50">
        <f>IF($T$3=Database!$A$11,
_xlfn.FORECAST.LINEAR(
B20,
INDEX('DS2024'!$B$20:$B$35,MATCH(B20,'DS2024'!$A$20:$A$35,1)):
INDEX('DS2024'!$B$20:$B$35,MATCH(B20,'DS2024'!$A$20:$A$35,1)+1),
INDEX('DS2024'!$A$20:$A$35,MATCH(B20,'DS2024'!$A$20:$A$35,1)):
INDEX('DS2024'!$A$20:$A$35,MATCH(B20,'DS2024'!$A$20:$A$35,1)+1)),
IF($T$3=Database!$A$12,
_xlfn.FORECAST.LINEAR(
B20,
INDEX('DS2024'!$E$20:$E$35,MATCH(B20,'DS2024'!$D$20:$D$35,1)):
INDEX('DS2024'!$E$20:$E$35,MATCH(B20,'DS2024'!$D$20:$D$35,1)+1),
INDEX('DS2024'!$D$20:$D$35,MATCH(B20,'DS2024'!$D$20:$D$35,1)):
INDEX('DS2024'!$D$20:$D$35,MATCH(B20,'DS2024'!$D$20:$D$35,1)+1)),
IF($T$3=Database!$A$13,
_xlfn.FORECAST.LINEAR(
B20,
INDEX('DS2024'!$H$20:$H$35,MATCH(B20,'DS2024'!$G$20:$G$35,1)):
INDEX('DS2024'!$H$20:$H$35,MATCH(B20,'DS2024'!$G$20:$G$35,1)+1),
INDEX('DS2024'!$G$20:$G$35,MATCH(B20,'DS2024'!$G$20:$G$35,1)):
INDEX('DS2024'!$G$20:$G$35,MATCH(B20,'DS2024'!$G$20:$G$35,1)+1)),
IF($T$3=Database!$A$14,
_xlfn.FORECAST.LINEAR(
B20,
INDEX('DS2024'!$K$20:$K$35,MATCH(B20,'DS2024'!$J$20:$J$35,1)):
INDEX('DS2024'!$K$20:$K$35,MATCH(B20,'DS2024'!$J$20:$J$35,1)+1),
INDEX('DS2024'!$J$20:$J$35,MATCH(B20,'DS2024'!$J$20:$J$35,1)):
INDEX('DS2024'!$J$20:$J$35,MATCH(B20,'DS2024'!$J$20:$J$35,1)+1)),
IF($T$3=Database!$A$15,
_xlfn.FORECAST.LINEAR(
B20,
INDEX('DS2024'!$N$20:$N$35,MATCH(B20,'DS2024'!$M$20:$M$35,1)):
INDEX('DS2024'!$N$20:$N$35,MATCH(B20,'DS2024'!$M$20:$M$35,1)+1),
INDEX('DS2024'!$M$20:$M$35,MATCH(B20,'DS2024'!$M$20:$M$35,1)):
INDEX('DS2024'!$M$20:$M$35,MATCH(B20,'DS2024'!$M$20:$M$35,1)+1)),
IF($T$3=Database!$A$16,
_xlfn.FORECAST.LINEAR(
B20,
INDEX('DS2024'!$Q$20:$Q$35,MATCH(B20,'DS2024'!$P$20:$P$35,1)):
INDEX('DS2024'!$Q$20:$Q$35,MATCH(B20,'DS2024'!$P$20:$P$35,1)+1),
INDEX('DS2024'!$P$20:$P$35,MATCH(B20,'DS2024'!$P$20:$P$35,1)):
INDEX('DS2024'!$P$20:$P$35,MATCH(B20,'DS2024'!$P$20:$P$35,1)+1)),
IF($T$3=Database!$A$17,
_xlfn.FORECAST.LINEAR(
B20,
INDEX('DS2024'!$T$20:$T$35,MATCH(B20,'DS2024'!$S$20:$S$35,1)):
INDEX('DS2024'!$T$20:$T$35,MATCH(B20,'DS2024'!$S$20:$S$35,1)+1),
INDEX('DS2024'!$S$20:$S$35,MATCH(B20,'DS2024'!$S$20:$S$35,1)):
INDEX('DS2024'!$S$20:$S$35,MATCH(B20,'DS2024'!$S$20:$S$35,1)+1)),
IF($T$3=Database!$A$18,
_xlfn.FORECAST.LINEAR(
B20,
INDEX('DS2024'!$W$20:$W$35,MATCH(B20,'DS2024'!$V$20:$V$35,1)):
INDEX('DS2024'!$W$20:$W$35,MATCH(B20,'DS2024'!$V$20:$V$35,1)+1),
INDEX('DS2024'!$V$20:$V$35,MATCH(B20,'DS2024'!$V$20:$V$35,1)):
INDEX('DS2024'!$V$20:$V$35,MATCH(B20,'DS2024'!$V$20:$V$35,1)+1)),
IF($T$3=Database!$A$19,
_xlfn.FORECAST.LINEAR(
B20,
INDEX('DS2024'!$Z$20:$Z$35,MATCH(B20,'DS2024'!$Y$20:$Y$35,1)):
INDEX('DS2024'!$Z$20:$Z$35,MATCH(B20,'DS2024'!$Y$20:$Y$35,1)+1),
INDEX('DS2024'!$Y$20:$Y$35,MATCH(B20,'DS2024'!$Y$20:$Y$35,1)):
INDEX('DS2024'!$Y$20:$Y$35,MATCH(B20,'DS2024'!$Y$20:$Y$35,1)+1)),
IF($T$3=Database!$A$20,
_xlfn.FORECAST.LINEAR(
B20,
INDEX('DS2024'!$AC$20:$AC$35,MATCH(B20,'DS2024'!$AB$20:$AB$35,1)):
INDEX('DS2024'!$AC$20:$AC$35,MATCH(B20,'DS2024'!$AB$20:$AB$35,1)+1),
INDEX('DS2024'!$AB$20:$AB$35,MATCH(B20,'DS2024'!$AB$20:$AB$35,1)):
INDEX('DS2024'!$AB$20:$AB$35,MATCH(B20,'DS2024'!$AB$20:$AB$35,1)+1)),
IF($T$3=Database!$A$2,
_xlfn.FORECAST.LINEAR(
B20,
INDEX('DS2024'!$B$5:$B$15,MATCH(B20,'DS2024'!$A$5:$A$15,1)):
INDEX('DS2024'!$B$5:$B$15,MATCH(B20,'DS2024'!$A$5:$A$15,1)+1),
INDEX('DS2024'!$A$5:$A$15,MATCH(B20,'DS2024'!$A$5:$A$15,1)):
INDEX('DS2024'!$A$5:$A$15,MATCH(B20,'DS2024'!$A$5:$A$15,1)+1)),
IF($T$3=Database!$A$3,
_xlfn.FORECAST.LINEAR(
B20,
INDEX('DS2024'!$E$5:$E$15,MATCH(B20,'DS2024'!$D$5:$D$15,1)):
INDEX('DS2024'!$E$5:$E$15,MATCH(B20,'DS2024'!$D$5:$D$15,1)+1),
INDEX('DS2024'!$D$5:$D$15,MATCH(B20,'DS2024'!$D$5:$D$15,1)):
INDEX('DS2024'!$D$5:$D$15,MATCH(B20,'DS2024'!$D$5:$D$15,1)+1)),
IF($T$3=Database!$A$4,
_xlfn.FORECAST.LINEAR(
B20,
INDEX('DS2024'!$H$5:$H$15,MATCH(B20,'DS2024'!$G$5:$G$15,1)):
INDEX('DS2024'!$H$5:$H$15,MATCH(B20,'DS2024'!$G$5:$G$15,1)+1),
INDEX('DS2024'!$G$5:$G$15,MATCH(B20,'DS2024'!$G$5:$G$15,1)):
INDEX('DS2024'!$G$5:$G$15,MATCH(B20,'DS2024'!$G$5:$G$15,1)+1)),
IF($T$3=Database!$A$5,
_xlfn.FORECAST.LINEAR(
B20,
INDEX('DS2024'!$K$5:$K$15,MATCH(B20,'DS2024'!$J$5:$J$15,1)):
INDEX('DS2024'!$K$5:$K$15,MATCH(B20,'DS2024'!$J$5:$J$15,1)+1),
INDEX('DS2024'!$J$5:$J$15,MATCH(B20,'DS2024'!$J$5:$J$15,1)):
INDEX('DS2024'!$J$5:$J$15,MATCH(B20,'DS2024'!$J$5:$J$15,1)+1)),
IF($T$3=Database!$A$6,
_xlfn.FORECAST.LINEAR(
B20,
INDEX('DS2024'!$N$5:$N$15,MATCH(B20,'DS2024'!$M$5:$M$15,1)):
INDEX('DS2024'!$N$5:$N$15,MATCH(B20,'DS2024'!$M$5:$M$15,1)+1),
INDEX('DS2024'!$M$5:$M$15,MATCH(B20,'DS2024'!$M$5:$M$15,1)):
INDEX('DS2024'!$M$5:$M$15,MATCH(B20,'DS2024'!$M$5:$M$15,1)+1)),
IF($T$3=Database!$A$7,
_xlfn.FORECAST.LINEAR(
B20,
INDEX('DS2024'!$Q$5:$Q$15,MATCH(B20,'DS2024'!$P$5:$P$15,1)):
INDEX('DS2024'!$Q$5:$Q$15,MATCH(B20,'DS2024'!$P$5:$P$15,1)+1),
INDEX('DS2024'!$P$5:$P$15,MATCH(B20,'DS2024'!$P$5:$P$15,1)):
INDEX('DS2024'!$P$5:$P$15,MATCH(B20,'DS2024'!$P$5:$P$15,1)+1)),
IF($T$3=Database!$A$8,
_xlfn.FORECAST.LINEAR(
B20,
INDEX('DS2024'!$T$5:$T$15,MATCH(B20,'DS2024'!$S$5:$S$15,1)):
INDEX('DS2024'!$T$5:$T$15,MATCH(B20,'DS2024'!$S$5:$S$15,1)+1),
INDEX('DS2024'!$S$5:$S$15,MATCH(B20,'DS2024'!$S$5:$S$15,1)):
INDEX('DS2024'!$S$5:$S$15,MATCH(B20,'DS2024'!$S$5:$S$15,1)+1)),
IF($T$3=Database!$A$9,
_xlfn.FORECAST.LINEAR(
B20,
INDEX('DS2024'!$W$5:$W$15,MATCH(B20,'DS2024'!$V$5:$V$15,1)):
INDEX('DS2024'!$W$5:$W$15,MATCH(B20,'DS2024'!$V$5:$V$15,1)+1),
INDEX('DS2024'!$V$5:$V$15,MATCH(B20,'DS2024'!$V$5:$V$15,1)):
INDEX('DS2024'!$V$5:$V$15,MATCH(B20,'DS2024'!$V$5:$V$15,1)+1)),
IF($T$3=Database!$A$10,
_xlfn.FORECAST.LINEAR(
B20,
INDEX('DS2024'!$Z$5:$Z$15,MATCH(B20,'DS2024'!$Y$5:$Y$15,1)):
INDEX('DS2024'!$Z$5:$Z$15,MATCH(B20,'DS2024'!$Y$5:$Y$15,1)+1),
INDEX('DS2024'!$Y$5:$Y$15,MATCH(B20,'DS2024'!$Y$5:$Y$15,1)):
INDEX('DS2024'!$Y$5:$Y$15,MATCH(B20,'DS2024'!$Y$5:$Y$15,1)+1))
)))))))))))))))))))</f>
        <v>0.11107901994484193</v>
      </c>
      <c r="U20" s="50">
        <f>IF($U$3=Database!$A$11,
_xlfn.FORECAST.LINEAR(
D20,
INDEX('DS2024'!$B$20:$B$35,MATCH(D20,'DS2024'!$A$20:$A$35,1)):
INDEX('DS2024'!$B$20:$B$35,MATCH(D20,'DS2024'!$A$20:$A$35,1)+1),
INDEX('DS2024'!$A$20:$A$35,MATCH(D20,'DS2024'!$A$20:$A$35,1)):
INDEX('DS2024'!$A$20:$A$35,MATCH(D20,'DS2024'!$A$20:$A$35,1)+1)),
IF($U$3=Database!$A$12,
_xlfn.FORECAST.LINEAR(
D20,
INDEX('DS2024'!$E$20:$E$35,MATCH(D20,'DS2024'!$D$20:$D$35,1)):
INDEX('DS2024'!$E$20:$E$35,MATCH(D20,'DS2024'!$D$20:$D$35,1)+1),
INDEX('DS2024'!$D$20:$D$35,MATCH(D20,'DS2024'!$D$20:$D$35,1)):
INDEX('DS2024'!$D$20:$D$35,MATCH(D20,'DS2024'!$D$20:$D$35,1)+1)),
IF($U$3=Database!$A$13,
_xlfn.FORECAST.LINEAR(
D20,
INDEX('DS2024'!$H$20:$H$35,MATCH(D20,'DS2024'!$G$20:$G$35,1)):
INDEX('DS2024'!$H$20:$H$35,MATCH(D20,'DS2024'!$G$20:$G$35,1)+1),
INDEX('DS2024'!$G$20:$G$35,MATCH(D20,'DS2024'!$G$20:$G$35,1)):
INDEX('DS2024'!$G$20:$G$35,MATCH(D20,'DS2024'!$G$20:$G$35,1)+1)),
IF($U$3=Database!$A$14,
_xlfn.FORECAST.LINEAR(
D20,
INDEX('DS2024'!$K$20:$K$35,MATCH(D20,'DS2024'!$J$20:$J$35,1)):
INDEX('DS2024'!$K$20:$K$35,MATCH(D20,'DS2024'!$J$20:$J$35,1)+1),
INDEX('DS2024'!$J$20:$J$35,MATCH(D20,'DS2024'!$J$20:$J$35,1)):
INDEX('DS2024'!$J$20:$J$35,MATCH(D20,'DS2024'!$J$20:$J$35,1)+1)),
IF($U$3=Database!$A$15,
_xlfn.FORECAST.LINEAR(
D20,
INDEX('DS2024'!$N$20:$N$35,MATCH(D20,'DS2024'!$M$20:$M$35,1)):
INDEX('DS2024'!$N$20:$N$35,MATCH(D20,'DS2024'!$M$20:$M$35,1)+1),
INDEX('DS2024'!$M$20:$M$35,MATCH(D20,'DS2024'!$M$20:$M$35,1)):
INDEX('DS2024'!$M$20:$M$35,MATCH(D20,'DS2024'!$M$20:$M$35,1)+1)),
IF($U$3=Database!$A$16,
_xlfn.FORECAST.LINEAR(
D20,
INDEX('DS2024'!$Q$20:$Q$35,MATCH(D20,'DS2024'!$P$20:$P$35,1)):
INDEX('DS2024'!$Q$20:$Q$35,MATCH(D20,'DS2024'!$P$20:$P$35,1)+1),
INDEX('DS2024'!$P$20:$P$35,MATCH(D20,'DS2024'!$P$20:$P$35,1)):
INDEX('DS2024'!$P$20:$P$35,MATCH(D20,'DS2024'!$P$20:$P$35,1)+1)),
IF($U$3=Database!$A$17,
_xlfn.FORECAST.LINEAR(
D20,
INDEX('DS2024'!$T$20:$T$35,MATCH(D20,'DS2024'!$S$20:$S$35,1)):
INDEX('DS2024'!$T$20:$T$35,MATCH(D20,'DS2024'!$S$20:$S$35,1)+1),
INDEX('DS2024'!$S$20:$S$35,MATCH(D20,'DS2024'!$S$20:$S$35,1)):
INDEX('DS2024'!$S$20:$S$35,MATCH(D20,'DS2024'!$S$20:$S$35,1)+1)),
IF($U$3=Database!$A$18,
_xlfn.FORECAST.LINEAR(
D20,
INDEX('DS2024'!$W$20:$W$35,MATCH(D20,'DS2024'!$V$20:$V$35,1)):
INDEX('DS2024'!$W$20:$W$35,MATCH(D20,'DS2024'!$V$20:$V$35,1)+1),
INDEX('DS2024'!$V$20:$V$35,MATCH(D20,'DS2024'!$V$20:$V$35,1)):
INDEX('DS2024'!$V$20:$V$35,MATCH(D20,'DS2024'!$V$20:$V$35,1)+1)),
IF($U$3=Database!$A$19,
_xlfn.FORECAST.LINEAR(
D20,
INDEX('DS2024'!$Z$20:$Z$35,MATCH(D20,'DS2024'!$Y$20:$Y$35,1)):
INDEX('DS2024'!$Z$20:$Z$35,MATCH(D20,'DS2024'!$Y$20:$Y$35,1)+1),
INDEX('DS2024'!$Y$20:$Y$35,MATCH(D20,'DS2024'!$Y$20:$Y$35,1)):
INDEX('DS2024'!$Y$20:$Y$35,MATCH(D20,'DS2024'!$Y$20:$Y$35,1)+1)),
IF($U$3=Database!$A$20,
_xlfn.FORECAST.LINEAR(
D20,
INDEX('DS2024'!$AC$20:$AC$35,MATCH(D20,'DS2024'!$AB$20:$AB$35,1)):
INDEX('DS2024'!$AC$20:$AC$35,MATCH(D20,'DS2024'!$AB$20:$AB$35,1)+1),
INDEX('DS2024'!$AB$20:$AB$35,MATCH(D20,'DS2024'!$AB$20:$AB$35,1)):
INDEX('DS2024'!$AB$20:$AB$35,MATCH(D20,'DS2024'!$AB$20:$AB$35,1)+1)),
IF($U$3=Database!$A$2,
_xlfn.FORECAST.LINEAR(
D20,
INDEX('DS2024'!$B$5:$B$15,MATCH(D20,'DS2024'!$A$5:$A$15,1)):
INDEX('DS2024'!$B$5:$B$15,MATCH(D20,'DS2024'!$A$5:$A$15,1)+1),
INDEX('DS2024'!$A$5:$A$15,MATCH(D20,'DS2024'!$A$5:$A$15,1)):
INDEX('DS2024'!$A$5:$A$15,MATCH(D20,'DS2024'!$A$5:$A$15,1)+1)),
IF($U$3=Database!$A$3,
_xlfn.FORECAST.LINEAR(
D20,
INDEX('DS2024'!$E$5:$E$15,MATCH(D20,'DS2024'!$D$5:$D$15,1)):
INDEX('DS2024'!$E$5:$E$15,MATCH(D20,'DS2024'!$D$5:$D$15,1)+1),
INDEX('DS2024'!$D$5:$D$15,MATCH(D20,'DS2024'!$D$5:$D$15,1)):
INDEX('DS2024'!$D$5:$D$15,MATCH(D20,'DS2024'!$D$5:$D$15,1)+1)),
IF($U$3=Database!$A$4,
_xlfn.FORECAST.LINEAR(
D20,
INDEX('DS2024'!$H$5:$H$15,MATCH(D20,'DS2024'!$G$5:$G$15,1)):
INDEX('DS2024'!$H$5:$H$15,MATCH(D20,'DS2024'!$G$5:$G$15,1)+1),
INDEX('DS2024'!$G$5:$G$15,MATCH(D20,'DS2024'!$G$5:$G$15,1)):
INDEX('DS2024'!$G$5:$G$15,MATCH(D20,'DS2024'!$G$5:$G$15,1)+1)),
IF($U$3=Database!$A$5,
_xlfn.FORECAST.LINEAR(
D20,
INDEX('DS2024'!$K$5:$K$15,MATCH(D20,'DS2024'!$J$5:$J$15,1)):
INDEX('DS2024'!$K$5:$K$15,MATCH(D20,'DS2024'!$J$5:$J$15,1)+1),
INDEX('DS2024'!$J$5:$J$15,MATCH(D20,'DS2024'!$J$5:$J$15,1)):
INDEX('DS2024'!$J$5:$J$15,MATCH(D20,'DS2024'!$J$5:$J$15,1)+1)),
IF($U$3=Database!$A$6,
_xlfn.FORECAST.LINEAR(
D20,
INDEX('DS2024'!$N$5:$N$15,MATCH(D20,'DS2024'!$M$5:$M$15,1)):
INDEX('DS2024'!$N$5:$N$15,MATCH(D20,'DS2024'!$M$5:$M$15,1)+1),
INDEX('DS2024'!$M$5:$M$15,MATCH(D20,'DS2024'!$M$5:$M$15,1)):
INDEX('DS2024'!$M$5:$M$15,MATCH(D20,'DS2024'!$M$5:$M$15,1)+1)),
IF($U$3=Database!$A$7,
_xlfn.FORECAST.LINEAR(
D20,
INDEX('DS2024'!$Q$5:$Q$15,MATCH(D20,'DS2024'!$P$5:$P$15,1)):
INDEX('DS2024'!$Q$5:$Q$15,MATCH(D20,'DS2024'!$P$5:$P$15,1)+1),
INDEX('DS2024'!$P$5:$P$15,MATCH(D20,'DS2024'!$P$5:$P$15,1)):
INDEX('DS2024'!$P$5:$P$15,MATCH(D20,'DS2024'!$P$5:$P$15,1)+1)),
IF($U$3=Database!$A$8,
_xlfn.FORECAST.LINEAR(
D20,
INDEX('DS2024'!$T$5:$T$15,MATCH(D20,'DS2024'!$S$5:$S$15,1)):
INDEX('DS2024'!$T$5:$T$15,MATCH(D20,'DS2024'!$S$5:$S$15,1)+1),
INDEX('DS2024'!$S$5:$S$15,MATCH(D20,'DS2024'!$S$5:$S$15,1)):
INDEX('DS2024'!$S$5:$S$15,MATCH(D20,'DS2024'!$S$5:$S$15,1)+1)),
IF($U$3=Database!$A$9,
_xlfn.FORECAST.LINEAR(
D20,
INDEX('DS2024'!$W$5:$W$15,MATCH(D20,'DS2024'!$V$5:$V$15,1)):
INDEX('DS2024'!$W$5:$W$15,MATCH(D20,'DS2024'!$V$5:$V$15,1)+1),
INDEX('DS2024'!$V$5:$V$15,MATCH(D20,'DS2024'!$V$5:$V$15,1)):
INDEX('DS2024'!$V$5:$V$15,MATCH(D20,'DS2024'!$V$5:$V$15,1)+1)),
IF($U$3=Database!$A$10,
_xlfn.FORECAST.LINEAR(
D20,
INDEX('DS2024'!$Z$5:$Z$15,MATCH(D20,'DS2024'!$Y$5:$Y$15,1)):
INDEX('DS2024'!$Z$5:$Z$15,MATCH(D20,'DS2024'!$Y$5:$Y$15,1)+1),
INDEX('DS2024'!$Y$5:$Y$15,MATCH(D20,'DS2024'!$Y$5:$Y$15,1)):
INDEX('DS2024'!$Y$5:$Y$15,MATCH(D20,'DS2024'!$Y$5:$Y$15,1)+1))
)))))))))))))))))))</f>
        <v>0.11183836284423838</v>
      </c>
      <c r="V20" s="50">
        <f>IF($V$3=Database!$A$11,
_xlfn.FORECAST.LINEAR(
F20,
INDEX('DS2024'!$B$20:$B$35,MATCH(F20,'DS2024'!$A$20:$A$35,1)):
INDEX('DS2024'!$B$20:$B$35,MATCH(F20,'DS2024'!$A$20:$A$35,1)+1),
INDEX('DS2024'!$A$20:$A$35,MATCH(F20,'DS2024'!$A$20:$A$35,1)):
INDEX('DS2024'!$A$20:$A$35,MATCH(F20,'DS2024'!$A$20:$A$35,1)+1)),
IF($V$3=Database!$A$12,
_xlfn.FORECAST.LINEAR(
F20,
INDEX('DS2024'!$E$20:$E$35,MATCH(F20,'DS2024'!$D$20:$D$35,1)):
INDEX('DS2024'!$E$20:$E$35,MATCH(F20,'DS2024'!$D$20:$D$35,1)+1),
INDEX('DS2024'!$D$20:$D$35,MATCH(F20,'DS2024'!$D$20:$D$35,1)):
INDEX('DS2024'!$D$20:$D$35,MATCH(F20,'DS2024'!$D$20:$D$35,1)+1)),
IF($V$3=Database!$A$13,
_xlfn.FORECAST.LINEAR(
F20,
INDEX('DS2024'!$H$20:$H$35,MATCH(F20,'DS2024'!$G$20:$G$35,1)):
INDEX('DS2024'!$H$20:$H$35,MATCH(F20,'DS2024'!$G$20:$G$35,1)+1),
INDEX('DS2024'!$G$20:$G$35,MATCH(F20,'DS2024'!$G$20:$G$35,1)):
INDEX('DS2024'!$G$20:$G$35,MATCH(F20,'DS2024'!$G$20:$G$35,1)+1)),
IF($V$3=Database!$A$14,
_xlfn.FORECAST.LINEAR(
F20,
INDEX('DS2024'!$K$20:$K$35,MATCH(F20,'DS2024'!$J$20:$J$35,1)):
INDEX('DS2024'!$K$20:$K$35,MATCH(F20,'DS2024'!$J$20:$J$35,1)+1),
INDEX('DS2024'!$J$20:$J$35,MATCH(F20,'DS2024'!$J$20:$J$35,1)):
INDEX('DS2024'!$J$20:$J$35,MATCH(F20,'DS2024'!$J$20:$J$35,1)+1)),
IF($V$3=Database!$A$15,
_xlfn.FORECAST.LINEAR(
F20,
INDEX('DS2024'!$N$20:$N$35,MATCH(F20,'DS2024'!$M$20:$M$35,1)):
INDEX('DS2024'!$N$20:$N$35,MATCH(F20,'DS2024'!$M$20:$M$35,1)+1),
INDEX('DS2024'!$M$20:$M$35,MATCH(F20,'DS2024'!$M$20:$M$35,1)):
INDEX('DS2024'!$M$20:$M$35,MATCH(F20,'DS2024'!$M$20:$M$35,1)+1)),
IF($V$3=Database!$A$16,
_xlfn.FORECAST.LINEAR(
F20,
INDEX('DS2024'!$Q$20:$Q$35,MATCH(F20,'DS2024'!$P$20:$P$35,1)):
INDEX('DS2024'!$Q$20:$Q$35,MATCH(F20,'DS2024'!$P$20:$P$35,1)+1),
INDEX('DS2024'!$P$20:$P$35,MATCH(F20,'DS2024'!$P$20:$P$35,1)):
INDEX('DS2024'!$P$20:$P$35,MATCH(F20,'DS2024'!$P$20:$P$35,1)+1)),
IF($V$3=Database!$A$17,
_xlfn.FORECAST.LINEAR(
F20,
INDEX('DS2024'!$T$20:$T$35,MATCH(F20,'DS2024'!$S$20:$S$35,1)):
INDEX('DS2024'!$T$20:$T$35,MATCH(F20,'DS2024'!$S$20:$S$35,1)+1),
INDEX('DS2024'!$S$20:$S$35,MATCH(F20,'DS2024'!$S$20:$S$35,1)):
INDEX('DS2024'!$S$20:$S$35,MATCH(F20,'DS2024'!$S$20:$S$35,1)+1)),
IF($V$3=Database!$A$18,
_xlfn.FORECAST.LINEAR(
F20,
INDEX('DS2024'!$W$20:$W$35,MATCH(F20,'DS2024'!$V$20:$V$35,1)):
INDEX('DS2024'!$W$20:$W$35,MATCH(F20,'DS2024'!$V$20:$V$35,1)+1),
INDEX('DS2024'!$V$20:$V$35,MATCH(F20,'DS2024'!$V$20:$V$35,1)):
INDEX('DS2024'!$V$20:$V$35,MATCH(F20,'DS2024'!$V$20:$V$35,1)+1)),
IF($V$3=Database!$A$19,
_xlfn.FORECAST.LINEAR(
F20,
INDEX('DS2024'!$Z$20:$Z$35,MATCH(F20,'DS2024'!$Y$20:$Y$35,1)):
INDEX('DS2024'!$Z$20:$Z$35,MATCH(F20,'DS2024'!$Y$20:$Y$35,1)+1),
INDEX('DS2024'!$Y$20:$Y$35,MATCH(F20,'DS2024'!$Y$20:$Y$35,1)):
INDEX('DS2024'!$Y$20:$Y$35,MATCH(F20,'DS2024'!$Y$20:$Y$35,1)+1)),
IF($V$3=Database!$A$20,
_xlfn.FORECAST.LINEAR(
F20,
INDEX('DS2024'!$AC$20:$AC$35,MATCH(F20,'DS2024'!$AB$20:$AB$35,1)):
INDEX('DS2024'!$AC$20:$AC$35,MATCH(F20,'DS2024'!$AB$20:$AB$35,1)+1),
INDEX('DS2024'!$AB$20:$AB$35,MATCH(F20,'DS2024'!$AB$20:$AB$35,1)):
INDEX('DS2024'!$AB$20:$AB$35,MATCH(F20,'DS2024'!$AB$20:$AB$35,1)+1)),
IF($V$3=Database!$A$2,
_xlfn.FORECAST.LINEAR(
F20,
INDEX('DS2024'!$B$5:$B$15,MATCH(F20,'DS2024'!$A$5:$A$15,1)):
INDEX('DS2024'!$B$5:$B$15,MATCH(F20,'DS2024'!$A$5:$A$15,1)+1),
INDEX('DS2024'!$A$5:$A$15,MATCH(F20,'DS2024'!$A$5:$A$15,1)):
INDEX('DS2024'!$A$5:$A$15,MATCH(F20,'DS2024'!$A$5:$A$15,1)+1)),
IF($V$3=Database!$A$3,
_xlfn.FORECAST.LINEAR(
F20,
INDEX('DS2024'!$E$5:$E$15,MATCH(F20,'DS2024'!$D$5:$D$15,1)):
INDEX('DS2024'!$E$5:$E$15,MATCH(F20,'DS2024'!$D$5:$D$15,1)+1),
INDEX('DS2024'!$D$5:$D$15,MATCH(F20,'DS2024'!$D$5:$D$15,1)):
INDEX('DS2024'!$D$5:$D$15,MATCH(F20,'DS2024'!$D$5:$D$15,1)+1)),
IF($V$3=Database!$A$4,
_xlfn.FORECAST.LINEAR(
F20,
INDEX('DS2024'!$H$5:$H$15,MATCH(F20,'DS2024'!$G$5:$G$15,1)):
INDEX('DS2024'!$H$5:$H$15,MATCH(F20,'DS2024'!$G$5:$G$15,1)+1),
INDEX('DS2024'!$G$5:$G$15,MATCH(F20,'DS2024'!$G$5:$G$15,1)):
INDEX('DS2024'!$G$5:$G$15,MATCH(F20,'DS2024'!$G$5:$G$15,1)+1)),
IF($V$3=Database!$A$5,
_xlfn.FORECAST.LINEAR(
F20,
INDEX('DS2024'!$K$5:$K$15,MATCH(F20,'DS2024'!$J$5:$J$15,1)):
INDEX('DS2024'!$K$5:$K$15,MATCH(F20,'DS2024'!$J$5:$J$15,1)+1),
INDEX('DS2024'!$J$5:$J$15,MATCH(F20,'DS2024'!$J$5:$J$15,1)):
INDEX('DS2024'!$J$5:$J$15,MATCH(F20,'DS2024'!$J$5:$J$15,1)+1)),
IF($V$3=Database!$A$6,
_xlfn.FORECAST.LINEAR(
F20,
INDEX('DS2024'!$N$5:$N$15,MATCH(F20,'DS2024'!$M$5:$M$15,1)):
INDEX('DS2024'!$N$5:$N$15,MATCH(F20,'DS2024'!$M$5:$M$15,1)+1),
INDEX('DS2024'!$M$5:$M$15,MATCH(F20,'DS2024'!$M$5:$M$15,1)):
INDEX('DS2024'!$M$5:$M$15,MATCH(F20,'DS2024'!$M$5:$M$15,1)+1)),
IF($V$3=Database!$A$7,
_xlfn.FORECAST.LINEAR(
F20,
INDEX('DS2024'!$Q$5:$Q$15,MATCH(F20,'DS2024'!$P$5:$P$15,1)):
INDEX('DS2024'!$Q$5:$Q$15,MATCH(F20,'DS2024'!$P$5:$P$15,1)+1),
INDEX('DS2024'!$P$5:$P$15,MATCH(F20,'DS2024'!$P$5:$P$15,1)):
INDEX('DS2024'!$P$5:$P$15,MATCH(F20,'DS2024'!$P$5:$P$15,1)+1)),
IF($V$3=Database!$A$8,
_xlfn.FORECAST.LINEAR(
F20,
INDEX('DS2024'!$T$5:$T$15,MATCH(F20,'DS2024'!$S$5:$S$15,1)):
INDEX('DS2024'!$T$5:$T$15,MATCH(F20,'DS2024'!$S$5:$S$15,1)+1),
INDEX('DS2024'!$S$5:$S$15,MATCH(F20,'DS2024'!$S$5:$S$15,1)):
INDEX('DS2024'!$S$5:$S$15,MATCH(F20,'DS2024'!$S$5:$S$15,1)+1)),
IF($V$3=Database!$A$9,
_xlfn.FORECAST.LINEAR(
F20,
INDEX('DS2024'!$W$5:$W$15,MATCH(F20,'DS2024'!$V$5:$V$15,1)):
INDEX('DS2024'!$W$5:$W$15,MATCH(F20,'DS2024'!$V$5:$V$15,1)+1),
INDEX('DS2024'!$V$5:$V$15,MATCH(F20,'DS2024'!$V$5:$V$15,1)):
INDEX('DS2024'!$V$5:$V$15,MATCH(F20,'DS2024'!$V$5:$V$15,1)+1)),
IF($V$3=Database!$A$10,
_xlfn.FORECAST.LINEAR(
F20,
INDEX('DS2024'!$Z$5:$Z$15,MATCH(F20,'DS2024'!$Y$5:$Y$15,1)):
INDEX('DS2024'!$Z$5:$Z$15,MATCH(F20,'DS2024'!$Y$5:$Y$15,1)+1),
INDEX('DS2024'!$Y$5:$Y$15,MATCH(F20,'DS2024'!$Y$5:$Y$15,1)):
INDEX('DS2024'!$Y$5:$Y$15,MATCH(F20,'DS2024'!$Y$5:$Y$15,1)+1))
)))))))))))))))))))</f>
        <v>0.11438305613305612</v>
      </c>
      <c r="W20" s="50">
        <f>IF($W$3=Database!$A$11,
_xlfn.FORECAST.LINEAR(
H20,
INDEX('DS2024'!$B$20:$B$35,MATCH(H20,'DS2024'!$A$20:$A$35,1)):
INDEX('DS2024'!$B$20:$B$35,MATCH(H20,'DS2024'!$A$20:$A$35,1)+1),
INDEX('DS2024'!$A$20:$A$35,MATCH(H20,'DS2024'!$A$20:$A$35,1)):
INDEX('DS2024'!$A$20:$A$35,MATCH(H20,'DS2024'!$A$20:$A$35,1)+1)),
IF($W$3=Database!$A$12,
_xlfn.FORECAST.LINEAR(
H20,
INDEX('DS2024'!$E$20:$E$35,MATCH(H20,'DS2024'!$D$20:$D$35,1)):
INDEX('DS2024'!$E$20:$E$35,MATCH(H20,'DS2024'!$D$20:$D$35,1)+1),
INDEX('DS2024'!$D$20:$D$35,MATCH(H20,'DS2024'!$D$20:$D$35,1)):
INDEX('DS2024'!$D$20:$D$35,MATCH(H20,'DS2024'!$D$20:$D$35,1)+1)),
IF($W$3=Database!$A$13,
_xlfn.FORECAST.LINEAR(
H20,
INDEX('DS2024'!$H$20:$H$35,MATCH(H20,'DS2024'!$G$20:$G$35,1)):
INDEX('DS2024'!$H$20:$H$35,MATCH(H20,'DS2024'!$G$20:$G$35,1)+1),
INDEX('DS2024'!$G$20:$G$35,MATCH(H20,'DS2024'!$G$20:$G$35,1)):
INDEX('DS2024'!$G$20:$G$35,MATCH(H20,'DS2024'!$G$20:$G$35,1)+1)),
IF($W$3=Database!$A$14,
_xlfn.FORECAST.LINEAR(
H20,
INDEX('DS2024'!$K$20:$K$35,MATCH(H20,'DS2024'!$J$20:$J$35,1)):
INDEX('DS2024'!$K$20:$K$35,MATCH(H20,'DS2024'!$J$20:$J$35,1)+1),
INDEX('DS2024'!$J$20:$J$35,MATCH(H20,'DS2024'!$J$20:$J$35,1)):
INDEX('DS2024'!$J$20:$J$35,MATCH(H20,'DS2024'!$J$20:$J$35,1)+1)),
IF($W$3=Database!$A$15,
_xlfn.FORECAST.LINEAR(
H20,
INDEX('DS2024'!$N$20:$N$35,MATCH(H20,'DS2024'!$M$20:$M$35,1)):
INDEX('DS2024'!$N$20:$N$35,MATCH(H20,'DS2024'!$M$20:$M$35,1)+1),
INDEX('DS2024'!$M$20:$M$35,MATCH(H20,'DS2024'!$M$20:$M$35,1)):
INDEX('DS2024'!$M$20:$M$35,MATCH(H20,'DS2024'!$M$20:$M$35,1)+1)),
IF($W$3=Database!$A$16,
_xlfn.FORECAST.LINEAR(
H20,
INDEX('DS2024'!$Q$20:$Q$35,MATCH(H20,'DS2024'!$P$20:$P$35,1)):
INDEX('DS2024'!$Q$20:$Q$35,MATCH(H20,'DS2024'!$P$20:$P$35,1)+1),
INDEX('DS2024'!$P$20:$P$35,MATCH(H20,'DS2024'!$P$20:$P$35,1)):
INDEX('DS2024'!$P$20:$P$35,MATCH(H20,'DS2024'!$P$20:$P$35,1)+1)),
IF($W$3=Database!$A$17,
_xlfn.FORECAST.LINEAR(
H20,
INDEX('DS2024'!$T$20:$T$35,MATCH(H20,'DS2024'!$S$20:$S$35,1)):
INDEX('DS2024'!$T$20:$T$35,MATCH(H20,'DS2024'!$S$20:$S$35,1)+1),
INDEX('DS2024'!$S$20:$S$35,MATCH(H20,'DS2024'!$S$20:$S$35,1)):
INDEX('DS2024'!$S$20:$S$35,MATCH(H20,'DS2024'!$S$20:$S$35,1)+1)),
IF($W$3=Database!$A$18,
_xlfn.FORECAST.LINEAR(
H20,
INDEX('DS2024'!$W$20:$W$35,MATCH(H20,'DS2024'!$V$20:$V$35,1)):
INDEX('DS2024'!$W$20:$W$35,MATCH(H20,'DS2024'!$V$20:$V$35,1)+1),
INDEX('DS2024'!$V$20:$V$35,MATCH(H20,'DS2024'!$V$20:$V$35,1)):
INDEX('DS2024'!$V$20:$V$35,MATCH(H20,'DS2024'!$V$20:$V$35,1)+1)),
IF($W$3=Database!$A$19,
_xlfn.FORECAST.LINEAR(
H20,
INDEX('DS2024'!$Z$20:$Z$35,MATCH(H20,'DS2024'!$Y$20:$Y$35,1)):
INDEX('DS2024'!$Z$20:$Z$35,MATCH(H20,'DS2024'!$Y$20:$Y$35,1)+1),
INDEX('DS2024'!$Y$20:$Y$35,MATCH(H20,'DS2024'!$Y$20:$Y$35,1)):
INDEX('DS2024'!$Y$20:$Y$35,MATCH(H20,'DS2024'!$Y$20:$Y$35,1)+1)),
IF($W$3=Database!$A$20,
_xlfn.FORECAST.LINEAR(
H20,
INDEX('DS2024'!$AC$20:$AC$35,MATCH(H20,'DS2024'!$AB$20:$AB$35,1)):
INDEX('DS2024'!$AC$20:$AC$35,MATCH(H20,'DS2024'!$AB$20:$AB$35,1)+1),
INDEX('DS2024'!$AB$20:$AB$35,MATCH(H20,'DS2024'!$AB$20:$AB$35,1)):
INDEX('DS2024'!$AB$20:$AB$35,MATCH(H20,'DS2024'!$AB$20:$AB$35,1)+1)),
IF($W$3=Database!$A$2,
_xlfn.FORECAST.LINEAR(
H20,
INDEX('DS2024'!$B$5:$B$15,MATCH(H20,'DS2024'!$A$5:$A$15,1)):
INDEX('DS2024'!$B$5:$B$15,MATCH(H20,'DS2024'!$A$5:$A$15,1)+1),
INDEX('DS2024'!$A$5:$A$15,MATCH(H20,'DS2024'!$A$5:$A$15,1)):
INDEX('DS2024'!$A$5:$A$15,MATCH(H20,'DS2024'!$A$5:$A$15,1)+1)),
IF($W$3=Database!$A$3,
_xlfn.FORECAST.LINEAR(
H20,
INDEX('DS2024'!$E$5:$E$15,MATCH(H20,'DS2024'!$D$5:$D$15,1)):
INDEX('DS2024'!$E$5:$E$15,MATCH(H20,'DS2024'!$D$5:$D$15,1)+1),
INDEX('DS2024'!$D$5:$D$15,MATCH(H20,'DS2024'!$D$5:$D$15,1)):
INDEX('DS2024'!$D$5:$D$15,MATCH(H20,'DS2024'!$D$5:$D$15,1)+1)),
IF($W$3=Database!$A$4,
_xlfn.FORECAST.LINEAR(
H20,
INDEX('DS2024'!$H$5:$H$15,MATCH(H20,'DS2024'!$G$5:$G$15,1)):
INDEX('DS2024'!$H$5:$H$15,MATCH(H20,'DS2024'!$G$5:$G$15,1)+1),
INDEX('DS2024'!$G$5:$G$15,MATCH(H20,'DS2024'!$G$5:$G$15,1)):
INDEX('DS2024'!$G$5:$G$15,MATCH(H20,'DS2024'!$G$5:$G$15,1)+1)),
IF($W$3=Database!$A$5,
_xlfn.FORECAST.LINEAR(
H20,
INDEX('DS2024'!$K$5:$K$15,MATCH(H20,'DS2024'!$J$5:$J$15,1)):
INDEX('DS2024'!$K$5:$K$15,MATCH(H20,'DS2024'!$J$5:$J$15,1)+1),
INDEX('DS2024'!$J$5:$J$15,MATCH(H20,'DS2024'!$J$5:$J$15,1)):
INDEX('DS2024'!$J$5:$J$15,MATCH(H20,'DS2024'!$J$5:$J$15,1)+1)),
IF($W$3=Database!$A$6,
_xlfn.FORECAST.LINEAR(
H20,
INDEX('DS2024'!$N$5:$N$15,MATCH(H20,'DS2024'!$M$5:$M$15,1)):
INDEX('DS2024'!$N$5:$N$15,MATCH(H20,'DS2024'!$M$5:$M$15,1)+1),
INDEX('DS2024'!$M$5:$M$15,MATCH(H20,'DS2024'!$M$5:$M$15,1)):
INDEX('DS2024'!$M$5:$M$15,MATCH(H20,'DS2024'!$M$5:$M$15,1)+1)),
IF($W$3=Database!$A$7,
_xlfn.FORECAST.LINEAR(
H20,
INDEX('DS2024'!$Q$5:$Q$15,MATCH(H20,'DS2024'!$P$5:$P$15,1)):
INDEX('DS2024'!$Q$5:$Q$15,MATCH(H20,'DS2024'!$P$5:$P$15,1)+1),
INDEX('DS2024'!$P$5:$P$15,MATCH(H20,'DS2024'!$P$5:$P$15,1)):
INDEX('DS2024'!$P$5:$P$15,MATCH(H20,'DS2024'!$P$5:$P$15,1)+1)),
IF($W$3=Database!$A$8,
_xlfn.FORECAST.LINEAR(
H20,
INDEX('DS2024'!$T$5:$T$15,MATCH(H20,'DS2024'!$S$5:$S$15,1)):
INDEX('DS2024'!$T$5:$T$15,MATCH(H20,'DS2024'!$S$5:$S$15,1)+1),
INDEX('DS2024'!$S$5:$S$15,MATCH(H20,'DS2024'!$S$5:$S$15,1)):
INDEX('DS2024'!$S$5:$S$15,MATCH(H20,'DS2024'!$S$5:$S$15,1)+1)),
IF($W$3=Database!$A$9,
_xlfn.FORECAST.LINEAR(
H20,
INDEX('DS2024'!$W$5:$W$15,MATCH(H20,'DS2024'!$V$5:$V$15,1)):
INDEX('DS2024'!$W$5:$W$15,MATCH(H20,'DS2024'!$V$5:$V$15,1)+1),
INDEX('DS2024'!$V$5:$V$15,MATCH(H20,'DS2024'!$V$5:$V$15,1)):
INDEX('DS2024'!$V$5:$V$15,MATCH(H20,'DS2024'!$V$5:$V$15,1)+1)),
IF($W$3=Database!$A$10,
_xlfn.FORECAST.LINEAR(
H20,
INDEX('DS2024'!$Z$5:$Z$15,MATCH(H20,'DS2024'!$Y$5:$Y$15,1)):
INDEX('DS2024'!$Z$5:$Z$15,MATCH(H20,'DS2024'!$Y$5:$Y$15,1)+1),
INDEX('DS2024'!$Y$5:$Y$15,MATCH(H20,'DS2024'!$Y$5:$Y$15,1)):
INDEX('DS2024'!$Y$5:$Y$15,MATCH(H20,'DS2024'!$Y$5:$Y$15,1)+1))
)))))))))))))))))))</f>
        <v>0.11118869659059116</v>
      </c>
      <c r="X20" s="50">
        <f>IF($X$3=Database!$A$11,
_xlfn.FORECAST.LINEAR(
J20,
INDEX('DS2024'!$B$20:$B$35,MATCH(J20,'DS2024'!$A$20:$A$35,1)):
INDEX('DS2024'!$B$20:$B$35,MATCH(J20,'DS2024'!$A$20:$A$35,1)+1),
INDEX('DS2024'!$A$20:$A$35,MATCH(J20,'DS2024'!$A$20:$A$35,1)):
INDEX('DS2024'!$A$20:$A$35,MATCH(J20,'DS2024'!$A$20:$A$35,1)+1)),
IF($X$3=Database!$A$12,
_xlfn.FORECAST.LINEAR(
J20,
INDEX('DS2024'!$E$20:$E$35,MATCH(J20,'DS2024'!$D$20:$D$35,1)):
INDEX('DS2024'!$E$20:$E$35,MATCH(J20,'DS2024'!$D$20:$D$35,1)+1),
INDEX('DS2024'!$D$20:$D$35,MATCH(J20,'DS2024'!$D$20:$D$35,1)):
INDEX('DS2024'!$D$20:$D$35,MATCH(J20,'DS2024'!$D$20:$D$35,1)+1)),
IF($X$3=Database!$A$13,
_xlfn.FORECAST.LINEAR(
J20,
INDEX('DS2024'!$H$20:$H$35,MATCH(J20,'DS2024'!$G$20:$G$35,1)):
INDEX('DS2024'!$H$20:$H$35,MATCH(J20,'DS2024'!$G$20:$G$35,1)+1),
INDEX('DS2024'!$G$20:$G$35,MATCH(J20,'DS2024'!$G$20:$G$35,1)):
INDEX('DS2024'!$G$20:$G$35,MATCH(J20,'DS2024'!$G$20:$G$35,1)+1)),
IF($X$3=Database!$A$14,
_xlfn.FORECAST.LINEAR(
J20,
INDEX('DS2024'!$K$20:$K$35,MATCH(J20,'DS2024'!$J$20:$J$35,1)):
INDEX('DS2024'!$K$20:$K$35,MATCH(J20,'DS2024'!$J$20:$J$35,1)+1),
INDEX('DS2024'!$J$20:$J$35,MATCH(J20,'DS2024'!$J$20:$J$35,1)):
INDEX('DS2024'!$J$20:$J$35,MATCH(J20,'DS2024'!$J$20:$J$35,1)+1)),
IF($X$3=Database!$A$15,
_xlfn.FORECAST.LINEAR(
J20,
INDEX('DS2024'!$N$20:$N$35,MATCH(J20,'DS2024'!$M$20:$M$35,1)):
INDEX('DS2024'!$N$20:$N$35,MATCH(J20,'DS2024'!$M$20:$M$35,1)+1),
INDEX('DS2024'!$M$20:$M$35,MATCH(J20,'DS2024'!$M$20:$M$35,1)):
INDEX('DS2024'!$M$20:$M$35,MATCH(J20,'DS2024'!$M$20:$M$35,1)+1)),
IF($X$3=Database!$A$16,
_xlfn.FORECAST.LINEAR(
J20,
INDEX('DS2024'!$Q$20:$Q$35,MATCH(J20,'DS2024'!$P$20:$P$35,1)):
INDEX('DS2024'!$Q$20:$Q$35,MATCH(J20,'DS2024'!$P$20:$P$35,1)+1),
INDEX('DS2024'!$P$20:$P$35,MATCH(J20,'DS2024'!$P$20:$P$35,1)):
INDEX('DS2024'!$P$20:$P$35,MATCH(J20,'DS2024'!$P$20:$P$35,1)+1)),
IF($X$3=Database!$A$17,
_xlfn.FORECAST.LINEAR(
J20,
INDEX('DS2024'!$T$20:$T$35,MATCH(J20,'DS2024'!$S$20:$S$35,1)):
INDEX('DS2024'!$T$20:$T$35,MATCH(J20,'DS2024'!$S$20:$S$35,1)+1),
INDEX('DS2024'!$S$20:$S$35,MATCH(J20,'DS2024'!$S$20:$S$35,1)):
INDEX('DS2024'!$S$20:$S$35,MATCH(J20,'DS2024'!$S$20:$S$35,1)+1)),
IF($X$3=Database!$A$18,
_xlfn.FORECAST.LINEAR(
J20,
INDEX('DS2024'!$W$20:$W$35,MATCH(J20,'DS2024'!$V$20:$V$35,1)):
INDEX('DS2024'!$W$20:$W$35,MATCH(J20,'DS2024'!$V$20:$V$35,1)+1),
INDEX('DS2024'!$V$20:$V$35,MATCH(J20,'DS2024'!$V$20:$V$35,1)):
INDEX('DS2024'!$V$20:$V$35,MATCH(J20,'DS2024'!$V$20:$V$35,1)+1)),
IF($X$3=Database!$A$19,
_xlfn.FORECAST.LINEAR(
J20,
INDEX('DS2024'!$Z$20:$Z$35,MATCH(J20,'DS2024'!$Y$20:$Y$35,1)):
INDEX('DS2024'!$Z$20:$Z$35,MATCH(J20,'DS2024'!$Y$20:$Y$35,1)+1),
INDEX('DS2024'!$Y$20:$Y$35,MATCH(J20,'DS2024'!$Y$20:$Y$35,1)):
INDEX('DS2024'!$Y$20:$Y$35,MATCH(J20,'DS2024'!$Y$20:$Y$35,1)+1)),
IF($X$3=Database!$A$20,
_xlfn.FORECAST.LINEAR(
J20,
INDEX('DS2024'!$AC$20:$AC$35,MATCH(J20,'DS2024'!$AB$20:$AB$35,1)):
INDEX('DS2024'!$AC$20:$AC$35,MATCH(J20,'DS2024'!$AB$20:$AB$35,1)+1),
INDEX('DS2024'!$AB$20:$AB$35,MATCH(J20,'DS2024'!$AB$20:$AB$35,1)):
INDEX('DS2024'!$AB$20:$AB$35,MATCH(J20,'DS2024'!$AB$20:$AB$35,1)+1)),
IF($X$3=Database!$A$2,
_xlfn.FORECAST.LINEAR(
J20,
INDEX('DS2024'!$B$5:$B$15,MATCH(J20,'DS2024'!$A$5:$A$15,1)):
INDEX('DS2024'!$B$5:$B$15,MATCH(J20,'DS2024'!$A$5:$A$15,1)+1),
INDEX('DS2024'!$A$5:$A$15,MATCH(J20,'DS2024'!$A$5:$A$15,1)):
INDEX('DS2024'!$A$5:$A$15,MATCH(J20,'DS2024'!$A$5:$A$15,1)+1)),
IF($X$3=Database!$A$3,
_xlfn.FORECAST.LINEAR(
J20,
INDEX('DS2024'!$E$5:$E$15,MATCH(J20,'DS2024'!$D$5:$D$15,1)):
INDEX('DS2024'!$E$5:$E$15,MATCH(J20,'DS2024'!$D$5:$D$15,1)+1),
INDEX('DS2024'!$D$5:$D$15,MATCH(J20,'DS2024'!$D$5:$D$15,1)):
INDEX('DS2024'!$D$5:$D$15,MATCH(J20,'DS2024'!$D$5:$D$15,1)+1)),
IF($X$3=Database!$A$4,
_xlfn.FORECAST.LINEAR(
J20,
INDEX('DS2024'!$H$5:$H$15,MATCH(J20,'DS2024'!$G$5:$G$15,1)):
INDEX('DS2024'!$H$5:$H$15,MATCH(J20,'DS2024'!$G$5:$G$15,1)+1),
INDEX('DS2024'!$G$5:$G$15,MATCH(J20,'DS2024'!$G$5:$G$15,1)):
INDEX('DS2024'!$G$5:$G$15,MATCH(J20,'DS2024'!$G$5:$G$15,1)+1)),
IF($X$3=Database!$A$5,
_xlfn.FORECAST.LINEAR(
J20,
INDEX('DS2024'!$K$5:$K$15,MATCH(J20,'DS2024'!$J$5:$J$15,1)):
INDEX('DS2024'!$K$5:$K$15,MATCH(J20,'DS2024'!$J$5:$J$15,1)+1),
INDEX('DS2024'!$J$5:$J$15,MATCH(J20,'DS2024'!$J$5:$J$15,1)):
INDEX('DS2024'!$J$5:$J$15,MATCH(J20,'DS2024'!$J$5:$J$15,1)+1)),
IF($X$3=Database!$A$6,
_xlfn.FORECAST.LINEAR(
J20,
INDEX('DS2024'!$N$5:$N$15,MATCH(J20,'DS2024'!$M$5:$M$15,1)):
INDEX('DS2024'!$N$5:$N$15,MATCH(J20,'DS2024'!$M$5:$M$15,1)+1),
INDEX('DS2024'!$M$5:$M$15,MATCH(J20,'DS2024'!$M$5:$M$15,1)):
INDEX('DS2024'!$M$5:$M$15,MATCH(J20,'DS2024'!$M$5:$M$15,1)+1)),
IF($X$3=Database!$A$7,
_xlfn.FORECAST.LINEAR(
J20,
INDEX('DS2024'!$Q$5:$Q$15,MATCH(J20,'DS2024'!$P$5:$P$15,1)):
INDEX('DS2024'!$Q$5:$Q$15,MATCH(J20,'DS2024'!$P$5:$P$15,1)+1),
INDEX('DS2024'!$P$5:$P$15,MATCH(J20,'DS2024'!$P$5:$P$15,1)):
INDEX('DS2024'!$P$5:$P$15,MATCH(J20,'DS2024'!$P$5:$P$15,1)+1)),
IF($X$3=Database!$A$8,
_xlfn.FORECAST.LINEAR(
J20,
INDEX('DS2024'!$T$5:$T$15,MATCH(J20,'DS2024'!$S$5:$S$15,1)):
INDEX('DS2024'!$T$5:$T$15,MATCH(J20,'DS2024'!$S$5:$S$15,1)+1),
INDEX('DS2024'!$S$5:$S$15,MATCH(J20,'DS2024'!$S$5:$S$15,1)):
INDEX('DS2024'!$S$5:$S$15,MATCH(J20,'DS2024'!$S$5:$S$15,1)+1)),
IF($T$3=Database!$A$9,
_xlfn.FORECAST.LINEAR(
J20,
INDEX('DS2024'!$W$5:$W$15,MATCH(J20,'DS2024'!$V$5:$V$15,1)):
INDEX('DS2024'!$W$5:$W$15,MATCH(J20,'DS2024'!$V$5:$V$15,1)+1),
INDEX('DS2024'!$V$5:$V$15,MATCH(J20,'DS2024'!$V$5:$V$15,1)):
INDEX('DS2024'!$V$5:$V$15,MATCH(J20,'DS2024'!$V$5:$V$15,1)+1)),
IF($T$3=Database!$A$10,
_xlfn.FORECAST.LINEAR(
J20,
INDEX('DS2024'!$Z$5:$Z$15,MATCH(J20,'DS2024'!$Y$5:$Y$15,1)):
INDEX('DS2024'!$Z$5:$Z$15,MATCH(J20,'DS2024'!$Y$5:$Y$15,1)+1),
INDEX('DS2024'!$Y$5:$Y$15,MATCH(J20,'DS2024'!$Y$5:$Y$15,1)):
INDEX('DS2024'!$Y$5:$Y$15,MATCH(J20,'DS2024'!$Y$5:$Y$15,1)+1))
)))))))))))))))))))</f>
        <v>0.10968344058515529</v>
      </c>
      <c r="Y20" s="50">
        <f>IF($Y$3=Database!$A$11,
_xlfn.FORECAST.LINEAR(
L20,
INDEX('DS2024'!$B$20:$B$35,MATCH(L20,'DS2024'!$A$20:$A$35,1)):
INDEX('DS2024'!$B$20:$B$35,MATCH(L20,'DS2024'!$A$20:$A$35,1)+1),
INDEX('DS2024'!$A$20:$A$35,MATCH(L20,'DS2024'!$A$20:$A$35,1)):
INDEX('DS2024'!$A$20:$A$35,MATCH(L20,'DS2024'!$A$20:$A$35,1)+1)),
IF($Y$3=Database!$A$12,
_xlfn.FORECAST.LINEAR(
L20,
INDEX('DS2024'!$E$20:$E$35,MATCH(L20,'DS2024'!$D$20:$D$35,1)):
INDEX('DS2024'!$E$20:$E$35,MATCH(L20,'DS2024'!$D$20:$D$35,1)+1),
INDEX('DS2024'!$D$20:$D$35,MATCH(L20,'DS2024'!$D$20:$D$35,1)):
INDEX('DS2024'!$D$20:$D$35,MATCH(L20,'DS2024'!$D$20:$D$35,1)+1)),
IF($Y$3=Database!$A$13,
_xlfn.FORECAST.LINEAR(
L20,
INDEX('DS2024'!$H$20:$H$35,MATCH(L20,'DS2024'!$G$20:$G$35,1)):
INDEX('DS2024'!$H$20:$H$35,MATCH(L20,'DS2024'!$G$20:$G$35,1)+1),
INDEX('DS2024'!$G$20:$G$35,MATCH(L20,'DS2024'!$G$20:$G$35,1)):
INDEX('DS2024'!$G$20:$G$35,MATCH(L20,'DS2024'!$G$20:$G$35,1)+1)),
IF($Y$3=Database!$A$14,
_xlfn.FORECAST.LINEAR(
L20,
INDEX('DS2024'!$K$20:$K$35,MATCH(L20,'DS2024'!$J$20:$J$35,1)):
INDEX('DS2024'!$K$20:$K$35,MATCH(L20,'DS2024'!$J$20:$J$35,1)+1),
INDEX('DS2024'!$J$20:$J$35,MATCH(L20,'DS2024'!$J$20:$J$35,1)):
INDEX('DS2024'!$J$20:$J$35,MATCH(L20,'DS2024'!$J$20:$J$35,1)+1)),
IF($Y$3=Database!$A$15,
_xlfn.FORECAST.LINEAR(
L20,
INDEX('DS2024'!$N$20:$N$35,MATCH(L20,'DS2024'!$M$20:$M$35,1)):
INDEX('DS2024'!$N$20:$N$35,MATCH(L20,'DS2024'!$M$20:$M$35,1)+1),
INDEX('DS2024'!$M$20:$M$35,MATCH(L20,'DS2024'!$M$20:$M$35,1)):
INDEX('DS2024'!$M$20:$M$35,MATCH(L20,'DS2024'!$M$20:$M$35,1)+1)),
IF($Y$3=Database!$A$16,
_xlfn.FORECAST.LINEAR(
L20,
INDEX('DS2024'!$Q$20:$Q$35,MATCH(L20,'DS2024'!$P$20:$P$35,1)):
INDEX('DS2024'!$Q$20:$Q$35,MATCH(L20,'DS2024'!$P$20:$P$35,1)+1),
INDEX('DS2024'!$P$20:$P$35,MATCH(L20,'DS2024'!$P$20:$P$35,1)):
INDEX('DS2024'!$P$20:$P$35,MATCH(L20,'DS2024'!$P$20:$P$35,1)+1)),
IF($Y$3=Database!$A$17,
_xlfn.FORECAST.LINEAR(
L20,
INDEX('DS2024'!$T$20:$T$35,MATCH(L20,'DS2024'!$S$20:$S$35,1)):
INDEX('DS2024'!$T$20:$T$35,MATCH(L20,'DS2024'!$S$20:$S$35,1)+1),
INDEX('DS2024'!$S$20:$S$35,MATCH(L20,'DS2024'!$S$20:$S$35,1)):
INDEX('DS2024'!$S$20:$S$35,MATCH(L20,'DS2024'!$S$20:$S$35,1)+1)),
IF($Y$3=Database!$A$18,
_xlfn.FORECAST.LINEAR(
L20,
INDEX('DS2024'!$W$20:$W$35,MATCH(L20,'DS2024'!$V$20:$V$35,1)):
INDEX('DS2024'!$W$20:$W$35,MATCH(L20,'DS2024'!$V$20:$V$35,1)+1),
INDEX('DS2024'!$V$20:$V$35,MATCH(L20,'DS2024'!$V$20:$V$35,1)):
INDEX('DS2024'!$V$20:$V$35,MATCH(L20,'DS2024'!$V$20:$V$35,1)+1)),
IF($Y$3=Database!$A$19,
_xlfn.FORECAST.LINEAR(
L20,
INDEX('DS2024'!$Z$20:$Z$35,MATCH(L20,'DS2024'!$Y$20:$Y$35,1)):
INDEX('DS2024'!$Z$20:$Z$35,MATCH(L20,'DS2024'!$Y$20:$Y$35,1)+1),
INDEX('DS2024'!$Y$20:$Y$35,MATCH(L20,'DS2024'!$Y$20:$Y$35,1)):
INDEX('DS2024'!$Y$20:$Y$35,MATCH(L20,'DS2024'!$Y$20:$Y$35,1)+1)),
IF($Y$3=Database!$A$20,
_xlfn.FORECAST.LINEAR(
L20,
INDEX('DS2024'!$AC$20:$AC$35,MATCH(L20,'DS2024'!$AB$20:$AB$35,1)):
INDEX('DS2024'!$AC$20:$AC$35,MATCH(L20,'DS2024'!$AB$20:$AB$35,1)+1),
INDEX('DS2024'!$AB$20:$AB$35,MATCH(L20,'DS2024'!$AB$20:$AB$35,1)):
INDEX('DS2024'!$AB$20:$AB$35,MATCH(L20,'DS2024'!$AB$20:$AB$35,1)+1)),
IF($Y$3=Database!$A$2,
_xlfn.FORECAST.LINEAR(
L20,
INDEX('DS2024'!$B$5:$B$15,MATCH(L20,'DS2024'!$A$5:$A$15,1)):
INDEX('DS2024'!$B$5:$B$15,MATCH(L20,'DS2024'!$A$5:$A$15,1)+1),
INDEX('DS2024'!$A$5:$A$15,MATCH(L20,'DS2024'!$A$5:$A$15,1)):
INDEX('DS2024'!$A$5:$A$15,MATCH(L20,'DS2024'!$A$5:$A$15,1)+1)),
IF($Y$3=Database!$A$3,
_xlfn.FORECAST.LINEAR(
L20,
INDEX('DS2024'!$E$5:$E$15,MATCH(L20,'DS2024'!$D$5:$D$15,1)):
INDEX('DS2024'!$E$5:$E$15,MATCH(L20,'DS2024'!$D$5:$D$15,1)+1),
INDEX('DS2024'!$D$5:$D$15,MATCH(L20,'DS2024'!$D$5:$D$15,1)):
INDEX('DS2024'!$D$5:$D$15,MATCH(L20,'DS2024'!$D$5:$D$15,1)+1)),
IF($Y$3=Database!$A$4,
_xlfn.FORECAST.LINEAR(
L20,
INDEX('DS2024'!$H$5:$H$15,MATCH(L20,'DS2024'!$G$5:$G$15,1)):
INDEX('DS2024'!$H$5:$H$15,MATCH(L20,'DS2024'!$G$5:$G$15,1)+1),
INDEX('DS2024'!$G$5:$G$15,MATCH(L20,'DS2024'!$G$5:$G$15,1)):
INDEX('DS2024'!$G$5:$G$15,MATCH(L20,'DS2024'!$G$5:$G$15,1)+1)),
IF($Y$3=Database!$A$5,
_xlfn.FORECAST.LINEAR(
L20,
INDEX('DS2024'!$K$5:$K$15,MATCH(L20,'DS2024'!$J$5:$J$15,1)):
INDEX('DS2024'!$K$5:$K$15,MATCH(L20,'DS2024'!$J$5:$J$15,1)+1),
INDEX('DS2024'!$J$5:$J$15,MATCH(L20,'DS2024'!$J$5:$J$15,1)):
INDEX('DS2024'!$J$5:$J$15,MATCH(L20,'DS2024'!$J$5:$J$15,1)+1)),
IF($Y$3=Database!$A$6,
_xlfn.FORECAST.LINEAR(
L20,
INDEX('DS2024'!$N$5:$N$15,MATCH(L20,'DS2024'!$M$5:$M$15,1)):
INDEX('DS2024'!$N$5:$N$15,MATCH(L20,'DS2024'!$M$5:$M$15,1)+1),
INDEX('DS2024'!$M$5:$M$15,MATCH(L20,'DS2024'!$M$5:$M$15,1)):
INDEX('DS2024'!$M$5:$M$15,MATCH(L20,'DS2024'!$M$5:$M$15,1)+1)),
IF($Y$3=Database!$A$7,
_xlfn.FORECAST.LINEAR(
L20,
INDEX('DS2024'!$Q$5:$Q$15,MATCH(L20,'DS2024'!$P$5:$P$15,1)):
INDEX('DS2024'!$Q$5:$Q$15,MATCH(L20,'DS2024'!$P$5:$P$15,1)+1),
INDEX('DS2024'!$P$5:$P$15,MATCH(L20,'DS2024'!$P$5:$P$15,1)):
INDEX('DS2024'!$P$5:$P$15,MATCH(L20,'DS2024'!$P$5:$P$15,1)+1)),
IF($Y$3=Database!$A$8,
_xlfn.FORECAST.LINEAR(
L20,
INDEX('DS2024'!$T$5:$T$15,MATCH(L20,'DS2024'!$S$5:$S$15,1)):
INDEX('DS2024'!$T$5:$T$15,MATCH(L20,'DS2024'!$S$5:$S$15,1)+1),
INDEX('DS2024'!$S$5:$S$15,MATCH(L20,'DS2024'!$S$5:$S$15,1)):
INDEX('DS2024'!$S$5:$S$15,MATCH(L20,'DS2024'!$S$5:$S$15,1)+1)),
IF($T$3=Database!$A$9,
_xlfn.FORECAST.LINEAR(
L20,
INDEX('DS2024'!$W$5:$W$15,MATCH(L20,'DS2024'!$V$5:$V$15,1)):
INDEX('DS2024'!$W$5:$W$15,MATCH(L20,'DS2024'!$V$5:$V$15,1)+1),
INDEX('DS2024'!$V$5:$V$15,MATCH(L20,'DS2024'!$V$5:$V$15,1)):
INDEX('DS2024'!$V$5:$V$15,MATCH(L20,'DS2024'!$V$5:$V$15,1)+1)),
IF($T$3=Database!$A$10,
_xlfn.FORECAST.LINEAR(
L20,
INDEX('DS2024'!$Z$5:$Z$15,MATCH(L20,'DS2024'!$Y$5:$Y$15,1)):
INDEX('DS2024'!$Z$5:$Z$15,MATCH(L20,'DS2024'!$Y$5:$Y$15,1)+1),
INDEX('DS2024'!$Y$5:$Y$15,MATCH(L20,'DS2024'!$Y$5:$Y$15,1)):
INDEX('DS2024'!$Y$5:$Y$15,MATCH(L20,'DS2024'!$Y$5:$Y$15,1)+1))
)))))))))))))))))))</f>
        <v>0.110682841040809</v>
      </c>
      <c r="Z20" s="50">
        <f>IF($Z$3=Database!$A$11,
_xlfn.FORECAST.LINEAR(
N20,
INDEX('DS2024'!$B$20:$B$35,MATCH(N20,'DS2024'!$A$20:$A$35,1)):
INDEX('DS2024'!$B$20:$B$35,MATCH(N20,'DS2024'!$A$20:$A$35,1)+1),
INDEX('DS2024'!$A$20:$A$35,MATCH(N20,'DS2024'!$A$20:$A$35,1)):
INDEX('DS2024'!$A$20:$A$35,MATCH(N20,'DS2024'!$A$20:$A$35,1)+1)),
IF($Z$3=Database!$A$12,
_xlfn.FORECAST.LINEAR(
N20,
INDEX('DS2024'!$E$20:$E$35,MATCH(N20,'DS2024'!$D$20:$D$35,1)):
INDEX('DS2024'!$E$20:$E$35,MATCH(N20,'DS2024'!$D$20:$D$35,1)+1),
INDEX('DS2024'!$D$20:$D$35,MATCH(N20,'DS2024'!$D$20:$D$35,1)):
INDEX('DS2024'!$D$20:$D$35,MATCH(N20,'DS2024'!$D$20:$D$35,1)+1)),
IF($Z$3=Database!$A$13,
_xlfn.FORECAST.LINEAR(
N20,
INDEX('DS2024'!$H$20:$H$35,MATCH(N20,'DS2024'!$G$20:$G$35,1)):
INDEX('DS2024'!$H$20:$H$35,MATCH(N20,'DS2024'!$G$20:$G$35,1)+1),
INDEX('DS2024'!$G$20:$G$35,MATCH(N20,'DS2024'!$G$20:$G$35,1)):
INDEX('DS2024'!$G$20:$G$35,MATCH(N20,'DS2024'!$G$20:$G$35,1)+1)),
IF($Z$3=Database!$A$14,
_xlfn.FORECAST.LINEAR(
N20,
INDEX('DS2024'!$K$20:$K$35,MATCH(N20,'DS2024'!$J$20:$J$35,1)):
INDEX('DS2024'!$K$20:$K$35,MATCH(N20,'DS2024'!$J$20:$J$35,1)+1),
INDEX('DS2024'!$J$20:$J$35,MATCH(N20,'DS2024'!$J$20:$J$35,1)):
INDEX('DS2024'!$J$20:$J$35,MATCH(N20,'DS2024'!$J$20:$J$35,1)+1)),
IF($Z$3=Database!$A$15,
_xlfn.FORECAST.LINEAR(
N20,
INDEX('DS2024'!$N$20:$N$35,MATCH(N20,'DS2024'!$M$20:$M$35,1)):
INDEX('DS2024'!$N$20:$N$35,MATCH(N20,'DS2024'!$M$20:$M$35,1)+1),
INDEX('DS2024'!$M$20:$M$35,MATCH(N20,'DS2024'!$M$20:$M$35,1)):
INDEX('DS2024'!$M$20:$M$35,MATCH(N20,'DS2024'!$M$20:$M$35,1)+1)),
IF($Z$3=Database!$A$16,
_xlfn.FORECAST.LINEAR(
N20,
INDEX('DS2024'!$Q$20:$Q$35,MATCH(N20,'DS2024'!$P$20:$P$35,1)):
INDEX('DS2024'!$Q$20:$Q$35,MATCH(N20,'DS2024'!$P$20:$P$35,1)+1),
INDEX('DS2024'!$P$20:$P$35,MATCH(N20,'DS2024'!$P$20:$P$35,1)):
INDEX('DS2024'!$P$20:$P$35,MATCH(N20,'DS2024'!$P$20:$P$35,1)+1)),
IF($Z$3=Database!$A$17,
_xlfn.FORECAST.LINEAR(
N20,
INDEX('DS2024'!$T$20:$T$35,MATCH(N20,'DS2024'!$S$20:$S$35,1)):
INDEX('DS2024'!$T$20:$T$35,MATCH(N20,'DS2024'!$S$20:$S$35,1)+1),
INDEX('DS2024'!$S$20:$S$35,MATCH(N20,'DS2024'!$S$20:$S$35,1)):
INDEX('DS2024'!$S$20:$S$35,MATCH(N20,'DS2024'!$S$20:$S$35,1)+1)),
IF($Z$3=Database!$A$18,
_xlfn.FORECAST.LINEAR(
N20,
INDEX('DS2024'!$W$20:$W$35,MATCH(N20,'DS2024'!$V$20:$V$35,1)):
INDEX('DS2024'!$W$20:$W$35,MATCH(N20,'DS2024'!$V$20:$V$35,1)+1),
INDEX('DS2024'!$V$20:$V$35,MATCH(N20,'DS2024'!$V$20:$V$35,1)):
INDEX('DS2024'!$V$20:$V$35,MATCH(N20,'DS2024'!$V$20:$V$35,1)+1)),
IF($Z$3=Database!$A$19,
_xlfn.FORECAST.LINEAR(
N20,
INDEX('DS2024'!$Z$20:$Z$35,MATCH(N20,'DS2024'!$Y$20:$Y$35,1)):
INDEX('DS2024'!$Z$20:$Z$35,MATCH(N20,'DS2024'!$Y$20:$Y$35,1)+1),
INDEX('DS2024'!$Y$20:$Y$35,MATCH(N20,'DS2024'!$Y$20:$Y$35,1)):
INDEX('DS2024'!$Y$20:$Y$35,MATCH(N20,'DS2024'!$Y$20:$Y$35,1)+1)),
IF($Z$3=Database!$A$20,
_xlfn.FORECAST.LINEAR(
N20,
INDEX('DS2024'!$AC$20:$AC$35,MATCH(N20,'DS2024'!$AB$20:$AB$35,1)):
INDEX('DS2024'!$AC$20:$AC$35,MATCH(N20,'DS2024'!$AB$20:$AB$35,1)+1),
INDEX('DS2024'!$AB$20:$AB$35,MATCH(N20,'DS2024'!$AB$20:$AB$35,1)):
INDEX('DS2024'!$AB$20:$AB$35,MATCH(N20,'DS2024'!$AB$20:$AB$35,1)+1)),
IF($Z$3=Database!$A$2,
_xlfn.FORECAST.LINEAR(
N20,
INDEX('DS2024'!$B$5:$B$15,MATCH(N20,'DS2024'!$A$5:$A$15,1)):
INDEX('DS2024'!$B$5:$B$15,MATCH(N20,'DS2024'!$A$5:$A$15,1)+1),
INDEX('DS2024'!$A$5:$A$15,MATCH(N20,'DS2024'!$A$5:$A$15,1)):
INDEX('DS2024'!$A$5:$A$15,MATCH(N20,'DS2024'!$A$5:$A$15,1)+1)),
IF($Z$3=Database!$A$3,
_xlfn.FORECAST.LINEAR(
N20,
INDEX('DS2024'!$E$5:$E$15,MATCH(N20,'DS2024'!$D$5:$D$15,1)):
INDEX('DS2024'!$E$5:$E$15,MATCH(N20,'DS2024'!$D$5:$D$15,1)+1),
INDEX('DS2024'!$D$5:$D$15,MATCH(N20,'DS2024'!$D$5:$D$15,1)):
INDEX('DS2024'!$D$5:$D$15,MATCH(N20,'DS2024'!$D$5:$D$15,1)+1)),
IF($Z$3=Database!$A$4,
_xlfn.FORECAST.LINEAR(
N20,
INDEX('DS2024'!$H$5:$H$15,MATCH(N20,'DS2024'!$G$5:$G$15,1)):
INDEX('DS2024'!$H$5:$H$15,MATCH(N20,'DS2024'!$G$5:$G$15,1)+1),
INDEX('DS2024'!$G$5:$G$15,MATCH(N20,'DS2024'!$G$5:$G$15,1)):
INDEX('DS2024'!$G$5:$G$15,MATCH(N20,'DS2024'!$G$5:$G$15,1)+1)),
IF($Z$3=Database!$A$5,
_xlfn.FORECAST.LINEAR(
N20,
INDEX('DS2024'!$K$5:$K$15,MATCH(N20,'DS2024'!$J$5:$J$15,1)):
INDEX('DS2024'!$K$5:$K$15,MATCH(N20,'DS2024'!$J$5:$J$15,1)+1),
INDEX('DS2024'!$J$5:$J$15,MATCH(N20,'DS2024'!$J$5:$J$15,1)):
INDEX('DS2024'!$J$5:$J$15,MATCH(N20,'DS2024'!$J$5:$J$15,1)+1)),
IF($Z$3=Database!$A$6,
_xlfn.FORECAST.LINEAR(
N20,
INDEX('DS2024'!$N$5:$N$15,MATCH(N20,'DS2024'!$M$5:$M$15,1)):
INDEX('DS2024'!$N$5:$N$15,MATCH(N20,'DS2024'!$M$5:$M$15,1)+1),
INDEX('DS2024'!$M$5:$M$15,MATCH(N20,'DS2024'!$M$5:$M$15,1)):
INDEX('DS2024'!$M$5:$M$15,MATCH(N20,'DS2024'!$M$5:$M$15,1)+1)),
IF($Z$3=Database!$A$7,
_xlfn.FORECAST.LINEAR(
N20,
INDEX('DS2024'!$Q$5:$Q$15,MATCH(N20,'DS2024'!$P$5:$P$15,1)):
INDEX('DS2024'!$Q$5:$Q$15,MATCH(N20,'DS2024'!$P$5:$P$15,1)+1),
INDEX('DS2024'!$P$5:$P$15,MATCH(N20,'DS2024'!$P$5:$P$15,1)):
INDEX('DS2024'!$P$5:$P$15,MATCH(N20,'DS2024'!$P$5:$P$15,1)+1)),
IF($Z$3=Database!$A$8,
_xlfn.FORECAST.LINEAR(
N20,
INDEX('DS2024'!$T$5:$T$15,MATCH(N20,'DS2024'!$S$5:$S$15,1)):
INDEX('DS2024'!$T$5:$T$15,MATCH(N20,'DS2024'!$S$5:$S$15,1)+1),
INDEX('DS2024'!$S$5:$S$15,MATCH(N20,'DS2024'!$S$5:$S$15,1)):
INDEX('DS2024'!$S$5:$S$15,MATCH(N20,'DS2024'!$S$5:$S$15,1)+1)),
IF($Z$3=Database!$A$9,
_xlfn.FORECAST.LINEAR(
N20,
INDEX('DS2024'!$W$5:$W$15,MATCH(N20,'DS2024'!$V$5:$V$15,1)):
INDEX('DS2024'!$W$5:$W$15,MATCH(N20,'DS2024'!$V$5:$V$15,1)+1),
INDEX('DS2024'!$V$5:$V$15,MATCH(N20,'DS2024'!$V$5:$V$15,1)):
INDEX('DS2024'!$V$5:$V$15,MATCH(N20,'DS2024'!$V$5:$V$15,1)+1)),
IF($Z$3=Database!$A$10,
_xlfn.FORECAST.LINEAR(
N20,
INDEX('DS2024'!$Z$5:$Z$15,MATCH(N20,'DS2024'!$Y$5:$Y$15,1)):
INDEX('DS2024'!$Z$5:$Z$15,MATCH(N20,'DS2024'!$Y$5:$Y$15,1)+1),
INDEX('DS2024'!$Y$5:$Y$15,MATCH(N20,'DS2024'!$Y$5:$Y$15,1)):
INDEX('DS2024'!$Y$5:$Y$15,MATCH(N20,'DS2024'!$Y$5:$Y$15,1)+1))
)))))))))))))))))))</f>
        <v>0.10936336384347896</v>
      </c>
      <c r="AA20" s="50">
        <f>IF($AA$3=Database!$A$11,
_xlfn.FORECAST.LINEAR(
P20,
INDEX('DS2024'!$B$20:$B$35,MATCH(P20,'DS2024'!$A$20:$A$35,1)):
INDEX('DS2024'!$B$20:$B$35,MATCH(P20,'DS2024'!$A$20:$A$35,1)+1),
INDEX('DS2024'!$A$20:$A$35,MATCH(P20,'DS2024'!$A$20:$A$35,1)):
INDEX('DS2024'!$A$20:$A$35,MATCH(P20,'DS2024'!$A$20:$A$35,1)+1)),
IF($AA$3=Database!$A$12,
_xlfn.FORECAST.LINEAR(
P20,
INDEX('DS2024'!$E$20:$E$35,MATCH(P20,'DS2024'!$D$20:$D$35,1)):
INDEX('DS2024'!$E$20:$E$35,MATCH(P20,'DS2024'!$D$20:$D$35,1)+1),
INDEX('DS2024'!$D$20:$D$35,MATCH(P20,'DS2024'!$D$20:$D$35,1)):
INDEX('DS2024'!$D$20:$D$35,MATCH(P20,'DS2024'!$D$20:$D$35,1)+1)),
IF($AA$3=Database!$A$13,
_xlfn.FORECAST.LINEAR(
P20,
INDEX('DS2024'!$H$20:$H$35,MATCH(P20,'DS2024'!$G$20:$G$35,1)):
INDEX('DS2024'!$H$20:$H$35,MATCH(P20,'DS2024'!$G$20:$G$35,1)+1),
INDEX('DS2024'!$G$20:$G$35,MATCH(P20,'DS2024'!$G$20:$G$35,1)):
INDEX('DS2024'!$G$20:$G$35,MATCH(P20,'DS2024'!$G$20:$G$35,1)+1)),
IF($AA$3=Database!$A$14,
_xlfn.FORECAST.LINEAR(
P20,
INDEX('DS2024'!$K$20:$K$35,MATCH(P20,'DS2024'!$J$20:$J$35,1)):
INDEX('DS2024'!$K$20:$K$35,MATCH(P20,'DS2024'!$J$20:$J$35,1)+1),
INDEX('DS2024'!$J$20:$J$35,MATCH(P20,'DS2024'!$J$20:$J$35,1)):
INDEX('DS2024'!$J$20:$J$35,MATCH(P20,'DS2024'!$J$20:$J$35,1)+1)),
IF($AA$3=Database!$A$15,
_xlfn.FORECAST.LINEAR(
P20,
INDEX('DS2024'!$N$20:$N$35,MATCH(P20,'DS2024'!$M$20:$M$35,1)):
INDEX('DS2024'!$N$20:$N$35,MATCH(P20,'DS2024'!$M$20:$M$35,1)+1),
INDEX('DS2024'!$M$20:$M$35,MATCH(P20,'DS2024'!$M$20:$M$35,1)):
INDEX('DS2024'!$M$20:$M$35,MATCH(P20,'DS2024'!$M$20:$M$35,1)+1)),
IF($AA$3=Database!$A$16,
_xlfn.FORECAST.LINEAR(
P20,
INDEX('DS2024'!$Q$20:$Q$35,MATCH(P20,'DS2024'!$P$20:$P$35,1)):
INDEX('DS2024'!$Q$20:$Q$35,MATCH(P20,'DS2024'!$P$20:$P$35,1)+1),
INDEX('DS2024'!$P$20:$P$35,MATCH(P20,'DS2024'!$P$20:$P$35,1)):
INDEX('DS2024'!$P$20:$P$35,MATCH(P20,'DS2024'!$P$20:$P$35,1)+1)),
IF($AA$3=Database!$A$17,
_xlfn.FORECAST.LINEAR(
P20,
INDEX('DS2024'!$T$20:$T$35,MATCH(P20,'DS2024'!$S$20:$S$35,1)):
INDEX('DS2024'!$T$20:$T$35,MATCH(P20,'DS2024'!$S$20:$S$35,1)+1),
INDEX('DS2024'!$S$20:$S$35,MATCH(P20,'DS2024'!$S$20:$S$35,1)):
INDEX('DS2024'!$S$20:$S$35,MATCH(P20,'DS2024'!$S$20:$S$35,1)+1)),
IF($AA$3=Database!$A$18,
_xlfn.FORECAST.LINEAR(
P20,
INDEX('DS2024'!$W$20:$W$35,MATCH(P20,'DS2024'!$V$20:$V$35,1)):
INDEX('DS2024'!$W$20:$W$35,MATCH(P20,'DS2024'!$V$20:$V$35,1)+1),
INDEX('DS2024'!$V$20:$V$35,MATCH(P20,'DS2024'!$V$20:$V$35,1)):
INDEX('DS2024'!$V$20:$V$35,MATCH(P20,'DS2024'!$V$20:$V$35,1)+1)),
IF($AA$3=Database!$A$19,
_xlfn.FORECAST.LINEAR(
P20,
INDEX('DS2024'!$Z$20:$Z$35,MATCH(P20,'DS2024'!$Y$20:$Y$35,1)):
INDEX('DS2024'!$Z$20:$Z$35,MATCH(P20,'DS2024'!$Y$20:$Y$35,1)+1),
INDEX('DS2024'!$Y$20:$Y$35,MATCH(P20,'DS2024'!$Y$20:$Y$35,1)):
INDEX('DS2024'!$Y$20:$Y$35,MATCH(P20,'DS2024'!$Y$20:$Y$35,1)+1)),
IF($AA$3=Database!$A$20,
_xlfn.FORECAST.LINEAR(
P20,
INDEX('DS2024'!$AC$20:$AC$35,MATCH(P20,'DS2024'!$AB$20:$AB$35,1)):
INDEX('DS2024'!$AC$20:$AC$35,MATCH(P20,'DS2024'!$AB$20:$AB$35,1)+1),
INDEX('DS2024'!$AB$20:$AB$35,MATCH(P20,'DS2024'!$AB$20:$AB$35,1)):
INDEX('DS2024'!$AB$20:$AB$35,MATCH(P20,'DS2024'!$AB$20:$AB$35,1)+1)),
IF($AA$3=Database!$A$2,
_xlfn.FORECAST.LINEAR(
P20,
INDEX('DS2024'!$B$5:$B$15,MATCH(P20,'DS2024'!$A$5:$A$15,1)):
INDEX('DS2024'!$B$5:$B$15,MATCH(P20,'DS2024'!$A$5:$A$15,1)+1),
INDEX('DS2024'!$A$5:$A$15,MATCH(P20,'DS2024'!$A$5:$A$15,1)):
INDEX('DS2024'!$A$5:$A$15,MATCH(P20,'DS2024'!$A$5:$A$15,1)+1)),
IF($AA$3=Database!$A$3,
_xlfn.FORECAST.LINEAR(
P20,
INDEX('DS2024'!$E$5:$E$15,MATCH(P20,'DS2024'!$D$5:$D$15,1)):
INDEX('DS2024'!$E$5:$E$15,MATCH(P20,'DS2024'!$D$5:$D$15,1)+1),
INDEX('DS2024'!$D$5:$D$15,MATCH(P20,'DS2024'!$D$5:$D$15,1)):
INDEX('DS2024'!$D$5:$D$15,MATCH(P20,'DS2024'!$D$5:$D$15,1)+1)),
IF($AA$3=Database!$A$4,
_xlfn.FORECAST.LINEAR(
P20,
INDEX('DS2024'!$H$5:$H$15,MATCH(P20,'DS2024'!$G$5:$G$15,1)):
INDEX('DS2024'!$H$5:$H$15,MATCH(P20,'DS2024'!$G$5:$G$15,1)+1),
INDEX('DS2024'!$G$5:$G$15,MATCH(P20,'DS2024'!$G$5:$G$15,1)):
INDEX('DS2024'!$G$5:$G$15,MATCH(P20,'DS2024'!$G$5:$G$15,1)+1)),
IF($AA$3=Database!$A$5,
_xlfn.FORECAST.LINEAR(
P20,
INDEX('DS2024'!$K$5:$K$15,MATCH(P20,'DS2024'!$J$5:$J$15,1)):
INDEX('DS2024'!$K$5:$K$15,MATCH(P20,'DS2024'!$J$5:$J$15,1)+1),
INDEX('DS2024'!$J$5:$J$15,MATCH(P20,'DS2024'!$J$5:$J$15,1)):
INDEX('DS2024'!$J$5:$J$15,MATCH(P20,'DS2024'!$J$5:$J$15,1)+1)),
IF($AA$3=Database!$A$6,
_xlfn.FORECAST.LINEAR(
P20,
INDEX('DS2024'!$N$5:$N$15,MATCH(P20,'DS2024'!$M$5:$M$15,1)):
INDEX('DS2024'!$N$5:$N$15,MATCH(P20,'DS2024'!$M$5:$M$15,1)+1),
INDEX('DS2024'!$M$5:$M$15,MATCH(P20,'DS2024'!$M$5:$M$15,1)):
INDEX('DS2024'!$M$5:$M$15,MATCH(P20,'DS2024'!$M$5:$M$15,1)+1)),
IF($AA$3=Database!$A$7,
_xlfn.FORECAST.LINEAR(
P20,
INDEX('DS2024'!$Q$5:$Q$15,MATCH(P20,'DS2024'!$P$5:$P$15,1)):
INDEX('DS2024'!$Q$5:$Q$15,MATCH(P20,'DS2024'!$P$5:$P$15,1)+1),
INDEX('DS2024'!$P$5:$P$15,MATCH(P20,'DS2024'!$P$5:$P$15,1)):
INDEX('DS2024'!$P$5:$P$15,MATCH(P20,'DS2024'!$P$5:$P$15,1)+1)),
IF($AA$3=Database!$A$8,
_xlfn.FORECAST.LINEAR(
P20,
INDEX('DS2024'!$T$5:$T$15,MATCH(P20,'DS2024'!$S$5:$S$15,1)):
INDEX('DS2024'!$T$5:$T$15,MATCH(P20,'DS2024'!$S$5:$S$15,1)+1),
INDEX('DS2024'!$S$5:$S$15,MATCH(P20,'DS2024'!$S$5:$S$15,1)):
INDEX('DS2024'!$S$5:$S$15,MATCH(P20,'DS2024'!$S$5:$S$15,1)+1)),
IF($AA$3=Database!$A$9,
_xlfn.FORECAST.LINEAR(
P20,
INDEX('DS2024'!$W$5:$W$15,MATCH(P20,'DS2024'!$V$5:$V$15,1)):
INDEX('DS2024'!$W$5:$W$15,MATCH(P20,'DS2024'!$V$5:$V$15,1)+1),
INDEX('DS2024'!$V$5:$V$15,MATCH(P20,'DS2024'!$V$5:$V$15,1)):
INDEX('DS2024'!$V$5:$V$15,MATCH(P20,'DS2024'!$V$5:$V$15,1)+1)),
IF($AA$3=Database!$A$10,
_xlfn.FORECAST.LINEAR(
P20,
INDEX('DS2024'!$Z$5:$Z$15,MATCH(P20,'DS2024'!$Y$5:$Y$15,1)):
INDEX('DS2024'!$Z$5:$Z$15,MATCH(P20,'DS2024'!$Y$5:$Y$15,1)+1),
INDEX('DS2024'!$Y$5:$Y$15,MATCH(P20,'DS2024'!$Y$5:$Y$15,1)):
INDEX('DS2024'!$Y$5:$Y$15,MATCH(P20,'DS2024'!$Y$5:$Y$15,1)+1))
)))))))))))))))))))</f>
        <v>0.10999904072904593</v>
      </c>
      <c r="AB20" s="50">
        <f>IF($AB$3=Database!$A$11,
_xlfn.FORECAST.LINEAR(
R20,
INDEX('DS2024'!$B$20:$B$35,MATCH(R20,'DS2024'!$A$20:$A$35,1)):
INDEX('DS2024'!$B$20:$B$35,MATCH(R20,'DS2024'!$A$20:$A$35,1)+1),
INDEX('DS2024'!$A$20:$A$35,MATCH(R20,'DS2024'!$A$20:$A$35,1)):
INDEX('DS2024'!$A$20:$A$35,MATCH(R20,'DS2024'!$A$20:$A$35,1)+1)),
IF($AB$3=Database!$A$12,
_xlfn.FORECAST.LINEAR(
R20,
INDEX('DS2024'!$E$20:$E$35,MATCH(R20,'DS2024'!$D$20:$D$35,1)):
INDEX('DS2024'!$E$20:$E$35,MATCH(R20,'DS2024'!$D$20:$D$35,1)+1),
INDEX('DS2024'!$D$20:$D$35,MATCH(R20,'DS2024'!$D$20:$D$35,1)):
INDEX('DS2024'!$D$20:$D$35,MATCH(R20,'DS2024'!$D$20:$D$35,1)+1)),
IF($AB$3=Database!$A$13,
_xlfn.FORECAST.LINEAR(
R20,
INDEX('DS2024'!$H$20:$H$35,MATCH(R20,'DS2024'!$G$20:$G$35,1)):
INDEX('DS2024'!$H$20:$H$35,MATCH(R20,'DS2024'!$G$20:$G$35,1)+1),
INDEX('DS2024'!$G$20:$G$35,MATCH(R20,'DS2024'!$G$20:$G$35,1)):
INDEX('DS2024'!$G$20:$G$35,MATCH(R20,'DS2024'!$G$20:$G$35,1)+1)),
IF($AB$3=Database!$A$14,
_xlfn.FORECAST.LINEAR(
R20,
INDEX('DS2024'!$K$20:$K$35,MATCH(R20,'DS2024'!$J$20:$J$35,1)):
INDEX('DS2024'!$K$20:$K$35,MATCH(R20,'DS2024'!$J$20:$J$35,1)+1),
INDEX('DS2024'!$J$20:$J$35,MATCH(R20,'DS2024'!$J$20:$J$35,1)):
INDEX('DS2024'!$J$20:$J$35,MATCH(R20,'DS2024'!$J$20:$J$35,1)+1)),
IF($AB$3=Database!$A$15,
_xlfn.FORECAST.LINEAR(
R20,
INDEX('DS2024'!$N$20:$N$35,MATCH(R20,'DS2024'!$M$20:$M$35,1)):
INDEX('DS2024'!$N$20:$N$35,MATCH(R20,'DS2024'!$M$20:$M$35,1)+1),
INDEX('DS2024'!$M$20:$M$35,MATCH(R20,'DS2024'!$M$20:$M$35,1)):
INDEX('DS2024'!$M$20:$M$35,MATCH(R20,'DS2024'!$M$20:$M$35,1)+1)),
IF($AB$3=Database!$A$16,
_xlfn.FORECAST.LINEAR(
R20,
INDEX('DS2024'!$Q$20:$Q$35,MATCH(R20,'DS2024'!$P$20:$P$35,1)):
INDEX('DS2024'!$Q$20:$Q$35,MATCH(R20,'DS2024'!$P$20:$P$35,1)+1),
INDEX('DS2024'!$P$20:$P$35,MATCH(R20,'DS2024'!$P$20:$P$35,1)):
INDEX('DS2024'!$P$20:$P$35,MATCH(R20,'DS2024'!$P$20:$P$35,1)+1)),
IF($AB$3=Database!$A$17,
_xlfn.FORECAST.LINEAR(
R20,
INDEX('DS2024'!$T$20:$T$35,MATCH(R20,'DS2024'!$S$20:$S$35,1)):
INDEX('DS2024'!$T$20:$T$35,MATCH(R20,'DS2024'!$S$20:$S$35,1)+1),
INDEX('DS2024'!$S$20:$S$35,MATCH(R20,'DS2024'!$S$20:$S$35,1)):
INDEX('DS2024'!$S$20:$S$35,MATCH(R20,'DS2024'!$S$20:$S$35,1)+1)),
IF($AB$3=Database!$A$18,
_xlfn.FORECAST.LINEAR(
R20,
INDEX('DS2024'!$W$20:$W$35,MATCH(R20,'DS2024'!$V$20:$V$35,1)):
INDEX('DS2024'!$W$20:$W$35,MATCH(R20,'DS2024'!$V$20:$V$35,1)+1),
INDEX('DS2024'!$V$20:$V$35,MATCH(R20,'DS2024'!$V$20:$V$35,1)):
INDEX('DS2024'!$V$20:$V$35,MATCH(R20,'DS2024'!$V$20:$V$35,1)+1)),
IF($AB$3=Database!$A$19,
_xlfn.FORECAST.LINEAR(
R20,
INDEX('DS2024'!$Z$20:$Z$35,MATCH(R20,'DS2024'!$Y$20:$Y$35,1)):
INDEX('DS2024'!$Z$20:$Z$35,MATCH(R20,'DS2024'!$Y$20:$Y$35,1)+1),
INDEX('DS2024'!$Y$20:$Y$35,MATCH(R20,'DS2024'!$Y$20:$Y$35,1)):
INDEX('DS2024'!$Y$20:$Y$35,MATCH(R20,'DS2024'!$Y$20:$Y$35,1)+1)),
IF($AB$3=Database!$A$20,
_xlfn.FORECAST.LINEAR(
R20,
INDEX('DS2024'!$AC$20:$AC$35,MATCH(R20,'DS2024'!$AB$20:$AB$35,1)):
INDEX('DS2024'!$AC$20:$AC$35,MATCH(R20,'DS2024'!$AB$20:$AB$35,1)+1),
INDEX('DS2024'!$AB$20:$AB$35,MATCH(R20,'DS2024'!$AB$20:$AB$35,1)):
INDEX('DS2024'!$AB$20:$AB$35,MATCH(R20,'DS2024'!$AB$20:$AB$35,1)+1)),
IF($AB$3=Database!$A$2,
_xlfn.FORECAST.LINEAR(
R20,
INDEX('DS2024'!$B$5:$B$15,MATCH(R20,'DS2024'!$A$5:$A$15,1)):
INDEX('DS2024'!$B$5:$B$15,MATCH(R20,'DS2024'!$A$5:$A$15,1)+1),
INDEX('DS2024'!$A$5:$A$15,MATCH(R20,'DS2024'!$A$5:$A$15,1)):
INDEX('DS2024'!$A$5:$A$15,MATCH(R20,'DS2024'!$A$5:$A$15,1)+1)),
IF($AB$3=Database!$A$3,
_xlfn.FORECAST.LINEAR(
R20,
INDEX('DS2024'!$E$5:$E$15,MATCH(R20,'DS2024'!$D$5:$D$15,1)):
INDEX('DS2024'!$E$5:$E$15,MATCH(R20,'DS2024'!$D$5:$D$15,1)+1),
INDEX('DS2024'!$D$5:$D$15,MATCH(R20,'DS2024'!$D$5:$D$15,1)):
INDEX('DS2024'!$D$5:$D$15,MATCH(R20,'DS2024'!$D$5:$D$15,1)+1)),
IF($AB$3=Database!$A$4,
_xlfn.FORECAST.LINEAR(
R20,
INDEX('DS2024'!$H$5:$H$15,MATCH(R20,'DS2024'!$G$5:$G$15,1)):
INDEX('DS2024'!$H$5:$H$15,MATCH(R20,'DS2024'!$G$5:$G$15,1)+1),
INDEX('DS2024'!$G$5:$G$15,MATCH(R20,'DS2024'!$G$5:$G$15,1)):
INDEX('DS2024'!$G$5:$G$15,MATCH(R20,'DS2024'!$G$5:$G$15,1)+1)),
IF($AB$3=Database!$A$5,
_xlfn.FORECAST.LINEAR(
R20,
INDEX('DS2024'!$K$5:$K$15,MATCH(R20,'DS2024'!$J$5:$J$15,1)):
INDEX('DS2024'!$K$5:$K$15,MATCH(R20,'DS2024'!$J$5:$J$15,1)+1),
INDEX('DS2024'!$J$5:$J$15,MATCH(R20,'DS2024'!$J$5:$J$15,1)):
INDEX('DS2024'!$J$5:$J$15,MATCH(R20,'DS2024'!$J$5:$J$15,1)+1)),
IF($AB$3=Database!$A$6,
_xlfn.FORECAST.LINEAR(
R20,
INDEX('DS2024'!$N$5:$N$15,MATCH(R20,'DS2024'!$M$5:$M$15,1)):
INDEX('DS2024'!$N$5:$N$15,MATCH(R20,'DS2024'!$M$5:$M$15,1)+1),
INDEX('DS2024'!$M$5:$M$15,MATCH(R20,'DS2024'!$M$5:$M$15,1)):
INDEX('DS2024'!$M$5:$M$15,MATCH(R20,'DS2024'!$M$5:$M$15,1)+1)),
IF($AB$3=Database!$A$7,
_xlfn.FORECAST.LINEAR(
R20,
INDEX('DS2024'!$Q$5:$Q$15,MATCH(R20,'DS2024'!$P$5:$P$15,1)):
INDEX('DS2024'!$Q$5:$Q$15,MATCH(R20,'DS2024'!$P$5:$P$15,1)+1),
INDEX('DS2024'!$P$5:$P$15,MATCH(R20,'DS2024'!$P$5:$P$15,1)):
INDEX('DS2024'!$P$5:$P$15,MATCH(R20,'DS2024'!$P$5:$P$15,1)+1)),
IF($AB$3=Database!$A$8,
_xlfn.FORECAST.LINEAR(
R20,
INDEX('DS2024'!$T$5:$T$15,MATCH(R20,'DS2024'!$S$5:$S$15,1)):
INDEX('DS2024'!$T$5:$T$15,MATCH(R20,'DS2024'!$S$5:$S$15,1)+1),
INDEX('DS2024'!$S$5:$S$15,MATCH(R20,'DS2024'!$S$5:$S$15,1)):
INDEX('DS2024'!$S$5:$S$15,MATCH(R20,'DS2024'!$S$5:$S$15,1)+1)),
IF($AB$3=Database!$A$9,
_xlfn.FORECAST.LINEAR(
R20,
INDEX('DS2024'!$W$5:$W$15,MATCH(R20,'DS2024'!$V$5:$V$15,1)):
INDEX('DS2024'!$W$5:$W$15,MATCH(R20,'DS2024'!$V$5:$V$15,1)+1),
INDEX('DS2024'!$V$5:$V$15,MATCH(R20,'DS2024'!$V$5:$V$15,1)):
INDEX('DS2024'!$V$5:$V$15,MATCH(R20,'DS2024'!$V$5:$V$15,1)+1)),
IF($AB$3=Database!$A$10,
_xlfn.FORECAST.LINEAR(
R20,
INDEX('DS2024'!$Z$5:$Z$15,MATCH(R20,'DS2024'!$Y$5:$Y$15,1)):
INDEX('DS2024'!$Z$5:$Z$15,MATCH(R20,'DS2024'!$Y$5:$Y$15,1)+1),
INDEX('DS2024'!$Y$5:$Y$15,MATCH(R20,'DS2024'!$Y$5:$Y$15,1)):
INDEX('DS2024'!$Y$5:$Y$15,MATCH(R20,'DS2024'!$Y$5:$Y$15,1)+1))
)))))))))))))))))))</f>
        <v>0.11117638594668053</v>
      </c>
      <c r="AC20" s="82">
        <f t="shared" si="0"/>
        <v>0.47238615851712745</v>
      </c>
      <c r="AD20" s="82">
        <f t="shared" si="1"/>
        <v>0.47330830885503616</v>
      </c>
      <c r="AE20" s="82">
        <f t="shared" si="2"/>
        <v>0.37593875793992459</v>
      </c>
      <c r="AF20" s="82">
        <f t="shared" si="3"/>
        <v>0.4725193504598173</v>
      </c>
      <c r="AG20" s="82">
        <f t="shared" si="4"/>
        <v>0.47069135900147197</v>
      </c>
      <c r="AH20" s="82">
        <f t="shared" si="5"/>
        <v>0.4719050366016968</v>
      </c>
      <c r="AI20" s="82">
        <f t="shared" si="6"/>
        <v>0.47030265598505061</v>
      </c>
      <c r="AJ20" s="83">
        <f t="shared" si="7"/>
        <v>0.47107462561206931</v>
      </c>
      <c r="AK20" s="83">
        <f t="shared" si="8"/>
        <v>0.47250440034380103</v>
      </c>
      <c r="AL20" s="42"/>
      <c r="AM20" s="42"/>
      <c r="AN20" s="42"/>
      <c r="AO20" s="42"/>
      <c r="AP20" s="42"/>
      <c r="AQ20" s="42"/>
      <c r="AR20" s="42"/>
      <c r="AS20" s="42"/>
      <c r="AT20" s="42"/>
      <c r="BD20" s="83" t="e">
        <f>#REF!/10</f>
        <v>#REF!</v>
      </c>
      <c r="BE20" s="83" t="e">
        <f>#REF!/10</f>
        <v>#REF!</v>
      </c>
      <c r="BF20" s="83" t="e">
        <f>#REF!/10</f>
        <v>#REF!</v>
      </c>
      <c r="BG20" s="83" t="e">
        <f>#REF!/10</f>
        <v>#REF!</v>
      </c>
      <c r="BH20" s="83">
        <f t="shared" si="9"/>
        <v>0</v>
      </c>
      <c r="BI20" s="83">
        <f t="shared" si="10"/>
        <v>0</v>
      </c>
      <c r="BJ20" s="83">
        <f t="shared" si="11"/>
        <v>0</v>
      </c>
      <c r="BK20" s="83">
        <f t="shared" si="12"/>
        <v>0</v>
      </c>
      <c r="BL20" s="83">
        <f t="shared" si="13"/>
        <v>0</v>
      </c>
    </row>
    <row r="21" spans="1:64" ht="14.25" customHeight="1">
      <c r="A21" s="31">
        <v>15</v>
      </c>
      <c r="B21" s="42">
        <f>'Evaluasi 110 C'!B21</f>
        <v>119.905</v>
      </c>
      <c r="C21" s="42">
        <f>'Evaluasi 110 C'!C21</f>
        <v>-0.36134493101379722</v>
      </c>
      <c r="D21" s="42">
        <f>'Evaluasi 110 C'!E21</f>
        <v>121.035</v>
      </c>
      <c r="E21" s="42">
        <f>'Evaluasi 110 C'!F21</f>
        <v>-0.36148050389922015</v>
      </c>
      <c r="F21" s="42">
        <f>'Evaluasi 110 C'!H21</f>
        <v>119.53</v>
      </c>
      <c r="G21" s="42">
        <f>'Evaluasi 110 C'!I21</f>
        <v>-0.26217219097762356</v>
      </c>
      <c r="H21" s="42">
        <f>'Evaluasi 110 C'!K21</f>
        <v>120.089</v>
      </c>
      <c r="I21" s="42">
        <f>'Evaluasi 110 C'!L21</f>
        <v>-0.36136700659868021</v>
      </c>
      <c r="J21" s="42">
        <f>'Evaluasi 110 C'!N21</f>
        <v>118.101</v>
      </c>
      <c r="K21" s="42">
        <f>'Evaluasi 110 C'!O21</f>
        <v>-0.36112849430113975</v>
      </c>
      <c r="L21" s="42">
        <f>'Evaluasi 110 C'!Q21</f>
        <v>119.679</v>
      </c>
      <c r="M21" s="42">
        <f>'Evaluasi 110 C'!R21</f>
        <v>-0.36131781643671262</v>
      </c>
      <c r="N21" s="42">
        <f>'Evaluasi 110 C'!T21</f>
        <v>117.29300000000001</v>
      </c>
      <c r="O21" s="42">
        <f>'Evaluasi 110 C'!U21</f>
        <v>-0.3610315536892621</v>
      </c>
      <c r="P21" s="42">
        <f>'Evaluasi 110 C'!W21</f>
        <v>118.336</v>
      </c>
      <c r="Q21" s="42">
        <f>'Evaluasi 110 C'!X21</f>
        <v>-0.36115668866226752</v>
      </c>
      <c r="R21" s="42">
        <f>'Evaluasi 110 C'!Z21</f>
        <v>119.961</v>
      </c>
      <c r="S21" s="50">
        <f>'Evaluasi 110 C'!AA21</f>
        <v>-0.36135164967006594</v>
      </c>
      <c r="T21" s="50">
        <f>IF($T$3=Database!$A$11,
_xlfn.FORECAST.LINEAR(
B21,
INDEX('DS2024'!$B$20:$B$35,MATCH(B21,'DS2024'!$A$20:$A$35,1)):
INDEX('DS2024'!$B$20:$B$35,MATCH(B21,'DS2024'!$A$20:$A$35,1)+1),
INDEX('DS2024'!$A$20:$A$35,MATCH(B21,'DS2024'!$A$20:$A$35,1)):
INDEX('DS2024'!$A$20:$A$35,MATCH(B21,'DS2024'!$A$20:$A$35,1)+1)),
IF($T$3=Database!$A$12,
_xlfn.FORECAST.LINEAR(
B21,
INDEX('DS2024'!$E$20:$E$35,MATCH(B21,'DS2024'!$D$20:$D$35,1)):
INDEX('DS2024'!$E$20:$E$35,MATCH(B21,'DS2024'!$D$20:$D$35,1)+1),
INDEX('DS2024'!$D$20:$D$35,MATCH(B21,'DS2024'!$D$20:$D$35,1)):
INDEX('DS2024'!$D$20:$D$35,MATCH(B21,'DS2024'!$D$20:$D$35,1)+1)),
IF($T$3=Database!$A$13,
_xlfn.FORECAST.LINEAR(
B21,
INDEX('DS2024'!$H$20:$H$35,MATCH(B21,'DS2024'!$G$20:$G$35,1)):
INDEX('DS2024'!$H$20:$H$35,MATCH(B21,'DS2024'!$G$20:$G$35,1)+1),
INDEX('DS2024'!$G$20:$G$35,MATCH(B21,'DS2024'!$G$20:$G$35,1)):
INDEX('DS2024'!$G$20:$G$35,MATCH(B21,'DS2024'!$G$20:$G$35,1)+1)),
IF($T$3=Database!$A$14,
_xlfn.FORECAST.LINEAR(
B21,
INDEX('DS2024'!$K$20:$K$35,MATCH(B21,'DS2024'!$J$20:$J$35,1)):
INDEX('DS2024'!$K$20:$K$35,MATCH(B21,'DS2024'!$J$20:$J$35,1)+1),
INDEX('DS2024'!$J$20:$J$35,MATCH(B21,'DS2024'!$J$20:$J$35,1)):
INDEX('DS2024'!$J$20:$J$35,MATCH(B21,'DS2024'!$J$20:$J$35,1)+1)),
IF($T$3=Database!$A$15,
_xlfn.FORECAST.LINEAR(
B21,
INDEX('DS2024'!$N$20:$N$35,MATCH(B21,'DS2024'!$M$20:$M$35,1)):
INDEX('DS2024'!$N$20:$N$35,MATCH(B21,'DS2024'!$M$20:$M$35,1)+1),
INDEX('DS2024'!$M$20:$M$35,MATCH(B21,'DS2024'!$M$20:$M$35,1)):
INDEX('DS2024'!$M$20:$M$35,MATCH(B21,'DS2024'!$M$20:$M$35,1)+1)),
IF($T$3=Database!$A$16,
_xlfn.FORECAST.LINEAR(
B21,
INDEX('DS2024'!$Q$20:$Q$35,MATCH(B21,'DS2024'!$P$20:$P$35,1)):
INDEX('DS2024'!$Q$20:$Q$35,MATCH(B21,'DS2024'!$P$20:$P$35,1)+1),
INDEX('DS2024'!$P$20:$P$35,MATCH(B21,'DS2024'!$P$20:$P$35,1)):
INDEX('DS2024'!$P$20:$P$35,MATCH(B21,'DS2024'!$P$20:$P$35,1)+1)),
IF($T$3=Database!$A$17,
_xlfn.FORECAST.LINEAR(
B21,
INDEX('DS2024'!$T$20:$T$35,MATCH(B21,'DS2024'!$S$20:$S$35,1)):
INDEX('DS2024'!$T$20:$T$35,MATCH(B21,'DS2024'!$S$20:$S$35,1)+1),
INDEX('DS2024'!$S$20:$S$35,MATCH(B21,'DS2024'!$S$20:$S$35,1)):
INDEX('DS2024'!$S$20:$S$35,MATCH(B21,'DS2024'!$S$20:$S$35,1)+1)),
IF($T$3=Database!$A$18,
_xlfn.FORECAST.LINEAR(
B21,
INDEX('DS2024'!$W$20:$W$35,MATCH(B21,'DS2024'!$V$20:$V$35,1)):
INDEX('DS2024'!$W$20:$W$35,MATCH(B21,'DS2024'!$V$20:$V$35,1)+1),
INDEX('DS2024'!$V$20:$V$35,MATCH(B21,'DS2024'!$V$20:$V$35,1)):
INDEX('DS2024'!$V$20:$V$35,MATCH(B21,'DS2024'!$V$20:$V$35,1)+1)),
IF($T$3=Database!$A$19,
_xlfn.FORECAST.LINEAR(
B21,
INDEX('DS2024'!$Z$20:$Z$35,MATCH(B21,'DS2024'!$Y$20:$Y$35,1)):
INDEX('DS2024'!$Z$20:$Z$35,MATCH(B21,'DS2024'!$Y$20:$Y$35,1)+1),
INDEX('DS2024'!$Y$20:$Y$35,MATCH(B21,'DS2024'!$Y$20:$Y$35,1)):
INDEX('DS2024'!$Y$20:$Y$35,MATCH(B21,'DS2024'!$Y$20:$Y$35,1)+1)),
IF($T$3=Database!$A$20,
_xlfn.FORECAST.LINEAR(
B21,
INDEX('DS2024'!$AC$20:$AC$35,MATCH(B21,'DS2024'!$AB$20:$AB$35,1)):
INDEX('DS2024'!$AC$20:$AC$35,MATCH(B21,'DS2024'!$AB$20:$AB$35,1)+1),
INDEX('DS2024'!$AB$20:$AB$35,MATCH(B21,'DS2024'!$AB$20:$AB$35,1)):
INDEX('DS2024'!$AB$20:$AB$35,MATCH(B21,'DS2024'!$AB$20:$AB$35,1)+1)),
IF($T$3=Database!$A$2,
_xlfn.FORECAST.LINEAR(
B21,
INDEX('DS2024'!$B$5:$B$15,MATCH(B21,'DS2024'!$A$5:$A$15,1)):
INDEX('DS2024'!$B$5:$B$15,MATCH(B21,'DS2024'!$A$5:$A$15,1)+1),
INDEX('DS2024'!$A$5:$A$15,MATCH(B21,'DS2024'!$A$5:$A$15,1)):
INDEX('DS2024'!$A$5:$A$15,MATCH(B21,'DS2024'!$A$5:$A$15,1)+1)),
IF($T$3=Database!$A$3,
_xlfn.FORECAST.LINEAR(
B21,
INDEX('DS2024'!$E$5:$E$15,MATCH(B21,'DS2024'!$D$5:$D$15,1)):
INDEX('DS2024'!$E$5:$E$15,MATCH(B21,'DS2024'!$D$5:$D$15,1)+1),
INDEX('DS2024'!$D$5:$D$15,MATCH(B21,'DS2024'!$D$5:$D$15,1)):
INDEX('DS2024'!$D$5:$D$15,MATCH(B21,'DS2024'!$D$5:$D$15,1)+1)),
IF($T$3=Database!$A$4,
_xlfn.FORECAST.LINEAR(
B21,
INDEX('DS2024'!$H$5:$H$15,MATCH(B21,'DS2024'!$G$5:$G$15,1)):
INDEX('DS2024'!$H$5:$H$15,MATCH(B21,'DS2024'!$G$5:$G$15,1)+1),
INDEX('DS2024'!$G$5:$G$15,MATCH(B21,'DS2024'!$G$5:$G$15,1)):
INDEX('DS2024'!$G$5:$G$15,MATCH(B21,'DS2024'!$G$5:$G$15,1)+1)),
IF($T$3=Database!$A$5,
_xlfn.FORECAST.LINEAR(
B21,
INDEX('DS2024'!$K$5:$K$15,MATCH(B21,'DS2024'!$J$5:$J$15,1)):
INDEX('DS2024'!$K$5:$K$15,MATCH(B21,'DS2024'!$J$5:$J$15,1)+1),
INDEX('DS2024'!$J$5:$J$15,MATCH(B21,'DS2024'!$J$5:$J$15,1)):
INDEX('DS2024'!$J$5:$J$15,MATCH(B21,'DS2024'!$J$5:$J$15,1)+1)),
IF($T$3=Database!$A$6,
_xlfn.FORECAST.LINEAR(
B21,
INDEX('DS2024'!$N$5:$N$15,MATCH(B21,'DS2024'!$M$5:$M$15,1)):
INDEX('DS2024'!$N$5:$N$15,MATCH(B21,'DS2024'!$M$5:$M$15,1)+1),
INDEX('DS2024'!$M$5:$M$15,MATCH(B21,'DS2024'!$M$5:$M$15,1)):
INDEX('DS2024'!$M$5:$M$15,MATCH(B21,'DS2024'!$M$5:$M$15,1)+1)),
IF($T$3=Database!$A$7,
_xlfn.FORECAST.LINEAR(
B21,
INDEX('DS2024'!$Q$5:$Q$15,MATCH(B21,'DS2024'!$P$5:$P$15,1)):
INDEX('DS2024'!$Q$5:$Q$15,MATCH(B21,'DS2024'!$P$5:$P$15,1)+1),
INDEX('DS2024'!$P$5:$P$15,MATCH(B21,'DS2024'!$P$5:$P$15,1)):
INDEX('DS2024'!$P$5:$P$15,MATCH(B21,'DS2024'!$P$5:$P$15,1)+1)),
IF($T$3=Database!$A$8,
_xlfn.FORECAST.LINEAR(
B21,
INDEX('DS2024'!$T$5:$T$15,MATCH(B21,'DS2024'!$S$5:$S$15,1)):
INDEX('DS2024'!$T$5:$T$15,MATCH(B21,'DS2024'!$S$5:$S$15,1)+1),
INDEX('DS2024'!$S$5:$S$15,MATCH(B21,'DS2024'!$S$5:$S$15,1)):
INDEX('DS2024'!$S$5:$S$15,MATCH(B21,'DS2024'!$S$5:$S$15,1)+1)),
IF($T$3=Database!$A$9,
_xlfn.FORECAST.LINEAR(
B21,
INDEX('DS2024'!$W$5:$W$15,MATCH(B21,'DS2024'!$V$5:$V$15,1)):
INDEX('DS2024'!$W$5:$W$15,MATCH(B21,'DS2024'!$V$5:$V$15,1)+1),
INDEX('DS2024'!$V$5:$V$15,MATCH(B21,'DS2024'!$V$5:$V$15,1)):
INDEX('DS2024'!$V$5:$V$15,MATCH(B21,'DS2024'!$V$5:$V$15,1)+1)),
IF($T$3=Database!$A$10,
_xlfn.FORECAST.LINEAR(
B21,
INDEX('DS2024'!$Z$5:$Z$15,MATCH(B21,'DS2024'!$Y$5:$Y$15,1)):
INDEX('DS2024'!$Z$5:$Z$15,MATCH(B21,'DS2024'!$Y$5:$Y$15,1)+1),
INDEX('DS2024'!$Y$5:$Y$15,MATCH(B21,'DS2024'!$Y$5:$Y$15,1)):
INDEX('DS2024'!$Y$5:$Y$15,MATCH(B21,'DS2024'!$Y$5:$Y$15,1)+1))
)))))))))))))))))))</f>
        <v>0.11125528598265319</v>
      </c>
      <c r="U21" s="50">
        <f>IF($U$3=Database!$A$11,
_xlfn.FORECAST.LINEAR(
D21,
INDEX('DS2024'!$B$20:$B$35,MATCH(D21,'DS2024'!$A$20:$A$35,1)):
INDEX('DS2024'!$B$20:$B$35,MATCH(D21,'DS2024'!$A$20:$A$35,1)+1),
INDEX('DS2024'!$A$20:$A$35,MATCH(D21,'DS2024'!$A$20:$A$35,1)):
INDEX('DS2024'!$A$20:$A$35,MATCH(D21,'DS2024'!$A$20:$A$35,1)+1)),
IF($U$3=Database!$A$12,
_xlfn.FORECAST.LINEAR(
D21,
INDEX('DS2024'!$E$20:$E$35,MATCH(D21,'DS2024'!$D$20:$D$35,1)):
INDEX('DS2024'!$E$20:$E$35,MATCH(D21,'DS2024'!$D$20:$D$35,1)+1),
INDEX('DS2024'!$D$20:$D$35,MATCH(D21,'DS2024'!$D$20:$D$35,1)):
INDEX('DS2024'!$D$20:$D$35,MATCH(D21,'DS2024'!$D$20:$D$35,1)+1)),
IF($U$3=Database!$A$13,
_xlfn.FORECAST.LINEAR(
D21,
INDEX('DS2024'!$H$20:$H$35,MATCH(D21,'DS2024'!$G$20:$G$35,1)):
INDEX('DS2024'!$H$20:$H$35,MATCH(D21,'DS2024'!$G$20:$G$35,1)+1),
INDEX('DS2024'!$G$20:$G$35,MATCH(D21,'DS2024'!$G$20:$G$35,1)):
INDEX('DS2024'!$G$20:$G$35,MATCH(D21,'DS2024'!$G$20:$G$35,1)+1)),
IF($U$3=Database!$A$14,
_xlfn.FORECAST.LINEAR(
D21,
INDEX('DS2024'!$K$20:$K$35,MATCH(D21,'DS2024'!$J$20:$J$35,1)):
INDEX('DS2024'!$K$20:$K$35,MATCH(D21,'DS2024'!$J$20:$J$35,1)+1),
INDEX('DS2024'!$J$20:$J$35,MATCH(D21,'DS2024'!$J$20:$J$35,1)):
INDEX('DS2024'!$J$20:$J$35,MATCH(D21,'DS2024'!$J$20:$J$35,1)+1)),
IF($U$3=Database!$A$15,
_xlfn.FORECAST.LINEAR(
D21,
INDEX('DS2024'!$N$20:$N$35,MATCH(D21,'DS2024'!$M$20:$M$35,1)):
INDEX('DS2024'!$N$20:$N$35,MATCH(D21,'DS2024'!$M$20:$M$35,1)+1),
INDEX('DS2024'!$M$20:$M$35,MATCH(D21,'DS2024'!$M$20:$M$35,1)):
INDEX('DS2024'!$M$20:$M$35,MATCH(D21,'DS2024'!$M$20:$M$35,1)+1)),
IF($U$3=Database!$A$16,
_xlfn.FORECAST.LINEAR(
D21,
INDEX('DS2024'!$Q$20:$Q$35,MATCH(D21,'DS2024'!$P$20:$P$35,1)):
INDEX('DS2024'!$Q$20:$Q$35,MATCH(D21,'DS2024'!$P$20:$P$35,1)+1),
INDEX('DS2024'!$P$20:$P$35,MATCH(D21,'DS2024'!$P$20:$P$35,1)):
INDEX('DS2024'!$P$20:$P$35,MATCH(D21,'DS2024'!$P$20:$P$35,1)+1)),
IF($U$3=Database!$A$17,
_xlfn.FORECAST.LINEAR(
D21,
INDEX('DS2024'!$T$20:$T$35,MATCH(D21,'DS2024'!$S$20:$S$35,1)):
INDEX('DS2024'!$T$20:$T$35,MATCH(D21,'DS2024'!$S$20:$S$35,1)+1),
INDEX('DS2024'!$S$20:$S$35,MATCH(D21,'DS2024'!$S$20:$S$35,1)):
INDEX('DS2024'!$S$20:$S$35,MATCH(D21,'DS2024'!$S$20:$S$35,1)+1)),
IF($U$3=Database!$A$18,
_xlfn.FORECAST.LINEAR(
D21,
INDEX('DS2024'!$W$20:$W$35,MATCH(D21,'DS2024'!$V$20:$V$35,1)):
INDEX('DS2024'!$W$20:$W$35,MATCH(D21,'DS2024'!$V$20:$V$35,1)+1),
INDEX('DS2024'!$V$20:$V$35,MATCH(D21,'DS2024'!$V$20:$V$35,1)):
INDEX('DS2024'!$V$20:$V$35,MATCH(D21,'DS2024'!$V$20:$V$35,1)+1)),
IF($U$3=Database!$A$19,
_xlfn.FORECAST.LINEAR(
D21,
INDEX('DS2024'!$Z$20:$Z$35,MATCH(D21,'DS2024'!$Y$20:$Y$35,1)):
INDEX('DS2024'!$Z$20:$Z$35,MATCH(D21,'DS2024'!$Y$20:$Y$35,1)+1),
INDEX('DS2024'!$Y$20:$Y$35,MATCH(D21,'DS2024'!$Y$20:$Y$35,1)):
INDEX('DS2024'!$Y$20:$Y$35,MATCH(D21,'DS2024'!$Y$20:$Y$35,1)+1)),
IF($U$3=Database!$A$20,
_xlfn.FORECAST.LINEAR(
D21,
INDEX('DS2024'!$AC$20:$AC$35,MATCH(D21,'DS2024'!$AB$20:$AB$35,1)):
INDEX('DS2024'!$AC$20:$AC$35,MATCH(D21,'DS2024'!$AB$20:$AB$35,1)+1),
INDEX('DS2024'!$AB$20:$AB$35,MATCH(D21,'DS2024'!$AB$20:$AB$35,1)):
INDEX('DS2024'!$AB$20:$AB$35,MATCH(D21,'DS2024'!$AB$20:$AB$35,1)+1)),
IF($U$3=Database!$A$2,
_xlfn.FORECAST.LINEAR(
D21,
INDEX('DS2024'!$B$5:$B$15,MATCH(D21,'DS2024'!$A$5:$A$15,1)):
INDEX('DS2024'!$B$5:$B$15,MATCH(D21,'DS2024'!$A$5:$A$15,1)+1),
INDEX('DS2024'!$A$5:$A$15,MATCH(D21,'DS2024'!$A$5:$A$15,1)):
INDEX('DS2024'!$A$5:$A$15,MATCH(D21,'DS2024'!$A$5:$A$15,1)+1)),
IF($U$3=Database!$A$3,
_xlfn.FORECAST.LINEAR(
D21,
INDEX('DS2024'!$E$5:$E$15,MATCH(D21,'DS2024'!$D$5:$D$15,1)):
INDEX('DS2024'!$E$5:$E$15,MATCH(D21,'DS2024'!$D$5:$D$15,1)+1),
INDEX('DS2024'!$D$5:$D$15,MATCH(D21,'DS2024'!$D$5:$D$15,1)):
INDEX('DS2024'!$D$5:$D$15,MATCH(D21,'DS2024'!$D$5:$D$15,1)+1)),
IF($U$3=Database!$A$4,
_xlfn.FORECAST.LINEAR(
D21,
INDEX('DS2024'!$H$5:$H$15,MATCH(D21,'DS2024'!$G$5:$G$15,1)):
INDEX('DS2024'!$H$5:$H$15,MATCH(D21,'DS2024'!$G$5:$G$15,1)+1),
INDEX('DS2024'!$G$5:$G$15,MATCH(D21,'DS2024'!$G$5:$G$15,1)):
INDEX('DS2024'!$G$5:$G$15,MATCH(D21,'DS2024'!$G$5:$G$15,1)+1)),
IF($U$3=Database!$A$5,
_xlfn.FORECAST.LINEAR(
D21,
INDEX('DS2024'!$K$5:$K$15,MATCH(D21,'DS2024'!$J$5:$J$15,1)):
INDEX('DS2024'!$K$5:$K$15,MATCH(D21,'DS2024'!$J$5:$J$15,1)+1),
INDEX('DS2024'!$J$5:$J$15,MATCH(D21,'DS2024'!$J$5:$J$15,1)):
INDEX('DS2024'!$J$5:$J$15,MATCH(D21,'DS2024'!$J$5:$J$15,1)+1)),
IF($U$3=Database!$A$6,
_xlfn.FORECAST.LINEAR(
D21,
INDEX('DS2024'!$N$5:$N$15,MATCH(D21,'DS2024'!$M$5:$M$15,1)):
INDEX('DS2024'!$N$5:$N$15,MATCH(D21,'DS2024'!$M$5:$M$15,1)+1),
INDEX('DS2024'!$M$5:$M$15,MATCH(D21,'DS2024'!$M$5:$M$15,1)):
INDEX('DS2024'!$M$5:$M$15,MATCH(D21,'DS2024'!$M$5:$M$15,1)+1)),
IF($U$3=Database!$A$7,
_xlfn.FORECAST.LINEAR(
D21,
INDEX('DS2024'!$Q$5:$Q$15,MATCH(D21,'DS2024'!$P$5:$P$15,1)):
INDEX('DS2024'!$Q$5:$Q$15,MATCH(D21,'DS2024'!$P$5:$P$15,1)+1),
INDEX('DS2024'!$P$5:$P$15,MATCH(D21,'DS2024'!$P$5:$P$15,1)):
INDEX('DS2024'!$P$5:$P$15,MATCH(D21,'DS2024'!$P$5:$P$15,1)+1)),
IF($U$3=Database!$A$8,
_xlfn.FORECAST.LINEAR(
D21,
INDEX('DS2024'!$T$5:$T$15,MATCH(D21,'DS2024'!$S$5:$S$15,1)):
INDEX('DS2024'!$T$5:$T$15,MATCH(D21,'DS2024'!$S$5:$S$15,1)+1),
INDEX('DS2024'!$S$5:$S$15,MATCH(D21,'DS2024'!$S$5:$S$15,1)):
INDEX('DS2024'!$S$5:$S$15,MATCH(D21,'DS2024'!$S$5:$S$15,1)+1)),
IF($U$3=Database!$A$9,
_xlfn.FORECAST.LINEAR(
D21,
INDEX('DS2024'!$W$5:$W$15,MATCH(D21,'DS2024'!$V$5:$V$15,1)):
INDEX('DS2024'!$W$5:$W$15,MATCH(D21,'DS2024'!$V$5:$V$15,1)+1),
INDEX('DS2024'!$V$5:$V$15,MATCH(D21,'DS2024'!$V$5:$V$15,1)):
INDEX('DS2024'!$V$5:$V$15,MATCH(D21,'DS2024'!$V$5:$V$15,1)+1)),
IF($U$3=Database!$A$10,
_xlfn.FORECAST.LINEAR(
D21,
INDEX('DS2024'!$Z$5:$Z$15,MATCH(D21,'DS2024'!$Y$5:$Y$15,1)):
INDEX('DS2024'!$Z$5:$Z$15,MATCH(D21,'DS2024'!$Y$5:$Y$15,1)+1),
INDEX('DS2024'!$Y$5:$Y$15,MATCH(D21,'DS2024'!$Y$5:$Y$15,1)):
INDEX('DS2024'!$Y$5:$Y$15,MATCH(D21,'DS2024'!$Y$5:$Y$15,1)+1))
)))))))))))))))))))</f>
        <v>0.1118876054198809</v>
      </c>
      <c r="V21" s="50">
        <f>IF($V$3=Database!$A$11,
_xlfn.FORECAST.LINEAR(
F21,
INDEX('DS2024'!$B$20:$B$35,MATCH(F21,'DS2024'!$A$20:$A$35,1)):
INDEX('DS2024'!$B$20:$B$35,MATCH(F21,'DS2024'!$A$20:$A$35,1)+1),
INDEX('DS2024'!$A$20:$A$35,MATCH(F21,'DS2024'!$A$20:$A$35,1)):
INDEX('DS2024'!$A$20:$A$35,MATCH(F21,'DS2024'!$A$20:$A$35,1)+1)),
IF($V$3=Database!$A$12,
_xlfn.FORECAST.LINEAR(
F21,
INDEX('DS2024'!$E$20:$E$35,MATCH(F21,'DS2024'!$D$20:$D$35,1)):
INDEX('DS2024'!$E$20:$E$35,MATCH(F21,'DS2024'!$D$20:$D$35,1)+1),
INDEX('DS2024'!$D$20:$D$35,MATCH(F21,'DS2024'!$D$20:$D$35,1)):
INDEX('DS2024'!$D$20:$D$35,MATCH(F21,'DS2024'!$D$20:$D$35,1)+1)),
IF($V$3=Database!$A$13,
_xlfn.FORECAST.LINEAR(
F21,
INDEX('DS2024'!$H$20:$H$35,MATCH(F21,'DS2024'!$G$20:$G$35,1)):
INDEX('DS2024'!$H$20:$H$35,MATCH(F21,'DS2024'!$G$20:$G$35,1)+1),
INDEX('DS2024'!$G$20:$G$35,MATCH(F21,'DS2024'!$G$20:$G$35,1)):
INDEX('DS2024'!$G$20:$G$35,MATCH(F21,'DS2024'!$G$20:$G$35,1)+1)),
IF($V$3=Database!$A$14,
_xlfn.FORECAST.LINEAR(
F21,
INDEX('DS2024'!$K$20:$K$35,MATCH(F21,'DS2024'!$J$20:$J$35,1)):
INDEX('DS2024'!$K$20:$K$35,MATCH(F21,'DS2024'!$J$20:$J$35,1)+1),
INDEX('DS2024'!$J$20:$J$35,MATCH(F21,'DS2024'!$J$20:$J$35,1)):
INDEX('DS2024'!$J$20:$J$35,MATCH(F21,'DS2024'!$J$20:$J$35,1)+1)),
IF($V$3=Database!$A$15,
_xlfn.FORECAST.LINEAR(
F21,
INDEX('DS2024'!$N$20:$N$35,MATCH(F21,'DS2024'!$M$20:$M$35,1)):
INDEX('DS2024'!$N$20:$N$35,MATCH(F21,'DS2024'!$M$20:$M$35,1)+1),
INDEX('DS2024'!$M$20:$M$35,MATCH(F21,'DS2024'!$M$20:$M$35,1)):
INDEX('DS2024'!$M$20:$M$35,MATCH(F21,'DS2024'!$M$20:$M$35,1)+1)),
IF($V$3=Database!$A$16,
_xlfn.FORECAST.LINEAR(
F21,
INDEX('DS2024'!$Q$20:$Q$35,MATCH(F21,'DS2024'!$P$20:$P$35,1)):
INDEX('DS2024'!$Q$20:$Q$35,MATCH(F21,'DS2024'!$P$20:$P$35,1)+1),
INDEX('DS2024'!$P$20:$P$35,MATCH(F21,'DS2024'!$P$20:$P$35,1)):
INDEX('DS2024'!$P$20:$P$35,MATCH(F21,'DS2024'!$P$20:$P$35,1)+1)),
IF($V$3=Database!$A$17,
_xlfn.FORECAST.LINEAR(
F21,
INDEX('DS2024'!$T$20:$T$35,MATCH(F21,'DS2024'!$S$20:$S$35,1)):
INDEX('DS2024'!$T$20:$T$35,MATCH(F21,'DS2024'!$S$20:$S$35,1)+1),
INDEX('DS2024'!$S$20:$S$35,MATCH(F21,'DS2024'!$S$20:$S$35,1)):
INDEX('DS2024'!$S$20:$S$35,MATCH(F21,'DS2024'!$S$20:$S$35,1)+1)),
IF($V$3=Database!$A$18,
_xlfn.FORECAST.LINEAR(
F21,
INDEX('DS2024'!$W$20:$W$35,MATCH(F21,'DS2024'!$V$20:$V$35,1)):
INDEX('DS2024'!$W$20:$W$35,MATCH(F21,'DS2024'!$V$20:$V$35,1)+1),
INDEX('DS2024'!$V$20:$V$35,MATCH(F21,'DS2024'!$V$20:$V$35,1)):
INDEX('DS2024'!$V$20:$V$35,MATCH(F21,'DS2024'!$V$20:$V$35,1)+1)),
IF($V$3=Database!$A$19,
_xlfn.FORECAST.LINEAR(
F21,
INDEX('DS2024'!$Z$20:$Z$35,MATCH(F21,'DS2024'!$Y$20:$Y$35,1)):
INDEX('DS2024'!$Z$20:$Z$35,MATCH(F21,'DS2024'!$Y$20:$Y$35,1)+1),
INDEX('DS2024'!$Y$20:$Y$35,MATCH(F21,'DS2024'!$Y$20:$Y$35,1)):
INDEX('DS2024'!$Y$20:$Y$35,MATCH(F21,'DS2024'!$Y$20:$Y$35,1)+1)),
IF($V$3=Database!$A$20,
_xlfn.FORECAST.LINEAR(
F21,
INDEX('DS2024'!$AC$20:$AC$35,MATCH(F21,'DS2024'!$AB$20:$AB$35,1)):
INDEX('DS2024'!$AC$20:$AC$35,MATCH(F21,'DS2024'!$AB$20:$AB$35,1)+1),
INDEX('DS2024'!$AB$20:$AB$35,MATCH(F21,'DS2024'!$AB$20:$AB$35,1)):
INDEX('DS2024'!$AB$20:$AB$35,MATCH(F21,'DS2024'!$AB$20:$AB$35,1)+1)),
IF($V$3=Database!$A$2,
_xlfn.FORECAST.LINEAR(
F21,
INDEX('DS2024'!$B$5:$B$15,MATCH(F21,'DS2024'!$A$5:$A$15,1)):
INDEX('DS2024'!$B$5:$B$15,MATCH(F21,'DS2024'!$A$5:$A$15,1)+1),
INDEX('DS2024'!$A$5:$A$15,MATCH(F21,'DS2024'!$A$5:$A$15,1)):
INDEX('DS2024'!$A$5:$A$15,MATCH(F21,'DS2024'!$A$5:$A$15,1)+1)),
IF($V$3=Database!$A$3,
_xlfn.FORECAST.LINEAR(
F21,
INDEX('DS2024'!$E$5:$E$15,MATCH(F21,'DS2024'!$D$5:$D$15,1)):
INDEX('DS2024'!$E$5:$E$15,MATCH(F21,'DS2024'!$D$5:$D$15,1)+1),
INDEX('DS2024'!$D$5:$D$15,MATCH(F21,'DS2024'!$D$5:$D$15,1)):
INDEX('DS2024'!$D$5:$D$15,MATCH(F21,'DS2024'!$D$5:$D$15,1)+1)),
IF($V$3=Database!$A$4,
_xlfn.FORECAST.LINEAR(
F21,
INDEX('DS2024'!$H$5:$H$15,MATCH(F21,'DS2024'!$G$5:$G$15,1)):
INDEX('DS2024'!$H$5:$H$15,MATCH(F21,'DS2024'!$G$5:$G$15,1)+1),
INDEX('DS2024'!$G$5:$G$15,MATCH(F21,'DS2024'!$G$5:$G$15,1)):
INDEX('DS2024'!$G$5:$G$15,MATCH(F21,'DS2024'!$G$5:$G$15,1)+1)),
IF($V$3=Database!$A$5,
_xlfn.FORECAST.LINEAR(
F21,
INDEX('DS2024'!$K$5:$K$15,MATCH(F21,'DS2024'!$J$5:$J$15,1)):
INDEX('DS2024'!$K$5:$K$15,MATCH(F21,'DS2024'!$J$5:$J$15,1)+1),
INDEX('DS2024'!$J$5:$J$15,MATCH(F21,'DS2024'!$J$5:$J$15,1)):
INDEX('DS2024'!$J$5:$J$15,MATCH(F21,'DS2024'!$J$5:$J$15,1)+1)),
IF($V$3=Database!$A$6,
_xlfn.FORECAST.LINEAR(
F21,
INDEX('DS2024'!$N$5:$N$15,MATCH(F21,'DS2024'!$M$5:$M$15,1)):
INDEX('DS2024'!$N$5:$N$15,MATCH(F21,'DS2024'!$M$5:$M$15,1)+1),
INDEX('DS2024'!$M$5:$M$15,MATCH(F21,'DS2024'!$M$5:$M$15,1)):
INDEX('DS2024'!$M$5:$M$15,MATCH(F21,'DS2024'!$M$5:$M$15,1)+1)),
IF($V$3=Database!$A$7,
_xlfn.FORECAST.LINEAR(
F21,
INDEX('DS2024'!$Q$5:$Q$15,MATCH(F21,'DS2024'!$P$5:$P$15,1)):
INDEX('DS2024'!$Q$5:$Q$15,MATCH(F21,'DS2024'!$P$5:$P$15,1)+1),
INDEX('DS2024'!$P$5:$P$15,MATCH(F21,'DS2024'!$P$5:$P$15,1)):
INDEX('DS2024'!$P$5:$P$15,MATCH(F21,'DS2024'!$P$5:$P$15,1)+1)),
IF($V$3=Database!$A$8,
_xlfn.FORECAST.LINEAR(
F21,
INDEX('DS2024'!$T$5:$T$15,MATCH(F21,'DS2024'!$S$5:$S$15,1)):
INDEX('DS2024'!$T$5:$T$15,MATCH(F21,'DS2024'!$S$5:$S$15,1)+1),
INDEX('DS2024'!$S$5:$S$15,MATCH(F21,'DS2024'!$S$5:$S$15,1)):
INDEX('DS2024'!$S$5:$S$15,MATCH(F21,'DS2024'!$S$5:$S$15,1)+1)),
IF($V$3=Database!$A$9,
_xlfn.FORECAST.LINEAR(
F21,
INDEX('DS2024'!$W$5:$W$15,MATCH(F21,'DS2024'!$V$5:$V$15,1)):
INDEX('DS2024'!$W$5:$W$15,MATCH(F21,'DS2024'!$V$5:$V$15,1)+1),
INDEX('DS2024'!$V$5:$V$15,MATCH(F21,'DS2024'!$V$5:$V$15,1)):
INDEX('DS2024'!$V$5:$V$15,MATCH(F21,'DS2024'!$V$5:$V$15,1)+1)),
IF($V$3=Database!$A$10,
_xlfn.FORECAST.LINEAR(
F21,
INDEX('DS2024'!$Z$5:$Z$15,MATCH(F21,'DS2024'!$Y$5:$Y$15,1)):
INDEX('DS2024'!$Z$5:$Z$15,MATCH(F21,'DS2024'!$Y$5:$Y$15,1)+1),
INDEX('DS2024'!$Y$5:$Y$15,MATCH(F21,'DS2024'!$Y$5:$Y$15,1)):
INDEX('DS2024'!$Y$5:$Y$15,MATCH(F21,'DS2024'!$Y$5:$Y$15,1)+1))
)))))))))))))))))))</f>
        <v>0.11457112585958738</v>
      </c>
      <c r="W21" s="50">
        <f>IF($W$3=Database!$A$11,
_xlfn.FORECAST.LINEAR(
H21,
INDEX('DS2024'!$B$20:$B$35,MATCH(H21,'DS2024'!$A$20:$A$35,1)):
INDEX('DS2024'!$B$20:$B$35,MATCH(H21,'DS2024'!$A$20:$A$35,1)+1),
INDEX('DS2024'!$A$20:$A$35,MATCH(H21,'DS2024'!$A$20:$A$35,1)):
INDEX('DS2024'!$A$20:$A$35,MATCH(H21,'DS2024'!$A$20:$A$35,1)+1)),
IF($W$3=Database!$A$12,
_xlfn.FORECAST.LINEAR(
H21,
INDEX('DS2024'!$E$20:$E$35,MATCH(H21,'DS2024'!$D$20:$D$35,1)):
INDEX('DS2024'!$E$20:$E$35,MATCH(H21,'DS2024'!$D$20:$D$35,1)+1),
INDEX('DS2024'!$D$20:$D$35,MATCH(H21,'DS2024'!$D$20:$D$35,1)):
INDEX('DS2024'!$D$20:$D$35,MATCH(H21,'DS2024'!$D$20:$D$35,1)+1)),
IF($W$3=Database!$A$13,
_xlfn.FORECAST.LINEAR(
H21,
INDEX('DS2024'!$H$20:$H$35,MATCH(H21,'DS2024'!$G$20:$G$35,1)):
INDEX('DS2024'!$H$20:$H$35,MATCH(H21,'DS2024'!$G$20:$G$35,1)+1),
INDEX('DS2024'!$G$20:$G$35,MATCH(H21,'DS2024'!$G$20:$G$35,1)):
INDEX('DS2024'!$G$20:$G$35,MATCH(H21,'DS2024'!$G$20:$G$35,1)+1)),
IF($W$3=Database!$A$14,
_xlfn.FORECAST.LINEAR(
H21,
INDEX('DS2024'!$K$20:$K$35,MATCH(H21,'DS2024'!$J$20:$J$35,1)):
INDEX('DS2024'!$K$20:$K$35,MATCH(H21,'DS2024'!$J$20:$J$35,1)+1),
INDEX('DS2024'!$J$20:$J$35,MATCH(H21,'DS2024'!$J$20:$J$35,1)):
INDEX('DS2024'!$J$20:$J$35,MATCH(H21,'DS2024'!$J$20:$J$35,1)+1)),
IF($W$3=Database!$A$15,
_xlfn.FORECAST.LINEAR(
H21,
INDEX('DS2024'!$N$20:$N$35,MATCH(H21,'DS2024'!$M$20:$M$35,1)):
INDEX('DS2024'!$N$20:$N$35,MATCH(H21,'DS2024'!$M$20:$M$35,1)+1),
INDEX('DS2024'!$M$20:$M$35,MATCH(H21,'DS2024'!$M$20:$M$35,1)):
INDEX('DS2024'!$M$20:$M$35,MATCH(H21,'DS2024'!$M$20:$M$35,1)+1)),
IF($W$3=Database!$A$16,
_xlfn.FORECAST.LINEAR(
H21,
INDEX('DS2024'!$Q$20:$Q$35,MATCH(H21,'DS2024'!$P$20:$P$35,1)):
INDEX('DS2024'!$Q$20:$Q$35,MATCH(H21,'DS2024'!$P$20:$P$35,1)+1),
INDEX('DS2024'!$P$20:$P$35,MATCH(H21,'DS2024'!$P$20:$P$35,1)):
INDEX('DS2024'!$P$20:$P$35,MATCH(H21,'DS2024'!$P$20:$P$35,1)+1)),
IF($W$3=Database!$A$17,
_xlfn.FORECAST.LINEAR(
H21,
INDEX('DS2024'!$T$20:$T$35,MATCH(H21,'DS2024'!$S$20:$S$35,1)):
INDEX('DS2024'!$T$20:$T$35,MATCH(H21,'DS2024'!$S$20:$S$35,1)+1),
INDEX('DS2024'!$S$20:$S$35,MATCH(H21,'DS2024'!$S$20:$S$35,1)):
INDEX('DS2024'!$S$20:$S$35,MATCH(H21,'DS2024'!$S$20:$S$35,1)+1)),
IF($W$3=Database!$A$18,
_xlfn.FORECAST.LINEAR(
H21,
INDEX('DS2024'!$W$20:$W$35,MATCH(H21,'DS2024'!$V$20:$V$35,1)):
INDEX('DS2024'!$W$20:$W$35,MATCH(H21,'DS2024'!$V$20:$V$35,1)+1),
INDEX('DS2024'!$V$20:$V$35,MATCH(H21,'DS2024'!$V$20:$V$35,1)):
INDEX('DS2024'!$V$20:$V$35,MATCH(H21,'DS2024'!$V$20:$V$35,1)+1)),
IF($W$3=Database!$A$19,
_xlfn.FORECAST.LINEAR(
H21,
INDEX('DS2024'!$Z$20:$Z$35,MATCH(H21,'DS2024'!$Y$20:$Y$35,1)):
INDEX('DS2024'!$Z$20:$Z$35,MATCH(H21,'DS2024'!$Y$20:$Y$35,1)+1),
INDEX('DS2024'!$Y$20:$Y$35,MATCH(H21,'DS2024'!$Y$20:$Y$35,1)):
INDEX('DS2024'!$Y$20:$Y$35,MATCH(H21,'DS2024'!$Y$20:$Y$35,1)+1)),
IF($W$3=Database!$A$20,
_xlfn.FORECAST.LINEAR(
H21,
INDEX('DS2024'!$AC$20:$AC$35,MATCH(H21,'DS2024'!$AB$20:$AB$35,1)):
INDEX('DS2024'!$AC$20:$AC$35,MATCH(H21,'DS2024'!$AB$20:$AB$35,1)+1),
INDEX('DS2024'!$AB$20:$AB$35,MATCH(H21,'DS2024'!$AB$20:$AB$35,1)):
INDEX('DS2024'!$AB$20:$AB$35,MATCH(H21,'DS2024'!$AB$20:$AB$35,1)+1)),
IF($W$3=Database!$A$2,
_xlfn.FORECAST.LINEAR(
H21,
INDEX('DS2024'!$B$5:$B$15,MATCH(H21,'DS2024'!$A$5:$A$15,1)):
INDEX('DS2024'!$B$5:$B$15,MATCH(H21,'DS2024'!$A$5:$A$15,1)+1),
INDEX('DS2024'!$A$5:$A$15,MATCH(H21,'DS2024'!$A$5:$A$15,1)):
INDEX('DS2024'!$A$5:$A$15,MATCH(H21,'DS2024'!$A$5:$A$15,1)+1)),
IF($W$3=Database!$A$3,
_xlfn.FORECAST.LINEAR(
H21,
INDEX('DS2024'!$E$5:$E$15,MATCH(H21,'DS2024'!$D$5:$D$15,1)):
INDEX('DS2024'!$E$5:$E$15,MATCH(H21,'DS2024'!$D$5:$D$15,1)+1),
INDEX('DS2024'!$D$5:$D$15,MATCH(H21,'DS2024'!$D$5:$D$15,1)):
INDEX('DS2024'!$D$5:$D$15,MATCH(H21,'DS2024'!$D$5:$D$15,1)+1)),
IF($W$3=Database!$A$4,
_xlfn.FORECAST.LINEAR(
H21,
INDEX('DS2024'!$H$5:$H$15,MATCH(H21,'DS2024'!$G$5:$G$15,1)):
INDEX('DS2024'!$H$5:$H$15,MATCH(H21,'DS2024'!$G$5:$G$15,1)+1),
INDEX('DS2024'!$G$5:$G$15,MATCH(H21,'DS2024'!$G$5:$G$15,1)):
INDEX('DS2024'!$G$5:$G$15,MATCH(H21,'DS2024'!$G$5:$G$15,1)+1)),
IF($W$3=Database!$A$5,
_xlfn.FORECAST.LINEAR(
H21,
INDEX('DS2024'!$K$5:$K$15,MATCH(H21,'DS2024'!$J$5:$J$15,1)):
INDEX('DS2024'!$K$5:$K$15,MATCH(H21,'DS2024'!$J$5:$J$15,1)+1),
INDEX('DS2024'!$J$5:$J$15,MATCH(H21,'DS2024'!$J$5:$J$15,1)):
INDEX('DS2024'!$J$5:$J$15,MATCH(H21,'DS2024'!$J$5:$J$15,1)+1)),
IF($W$3=Database!$A$6,
_xlfn.FORECAST.LINEAR(
H21,
INDEX('DS2024'!$N$5:$N$15,MATCH(H21,'DS2024'!$M$5:$M$15,1)):
INDEX('DS2024'!$N$5:$N$15,MATCH(H21,'DS2024'!$M$5:$M$15,1)+1),
INDEX('DS2024'!$M$5:$M$15,MATCH(H21,'DS2024'!$M$5:$M$15,1)):
INDEX('DS2024'!$M$5:$M$15,MATCH(H21,'DS2024'!$M$5:$M$15,1)+1)),
IF($W$3=Database!$A$7,
_xlfn.FORECAST.LINEAR(
H21,
INDEX('DS2024'!$Q$5:$Q$15,MATCH(H21,'DS2024'!$P$5:$P$15,1)):
INDEX('DS2024'!$Q$5:$Q$15,MATCH(H21,'DS2024'!$P$5:$P$15,1)+1),
INDEX('DS2024'!$P$5:$P$15,MATCH(H21,'DS2024'!$P$5:$P$15,1)):
INDEX('DS2024'!$P$5:$P$15,MATCH(H21,'DS2024'!$P$5:$P$15,1)+1)),
IF($W$3=Database!$A$8,
_xlfn.FORECAST.LINEAR(
H21,
INDEX('DS2024'!$T$5:$T$15,MATCH(H21,'DS2024'!$S$5:$S$15,1)):
INDEX('DS2024'!$T$5:$T$15,MATCH(H21,'DS2024'!$S$5:$S$15,1)+1),
INDEX('DS2024'!$S$5:$S$15,MATCH(H21,'DS2024'!$S$5:$S$15,1)):
INDEX('DS2024'!$S$5:$S$15,MATCH(H21,'DS2024'!$S$5:$S$15,1)+1)),
IF($W$3=Database!$A$9,
_xlfn.FORECAST.LINEAR(
H21,
INDEX('DS2024'!$W$5:$W$15,MATCH(H21,'DS2024'!$V$5:$V$15,1)):
INDEX('DS2024'!$W$5:$W$15,MATCH(H21,'DS2024'!$V$5:$V$15,1)+1),
INDEX('DS2024'!$V$5:$V$15,MATCH(H21,'DS2024'!$V$5:$V$15,1)):
INDEX('DS2024'!$V$5:$V$15,MATCH(H21,'DS2024'!$V$5:$V$15,1)+1)),
IF($W$3=Database!$A$10,
_xlfn.FORECAST.LINEAR(
H21,
INDEX('DS2024'!$Z$5:$Z$15,MATCH(H21,'DS2024'!$Y$5:$Y$15,1)):
INDEX('DS2024'!$Z$5:$Z$15,MATCH(H21,'DS2024'!$Y$5:$Y$15,1)+1),
INDEX('DS2024'!$Y$5:$Y$15,MATCH(H21,'DS2024'!$Y$5:$Y$15,1)):
INDEX('DS2024'!$Y$5:$Y$15,MATCH(H21,'DS2024'!$Y$5:$Y$15,1)+1))
)))))))))))))))))))</f>
        <v>0.1113582477317239</v>
      </c>
      <c r="X21" s="50">
        <f>IF($X$3=Database!$A$11,
_xlfn.FORECAST.LINEAR(
J21,
INDEX('DS2024'!$B$20:$B$35,MATCH(J21,'DS2024'!$A$20:$A$35,1)):
INDEX('DS2024'!$B$20:$B$35,MATCH(J21,'DS2024'!$A$20:$A$35,1)+1),
INDEX('DS2024'!$A$20:$A$35,MATCH(J21,'DS2024'!$A$20:$A$35,1)):
INDEX('DS2024'!$A$20:$A$35,MATCH(J21,'DS2024'!$A$20:$A$35,1)+1)),
IF($X$3=Database!$A$12,
_xlfn.FORECAST.LINEAR(
J21,
INDEX('DS2024'!$E$20:$E$35,MATCH(J21,'DS2024'!$D$20:$D$35,1)):
INDEX('DS2024'!$E$20:$E$35,MATCH(J21,'DS2024'!$D$20:$D$35,1)+1),
INDEX('DS2024'!$D$20:$D$35,MATCH(J21,'DS2024'!$D$20:$D$35,1)):
INDEX('DS2024'!$D$20:$D$35,MATCH(J21,'DS2024'!$D$20:$D$35,1)+1)),
IF($X$3=Database!$A$13,
_xlfn.FORECAST.LINEAR(
J21,
INDEX('DS2024'!$H$20:$H$35,MATCH(J21,'DS2024'!$G$20:$G$35,1)):
INDEX('DS2024'!$H$20:$H$35,MATCH(J21,'DS2024'!$G$20:$G$35,1)+1),
INDEX('DS2024'!$G$20:$G$35,MATCH(J21,'DS2024'!$G$20:$G$35,1)):
INDEX('DS2024'!$G$20:$G$35,MATCH(J21,'DS2024'!$G$20:$G$35,1)+1)),
IF($X$3=Database!$A$14,
_xlfn.FORECAST.LINEAR(
J21,
INDEX('DS2024'!$K$20:$K$35,MATCH(J21,'DS2024'!$J$20:$J$35,1)):
INDEX('DS2024'!$K$20:$K$35,MATCH(J21,'DS2024'!$J$20:$J$35,1)+1),
INDEX('DS2024'!$J$20:$J$35,MATCH(J21,'DS2024'!$J$20:$J$35,1)):
INDEX('DS2024'!$J$20:$J$35,MATCH(J21,'DS2024'!$J$20:$J$35,1)+1)),
IF($X$3=Database!$A$15,
_xlfn.FORECAST.LINEAR(
J21,
INDEX('DS2024'!$N$20:$N$35,MATCH(J21,'DS2024'!$M$20:$M$35,1)):
INDEX('DS2024'!$N$20:$N$35,MATCH(J21,'DS2024'!$M$20:$M$35,1)+1),
INDEX('DS2024'!$M$20:$M$35,MATCH(J21,'DS2024'!$M$20:$M$35,1)):
INDEX('DS2024'!$M$20:$M$35,MATCH(J21,'DS2024'!$M$20:$M$35,1)+1)),
IF($X$3=Database!$A$16,
_xlfn.FORECAST.LINEAR(
J21,
INDEX('DS2024'!$Q$20:$Q$35,MATCH(J21,'DS2024'!$P$20:$P$35,1)):
INDEX('DS2024'!$Q$20:$Q$35,MATCH(J21,'DS2024'!$P$20:$P$35,1)+1),
INDEX('DS2024'!$P$20:$P$35,MATCH(J21,'DS2024'!$P$20:$P$35,1)):
INDEX('DS2024'!$P$20:$P$35,MATCH(J21,'DS2024'!$P$20:$P$35,1)+1)),
IF($X$3=Database!$A$17,
_xlfn.FORECAST.LINEAR(
J21,
INDEX('DS2024'!$T$20:$T$35,MATCH(J21,'DS2024'!$S$20:$S$35,1)):
INDEX('DS2024'!$T$20:$T$35,MATCH(J21,'DS2024'!$S$20:$S$35,1)+1),
INDEX('DS2024'!$S$20:$S$35,MATCH(J21,'DS2024'!$S$20:$S$35,1)):
INDEX('DS2024'!$S$20:$S$35,MATCH(J21,'DS2024'!$S$20:$S$35,1)+1)),
IF($X$3=Database!$A$18,
_xlfn.FORECAST.LINEAR(
J21,
INDEX('DS2024'!$W$20:$W$35,MATCH(J21,'DS2024'!$V$20:$V$35,1)):
INDEX('DS2024'!$W$20:$W$35,MATCH(J21,'DS2024'!$V$20:$V$35,1)+1),
INDEX('DS2024'!$V$20:$V$35,MATCH(J21,'DS2024'!$V$20:$V$35,1)):
INDEX('DS2024'!$V$20:$V$35,MATCH(J21,'DS2024'!$V$20:$V$35,1)+1)),
IF($X$3=Database!$A$19,
_xlfn.FORECAST.LINEAR(
J21,
INDEX('DS2024'!$Z$20:$Z$35,MATCH(J21,'DS2024'!$Y$20:$Y$35,1)):
INDEX('DS2024'!$Z$20:$Z$35,MATCH(J21,'DS2024'!$Y$20:$Y$35,1)+1),
INDEX('DS2024'!$Y$20:$Y$35,MATCH(J21,'DS2024'!$Y$20:$Y$35,1)):
INDEX('DS2024'!$Y$20:$Y$35,MATCH(J21,'DS2024'!$Y$20:$Y$35,1)+1)),
IF($X$3=Database!$A$20,
_xlfn.FORECAST.LINEAR(
J21,
INDEX('DS2024'!$AC$20:$AC$35,MATCH(J21,'DS2024'!$AB$20:$AB$35,1)):
INDEX('DS2024'!$AC$20:$AC$35,MATCH(J21,'DS2024'!$AB$20:$AB$35,1)+1),
INDEX('DS2024'!$AB$20:$AB$35,MATCH(J21,'DS2024'!$AB$20:$AB$35,1)):
INDEX('DS2024'!$AB$20:$AB$35,MATCH(J21,'DS2024'!$AB$20:$AB$35,1)+1)),
IF($X$3=Database!$A$2,
_xlfn.FORECAST.LINEAR(
J21,
INDEX('DS2024'!$B$5:$B$15,MATCH(J21,'DS2024'!$A$5:$A$15,1)):
INDEX('DS2024'!$B$5:$B$15,MATCH(J21,'DS2024'!$A$5:$A$15,1)+1),
INDEX('DS2024'!$A$5:$A$15,MATCH(J21,'DS2024'!$A$5:$A$15,1)):
INDEX('DS2024'!$A$5:$A$15,MATCH(J21,'DS2024'!$A$5:$A$15,1)+1)),
IF($X$3=Database!$A$3,
_xlfn.FORECAST.LINEAR(
J21,
INDEX('DS2024'!$E$5:$E$15,MATCH(J21,'DS2024'!$D$5:$D$15,1)):
INDEX('DS2024'!$E$5:$E$15,MATCH(J21,'DS2024'!$D$5:$D$15,1)+1),
INDEX('DS2024'!$D$5:$D$15,MATCH(J21,'DS2024'!$D$5:$D$15,1)):
INDEX('DS2024'!$D$5:$D$15,MATCH(J21,'DS2024'!$D$5:$D$15,1)+1)),
IF($X$3=Database!$A$4,
_xlfn.FORECAST.LINEAR(
J21,
INDEX('DS2024'!$H$5:$H$15,MATCH(J21,'DS2024'!$G$5:$G$15,1)):
INDEX('DS2024'!$H$5:$H$15,MATCH(J21,'DS2024'!$G$5:$G$15,1)+1),
INDEX('DS2024'!$G$5:$G$15,MATCH(J21,'DS2024'!$G$5:$G$15,1)):
INDEX('DS2024'!$G$5:$G$15,MATCH(J21,'DS2024'!$G$5:$G$15,1)+1)),
IF($X$3=Database!$A$5,
_xlfn.FORECAST.LINEAR(
J21,
INDEX('DS2024'!$K$5:$K$15,MATCH(J21,'DS2024'!$J$5:$J$15,1)):
INDEX('DS2024'!$K$5:$K$15,MATCH(J21,'DS2024'!$J$5:$J$15,1)+1),
INDEX('DS2024'!$J$5:$J$15,MATCH(J21,'DS2024'!$J$5:$J$15,1)):
INDEX('DS2024'!$J$5:$J$15,MATCH(J21,'DS2024'!$J$5:$J$15,1)+1)),
IF($X$3=Database!$A$6,
_xlfn.FORECAST.LINEAR(
J21,
INDEX('DS2024'!$N$5:$N$15,MATCH(J21,'DS2024'!$M$5:$M$15,1)):
INDEX('DS2024'!$N$5:$N$15,MATCH(J21,'DS2024'!$M$5:$M$15,1)+1),
INDEX('DS2024'!$M$5:$M$15,MATCH(J21,'DS2024'!$M$5:$M$15,1)):
INDEX('DS2024'!$M$5:$M$15,MATCH(J21,'DS2024'!$M$5:$M$15,1)+1)),
IF($X$3=Database!$A$7,
_xlfn.FORECAST.LINEAR(
J21,
INDEX('DS2024'!$Q$5:$Q$15,MATCH(J21,'DS2024'!$P$5:$P$15,1)):
INDEX('DS2024'!$Q$5:$Q$15,MATCH(J21,'DS2024'!$P$5:$P$15,1)+1),
INDEX('DS2024'!$P$5:$P$15,MATCH(J21,'DS2024'!$P$5:$P$15,1)):
INDEX('DS2024'!$P$5:$P$15,MATCH(J21,'DS2024'!$P$5:$P$15,1)+1)),
IF($X$3=Database!$A$8,
_xlfn.FORECAST.LINEAR(
J21,
INDEX('DS2024'!$T$5:$T$15,MATCH(J21,'DS2024'!$S$5:$S$15,1)):
INDEX('DS2024'!$T$5:$T$15,MATCH(J21,'DS2024'!$S$5:$S$15,1)+1),
INDEX('DS2024'!$S$5:$S$15,MATCH(J21,'DS2024'!$S$5:$S$15,1)):
INDEX('DS2024'!$S$5:$S$15,MATCH(J21,'DS2024'!$S$5:$S$15,1)+1)),
IF($T$3=Database!$A$9,
_xlfn.FORECAST.LINEAR(
J21,
INDEX('DS2024'!$W$5:$W$15,MATCH(J21,'DS2024'!$V$5:$V$15,1)):
INDEX('DS2024'!$W$5:$W$15,MATCH(J21,'DS2024'!$V$5:$V$15,1)+1),
INDEX('DS2024'!$V$5:$V$15,MATCH(J21,'DS2024'!$V$5:$V$15,1)):
INDEX('DS2024'!$V$5:$V$15,MATCH(J21,'DS2024'!$V$5:$V$15,1)+1)),
IF($T$3=Database!$A$10,
_xlfn.FORECAST.LINEAR(
J21,
INDEX('DS2024'!$Z$5:$Z$15,MATCH(J21,'DS2024'!$Y$5:$Y$15,1)):
INDEX('DS2024'!$Z$5:$Z$15,MATCH(J21,'DS2024'!$Y$5:$Y$15,1)+1),
INDEX('DS2024'!$Y$5:$Y$15,MATCH(J21,'DS2024'!$Y$5:$Y$15,1)):
INDEX('DS2024'!$Y$5:$Y$15,MATCH(J21,'DS2024'!$Y$5:$Y$15,1)+1))
)))))))))))))))))))</f>
        <v>0.11024581318198171</v>
      </c>
      <c r="Y21" s="50">
        <f>IF($Y$3=Database!$A$11,
_xlfn.FORECAST.LINEAR(
L21,
INDEX('DS2024'!$B$20:$B$35,MATCH(L21,'DS2024'!$A$20:$A$35,1)):
INDEX('DS2024'!$B$20:$B$35,MATCH(L21,'DS2024'!$A$20:$A$35,1)+1),
INDEX('DS2024'!$A$20:$A$35,MATCH(L21,'DS2024'!$A$20:$A$35,1)):
INDEX('DS2024'!$A$20:$A$35,MATCH(L21,'DS2024'!$A$20:$A$35,1)+1)),
IF($Y$3=Database!$A$12,
_xlfn.FORECAST.LINEAR(
L21,
INDEX('DS2024'!$E$20:$E$35,MATCH(L21,'DS2024'!$D$20:$D$35,1)):
INDEX('DS2024'!$E$20:$E$35,MATCH(L21,'DS2024'!$D$20:$D$35,1)+1),
INDEX('DS2024'!$D$20:$D$35,MATCH(L21,'DS2024'!$D$20:$D$35,1)):
INDEX('DS2024'!$D$20:$D$35,MATCH(L21,'DS2024'!$D$20:$D$35,1)+1)),
IF($Y$3=Database!$A$13,
_xlfn.FORECAST.LINEAR(
L21,
INDEX('DS2024'!$H$20:$H$35,MATCH(L21,'DS2024'!$G$20:$G$35,1)):
INDEX('DS2024'!$H$20:$H$35,MATCH(L21,'DS2024'!$G$20:$G$35,1)+1),
INDEX('DS2024'!$G$20:$G$35,MATCH(L21,'DS2024'!$G$20:$G$35,1)):
INDEX('DS2024'!$G$20:$G$35,MATCH(L21,'DS2024'!$G$20:$G$35,1)+1)),
IF($Y$3=Database!$A$14,
_xlfn.FORECAST.LINEAR(
L21,
INDEX('DS2024'!$K$20:$K$35,MATCH(L21,'DS2024'!$J$20:$J$35,1)):
INDEX('DS2024'!$K$20:$K$35,MATCH(L21,'DS2024'!$J$20:$J$35,1)+1),
INDEX('DS2024'!$J$20:$J$35,MATCH(L21,'DS2024'!$J$20:$J$35,1)):
INDEX('DS2024'!$J$20:$J$35,MATCH(L21,'DS2024'!$J$20:$J$35,1)+1)),
IF($Y$3=Database!$A$15,
_xlfn.FORECAST.LINEAR(
L21,
INDEX('DS2024'!$N$20:$N$35,MATCH(L21,'DS2024'!$M$20:$M$35,1)):
INDEX('DS2024'!$N$20:$N$35,MATCH(L21,'DS2024'!$M$20:$M$35,1)+1),
INDEX('DS2024'!$M$20:$M$35,MATCH(L21,'DS2024'!$M$20:$M$35,1)):
INDEX('DS2024'!$M$20:$M$35,MATCH(L21,'DS2024'!$M$20:$M$35,1)+1)),
IF($Y$3=Database!$A$16,
_xlfn.FORECAST.LINEAR(
L21,
INDEX('DS2024'!$Q$20:$Q$35,MATCH(L21,'DS2024'!$P$20:$P$35,1)):
INDEX('DS2024'!$Q$20:$Q$35,MATCH(L21,'DS2024'!$P$20:$P$35,1)+1),
INDEX('DS2024'!$P$20:$P$35,MATCH(L21,'DS2024'!$P$20:$P$35,1)):
INDEX('DS2024'!$P$20:$P$35,MATCH(L21,'DS2024'!$P$20:$P$35,1)+1)),
IF($Y$3=Database!$A$17,
_xlfn.FORECAST.LINEAR(
L21,
INDEX('DS2024'!$T$20:$T$35,MATCH(L21,'DS2024'!$S$20:$S$35,1)):
INDEX('DS2024'!$T$20:$T$35,MATCH(L21,'DS2024'!$S$20:$S$35,1)+1),
INDEX('DS2024'!$S$20:$S$35,MATCH(L21,'DS2024'!$S$20:$S$35,1)):
INDEX('DS2024'!$S$20:$S$35,MATCH(L21,'DS2024'!$S$20:$S$35,1)+1)),
IF($Y$3=Database!$A$18,
_xlfn.FORECAST.LINEAR(
L21,
INDEX('DS2024'!$W$20:$W$35,MATCH(L21,'DS2024'!$V$20:$V$35,1)):
INDEX('DS2024'!$W$20:$W$35,MATCH(L21,'DS2024'!$V$20:$V$35,1)+1),
INDEX('DS2024'!$V$20:$V$35,MATCH(L21,'DS2024'!$V$20:$V$35,1)):
INDEX('DS2024'!$V$20:$V$35,MATCH(L21,'DS2024'!$V$20:$V$35,1)+1)),
IF($Y$3=Database!$A$19,
_xlfn.FORECAST.LINEAR(
L21,
INDEX('DS2024'!$Z$20:$Z$35,MATCH(L21,'DS2024'!$Y$20:$Y$35,1)):
INDEX('DS2024'!$Z$20:$Z$35,MATCH(L21,'DS2024'!$Y$20:$Y$35,1)+1),
INDEX('DS2024'!$Y$20:$Y$35,MATCH(L21,'DS2024'!$Y$20:$Y$35,1)):
INDEX('DS2024'!$Y$20:$Y$35,MATCH(L21,'DS2024'!$Y$20:$Y$35,1)+1)),
IF($Y$3=Database!$A$20,
_xlfn.FORECAST.LINEAR(
L21,
INDEX('DS2024'!$AC$20:$AC$35,MATCH(L21,'DS2024'!$AB$20:$AB$35,1)):
INDEX('DS2024'!$AC$20:$AC$35,MATCH(L21,'DS2024'!$AB$20:$AB$35,1)+1),
INDEX('DS2024'!$AB$20:$AB$35,MATCH(L21,'DS2024'!$AB$20:$AB$35,1)):
INDEX('DS2024'!$AB$20:$AB$35,MATCH(L21,'DS2024'!$AB$20:$AB$35,1)+1)),
IF($Y$3=Database!$A$2,
_xlfn.FORECAST.LINEAR(
L21,
INDEX('DS2024'!$B$5:$B$15,MATCH(L21,'DS2024'!$A$5:$A$15,1)):
INDEX('DS2024'!$B$5:$B$15,MATCH(L21,'DS2024'!$A$5:$A$15,1)+1),
INDEX('DS2024'!$A$5:$A$15,MATCH(L21,'DS2024'!$A$5:$A$15,1)):
INDEX('DS2024'!$A$5:$A$15,MATCH(L21,'DS2024'!$A$5:$A$15,1)+1)),
IF($Y$3=Database!$A$3,
_xlfn.FORECAST.LINEAR(
L21,
INDEX('DS2024'!$E$5:$E$15,MATCH(L21,'DS2024'!$D$5:$D$15,1)):
INDEX('DS2024'!$E$5:$E$15,MATCH(L21,'DS2024'!$D$5:$D$15,1)+1),
INDEX('DS2024'!$D$5:$D$15,MATCH(L21,'DS2024'!$D$5:$D$15,1)):
INDEX('DS2024'!$D$5:$D$15,MATCH(L21,'DS2024'!$D$5:$D$15,1)+1)),
IF($Y$3=Database!$A$4,
_xlfn.FORECAST.LINEAR(
L21,
INDEX('DS2024'!$H$5:$H$15,MATCH(L21,'DS2024'!$G$5:$G$15,1)):
INDEX('DS2024'!$H$5:$H$15,MATCH(L21,'DS2024'!$G$5:$G$15,1)+1),
INDEX('DS2024'!$G$5:$G$15,MATCH(L21,'DS2024'!$G$5:$G$15,1)):
INDEX('DS2024'!$G$5:$G$15,MATCH(L21,'DS2024'!$G$5:$G$15,1)+1)),
IF($Y$3=Database!$A$5,
_xlfn.FORECAST.LINEAR(
L21,
INDEX('DS2024'!$K$5:$K$15,MATCH(L21,'DS2024'!$J$5:$J$15,1)):
INDEX('DS2024'!$K$5:$K$15,MATCH(L21,'DS2024'!$J$5:$J$15,1)+1),
INDEX('DS2024'!$J$5:$J$15,MATCH(L21,'DS2024'!$J$5:$J$15,1)):
INDEX('DS2024'!$J$5:$J$15,MATCH(L21,'DS2024'!$J$5:$J$15,1)+1)),
IF($Y$3=Database!$A$6,
_xlfn.FORECAST.LINEAR(
L21,
INDEX('DS2024'!$N$5:$N$15,MATCH(L21,'DS2024'!$M$5:$M$15,1)):
INDEX('DS2024'!$N$5:$N$15,MATCH(L21,'DS2024'!$M$5:$M$15,1)+1),
INDEX('DS2024'!$M$5:$M$15,MATCH(L21,'DS2024'!$M$5:$M$15,1)):
INDEX('DS2024'!$M$5:$M$15,MATCH(L21,'DS2024'!$M$5:$M$15,1)+1)),
IF($Y$3=Database!$A$7,
_xlfn.FORECAST.LINEAR(
L21,
INDEX('DS2024'!$Q$5:$Q$15,MATCH(L21,'DS2024'!$P$5:$P$15,1)):
INDEX('DS2024'!$Q$5:$Q$15,MATCH(L21,'DS2024'!$P$5:$P$15,1)+1),
INDEX('DS2024'!$P$5:$P$15,MATCH(L21,'DS2024'!$P$5:$P$15,1)):
INDEX('DS2024'!$P$5:$P$15,MATCH(L21,'DS2024'!$P$5:$P$15,1)+1)),
IF($Y$3=Database!$A$8,
_xlfn.FORECAST.LINEAR(
L21,
INDEX('DS2024'!$T$5:$T$15,MATCH(L21,'DS2024'!$S$5:$S$15,1)):
INDEX('DS2024'!$T$5:$T$15,MATCH(L21,'DS2024'!$S$5:$S$15,1)+1),
INDEX('DS2024'!$S$5:$S$15,MATCH(L21,'DS2024'!$S$5:$S$15,1)):
INDEX('DS2024'!$S$5:$S$15,MATCH(L21,'DS2024'!$S$5:$S$15,1)+1)),
IF($T$3=Database!$A$9,
_xlfn.FORECAST.LINEAR(
L21,
INDEX('DS2024'!$W$5:$W$15,MATCH(L21,'DS2024'!$V$5:$V$15,1)):
INDEX('DS2024'!$W$5:$W$15,MATCH(L21,'DS2024'!$V$5:$V$15,1)+1),
INDEX('DS2024'!$V$5:$V$15,MATCH(L21,'DS2024'!$V$5:$V$15,1)):
INDEX('DS2024'!$V$5:$V$15,MATCH(L21,'DS2024'!$V$5:$V$15,1)+1)),
IF($T$3=Database!$A$10,
_xlfn.FORECAST.LINEAR(
L21,
INDEX('DS2024'!$Z$5:$Z$15,MATCH(L21,'DS2024'!$Y$5:$Y$15,1)):
INDEX('DS2024'!$Z$5:$Z$15,MATCH(L21,'DS2024'!$Y$5:$Y$15,1)+1),
INDEX('DS2024'!$Y$5:$Y$15,MATCH(L21,'DS2024'!$Y$5:$Y$15,1)):
INDEX('DS2024'!$Y$5:$Y$15,MATCH(L21,'DS2024'!$Y$5:$Y$15,1)+1))
)))))))))))))))))))</f>
        <v>0.11112882209520765</v>
      </c>
      <c r="Z21" s="50">
        <f>IF($Z$3=Database!$A$11,
_xlfn.FORECAST.LINEAR(
N21,
INDEX('DS2024'!$B$20:$B$35,MATCH(N21,'DS2024'!$A$20:$A$35,1)):
INDEX('DS2024'!$B$20:$B$35,MATCH(N21,'DS2024'!$A$20:$A$35,1)+1),
INDEX('DS2024'!$A$20:$A$35,MATCH(N21,'DS2024'!$A$20:$A$35,1)):
INDEX('DS2024'!$A$20:$A$35,MATCH(N21,'DS2024'!$A$20:$A$35,1)+1)),
IF($Z$3=Database!$A$12,
_xlfn.FORECAST.LINEAR(
N21,
INDEX('DS2024'!$E$20:$E$35,MATCH(N21,'DS2024'!$D$20:$D$35,1)):
INDEX('DS2024'!$E$20:$E$35,MATCH(N21,'DS2024'!$D$20:$D$35,1)+1),
INDEX('DS2024'!$D$20:$D$35,MATCH(N21,'DS2024'!$D$20:$D$35,1)):
INDEX('DS2024'!$D$20:$D$35,MATCH(N21,'DS2024'!$D$20:$D$35,1)+1)),
IF($Z$3=Database!$A$13,
_xlfn.FORECAST.LINEAR(
N21,
INDEX('DS2024'!$H$20:$H$35,MATCH(N21,'DS2024'!$G$20:$G$35,1)):
INDEX('DS2024'!$H$20:$H$35,MATCH(N21,'DS2024'!$G$20:$G$35,1)+1),
INDEX('DS2024'!$G$20:$G$35,MATCH(N21,'DS2024'!$G$20:$G$35,1)):
INDEX('DS2024'!$G$20:$G$35,MATCH(N21,'DS2024'!$G$20:$G$35,1)+1)),
IF($Z$3=Database!$A$14,
_xlfn.FORECAST.LINEAR(
N21,
INDEX('DS2024'!$K$20:$K$35,MATCH(N21,'DS2024'!$J$20:$J$35,1)):
INDEX('DS2024'!$K$20:$K$35,MATCH(N21,'DS2024'!$J$20:$J$35,1)+1),
INDEX('DS2024'!$J$20:$J$35,MATCH(N21,'DS2024'!$J$20:$J$35,1)):
INDEX('DS2024'!$J$20:$J$35,MATCH(N21,'DS2024'!$J$20:$J$35,1)+1)),
IF($Z$3=Database!$A$15,
_xlfn.FORECAST.LINEAR(
N21,
INDEX('DS2024'!$N$20:$N$35,MATCH(N21,'DS2024'!$M$20:$M$35,1)):
INDEX('DS2024'!$N$20:$N$35,MATCH(N21,'DS2024'!$M$20:$M$35,1)+1),
INDEX('DS2024'!$M$20:$M$35,MATCH(N21,'DS2024'!$M$20:$M$35,1)):
INDEX('DS2024'!$M$20:$M$35,MATCH(N21,'DS2024'!$M$20:$M$35,1)+1)),
IF($Z$3=Database!$A$16,
_xlfn.FORECAST.LINEAR(
N21,
INDEX('DS2024'!$Q$20:$Q$35,MATCH(N21,'DS2024'!$P$20:$P$35,1)):
INDEX('DS2024'!$Q$20:$Q$35,MATCH(N21,'DS2024'!$P$20:$P$35,1)+1),
INDEX('DS2024'!$P$20:$P$35,MATCH(N21,'DS2024'!$P$20:$P$35,1)):
INDEX('DS2024'!$P$20:$P$35,MATCH(N21,'DS2024'!$P$20:$P$35,1)+1)),
IF($Z$3=Database!$A$17,
_xlfn.FORECAST.LINEAR(
N21,
INDEX('DS2024'!$T$20:$T$35,MATCH(N21,'DS2024'!$S$20:$S$35,1)):
INDEX('DS2024'!$T$20:$T$35,MATCH(N21,'DS2024'!$S$20:$S$35,1)+1),
INDEX('DS2024'!$S$20:$S$35,MATCH(N21,'DS2024'!$S$20:$S$35,1)):
INDEX('DS2024'!$S$20:$S$35,MATCH(N21,'DS2024'!$S$20:$S$35,1)+1)),
IF($Z$3=Database!$A$18,
_xlfn.FORECAST.LINEAR(
N21,
INDEX('DS2024'!$W$20:$W$35,MATCH(N21,'DS2024'!$V$20:$V$35,1)):
INDEX('DS2024'!$W$20:$W$35,MATCH(N21,'DS2024'!$V$20:$V$35,1)+1),
INDEX('DS2024'!$V$20:$V$35,MATCH(N21,'DS2024'!$V$20:$V$35,1)):
INDEX('DS2024'!$V$20:$V$35,MATCH(N21,'DS2024'!$V$20:$V$35,1)+1)),
IF($Z$3=Database!$A$19,
_xlfn.FORECAST.LINEAR(
N21,
INDEX('DS2024'!$Z$20:$Z$35,MATCH(N21,'DS2024'!$Y$20:$Y$35,1)):
INDEX('DS2024'!$Z$20:$Z$35,MATCH(N21,'DS2024'!$Y$20:$Y$35,1)+1),
INDEX('DS2024'!$Y$20:$Y$35,MATCH(N21,'DS2024'!$Y$20:$Y$35,1)):
INDEX('DS2024'!$Y$20:$Y$35,MATCH(N21,'DS2024'!$Y$20:$Y$35,1)+1)),
IF($Z$3=Database!$A$20,
_xlfn.FORECAST.LINEAR(
N21,
INDEX('DS2024'!$AC$20:$AC$35,MATCH(N21,'DS2024'!$AB$20:$AB$35,1)):
INDEX('DS2024'!$AC$20:$AC$35,MATCH(N21,'DS2024'!$AB$20:$AB$35,1)+1),
INDEX('DS2024'!$AB$20:$AB$35,MATCH(N21,'DS2024'!$AB$20:$AB$35,1)):
INDEX('DS2024'!$AB$20:$AB$35,MATCH(N21,'DS2024'!$AB$20:$AB$35,1)+1)),
IF($Z$3=Database!$A$2,
_xlfn.FORECAST.LINEAR(
N21,
INDEX('DS2024'!$B$5:$B$15,MATCH(N21,'DS2024'!$A$5:$A$15,1)):
INDEX('DS2024'!$B$5:$B$15,MATCH(N21,'DS2024'!$A$5:$A$15,1)+1),
INDEX('DS2024'!$A$5:$A$15,MATCH(N21,'DS2024'!$A$5:$A$15,1)):
INDEX('DS2024'!$A$5:$A$15,MATCH(N21,'DS2024'!$A$5:$A$15,1)+1)),
IF($Z$3=Database!$A$3,
_xlfn.FORECAST.LINEAR(
N21,
INDEX('DS2024'!$E$5:$E$15,MATCH(N21,'DS2024'!$D$5:$D$15,1)):
INDEX('DS2024'!$E$5:$E$15,MATCH(N21,'DS2024'!$D$5:$D$15,1)+1),
INDEX('DS2024'!$D$5:$D$15,MATCH(N21,'DS2024'!$D$5:$D$15,1)):
INDEX('DS2024'!$D$5:$D$15,MATCH(N21,'DS2024'!$D$5:$D$15,1)+1)),
IF($Z$3=Database!$A$4,
_xlfn.FORECAST.LINEAR(
N21,
INDEX('DS2024'!$H$5:$H$15,MATCH(N21,'DS2024'!$G$5:$G$15,1)):
INDEX('DS2024'!$H$5:$H$15,MATCH(N21,'DS2024'!$G$5:$G$15,1)+1),
INDEX('DS2024'!$G$5:$G$15,MATCH(N21,'DS2024'!$G$5:$G$15,1)):
INDEX('DS2024'!$G$5:$G$15,MATCH(N21,'DS2024'!$G$5:$G$15,1)+1)),
IF($Z$3=Database!$A$5,
_xlfn.FORECAST.LINEAR(
N21,
INDEX('DS2024'!$K$5:$K$15,MATCH(N21,'DS2024'!$J$5:$J$15,1)):
INDEX('DS2024'!$K$5:$K$15,MATCH(N21,'DS2024'!$J$5:$J$15,1)+1),
INDEX('DS2024'!$J$5:$J$15,MATCH(N21,'DS2024'!$J$5:$J$15,1)):
INDEX('DS2024'!$J$5:$J$15,MATCH(N21,'DS2024'!$J$5:$J$15,1)+1)),
IF($Z$3=Database!$A$6,
_xlfn.FORECAST.LINEAR(
N21,
INDEX('DS2024'!$N$5:$N$15,MATCH(N21,'DS2024'!$M$5:$M$15,1)):
INDEX('DS2024'!$N$5:$N$15,MATCH(N21,'DS2024'!$M$5:$M$15,1)+1),
INDEX('DS2024'!$M$5:$M$15,MATCH(N21,'DS2024'!$M$5:$M$15,1)):
INDEX('DS2024'!$M$5:$M$15,MATCH(N21,'DS2024'!$M$5:$M$15,1)+1)),
IF($Z$3=Database!$A$7,
_xlfn.FORECAST.LINEAR(
N21,
INDEX('DS2024'!$Q$5:$Q$15,MATCH(N21,'DS2024'!$P$5:$P$15,1)):
INDEX('DS2024'!$Q$5:$Q$15,MATCH(N21,'DS2024'!$P$5:$P$15,1)+1),
INDEX('DS2024'!$P$5:$P$15,MATCH(N21,'DS2024'!$P$5:$P$15,1)):
INDEX('DS2024'!$P$5:$P$15,MATCH(N21,'DS2024'!$P$5:$P$15,1)+1)),
IF($Z$3=Database!$A$8,
_xlfn.FORECAST.LINEAR(
N21,
INDEX('DS2024'!$T$5:$T$15,MATCH(N21,'DS2024'!$S$5:$S$15,1)):
INDEX('DS2024'!$T$5:$T$15,MATCH(N21,'DS2024'!$S$5:$S$15,1)+1),
INDEX('DS2024'!$S$5:$S$15,MATCH(N21,'DS2024'!$S$5:$S$15,1)):
INDEX('DS2024'!$S$5:$S$15,MATCH(N21,'DS2024'!$S$5:$S$15,1)+1)),
IF($Z$3=Database!$A$9,
_xlfn.FORECAST.LINEAR(
N21,
INDEX('DS2024'!$W$5:$W$15,MATCH(N21,'DS2024'!$V$5:$V$15,1)):
INDEX('DS2024'!$W$5:$W$15,MATCH(N21,'DS2024'!$V$5:$V$15,1)+1),
INDEX('DS2024'!$V$5:$V$15,MATCH(N21,'DS2024'!$V$5:$V$15,1)):
INDEX('DS2024'!$V$5:$V$15,MATCH(N21,'DS2024'!$V$5:$V$15,1)+1)),
IF($Z$3=Database!$A$10,
_xlfn.FORECAST.LINEAR(
N21,
INDEX('DS2024'!$Z$5:$Z$15,MATCH(N21,'DS2024'!$Y$5:$Y$15,1)):
INDEX('DS2024'!$Z$5:$Z$15,MATCH(N21,'DS2024'!$Y$5:$Y$15,1)+1),
INDEX('DS2024'!$Y$5:$Y$15,MATCH(N21,'DS2024'!$Y$5:$Y$15,1)):
INDEX('DS2024'!$Y$5:$Y$15,MATCH(N21,'DS2024'!$Y$5:$Y$15,1)+1))
)))))))))))))))))))</f>
        <v>0.10979367680562774</v>
      </c>
      <c r="AA21" s="50">
        <f>IF($AA$3=Database!$A$11,
_xlfn.FORECAST.LINEAR(
P21,
INDEX('DS2024'!$B$20:$B$35,MATCH(P21,'DS2024'!$A$20:$A$35,1)):
INDEX('DS2024'!$B$20:$B$35,MATCH(P21,'DS2024'!$A$20:$A$35,1)+1),
INDEX('DS2024'!$A$20:$A$35,MATCH(P21,'DS2024'!$A$20:$A$35,1)):
INDEX('DS2024'!$A$20:$A$35,MATCH(P21,'DS2024'!$A$20:$A$35,1)+1)),
IF($AA$3=Database!$A$12,
_xlfn.FORECAST.LINEAR(
P21,
INDEX('DS2024'!$E$20:$E$35,MATCH(P21,'DS2024'!$D$20:$D$35,1)):
INDEX('DS2024'!$E$20:$E$35,MATCH(P21,'DS2024'!$D$20:$D$35,1)+1),
INDEX('DS2024'!$D$20:$D$35,MATCH(P21,'DS2024'!$D$20:$D$35,1)):
INDEX('DS2024'!$D$20:$D$35,MATCH(P21,'DS2024'!$D$20:$D$35,1)+1)),
IF($AA$3=Database!$A$13,
_xlfn.FORECAST.LINEAR(
P21,
INDEX('DS2024'!$H$20:$H$35,MATCH(P21,'DS2024'!$G$20:$G$35,1)):
INDEX('DS2024'!$H$20:$H$35,MATCH(P21,'DS2024'!$G$20:$G$35,1)+1),
INDEX('DS2024'!$G$20:$G$35,MATCH(P21,'DS2024'!$G$20:$G$35,1)):
INDEX('DS2024'!$G$20:$G$35,MATCH(P21,'DS2024'!$G$20:$G$35,1)+1)),
IF($AA$3=Database!$A$14,
_xlfn.FORECAST.LINEAR(
P21,
INDEX('DS2024'!$K$20:$K$35,MATCH(P21,'DS2024'!$J$20:$J$35,1)):
INDEX('DS2024'!$K$20:$K$35,MATCH(P21,'DS2024'!$J$20:$J$35,1)+1),
INDEX('DS2024'!$J$20:$J$35,MATCH(P21,'DS2024'!$J$20:$J$35,1)):
INDEX('DS2024'!$J$20:$J$35,MATCH(P21,'DS2024'!$J$20:$J$35,1)+1)),
IF($AA$3=Database!$A$15,
_xlfn.FORECAST.LINEAR(
P21,
INDEX('DS2024'!$N$20:$N$35,MATCH(P21,'DS2024'!$M$20:$M$35,1)):
INDEX('DS2024'!$N$20:$N$35,MATCH(P21,'DS2024'!$M$20:$M$35,1)+1),
INDEX('DS2024'!$M$20:$M$35,MATCH(P21,'DS2024'!$M$20:$M$35,1)):
INDEX('DS2024'!$M$20:$M$35,MATCH(P21,'DS2024'!$M$20:$M$35,1)+1)),
IF($AA$3=Database!$A$16,
_xlfn.FORECAST.LINEAR(
P21,
INDEX('DS2024'!$Q$20:$Q$35,MATCH(P21,'DS2024'!$P$20:$P$35,1)):
INDEX('DS2024'!$Q$20:$Q$35,MATCH(P21,'DS2024'!$P$20:$P$35,1)+1),
INDEX('DS2024'!$P$20:$P$35,MATCH(P21,'DS2024'!$P$20:$P$35,1)):
INDEX('DS2024'!$P$20:$P$35,MATCH(P21,'DS2024'!$P$20:$P$35,1)+1)),
IF($AA$3=Database!$A$17,
_xlfn.FORECAST.LINEAR(
P21,
INDEX('DS2024'!$T$20:$T$35,MATCH(P21,'DS2024'!$S$20:$S$35,1)):
INDEX('DS2024'!$T$20:$T$35,MATCH(P21,'DS2024'!$S$20:$S$35,1)+1),
INDEX('DS2024'!$S$20:$S$35,MATCH(P21,'DS2024'!$S$20:$S$35,1)):
INDEX('DS2024'!$S$20:$S$35,MATCH(P21,'DS2024'!$S$20:$S$35,1)+1)),
IF($AA$3=Database!$A$18,
_xlfn.FORECAST.LINEAR(
P21,
INDEX('DS2024'!$W$20:$W$35,MATCH(P21,'DS2024'!$V$20:$V$35,1)):
INDEX('DS2024'!$W$20:$W$35,MATCH(P21,'DS2024'!$V$20:$V$35,1)+1),
INDEX('DS2024'!$V$20:$V$35,MATCH(P21,'DS2024'!$V$20:$V$35,1)):
INDEX('DS2024'!$V$20:$V$35,MATCH(P21,'DS2024'!$V$20:$V$35,1)+1)),
IF($AA$3=Database!$A$19,
_xlfn.FORECAST.LINEAR(
P21,
INDEX('DS2024'!$Z$20:$Z$35,MATCH(P21,'DS2024'!$Y$20:$Y$35,1)):
INDEX('DS2024'!$Z$20:$Z$35,MATCH(P21,'DS2024'!$Y$20:$Y$35,1)+1),
INDEX('DS2024'!$Y$20:$Y$35,MATCH(P21,'DS2024'!$Y$20:$Y$35,1)):
INDEX('DS2024'!$Y$20:$Y$35,MATCH(P21,'DS2024'!$Y$20:$Y$35,1)+1)),
IF($AA$3=Database!$A$20,
_xlfn.FORECAST.LINEAR(
P21,
INDEX('DS2024'!$AC$20:$AC$35,MATCH(P21,'DS2024'!$AB$20:$AB$35,1)):
INDEX('DS2024'!$AC$20:$AC$35,MATCH(P21,'DS2024'!$AB$20:$AB$35,1)+1),
INDEX('DS2024'!$AB$20:$AB$35,MATCH(P21,'DS2024'!$AB$20:$AB$35,1)):
INDEX('DS2024'!$AB$20:$AB$35,MATCH(P21,'DS2024'!$AB$20:$AB$35,1)+1)),
IF($AA$3=Database!$A$2,
_xlfn.FORECAST.LINEAR(
P21,
INDEX('DS2024'!$B$5:$B$15,MATCH(P21,'DS2024'!$A$5:$A$15,1)):
INDEX('DS2024'!$B$5:$B$15,MATCH(P21,'DS2024'!$A$5:$A$15,1)+1),
INDEX('DS2024'!$A$5:$A$15,MATCH(P21,'DS2024'!$A$5:$A$15,1)):
INDEX('DS2024'!$A$5:$A$15,MATCH(P21,'DS2024'!$A$5:$A$15,1)+1)),
IF($AA$3=Database!$A$3,
_xlfn.FORECAST.LINEAR(
P21,
INDEX('DS2024'!$E$5:$E$15,MATCH(P21,'DS2024'!$D$5:$D$15,1)):
INDEX('DS2024'!$E$5:$E$15,MATCH(P21,'DS2024'!$D$5:$D$15,1)+1),
INDEX('DS2024'!$D$5:$D$15,MATCH(P21,'DS2024'!$D$5:$D$15,1)):
INDEX('DS2024'!$D$5:$D$15,MATCH(P21,'DS2024'!$D$5:$D$15,1)+1)),
IF($AA$3=Database!$A$4,
_xlfn.FORECAST.LINEAR(
P21,
INDEX('DS2024'!$H$5:$H$15,MATCH(P21,'DS2024'!$G$5:$G$15,1)):
INDEX('DS2024'!$H$5:$H$15,MATCH(P21,'DS2024'!$G$5:$G$15,1)+1),
INDEX('DS2024'!$G$5:$G$15,MATCH(P21,'DS2024'!$G$5:$G$15,1)):
INDEX('DS2024'!$G$5:$G$15,MATCH(P21,'DS2024'!$G$5:$G$15,1)+1)),
IF($AA$3=Database!$A$5,
_xlfn.FORECAST.LINEAR(
P21,
INDEX('DS2024'!$K$5:$K$15,MATCH(P21,'DS2024'!$J$5:$J$15,1)):
INDEX('DS2024'!$K$5:$K$15,MATCH(P21,'DS2024'!$J$5:$J$15,1)+1),
INDEX('DS2024'!$J$5:$J$15,MATCH(P21,'DS2024'!$J$5:$J$15,1)):
INDEX('DS2024'!$J$5:$J$15,MATCH(P21,'DS2024'!$J$5:$J$15,1)+1)),
IF($AA$3=Database!$A$6,
_xlfn.FORECAST.LINEAR(
P21,
INDEX('DS2024'!$N$5:$N$15,MATCH(P21,'DS2024'!$M$5:$M$15,1)):
INDEX('DS2024'!$N$5:$N$15,MATCH(P21,'DS2024'!$M$5:$M$15,1)+1),
INDEX('DS2024'!$M$5:$M$15,MATCH(P21,'DS2024'!$M$5:$M$15,1)):
INDEX('DS2024'!$M$5:$M$15,MATCH(P21,'DS2024'!$M$5:$M$15,1)+1)),
IF($AA$3=Database!$A$7,
_xlfn.FORECAST.LINEAR(
P21,
INDEX('DS2024'!$Q$5:$Q$15,MATCH(P21,'DS2024'!$P$5:$P$15,1)):
INDEX('DS2024'!$Q$5:$Q$15,MATCH(P21,'DS2024'!$P$5:$P$15,1)+1),
INDEX('DS2024'!$P$5:$P$15,MATCH(P21,'DS2024'!$P$5:$P$15,1)):
INDEX('DS2024'!$P$5:$P$15,MATCH(P21,'DS2024'!$P$5:$P$15,1)+1)),
IF($AA$3=Database!$A$8,
_xlfn.FORECAST.LINEAR(
P21,
INDEX('DS2024'!$T$5:$T$15,MATCH(P21,'DS2024'!$S$5:$S$15,1)):
INDEX('DS2024'!$T$5:$T$15,MATCH(P21,'DS2024'!$S$5:$S$15,1)+1),
INDEX('DS2024'!$S$5:$S$15,MATCH(P21,'DS2024'!$S$5:$S$15,1)):
INDEX('DS2024'!$S$5:$S$15,MATCH(P21,'DS2024'!$S$5:$S$15,1)+1)),
IF($AA$3=Database!$A$9,
_xlfn.FORECAST.LINEAR(
P21,
INDEX('DS2024'!$W$5:$W$15,MATCH(P21,'DS2024'!$V$5:$V$15,1)):
INDEX('DS2024'!$W$5:$W$15,MATCH(P21,'DS2024'!$V$5:$V$15,1)+1),
INDEX('DS2024'!$V$5:$V$15,MATCH(P21,'DS2024'!$V$5:$V$15,1)):
INDEX('DS2024'!$V$5:$V$15,MATCH(P21,'DS2024'!$V$5:$V$15,1)+1)),
IF($AA$3=Database!$A$10,
_xlfn.FORECAST.LINEAR(
P21,
INDEX('DS2024'!$Z$5:$Z$15,MATCH(P21,'DS2024'!$Y$5:$Y$15,1)):
INDEX('DS2024'!$Z$5:$Z$15,MATCH(P21,'DS2024'!$Y$5:$Y$15,1)+1),
INDEX('DS2024'!$Y$5:$Y$15,MATCH(P21,'DS2024'!$Y$5:$Y$15,1)):
INDEX('DS2024'!$Y$5:$Y$15,MATCH(P21,'DS2024'!$Y$5:$Y$15,1)+1))
)))))))))))))))))))</f>
        <v>0.11037731324193613</v>
      </c>
      <c r="AB21" s="50">
        <f>IF($AB$3=Database!$A$11,
_xlfn.FORECAST.LINEAR(
R21,
INDEX('DS2024'!$B$20:$B$35,MATCH(R21,'DS2024'!$A$20:$A$35,1)):
INDEX('DS2024'!$B$20:$B$35,MATCH(R21,'DS2024'!$A$20:$A$35,1)+1),
INDEX('DS2024'!$A$20:$A$35,MATCH(R21,'DS2024'!$A$20:$A$35,1)):
INDEX('DS2024'!$A$20:$A$35,MATCH(R21,'DS2024'!$A$20:$A$35,1)+1)),
IF($AB$3=Database!$A$12,
_xlfn.FORECAST.LINEAR(
R21,
INDEX('DS2024'!$E$20:$E$35,MATCH(R21,'DS2024'!$D$20:$D$35,1)):
INDEX('DS2024'!$E$20:$E$35,MATCH(R21,'DS2024'!$D$20:$D$35,1)+1),
INDEX('DS2024'!$D$20:$D$35,MATCH(R21,'DS2024'!$D$20:$D$35,1)):
INDEX('DS2024'!$D$20:$D$35,MATCH(R21,'DS2024'!$D$20:$D$35,1)+1)),
IF($AB$3=Database!$A$13,
_xlfn.FORECAST.LINEAR(
R21,
INDEX('DS2024'!$H$20:$H$35,MATCH(R21,'DS2024'!$G$20:$G$35,1)):
INDEX('DS2024'!$H$20:$H$35,MATCH(R21,'DS2024'!$G$20:$G$35,1)+1),
INDEX('DS2024'!$G$20:$G$35,MATCH(R21,'DS2024'!$G$20:$G$35,1)):
INDEX('DS2024'!$G$20:$G$35,MATCH(R21,'DS2024'!$G$20:$G$35,1)+1)),
IF($AB$3=Database!$A$14,
_xlfn.FORECAST.LINEAR(
R21,
INDEX('DS2024'!$K$20:$K$35,MATCH(R21,'DS2024'!$J$20:$J$35,1)):
INDEX('DS2024'!$K$20:$K$35,MATCH(R21,'DS2024'!$J$20:$J$35,1)+1),
INDEX('DS2024'!$J$20:$J$35,MATCH(R21,'DS2024'!$J$20:$J$35,1)):
INDEX('DS2024'!$J$20:$J$35,MATCH(R21,'DS2024'!$J$20:$J$35,1)+1)),
IF($AB$3=Database!$A$15,
_xlfn.FORECAST.LINEAR(
R21,
INDEX('DS2024'!$N$20:$N$35,MATCH(R21,'DS2024'!$M$20:$M$35,1)):
INDEX('DS2024'!$N$20:$N$35,MATCH(R21,'DS2024'!$M$20:$M$35,1)+1),
INDEX('DS2024'!$M$20:$M$35,MATCH(R21,'DS2024'!$M$20:$M$35,1)):
INDEX('DS2024'!$M$20:$M$35,MATCH(R21,'DS2024'!$M$20:$M$35,1)+1)),
IF($AB$3=Database!$A$16,
_xlfn.FORECAST.LINEAR(
R21,
INDEX('DS2024'!$Q$20:$Q$35,MATCH(R21,'DS2024'!$P$20:$P$35,1)):
INDEX('DS2024'!$Q$20:$Q$35,MATCH(R21,'DS2024'!$P$20:$P$35,1)+1),
INDEX('DS2024'!$P$20:$P$35,MATCH(R21,'DS2024'!$P$20:$P$35,1)):
INDEX('DS2024'!$P$20:$P$35,MATCH(R21,'DS2024'!$P$20:$P$35,1)+1)),
IF($AB$3=Database!$A$17,
_xlfn.FORECAST.LINEAR(
R21,
INDEX('DS2024'!$T$20:$T$35,MATCH(R21,'DS2024'!$S$20:$S$35,1)):
INDEX('DS2024'!$T$20:$T$35,MATCH(R21,'DS2024'!$S$20:$S$35,1)+1),
INDEX('DS2024'!$S$20:$S$35,MATCH(R21,'DS2024'!$S$20:$S$35,1)):
INDEX('DS2024'!$S$20:$S$35,MATCH(R21,'DS2024'!$S$20:$S$35,1)+1)),
IF($AB$3=Database!$A$18,
_xlfn.FORECAST.LINEAR(
R21,
INDEX('DS2024'!$W$20:$W$35,MATCH(R21,'DS2024'!$V$20:$V$35,1)):
INDEX('DS2024'!$W$20:$W$35,MATCH(R21,'DS2024'!$V$20:$V$35,1)+1),
INDEX('DS2024'!$V$20:$V$35,MATCH(R21,'DS2024'!$V$20:$V$35,1)):
INDEX('DS2024'!$V$20:$V$35,MATCH(R21,'DS2024'!$V$20:$V$35,1)+1)),
IF($AB$3=Database!$A$19,
_xlfn.FORECAST.LINEAR(
R21,
INDEX('DS2024'!$Z$20:$Z$35,MATCH(R21,'DS2024'!$Y$20:$Y$35,1)):
INDEX('DS2024'!$Z$20:$Z$35,MATCH(R21,'DS2024'!$Y$20:$Y$35,1)+1),
INDEX('DS2024'!$Y$20:$Y$35,MATCH(R21,'DS2024'!$Y$20:$Y$35,1)):
INDEX('DS2024'!$Y$20:$Y$35,MATCH(R21,'DS2024'!$Y$20:$Y$35,1)+1)),
IF($AB$3=Database!$A$20,
_xlfn.FORECAST.LINEAR(
R21,
INDEX('DS2024'!$AC$20:$AC$35,MATCH(R21,'DS2024'!$AB$20:$AB$35,1)):
INDEX('DS2024'!$AC$20:$AC$35,MATCH(R21,'DS2024'!$AB$20:$AB$35,1)+1),
INDEX('DS2024'!$AB$20:$AB$35,MATCH(R21,'DS2024'!$AB$20:$AB$35,1)):
INDEX('DS2024'!$AB$20:$AB$35,MATCH(R21,'DS2024'!$AB$20:$AB$35,1)+1)),
IF($AB$3=Database!$A$2,
_xlfn.FORECAST.LINEAR(
R21,
INDEX('DS2024'!$B$5:$B$15,MATCH(R21,'DS2024'!$A$5:$A$15,1)):
INDEX('DS2024'!$B$5:$B$15,MATCH(R21,'DS2024'!$A$5:$A$15,1)+1),
INDEX('DS2024'!$A$5:$A$15,MATCH(R21,'DS2024'!$A$5:$A$15,1)):
INDEX('DS2024'!$A$5:$A$15,MATCH(R21,'DS2024'!$A$5:$A$15,1)+1)),
IF($AB$3=Database!$A$3,
_xlfn.FORECAST.LINEAR(
R21,
INDEX('DS2024'!$E$5:$E$15,MATCH(R21,'DS2024'!$D$5:$D$15,1)):
INDEX('DS2024'!$E$5:$E$15,MATCH(R21,'DS2024'!$D$5:$D$15,1)+1),
INDEX('DS2024'!$D$5:$D$15,MATCH(R21,'DS2024'!$D$5:$D$15,1)):
INDEX('DS2024'!$D$5:$D$15,MATCH(R21,'DS2024'!$D$5:$D$15,1)+1)),
IF($AB$3=Database!$A$4,
_xlfn.FORECAST.LINEAR(
R21,
INDEX('DS2024'!$H$5:$H$15,MATCH(R21,'DS2024'!$G$5:$G$15,1)):
INDEX('DS2024'!$H$5:$H$15,MATCH(R21,'DS2024'!$G$5:$G$15,1)+1),
INDEX('DS2024'!$G$5:$G$15,MATCH(R21,'DS2024'!$G$5:$G$15,1)):
INDEX('DS2024'!$G$5:$G$15,MATCH(R21,'DS2024'!$G$5:$G$15,1)+1)),
IF($AB$3=Database!$A$5,
_xlfn.FORECAST.LINEAR(
R21,
INDEX('DS2024'!$K$5:$K$15,MATCH(R21,'DS2024'!$J$5:$J$15,1)):
INDEX('DS2024'!$K$5:$K$15,MATCH(R21,'DS2024'!$J$5:$J$15,1)+1),
INDEX('DS2024'!$J$5:$J$15,MATCH(R21,'DS2024'!$J$5:$J$15,1)):
INDEX('DS2024'!$J$5:$J$15,MATCH(R21,'DS2024'!$J$5:$J$15,1)+1)),
IF($AB$3=Database!$A$6,
_xlfn.FORECAST.LINEAR(
R21,
INDEX('DS2024'!$N$5:$N$15,MATCH(R21,'DS2024'!$M$5:$M$15,1)):
INDEX('DS2024'!$N$5:$N$15,MATCH(R21,'DS2024'!$M$5:$M$15,1)+1),
INDEX('DS2024'!$M$5:$M$15,MATCH(R21,'DS2024'!$M$5:$M$15,1)):
INDEX('DS2024'!$M$5:$M$15,MATCH(R21,'DS2024'!$M$5:$M$15,1)+1)),
IF($AB$3=Database!$A$7,
_xlfn.FORECAST.LINEAR(
R21,
INDEX('DS2024'!$Q$5:$Q$15,MATCH(R21,'DS2024'!$P$5:$P$15,1)):
INDEX('DS2024'!$Q$5:$Q$15,MATCH(R21,'DS2024'!$P$5:$P$15,1)+1),
INDEX('DS2024'!$P$5:$P$15,MATCH(R21,'DS2024'!$P$5:$P$15,1)):
INDEX('DS2024'!$P$5:$P$15,MATCH(R21,'DS2024'!$P$5:$P$15,1)+1)),
IF($AB$3=Database!$A$8,
_xlfn.FORECAST.LINEAR(
R21,
INDEX('DS2024'!$T$5:$T$15,MATCH(R21,'DS2024'!$S$5:$S$15,1)):
INDEX('DS2024'!$T$5:$T$15,MATCH(R21,'DS2024'!$S$5:$S$15,1)+1),
INDEX('DS2024'!$S$5:$S$15,MATCH(R21,'DS2024'!$S$5:$S$15,1)):
INDEX('DS2024'!$S$5:$S$15,MATCH(R21,'DS2024'!$S$5:$S$15,1)+1)),
IF($AB$3=Database!$A$9,
_xlfn.FORECAST.LINEAR(
R21,
INDEX('DS2024'!$W$5:$W$15,MATCH(R21,'DS2024'!$V$5:$V$15,1)):
INDEX('DS2024'!$W$5:$W$15,MATCH(R21,'DS2024'!$V$5:$V$15,1)+1),
INDEX('DS2024'!$V$5:$V$15,MATCH(R21,'DS2024'!$V$5:$V$15,1)):
INDEX('DS2024'!$V$5:$V$15,MATCH(R21,'DS2024'!$V$5:$V$15,1)+1)),
IF($AB$3=Database!$A$10,
_xlfn.FORECAST.LINEAR(
R21,
INDEX('DS2024'!$Z$5:$Z$15,MATCH(R21,'DS2024'!$Y$5:$Y$15,1)):
INDEX('DS2024'!$Z$5:$Z$15,MATCH(R21,'DS2024'!$Y$5:$Y$15,1)+1),
INDEX('DS2024'!$Y$5:$Y$15,MATCH(R21,'DS2024'!$Y$5:$Y$15,1)):
INDEX('DS2024'!$Y$5:$Y$15,MATCH(R21,'DS2024'!$Y$5:$Y$15,1)+1))
)))))))))))))))))))</f>
        <v>0.11128662216715297</v>
      </c>
      <c r="AC21" s="82">
        <f t="shared" si="0"/>
        <v>0.47260021699645038</v>
      </c>
      <c r="AD21" s="82">
        <f t="shared" si="1"/>
        <v>0.47336810931910106</v>
      </c>
      <c r="AE21" s="82">
        <f t="shared" si="2"/>
        <v>0.37674331683721096</v>
      </c>
      <c r="AF21" s="82">
        <f t="shared" si="3"/>
        <v>0.47272525433040413</v>
      </c>
      <c r="AG21" s="82">
        <f t="shared" si="4"/>
        <v>0.47137430748312148</v>
      </c>
      <c r="AH21" s="82">
        <f t="shared" si="5"/>
        <v>0.47244663853192026</v>
      </c>
      <c r="AI21" s="82">
        <f t="shared" si="6"/>
        <v>0.47082523049488983</v>
      </c>
      <c r="AJ21" s="83">
        <f t="shared" si="7"/>
        <v>0.47153400190420364</v>
      </c>
      <c r="AK21" s="83">
        <f t="shared" si="8"/>
        <v>0.4726382718372189</v>
      </c>
      <c r="AL21" s="42"/>
      <c r="AM21" s="42"/>
      <c r="AN21" s="42"/>
      <c r="AO21" s="42"/>
      <c r="AP21" s="42"/>
      <c r="AQ21" s="42"/>
      <c r="AR21" s="42"/>
      <c r="AS21" s="42"/>
      <c r="AT21" s="42"/>
      <c r="BD21" s="83" t="e">
        <f>#REF!/10</f>
        <v>#REF!</v>
      </c>
      <c r="BE21" s="83" t="e">
        <f>#REF!/10</f>
        <v>#REF!</v>
      </c>
      <c r="BF21" s="83" t="e">
        <f>#REF!/10</f>
        <v>#REF!</v>
      </c>
      <c r="BG21" s="83" t="e">
        <f>#REF!/10</f>
        <v>#REF!</v>
      </c>
      <c r="BH21" s="83">
        <f t="shared" si="9"/>
        <v>0</v>
      </c>
      <c r="BI21" s="83">
        <f t="shared" si="10"/>
        <v>0</v>
      </c>
      <c r="BJ21" s="83">
        <f t="shared" si="11"/>
        <v>0</v>
      </c>
      <c r="BK21" s="83">
        <f t="shared" si="12"/>
        <v>0</v>
      </c>
      <c r="BL21" s="83">
        <f t="shared" si="13"/>
        <v>0</v>
      </c>
    </row>
    <row r="22" spans="1:64" ht="14.25" customHeight="1">
      <c r="A22" s="31">
        <v>16</v>
      </c>
      <c r="B22" s="42">
        <f>'Evaluasi 110 C'!B22</f>
        <v>119.69799999999999</v>
      </c>
      <c r="C22" s="42">
        <f>'Evaluasi 110 C'!C22</f>
        <v>-0.36132009598080383</v>
      </c>
      <c r="D22" s="42">
        <f>'Evaluasi 110 C'!E22</f>
        <v>120.976</v>
      </c>
      <c r="E22" s="42">
        <f>'Evaluasi 110 C'!F22</f>
        <v>-0.36147342531493698</v>
      </c>
      <c r="F22" s="42">
        <f>'Evaluasi 110 C'!H22</f>
        <v>119.33499999999999</v>
      </c>
      <c r="G22" s="42">
        <f>'Evaluasi 110 C'!I22</f>
        <v>-0.26163551513701089</v>
      </c>
      <c r="H22" s="42">
        <f>'Evaluasi 110 C'!K22</f>
        <v>119.85599999999999</v>
      </c>
      <c r="I22" s="42">
        <f>'Evaluasi 110 C'!L22</f>
        <v>-0.36133905218956208</v>
      </c>
      <c r="J22" s="42">
        <f>'Evaluasi 110 C'!N22</f>
        <v>117.246</v>
      </c>
      <c r="K22" s="42">
        <f>'Evaluasi 110 C'!O22</f>
        <v>-0.36102591481703655</v>
      </c>
      <c r="L22" s="42">
        <f>'Evaluasi 110 C'!Q22</f>
        <v>118.83199999999999</v>
      </c>
      <c r="M22" s="42">
        <f>'Evaluasi 110 C'!R22</f>
        <v>-0.36121619676064787</v>
      </c>
      <c r="N22" s="42">
        <f>'Evaluasi 110 C'!T22</f>
        <v>116.577</v>
      </c>
      <c r="O22" s="42">
        <f>'Evaluasi 110 C'!U22</f>
        <v>-0.360945650869826</v>
      </c>
      <c r="P22" s="42">
        <f>'Evaluasi 110 C'!W22</f>
        <v>117.824</v>
      </c>
      <c r="Q22" s="42">
        <f>'Evaluasi 110 C'!X22</f>
        <v>-0.36109526094781041</v>
      </c>
      <c r="R22" s="42">
        <f>'Evaluasi 110 C'!Z22</f>
        <v>119.818</v>
      </c>
      <c r="S22" s="50">
        <f>'Evaluasi 110 C'!AA22</f>
        <v>-0.36133449310137972</v>
      </c>
      <c r="T22" s="50">
        <f>IF($T$3=Database!$A$11,
_xlfn.FORECAST.LINEAR(
B22,
INDEX('DS2024'!$B$20:$B$35,MATCH(B22,'DS2024'!$A$20:$A$35,1)):
INDEX('DS2024'!$B$20:$B$35,MATCH(B22,'DS2024'!$A$20:$A$35,1)+1),
INDEX('DS2024'!$A$20:$A$35,MATCH(B22,'DS2024'!$A$20:$A$35,1)):
INDEX('DS2024'!$A$20:$A$35,MATCH(B22,'DS2024'!$A$20:$A$35,1)+1)),
IF($T$3=Database!$A$12,
_xlfn.FORECAST.LINEAR(
B22,
INDEX('DS2024'!$E$20:$E$35,MATCH(B22,'DS2024'!$D$20:$D$35,1)):
INDEX('DS2024'!$E$20:$E$35,MATCH(B22,'DS2024'!$D$20:$D$35,1)+1),
INDEX('DS2024'!$D$20:$D$35,MATCH(B22,'DS2024'!$D$20:$D$35,1)):
INDEX('DS2024'!$D$20:$D$35,MATCH(B22,'DS2024'!$D$20:$D$35,1)+1)),
IF($T$3=Database!$A$13,
_xlfn.FORECAST.LINEAR(
B22,
INDEX('DS2024'!$H$20:$H$35,MATCH(B22,'DS2024'!$G$20:$G$35,1)):
INDEX('DS2024'!$H$20:$H$35,MATCH(B22,'DS2024'!$G$20:$G$35,1)+1),
INDEX('DS2024'!$G$20:$G$35,MATCH(B22,'DS2024'!$G$20:$G$35,1)):
INDEX('DS2024'!$G$20:$G$35,MATCH(B22,'DS2024'!$G$20:$G$35,1)+1)),
IF($T$3=Database!$A$14,
_xlfn.FORECAST.LINEAR(
B22,
INDEX('DS2024'!$K$20:$K$35,MATCH(B22,'DS2024'!$J$20:$J$35,1)):
INDEX('DS2024'!$K$20:$K$35,MATCH(B22,'DS2024'!$J$20:$J$35,1)+1),
INDEX('DS2024'!$J$20:$J$35,MATCH(B22,'DS2024'!$J$20:$J$35,1)):
INDEX('DS2024'!$J$20:$J$35,MATCH(B22,'DS2024'!$J$20:$J$35,1)+1)),
IF($T$3=Database!$A$15,
_xlfn.FORECAST.LINEAR(
B22,
INDEX('DS2024'!$N$20:$N$35,MATCH(B22,'DS2024'!$M$20:$M$35,1)):
INDEX('DS2024'!$N$20:$N$35,MATCH(B22,'DS2024'!$M$20:$M$35,1)+1),
INDEX('DS2024'!$M$20:$M$35,MATCH(B22,'DS2024'!$M$20:$M$35,1)):
INDEX('DS2024'!$M$20:$M$35,MATCH(B22,'DS2024'!$M$20:$M$35,1)+1)),
IF($T$3=Database!$A$16,
_xlfn.FORECAST.LINEAR(
B22,
INDEX('DS2024'!$Q$20:$Q$35,MATCH(B22,'DS2024'!$P$20:$P$35,1)):
INDEX('DS2024'!$Q$20:$Q$35,MATCH(B22,'DS2024'!$P$20:$P$35,1)+1),
INDEX('DS2024'!$P$20:$P$35,MATCH(B22,'DS2024'!$P$20:$P$35,1)):
INDEX('DS2024'!$P$20:$P$35,MATCH(B22,'DS2024'!$P$20:$P$35,1)+1)),
IF($T$3=Database!$A$17,
_xlfn.FORECAST.LINEAR(
B22,
INDEX('DS2024'!$T$20:$T$35,MATCH(B22,'DS2024'!$S$20:$S$35,1)):
INDEX('DS2024'!$T$20:$T$35,MATCH(B22,'DS2024'!$S$20:$S$35,1)+1),
INDEX('DS2024'!$S$20:$S$35,MATCH(B22,'DS2024'!$S$20:$S$35,1)):
INDEX('DS2024'!$S$20:$S$35,MATCH(B22,'DS2024'!$S$20:$S$35,1)+1)),
IF($T$3=Database!$A$18,
_xlfn.FORECAST.LINEAR(
B22,
INDEX('DS2024'!$W$20:$W$35,MATCH(B22,'DS2024'!$V$20:$V$35,1)):
INDEX('DS2024'!$W$20:$W$35,MATCH(B22,'DS2024'!$V$20:$V$35,1)+1),
INDEX('DS2024'!$V$20:$V$35,MATCH(B22,'DS2024'!$V$20:$V$35,1)):
INDEX('DS2024'!$V$20:$V$35,MATCH(B22,'DS2024'!$V$20:$V$35,1)+1)),
IF($T$3=Database!$A$19,
_xlfn.FORECAST.LINEAR(
B22,
INDEX('DS2024'!$Z$20:$Z$35,MATCH(B22,'DS2024'!$Y$20:$Y$35,1)):
INDEX('DS2024'!$Z$20:$Z$35,MATCH(B22,'DS2024'!$Y$20:$Y$35,1)+1),
INDEX('DS2024'!$Y$20:$Y$35,MATCH(B22,'DS2024'!$Y$20:$Y$35,1)):
INDEX('DS2024'!$Y$20:$Y$35,MATCH(B22,'DS2024'!$Y$20:$Y$35,1)+1)),
IF($T$3=Database!$A$20,
_xlfn.FORECAST.LINEAR(
B22,
INDEX('DS2024'!$AC$20:$AC$35,MATCH(B22,'DS2024'!$AB$20:$AB$35,1)):
INDEX('DS2024'!$AC$20:$AC$35,MATCH(B22,'DS2024'!$AB$20:$AB$35,1)+1),
INDEX('DS2024'!$AB$20:$AB$35,MATCH(B22,'DS2024'!$AB$20:$AB$35,1)):
INDEX('DS2024'!$AB$20:$AB$35,MATCH(B22,'DS2024'!$AB$20:$AB$35,1)+1)),
IF($T$3=Database!$A$2,
_xlfn.FORECAST.LINEAR(
B22,
INDEX('DS2024'!$B$5:$B$15,MATCH(B22,'DS2024'!$A$5:$A$15,1)):
INDEX('DS2024'!$B$5:$B$15,MATCH(B22,'DS2024'!$A$5:$A$15,1)+1),
INDEX('DS2024'!$A$5:$A$15,MATCH(B22,'DS2024'!$A$5:$A$15,1)):
INDEX('DS2024'!$A$5:$A$15,MATCH(B22,'DS2024'!$A$5:$A$15,1)+1)),
IF($T$3=Database!$A$3,
_xlfn.FORECAST.LINEAR(
B22,
INDEX('DS2024'!$E$5:$E$15,MATCH(B22,'DS2024'!$D$5:$D$15,1)):
INDEX('DS2024'!$E$5:$E$15,MATCH(B22,'DS2024'!$D$5:$D$15,1)+1),
INDEX('DS2024'!$D$5:$D$15,MATCH(B22,'DS2024'!$D$5:$D$15,1)):
INDEX('DS2024'!$D$5:$D$15,MATCH(B22,'DS2024'!$D$5:$D$15,1)+1)),
IF($T$3=Database!$A$4,
_xlfn.FORECAST.LINEAR(
B22,
INDEX('DS2024'!$H$5:$H$15,MATCH(B22,'DS2024'!$G$5:$G$15,1)):
INDEX('DS2024'!$H$5:$H$15,MATCH(B22,'DS2024'!$G$5:$G$15,1)+1),
INDEX('DS2024'!$G$5:$G$15,MATCH(B22,'DS2024'!$G$5:$G$15,1)):
INDEX('DS2024'!$G$5:$G$15,MATCH(B22,'DS2024'!$G$5:$G$15,1)+1)),
IF($T$3=Database!$A$5,
_xlfn.FORECAST.LINEAR(
B22,
INDEX('DS2024'!$K$5:$K$15,MATCH(B22,'DS2024'!$J$5:$J$15,1)):
INDEX('DS2024'!$K$5:$K$15,MATCH(B22,'DS2024'!$J$5:$J$15,1)+1),
INDEX('DS2024'!$J$5:$J$15,MATCH(B22,'DS2024'!$J$5:$J$15,1)):
INDEX('DS2024'!$J$5:$J$15,MATCH(B22,'DS2024'!$J$5:$J$15,1)+1)),
IF($T$3=Database!$A$6,
_xlfn.FORECAST.LINEAR(
B22,
INDEX('DS2024'!$N$5:$N$15,MATCH(B22,'DS2024'!$M$5:$M$15,1)):
INDEX('DS2024'!$N$5:$N$15,MATCH(B22,'DS2024'!$M$5:$M$15,1)+1),
INDEX('DS2024'!$M$5:$M$15,MATCH(B22,'DS2024'!$M$5:$M$15,1)):
INDEX('DS2024'!$M$5:$M$15,MATCH(B22,'DS2024'!$M$5:$M$15,1)+1)),
IF($T$3=Database!$A$7,
_xlfn.FORECAST.LINEAR(
B22,
INDEX('DS2024'!$Q$5:$Q$15,MATCH(B22,'DS2024'!$P$5:$P$15,1)):
INDEX('DS2024'!$Q$5:$Q$15,MATCH(B22,'DS2024'!$P$5:$P$15,1)+1),
INDEX('DS2024'!$P$5:$P$15,MATCH(B22,'DS2024'!$P$5:$P$15,1)):
INDEX('DS2024'!$P$5:$P$15,MATCH(B22,'DS2024'!$P$5:$P$15,1)+1)),
IF($T$3=Database!$A$8,
_xlfn.FORECAST.LINEAR(
B22,
INDEX('DS2024'!$T$5:$T$15,MATCH(B22,'DS2024'!$S$5:$S$15,1)):
INDEX('DS2024'!$T$5:$T$15,MATCH(B22,'DS2024'!$S$5:$S$15,1)+1),
INDEX('DS2024'!$S$5:$S$15,MATCH(B22,'DS2024'!$S$5:$S$15,1)):
INDEX('DS2024'!$S$5:$S$15,MATCH(B22,'DS2024'!$S$5:$S$15,1)+1)),
IF($T$3=Database!$A$9,
_xlfn.FORECAST.LINEAR(
B22,
INDEX('DS2024'!$W$5:$W$15,MATCH(B22,'DS2024'!$V$5:$V$15,1)):
INDEX('DS2024'!$W$5:$W$15,MATCH(B22,'DS2024'!$V$5:$V$15,1)+1),
INDEX('DS2024'!$V$5:$V$15,MATCH(B22,'DS2024'!$V$5:$V$15,1)):
INDEX('DS2024'!$V$5:$V$15,MATCH(B22,'DS2024'!$V$5:$V$15,1)+1)),
IF($T$3=Database!$A$10,
_xlfn.FORECAST.LINEAR(
B22,
INDEX('DS2024'!$Z$5:$Z$15,MATCH(B22,'DS2024'!$Y$5:$Y$15,1)):
INDEX('DS2024'!$Z$5:$Z$15,MATCH(B22,'DS2024'!$Y$5:$Y$15,1)+1),
INDEX('DS2024'!$Y$5:$Y$15,MATCH(B22,'DS2024'!$Y$5:$Y$15,1)):
INDEX('DS2024'!$Y$5:$Y$15,MATCH(B22,'DS2024'!$Y$5:$Y$15,1)+1))
)))))))))))))))))))</f>
        <v>0.11113945401494864</v>
      </c>
      <c r="U22" s="50">
        <f>IF($U$3=Database!$A$11,
_xlfn.FORECAST.LINEAR(
D22,
INDEX('DS2024'!$B$20:$B$35,MATCH(D22,'DS2024'!$A$20:$A$35,1)):
INDEX('DS2024'!$B$20:$B$35,MATCH(D22,'DS2024'!$A$20:$A$35,1)+1),
INDEX('DS2024'!$A$20:$A$35,MATCH(D22,'DS2024'!$A$20:$A$35,1)):
INDEX('DS2024'!$A$20:$A$35,MATCH(D22,'DS2024'!$A$20:$A$35,1)+1)),
IF($U$3=Database!$A$12,
_xlfn.FORECAST.LINEAR(
D22,
INDEX('DS2024'!$E$20:$E$35,MATCH(D22,'DS2024'!$D$20:$D$35,1)):
INDEX('DS2024'!$E$20:$E$35,MATCH(D22,'DS2024'!$D$20:$D$35,1)+1),
INDEX('DS2024'!$D$20:$D$35,MATCH(D22,'DS2024'!$D$20:$D$35,1)):
INDEX('DS2024'!$D$20:$D$35,MATCH(D22,'DS2024'!$D$20:$D$35,1)+1)),
IF($U$3=Database!$A$13,
_xlfn.FORECAST.LINEAR(
D22,
INDEX('DS2024'!$H$20:$H$35,MATCH(D22,'DS2024'!$G$20:$G$35,1)):
INDEX('DS2024'!$H$20:$H$35,MATCH(D22,'DS2024'!$G$20:$G$35,1)+1),
INDEX('DS2024'!$G$20:$G$35,MATCH(D22,'DS2024'!$G$20:$G$35,1)):
INDEX('DS2024'!$G$20:$G$35,MATCH(D22,'DS2024'!$G$20:$G$35,1)+1)),
IF($U$3=Database!$A$14,
_xlfn.FORECAST.LINEAR(
D22,
INDEX('DS2024'!$K$20:$K$35,MATCH(D22,'DS2024'!$J$20:$J$35,1)):
INDEX('DS2024'!$K$20:$K$35,MATCH(D22,'DS2024'!$J$20:$J$35,1)+1),
INDEX('DS2024'!$J$20:$J$35,MATCH(D22,'DS2024'!$J$20:$J$35,1)):
INDEX('DS2024'!$J$20:$J$35,MATCH(D22,'DS2024'!$J$20:$J$35,1)+1)),
IF($U$3=Database!$A$15,
_xlfn.FORECAST.LINEAR(
D22,
INDEX('DS2024'!$N$20:$N$35,MATCH(D22,'DS2024'!$M$20:$M$35,1)):
INDEX('DS2024'!$N$20:$N$35,MATCH(D22,'DS2024'!$M$20:$M$35,1)+1),
INDEX('DS2024'!$M$20:$M$35,MATCH(D22,'DS2024'!$M$20:$M$35,1)):
INDEX('DS2024'!$M$20:$M$35,MATCH(D22,'DS2024'!$M$20:$M$35,1)+1)),
IF($U$3=Database!$A$16,
_xlfn.FORECAST.LINEAR(
D22,
INDEX('DS2024'!$Q$20:$Q$35,MATCH(D22,'DS2024'!$P$20:$P$35,1)):
INDEX('DS2024'!$Q$20:$Q$35,MATCH(D22,'DS2024'!$P$20:$P$35,1)+1),
INDEX('DS2024'!$P$20:$P$35,MATCH(D22,'DS2024'!$P$20:$P$35,1)):
INDEX('DS2024'!$P$20:$P$35,MATCH(D22,'DS2024'!$P$20:$P$35,1)+1)),
IF($U$3=Database!$A$17,
_xlfn.FORECAST.LINEAR(
D22,
INDEX('DS2024'!$T$20:$T$35,MATCH(D22,'DS2024'!$S$20:$S$35,1)):
INDEX('DS2024'!$T$20:$T$35,MATCH(D22,'DS2024'!$S$20:$S$35,1)+1),
INDEX('DS2024'!$S$20:$S$35,MATCH(D22,'DS2024'!$S$20:$S$35,1)):
INDEX('DS2024'!$S$20:$S$35,MATCH(D22,'DS2024'!$S$20:$S$35,1)+1)),
IF($U$3=Database!$A$18,
_xlfn.FORECAST.LINEAR(
D22,
INDEX('DS2024'!$W$20:$W$35,MATCH(D22,'DS2024'!$V$20:$V$35,1)):
INDEX('DS2024'!$W$20:$W$35,MATCH(D22,'DS2024'!$V$20:$V$35,1)+1),
INDEX('DS2024'!$V$20:$V$35,MATCH(D22,'DS2024'!$V$20:$V$35,1)):
INDEX('DS2024'!$V$20:$V$35,MATCH(D22,'DS2024'!$V$20:$V$35,1)+1)),
IF($U$3=Database!$A$19,
_xlfn.FORECAST.LINEAR(
D22,
INDEX('DS2024'!$Z$20:$Z$35,MATCH(D22,'DS2024'!$Y$20:$Y$35,1)):
INDEX('DS2024'!$Z$20:$Z$35,MATCH(D22,'DS2024'!$Y$20:$Y$35,1)+1),
INDEX('DS2024'!$Y$20:$Y$35,MATCH(D22,'DS2024'!$Y$20:$Y$35,1)):
INDEX('DS2024'!$Y$20:$Y$35,MATCH(D22,'DS2024'!$Y$20:$Y$35,1)+1)),
IF($U$3=Database!$A$20,
_xlfn.FORECAST.LINEAR(
D22,
INDEX('DS2024'!$AC$20:$AC$35,MATCH(D22,'DS2024'!$AB$20:$AB$35,1)):
INDEX('DS2024'!$AC$20:$AC$35,MATCH(D22,'DS2024'!$AB$20:$AB$35,1)+1),
INDEX('DS2024'!$AB$20:$AB$35,MATCH(D22,'DS2024'!$AB$20:$AB$35,1)):
INDEX('DS2024'!$AB$20:$AB$35,MATCH(D22,'DS2024'!$AB$20:$AB$35,1)+1)),
IF($U$3=Database!$A$2,
_xlfn.FORECAST.LINEAR(
D22,
INDEX('DS2024'!$B$5:$B$15,MATCH(D22,'DS2024'!$A$5:$A$15,1)):
INDEX('DS2024'!$B$5:$B$15,MATCH(D22,'DS2024'!$A$5:$A$15,1)+1),
INDEX('DS2024'!$A$5:$A$15,MATCH(D22,'DS2024'!$A$5:$A$15,1)):
INDEX('DS2024'!$A$5:$A$15,MATCH(D22,'DS2024'!$A$5:$A$15,1)+1)),
IF($U$3=Database!$A$3,
_xlfn.FORECAST.LINEAR(
D22,
INDEX('DS2024'!$E$5:$E$15,MATCH(D22,'DS2024'!$D$5:$D$15,1)):
INDEX('DS2024'!$E$5:$E$15,MATCH(D22,'DS2024'!$D$5:$D$15,1)+1),
INDEX('DS2024'!$D$5:$D$15,MATCH(D22,'DS2024'!$D$5:$D$15,1)):
INDEX('DS2024'!$D$5:$D$15,MATCH(D22,'DS2024'!$D$5:$D$15,1)+1)),
IF($U$3=Database!$A$4,
_xlfn.FORECAST.LINEAR(
D22,
INDEX('DS2024'!$H$5:$H$15,MATCH(D22,'DS2024'!$G$5:$G$15,1)):
INDEX('DS2024'!$H$5:$H$15,MATCH(D22,'DS2024'!$G$5:$G$15,1)+1),
INDEX('DS2024'!$G$5:$G$15,MATCH(D22,'DS2024'!$G$5:$G$15,1)):
INDEX('DS2024'!$G$5:$G$15,MATCH(D22,'DS2024'!$G$5:$G$15,1)+1)),
IF($U$3=Database!$A$5,
_xlfn.FORECAST.LINEAR(
D22,
INDEX('DS2024'!$K$5:$K$15,MATCH(D22,'DS2024'!$J$5:$J$15,1)):
INDEX('DS2024'!$K$5:$K$15,MATCH(D22,'DS2024'!$J$5:$J$15,1)+1),
INDEX('DS2024'!$J$5:$J$15,MATCH(D22,'DS2024'!$J$5:$J$15,1)):
INDEX('DS2024'!$J$5:$J$15,MATCH(D22,'DS2024'!$J$5:$J$15,1)+1)),
IF($U$3=Database!$A$6,
_xlfn.FORECAST.LINEAR(
D22,
INDEX('DS2024'!$N$5:$N$15,MATCH(D22,'DS2024'!$M$5:$M$15,1)):
INDEX('DS2024'!$N$5:$N$15,MATCH(D22,'DS2024'!$M$5:$M$15,1)+1),
INDEX('DS2024'!$M$5:$M$15,MATCH(D22,'DS2024'!$M$5:$M$15,1)):
INDEX('DS2024'!$M$5:$M$15,MATCH(D22,'DS2024'!$M$5:$M$15,1)+1)),
IF($U$3=Database!$A$7,
_xlfn.FORECAST.LINEAR(
D22,
INDEX('DS2024'!$Q$5:$Q$15,MATCH(D22,'DS2024'!$P$5:$P$15,1)):
INDEX('DS2024'!$Q$5:$Q$15,MATCH(D22,'DS2024'!$P$5:$P$15,1)+1),
INDEX('DS2024'!$P$5:$P$15,MATCH(D22,'DS2024'!$P$5:$P$15,1)):
INDEX('DS2024'!$P$5:$P$15,MATCH(D22,'DS2024'!$P$5:$P$15,1)+1)),
IF($U$3=Database!$A$8,
_xlfn.FORECAST.LINEAR(
D22,
INDEX('DS2024'!$T$5:$T$15,MATCH(D22,'DS2024'!$S$5:$S$15,1)):
INDEX('DS2024'!$T$5:$T$15,MATCH(D22,'DS2024'!$S$5:$S$15,1)+1),
INDEX('DS2024'!$S$5:$S$15,MATCH(D22,'DS2024'!$S$5:$S$15,1)):
INDEX('DS2024'!$S$5:$S$15,MATCH(D22,'DS2024'!$S$5:$S$15,1)+1)),
IF($U$3=Database!$A$9,
_xlfn.FORECAST.LINEAR(
D22,
INDEX('DS2024'!$W$5:$W$15,MATCH(D22,'DS2024'!$V$5:$V$15,1)):
INDEX('DS2024'!$W$5:$W$15,MATCH(D22,'DS2024'!$V$5:$V$15,1)+1),
INDEX('DS2024'!$V$5:$V$15,MATCH(D22,'DS2024'!$V$5:$V$15,1)):
INDEX('DS2024'!$V$5:$V$15,MATCH(D22,'DS2024'!$V$5:$V$15,1)+1)),
IF($U$3=Database!$A$10,
_xlfn.FORECAST.LINEAR(
D22,
INDEX('DS2024'!$Z$5:$Z$15,MATCH(D22,'DS2024'!$Y$5:$Y$15,1)):
INDEX('DS2024'!$Z$5:$Z$15,MATCH(D22,'DS2024'!$Y$5:$Y$15,1)+1),
INDEX('DS2024'!$Y$5:$Y$15,MATCH(D22,'DS2024'!$Y$5:$Y$15,1)):
INDEX('DS2024'!$Y$5:$Y$15,MATCH(D22,'DS2024'!$Y$5:$Y$15,1)+1))
)))))))))))))))))))</f>
        <v>0.11185459051121148</v>
      </c>
      <c r="V22" s="50">
        <f>IF($V$3=Database!$A$11,
_xlfn.FORECAST.LINEAR(
F22,
INDEX('DS2024'!$B$20:$B$35,MATCH(F22,'DS2024'!$A$20:$A$35,1)):
INDEX('DS2024'!$B$20:$B$35,MATCH(F22,'DS2024'!$A$20:$A$35,1)+1),
INDEX('DS2024'!$A$20:$A$35,MATCH(F22,'DS2024'!$A$20:$A$35,1)):
INDEX('DS2024'!$A$20:$A$35,MATCH(F22,'DS2024'!$A$20:$A$35,1)+1)),
IF($V$3=Database!$A$12,
_xlfn.FORECAST.LINEAR(
F22,
INDEX('DS2024'!$E$20:$E$35,MATCH(F22,'DS2024'!$D$20:$D$35,1)):
INDEX('DS2024'!$E$20:$E$35,MATCH(F22,'DS2024'!$D$20:$D$35,1)+1),
INDEX('DS2024'!$D$20:$D$35,MATCH(F22,'DS2024'!$D$20:$D$35,1)):
INDEX('DS2024'!$D$20:$D$35,MATCH(F22,'DS2024'!$D$20:$D$35,1)+1)),
IF($V$3=Database!$A$13,
_xlfn.FORECAST.LINEAR(
F22,
INDEX('DS2024'!$H$20:$H$35,MATCH(F22,'DS2024'!$G$20:$G$35,1)):
INDEX('DS2024'!$H$20:$H$35,MATCH(F22,'DS2024'!$G$20:$G$35,1)+1),
INDEX('DS2024'!$G$20:$G$35,MATCH(F22,'DS2024'!$G$20:$G$35,1)):
INDEX('DS2024'!$G$20:$G$35,MATCH(F22,'DS2024'!$G$20:$G$35,1)+1)),
IF($V$3=Database!$A$14,
_xlfn.FORECAST.LINEAR(
F22,
INDEX('DS2024'!$K$20:$K$35,MATCH(F22,'DS2024'!$J$20:$J$35,1)):
INDEX('DS2024'!$K$20:$K$35,MATCH(F22,'DS2024'!$J$20:$J$35,1)+1),
INDEX('DS2024'!$J$20:$J$35,MATCH(F22,'DS2024'!$J$20:$J$35,1)):
INDEX('DS2024'!$J$20:$J$35,MATCH(F22,'DS2024'!$J$20:$J$35,1)+1)),
IF($V$3=Database!$A$15,
_xlfn.FORECAST.LINEAR(
F22,
INDEX('DS2024'!$N$20:$N$35,MATCH(F22,'DS2024'!$M$20:$M$35,1)):
INDEX('DS2024'!$N$20:$N$35,MATCH(F22,'DS2024'!$M$20:$M$35,1)+1),
INDEX('DS2024'!$M$20:$M$35,MATCH(F22,'DS2024'!$M$20:$M$35,1)):
INDEX('DS2024'!$M$20:$M$35,MATCH(F22,'DS2024'!$M$20:$M$35,1)+1)),
IF($V$3=Database!$A$16,
_xlfn.FORECAST.LINEAR(
F22,
INDEX('DS2024'!$Q$20:$Q$35,MATCH(F22,'DS2024'!$P$20:$P$35,1)):
INDEX('DS2024'!$Q$20:$Q$35,MATCH(F22,'DS2024'!$P$20:$P$35,1)+1),
INDEX('DS2024'!$P$20:$P$35,MATCH(F22,'DS2024'!$P$20:$P$35,1)):
INDEX('DS2024'!$P$20:$P$35,MATCH(F22,'DS2024'!$P$20:$P$35,1)+1)),
IF($V$3=Database!$A$17,
_xlfn.FORECAST.LINEAR(
F22,
INDEX('DS2024'!$T$20:$T$35,MATCH(F22,'DS2024'!$S$20:$S$35,1)):
INDEX('DS2024'!$T$20:$T$35,MATCH(F22,'DS2024'!$S$20:$S$35,1)+1),
INDEX('DS2024'!$S$20:$S$35,MATCH(F22,'DS2024'!$S$20:$S$35,1)):
INDEX('DS2024'!$S$20:$S$35,MATCH(F22,'DS2024'!$S$20:$S$35,1)+1)),
IF($V$3=Database!$A$18,
_xlfn.FORECAST.LINEAR(
F22,
INDEX('DS2024'!$W$20:$W$35,MATCH(F22,'DS2024'!$V$20:$V$35,1)):
INDEX('DS2024'!$W$20:$W$35,MATCH(F22,'DS2024'!$V$20:$V$35,1)+1),
INDEX('DS2024'!$V$20:$V$35,MATCH(F22,'DS2024'!$V$20:$V$35,1)):
INDEX('DS2024'!$V$20:$V$35,MATCH(F22,'DS2024'!$V$20:$V$35,1)+1)),
IF($V$3=Database!$A$19,
_xlfn.FORECAST.LINEAR(
F22,
INDEX('DS2024'!$Z$20:$Z$35,MATCH(F22,'DS2024'!$Y$20:$Y$35,1)):
INDEX('DS2024'!$Z$20:$Z$35,MATCH(F22,'DS2024'!$Y$20:$Y$35,1)+1),
INDEX('DS2024'!$Y$20:$Y$35,MATCH(F22,'DS2024'!$Y$20:$Y$35,1)):
INDEX('DS2024'!$Y$20:$Y$35,MATCH(F22,'DS2024'!$Y$20:$Y$35,1)+1)),
IF($V$3=Database!$A$20,
_xlfn.FORECAST.LINEAR(
F22,
INDEX('DS2024'!$AC$20:$AC$35,MATCH(F22,'DS2024'!$AB$20:$AB$35,1)):
INDEX('DS2024'!$AC$20:$AC$35,MATCH(F22,'DS2024'!$AB$20:$AB$35,1)+1),
INDEX('DS2024'!$AB$20:$AB$35,MATCH(F22,'DS2024'!$AB$20:$AB$35,1)):
INDEX('DS2024'!$AB$20:$AB$35,MATCH(F22,'DS2024'!$AB$20:$AB$35,1)+1)),
IF($V$3=Database!$A$2,
_xlfn.FORECAST.LINEAR(
F22,
INDEX('DS2024'!$B$5:$B$15,MATCH(F22,'DS2024'!$A$5:$A$15,1)):
INDEX('DS2024'!$B$5:$B$15,MATCH(F22,'DS2024'!$A$5:$A$15,1)+1),
INDEX('DS2024'!$A$5:$A$15,MATCH(F22,'DS2024'!$A$5:$A$15,1)):
INDEX('DS2024'!$A$5:$A$15,MATCH(F22,'DS2024'!$A$5:$A$15,1)+1)),
IF($V$3=Database!$A$3,
_xlfn.FORECAST.LINEAR(
F22,
INDEX('DS2024'!$E$5:$E$15,MATCH(F22,'DS2024'!$D$5:$D$15,1)):
INDEX('DS2024'!$E$5:$E$15,MATCH(F22,'DS2024'!$D$5:$D$15,1)+1),
INDEX('DS2024'!$D$5:$D$15,MATCH(F22,'DS2024'!$D$5:$D$15,1)):
INDEX('DS2024'!$D$5:$D$15,MATCH(F22,'DS2024'!$D$5:$D$15,1)+1)),
IF($V$3=Database!$A$4,
_xlfn.FORECAST.LINEAR(
F22,
INDEX('DS2024'!$H$5:$H$15,MATCH(F22,'DS2024'!$G$5:$G$15,1)):
INDEX('DS2024'!$H$5:$H$15,MATCH(F22,'DS2024'!$G$5:$G$15,1)+1),
INDEX('DS2024'!$G$5:$G$15,MATCH(F22,'DS2024'!$G$5:$G$15,1)):
INDEX('DS2024'!$G$5:$G$15,MATCH(F22,'DS2024'!$G$5:$G$15,1)+1)),
IF($V$3=Database!$A$5,
_xlfn.FORECAST.LINEAR(
F22,
INDEX('DS2024'!$K$5:$K$15,MATCH(F22,'DS2024'!$J$5:$J$15,1)):
INDEX('DS2024'!$K$5:$K$15,MATCH(F22,'DS2024'!$J$5:$J$15,1)+1),
INDEX('DS2024'!$J$5:$J$15,MATCH(F22,'DS2024'!$J$5:$J$15,1)):
INDEX('DS2024'!$J$5:$J$15,MATCH(F22,'DS2024'!$J$5:$J$15,1)+1)),
IF($V$3=Database!$A$6,
_xlfn.FORECAST.LINEAR(
F22,
INDEX('DS2024'!$N$5:$N$15,MATCH(F22,'DS2024'!$M$5:$M$15,1)):
INDEX('DS2024'!$N$5:$N$15,MATCH(F22,'DS2024'!$M$5:$M$15,1)+1),
INDEX('DS2024'!$M$5:$M$15,MATCH(F22,'DS2024'!$M$5:$M$15,1)):
INDEX('DS2024'!$M$5:$M$15,MATCH(F22,'DS2024'!$M$5:$M$15,1)+1)),
IF($V$3=Database!$A$7,
_xlfn.FORECAST.LINEAR(
F22,
INDEX('DS2024'!$Q$5:$Q$15,MATCH(F22,'DS2024'!$P$5:$P$15,1)):
INDEX('DS2024'!$Q$5:$Q$15,MATCH(F22,'DS2024'!$P$5:$P$15,1)+1),
INDEX('DS2024'!$P$5:$P$15,MATCH(F22,'DS2024'!$P$5:$P$15,1)):
INDEX('DS2024'!$P$5:$P$15,MATCH(F22,'DS2024'!$P$5:$P$15,1)+1)),
IF($V$3=Database!$A$8,
_xlfn.FORECAST.LINEAR(
F22,
INDEX('DS2024'!$T$5:$T$15,MATCH(F22,'DS2024'!$S$5:$S$15,1)):
INDEX('DS2024'!$T$5:$T$15,MATCH(F22,'DS2024'!$S$5:$S$15,1)+1),
INDEX('DS2024'!$S$5:$S$15,MATCH(F22,'DS2024'!$S$5:$S$15,1)):
INDEX('DS2024'!$S$5:$S$15,MATCH(F22,'DS2024'!$S$5:$S$15,1)+1)),
IF($V$3=Database!$A$9,
_xlfn.FORECAST.LINEAR(
F22,
INDEX('DS2024'!$W$5:$W$15,MATCH(F22,'DS2024'!$V$5:$V$15,1)):
INDEX('DS2024'!$W$5:$W$15,MATCH(F22,'DS2024'!$V$5:$V$15,1)+1),
INDEX('DS2024'!$V$5:$V$15,MATCH(F22,'DS2024'!$V$5:$V$15,1)):
INDEX('DS2024'!$V$5:$V$15,MATCH(F22,'DS2024'!$V$5:$V$15,1)+1)),
IF($V$3=Database!$A$10,
_xlfn.FORECAST.LINEAR(
F22,
INDEX('DS2024'!$Z$5:$Z$15,MATCH(F22,'DS2024'!$Y$5:$Y$15,1)):
INDEX('DS2024'!$Z$5:$Z$15,MATCH(F22,'DS2024'!$Y$5:$Y$15,1)+1),
INDEX('DS2024'!$Y$5:$Y$15,MATCH(F22,'DS2024'!$Y$5:$Y$15,1)):
INDEX('DS2024'!$Y$5:$Y$15,MATCH(F22,'DS2024'!$Y$5:$Y$15,1)+1))
)))))))))))))))))))</f>
        <v>0.11440740444586596</v>
      </c>
      <c r="W22" s="50">
        <f>IF($W$3=Database!$A$11,
_xlfn.FORECAST.LINEAR(
H22,
INDEX('DS2024'!$B$20:$B$35,MATCH(H22,'DS2024'!$A$20:$A$35,1)):
INDEX('DS2024'!$B$20:$B$35,MATCH(H22,'DS2024'!$A$20:$A$35,1)+1),
INDEX('DS2024'!$A$20:$A$35,MATCH(H22,'DS2024'!$A$20:$A$35,1)):
INDEX('DS2024'!$A$20:$A$35,MATCH(H22,'DS2024'!$A$20:$A$35,1)+1)),
IF($W$3=Database!$A$12,
_xlfn.FORECAST.LINEAR(
H22,
INDEX('DS2024'!$E$20:$E$35,MATCH(H22,'DS2024'!$D$20:$D$35,1)):
INDEX('DS2024'!$E$20:$E$35,MATCH(H22,'DS2024'!$D$20:$D$35,1)+1),
INDEX('DS2024'!$D$20:$D$35,MATCH(H22,'DS2024'!$D$20:$D$35,1)):
INDEX('DS2024'!$D$20:$D$35,MATCH(H22,'DS2024'!$D$20:$D$35,1)+1)),
IF($W$3=Database!$A$13,
_xlfn.FORECAST.LINEAR(
H22,
INDEX('DS2024'!$H$20:$H$35,MATCH(H22,'DS2024'!$G$20:$G$35,1)):
INDEX('DS2024'!$H$20:$H$35,MATCH(H22,'DS2024'!$G$20:$G$35,1)+1),
INDEX('DS2024'!$G$20:$G$35,MATCH(H22,'DS2024'!$G$20:$G$35,1)):
INDEX('DS2024'!$G$20:$G$35,MATCH(H22,'DS2024'!$G$20:$G$35,1)+1)),
IF($W$3=Database!$A$14,
_xlfn.FORECAST.LINEAR(
H22,
INDEX('DS2024'!$K$20:$K$35,MATCH(H22,'DS2024'!$J$20:$J$35,1)):
INDEX('DS2024'!$K$20:$K$35,MATCH(H22,'DS2024'!$J$20:$J$35,1)+1),
INDEX('DS2024'!$J$20:$J$35,MATCH(H22,'DS2024'!$J$20:$J$35,1)):
INDEX('DS2024'!$J$20:$J$35,MATCH(H22,'DS2024'!$J$20:$J$35,1)+1)),
IF($W$3=Database!$A$15,
_xlfn.FORECAST.LINEAR(
H22,
INDEX('DS2024'!$N$20:$N$35,MATCH(H22,'DS2024'!$M$20:$M$35,1)):
INDEX('DS2024'!$N$20:$N$35,MATCH(H22,'DS2024'!$M$20:$M$35,1)+1),
INDEX('DS2024'!$M$20:$M$35,MATCH(H22,'DS2024'!$M$20:$M$35,1)):
INDEX('DS2024'!$M$20:$M$35,MATCH(H22,'DS2024'!$M$20:$M$35,1)+1)),
IF($W$3=Database!$A$16,
_xlfn.FORECAST.LINEAR(
H22,
INDEX('DS2024'!$Q$20:$Q$35,MATCH(H22,'DS2024'!$P$20:$P$35,1)):
INDEX('DS2024'!$Q$20:$Q$35,MATCH(H22,'DS2024'!$P$20:$P$35,1)+1),
INDEX('DS2024'!$P$20:$P$35,MATCH(H22,'DS2024'!$P$20:$P$35,1)):
INDEX('DS2024'!$P$20:$P$35,MATCH(H22,'DS2024'!$P$20:$P$35,1)+1)),
IF($W$3=Database!$A$17,
_xlfn.FORECAST.LINEAR(
H22,
INDEX('DS2024'!$T$20:$T$35,MATCH(H22,'DS2024'!$S$20:$S$35,1)):
INDEX('DS2024'!$T$20:$T$35,MATCH(H22,'DS2024'!$S$20:$S$35,1)+1),
INDEX('DS2024'!$S$20:$S$35,MATCH(H22,'DS2024'!$S$20:$S$35,1)):
INDEX('DS2024'!$S$20:$S$35,MATCH(H22,'DS2024'!$S$20:$S$35,1)+1)),
IF($W$3=Database!$A$18,
_xlfn.FORECAST.LINEAR(
H22,
INDEX('DS2024'!$W$20:$W$35,MATCH(H22,'DS2024'!$V$20:$V$35,1)):
INDEX('DS2024'!$W$20:$W$35,MATCH(H22,'DS2024'!$V$20:$V$35,1)+1),
INDEX('DS2024'!$V$20:$V$35,MATCH(H22,'DS2024'!$V$20:$V$35,1)):
INDEX('DS2024'!$V$20:$V$35,MATCH(H22,'DS2024'!$V$20:$V$35,1)+1)),
IF($W$3=Database!$A$19,
_xlfn.FORECAST.LINEAR(
H22,
INDEX('DS2024'!$Z$20:$Z$35,MATCH(H22,'DS2024'!$Y$20:$Y$35,1)):
INDEX('DS2024'!$Z$20:$Z$35,MATCH(H22,'DS2024'!$Y$20:$Y$35,1)+1),
INDEX('DS2024'!$Y$20:$Y$35,MATCH(H22,'DS2024'!$Y$20:$Y$35,1)):
INDEX('DS2024'!$Y$20:$Y$35,MATCH(H22,'DS2024'!$Y$20:$Y$35,1)+1)),
IF($W$3=Database!$A$20,
_xlfn.FORECAST.LINEAR(
H22,
INDEX('DS2024'!$AC$20:$AC$35,MATCH(H22,'DS2024'!$AB$20:$AB$35,1)):
INDEX('DS2024'!$AC$20:$AC$35,MATCH(H22,'DS2024'!$AB$20:$AB$35,1)+1),
INDEX('DS2024'!$AB$20:$AB$35,MATCH(H22,'DS2024'!$AB$20:$AB$35,1)):
INDEX('DS2024'!$AB$20:$AB$35,MATCH(H22,'DS2024'!$AB$20:$AB$35,1)+1)),
IF($W$3=Database!$A$2,
_xlfn.FORECAST.LINEAR(
H22,
INDEX('DS2024'!$B$5:$B$15,MATCH(H22,'DS2024'!$A$5:$A$15,1)):
INDEX('DS2024'!$B$5:$B$15,MATCH(H22,'DS2024'!$A$5:$A$15,1)+1),
INDEX('DS2024'!$A$5:$A$15,MATCH(H22,'DS2024'!$A$5:$A$15,1)):
INDEX('DS2024'!$A$5:$A$15,MATCH(H22,'DS2024'!$A$5:$A$15,1)+1)),
IF($W$3=Database!$A$3,
_xlfn.FORECAST.LINEAR(
H22,
INDEX('DS2024'!$E$5:$E$15,MATCH(H22,'DS2024'!$D$5:$D$15,1)):
INDEX('DS2024'!$E$5:$E$15,MATCH(H22,'DS2024'!$D$5:$D$15,1)+1),
INDEX('DS2024'!$D$5:$D$15,MATCH(H22,'DS2024'!$D$5:$D$15,1)):
INDEX('DS2024'!$D$5:$D$15,MATCH(H22,'DS2024'!$D$5:$D$15,1)+1)),
IF($W$3=Database!$A$4,
_xlfn.FORECAST.LINEAR(
H22,
INDEX('DS2024'!$H$5:$H$15,MATCH(H22,'DS2024'!$G$5:$G$15,1)):
INDEX('DS2024'!$H$5:$H$15,MATCH(H22,'DS2024'!$G$5:$G$15,1)+1),
INDEX('DS2024'!$G$5:$G$15,MATCH(H22,'DS2024'!$G$5:$G$15,1)):
INDEX('DS2024'!$G$5:$G$15,MATCH(H22,'DS2024'!$G$5:$G$15,1)+1)),
IF($W$3=Database!$A$5,
_xlfn.FORECAST.LINEAR(
H22,
INDEX('DS2024'!$K$5:$K$15,MATCH(H22,'DS2024'!$J$5:$J$15,1)):
INDEX('DS2024'!$K$5:$K$15,MATCH(H22,'DS2024'!$J$5:$J$15,1)+1),
INDEX('DS2024'!$J$5:$J$15,MATCH(H22,'DS2024'!$J$5:$J$15,1)):
INDEX('DS2024'!$J$5:$J$15,MATCH(H22,'DS2024'!$J$5:$J$15,1)+1)),
IF($W$3=Database!$A$6,
_xlfn.FORECAST.LINEAR(
H22,
INDEX('DS2024'!$N$5:$N$15,MATCH(H22,'DS2024'!$M$5:$M$15,1)):
INDEX('DS2024'!$N$5:$N$15,MATCH(H22,'DS2024'!$M$5:$M$15,1)+1),
INDEX('DS2024'!$M$5:$M$15,MATCH(H22,'DS2024'!$M$5:$M$15,1)):
INDEX('DS2024'!$M$5:$M$15,MATCH(H22,'DS2024'!$M$5:$M$15,1)+1)),
IF($W$3=Database!$A$7,
_xlfn.FORECAST.LINEAR(
H22,
INDEX('DS2024'!$Q$5:$Q$15,MATCH(H22,'DS2024'!$P$5:$P$15,1)):
INDEX('DS2024'!$Q$5:$Q$15,MATCH(H22,'DS2024'!$P$5:$P$15,1)+1),
INDEX('DS2024'!$P$5:$P$15,MATCH(H22,'DS2024'!$P$5:$P$15,1)):
INDEX('DS2024'!$P$5:$P$15,MATCH(H22,'DS2024'!$P$5:$P$15,1)+1)),
IF($W$3=Database!$A$8,
_xlfn.FORECAST.LINEAR(
H22,
INDEX('DS2024'!$T$5:$T$15,MATCH(H22,'DS2024'!$S$5:$S$15,1)):
INDEX('DS2024'!$T$5:$T$15,MATCH(H22,'DS2024'!$S$5:$S$15,1)+1),
INDEX('DS2024'!$S$5:$S$15,MATCH(H22,'DS2024'!$S$5:$S$15,1)):
INDEX('DS2024'!$S$5:$S$15,MATCH(H22,'DS2024'!$S$5:$S$15,1)+1)),
IF($W$3=Database!$A$9,
_xlfn.FORECAST.LINEAR(
H22,
INDEX('DS2024'!$W$5:$W$15,MATCH(H22,'DS2024'!$V$5:$V$15,1)):
INDEX('DS2024'!$W$5:$W$15,MATCH(H22,'DS2024'!$V$5:$V$15,1)+1),
INDEX('DS2024'!$V$5:$V$15,MATCH(H22,'DS2024'!$V$5:$V$15,1)):
INDEX('DS2024'!$V$5:$V$15,MATCH(H22,'DS2024'!$V$5:$V$15,1)+1)),
IF($W$3=Database!$A$10,
_xlfn.FORECAST.LINEAR(
H22,
INDEX('DS2024'!$Z$5:$Z$15,MATCH(H22,'DS2024'!$Y$5:$Y$15,1)):
INDEX('DS2024'!$Z$5:$Z$15,MATCH(H22,'DS2024'!$Y$5:$Y$15,1)+1),
INDEX('DS2024'!$Y$5:$Y$15,MATCH(H22,'DS2024'!$Y$5:$Y$15,1)):
INDEX('DS2024'!$Y$5:$Y$15,MATCH(H22,'DS2024'!$Y$5:$Y$15,1)+1))
)))))))))))))))))))</f>
        <v>0.11122786682121588</v>
      </c>
      <c r="X22" s="50">
        <f>IF($X$3=Database!$A$11,
_xlfn.FORECAST.LINEAR(
J22,
INDEX('DS2024'!$B$20:$B$35,MATCH(J22,'DS2024'!$A$20:$A$35,1)):
INDEX('DS2024'!$B$20:$B$35,MATCH(J22,'DS2024'!$A$20:$A$35,1)+1),
INDEX('DS2024'!$A$20:$A$35,MATCH(J22,'DS2024'!$A$20:$A$35,1)):
INDEX('DS2024'!$A$20:$A$35,MATCH(J22,'DS2024'!$A$20:$A$35,1)+1)),
IF($X$3=Database!$A$12,
_xlfn.FORECAST.LINEAR(
J22,
INDEX('DS2024'!$E$20:$E$35,MATCH(J22,'DS2024'!$D$20:$D$35,1)):
INDEX('DS2024'!$E$20:$E$35,MATCH(J22,'DS2024'!$D$20:$D$35,1)+1),
INDEX('DS2024'!$D$20:$D$35,MATCH(J22,'DS2024'!$D$20:$D$35,1)):
INDEX('DS2024'!$D$20:$D$35,MATCH(J22,'DS2024'!$D$20:$D$35,1)+1)),
IF($X$3=Database!$A$13,
_xlfn.FORECAST.LINEAR(
J22,
INDEX('DS2024'!$H$20:$H$35,MATCH(J22,'DS2024'!$G$20:$G$35,1)):
INDEX('DS2024'!$H$20:$H$35,MATCH(J22,'DS2024'!$G$20:$G$35,1)+1),
INDEX('DS2024'!$G$20:$G$35,MATCH(J22,'DS2024'!$G$20:$G$35,1)):
INDEX('DS2024'!$G$20:$G$35,MATCH(J22,'DS2024'!$G$20:$G$35,1)+1)),
IF($X$3=Database!$A$14,
_xlfn.FORECAST.LINEAR(
J22,
INDEX('DS2024'!$K$20:$K$35,MATCH(J22,'DS2024'!$J$20:$J$35,1)):
INDEX('DS2024'!$K$20:$K$35,MATCH(J22,'DS2024'!$J$20:$J$35,1)+1),
INDEX('DS2024'!$J$20:$J$35,MATCH(J22,'DS2024'!$J$20:$J$35,1)):
INDEX('DS2024'!$J$20:$J$35,MATCH(J22,'DS2024'!$J$20:$J$35,1)+1)),
IF($X$3=Database!$A$15,
_xlfn.FORECAST.LINEAR(
J22,
INDEX('DS2024'!$N$20:$N$35,MATCH(J22,'DS2024'!$M$20:$M$35,1)):
INDEX('DS2024'!$N$20:$N$35,MATCH(J22,'DS2024'!$M$20:$M$35,1)+1),
INDEX('DS2024'!$M$20:$M$35,MATCH(J22,'DS2024'!$M$20:$M$35,1)):
INDEX('DS2024'!$M$20:$M$35,MATCH(J22,'DS2024'!$M$20:$M$35,1)+1)),
IF($X$3=Database!$A$16,
_xlfn.FORECAST.LINEAR(
J22,
INDEX('DS2024'!$Q$20:$Q$35,MATCH(J22,'DS2024'!$P$20:$P$35,1)):
INDEX('DS2024'!$Q$20:$Q$35,MATCH(J22,'DS2024'!$P$20:$P$35,1)+1),
INDEX('DS2024'!$P$20:$P$35,MATCH(J22,'DS2024'!$P$20:$P$35,1)):
INDEX('DS2024'!$P$20:$P$35,MATCH(J22,'DS2024'!$P$20:$P$35,1)+1)),
IF($X$3=Database!$A$17,
_xlfn.FORECAST.LINEAR(
J22,
INDEX('DS2024'!$T$20:$T$35,MATCH(J22,'DS2024'!$S$20:$S$35,1)):
INDEX('DS2024'!$T$20:$T$35,MATCH(J22,'DS2024'!$S$20:$S$35,1)+1),
INDEX('DS2024'!$S$20:$S$35,MATCH(J22,'DS2024'!$S$20:$S$35,1)):
INDEX('DS2024'!$S$20:$S$35,MATCH(J22,'DS2024'!$S$20:$S$35,1)+1)),
IF($X$3=Database!$A$18,
_xlfn.FORECAST.LINEAR(
J22,
INDEX('DS2024'!$W$20:$W$35,MATCH(J22,'DS2024'!$V$20:$V$35,1)):
INDEX('DS2024'!$W$20:$W$35,MATCH(J22,'DS2024'!$V$20:$V$35,1)+1),
INDEX('DS2024'!$V$20:$V$35,MATCH(J22,'DS2024'!$V$20:$V$35,1)):
INDEX('DS2024'!$V$20:$V$35,MATCH(J22,'DS2024'!$V$20:$V$35,1)+1)),
IF($X$3=Database!$A$19,
_xlfn.FORECAST.LINEAR(
J22,
INDEX('DS2024'!$Z$20:$Z$35,MATCH(J22,'DS2024'!$Y$20:$Y$35,1)):
INDEX('DS2024'!$Z$20:$Z$35,MATCH(J22,'DS2024'!$Y$20:$Y$35,1)+1),
INDEX('DS2024'!$Y$20:$Y$35,MATCH(J22,'DS2024'!$Y$20:$Y$35,1)):
INDEX('DS2024'!$Y$20:$Y$35,MATCH(J22,'DS2024'!$Y$20:$Y$35,1)+1)),
IF($X$3=Database!$A$20,
_xlfn.FORECAST.LINEAR(
J22,
INDEX('DS2024'!$AC$20:$AC$35,MATCH(J22,'DS2024'!$AB$20:$AB$35,1)):
INDEX('DS2024'!$AC$20:$AC$35,MATCH(J22,'DS2024'!$AB$20:$AB$35,1)+1),
INDEX('DS2024'!$AB$20:$AB$35,MATCH(J22,'DS2024'!$AB$20:$AB$35,1)):
INDEX('DS2024'!$AB$20:$AB$35,MATCH(J22,'DS2024'!$AB$20:$AB$35,1)+1)),
IF($X$3=Database!$A$2,
_xlfn.FORECAST.LINEAR(
J22,
INDEX('DS2024'!$B$5:$B$15,MATCH(J22,'DS2024'!$A$5:$A$15,1)):
INDEX('DS2024'!$B$5:$B$15,MATCH(J22,'DS2024'!$A$5:$A$15,1)+1),
INDEX('DS2024'!$A$5:$A$15,MATCH(J22,'DS2024'!$A$5:$A$15,1)):
INDEX('DS2024'!$A$5:$A$15,MATCH(J22,'DS2024'!$A$5:$A$15,1)+1)),
IF($X$3=Database!$A$3,
_xlfn.FORECAST.LINEAR(
J22,
INDEX('DS2024'!$E$5:$E$15,MATCH(J22,'DS2024'!$D$5:$D$15,1)):
INDEX('DS2024'!$E$5:$E$15,MATCH(J22,'DS2024'!$D$5:$D$15,1)+1),
INDEX('DS2024'!$D$5:$D$15,MATCH(J22,'DS2024'!$D$5:$D$15,1)):
INDEX('DS2024'!$D$5:$D$15,MATCH(J22,'DS2024'!$D$5:$D$15,1)+1)),
IF($X$3=Database!$A$4,
_xlfn.FORECAST.LINEAR(
J22,
INDEX('DS2024'!$H$5:$H$15,MATCH(J22,'DS2024'!$G$5:$G$15,1)):
INDEX('DS2024'!$H$5:$H$15,MATCH(J22,'DS2024'!$G$5:$G$15,1)+1),
INDEX('DS2024'!$G$5:$G$15,MATCH(J22,'DS2024'!$G$5:$G$15,1)):
INDEX('DS2024'!$G$5:$G$15,MATCH(J22,'DS2024'!$G$5:$G$15,1)+1)),
IF($X$3=Database!$A$5,
_xlfn.FORECAST.LINEAR(
J22,
INDEX('DS2024'!$K$5:$K$15,MATCH(J22,'DS2024'!$J$5:$J$15,1)):
INDEX('DS2024'!$K$5:$K$15,MATCH(J22,'DS2024'!$J$5:$J$15,1)+1),
INDEX('DS2024'!$J$5:$J$15,MATCH(J22,'DS2024'!$J$5:$J$15,1)):
INDEX('DS2024'!$J$5:$J$15,MATCH(J22,'DS2024'!$J$5:$J$15,1)+1)),
IF($X$3=Database!$A$6,
_xlfn.FORECAST.LINEAR(
J22,
INDEX('DS2024'!$N$5:$N$15,MATCH(J22,'DS2024'!$M$5:$M$15,1)):
INDEX('DS2024'!$N$5:$N$15,MATCH(J22,'DS2024'!$M$5:$M$15,1)+1),
INDEX('DS2024'!$M$5:$M$15,MATCH(J22,'DS2024'!$M$5:$M$15,1)):
INDEX('DS2024'!$M$5:$M$15,MATCH(J22,'DS2024'!$M$5:$M$15,1)+1)),
IF($X$3=Database!$A$7,
_xlfn.FORECAST.LINEAR(
J22,
INDEX('DS2024'!$Q$5:$Q$15,MATCH(J22,'DS2024'!$P$5:$P$15,1)):
INDEX('DS2024'!$Q$5:$Q$15,MATCH(J22,'DS2024'!$P$5:$P$15,1)+1),
INDEX('DS2024'!$P$5:$P$15,MATCH(J22,'DS2024'!$P$5:$P$15,1)):
INDEX('DS2024'!$P$5:$P$15,MATCH(J22,'DS2024'!$P$5:$P$15,1)+1)),
IF($X$3=Database!$A$8,
_xlfn.FORECAST.LINEAR(
J22,
INDEX('DS2024'!$T$5:$T$15,MATCH(J22,'DS2024'!$S$5:$S$15,1)):
INDEX('DS2024'!$T$5:$T$15,MATCH(J22,'DS2024'!$S$5:$S$15,1)+1),
INDEX('DS2024'!$S$5:$S$15,MATCH(J22,'DS2024'!$S$5:$S$15,1)):
INDEX('DS2024'!$S$5:$S$15,MATCH(J22,'DS2024'!$S$5:$S$15,1)+1)),
IF($T$3=Database!$A$9,
_xlfn.FORECAST.LINEAR(
J22,
INDEX('DS2024'!$W$5:$W$15,MATCH(J22,'DS2024'!$V$5:$V$15,1)):
INDEX('DS2024'!$W$5:$W$15,MATCH(J22,'DS2024'!$V$5:$V$15,1)+1),
INDEX('DS2024'!$V$5:$V$15,MATCH(J22,'DS2024'!$V$5:$V$15,1)):
INDEX('DS2024'!$V$5:$V$15,MATCH(J22,'DS2024'!$V$5:$V$15,1)+1)),
IF($T$3=Database!$A$10,
_xlfn.FORECAST.LINEAR(
J22,
INDEX('DS2024'!$Z$5:$Z$15,MATCH(J22,'DS2024'!$Y$5:$Y$15,1)):
INDEX('DS2024'!$Z$5:$Z$15,MATCH(J22,'DS2024'!$Y$5:$Y$15,1)+1),
INDEX('DS2024'!$Y$5:$Y$15,MATCH(J22,'DS2024'!$Y$5:$Y$15,1)):
INDEX('DS2024'!$Y$5:$Y$15,MATCH(J22,'DS2024'!$Y$5:$Y$15,1)+1))
)))))))))))))))))))</f>
        <v>0.10976737679363684</v>
      </c>
      <c r="Y22" s="50">
        <f>IF($Y$3=Database!$A$11,
_xlfn.FORECAST.LINEAR(
L22,
INDEX('DS2024'!$B$20:$B$35,MATCH(L22,'DS2024'!$A$20:$A$35,1)):
INDEX('DS2024'!$B$20:$B$35,MATCH(L22,'DS2024'!$A$20:$A$35,1)+1),
INDEX('DS2024'!$A$20:$A$35,MATCH(L22,'DS2024'!$A$20:$A$35,1)):
INDEX('DS2024'!$A$20:$A$35,MATCH(L22,'DS2024'!$A$20:$A$35,1)+1)),
IF($Y$3=Database!$A$12,
_xlfn.FORECAST.LINEAR(
L22,
INDEX('DS2024'!$E$20:$E$35,MATCH(L22,'DS2024'!$D$20:$D$35,1)):
INDEX('DS2024'!$E$20:$E$35,MATCH(L22,'DS2024'!$D$20:$D$35,1)+1),
INDEX('DS2024'!$D$20:$D$35,MATCH(L22,'DS2024'!$D$20:$D$35,1)):
INDEX('DS2024'!$D$20:$D$35,MATCH(L22,'DS2024'!$D$20:$D$35,1)+1)),
IF($Y$3=Database!$A$13,
_xlfn.FORECAST.LINEAR(
L22,
INDEX('DS2024'!$H$20:$H$35,MATCH(L22,'DS2024'!$G$20:$G$35,1)):
INDEX('DS2024'!$H$20:$H$35,MATCH(L22,'DS2024'!$G$20:$G$35,1)+1),
INDEX('DS2024'!$G$20:$G$35,MATCH(L22,'DS2024'!$G$20:$G$35,1)):
INDEX('DS2024'!$G$20:$G$35,MATCH(L22,'DS2024'!$G$20:$G$35,1)+1)),
IF($Y$3=Database!$A$14,
_xlfn.FORECAST.LINEAR(
L22,
INDEX('DS2024'!$K$20:$K$35,MATCH(L22,'DS2024'!$J$20:$J$35,1)):
INDEX('DS2024'!$K$20:$K$35,MATCH(L22,'DS2024'!$J$20:$J$35,1)+1),
INDEX('DS2024'!$J$20:$J$35,MATCH(L22,'DS2024'!$J$20:$J$35,1)):
INDEX('DS2024'!$J$20:$J$35,MATCH(L22,'DS2024'!$J$20:$J$35,1)+1)),
IF($Y$3=Database!$A$15,
_xlfn.FORECAST.LINEAR(
L22,
INDEX('DS2024'!$N$20:$N$35,MATCH(L22,'DS2024'!$M$20:$M$35,1)):
INDEX('DS2024'!$N$20:$N$35,MATCH(L22,'DS2024'!$M$20:$M$35,1)+1),
INDEX('DS2024'!$M$20:$M$35,MATCH(L22,'DS2024'!$M$20:$M$35,1)):
INDEX('DS2024'!$M$20:$M$35,MATCH(L22,'DS2024'!$M$20:$M$35,1)+1)),
IF($Y$3=Database!$A$16,
_xlfn.FORECAST.LINEAR(
L22,
INDEX('DS2024'!$Q$20:$Q$35,MATCH(L22,'DS2024'!$P$20:$P$35,1)):
INDEX('DS2024'!$Q$20:$Q$35,MATCH(L22,'DS2024'!$P$20:$P$35,1)+1),
INDEX('DS2024'!$P$20:$P$35,MATCH(L22,'DS2024'!$P$20:$P$35,1)):
INDEX('DS2024'!$P$20:$P$35,MATCH(L22,'DS2024'!$P$20:$P$35,1)+1)),
IF($Y$3=Database!$A$17,
_xlfn.FORECAST.LINEAR(
L22,
INDEX('DS2024'!$T$20:$T$35,MATCH(L22,'DS2024'!$S$20:$S$35,1)):
INDEX('DS2024'!$T$20:$T$35,MATCH(L22,'DS2024'!$S$20:$S$35,1)+1),
INDEX('DS2024'!$S$20:$S$35,MATCH(L22,'DS2024'!$S$20:$S$35,1)):
INDEX('DS2024'!$S$20:$S$35,MATCH(L22,'DS2024'!$S$20:$S$35,1)+1)),
IF($Y$3=Database!$A$18,
_xlfn.FORECAST.LINEAR(
L22,
INDEX('DS2024'!$W$20:$W$35,MATCH(L22,'DS2024'!$V$20:$V$35,1)):
INDEX('DS2024'!$W$20:$W$35,MATCH(L22,'DS2024'!$V$20:$V$35,1)+1),
INDEX('DS2024'!$V$20:$V$35,MATCH(L22,'DS2024'!$V$20:$V$35,1)):
INDEX('DS2024'!$V$20:$V$35,MATCH(L22,'DS2024'!$V$20:$V$35,1)+1)),
IF($Y$3=Database!$A$19,
_xlfn.FORECAST.LINEAR(
L22,
INDEX('DS2024'!$Z$20:$Z$35,MATCH(L22,'DS2024'!$Y$20:$Y$35,1)):
INDEX('DS2024'!$Z$20:$Z$35,MATCH(L22,'DS2024'!$Y$20:$Y$35,1)+1),
INDEX('DS2024'!$Y$20:$Y$35,MATCH(L22,'DS2024'!$Y$20:$Y$35,1)):
INDEX('DS2024'!$Y$20:$Y$35,MATCH(L22,'DS2024'!$Y$20:$Y$35,1)+1)),
IF($Y$3=Database!$A$20,
_xlfn.FORECAST.LINEAR(
L22,
INDEX('DS2024'!$AC$20:$AC$35,MATCH(L22,'DS2024'!$AB$20:$AB$35,1)):
INDEX('DS2024'!$AC$20:$AC$35,MATCH(L22,'DS2024'!$AB$20:$AB$35,1)+1),
INDEX('DS2024'!$AB$20:$AB$35,MATCH(L22,'DS2024'!$AB$20:$AB$35,1)):
INDEX('DS2024'!$AB$20:$AB$35,MATCH(L22,'DS2024'!$AB$20:$AB$35,1)+1)),
IF($Y$3=Database!$A$2,
_xlfn.FORECAST.LINEAR(
L22,
INDEX('DS2024'!$B$5:$B$15,MATCH(L22,'DS2024'!$A$5:$A$15,1)):
INDEX('DS2024'!$B$5:$B$15,MATCH(L22,'DS2024'!$A$5:$A$15,1)+1),
INDEX('DS2024'!$A$5:$A$15,MATCH(L22,'DS2024'!$A$5:$A$15,1)):
INDEX('DS2024'!$A$5:$A$15,MATCH(L22,'DS2024'!$A$5:$A$15,1)+1)),
IF($Y$3=Database!$A$3,
_xlfn.FORECAST.LINEAR(
L22,
INDEX('DS2024'!$E$5:$E$15,MATCH(L22,'DS2024'!$D$5:$D$15,1)):
INDEX('DS2024'!$E$5:$E$15,MATCH(L22,'DS2024'!$D$5:$D$15,1)+1),
INDEX('DS2024'!$D$5:$D$15,MATCH(L22,'DS2024'!$D$5:$D$15,1)):
INDEX('DS2024'!$D$5:$D$15,MATCH(L22,'DS2024'!$D$5:$D$15,1)+1)),
IF($Y$3=Database!$A$4,
_xlfn.FORECAST.LINEAR(
L22,
INDEX('DS2024'!$H$5:$H$15,MATCH(L22,'DS2024'!$G$5:$G$15,1)):
INDEX('DS2024'!$H$5:$H$15,MATCH(L22,'DS2024'!$G$5:$G$15,1)+1),
INDEX('DS2024'!$G$5:$G$15,MATCH(L22,'DS2024'!$G$5:$G$15,1)):
INDEX('DS2024'!$G$5:$G$15,MATCH(L22,'DS2024'!$G$5:$G$15,1)+1)),
IF($Y$3=Database!$A$5,
_xlfn.FORECAST.LINEAR(
L22,
INDEX('DS2024'!$K$5:$K$15,MATCH(L22,'DS2024'!$J$5:$J$15,1)):
INDEX('DS2024'!$K$5:$K$15,MATCH(L22,'DS2024'!$J$5:$J$15,1)+1),
INDEX('DS2024'!$J$5:$J$15,MATCH(L22,'DS2024'!$J$5:$J$15,1)):
INDEX('DS2024'!$J$5:$J$15,MATCH(L22,'DS2024'!$J$5:$J$15,1)+1)),
IF($Y$3=Database!$A$6,
_xlfn.FORECAST.LINEAR(
L22,
INDEX('DS2024'!$N$5:$N$15,MATCH(L22,'DS2024'!$M$5:$M$15,1)):
INDEX('DS2024'!$N$5:$N$15,MATCH(L22,'DS2024'!$M$5:$M$15,1)+1),
INDEX('DS2024'!$M$5:$M$15,MATCH(L22,'DS2024'!$M$5:$M$15,1)):
INDEX('DS2024'!$M$5:$M$15,MATCH(L22,'DS2024'!$M$5:$M$15,1)+1)),
IF($Y$3=Database!$A$7,
_xlfn.FORECAST.LINEAR(
L22,
INDEX('DS2024'!$Q$5:$Q$15,MATCH(L22,'DS2024'!$P$5:$P$15,1)):
INDEX('DS2024'!$Q$5:$Q$15,MATCH(L22,'DS2024'!$P$5:$P$15,1)+1),
INDEX('DS2024'!$P$5:$P$15,MATCH(L22,'DS2024'!$P$5:$P$15,1)):
INDEX('DS2024'!$P$5:$P$15,MATCH(L22,'DS2024'!$P$5:$P$15,1)+1)),
IF($Y$3=Database!$A$8,
_xlfn.FORECAST.LINEAR(
L22,
INDEX('DS2024'!$T$5:$T$15,MATCH(L22,'DS2024'!$S$5:$S$15,1)):
INDEX('DS2024'!$T$5:$T$15,MATCH(L22,'DS2024'!$S$5:$S$15,1)+1),
INDEX('DS2024'!$S$5:$S$15,MATCH(L22,'DS2024'!$S$5:$S$15,1)):
INDEX('DS2024'!$S$5:$S$15,MATCH(L22,'DS2024'!$S$5:$S$15,1)+1)),
IF($T$3=Database!$A$9,
_xlfn.FORECAST.LINEAR(
L22,
INDEX('DS2024'!$W$5:$W$15,MATCH(L22,'DS2024'!$V$5:$V$15,1)):
INDEX('DS2024'!$W$5:$W$15,MATCH(L22,'DS2024'!$V$5:$V$15,1)+1),
INDEX('DS2024'!$V$5:$V$15,MATCH(L22,'DS2024'!$V$5:$V$15,1)):
INDEX('DS2024'!$V$5:$V$15,MATCH(L22,'DS2024'!$V$5:$V$15,1)+1)),
IF($T$3=Database!$A$10,
_xlfn.FORECAST.LINEAR(
L22,
INDEX('DS2024'!$Z$5:$Z$15,MATCH(L22,'DS2024'!$Y$5:$Y$15,1)):
INDEX('DS2024'!$Z$5:$Z$15,MATCH(L22,'DS2024'!$Y$5:$Y$15,1)+1),
INDEX('DS2024'!$Y$5:$Y$15,MATCH(L22,'DS2024'!$Y$5:$Y$15,1)):
INDEX('DS2024'!$Y$5:$Y$15,MATCH(L22,'DS2024'!$Y$5:$Y$15,1)+1))
)))))))))))))))))))</f>
        <v>0.11065486230464847</v>
      </c>
      <c r="Z22" s="50">
        <f>IF($Z$3=Database!$A$11,
_xlfn.FORECAST.LINEAR(
N22,
INDEX('DS2024'!$B$20:$B$35,MATCH(N22,'DS2024'!$A$20:$A$35,1)):
INDEX('DS2024'!$B$20:$B$35,MATCH(N22,'DS2024'!$A$20:$A$35,1)+1),
INDEX('DS2024'!$A$20:$A$35,MATCH(N22,'DS2024'!$A$20:$A$35,1)):
INDEX('DS2024'!$A$20:$A$35,MATCH(N22,'DS2024'!$A$20:$A$35,1)+1)),
IF($Z$3=Database!$A$12,
_xlfn.FORECAST.LINEAR(
N22,
INDEX('DS2024'!$E$20:$E$35,MATCH(N22,'DS2024'!$D$20:$D$35,1)):
INDEX('DS2024'!$E$20:$E$35,MATCH(N22,'DS2024'!$D$20:$D$35,1)+1),
INDEX('DS2024'!$D$20:$D$35,MATCH(N22,'DS2024'!$D$20:$D$35,1)):
INDEX('DS2024'!$D$20:$D$35,MATCH(N22,'DS2024'!$D$20:$D$35,1)+1)),
IF($Z$3=Database!$A$13,
_xlfn.FORECAST.LINEAR(
N22,
INDEX('DS2024'!$H$20:$H$35,MATCH(N22,'DS2024'!$G$20:$G$35,1)):
INDEX('DS2024'!$H$20:$H$35,MATCH(N22,'DS2024'!$G$20:$G$35,1)+1),
INDEX('DS2024'!$G$20:$G$35,MATCH(N22,'DS2024'!$G$20:$G$35,1)):
INDEX('DS2024'!$G$20:$G$35,MATCH(N22,'DS2024'!$G$20:$G$35,1)+1)),
IF($Z$3=Database!$A$14,
_xlfn.FORECAST.LINEAR(
N22,
INDEX('DS2024'!$K$20:$K$35,MATCH(N22,'DS2024'!$J$20:$J$35,1)):
INDEX('DS2024'!$K$20:$K$35,MATCH(N22,'DS2024'!$J$20:$J$35,1)+1),
INDEX('DS2024'!$J$20:$J$35,MATCH(N22,'DS2024'!$J$20:$J$35,1)):
INDEX('DS2024'!$J$20:$J$35,MATCH(N22,'DS2024'!$J$20:$J$35,1)+1)),
IF($Z$3=Database!$A$15,
_xlfn.FORECAST.LINEAR(
N22,
INDEX('DS2024'!$N$20:$N$35,MATCH(N22,'DS2024'!$M$20:$M$35,1)):
INDEX('DS2024'!$N$20:$N$35,MATCH(N22,'DS2024'!$M$20:$M$35,1)+1),
INDEX('DS2024'!$M$20:$M$35,MATCH(N22,'DS2024'!$M$20:$M$35,1)):
INDEX('DS2024'!$M$20:$M$35,MATCH(N22,'DS2024'!$M$20:$M$35,1)+1)),
IF($Z$3=Database!$A$16,
_xlfn.FORECAST.LINEAR(
N22,
INDEX('DS2024'!$Q$20:$Q$35,MATCH(N22,'DS2024'!$P$20:$P$35,1)):
INDEX('DS2024'!$Q$20:$Q$35,MATCH(N22,'DS2024'!$P$20:$P$35,1)+1),
INDEX('DS2024'!$P$20:$P$35,MATCH(N22,'DS2024'!$P$20:$P$35,1)):
INDEX('DS2024'!$P$20:$P$35,MATCH(N22,'DS2024'!$P$20:$P$35,1)+1)),
IF($Z$3=Database!$A$17,
_xlfn.FORECAST.LINEAR(
N22,
INDEX('DS2024'!$T$20:$T$35,MATCH(N22,'DS2024'!$S$20:$S$35,1)):
INDEX('DS2024'!$T$20:$T$35,MATCH(N22,'DS2024'!$S$20:$S$35,1)+1),
INDEX('DS2024'!$S$20:$S$35,MATCH(N22,'DS2024'!$S$20:$S$35,1)):
INDEX('DS2024'!$S$20:$S$35,MATCH(N22,'DS2024'!$S$20:$S$35,1)+1)),
IF($Z$3=Database!$A$18,
_xlfn.FORECAST.LINEAR(
N22,
INDEX('DS2024'!$W$20:$W$35,MATCH(N22,'DS2024'!$V$20:$V$35,1)):
INDEX('DS2024'!$W$20:$W$35,MATCH(N22,'DS2024'!$V$20:$V$35,1)+1),
INDEX('DS2024'!$V$20:$V$35,MATCH(N22,'DS2024'!$V$20:$V$35,1)):
INDEX('DS2024'!$V$20:$V$35,MATCH(N22,'DS2024'!$V$20:$V$35,1)+1)),
IF($Z$3=Database!$A$19,
_xlfn.FORECAST.LINEAR(
N22,
INDEX('DS2024'!$Z$20:$Z$35,MATCH(N22,'DS2024'!$Y$20:$Y$35,1)):
INDEX('DS2024'!$Z$20:$Z$35,MATCH(N22,'DS2024'!$Y$20:$Y$35,1)+1),
INDEX('DS2024'!$Y$20:$Y$35,MATCH(N22,'DS2024'!$Y$20:$Y$35,1)):
INDEX('DS2024'!$Y$20:$Y$35,MATCH(N22,'DS2024'!$Y$20:$Y$35,1)+1)),
IF($Z$3=Database!$A$20,
_xlfn.FORECAST.LINEAR(
N22,
INDEX('DS2024'!$AC$20:$AC$35,MATCH(N22,'DS2024'!$AB$20:$AB$35,1)):
INDEX('DS2024'!$AC$20:$AC$35,MATCH(N22,'DS2024'!$AB$20:$AB$35,1)+1),
INDEX('DS2024'!$AB$20:$AB$35,MATCH(N22,'DS2024'!$AB$20:$AB$35,1)):
INDEX('DS2024'!$AB$20:$AB$35,MATCH(N22,'DS2024'!$AB$20:$AB$35,1)+1)),
IF($Z$3=Database!$A$2,
_xlfn.FORECAST.LINEAR(
N22,
INDEX('DS2024'!$B$5:$B$15,MATCH(N22,'DS2024'!$A$5:$A$15,1)):
INDEX('DS2024'!$B$5:$B$15,MATCH(N22,'DS2024'!$A$5:$A$15,1)+1),
INDEX('DS2024'!$A$5:$A$15,MATCH(N22,'DS2024'!$A$5:$A$15,1)):
INDEX('DS2024'!$A$5:$A$15,MATCH(N22,'DS2024'!$A$5:$A$15,1)+1)),
IF($Z$3=Database!$A$3,
_xlfn.FORECAST.LINEAR(
N22,
INDEX('DS2024'!$E$5:$E$15,MATCH(N22,'DS2024'!$D$5:$D$15,1)):
INDEX('DS2024'!$E$5:$E$15,MATCH(N22,'DS2024'!$D$5:$D$15,1)+1),
INDEX('DS2024'!$D$5:$D$15,MATCH(N22,'DS2024'!$D$5:$D$15,1)):
INDEX('DS2024'!$D$5:$D$15,MATCH(N22,'DS2024'!$D$5:$D$15,1)+1)),
IF($Z$3=Database!$A$4,
_xlfn.FORECAST.LINEAR(
N22,
INDEX('DS2024'!$H$5:$H$15,MATCH(N22,'DS2024'!$G$5:$G$15,1)):
INDEX('DS2024'!$H$5:$H$15,MATCH(N22,'DS2024'!$G$5:$G$15,1)+1),
INDEX('DS2024'!$G$5:$G$15,MATCH(N22,'DS2024'!$G$5:$G$15,1)):
INDEX('DS2024'!$G$5:$G$15,MATCH(N22,'DS2024'!$G$5:$G$15,1)+1)),
IF($Z$3=Database!$A$5,
_xlfn.FORECAST.LINEAR(
N22,
INDEX('DS2024'!$K$5:$K$15,MATCH(N22,'DS2024'!$J$5:$J$15,1)):
INDEX('DS2024'!$K$5:$K$15,MATCH(N22,'DS2024'!$J$5:$J$15,1)+1),
INDEX('DS2024'!$J$5:$J$15,MATCH(N22,'DS2024'!$J$5:$J$15,1)):
INDEX('DS2024'!$J$5:$J$15,MATCH(N22,'DS2024'!$J$5:$J$15,1)+1)),
IF($Z$3=Database!$A$6,
_xlfn.FORECAST.LINEAR(
N22,
INDEX('DS2024'!$N$5:$N$15,MATCH(N22,'DS2024'!$M$5:$M$15,1)):
INDEX('DS2024'!$N$5:$N$15,MATCH(N22,'DS2024'!$M$5:$M$15,1)+1),
INDEX('DS2024'!$M$5:$M$15,MATCH(N22,'DS2024'!$M$5:$M$15,1)):
INDEX('DS2024'!$M$5:$M$15,MATCH(N22,'DS2024'!$M$5:$M$15,1)+1)),
IF($Z$3=Database!$A$7,
_xlfn.FORECAST.LINEAR(
N22,
INDEX('DS2024'!$Q$5:$Q$15,MATCH(N22,'DS2024'!$P$5:$P$15,1)):
INDEX('DS2024'!$Q$5:$Q$15,MATCH(N22,'DS2024'!$P$5:$P$15,1)+1),
INDEX('DS2024'!$P$5:$P$15,MATCH(N22,'DS2024'!$P$5:$P$15,1)):
INDEX('DS2024'!$P$5:$P$15,MATCH(N22,'DS2024'!$P$5:$P$15,1)+1)),
IF($Z$3=Database!$A$8,
_xlfn.FORECAST.LINEAR(
N22,
INDEX('DS2024'!$T$5:$T$15,MATCH(N22,'DS2024'!$S$5:$S$15,1)):
INDEX('DS2024'!$T$5:$T$15,MATCH(N22,'DS2024'!$S$5:$S$15,1)+1),
INDEX('DS2024'!$S$5:$S$15,MATCH(N22,'DS2024'!$S$5:$S$15,1)):
INDEX('DS2024'!$S$5:$S$15,MATCH(N22,'DS2024'!$S$5:$S$15,1)+1)),
IF($Z$3=Database!$A$9,
_xlfn.FORECAST.LINEAR(
N22,
INDEX('DS2024'!$W$5:$W$15,MATCH(N22,'DS2024'!$V$5:$V$15,1)):
INDEX('DS2024'!$W$5:$W$15,MATCH(N22,'DS2024'!$V$5:$V$15,1)+1),
INDEX('DS2024'!$V$5:$V$15,MATCH(N22,'DS2024'!$V$5:$V$15,1)):
INDEX('DS2024'!$V$5:$V$15,MATCH(N22,'DS2024'!$V$5:$V$15,1)+1)),
IF($Z$3=Database!$A$10,
_xlfn.FORECAST.LINEAR(
N22,
INDEX('DS2024'!$Z$5:$Z$15,MATCH(N22,'DS2024'!$Y$5:$Y$15,1)):
INDEX('DS2024'!$Z$5:$Z$15,MATCH(N22,'DS2024'!$Y$5:$Y$15,1)+1),
INDEX('DS2024'!$Y$5:$Y$15,MATCH(N22,'DS2024'!$Y$5:$Y$15,1)):
INDEX('DS2024'!$Y$5:$Y$15,MATCH(N22,'DS2024'!$Y$5:$Y$15,1)+1))
)))))))))))))))))))</f>
        <v>0.10939302130380911</v>
      </c>
      <c r="AA22" s="50">
        <f>IF($AA$3=Database!$A$11,
_xlfn.FORECAST.LINEAR(
P22,
INDEX('DS2024'!$B$20:$B$35,MATCH(P22,'DS2024'!$A$20:$A$35,1)):
INDEX('DS2024'!$B$20:$B$35,MATCH(P22,'DS2024'!$A$20:$A$35,1)+1),
INDEX('DS2024'!$A$20:$A$35,MATCH(P22,'DS2024'!$A$20:$A$35,1)):
INDEX('DS2024'!$A$20:$A$35,MATCH(P22,'DS2024'!$A$20:$A$35,1)+1)),
IF($AA$3=Database!$A$12,
_xlfn.FORECAST.LINEAR(
P22,
INDEX('DS2024'!$E$20:$E$35,MATCH(P22,'DS2024'!$D$20:$D$35,1)):
INDEX('DS2024'!$E$20:$E$35,MATCH(P22,'DS2024'!$D$20:$D$35,1)+1),
INDEX('DS2024'!$D$20:$D$35,MATCH(P22,'DS2024'!$D$20:$D$35,1)):
INDEX('DS2024'!$D$20:$D$35,MATCH(P22,'DS2024'!$D$20:$D$35,1)+1)),
IF($AA$3=Database!$A$13,
_xlfn.FORECAST.LINEAR(
P22,
INDEX('DS2024'!$H$20:$H$35,MATCH(P22,'DS2024'!$G$20:$G$35,1)):
INDEX('DS2024'!$H$20:$H$35,MATCH(P22,'DS2024'!$G$20:$G$35,1)+1),
INDEX('DS2024'!$G$20:$G$35,MATCH(P22,'DS2024'!$G$20:$G$35,1)):
INDEX('DS2024'!$G$20:$G$35,MATCH(P22,'DS2024'!$G$20:$G$35,1)+1)),
IF($AA$3=Database!$A$14,
_xlfn.FORECAST.LINEAR(
P22,
INDEX('DS2024'!$K$20:$K$35,MATCH(P22,'DS2024'!$J$20:$J$35,1)):
INDEX('DS2024'!$K$20:$K$35,MATCH(P22,'DS2024'!$J$20:$J$35,1)+1),
INDEX('DS2024'!$J$20:$J$35,MATCH(P22,'DS2024'!$J$20:$J$35,1)):
INDEX('DS2024'!$J$20:$J$35,MATCH(P22,'DS2024'!$J$20:$J$35,1)+1)),
IF($AA$3=Database!$A$15,
_xlfn.FORECAST.LINEAR(
P22,
INDEX('DS2024'!$N$20:$N$35,MATCH(P22,'DS2024'!$M$20:$M$35,1)):
INDEX('DS2024'!$N$20:$N$35,MATCH(P22,'DS2024'!$M$20:$M$35,1)+1),
INDEX('DS2024'!$M$20:$M$35,MATCH(P22,'DS2024'!$M$20:$M$35,1)):
INDEX('DS2024'!$M$20:$M$35,MATCH(P22,'DS2024'!$M$20:$M$35,1)+1)),
IF($AA$3=Database!$A$16,
_xlfn.FORECAST.LINEAR(
P22,
INDEX('DS2024'!$Q$20:$Q$35,MATCH(P22,'DS2024'!$P$20:$P$35,1)):
INDEX('DS2024'!$Q$20:$Q$35,MATCH(P22,'DS2024'!$P$20:$P$35,1)+1),
INDEX('DS2024'!$P$20:$P$35,MATCH(P22,'DS2024'!$P$20:$P$35,1)):
INDEX('DS2024'!$P$20:$P$35,MATCH(P22,'DS2024'!$P$20:$P$35,1)+1)),
IF($AA$3=Database!$A$17,
_xlfn.FORECAST.LINEAR(
P22,
INDEX('DS2024'!$T$20:$T$35,MATCH(P22,'DS2024'!$S$20:$S$35,1)):
INDEX('DS2024'!$T$20:$T$35,MATCH(P22,'DS2024'!$S$20:$S$35,1)+1),
INDEX('DS2024'!$S$20:$S$35,MATCH(P22,'DS2024'!$S$20:$S$35,1)):
INDEX('DS2024'!$S$20:$S$35,MATCH(P22,'DS2024'!$S$20:$S$35,1)+1)),
IF($AA$3=Database!$A$18,
_xlfn.FORECAST.LINEAR(
P22,
INDEX('DS2024'!$W$20:$W$35,MATCH(P22,'DS2024'!$V$20:$V$35,1)):
INDEX('DS2024'!$W$20:$W$35,MATCH(P22,'DS2024'!$V$20:$V$35,1)+1),
INDEX('DS2024'!$V$20:$V$35,MATCH(P22,'DS2024'!$V$20:$V$35,1)):
INDEX('DS2024'!$V$20:$V$35,MATCH(P22,'DS2024'!$V$20:$V$35,1)+1)),
IF($AA$3=Database!$A$19,
_xlfn.FORECAST.LINEAR(
P22,
INDEX('DS2024'!$Z$20:$Z$35,MATCH(P22,'DS2024'!$Y$20:$Y$35,1)):
INDEX('DS2024'!$Z$20:$Z$35,MATCH(P22,'DS2024'!$Y$20:$Y$35,1)+1),
INDEX('DS2024'!$Y$20:$Y$35,MATCH(P22,'DS2024'!$Y$20:$Y$35,1)):
INDEX('DS2024'!$Y$20:$Y$35,MATCH(P22,'DS2024'!$Y$20:$Y$35,1)+1)),
IF($AA$3=Database!$A$20,
_xlfn.FORECAST.LINEAR(
P22,
INDEX('DS2024'!$AC$20:$AC$35,MATCH(P22,'DS2024'!$AB$20:$AB$35,1)):
INDEX('DS2024'!$AC$20:$AC$35,MATCH(P22,'DS2024'!$AB$20:$AB$35,1)+1),
INDEX('DS2024'!$AB$20:$AB$35,MATCH(P22,'DS2024'!$AB$20:$AB$35,1)):
INDEX('DS2024'!$AB$20:$AB$35,MATCH(P22,'DS2024'!$AB$20:$AB$35,1)+1)),
IF($AA$3=Database!$A$2,
_xlfn.FORECAST.LINEAR(
P22,
INDEX('DS2024'!$B$5:$B$15,MATCH(P22,'DS2024'!$A$5:$A$15,1)):
INDEX('DS2024'!$B$5:$B$15,MATCH(P22,'DS2024'!$A$5:$A$15,1)+1),
INDEX('DS2024'!$A$5:$A$15,MATCH(P22,'DS2024'!$A$5:$A$15,1)):
INDEX('DS2024'!$A$5:$A$15,MATCH(P22,'DS2024'!$A$5:$A$15,1)+1)),
IF($AA$3=Database!$A$3,
_xlfn.FORECAST.LINEAR(
P22,
INDEX('DS2024'!$E$5:$E$15,MATCH(P22,'DS2024'!$D$5:$D$15,1)):
INDEX('DS2024'!$E$5:$E$15,MATCH(P22,'DS2024'!$D$5:$D$15,1)+1),
INDEX('DS2024'!$D$5:$D$15,MATCH(P22,'DS2024'!$D$5:$D$15,1)):
INDEX('DS2024'!$D$5:$D$15,MATCH(P22,'DS2024'!$D$5:$D$15,1)+1)),
IF($AA$3=Database!$A$4,
_xlfn.FORECAST.LINEAR(
P22,
INDEX('DS2024'!$H$5:$H$15,MATCH(P22,'DS2024'!$G$5:$G$15,1)):
INDEX('DS2024'!$H$5:$H$15,MATCH(P22,'DS2024'!$G$5:$G$15,1)+1),
INDEX('DS2024'!$G$5:$G$15,MATCH(P22,'DS2024'!$G$5:$G$15,1)):
INDEX('DS2024'!$G$5:$G$15,MATCH(P22,'DS2024'!$G$5:$G$15,1)+1)),
IF($AA$3=Database!$A$5,
_xlfn.FORECAST.LINEAR(
P22,
INDEX('DS2024'!$K$5:$K$15,MATCH(P22,'DS2024'!$J$5:$J$15,1)):
INDEX('DS2024'!$K$5:$K$15,MATCH(P22,'DS2024'!$J$5:$J$15,1)+1),
INDEX('DS2024'!$J$5:$J$15,MATCH(P22,'DS2024'!$J$5:$J$15,1)):
INDEX('DS2024'!$J$5:$J$15,MATCH(P22,'DS2024'!$J$5:$J$15,1)+1)),
IF($AA$3=Database!$A$6,
_xlfn.FORECAST.LINEAR(
P22,
INDEX('DS2024'!$N$5:$N$15,MATCH(P22,'DS2024'!$M$5:$M$15,1)):
INDEX('DS2024'!$N$5:$N$15,MATCH(P22,'DS2024'!$M$5:$M$15,1)+1),
INDEX('DS2024'!$M$5:$M$15,MATCH(P22,'DS2024'!$M$5:$M$15,1)):
INDEX('DS2024'!$M$5:$M$15,MATCH(P22,'DS2024'!$M$5:$M$15,1)+1)),
IF($AA$3=Database!$A$7,
_xlfn.FORECAST.LINEAR(
P22,
INDEX('DS2024'!$Q$5:$Q$15,MATCH(P22,'DS2024'!$P$5:$P$15,1)):
INDEX('DS2024'!$Q$5:$Q$15,MATCH(P22,'DS2024'!$P$5:$P$15,1)+1),
INDEX('DS2024'!$P$5:$P$15,MATCH(P22,'DS2024'!$P$5:$P$15,1)):
INDEX('DS2024'!$P$5:$P$15,MATCH(P22,'DS2024'!$P$5:$P$15,1)+1)),
IF($AA$3=Database!$A$8,
_xlfn.FORECAST.LINEAR(
P22,
INDEX('DS2024'!$T$5:$T$15,MATCH(P22,'DS2024'!$S$5:$S$15,1)):
INDEX('DS2024'!$T$5:$T$15,MATCH(P22,'DS2024'!$S$5:$S$15,1)+1),
INDEX('DS2024'!$S$5:$S$15,MATCH(P22,'DS2024'!$S$5:$S$15,1)):
INDEX('DS2024'!$S$5:$S$15,MATCH(P22,'DS2024'!$S$5:$S$15,1)+1)),
IF($AA$3=Database!$A$9,
_xlfn.FORECAST.LINEAR(
P22,
INDEX('DS2024'!$W$5:$W$15,MATCH(P22,'DS2024'!$V$5:$V$15,1)):
INDEX('DS2024'!$W$5:$W$15,MATCH(P22,'DS2024'!$V$5:$V$15,1)+1),
INDEX('DS2024'!$V$5:$V$15,MATCH(P22,'DS2024'!$V$5:$V$15,1)):
INDEX('DS2024'!$V$5:$V$15,MATCH(P22,'DS2024'!$V$5:$V$15,1)+1)),
IF($AA$3=Database!$A$10,
_xlfn.FORECAST.LINEAR(
P22,
INDEX('DS2024'!$Z$5:$Z$15,MATCH(P22,'DS2024'!$Y$5:$Y$15,1)):
INDEX('DS2024'!$Z$5:$Z$15,MATCH(P22,'DS2024'!$Y$5:$Y$15,1)+1),
INDEX('DS2024'!$Y$5:$Y$15,MATCH(P22,'DS2024'!$Y$5:$Y$15,1)):
INDEX('DS2024'!$Y$5:$Y$15,MATCH(P22,'DS2024'!$Y$5:$Y$15,1)+1))
)))))))))))))))))))</f>
        <v>0.11009081098365243</v>
      </c>
      <c r="AB22" s="50">
        <f>IF($AB$3=Database!$A$11,
_xlfn.FORECAST.LINEAR(
R22,
INDEX('DS2024'!$B$20:$B$35,MATCH(R22,'DS2024'!$A$20:$A$35,1)):
INDEX('DS2024'!$B$20:$B$35,MATCH(R22,'DS2024'!$A$20:$A$35,1)+1),
INDEX('DS2024'!$A$20:$A$35,MATCH(R22,'DS2024'!$A$20:$A$35,1)):
INDEX('DS2024'!$A$20:$A$35,MATCH(R22,'DS2024'!$A$20:$A$35,1)+1)),
IF($AB$3=Database!$A$12,
_xlfn.FORECAST.LINEAR(
R22,
INDEX('DS2024'!$E$20:$E$35,MATCH(R22,'DS2024'!$D$20:$D$35,1)):
INDEX('DS2024'!$E$20:$E$35,MATCH(R22,'DS2024'!$D$20:$D$35,1)+1),
INDEX('DS2024'!$D$20:$D$35,MATCH(R22,'DS2024'!$D$20:$D$35,1)):
INDEX('DS2024'!$D$20:$D$35,MATCH(R22,'DS2024'!$D$20:$D$35,1)+1)),
IF($AB$3=Database!$A$13,
_xlfn.FORECAST.LINEAR(
R22,
INDEX('DS2024'!$H$20:$H$35,MATCH(R22,'DS2024'!$G$20:$G$35,1)):
INDEX('DS2024'!$H$20:$H$35,MATCH(R22,'DS2024'!$G$20:$G$35,1)+1),
INDEX('DS2024'!$G$20:$G$35,MATCH(R22,'DS2024'!$G$20:$G$35,1)):
INDEX('DS2024'!$G$20:$G$35,MATCH(R22,'DS2024'!$G$20:$G$35,1)+1)),
IF($AB$3=Database!$A$14,
_xlfn.FORECAST.LINEAR(
R22,
INDEX('DS2024'!$K$20:$K$35,MATCH(R22,'DS2024'!$J$20:$J$35,1)):
INDEX('DS2024'!$K$20:$K$35,MATCH(R22,'DS2024'!$J$20:$J$35,1)+1),
INDEX('DS2024'!$J$20:$J$35,MATCH(R22,'DS2024'!$J$20:$J$35,1)):
INDEX('DS2024'!$J$20:$J$35,MATCH(R22,'DS2024'!$J$20:$J$35,1)+1)),
IF($AB$3=Database!$A$15,
_xlfn.FORECAST.LINEAR(
R22,
INDEX('DS2024'!$N$20:$N$35,MATCH(R22,'DS2024'!$M$20:$M$35,1)):
INDEX('DS2024'!$N$20:$N$35,MATCH(R22,'DS2024'!$M$20:$M$35,1)+1),
INDEX('DS2024'!$M$20:$M$35,MATCH(R22,'DS2024'!$M$20:$M$35,1)):
INDEX('DS2024'!$M$20:$M$35,MATCH(R22,'DS2024'!$M$20:$M$35,1)+1)),
IF($AB$3=Database!$A$16,
_xlfn.FORECAST.LINEAR(
R22,
INDEX('DS2024'!$Q$20:$Q$35,MATCH(R22,'DS2024'!$P$20:$P$35,1)):
INDEX('DS2024'!$Q$20:$Q$35,MATCH(R22,'DS2024'!$P$20:$P$35,1)+1),
INDEX('DS2024'!$P$20:$P$35,MATCH(R22,'DS2024'!$P$20:$P$35,1)):
INDEX('DS2024'!$P$20:$P$35,MATCH(R22,'DS2024'!$P$20:$P$35,1)+1)),
IF($AB$3=Database!$A$17,
_xlfn.FORECAST.LINEAR(
R22,
INDEX('DS2024'!$T$20:$T$35,MATCH(R22,'DS2024'!$S$20:$S$35,1)):
INDEX('DS2024'!$T$20:$T$35,MATCH(R22,'DS2024'!$S$20:$S$35,1)+1),
INDEX('DS2024'!$S$20:$S$35,MATCH(R22,'DS2024'!$S$20:$S$35,1)):
INDEX('DS2024'!$S$20:$S$35,MATCH(R22,'DS2024'!$S$20:$S$35,1)+1)),
IF($AB$3=Database!$A$18,
_xlfn.FORECAST.LINEAR(
R22,
INDEX('DS2024'!$W$20:$W$35,MATCH(R22,'DS2024'!$V$20:$V$35,1)):
INDEX('DS2024'!$W$20:$W$35,MATCH(R22,'DS2024'!$V$20:$V$35,1)+1),
INDEX('DS2024'!$V$20:$V$35,MATCH(R22,'DS2024'!$V$20:$V$35,1)):
INDEX('DS2024'!$V$20:$V$35,MATCH(R22,'DS2024'!$V$20:$V$35,1)+1)),
IF($AB$3=Database!$A$19,
_xlfn.FORECAST.LINEAR(
R22,
INDEX('DS2024'!$Z$20:$Z$35,MATCH(R22,'DS2024'!$Y$20:$Y$35,1)):
INDEX('DS2024'!$Z$20:$Z$35,MATCH(R22,'DS2024'!$Y$20:$Y$35,1)+1),
INDEX('DS2024'!$Y$20:$Y$35,MATCH(R22,'DS2024'!$Y$20:$Y$35,1)):
INDEX('DS2024'!$Y$20:$Y$35,MATCH(R22,'DS2024'!$Y$20:$Y$35,1)+1)),
IF($AB$3=Database!$A$20,
_xlfn.FORECAST.LINEAR(
R22,
INDEX('DS2024'!$AC$20:$AC$35,MATCH(R22,'DS2024'!$AB$20:$AB$35,1)):
INDEX('DS2024'!$AC$20:$AC$35,MATCH(R22,'DS2024'!$AB$20:$AB$35,1)+1),
INDEX('DS2024'!$AB$20:$AB$35,MATCH(R22,'DS2024'!$AB$20:$AB$35,1)):
INDEX('DS2024'!$AB$20:$AB$35,MATCH(R22,'DS2024'!$AB$20:$AB$35,1)+1)),
IF($AB$3=Database!$A$2,
_xlfn.FORECAST.LINEAR(
R22,
INDEX('DS2024'!$B$5:$B$15,MATCH(R22,'DS2024'!$A$5:$A$15,1)):
INDEX('DS2024'!$B$5:$B$15,MATCH(R22,'DS2024'!$A$5:$A$15,1)+1),
INDEX('DS2024'!$A$5:$A$15,MATCH(R22,'DS2024'!$A$5:$A$15,1)):
INDEX('DS2024'!$A$5:$A$15,MATCH(R22,'DS2024'!$A$5:$A$15,1)+1)),
IF($AB$3=Database!$A$3,
_xlfn.FORECAST.LINEAR(
R22,
INDEX('DS2024'!$E$5:$E$15,MATCH(R22,'DS2024'!$D$5:$D$15,1)):
INDEX('DS2024'!$E$5:$E$15,MATCH(R22,'DS2024'!$D$5:$D$15,1)+1),
INDEX('DS2024'!$D$5:$D$15,MATCH(R22,'DS2024'!$D$5:$D$15,1)):
INDEX('DS2024'!$D$5:$D$15,MATCH(R22,'DS2024'!$D$5:$D$15,1)+1)),
IF($AB$3=Database!$A$4,
_xlfn.FORECAST.LINEAR(
R22,
INDEX('DS2024'!$H$5:$H$15,MATCH(R22,'DS2024'!$G$5:$G$15,1)):
INDEX('DS2024'!$H$5:$H$15,MATCH(R22,'DS2024'!$G$5:$G$15,1)+1),
INDEX('DS2024'!$G$5:$G$15,MATCH(R22,'DS2024'!$G$5:$G$15,1)):
INDEX('DS2024'!$G$5:$G$15,MATCH(R22,'DS2024'!$G$5:$G$15,1)+1)),
IF($AB$3=Database!$A$5,
_xlfn.FORECAST.LINEAR(
R22,
INDEX('DS2024'!$K$5:$K$15,MATCH(R22,'DS2024'!$J$5:$J$15,1)):
INDEX('DS2024'!$K$5:$K$15,MATCH(R22,'DS2024'!$J$5:$J$15,1)+1),
INDEX('DS2024'!$J$5:$J$15,MATCH(R22,'DS2024'!$J$5:$J$15,1)):
INDEX('DS2024'!$J$5:$J$15,MATCH(R22,'DS2024'!$J$5:$J$15,1)+1)),
IF($AB$3=Database!$A$6,
_xlfn.FORECAST.LINEAR(
R22,
INDEX('DS2024'!$N$5:$N$15,MATCH(R22,'DS2024'!$M$5:$M$15,1)):
INDEX('DS2024'!$N$5:$N$15,MATCH(R22,'DS2024'!$M$5:$M$15,1)+1),
INDEX('DS2024'!$M$5:$M$15,MATCH(R22,'DS2024'!$M$5:$M$15,1)):
INDEX('DS2024'!$M$5:$M$15,MATCH(R22,'DS2024'!$M$5:$M$15,1)+1)),
IF($AB$3=Database!$A$7,
_xlfn.FORECAST.LINEAR(
R22,
INDEX('DS2024'!$Q$5:$Q$15,MATCH(R22,'DS2024'!$P$5:$P$15,1)):
INDEX('DS2024'!$Q$5:$Q$15,MATCH(R22,'DS2024'!$P$5:$P$15,1)+1),
INDEX('DS2024'!$P$5:$P$15,MATCH(R22,'DS2024'!$P$5:$P$15,1)):
INDEX('DS2024'!$P$5:$P$15,MATCH(R22,'DS2024'!$P$5:$P$15,1)+1)),
IF($AB$3=Database!$A$8,
_xlfn.FORECAST.LINEAR(
R22,
INDEX('DS2024'!$T$5:$T$15,MATCH(R22,'DS2024'!$S$5:$S$15,1)):
INDEX('DS2024'!$T$5:$T$15,MATCH(R22,'DS2024'!$S$5:$S$15,1)+1),
INDEX('DS2024'!$S$5:$S$15,MATCH(R22,'DS2024'!$S$5:$S$15,1)):
INDEX('DS2024'!$S$5:$S$15,MATCH(R22,'DS2024'!$S$5:$S$15,1)+1)),
IF($AB$3=Database!$A$9,
_xlfn.FORECAST.LINEAR(
R22,
INDEX('DS2024'!$W$5:$W$15,MATCH(R22,'DS2024'!$V$5:$V$15,1)):
INDEX('DS2024'!$W$5:$W$15,MATCH(R22,'DS2024'!$V$5:$V$15,1)+1),
INDEX('DS2024'!$V$5:$V$15,MATCH(R22,'DS2024'!$V$5:$V$15,1)):
INDEX('DS2024'!$V$5:$V$15,MATCH(R22,'DS2024'!$V$5:$V$15,1)+1)),
IF($AB$3=Database!$A$10,
_xlfn.FORECAST.LINEAR(
R22,
INDEX('DS2024'!$Z$5:$Z$15,MATCH(R22,'DS2024'!$Y$5:$Y$15,1)):
INDEX('DS2024'!$Z$5:$Z$15,MATCH(R22,'DS2024'!$Y$5:$Y$15,1)+1),
INDEX('DS2024'!$Y$5:$Y$15,MATCH(R22,'DS2024'!$Y$5:$Y$15,1)):
INDEX('DS2024'!$Y$5:$Y$15,MATCH(R22,'DS2024'!$Y$5:$Y$15,1)+1))
)))))))))))))))))))</f>
        <v>0.11120660298173389</v>
      </c>
      <c r="AC22" s="82">
        <f t="shared" si="0"/>
        <v>0.47245954999575246</v>
      </c>
      <c r="AD22" s="82">
        <f t="shared" si="1"/>
        <v>0.47332801582614847</v>
      </c>
      <c r="AE22" s="82">
        <f t="shared" si="2"/>
        <v>0.37604291958287683</v>
      </c>
      <c r="AF22" s="82">
        <f t="shared" si="3"/>
        <v>0.47256691901077796</v>
      </c>
      <c r="AG22" s="82">
        <f t="shared" si="4"/>
        <v>0.4707932916106734</v>
      </c>
      <c r="AH22" s="82">
        <f t="shared" si="5"/>
        <v>0.47187105906529636</v>
      </c>
      <c r="AI22" s="82">
        <f t="shared" si="6"/>
        <v>0.47033867217363512</v>
      </c>
      <c r="AJ22" s="83">
        <f t="shared" si="7"/>
        <v>0.47118607193146284</v>
      </c>
      <c r="AK22" s="83">
        <f t="shared" si="8"/>
        <v>0.47254109608311362</v>
      </c>
      <c r="AL22" s="42"/>
      <c r="AM22" s="42"/>
      <c r="AN22" s="42"/>
      <c r="AO22" s="42"/>
      <c r="AP22" s="42"/>
      <c r="AQ22" s="42"/>
      <c r="AR22" s="42"/>
      <c r="AS22" s="42"/>
      <c r="AT22" s="42"/>
      <c r="BD22" s="83" t="e">
        <f>#REF!/10</f>
        <v>#REF!</v>
      </c>
      <c r="BE22" s="83" t="e">
        <f>#REF!/10</f>
        <v>#REF!</v>
      </c>
      <c r="BF22" s="83" t="e">
        <f>#REF!/10</f>
        <v>#REF!</v>
      </c>
      <c r="BG22" s="83" t="e">
        <f>#REF!/10</f>
        <v>#REF!</v>
      </c>
      <c r="BH22" s="83">
        <f t="shared" si="9"/>
        <v>0</v>
      </c>
      <c r="BI22" s="83">
        <f t="shared" si="10"/>
        <v>0</v>
      </c>
      <c r="BJ22" s="83">
        <f t="shared" si="11"/>
        <v>0</v>
      </c>
      <c r="BK22" s="83">
        <f t="shared" si="12"/>
        <v>0</v>
      </c>
      <c r="BL22" s="83">
        <f t="shared" si="13"/>
        <v>0</v>
      </c>
    </row>
    <row r="23" spans="1:64" ht="14.25" customHeight="1">
      <c r="A23" s="31">
        <v>17</v>
      </c>
      <c r="B23" s="42">
        <f>'Evaluasi 110 C'!B23</f>
        <v>119.929</v>
      </c>
      <c r="C23" s="42">
        <f>'Evaluasi 110 C'!C23</f>
        <v>-0.36134781043791236</v>
      </c>
      <c r="D23" s="42">
        <f>'Evaluasi 110 C'!E23</f>
        <v>121.04600000000001</v>
      </c>
      <c r="E23" s="42">
        <f>'Evaluasi 110 C'!F23</f>
        <v>-0.36148182363527293</v>
      </c>
      <c r="F23" s="42">
        <f>'Evaluasi 110 C'!H23</f>
        <v>119.58</v>
      </c>
      <c r="G23" s="42">
        <f>'Evaluasi 110 C'!I23</f>
        <v>-0.2623098001675242</v>
      </c>
      <c r="H23" s="42">
        <f>'Evaluasi 110 C'!K23</f>
        <v>120.13</v>
      </c>
      <c r="I23" s="42">
        <f>'Evaluasi 110 C'!L23</f>
        <v>-0.36137192561487697</v>
      </c>
      <c r="J23" s="42">
        <f>'Evaluasi 110 C'!N23</f>
        <v>118.074</v>
      </c>
      <c r="K23" s="42">
        <f>'Evaluasi 110 C'!O23</f>
        <v>-0.36112525494901015</v>
      </c>
      <c r="L23" s="42">
        <f>'Evaluasi 110 C'!Q23</f>
        <v>119.744</v>
      </c>
      <c r="M23" s="42">
        <f>'Evaluasi 110 C'!R23</f>
        <v>-0.36132561487702458</v>
      </c>
      <c r="N23" s="42">
        <f>'Evaluasi 110 C'!T23</f>
        <v>117.35</v>
      </c>
      <c r="O23" s="42">
        <f>'Evaluasi 110 C'!U23</f>
        <v>-0.36103839232153567</v>
      </c>
      <c r="P23" s="42">
        <f>'Evaluasi 110 C'!W23</f>
        <v>118.446</v>
      </c>
      <c r="Q23" s="42">
        <f>'Evaluasi 110 C'!X23</f>
        <v>-0.36116988602279543</v>
      </c>
      <c r="R23" s="42">
        <f>'Evaluasi 110 C'!Z23</f>
        <v>119.97499999999999</v>
      </c>
      <c r="S23" s="50">
        <f>'Evaluasi 110 C'!AA23</f>
        <v>-0.36135332933413317</v>
      </c>
      <c r="T23" s="50">
        <f>IF($T$3=Database!$A$11,
_xlfn.FORECAST.LINEAR(
B23,
INDEX('DS2024'!$B$20:$B$35,MATCH(B23,'DS2024'!$A$20:$A$35,1)):
INDEX('DS2024'!$B$20:$B$35,MATCH(B23,'DS2024'!$A$20:$A$35,1)+1),
INDEX('DS2024'!$A$20:$A$35,MATCH(B23,'DS2024'!$A$20:$A$35,1)):
INDEX('DS2024'!$A$20:$A$35,MATCH(B23,'DS2024'!$A$20:$A$35,1)+1)),
IF($T$3=Database!$A$12,
_xlfn.FORECAST.LINEAR(
B23,
INDEX('DS2024'!$E$20:$E$35,MATCH(B23,'DS2024'!$D$20:$D$35,1)):
INDEX('DS2024'!$E$20:$E$35,MATCH(B23,'DS2024'!$D$20:$D$35,1)+1),
INDEX('DS2024'!$D$20:$D$35,MATCH(B23,'DS2024'!$D$20:$D$35,1)):
INDEX('DS2024'!$D$20:$D$35,MATCH(B23,'DS2024'!$D$20:$D$35,1)+1)),
IF($T$3=Database!$A$13,
_xlfn.FORECAST.LINEAR(
B23,
INDEX('DS2024'!$H$20:$H$35,MATCH(B23,'DS2024'!$G$20:$G$35,1)):
INDEX('DS2024'!$H$20:$H$35,MATCH(B23,'DS2024'!$G$20:$G$35,1)+1),
INDEX('DS2024'!$G$20:$G$35,MATCH(B23,'DS2024'!$G$20:$G$35,1)):
INDEX('DS2024'!$G$20:$G$35,MATCH(B23,'DS2024'!$G$20:$G$35,1)+1)),
IF($T$3=Database!$A$14,
_xlfn.FORECAST.LINEAR(
B23,
INDEX('DS2024'!$K$20:$K$35,MATCH(B23,'DS2024'!$J$20:$J$35,1)):
INDEX('DS2024'!$K$20:$K$35,MATCH(B23,'DS2024'!$J$20:$J$35,1)+1),
INDEX('DS2024'!$J$20:$J$35,MATCH(B23,'DS2024'!$J$20:$J$35,1)):
INDEX('DS2024'!$J$20:$J$35,MATCH(B23,'DS2024'!$J$20:$J$35,1)+1)),
IF($T$3=Database!$A$15,
_xlfn.FORECAST.LINEAR(
B23,
INDEX('DS2024'!$N$20:$N$35,MATCH(B23,'DS2024'!$M$20:$M$35,1)):
INDEX('DS2024'!$N$20:$N$35,MATCH(B23,'DS2024'!$M$20:$M$35,1)+1),
INDEX('DS2024'!$M$20:$M$35,MATCH(B23,'DS2024'!$M$20:$M$35,1)):
INDEX('DS2024'!$M$20:$M$35,MATCH(B23,'DS2024'!$M$20:$M$35,1)+1)),
IF($T$3=Database!$A$16,
_xlfn.FORECAST.LINEAR(
B23,
INDEX('DS2024'!$Q$20:$Q$35,MATCH(B23,'DS2024'!$P$20:$P$35,1)):
INDEX('DS2024'!$Q$20:$Q$35,MATCH(B23,'DS2024'!$P$20:$P$35,1)+1),
INDEX('DS2024'!$P$20:$P$35,MATCH(B23,'DS2024'!$P$20:$P$35,1)):
INDEX('DS2024'!$P$20:$P$35,MATCH(B23,'DS2024'!$P$20:$P$35,1)+1)),
IF($T$3=Database!$A$17,
_xlfn.FORECAST.LINEAR(
B23,
INDEX('DS2024'!$T$20:$T$35,MATCH(B23,'DS2024'!$S$20:$S$35,1)):
INDEX('DS2024'!$T$20:$T$35,MATCH(B23,'DS2024'!$S$20:$S$35,1)+1),
INDEX('DS2024'!$S$20:$S$35,MATCH(B23,'DS2024'!$S$20:$S$35,1)):
INDEX('DS2024'!$S$20:$S$35,MATCH(B23,'DS2024'!$S$20:$S$35,1)+1)),
IF($T$3=Database!$A$18,
_xlfn.FORECAST.LINEAR(
B23,
INDEX('DS2024'!$W$20:$W$35,MATCH(B23,'DS2024'!$V$20:$V$35,1)):
INDEX('DS2024'!$W$20:$W$35,MATCH(B23,'DS2024'!$V$20:$V$35,1)+1),
INDEX('DS2024'!$V$20:$V$35,MATCH(B23,'DS2024'!$V$20:$V$35,1)):
INDEX('DS2024'!$V$20:$V$35,MATCH(B23,'DS2024'!$V$20:$V$35,1)+1)),
IF($T$3=Database!$A$19,
_xlfn.FORECAST.LINEAR(
B23,
INDEX('DS2024'!$Z$20:$Z$35,MATCH(B23,'DS2024'!$Y$20:$Y$35,1)):
INDEX('DS2024'!$Z$20:$Z$35,MATCH(B23,'DS2024'!$Y$20:$Y$35,1)+1),
INDEX('DS2024'!$Y$20:$Y$35,MATCH(B23,'DS2024'!$Y$20:$Y$35,1)):
INDEX('DS2024'!$Y$20:$Y$35,MATCH(B23,'DS2024'!$Y$20:$Y$35,1)+1)),
IF($T$3=Database!$A$20,
_xlfn.FORECAST.LINEAR(
B23,
INDEX('DS2024'!$AC$20:$AC$35,MATCH(B23,'DS2024'!$AB$20:$AB$35,1)):
INDEX('DS2024'!$AC$20:$AC$35,MATCH(B23,'DS2024'!$AB$20:$AB$35,1)+1),
INDEX('DS2024'!$AB$20:$AB$35,MATCH(B23,'DS2024'!$AB$20:$AB$35,1)):
INDEX('DS2024'!$AB$20:$AB$35,MATCH(B23,'DS2024'!$AB$20:$AB$35,1)+1)),
IF($T$3=Database!$A$2,
_xlfn.FORECAST.LINEAR(
B23,
INDEX('DS2024'!$B$5:$B$15,MATCH(B23,'DS2024'!$A$5:$A$15,1)):
INDEX('DS2024'!$B$5:$B$15,MATCH(B23,'DS2024'!$A$5:$A$15,1)+1),
INDEX('DS2024'!$A$5:$A$15,MATCH(B23,'DS2024'!$A$5:$A$15,1)):
INDEX('DS2024'!$A$5:$A$15,MATCH(B23,'DS2024'!$A$5:$A$15,1)+1)),
IF($T$3=Database!$A$3,
_xlfn.FORECAST.LINEAR(
B23,
INDEX('DS2024'!$E$5:$E$15,MATCH(B23,'DS2024'!$D$5:$D$15,1)):
INDEX('DS2024'!$E$5:$E$15,MATCH(B23,'DS2024'!$D$5:$D$15,1)+1),
INDEX('DS2024'!$D$5:$D$15,MATCH(B23,'DS2024'!$D$5:$D$15,1)):
INDEX('DS2024'!$D$5:$D$15,MATCH(B23,'DS2024'!$D$5:$D$15,1)+1)),
IF($T$3=Database!$A$4,
_xlfn.FORECAST.LINEAR(
B23,
INDEX('DS2024'!$H$5:$H$15,MATCH(B23,'DS2024'!$G$5:$G$15,1)):
INDEX('DS2024'!$H$5:$H$15,MATCH(B23,'DS2024'!$G$5:$G$15,1)+1),
INDEX('DS2024'!$G$5:$G$15,MATCH(B23,'DS2024'!$G$5:$G$15,1)):
INDEX('DS2024'!$G$5:$G$15,MATCH(B23,'DS2024'!$G$5:$G$15,1)+1)),
IF($T$3=Database!$A$5,
_xlfn.FORECAST.LINEAR(
B23,
INDEX('DS2024'!$K$5:$K$15,MATCH(B23,'DS2024'!$J$5:$J$15,1)):
INDEX('DS2024'!$K$5:$K$15,MATCH(B23,'DS2024'!$J$5:$J$15,1)+1),
INDEX('DS2024'!$J$5:$J$15,MATCH(B23,'DS2024'!$J$5:$J$15,1)):
INDEX('DS2024'!$J$5:$J$15,MATCH(B23,'DS2024'!$J$5:$J$15,1)+1)),
IF($T$3=Database!$A$6,
_xlfn.FORECAST.LINEAR(
B23,
INDEX('DS2024'!$N$5:$N$15,MATCH(B23,'DS2024'!$M$5:$M$15,1)):
INDEX('DS2024'!$N$5:$N$15,MATCH(B23,'DS2024'!$M$5:$M$15,1)+1),
INDEX('DS2024'!$M$5:$M$15,MATCH(B23,'DS2024'!$M$5:$M$15,1)):
INDEX('DS2024'!$M$5:$M$15,MATCH(B23,'DS2024'!$M$5:$M$15,1)+1)),
IF($T$3=Database!$A$7,
_xlfn.FORECAST.LINEAR(
B23,
INDEX('DS2024'!$Q$5:$Q$15,MATCH(B23,'DS2024'!$P$5:$P$15,1)):
INDEX('DS2024'!$Q$5:$Q$15,MATCH(B23,'DS2024'!$P$5:$P$15,1)+1),
INDEX('DS2024'!$P$5:$P$15,MATCH(B23,'DS2024'!$P$5:$P$15,1)):
INDEX('DS2024'!$P$5:$P$15,MATCH(B23,'DS2024'!$P$5:$P$15,1)+1)),
IF($T$3=Database!$A$8,
_xlfn.FORECAST.LINEAR(
B23,
INDEX('DS2024'!$T$5:$T$15,MATCH(B23,'DS2024'!$S$5:$S$15,1)):
INDEX('DS2024'!$T$5:$T$15,MATCH(B23,'DS2024'!$S$5:$S$15,1)+1),
INDEX('DS2024'!$S$5:$S$15,MATCH(B23,'DS2024'!$S$5:$S$15,1)):
INDEX('DS2024'!$S$5:$S$15,MATCH(B23,'DS2024'!$S$5:$S$15,1)+1)),
IF($T$3=Database!$A$9,
_xlfn.FORECAST.LINEAR(
B23,
INDEX('DS2024'!$W$5:$W$15,MATCH(B23,'DS2024'!$V$5:$V$15,1)):
INDEX('DS2024'!$W$5:$W$15,MATCH(B23,'DS2024'!$V$5:$V$15,1)+1),
INDEX('DS2024'!$V$5:$V$15,MATCH(B23,'DS2024'!$V$5:$V$15,1)):
INDEX('DS2024'!$V$5:$V$15,MATCH(B23,'DS2024'!$V$5:$V$15,1)+1)),
IF($T$3=Database!$A$10,
_xlfn.FORECAST.LINEAR(
B23,
INDEX('DS2024'!$Z$5:$Z$15,MATCH(B23,'DS2024'!$Y$5:$Y$15,1)):
INDEX('DS2024'!$Z$5:$Z$15,MATCH(B23,'DS2024'!$Y$5:$Y$15,1)+1),
INDEX('DS2024'!$Y$5:$Y$15,MATCH(B23,'DS2024'!$Y$5:$Y$15,1)):
INDEX('DS2024'!$Y$5:$Y$15,MATCH(B23,'DS2024'!$Y$5:$Y$15,1)+1))
)))))))))))))))))))</f>
        <v>0.11126871577601025</v>
      </c>
      <c r="U23" s="50">
        <f>IF($U$3=Database!$A$11,
_xlfn.FORECAST.LINEAR(
D23,
INDEX('DS2024'!$B$20:$B$35,MATCH(D23,'DS2024'!$A$20:$A$35,1)):
INDEX('DS2024'!$B$20:$B$35,MATCH(D23,'DS2024'!$A$20:$A$35,1)+1),
INDEX('DS2024'!$A$20:$A$35,MATCH(D23,'DS2024'!$A$20:$A$35,1)):
INDEX('DS2024'!$A$20:$A$35,MATCH(D23,'DS2024'!$A$20:$A$35,1)+1)),
IF($U$3=Database!$A$12,
_xlfn.FORECAST.LINEAR(
D23,
INDEX('DS2024'!$E$20:$E$35,MATCH(D23,'DS2024'!$D$20:$D$35,1)):
INDEX('DS2024'!$E$20:$E$35,MATCH(D23,'DS2024'!$D$20:$D$35,1)+1),
INDEX('DS2024'!$D$20:$D$35,MATCH(D23,'DS2024'!$D$20:$D$35,1)):
INDEX('DS2024'!$D$20:$D$35,MATCH(D23,'DS2024'!$D$20:$D$35,1)+1)),
IF($U$3=Database!$A$13,
_xlfn.FORECAST.LINEAR(
D23,
INDEX('DS2024'!$H$20:$H$35,MATCH(D23,'DS2024'!$G$20:$G$35,1)):
INDEX('DS2024'!$H$20:$H$35,MATCH(D23,'DS2024'!$G$20:$G$35,1)+1),
INDEX('DS2024'!$G$20:$G$35,MATCH(D23,'DS2024'!$G$20:$G$35,1)):
INDEX('DS2024'!$G$20:$G$35,MATCH(D23,'DS2024'!$G$20:$G$35,1)+1)),
IF($U$3=Database!$A$14,
_xlfn.FORECAST.LINEAR(
D23,
INDEX('DS2024'!$K$20:$K$35,MATCH(D23,'DS2024'!$J$20:$J$35,1)):
INDEX('DS2024'!$K$20:$K$35,MATCH(D23,'DS2024'!$J$20:$J$35,1)+1),
INDEX('DS2024'!$J$20:$J$35,MATCH(D23,'DS2024'!$J$20:$J$35,1)):
INDEX('DS2024'!$J$20:$J$35,MATCH(D23,'DS2024'!$J$20:$J$35,1)+1)),
IF($U$3=Database!$A$15,
_xlfn.FORECAST.LINEAR(
D23,
INDEX('DS2024'!$N$20:$N$35,MATCH(D23,'DS2024'!$M$20:$M$35,1)):
INDEX('DS2024'!$N$20:$N$35,MATCH(D23,'DS2024'!$M$20:$M$35,1)+1),
INDEX('DS2024'!$M$20:$M$35,MATCH(D23,'DS2024'!$M$20:$M$35,1)):
INDEX('DS2024'!$M$20:$M$35,MATCH(D23,'DS2024'!$M$20:$M$35,1)+1)),
IF($U$3=Database!$A$16,
_xlfn.FORECAST.LINEAR(
D23,
INDEX('DS2024'!$Q$20:$Q$35,MATCH(D23,'DS2024'!$P$20:$P$35,1)):
INDEX('DS2024'!$Q$20:$Q$35,MATCH(D23,'DS2024'!$P$20:$P$35,1)+1),
INDEX('DS2024'!$P$20:$P$35,MATCH(D23,'DS2024'!$P$20:$P$35,1)):
INDEX('DS2024'!$P$20:$P$35,MATCH(D23,'DS2024'!$P$20:$P$35,1)+1)),
IF($U$3=Database!$A$17,
_xlfn.FORECAST.LINEAR(
D23,
INDEX('DS2024'!$T$20:$T$35,MATCH(D23,'DS2024'!$S$20:$S$35,1)):
INDEX('DS2024'!$T$20:$T$35,MATCH(D23,'DS2024'!$S$20:$S$35,1)+1),
INDEX('DS2024'!$S$20:$S$35,MATCH(D23,'DS2024'!$S$20:$S$35,1)):
INDEX('DS2024'!$S$20:$S$35,MATCH(D23,'DS2024'!$S$20:$S$35,1)+1)),
IF($U$3=Database!$A$18,
_xlfn.FORECAST.LINEAR(
D23,
INDEX('DS2024'!$W$20:$W$35,MATCH(D23,'DS2024'!$V$20:$V$35,1)):
INDEX('DS2024'!$W$20:$W$35,MATCH(D23,'DS2024'!$V$20:$V$35,1)+1),
INDEX('DS2024'!$V$20:$V$35,MATCH(D23,'DS2024'!$V$20:$V$35,1)):
INDEX('DS2024'!$V$20:$V$35,MATCH(D23,'DS2024'!$V$20:$V$35,1)+1)),
IF($U$3=Database!$A$19,
_xlfn.FORECAST.LINEAR(
D23,
INDEX('DS2024'!$Z$20:$Z$35,MATCH(D23,'DS2024'!$Y$20:$Y$35,1)):
INDEX('DS2024'!$Z$20:$Z$35,MATCH(D23,'DS2024'!$Y$20:$Y$35,1)+1),
INDEX('DS2024'!$Y$20:$Y$35,MATCH(D23,'DS2024'!$Y$20:$Y$35,1)):
INDEX('DS2024'!$Y$20:$Y$35,MATCH(D23,'DS2024'!$Y$20:$Y$35,1)+1)),
IF($U$3=Database!$A$20,
_xlfn.FORECAST.LINEAR(
D23,
INDEX('DS2024'!$AC$20:$AC$35,MATCH(D23,'DS2024'!$AB$20:$AB$35,1)):
INDEX('DS2024'!$AC$20:$AC$35,MATCH(D23,'DS2024'!$AB$20:$AB$35,1)+1),
INDEX('DS2024'!$AB$20:$AB$35,MATCH(D23,'DS2024'!$AB$20:$AB$35,1)):
INDEX('DS2024'!$AB$20:$AB$35,MATCH(D23,'DS2024'!$AB$20:$AB$35,1)+1)),
IF($U$3=Database!$A$2,
_xlfn.FORECAST.LINEAR(
D23,
INDEX('DS2024'!$B$5:$B$15,MATCH(D23,'DS2024'!$A$5:$A$15,1)):
INDEX('DS2024'!$B$5:$B$15,MATCH(D23,'DS2024'!$A$5:$A$15,1)+1),
INDEX('DS2024'!$A$5:$A$15,MATCH(D23,'DS2024'!$A$5:$A$15,1)):
INDEX('DS2024'!$A$5:$A$15,MATCH(D23,'DS2024'!$A$5:$A$15,1)+1)),
IF($U$3=Database!$A$3,
_xlfn.FORECAST.LINEAR(
D23,
INDEX('DS2024'!$E$5:$E$15,MATCH(D23,'DS2024'!$D$5:$D$15,1)):
INDEX('DS2024'!$E$5:$E$15,MATCH(D23,'DS2024'!$D$5:$D$15,1)+1),
INDEX('DS2024'!$D$5:$D$15,MATCH(D23,'DS2024'!$D$5:$D$15,1)):
INDEX('DS2024'!$D$5:$D$15,MATCH(D23,'DS2024'!$D$5:$D$15,1)+1)),
IF($U$3=Database!$A$4,
_xlfn.FORECAST.LINEAR(
D23,
INDEX('DS2024'!$H$5:$H$15,MATCH(D23,'DS2024'!$G$5:$G$15,1)):
INDEX('DS2024'!$H$5:$H$15,MATCH(D23,'DS2024'!$G$5:$G$15,1)+1),
INDEX('DS2024'!$G$5:$G$15,MATCH(D23,'DS2024'!$G$5:$G$15,1)):
INDEX('DS2024'!$G$5:$G$15,MATCH(D23,'DS2024'!$G$5:$G$15,1)+1)),
IF($U$3=Database!$A$5,
_xlfn.FORECAST.LINEAR(
D23,
INDEX('DS2024'!$K$5:$K$15,MATCH(D23,'DS2024'!$J$5:$J$15,1)):
INDEX('DS2024'!$K$5:$K$15,MATCH(D23,'DS2024'!$J$5:$J$15,1)+1),
INDEX('DS2024'!$J$5:$J$15,MATCH(D23,'DS2024'!$J$5:$J$15,1)):
INDEX('DS2024'!$J$5:$J$15,MATCH(D23,'DS2024'!$J$5:$J$15,1)+1)),
IF($U$3=Database!$A$6,
_xlfn.FORECAST.LINEAR(
D23,
INDEX('DS2024'!$N$5:$N$15,MATCH(D23,'DS2024'!$M$5:$M$15,1)):
INDEX('DS2024'!$N$5:$N$15,MATCH(D23,'DS2024'!$M$5:$M$15,1)+1),
INDEX('DS2024'!$M$5:$M$15,MATCH(D23,'DS2024'!$M$5:$M$15,1)):
INDEX('DS2024'!$M$5:$M$15,MATCH(D23,'DS2024'!$M$5:$M$15,1)+1)),
IF($U$3=Database!$A$7,
_xlfn.FORECAST.LINEAR(
D23,
INDEX('DS2024'!$Q$5:$Q$15,MATCH(D23,'DS2024'!$P$5:$P$15,1)):
INDEX('DS2024'!$Q$5:$Q$15,MATCH(D23,'DS2024'!$P$5:$P$15,1)+1),
INDEX('DS2024'!$P$5:$P$15,MATCH(D23,'DS2024'!$P$5:$P$15,1)):
INDEX('DS2024'!$P$5:$P$15,MATCH(D23,'DS2024'!$P$5:$P$15,1)+1)),
IF($U$3=Database!$A$8,
_xlfn.FORECAST.LINEAR(
D23,
INDEX('DS2024'!$T$5:$T$15,MATCH(D23,'DS2024'!$S$5:$S$15,1)):
INDEX('DS2024'!$T$5:$T$15,MATCH(D23,'DS2024'!$S$5:$S$15,1)+1),
INDEX('DS2024'!$S$5:$S$15,MATCH(D23,'DS2024'!$S$5:$S$15,1)):
INDEX('DS2024'!$S$5:$S$15,MATCH(D23,'DS2024'!$S$5:$S$15,1)+1)),
IF($U$3=Database!$A$9,
_xlfn.FORECAST.LINEAR(
D23,
INDEX('DS2024'!$W$5:$W$15,MATCH(D23,'DS2024'!$V$5:$V$15,1)):
INDEX('DS2024'!$W$5:$W$15,MATCH(D23,'DS2024'!$V$5:$V$15,1)+1),
INDEX('DS2024'!$V$5:$V$15,MATCH(D23,'DS2024'!$V$5:$V$15,1)):
INDEX('DS2024'!$V$5:$V$15,MATCH(D23,'DS2024'!$V$5:$V$15,1)+1)),
IF($U$3=Database!$A$10,
_xlfn.FORECAST.LINEAR(
D23,
INDEX('DS2024'!$Z$5:$Z$15,MATCH(D23,'DS2024'!$Y$5:$Y$15,1)):
INDEX('DS2024'!$Z$5:$Z$15,MATCH(D23,'DS2024'!$Y$5:$Y$15,1)+1),
INDEX('DS2024'!$Y$5:$Y$15,MATCH(D23,'DS2024'!$Y$5:$Y$15,1)):
INDEX('DS2024'!$Y$5:$Y$15,MATCH(D23,'DS2024'!$Y$5:$Y$15,1)+1))
)))))))))))))))))))</f>
        <v>0.11189376074183621</v>
      </c>
      <c r="V23" s="50">
        <f>IF($V$3=Database!$A$11,
_xlfn.FORECAST.LINEAR(
F23,
INDEX('DS2024'!$B$20:$B$35,MATCH(F23,'DS2024'!$A$20:$A$35,1)):
INDEX('DS2024'!$B$20:$B$35,MATCH(F23,'DS2024'!$A$20:$A$35,1)+1),
INDEX('DS2024'!$A$20:$A$35,MATCH(F23,'DS2024'!$A$20:$A$35,1)):
INDEX('DS2024'!$A$20:$A$35,MATCH(F23,'DS2024'!$A$20:$A$35,1)+1)),
IF($V$3=Database!$A$12,
_xlfn.FORECAST.LINEAR(
F23,
INDEX('DS2024'!$E$20:$E$35,MATCH(F23,'DS2024'!$D$20:$D$35,1)):
INDEX('DS2024'!$E$20:$E$35,MATCH(F23,'DS2024'!$D$20:$D$35,1)+1),
INDEX('DS2024'!$D$20:$D$35,MATCH(F23,'DS2024'!$D$20:$D$35,1)):
INDEX('DS2024'!$D$20:$D$35,MATCH(F23,'DS2024'!$D$20:$D$35,1)+1)),
IF($V$3=Database!$A$13,
_xlfn.FORECAST.LINEAR(
F23,
INDEX('DS2024'!$H$20:$H$35,MATCH(F23,'DS2024'!$G$20:$G$35,1)):
INDEX('DS2024'!$H$20:$H$35,MATCH(F23,'DS2024'!$G$20:$G$35,1)+1),
INDEX('DS2024'!$G$20:$G$35,MATCH(F23,'DS2024'!$G$20:$G$35,1)):
INDEX('DS2024'!$G$20:$G$35,MATCH(F23,'DS2024'!$G$20:$G$35,1)+1)),
IF($V$3=Database!$A$14,
_xlfn.FORECAST.LINEAR(
F23,
INDEX('DS2024'!$K$20:$K$35,MATCH(F23,'DS2024'!$J$20:$J$35,1)):
INDEX('DS2024'!$K$20:$K$35,MATCH(F23,'DS2024'!$J$20:$J$35,1)+1),
INDEX('DS2024'!$J$20:$J$35,MATCH(F23,'DS2024'!$J$20:$J$35,1)):
INDEX('DS2024'!$J$20:$J$35,MATCH(F23,'DS2024'!$J$20:$J$35,1)+1)),
IF($V$3=Database!$A$15,
_xlfn.FORECAST.LINEAR(
F23,
INDEX('DS2024'!$N$20:$N$35,MATCH(F23,'DS2024'!$M$20:$M$35,1)):
INDEX('DS2024'!$N$20:$N$35,MATCH(F23,'DS2024'!$M$20:$M$35,1)+1),
INDEX('DS2024'!$M$20:$M$35,MATCH(F23,'DS2024'!$M$20:$M$35,1)):
INDEX('DS2024'!$M$20:$M$35,MATCH(F23,'DS2024'!$M$20:$M$35,1)+1)),
IF($V$3=Database!$A$16,
_xlfn.FORECAST.LINEAR(
F23,
INDEX('DS2024'!$Q$20:$Q$35,MATCH(F23,'DS2024'!$P$20:$P$35,1)):
INDEX('DS2024'!$Q$20:$Q$35,MATCH(F23,'DS2024'!$P$20:$P$35,1)+1),
INDEX('DS2024'!$P$20:$P$35,MATCH(F23,'DS2024'!$P$20:$P$35,1)):
INDEX('DS2024'!$P$20:$P$35,MATCH(F23,'DS2024'!$P$20:$P$35,1)+1)),
IF($V$3=Database!$A$17,
_xlfn.FORECAST.LINEAR(
F23,
INDEX('DS2024'!$T$20:$T$35,MATCH(F23,'DS2024'!$S$20:$S$35,1)):
INDEX('DS2024'!$T$20:$T$35,MATCH(F23,'DS2024'!$S$20:$S$35,1)+1),
INDEX('DS2024'!$S$20:$S$35,MATCH(F23,'DS2024'!$S$20:$S$35,1)):
INDEX('DS2024'!$S$20:$S$35,MATCH(F23,'DS2024'!$S$20:$S$35,1)+1)),
IF($V$3=Database!$A$18,
_xlfn.FORECAST.LINEAR(
F23,
INDEX('DS2024'!$W$20:$W$35,MATCH(F23,'DS2024'!$V$20:$V$35,1)):
INDEX('DS2024'!$W$20:$W$35,MATCH(F23,'DS2024'!$V$20:$V$35,1)+1),
INDEX('DS2024'!$V$20:$V$35,MATCH(F23,'DS2024'!$V$20:$V$35,1)):
INDEX('DS2024'!$V$20:$V$35,MATCH(F23,'DS2024'!$V$20:$V$35,1)+1)),
IF($V$3=Database!$A$19,
_xlfn.FORECAST.LINEAR(
F23,
INDEX('DS2024'!$Z$20:$Z$35,MATCH(F23,'DS2024'!$Y$20:$Y$35,1)):
INDEX('DS2024'!$Z$20:$Z$35,MATCH(F23,'DS2024'!$Y$20:$Y$35,1)+1),
INDEX('DS2024'!$Y$20:$Y$35,MATCH(F23,'DS2024'!$Y$20:$Y$35,1)):
INDEX('DS2024'!$Y$20:$Y$35,MATCH(F23,'DS2024'!$Y$20:$Y$35,1)+1)),
IF($V$3=Database!$A$20,
_xlfn.FORECAST.LINEAR(
F23,
INDEX('DS2024'!$AC$20:$AC$35,MATCH(F23,'DS2024'!$AB$20:$AB$35,1)):
INDEX('DS2024'!$AC$20:$AC$35,MATCH(F23,'DS2024'!$AB$20:$AB$35,1)+1),
INDEX('DS2024'!$AB$20:$AB$35,MATCH(F23,'DS2024'!$AB$20:$AB$35,1)):
INDEX('DS2024'!$AB$20:$AB$35,MATCH(F23,'DS2024'!$AB$20:$AB$35,1)+1)),
IF($V$3=Database!$A$2,
_xlfn.FORECAST.LINEAR(
F23,
INDEX('DS2024'!$B$5:$B$15,MATCH(F23,'DS2024'!$A$5:$A$15,1)):
INDEX('DS2024'!$B$5:$B$15,MATCH(F23,'DS2024'!$A$5:$A$15,1)+1),
INDEX('DS2024'!$A$5:$A$15,MATCH(F23,'DS2024'!$A$5:$A$15,1)):
INDEX('DS2024'!$A$5:$A$15,MATCH(F23,'DS2024'!$A$5:$A$15,1)+1)),
IF($V$3=Database!$A$3,
_xlfn.FORECAST.LINEAR(
F23,
INDEX('DS2024'!$E$5:$E$15,MATCH(F23,'DS2024'!$D$5:$D$15,1)):
INDEX('DS2024'!$E$5:$E$15,MATCH(F23,'DS2024'!$D$5:$D$15,1)+1),
INDEX('DS2024'!$D$5:$D$15,MATCH(F23,'DS2024'!$D$5:$D$15,1)):
INDEX('DS2024'!$D$5:$D$15,MATCH(F23,'DS2024'!$D$5:$D$15,1)+1)),
IF($V$3=Database!$A$4,
_xlfn.FORECAST.LINEAR(
F23,
INDEX('DS2024'!$H$5:$H$15,MATCH(F23,'DS2024'!$G$5:$G$15,1)):
INDEX('DS2024'!$H$5:$H$15,MATCH(F23,'DS2024'!$G$5:$G$15,1)+1),
INDEX('DS2024'!$G$5:$G$15,MATCH(F23,'DS2024'!$G$5:$G$15,1)):
INDEX('DS2024'!$G$5:$G$15,MATCH(F23,'DS2024'!$G$5:$G$15,1)+1)),
IF($V$3=Database!$A$5,
_xlfn.FORECAST.LINEAR(
F23,
INDEX('DS2024'!$K$5:$K$15,MATCH(F23,'DS2024'!$J$5:$J$15,1)):
INDEX('DS2024'!$K$5:$K$15,MATCH(F23,'DS2024'!$J$5:$J$15,1)+1),
INDEX('DS2024'!$J$5:$J$15,MATCH(F23,'DS2024'!$J$5:$J$15,1)):
INDEX('DS2024'!$J$5:$J$15,MATCH(F23,'DS2024'!$J$5:$J$15,1)+1)),
IF($V$3=Database!$A$6,
_xlfn.FORECAST.LINEAR(
F23,
INDEX('DS2024'!$N$5:$N$15,MATCH(F23,'DS2024'!$M$5:$M$15,1)):
INDEX('DS2024'!$N$5:$N$15,MATCH(F23,'DS2024'!$M$5:$M$15,1)+1),
INDEX('DS2024'!$M$5:$M$15,MATCH(F23,'DS2024'!$M$5:$M$15,1)):
INDEX('DS2024'!$M$5:$M$15,MATCH(F23,'DS2024'!$M$5:$M$15,1)+1)),
IF($V$3=Database!$A$7,
_xlfn.FORECAST.LINEAR(
F23,
INDEX('DS2024'!$Q$5:$Q$15,MATCH(F23,'DS2024'!$P$5:$P$15,1)):
INDEX('DS2024'!$Q$5:$Q$15,MATCH(F23,'DS2024'!$P$5:$P$15,1)+1),
INDEX('DS2024'!$P$5:$P$15,MATCH(F23,'DS2024'!$P$5:$P$15,1)):
INDEX('DS2024'!$P$5:$P$15,MATCH(F23,'DS2024'!$P$5:$P$15,1)+1)),
IF($V$3=Database!$A$8,
_xlfn.FORECAST.LINEAR(
F23,
INDEX('DS2024'!$T$5:$T$15,MATCH(F23,'DS2024'!$S$5:$S$15,1)):
INDEX('DS2024'!$T$5:$T$15,MATCH(F23,'DS2024'!$S$5:$S$15,1)+1),
INDEX('DS2024'!$S$5:$S$15,MATCH(F23,'DS2024'!$S$5:$S$15,1)):
INDEX('DS2024'!$S$5:$S$15,MATCH(F23,'DS2024'!$S$5:$S$15,1)+1)),
IF($V$3=Database!$A$9,
_xlfn.FORECAST.LINEAR(
F23,
INDEX('DS2024'!$W$5:$W$15,MATCH(F23,'DS2024'!$V$5:$V$15,1)):
INDEX('DS2024'!$W$5:$W$15,MATCH(F23,'DS2024'!$V$5:$V$15,1)+1),
INDEX('DS2024'!$V$5:$V$15,MATCH(F23,'DS2024'!$V$5:$V$15,1)):
INDEX('DS2024'!$V$5:$V$15,MATCH(F23,'DS2024'!$V$5:$V$15,1)+1)),
IF($V$3=Database!$A$10,
_xlfn.FORECAST.LINEAR(
F23,
INDEX('DS2024'!$Z$5:$Z$15,MATCH(F23,'DS2024'!$Y$5:$Y$15,1)):
INDEX('DS2024'!$Z$5:$Z$15,MATCH(F23,'DS2024'!$Y$5:$Y$15,1)+1),
INDEX('DS2024'!$Y$5:$Y$15,MATCH(F23,'DS2024'!$Y$5:$Y$15,1)):
INDEX('DS2024'!$Y$5:$Y$15,MATCH(F23,'DS2024'!$Y$5:$Y$15,1)+1))
)))))))))))))))))))</f>
        <v>0.11461310570925955</v>
      </c>
      <c r="W23" s="50">
        <f>IF($W$3=Database!$A$11,
_xlfn.FORECAST.LINEAR(
H23,
INDEX('DS2024'!$B$20:$B$35,MATCH(H23,'DS2024'!$A$20:$A$35,1)):
INDEX('DS2024'!$B$20:$B$35,MATCH(H23,'DS2024'!$A$20:$A$35,1)+1),
INDEX('DS2024'!$A$20:$A$35,MATCH(H23,'DS2024'!$A$20:$A$35,1)):
INDEX('DS2024'!$A$20:$A$35,MATCH(H23,'DS2024'!$A$20:$A$35,1)+1)),
IF($W$3=Database!$A$12,
_xlfn.FORECAST.LINEAR(
H23,
INDEX('DS2024'!$E$20:$E$35,MATCH(H23,'DS2024'!$D$20:$D$35,1)):
INDEX('DS2024'!$E$20:$E$35,MATCH(H23,'DS2024'!$D$20:$D$35,1)+1),
INDEX('DS2024'!$D$20:$D$35,MATCH(H23,'DS2024'!$D$20:$D$35,1)):
INDEX('DS2024'!$D$20:$D$35,MATCH(H23,'DS2024'!$D$20:$D$35,1)+1)),
IF($W$3=Database!$A$13,
_xlfn.FORECAST.LINEAR(
H23,
INDEX('DS2024'!$H$20:$H$35,MATCH(H23,'DS2024'!$G$20:$G$35,1)):
INDEX('DS2024'!$H$20:$H$35,MATCH(H23,'DS2024'!$G$20:$G$35,1)+1),
INDEX('DS2024'!$G$20:$G$35,MATCH(H23,'DS2024'!$G$20:$G$35,1)):
INDEX('DS2024'!$G$20:$G$35,MATCH(H23,'DS2024'!$G$20:$G$35,1)+1)),
IF($W$3=Database!$A$14,
_xlfn.FORECAST.LINEAR(
H23,
INDEX('DS2024'!$K$20:$K$35,MATCH(H23,'DS2024'!$J$20:$J$35,1)):
INDEX('DS2024'!$K$20:$K$35,MATCH(H23,'DS2024'!$J$20:$J$35,1)+1),
INDEX('DS2024'!$J$20:$J$35,MATCH(H23,'DS2024'!$J$20:$J$35,1)):
INDEX('DS2024'!$J$20:$J$35,MATCH(H23,'DS2024'!$J$20:$J$35,1)+1)),
IF($W$3=Database!$A$15,
_xlfn.FORECAST.LINEAR(
H23,
INDEX('DS2024'!$N$20:$N$35,MATCH(H23,'DS2024'!$M$20:$M$35,1)):
INDEX('DS2024'!$N$20:$N$35,MATCH(H23,'DS2024'!$M$20:$M$35,1)+1),
INDEX('DS2024'!$M$20:$M$35,MATCH(H23,'DS2024'!$M$20:$M$35,1)):
INDEX('DS2024'!$M$20:$M$35,MATCH(H23,'DS2024'!$M$20:$M$35,1)+1)),
IF($W$3=Database!$A$16,
_xlfn.FORECAST.LINEAR(
H23,
INDEX('DS2024'!$Q$20:$Q$35,MATCH(H23,'DS2024'!$P$20:$P$35,1)):
INDEX('DS2024'!$Q$20:$Q$35,MATCH(H23,'DS2024'!$P$20:$P$35,1)+1),
INDEX('DS2024'!$P$20:$P$35,MATCH(H23,'DS2024'!$P$20:$P$35,1)):
INDEX('DS2024'!$P$20:$P$35,MATCH(H23,'DS2024'!$P$20:$P$35,1)+1)),
IF($W$3=Database!$A$17,
_xlfn.FORECAST.LINEAR(
H23,
INDEX('DS2024'!$T$20:$T$35,MATCH(H23,'DS2024'!$S$20:$S$35,1)):
INDEX('DS2024'!$T$20:$T$35,MATCH(H23,'DS2024'!$S$20:$S$35,1)+1),
INDEX('DS2024'!$S$20:$S$35,MATCH(H23,'DS2024'!$S$20:$S$35,1)):
INDEX('DS2024'!$S$20:$S$35,MATCH(H23,'DS2024'!$S$20:$S$35,1)+1)),
IF($W$3=Database!$A$18,
_xlfn.FORECAST.LINEAR(
H23,
INDEX('DS2024'!$W$20:$W$35,MATCH(H23,'DS2024'!$V$20:$V$35,1)):
INDEX('DS2024'!$W$20:$W$35,MATCH(H23,'DS2024'!$V$20:$V$35,1)+1),
INDEX('DS2024'!$V$20:$V$35,MATCH(H23,'DS2024'!$V$20:$V$35,1)):
INDEX('DS2024'!$V$20:$V$35,MATCH(H23,'DS2024'!$V$20:$V$35,1)+1)),
IF($W$3=Database!$A$19,
_xlfn.FORECAST.LINEAR(
H23,
INDEX('DS2024'!$Z$20:$Z$35,MATCH(H23,'DS2024'!$Y$20:$Y$35,1)):
INDEX('DS2024'!$Z$20:$Z$35,MATCH(H23,'DS2024'!$Y$20:$Y$35,1)+1),
INDEX('DS2024'!$Y$20:$Y$35,MATCH(H23,'DS2024'!$Y$20:$Y$35,1)):
INDEX('DS2024'!$Y$20:$Y$35,MATCH(H23,'DS2024'!$Y$20:$Y$35,1)+1)),
IF($W$3=Database!$A$20,
_xlfn.FORECAST.LINEAR(
H23,
INDEX('DS2024'!$AC$20:$AC$35,MATCH(H23,'DS2024'!$AB$20:$AB$35,1)):
INDEX('DS2024'!$AC$20:$AC$35,MATCH(H23,'DS2024'!$AB$20:$AB$35,1)+1),
INDEX('DS2024'!$AB$20:$AB$35,MATCH(H23,'DS2024'!$AB$20:$AB$35,1)):
INDEX('DS2024'!$AB$20:$AB$35,MATCH(H23,'DS2024'!$AB$20:$AB$35,1)+1)),
IF($W$3=Database!$A$2,
_xlfn.FORECAST.LINEAR(
H23,
INDEX('DS2024'!$B$5:$B$15,MATCH(H23,'DS2024'!$A$5:$A$15,1)):
INDEX('DS2024'!$B$5:$B$15,MATCH(H23,'DS2024'!$A$5:$A$15,1)+1),
INDEX('DS2024'!$A$5:$A$15,MATCH(H23,'DS2024'!$A$5:$A$15,1)):
INDEX('DS2024'!$A$5:$A$15,MATCH(H23,'DS2024'!$A$5:$A$15,1)+1)),
IF($W$3=Database!$A$3,
_xlfn.FORECAST.LINEAR(
H23,
INDEX('DS2024'!$E$5:$E$15,MATCH(H23,'DS2024'!$D$5:$D$15,1)):
INDEX('DS2024'!$E$5:$E$15,MATCH(H23,'DS2024'!$D$5:$D$15,1)+1),
INDEX('DS2024'!$D$5:$D$15,MATCH(H23,'DS2024'!$D$5:$D$15,1)):
INDEX('DS2024'!$D$5:$D$15,MATCH(H23,'DS2024'!$D$5:$D$15,1)+1)),
IF($W$3=Database!$A$4,
_xlfn.FORECAST.LINEAR(
H23,
INDEX('DS2024'!$H$5:$H$15,MATCH(H23,'DS2024'!$G$5:$G$15,1)):
INDEX('DS2024'!$H$5:$H$15,MATCH(H23,'DS2024'!$G$5:$G$15,1)+1),
INDEX('DS2024'!$G$5:$G$15,MATCH(H23,'DS2024'!$G$5:$G$15,1)):
INDEX('DS2024'!$G$5:$G$15,MATCH(H23,'DS2024'!$G$5:$G$15,1)+1)),
IF($W$3=Database!$A$5,
_xlfn.FORECAST.LINEAR(
H23,
INDEX('DS2024'!$K$5:$K$15,MATCH(H23,'DS2024'!$J$5:$J$15,1)):
INDEX('DS2024'!$K$5:$K$15,MATCH(H23,'DS2024'!$J$5:$J$15,1)+1),
INDEX('DS2024'!$J$5:$J$15,MATCH(H23,'DS2024'!$J$5:$J$15,1)):
INDEX('DS2024'!$J$5:$J$15,MATCH(H23,'DS2024'!$J$5:$J$15,1)+1)),
IF($W$3=Database!$A$6,
_xlfn.FORECAST.LINEAR(
H23,
INDEX('DS2024'!$N$5:$N$15,MATCH(H23,'DS2024'!$M$5:$M$15,1)):
INDEX('DS2024'!$N$5:$N$15,MATCH(H23,'DS2024'!$M$5:$M$15,1)+1),
INDEX('DS2024'!$M$5:$M$15,MATCH(H23,'DS2024'!$M$5:$M$15,1)):
INDEX('DS2024'!$M$5:$M$15,MATCH(H23,'DS2024'!$M$5:$M$15,1)+1)),
IF($W$3=Database!$A$7,
_xlfn.FORECAST.LINEAR(
H23,
INDEX('DS2024'!$Q$5:$Q$15,MATCH(H23,'DS2024'!$P$5:$P$15,1)):
INDEX('DS2024'!$Q$5:$Q$15,MATCH(H23,'DS2024'!$P$5:$P$15,1)+1),
INDEX('DS2024'!$P$5:$P$15,MATCH(H23,'DS2024'!$P$5:$P$15,1)):
INDEX('DS2024'!$P$5:$P$15,MATCH(H23,'DS2024'!$P$5:$P$15,1)+1)),
IF($W$3=Database!$A$8,
_xlfn.FORECAST.LINEAR(
H23,
INDEX('DS2024'!$T$5:$T$15,MATCH(H23,'DS2024'!$S$5:$S$15,1)):
INDEX('DS2024'!$T$5:$T$15,MATCH(H23,'DS2024'!$S$5:$S$15,1)+1),
INDEX('DS2024'!$S$5:$S$15,MATCH(H23,'DS2024'!$S$5:$S$15,1)):
INDEX('DS2024'!$S$5:$S$15,MATCH(H23,'DS2024'!$S$5:$S$15,1)+1)),
IF($W$3=Database!$A$9,
_xlfn.FORECAST.LINEAR(
H23,
INDEX('DS2024'!$W$5:$W$15,MATCH(H23,'DS2024'!$V$5:$V$15,1)):
INDEX('DS2024'!$W$5:$W$15,MATCH(H23,'DS2024'!$V$5:$V$15,1)+1),
INDEX('DS2024'!$V$5:$V$15,MATCH(H23,'DS2024'!$V$5:$V$15,1)):
INDEX('DS2024'!$V$5:$V$15,MATCH(H23,'DS2024'!$V$5:$V$15,1)+1)),
IF($W$3=Database!$A$10,
_xlfn.FORECAST.LINEAR(
H23,
INDEX('DS2024'!$Z$5:$Z$15,MATCH(H23,'DS2024'!$Y$5:$Y$15,1)):
INDEX('DS2024'!$Z$5:$Z$15,MATCH(H23,'DS2024'!$Y$5:$Y$15,1)+1),
INDEX('DS2024'!$Y$5:$Y$15,MATCH(H23,'DS2024'!$Y$5:$Y$15,1)):
INDEX('DS2024'!$Y$5:$Y$15,MATCH(H23,'DS2024'!$Y$5:$Y$15,1)+1))
)))))))))))))))))))</f>
        <v>0.11138119029537552</v>
      </c>
      <c r="X23" s="50">
        <f>IF($X$3=Database!$A$11,
_xlfn.FORECAST.LINEAR(
J23,
INDEX('DS2024'!$B$20:$B$35,MATCH(J23,'DS2024'!$A$20:$A$35,1)):
INDEX('DS2024'!$B$20:$B$35,MATCH(J23,'DS2024'!$A$20:$A$35,1)+1),
INDEX('DS2024'!$A$20:$A$35,MATCH(J23,'DS2024'!$A$20:$A$35,1)):
INDEX('DS2024'!$A$20:$A$35,MATCH(J23,'DS2024'!$A$20:$A$35,1)+1)),
IF($X$3=Database!$A$12,
_xlfn.FORECAST.LINEAR(
J23,
INDEX('DS2024'!$E$20:$E$35,MATCH(J23,'DS2024'!$D$20:$D$35,1)):
INDEX('DS2024'!$E$20:$E$35,MATCH(J23,'DS2024'!$D$20:$D$35,1)+1),
INDEX('DS2024'!$D$20:$D$35,MATCH(J23,'DS2024'!$D$20:$D$35,1)):
INDEX('DS2024'!$D$20:$D$35,MATCH(J23,'DS2024'!$D$20:$D$35,1)+1)),
IF($X$3=Database!$A$13,
_xlfn.FORECAST.LINEAR(
J23,
INDEX('DS2024'!$H$20:$H$35,MATCH(J23,'DS2024'!$G$20:$G$35,1)):
INDEX('DS2024'!$H$20:$H$35,MATCH(J23,'DS2024'!$G$20:$G$35,1)+1),
INDEX('DS2024'!$G$20:$G$35,MATCH(J23,'DS2024'!$G$20:$G$35,1)):
INDEX('DS2024'!$G$20:$G$35,MATCH(J23,'DS2024'!$G$20:$G$35,1)+1)),
IF($X$3=Database!$A$14,
_xlfn.FORECAST.LINEAR(
J23,
INDEX('DS2024'!$K$20:$K$35,MATCH(J23,'DS2024'!$J$20:$J$35,1)):
INDEX('DS2024'!$K$20:$K$35,MATCH(J23,'DS2024'!$J$20:$J$35,1)+1),
INDEX('DS2024'!$J$20:$J$35,MATCH(J23,'DS2024'!$J$20:$J$35,1)):
INDEX('DS2024'!$J$20:$J$35,MATCH(J23,'DS2024'!$J$20:$J$35,1)+1)),
IF($X$3=Database!$A$15,
_xlfn.FORECAST.LINEAR(
J23,
INDEX('DS2024'!$N$20:$N$35,MATCH(J23,'DS2024'!$M$20:$M$35,1)):
INDEX('DS2024'!$N$20:$N$35,MATCH(J23,'DS2024'!$M$20:$M$35,1)+1),
INDEX('DS2024'!$M$20:$M$35,MATCH(J23,'DS2024'!$M$20:$M$35,1)):
INDEX('DS2024'!$M$20:$M$35,MATCH(J23,'DS2024'!$M$20:$M$35,1)+1)),
IF($X$3=Database!$A$16,
_xlfn.FORECAST.LINEAR(
J23,
INDEX('DS2024'!$Q$20:$Q$35,MATCH(J23,'DS2024'!$P$20:$P$35,1)):
INDEX('DS2024'!$Q$20:$Q$35,MATCH(J23,'DS2024'!$P$20:$P$35,1)+1),
INDEX('DS2024'!$P$20:$P$35,MATCH(J23,'DS2024'!$P$20:$P$35,1)):
INDEX('DS2024'!$P$20:$P$35,MATCH(J23,'DS2024'!$P$20:$P$35,1)+1)),
IF($X$3=Database!$A$17,
_xlfn.FORECAST.LINEAR(
J23,
INDEX('DS2024'!$T$20:$T$35,MATCH(J23,'DS2024'!$S$20:$S$35,1)):
INDEX('DS2024'!$T$20:$T$35,MATCH(J23,'DS2024'!$S$20:$S$35,1)+1),
INDEX('DS2024'!$S$20:$S$35,MATCH(J23,'DS2024'!$S$20:$S$35,1)):
INDEX('DS2024'!$S$20:$S$35,MATCH(J23,'DS2024'!$S$20:$S$35,1)+1)),
IF($X$3=Database!$A$18,
_xlfn.FORECAST.LINEAR(
J23,
INDEX('DS2024'!$W$20:$W$35,MATCH(J23,'DS2024'!$V$20:$V$35,1)):
INDEX('DS2024'!$W$20:$W$35,MATCH(J23,'DS2024'!$V$20:$V$35,1)+1),
INDEX('DS2024'!$V$20:$V$35,MATCH(J23,'DS2024'!$V$20:$V$35,1)):
INDEX('DS2024'!$V$20:$V$35,MATCH(J23,'DS2024'!$V$20:$V$35,1)+1)),
IF($X$3=Database!$A$19,
_xlfn.FORECAST.LINEAR(
J23,
INDEX('DS2024'!$Z$20:$Z$35,MATCH(J23,'DS2024'!$Y$20:$Y$35,1)):
INDEX('DS2024'!$Z$20:$Z$35,MATCH(J23,'DS2024'!$Y$20:$Y$35,1)+1),
INDEX('DS2024'!$Y$20:$Y$35,MATCH(J23,'DS2024'!$Y$20:$Y$35,1)):
INDEX('DS2024'!$Y$20:$Y$35,MATCH(J23,'DS2024'!$Y$20:$Y$35,1)+1)),
IF($X$3=Database!$A$20,
_xlfn.FORECAST.LINEAR(
J23,
INDEX('DS2024'!$AC$20:$AC$35,MATCH(J23,'DS2024'!$AB$20:$AB$35,1)):
INDEX('DS2024'!$AC$20:$AC$35,MATCH(J23,'DS2024'!$AB$20:$AB$35,1)+1),
INDEX('DS2024'!$AB$20:$AB$35,MATCH(J23,'DS2024'!$AB$20:$AB$35,1)):
INDEX('DS2024'!$AB$20:$AB$35,MATCH(J23,'DS2024'!$AB$20:$AB$35,1)+1)),
IF($X$3=Database!$A$2,
_xlfn.FORECAST.LINEAR(
J23,
INDEX('DS2024'!$B$5:$B$15,MATCH(J23,'DS2024'!$A$5:$A$15,1)):
INDEX('DS2024'!$B$5:$B$15,MATCH(J23,'DS2024'!$A$5:$A$15,1)+1),
INDEX('DS2024'!$A$5:$A$15,MATCH(J23,'DS2024'!$A$5:$A$15,1)):
INDEX('DS2024'!$A$5:$A$15,MATCH(J23,'DS2024'!$A$5:$A$15,1)+1)),
IF($X$3=Database!$A$3,
_xlfn.FORECAST.LINEAR(
J23,
INDEX('DS2024'!$E$5:$E$15,MATCH(J23,'DS2024'!$D$5:$D$15,1)):
INDEX('DS2024'!$E$5:$E$15,MATCH(J23,'DS2024'!$D$5:$D$15,1)+1),
INDEX('DS2024'!$D$5:$D$15,MATCH(J23,'DS2024'!$D$5:$D$15,1)):
INDEX('DS2024'!$D$5:$D$15,MATCH(J23,'DS2024'!$D$5:$D$15,1)+1)),
IF($X$3=Database!$A$4,
_xlfn.FORECAST.LINEAR(
J23,
INDEX('DS2024'!$H$5:$H$15,MATCH(J23,'DS2024'!$G$5:$G$15,1)):
INDEX('DS2024'!$H$5:$H$15,MATCH(J23,'DS2024'!$G$5:$G$15,1)+1),
INDEX('DS2024'!$G$5:$G$15,MATCH(J23,'DS2024'!$G$5:$G$15,1)):
INDEX('DS2024'!$G$5:$G$15,MATCH(J23,'DS2024'!$G$5:$G$15,1)+1)),
IF($X$3=Database!$A$5,
_xlfn.FORECAST.LINEAR(
J23,
INDEX('DS2024'!$K$5:$K$15,MATCH(J23,'DS2024'!$J$5:$J$15,1)):
INDEX('DS2024'!$K$5:$K$15,MATCH(J23,'DS2024'!$J$5:$J$15,1)+1),
INDEX('DS2024'!$J$5:$J$15,MATCH(J23,'DS2024'!$J$5:$J$15,1)):
INDEX('DS2024'!$J$5:$J$15,MATCH(J23,'DS2024'!$J$5:$J$15,1)+1)),
IF($X$3=Database!$A$6,
_xlfn.FORECAST.LINEAR(
J23,
INDEX('DS2024'!$N$5:$N$15,MATCH(J23,'DS2024'!$M$5:$M$15,1)):
INDEX('DS2024'!$N$5:$N$15,MATCH(J23,'DS2024'!$M$5:$M$15,1)+1),
INDEX('DS2024'!$M$5:$M$15,MATCH(J23,'DS2024'!$M$5:$M$15,1)):
INDEX('DS2024'!$M$5:$M$15,MATCH(J23,'DS2024'!$M$5:$M$15,1)+1)),
IF($X$3=Database!$A$7,
_xlfn.FORECAST.LINEAR(
J23,
INDEX('DS2024'!$Q$5:$Q$15,MATCH(J23,'DS2024'!$P$5:$P$15,1)):
INDEX('DS2024'!$Q$5:$Q$15,MATCH(J23,'DS2024'!$P$5:$P$15,1)+1),
INDEX('DS2024'!$P$5:$P$15,MATCH(J23,'DS2024'!$P$5:$P$15,1)):
INDEX('DS2024'!$P$5:$P$15,MATCH(J23,'DS2024'!$P$5:$P$15,1)+1)),
IF($X$3=Database!$A$8,
_xlfn.FORECAST.LINEAR(
J23,
INDEX('DS2024'!$T$5:$T$15,MATCH(J23,'DS2024'!$S$5:$S$15,1)):
INDEX('DS2024'!$T$5:$T$15,MATCH(J23,'DS2024'!$S$5:$S$15,1)+1),
INDEX('DS2024'!$S$5:$S$15,MATCH(J23,'DS2024'!$S$5:$S$15,1)):
INDEX('DS2024'!$S$5:$S$15,MATCH(J23,'DS2024'!$S$5:$S$15,1)+1)),
IF($T$3=Database!$A$9,
_xlfn.FORECAST.LINEAR(
J23,
INDEX('DS2024'!$W$5:$W$15,MATCH(J23,'DS2024'!$V$5:$V$15,1)):
INDEX('DS2024'!$W$5:$W$15,MATCH(J23,'DS2024'!$V$5:$V$15,1)+1),
INDEX('DS2024'!$V$5:$V$15,MATCH(J23,'DS2024'!$V$5:$V$15,1)):
INDEX('DS2024'!$V$5:$V$15,MATCH(J23,'DS2024'!$V$5:$V$15,1)+1)),
IF($T$3=Database!$A$10,
_xlfn.FORECAST.LINEAR(
J23,
INDEX('DS2024'!$Z$5:$Z$15,MATCH(J23,'DS2024'!$Y$5:$Y$15,1)):
INDEX('DS2024'!$Z$5:$Z$15,MATCH(J23,'DS2024'!$Y$5:$Y$15,1)+1),
INDEX('DS2024'!$Y$5:$Y$15,MATCH(J23,'DS2024'!$Y$5:$Y$15,1)):
INDEX('DS2024'!$Y$5:$Y$15,MATCH(J23,'DS2024'!$Y$5:$Y$15,1)+1))
)))))))))))))))))))</f>
        <v>0.11023070466445502</v>
      </c>
      <c r="Y23" s="50">
        <f>IF($Y$3=Database!$A$11,
_xlfn.FORECAST.LINEAR(
L23,
INDEX('DS2024'!$B$20:$B$35,MATCH(L23,'DS2024'!$A$20:$A$35,1)):
INDEX('DS2024'!$B$20:$B$35,MATCH(L23,'DS2024'!$A$20:$A$35,1)+1),
INDEX('DS2024'!$A$20:$A$35,MATCH(L23,'DS2024'!$A$20:$A$35,1)):
INDEX('DS2024'!$A$20:$A$35,MATCH(L23,'DS2024'!$A$20:$A$35,1)+1)),
IF($Y$3=Database!$A$12,
_xlfn.FORECAST.LINEAR(
L23,
INDEX('DS2024'!$E$20:$E$35,MATCH(L23,'DS2024'!$D$20:$D$35,1)):
INDEX('DS2024'!$E$20:$E$35,MATCH(L23,'DS2024'!$D$20:$D$35,1)+1),
INDEX('DS2024'!$D$20:$D$35,MATCH(L23,'DS2024'!$D$20:$D$35,1)):
INDEX('DS2024'!$D$20:$D$35,MATCH(L23,'DS2024'!$D$20:$D$35,1)+1)),
IF($Y$3=Database!$A$13,
_xlfn.FORECAST.LINEAR(
L23,
INDEX('DS2024'!$H$20:$H$35,MATCH(L23,'DS2024'!$G$20:$G$35,1)):
INDEX('DS2024'!$H$20:$H$35,MATCH(L23,'DS2024'!$G$20:$G$35,1)+1),
INDEX('DS2024'!$G$20:$G$35,MATCH(L23,'DS2024'!$G$20:$G$35,1)):
INDEX('DS2024'!$G$20:$G$35,MATCH(L23,'DS2024'!$G$20:$G$35,1)+1)),
IF($Y$3=Database!$A$14,
_xlfn.FORECAST.LINEAR(
L23,
INDEX('DS2024'!$K$20:$K$35,MATCH(L23,'DS2024'!$J$20:$J$35,1)):
INDEX('DS2024'!$K$20:$K$35,MATCH(L23,'DS2024'!$J$20:$J$35,1)+1),
INDEX('DS2024'!$J$20:$J$35,MATCH(L23,'DS2024'!$J$20:$J$35,1)):
INDEX('DS2024'!$J$20:$J$35,MATCH(L23,'DS2024'!$J$20:$J$35,1)+1)),
IF($Y$3=Database!$A$15,
_xlfn.FORECAST.LINEAR(
L23,
INDEX('DS2024'!$N$20:$N$35,MATCH(L23,'DS2024'!$M$20:$M$35,1)):
INDEX('DS2024'!$N$20:$N$35,MATCH(L23,'DS2024'!$M$20:$M$35,1)+1),
INDEX('DS2024'!$M$20:$M$35,MATCH(L23,'DS2024'!$M$20:$M$35,1)):
INDEX('DS2024'!$M$20:$M$35,MATCH(L23,'DS2024'!$M$20:$M$35,1)+1)),
IF($Y$3=Database!$A$16,
_xlfn.FORECAST.LINEAR(
L23,
INDEX('DS2024'!$Q$20:$Q$35,MATCH(L23,'DS2024'!$P$20:$P$35,1)):
INDEX('DS2024'!$Q$20:$Q$35,MATCH(L23,'DS2024'!$P$20:$P$35,1)+1),
INDEX('DS2024'!$P$20:$P$35,MATCH(L23,'DS2024'!$P$20:$P$35,1)):
INDEX('DS2024'!$P$20:$P$35,MATCH(L23,'DS2024'!$P$20:$P$35,1)+1)),
IF($Y$3=Database!$A$17,
_xlfn.FORECAST.LINEAR(
L23,
INDEX('DS2024'!$T$20:$T$35,MATCH(L23,'DS2024'!$S$20:$S$35,1)):
INDEX('DS2024'!$T$20:$T$35,MATCH(L23,'DS2024'!$S$20:$S$35,1)+1),
INDEX('DS2024'!$S$20:$S$35,MATCH(L23,'DS2024'!$S$20:$S$35,1)):
INDEX('DS2024'!$S$20:$S$35,MATCH(L23,'DS2024'!$S$20:$S$35,1)+1)),
IF($Y$3=Database!$A$18,
_xlfn.FORECAST.LINEAR(
L23,
INDEX('DS2024'!$W$20:$W$35,MATCH(L23,'DS2024'!$V$20:$V$35,1)):
INDEX('DS2024'!$W$20:$W$35,MATCH(L23,'DS2024'!$V$20:$V$35,1)+1),
INDEX('DS2024'!$V$20:$V$35,MATCH(L23,'DS2024'!$V$20:$V$35,1)):
INDEX('DS2024'!$V$20:$V$35,MATCH(L23,'DS2024'!$V$20:$V$35,1)+1)),
IF($Y$3=Database!$A$19,
_xlfn.FORECAST.LINEAR(
L23,
INDEX('DS2024'!$Z$20:$Z$35,MATCH(L23,'DS2024'!$Y$20:$Y$35,1)):
INDEX('DS2024'!$Z$20:$Z$35,MATCH(L23,'DS2024'!$Y$20:$Y$35,1)+1),
INDEX('DS2024'!$Y$20:$Y$35,MATCH(L23,'DS2024'!$Y$20:$Y$35,1)):
INDEX('DS2024'!$Y$20:$Y$35,MATCH(L23,'DS2024'!$Y$20:$Y$35,1)+1)),
IF($Y$3=Database!$A$20,
_xlfn.FORECAST.LINEAR(
L23,
INDEX('DS2024'!$AC$20:$AC$35,MATCH(L23,'DS2024'!$AB$20:$AB$35,1)):
INDEX('DS2024'!$AC$20:$AC$35,MATCH(L23,'DS2024'!$AB$20:$AB$35,1)+1),
INDEX('DS2024'!$AB$20:$AB$35,MATCH(L23,'DS2024'!$AB$20:$AB$35,1)):
INDEX('DS2024'!$AB$20:$AB$35,MATCH(L23,'DS2024'!$AB$20:$AB$35,1)+1)),
IF($Y$3=Database!$A$2,
_xlfn.FORECAST.LINEAR(
L23,
INDEX('DS2024'!$B$5:$B$15,MATCH(L23,'DS2024'!$A$5:$A$15,1)):
INDEX('DS2024'!$B$5:$B$15,MATCH(L23,'DS2024'!$A$5:$A$15,1)+1),
INDEX('DS2024'!$A$5:$A$15,MATCH(L23,'DS2024'!$A$5:$A$15,1)):
INDEX('DS2024'!$A$5:$A$15,MATCH(L23,'DS2024'!$A$5:$A$15,1)+1)),
IF($Y$3=Database!$A$3,
_xlfn.FORECAST.LINEAR(
L23,
INDEX('DS2024'!$E$5:$E$15,MATCH(L23,'DS2024'!$D$5:$D$15,1)):
INDEX('DS2024'!$E$5:$E$15,MATCH(L23,'DS2024'!$D$5:$D$15,1)+1),
INDEX('DS2024'!$D$5:$D$15,MATCH(L23,'DS2024'!$D$5:$D$15,1)):
INDEX('DS2024'!$D$5:$D$15,MATCH(L23,'DS2024'!$D$5:$D$15,1)+1)),
IF($Y$3=Database!$A$4,
_xlfn.FORECAST.LINEAR(
L23,
INDEX('DS2024'!$H$5:$H$15,MATCH(L23,'DS2024'!$G$5:$G$15,1)):
INDEX('DS2024'!$H$5:$H$15,MATCH(L23,'DS2024'!$G$5:$G$15,1)+1),
INDEX('DS2024'!$G$5:$G$15,MATCH(L23,'DS2024'!$G$5:$G$15,1)):
INDEX('DS2024'!$G$5:$G$15,MATCH(L23,'DS2024'!$G$5:$G$15,1)+1)),
IF($Y$3=Database!$A$5,
_xlfn.FORECAST.LINEAR(
L23,
INDEX('DS2024'!$K$5:$K$15,MATCH(L23,'DS2024'!$J$5:$J$15,1)):
INDEX('DS2024'!$K$5:$K$15,MATCH(L23,'DS2024'!$J$5:$J$15,1)+1),
INDEX('DS2024'!$J$5:$J$15,MATCH(L23,'DS2024'!$J$5:$J$15,1)):
INDEX('DS2024'!$J$5:$J$15,MATCH(L23,'DS2024'!$J$5:$J$15,1)+1)),
IF($Y$3=Database!$A$6,
_xlfn.FORECAST.LINEAR(
L23,
INDEX('DS2024'!$N$5:$N$15,MATCH(L23,'DS2024'!$M$5:$M$15,1)):
INDEX('DS2024'!$N$5:$N$15,MATCH(L23,'DS2024'!$M$5:$M$15,1)+1),
INDEX('DS2024'!$M$5:$M$15,MATCH(L23,'DS2024'!$M$5:$M$15,1)):
INDEX('DS2024'!$M$5:$M$15,MATCH(L23,'DS2024'!$M$5:$M$15,1)+1)),
IF($Y$3=Database!$A$7,
_xlfn.FORECAST.LINEAR(
L23,
INDEX('DS2024'!$Q$5:$Q$15,MATCH(L23,'DS2024'!$P$5:$P$15,1)):
INDEX('DS2024'!$Q$5:$Q$15,MATCH(L23,'DS2024'!$P$5:$P$15,1)+1),
INDEX('DS2024'!$P$5:$P$15,MATCH(L23,'DS2024'!$P$5:$P$15,1)):
INDEX('DS2024'!$P$5:$P$15,MATCH(L23,'DS2024'!$P$5:$P$15,1)+1)),
IF($Y$3=Database!$A$8,
_xlfn.FORECAST.LINEAR(
L23,
INDEX('DS2024'!$T$5:$T$15,MATCH(L23,'DS2024'!$S$5:$S$15,1)):
INDEX('DS2024'!$T$5:$T$15,MATCH(L23,'DS2024'!$S$5:$S$15,1)+1),
INDEX('DS2024'!$S$5:$S$15,MATCH(L23,'DS2024'!$S$5:$S$15,1)):
INDEX('DS2024'!$S$5:$S$15,MATCH(L23,'DS2024'!$S$5:$S$15,1)+1)),
IF($T$3=Database!$A$9,
_xlfn.FORECAST.LINEAR(
L23,
INDEX('DS2024'!$W$5:$W$15,MATCH(L23,'DS2024'!$V$5:$V$15,1)):
INDEX('DS2024'!$W$5:$W$15,MATCH(L23,'DS2024'!$V$5:$V$15,1)+1),
INDEX('DS2024'!$V$5:$V$15,MATCH(L23,'DS2024'!$V$5:$V$15,1)):
INDEX('DS2024'!$V$5:$V$15,MATCH(L23,'DS2024'!$V$5:$V$15,1)+1)),
IF($T$3=Database!$A$10,
_xlfn.FORECAST.LINEAR(
L23,
INDEX('DS2024'!$Z$5:$Z$15,MATCH(L23,'DS2024'!$Y$5:$Y$15,1)):
INDEX('DS2024'!$Z$5:$Z$15,MATCH(L23,'DS2024'!$Y$5:$Y$15,1)+1),
INDEX('DS2024'!$Y$5:$Y$15,MATCH(L23,'DS2024'!$Y$5:$Y$15,1)):
INDEX('DS2024'!$Y$5:$Y$15,MATCH(L23,'DS2024'!$Y$5:$Y$15,1)+1))
)))))))))))))))))))</f>
        <v>0.11116519445221631</v>
      </c>
      <c r="Z23" s="50">
        <f>IF($Z$3=Database!$A$11,
_xlfn.FORECAST.LINEAR(
N23,
INDEX('DS2024'!$B$20:$B$35,MATCH(N23,'DS2024'!$A$20:$A$35,1)):
INDEX('DS2024'!$B$20:$B$35,MATCH(N23,'DS2024'!$A$20:$A$35,1)+1),
INDEX('DS2024'!$A$20:$A$35,MATCH(N23,'DS2024'!$A$20:$A$35,1)):
INDEX('DS2024'!$A$20:$A$35,MATCH(N23,'DS2024'!$A$20:$A$35,1)+1)),
IF($Z$3=Database!$A$12,
_xlfn.FORECAST.LINEAR(
N23,
INDEX('DS2024'!$E$20:$E$35,MATCH(N23,'DS2024'!$D$20:$D$35,1)):
INDEX('DS2024'!$E$20:$E$35,MATCH(N23,'DS2024'!$D$20:$D$35,1)+1),
INDEX('DS2024'!$D$20:$D$35,MATCH(N23,'DS2024'!$D$20:$D$35,1)):
INDEX('DS2024'!$D$20:$D$35,MATCH(N23,'DS2024'!$D$20:$D$35,1)+1)),
IF($Z$3=Database!$A$13,
_xlfn.FORECAST.LINEAR(
N23,
INDEX('DS2024'!$H$20:$H$35,MATCH(N23,'DS2024'!$G$20:$G$35,1)):
INDEX('DS2024'!$H$20:$H$35,MATCH(N23,'DS2024'!$G$20:$G$35,1)+1),
INDEX('DS2024'!$G$20:$G$35,MATCH(N23,'DS2024'!$G$20:$G$35,1)):
INDEX('DS2024'!$G$20:$G$35,MATCH(N23,'DS2024'!$G$20:$G$35,1)+1)),
IF($Z$3=Database!$A$14,
_xlfn.FORECAST.LINEAR(
N23,
INDEX('DS2024'!$K$20:$K$35,MATCH(N23,'DS2024'!$J$20:$J$35,1)):
INDEX('DS2024'!$K$20:$K$35,MATCH(N23,'DS2024'!$J$20:$J$35,1)+1),
INDEX('DS2024'!$J$20:$J$35,MATCH(N23,'DS2024'!$J$20:$J$35,1)):
INDEX('DS2024'!$J$20:$J$35,MATCH(N23,'DS2024'!$J$20:$J$35,1)+1)),
IF($Z$3=Database!$A$15,
_xlfn.FORECAST.LINEAR(
N23,
INDEX('DS2024'!$N$20:$N$35,MATCH(N23,'DS2024'!$M$20:$M$35,1)):
INDEX('DS2024'!$N$20:$N$35,MATCH(N23,'DS2024'!$M$20:$M$35,1)+1),
INDEX('DS2024'!$M$20:$M$35,MATCH(N23,'DS2024'!$M$20:$M$35,1)):
INDEX('DS2024'!$M$20:$M$35,MATCH(N23,'DS2024'!$M$20:$M$35,1)+1)),
IF($Z$3=Database!$A$16,
_xlfn.FORECAST.LINEAR(
N23,
INDEX('DS2024'!$Q$20:$Q$35,MATCH(N23,'DS2024'!$P$20:$P$35,1)):
INDEX('DS2024'!$Q$20:$Q$35,MATCH(N23,'DS2024'!$P$20:$P$35,1)+1),
INDEX('DS2024'!$P$20:$P$35,MATCH(N23,'DS2024'!$P$20:$P$35,1)):
INDEX('DS2024'!$P$20:$P$35,MATCH(N23,'DS2024'!$P$20:$P$35,1)+1)),
IF($Z$3=Database!$A$17,
_xlfn.FORECAST.LINEAR(
N23,
INDEX('DS2024'!$T$20:$T$35,MATCH(N23,'DS2024'!$S$20:$S$35,1)):
INDEX('DS2024'!$T$20:$T$35,MATCH(N23,'DS2024'!$S$20:$S$35,1)+1),
INDEX('DS2024'!$S$20:$S$35,MATCH(N23,'DS2024'!$S$20:$S$35,1)):
INDEX('DS2024'!$S$20:$S$35,MATCH(N23,'DS2024'!$S$20:$S$35,1)+1)),
IF($Z$3=Database!$A$18,
_xlfn.FORECAST.LINEAR(
N23,
INDEX('DS2024'!$W$20:$W$35,MATCH(N23,'DS2024'!$V$20:$V$35,1)):
INDEX('DS2024'!$W$20:$W$35,MATCH(N23,'DS2024'!$V$20:$V$35,1)+1),
INDEX('DS2024'!$V$20:$V$35,MATCH(N23,'DS2024'!$V$20:$V$35,1)):
INDEX('DS2024'!$V$20:$V$35,MATCH(N23,'DS2024'!$V$20:$V$35,1)+1)),
IF($Z$3=Database!$A$19,
_xlfn.FORECAST.LINEAR(
N23,
INDEX('DS2024'!$Z$20:$Z$35,MATCH(N23,'DS2024'!$Y$20:$Y$35,1)):
INDEX('DS2024'!$Z$20:$Z$35,MATCH(N23,'DS2024'!$Y$20:$Y$35,1)+1),
INDEX('DS2024'!$Y$20:$Y$35,MATCH(N23,'DS2024'!$Y$20:$Y$35,1)):
INDEX('DS2024'!$Y$20:$Y$35,MATCH(N23,'DS2024'!$Y$20:$Y$35,1)+1)),
IF($Z$3=Database!$A$20,
_xlfn.FORECAST.LINEAR(
N23,
INDEX('DS2024'!$AC$20:$AC$35,MATCH(N23,'DS2024'!$AB$20:$AB$35,1)):
INDEX('DS2024'!$AC$20:$AC$35,MATCH(N23,'DS2024'!$AB$20:$AB$35,1)+1),
INDEX('DS2024'!$AB$20:$AB$35,MATCH(N23,'DS2024'!$AB$20:$AB$35,1)):
INDEX('DS2024'!$AB$20:$AB$35,MATCH(N23,'DS2024'!$AB$20:$AB$35,1)+1)),
IF($Z$3=Database!$A$2,
_xlfn.FORECAST.LINEAR(
N23,
INDEX('DS2024'!$B$5:$B$15,MATCH(N23,'DS2024'!$A$5:$A$15,1)):
INDEX('DS2024'!$B$5:$B$15,MATCH(N23,'DS2024'!$A$5:$A$15,1)+1),
INDEX('DS2024'!$A$5:$A$15,MATCH(N23,'DS2024'!$A$5:$A$15,1)):
INDEX('DS2024'!$A$5:$A$15,MATCH(N23,'DS2024'!$A$5:$A$15,1)+1)),
IF($Z$3=Database!$A$3,
_xlfn.FORECAST.LINEAR(
N23,
INDEX('DS2024'!$E$5:$E$15,MATCH(N23,'DS2024'!$D$5:$D$15,1)):
INDEX('DS2024'!$E$5:$E$15,MATCH(N23,'DS2024'!$D$5:$D$15,1)+1),
INDEX('DS2024'!$D$5:$D$15,MATCH(N23,'DS2024'!$D$5:$D$15,1)):
INDEX('DS2024'!$D$5:$D$15,MATCH(N23,'DS2024'!$D$5:$D$15,1)+1)),
IF($Z$3=Database!$A$4,
_xlfn.FORECAST.LINEAR(
N23,
INDEX('DS2024'!$H$5:$H$15,MATCH(N23,'DS2024'!$G$5:$G$15,1)):
INDEX('DS2024'!$H$5:$H$15,MATCH(N23,'DS2024'!$G$5:$G$15,1)+1),
INDEX('DS2024'!$G$5:$G$15,MATCH(N23,'DS2024'!$G$5:$G$15,1)):
INDEX('DS2024'!$G$5:$G$15,MATCH(N23,'DS2024'!$G$5:$G$15,1)+1)),
IF($Z$3=Database!$A$5,
_xlfn.FORECAST.LINEAR(
N23,
INDEX('DS2024'!$K$5:$K$15,MATCH(N23,'DS2024'!$J$5:$J$15,1)):
INDEX('DS2024'!$K$5:$K$15,MATCH(N23,'DS2024'!$J$5:$J$15,1)+1),
INDEX('DS2024'!$J$5:$J$15,MATCH(N23,'DS2024'!$J$5:$J$15,1)):
INDEX('DS2024'!$J$5:$J$15,MATCH(N23,'DS2024'!$J$5:$J$15,1)+1)),
IF($Z$3=Database!$A$6,
_xlfn.FORECAST.LINEAR(
N23,
INDEX('DS2024'!$N$5:$N$15,MATCH(N23,'DS2024'!$M$5:$M$15,1)):
INDEX('DS2024'!$N$5:$N$15,MATCH(N23,'DS2024'!$M$5:$M$15,1)+1),
INDEX('DS2024'!$M$5:$M$15,MATCH(N23,'DS2024'!$M$5:$M$15,1)):
INDEX('DS2024'!$M$5:$M$15,MATCH(N23,'DS2024'!$M$5:$M$15,1)+1)),
IF($Z$3=Database!$A$7,
_xlfn.FORECAST.LINEAR(
N23,
INDEX('DS2024'!$Q$5:$Q$15,MATCH(N23,'DS2024'!$P$5:$P$15,1)):
INDEX('DS2024'!$Q$5:$Q$15,MATCH(N23,'DS2024'!$P$5:$P$15,1)+1),
INDEX('DS2024'!$P$5:$P$15,MATCH(N23,'DS2024'!$P$5:$P$15,1)):
INDEX('DS2024'!$P$5:$P$15,MATCH(N23,'DS2024'!$P$5:$P$15,1)+1)),
IF($Z$3=Database!$A$8,
_xlfn.FORECAST.LINEAR(
N23,
INDEX('DS2024'!$T$5:$T$15,MATCH(N23,'DS2024'!$S$5:$S$15,1)):
INDEX('DS2024'!$T$5:$T$15,MATCH(N23,'DS2024'!$S$5:$S$15,1)+1),
INDEX('DS2024'!$S$5:$S$15,MATCH(N23,'DS2024'!$S$5:$S$15,1)):
INDEX('DS2024'!$S$5:$S$15,MATCH(N23,'DS2024'!$S$5:$S$15,1)+1)),
IF($Z$3=Database!$A$9,
_xlfn.FORECAST.LINEAR(
N23,
INDEX('DS2024'!$W$5:$W$15,MATCH(N23,'DS2024'!$V$5:$V$15,1)):
INDEX('DS2024'!$W$5:$W$15,MATCH(N23,'DS2024'!$V$5:$V$15,1)+1),
INDEX('DS2024'!$V$5:$V$15,MATCH(N23,'DS2024'!$V$5:$V$15,1)):
INDEX('DS2024'!$V$5:$V$15,MATCH(N23,'DS2024'!$V$5:$V$15,1)+1)),
IF($Z$3=Database!$A$10,
_xlfn.FORECAST.LINEAR(
N23,
INDEX('DS2024'!$Z$5:$Z$15,MATCH(N23,'DS2024'!$Y$5:$Y$15,1)):
INDEX('DS2024'!$Z$5:$Z$15,MATCH(N23,'DS2024'!$Y$5:$Y$15,1)+1),
INDEX('DS2024'!$Y$5:$Y$15,MATCH(N23,'DS2024'!$Y$5:$Y$15,1)):
INDEX('DS2024'!$Y$5:$Y$15,MATCH(N23,'DS2024'!$Y$5:$Y$15,1)+1))
)))))))))))))))))))</f>
        <v>0.10982557256485072</v>
      </c>
      <c r="AA23" s="50">
        <f>IF($AA$3=Database!$A$11,
_xlfn.FORECAST.LINEAR(
P23,
INDEX('DS2024'!$B$20:$B$35,MATCH(P23,'DS2024'!$A$20:$A$35,1)):
INDEX('DS2024'!$B$20:$B$35,MATCH(P23,'DS2024'!$A$20:$A$35,1)+1),
INDEX('DS2024'!$A$20:$A$35,MATCH(P23,'DS2024'!$A$20:$A$35,1)):
INDEX('DS2024'!$A$20:$A$35,MATCH(P23,'DS2024'!$A$20:$A$35,1)+1)),
IF($AA$3=Database!$A$12,
_xlfn.FORECAST.LINEAR(
P23,
INDEX('DS2024'!$E$20:$E$35,MATCH(P23,'DS2024'!$D$20:$D$35,1)):
INDEX('DS2024'!$E$20:$E$35,MATCH(P23,'DS2024'!$D$20:$D$35,1)+1),
INDEX('DS2024'!$D$20:$D$35,MATCH(P23,'DS2024'!$D$20:$D$35,1)):
INDEX('DS2024'!$D$20:$D$35,MATCH(P23,'DS2024'!$D$20:$D$35,1)+1)),
IF($AA$3=Database!$A$13,
_xlfn.FORECAST.LINEAR(
P23,
INDEX('DS2024'!$H$20:$H$35,MATCH(P23,'DS2024'!$G$20:$G$35,1)):
INDEX('DS2024'!$H$20:$H$35,MATCH(P23,'DS2024'!$G$20:$G$35,1)+1),
INDEX('DS2024'!$G$20:$G$35,MATCH(P23,'DS2024'!$G$20:$G$35,1)):
INDEX('DS2024'!$G$20:$G$35,MATCH(P23,'DS2024'!$G$20:$G$35,1)+1)),
IF($AA$3=Database!$A$14,
_xlfn.FORECAST.LINEAR(
P23,
INDEX('DS2024'!$K$20:$K$35,MATCH(P23,'DS2024'!$J$20:$J$35,1)):
INDEX('DS2024'!$K$20:$K$35,MATCH(P23,'DS2024'!$J$20:$J$35,1)+1),
INDEX('DS2024'!$J$20:$J$35,MATCH(P23,'DS2024'!$J$20:$J$35,1)):
INDEX('DS2024'!$J$20:$J$35,MATCH(P23,'DS2024'!$J$20:$J$35,1)+1)),
IF($AA$3=Database!$A$15,
_xlfn.FORECAST.LINEAR(
P23,
INDEX('DS2024'!$N$20:$N$35,MATCH(P23,'DS2024'!$M$20:$M$35,1)):
INDEX('DS2024'!$N$20:$N$35,MATCH(P23,'DS2024'!$M$20:$M$35,1)+1),
INDEX('DS2024'!$M$20:$M$35,MATCH(P23,'DS2024'!$M$20:$M$35,1)):
INDEX('DS2024'!$M$20:$M$35,MATCH(P23,'DS2024'!$M$20:$M$35,1)+1)),
IF($AA$3=Database!$A$16,
_xlfn.FORECAST.LINEAR(
P23,
INDEX('DS2024'!$Q$20:$Q$35,MATCH(P23,'DS2024'!$P$20:$P$35,1)):
INDEX('DS2024'!$Q$20:$Q$35,MATCH(P23,'DS2024'!$P$20:$P$35,1)+1),
INDEX('DS2024'!$P$20:$P$35,MATCH(P23,'DS2024'!$P$20:$P$35,1)):
INDEX('DS2024'!$P$20:$P$35,MATCH(P23,'DS2024'!$P$20:$P$35,1)+1)),
IF($AA$3=Database!$A$17,
_xlfn.FORECAST.LINEAR(
P23,
INDEX('DS2024'!$T$20:$T$35,MATCH(P23,'DS2024'!$S$20:$S$35,1)):
INDEX('DS2024'!$T$20:$T$35,MATCH(P23,'DS2024'!$S$20:$S$35,1)+1),
INDEX('DS2024'!$S$20:$S$35,MATCH(P23,'DS2024'!$S$20:$S$35,1)):
INDEX('DS2024'!$S$20:$S$35,MATCH(P23,'DS2024'!$S$20:$S$35,1)+1)),
IF($AA$3=Database!$A$18,
_xlfn.FORECAST.LINEAR(
P23,
INDEX('DS2024'!$W$20:$W$35,MATCH(P23,'DS2024'!$V$20:$V$35,1)):
INDEX('DS2024'!$W$20:$W$35,MATCH(P23,'DS2024'!$V$20:$V$35,1)+1),
INDEX('DS2024'!$V$20:$V$35,MATCH(P23,'DS2024'!$V$20:$V$35,1)):
INDEX('DS2024'!$V$20:$V$35,MATCH(P23,'DS2024'!$V$20:$V$35,1)+1)),
IF($AA$3=Database!$A$19,
_xlfn.FORECAST.LINEAR(
P23,
INDEX('DS2024'!$Z$20:$Z$35,MATCH(P23,'DS2024'!$Y$20:$Y$35,1)):
INDEX('DS2024'!$Z$20:$Z$35,MATCH(P23,'DS2024'!$Y$20:$Y$35,1)+1),
INDEX('DS2024'!$Y$20:$Y$35,MATCH(P23,'DS2024'!$Y$20:$Y$35,1)):
INDEX('DS2024'!$Y$20:$Y$35,MATCH(P23,'DS2024'!$Y$20:$Y$35,1)+1)),
IF($AA$3=Database!$A$20,
_xlfn.FORECAST.LINEAR(
P23,
INDEX('DS2024'!$AC$20:$AC$35,MATCH(P23,'DS2024'!$AB$20:$AB$35,1)):
INDEX('DS2024'!$AC$20:$AC$35,MATCH(P23,'DS2024'!$AB$20:$AB$35,1)+1),
INDEX('DS2024'!$AB$20:$AB$35,MATCH(P23,'DS2024'!$AB$20:$AB$35,1)):
INDEX('DS2024'!$AB$20:$AB$35,MATCH(P23,'DS2024'!$AB$20:$AB$35,1)+1)),
IF($AA$3=Database!$A$2,
_xlfn.FORECAST.LINEAR(
P23,
INDEX('DS2024'!$B$5:$B$15,MATCH(P23,'DS2024'!$A$5:$A$15,1)):
INDEX('DS2024'!$B$5:$B$15,MATCH(P23,'DS2024'!$A$5:$A$15,1)+1),
INDEX('DS2024'!$A$5:$A$15,MATCH(P23,'DS2024'!$A$5:$A$15,1)):
INDEX('DS2024'!$A$5:$A$15,MATCH(P23,'DS2024'!$A$5:$A$15,1)+1)),
IF($AA$3=Database!$A$3,
_xlfn.FORECAST.LINEAR(
P23,
INDEX('DS2024'!$E$5:$E$15,MATCH(P23,'DS2024'!$D$5:$D$15,1)):
INDEX('DS2024'!$E$5:$E$15,MATCH(P23,'DS2024'!$D$5:$D$15,1)+1),
INDEX('DS2024'!$D$5:$D$15,MATCH(P23,'DS2024'!$D$5:$D$15,1)):
INDEX('DS2024'!$D$5:$D$15,MATCH(P23,'DS2024'!$D$5:$D$15,1)+1)),
IF($AA$3=Database!$A$4,
_xlfn.FORECAST.LINEAR(
P23,
INDEX('DS2024'!$H$5:$H$15,MATCH(P23,'DS2024'!$G$5:$G$15,1)):
INDEX('DS2024'!$H$5:$H$15,MATCH(P23,'DS2024'!$G$5:$G$15,1)+1),
INDEX('DS2024'!$G$5:$G$15,MATCH(P23,'DS2024'!$G$5:$G$15,1)):
INDEX('DS2024'!$G$5:$G$15,MATCH(P23,'DS2024'!$G$5:$G$15,1)+1)),
IF($AA$3=Database!$A$5,
_xlfn.FORECAST.LINEAR(
P23,
INDEX('DS2024'!$K$5:$K$15,MATCH(P23,'DS2024'!$J$5:$J$15,1)):
INDEX('DS2024'!$K$5:$K$15,MATCH(P23,'DS2024'!$J$5:$J$15,1)+1),
INDEX('DS2024'!$J$5:$J$15,MATCH(P23,'DS2024'!$J$5:$J$15,1)):
INDEX('DS2024'!$J$5:$J$15,MATCH(P23,'DS2024'!$J$5:$J$15,1)+1)),
IF($AA$3=Database!$A$6,
_xlfn.FORECAST.LINEAR(
P23,
INDEX('DS2024'!$N$5:$N$15,MATCH(P23,'DS2024'!$M$5:$M$15,1)):
INDEX('DS2024'!$N$5:$N$15,MATCH(P23,'DS2024'!$M$5:$M$15,1)+1),
INDEX('DS2024'!$M$5:$M$15,MATCH(P23,'DS2024'!$M$5:$M$15,1)):
INDEX('DS2024'!$M$5:$M$15,MATCH(P23,'DS2024'!$M$5:$M$15,1)+1)),
IF($AA$3=Database!$A$7,
_xlfn.FORECAST.LINEAR(
P23,
INDEX('DS2024'!$Q$5:$Q$15,MATCH(P23,'DS2024'!$P$5:$P$15,1)):
INDEX('DS2024'!$Q$5:$Q$15,MATCH(P23,'DS2024'!$P$5:$P$15,1)+1),
INDEX('DS2024'!$P$5:$P$15,MATCH(P23,'DS2024'!$P$5:$P$15,1)):
INDEX('DS2024'!$P$5:$P$15,MATCH(P23,'DS2024'!$P$5:$P$15,1)+1)),
IF($AA$3=Database!$A$8,
_xlfn.FORECAST.LINEAR(
P23,
INDEX('DS2024'!$T$5:$T$15,MATCH(P23,'DS2024'!$S$5:$S$15,1)):
INDEX('DS2024'!$T$5:$T$15,MATCH(P23,'DS2024'!$S$5:$S$15,1)+1),
INDEX('DS2024'!$S$5:$S$15,MATCH(P23,'DS2024'!$S$5:$S$15,1)):
INDEX('DS2024'!$S$5:$S$15,MATCH(P23,'DS2024'!$S$5:$S$15,1)+1)),
IF($AA$3=Database!$A$9,
_xlfn.FORECAST.LINEAR(
P23,
INDEX('DS2024'!$W$5:$W$15,MATCH(P23,'DS2024'!$V$5:$V$15,1)):
INDEX('DS2024'!$W$5:$W$15,MATCH(P23,'DS2024'!$V$5:$V$15,1)+1),
INDEX('DS2024'!$V$5:$V$15,MATCH(P23,'DS2024'!$V$5:$V$15,1)):
INDEX('DS2024'!$V$5:$V$15,MATCH(P23,'DS2024'!$V$5:$V$15,1)+1)),
IF($AA$3=Database!$A$10,
_xlfn.FORECAST.LINEAR(
P23,
INDEX('DS2024'!$Z$5:$Z$15,MATCH(P23,'DS2024'!$Y$5:$Y$15,1)):
INDEX('DS2024'!$Z$5:$Z$15,MATCH(P23,'DS2024'!$Y$5:$Y$15,1)+1),
INDEX('DS2024'!$Y$5:$Y$15,MATCH(P23,'DS2024'!$Y$5:$Y$15,1)):
INDEX('DS2024'!$Y$5:$Y$15,MATCH(P23,'DS2024'!$Y$5:$Y$15,1)+1))
)))))))))))))))))))</f>
        <v>0.11043886646148927</v>
      </c>
      <c r="AB23" s="50">
        <f>IF($AB$3=Database!$A$11,
_xlfn.FORECAST.LINEAR(
R23,
INDEX('DS2024'!$B$20:$B$35,MATCH(R23,'DS2024'!$A$20:$A$35,1)):
INDEX('DS2024'!$B$20:$B$35,MATCH(R23,'DS2024'!$A$20:$A$35,1)+1),
INDEX('DS2024'!$A$20:$A$35,MATCH(R23,'DS2024'!$A$20:$A$35,1)):
INDEX('DS2024'!$A$20:$A$35,MATCH(R23,'DS2024'!$A$20:$A$35,1)+1)),
IF($AB$3=Database!$A$12,
_xlfn.FORECAST.LINEAR(
R23,
INDEX('DS2024'!$E$20:$E$35,MATCH(R23,'DS2024'!$D$20:$D$35,1)):
INDEX('DS2024'!$E$20:$E$35,MATCH(R23,'DS2024'!$D$20:$D$35,1)+1),
INDEX('DS2024'!$D$20:$D$35,MATCH(R23,'DS2024'!$D$20:$D$35,1)):
INDEX('DS2024'!$D$20:$D$35,MATCH(R23,'DS2024'!$D$20:$D$35,1)+1)),
IF($AB$3=Database!$A$13,
_xlfn.FORECAST.LINEAR(
R23,
INDEX('DS2024'!$H$20:$H$35,MATCH(R23,'DS2024'!$G$20:$G$35,1)):
INDEX('DS2024'!$H$20:$H$35,MATCH(R23,'DS2024'!$G$20:$G$35,1)+1),
INDEX('DS2024'!$G$20:$G$35,MATCH(R23,'DS2024'!$G$20:$G$35,1)):
INDEX('DS2024'!$G$20:$G$35,MATCH(R23,'DS2024'!$G$20:$G$35,1)+1)),
IF($AB$3=Database!$A$14,
_xlfn.FORECAST.LINEAR(
R23,
INDEX('DS2024'!$K$20:$K$35,MATCH(R23,'DS2024'!$J$20:$J$35,1)):
INDEX('DS2024'!$K$20:$K$35,MATCH(R23,'DS2024'!$J$20:$J$35,1)+1),
INDEX('DS2024'!$J$20:$J$35,MATCH(R23,'DS2024'!$J$20:$J$35,1)):
INDEX('DS2024'!$J$20:$J$35,MATCH(R23,'DS2024'!$J$20:$J$35,1)+1)),
IF($AB$3=Database!$A$15,
_xlfn.FORECAST.LINEAR(
R23,
INDEX('DS2024'!$N$20:$N$35,MATCH(R23,'DS2024'!$M$20:$M$35,1)):
INDEX('DS2024'!$N$20:$N$35,MATCH(R23,'DS2024'!$M$20:$M$35,1)+1),
INDEX('DS2024'!$M$20:$M$35,MATCH(R23,'DS2024'!$M$20:$M$35,1)):
INDEX('DS2024'!$M$20:$M$35,MATCH(R23,'DS2024'!$M$20:$M$35,1)+1)),
IF($AB$3=Database!$A$16,
_xlfn.FORECAST.LINEAR(
R23,
INDEX('DS2024'!$Q$20:$Q$35,MATCH(R23,'DS2024'!$P$20:$P$35,1)):
INDEX('DS2024'!$Q$20:$Q$35,MATCH(R23,'DS2024'!$P$20:$P$35,1)+1),
INDEX('DS2024'!$P$20:$P$35,MATCH(R23,'DS2024'!$P$20:$P$35,1)):
INDEX('DS2024'!$P$20:$P$35,MATCH(R23,'DS2024'!$P$20:$P$35,1)+1)),
IF($AB$3=Database!$A$17,
_xlfn.FORECAST.LINEAR(
R23,
INDEX('DS2024'!$T$20:$T$35,MATCH(R23,'DS2024'!$S$20:$S$35,1)):
INDEX('DS2024'!$T$20:$T$35,MATCH(R23,'DS2024'!$S$20:$S$35,1)+1),
INDEX('DS2024'!$S$20:$S$35,MATCH(R23,'DS2024'!$S$20:$S$35,1)):
INDEX('DS2024'!$S$20:$S$35,MATCH(R23,'DS2024'!$S$20:$S$35,1)+1)),
IF($AB$3=Database!$A$18,
_xlfn.FORECAST.LINEAR(
R23,
INDEX('DS2024'!$W$20:$W$35,MATCH(R23,'DS2024'!$V$20:$V$35,1)):
INDEX('DS2024'!$W$20:$W$35,MATCH(R23,'DS2024'!$V$20:$V$35,1)+1),
INDEX('DS2024'!$V$20:$V$35,MATCH(R23,'DS2024'!$V$20:$V$35,1)):
INDEX('DS2024'!$V$20:$V$35,MATCH(R23,'DS2024'!$V$20:$V$35,1)+1)),
IF($AB$3=Database!$A$19,
_xlfn.FORECAST.LINEAR(
R23,
INDEX('DS2024'!$Z$20:$Z$35,MATCH(R23,'DS2024'!$Y$20:$Y$35,1)):
INDEX('DS2024'!$Z$20:$Z$35,MATCH(R23,'DS2024'!$Y$20:$Y$35,1)+1),
INDEX('DS2024'!$Y$20:$Y$35,MATCH(R23,'DS2024'!$Y$20:$Y$35,1)):
INDEX('DS2024'!$Y$20:$Y$35,MATCH(R23,'DS2024'!$Y$20:$Y$35,1)+1)),
IF($AB$3=Database!$A$20,
_xlfn.FORECAST.LINEAR(
R23,
INDEX('DS2024'!$AC$20:$AC$35,MATCH(R23,'DS2024'!$AB$20:$AB$35,1)):
INDEX('DS2024'!$AC$20:$AC$35,MATCH(R23,'DS2024'!$AB$20:$AB$35,1)+1),
INDEX('DS2024'!$AB$20:$AB$35,MATCH(R23,'DS2024'!$AB$20:$AB$35,1)):
INDEX('DS2024'!$AB$20:$AB$35,MATCH(R23,'DS2024'!$AB$20:$AB$35,1)+1)),
IF($AB$3=Database!$A$2,
_xlfn.FORECAST.LINEAR(
R23,
INDEX('DS2024'!$B$5:$B$15,MATCH(R23,'DS2024'!$A$5:$A$15,1)):
INDEX('DS2024'!$B$5:$B$15,MATCH(R23,'DS2024'!$A$5:$A$15,1)+1),
INDEX('DS2024'!$A$5:$A$15,MATCH(R23,'DS2024'!$A$5:$A$15,1)):
INDEX('DS2024'!$A$5:$A$15,MATCH(R23,'DS2024'!$A$5:$A$15,1)+1)),
IF($AB$3=Database!$A$3,
_xlfn.FORECAST.LINEAR(
R23,
INDEX('DS2024'!$E$5:$E$15,MATCH(R23,'DS2024'!$D$5:$D$15,1)):
INDEX('DS2024'!$E$5:$E$15,MATCH(R23,'DS2024'!$D$5:$D$15,1)+1),
INDEX('DS2024'!$D$5:$D$15,MATCH(R23,'DS2024'!$D$5:$D$15,1)):
INDEX('DS2024'!$D$5:$D$15,MATCH(R23,'DS2024'!$D$5:$D$15,1)+1)),
IF($AB$3=Database!$A$4,
_xlfn.FORECAST.LINEAR(
R23,
INDEX('DS2024'!$H$5:$H$15,MATCH(R23,'DS2024'!$G$5:$G$15,1)):
INDEX('DS2024'!$H$5:$H$15,MATCH(R23,'DS2024'!$G$5:$G$15,1)+1),
INDEX('DS2024'!$G$5:$G$15,MATCH(R23,'DS2024'!$G$5:$G$15,1)):
INDEX('DS2024'!$G$5:$G$15,MATCH(R23,'DS2024'!$G$5:$G$15,1)+1)),
IF($AB$3=Database!$A$5,
_xlfn.FORECAST.LINEAR(
R23,
INDEX('DS2024'!$K$5:$K$15,MATCH(R23,'DS2024'!$J$5:$J$15,1)):
INDEX('DS2024'!$K$5:$K$15,MATCH(R23,'DS2024'!$J$5:$J$15,1)+1),
INDEX('DS2024'!$J$5:$J$15,MATCH(R23,'DS2024'!$J$5:$J$15,1)):
INDEX('DS2024'!$J$5:$J$15,MATCH(R23,'DS2024'!$J$5:$J$15,1)+1)),
IF($AB$3=Database!$A$6,
_xlfn.FORECAST.LINEAR(
R23,
INDEX('DS2024'!$N$5:$N$15,MATCH(R23,'DS2024'!$M$5:$M$15,1)):
INDEX('DS2024'!$N$5:$N$15,MATCH(R23,'DS2024'!$M$5:$M$15,1)+1),
INDEX('DS2024'!$M$5:$M$15,MATCH(R23,'DS2024'!$M$5:$M$15,1)):
INDEX('DS2024'!$M$5:$M$15,MATCH(R23,'DS2024'!$M$5:$M$15,1)+1)),
IF($AB$3=Database!$A$7,
_xlfn.FORECAST.LINEAR(
R23,
INDEX('DS2024'!$Q$5:$Q$15,MATCH(R23,'DS2024'!$P$5:$P$15,1)):
INDEX('DS2024'!$Q$5:$Q$15,MATCH(R23,'DS2024'!$P$5:$P$15,1)+1),
INDEX('DS2024'!$P$5:$P$15,MATCH(R23,'DS2024'!$P$5:$P$15,1)):
INDEX('DS2024'!$P$5:$P$15,MATCH(R23,'DS2024'!$P$5:$P$15,1)+1)),
IF($AB$3=Database!$A$8,
_xlfn.FORECAST.LINEAR(
R23,
INDEX('DS2024'!$T$5:$T$15,MATCH(R23,'DS2024'!$S$5:$S$15,1)):
INDEX('DS2024'!$T$5:$T$15,MATCH(R23,'DS2024'!$S$5:$S$15,1)+1),
INDEX('DS2024'!$S$5:$S$15,MATCH(R23,'DS2024'!$S$5:$S$15,1)):
INDEX('DS2024'!$S$5:$S$15,MATCH(R23,'DS2024'!$S$5:$S$15,1)+1)),
IF($AB$3=Database!$A$9,
_xlfn.FORECAST.LINEAR(
R23,
INDEX('DS2024'!$W$5:$W$15,MATCH(R23,'DS2024'!$V$5:$V$15,1)):
INDEX('DS2024'!$W$5:$W$15,MATCH(R23,'DS2024'!$V$5:$V$15,1)+1),
INDEX('DS2024'!$V$5:$V$15,MATCH(R23,'DS2024'!$V$5:$V$15,1)):
INDEX('DS2024'!$V$5:$V$15,MATCH(R23,'DS2024'!$V$5:$V$15,1)+1)),
IF($AB$3=Database!$A$10,
_xlfn.FORECAST.LINEAR(
R23,
INDEX('DS2024'!$Z$5:$Z$15,MATCH(R23,'DS2024'!$Y$5:$Y$15,1)):
INDEX('DS2024'!$Z$5:$Z$15,MATCH(R23,'DS2024'!$Y$5:$Y$15,1)+1),
INDEX('DS2024'!$Y$5:$Y$15,MATCH(R23,'DS2024'!$Y$5:$Y$15,1)):
INDEX('DS2024'!$Y$5:$Y$15,MATCH(R23,'DS2024'!$Y$5:$Y$15,1)+1))
)))))))))))))))))))</f>
        <v>0.11129445621327791</v>
      </c>
      <c r="AC23" s="82">
        <f t="shared" si="0"/>
        <v>0.47261652621392258</v>
      </c>
      <c r="AD23" s="82">
        <f t="shared" si="1"/>
        <v>0.47337558437710914</v>
      </c>
      <c r="AE23" s="82">
        <f t="shared" si="2"/>
        <v>0.37692290587678373</v>
      </c>
      <c r="AF23" s="82">
        <f t="shared" si="3"/>
        <v>0.47275311591025249</v>
      </c>
      <c r="AG23" s="82">
        <f t="shared" si="4"/>
        <v>0.47135595961346516</v>
      </c>
      <c r="AH23" s="82">
        <f t="shared" si="5"/>
        <v>0.47249080932924092</v>
      </c>
      <c r="AI23" s="82">
        <f t="shared" si="6"/>
        <v>0.47086396488638638</v>
      </c>
      <c r="AJ23" s="83">
        <f t="shared" si="7"/>
        <v>0.47160875248428469</v>
      </c>
      <c r="AK23" s="83">
        <f t="shared" si="8"/>
        <v>0.47264778554741105</v>
      </c>
      <c r="AL23" s="42"/>
      <c r="AM23" s="42"/>
      <c r="AN23" s="42"/>
      <c r="AO23" s="42"/>
      <c r="AP23" s="42"/>
      <c r="AQ23" s="42"/>
      <c r="AR23" s="42"/>
      <c r="AS23" s="42"/>
      <c r="AT23" s="42"/>
      <c r="BD23" s="83" t="e">
        <f>#REF!/10</f>
        <v>#REF!</v>
      </c>
      <c r="BE23" s="83" t="e">
        <f>#REF!/10</f>
        <v>#REF!</v>
      </c>
      <c r="BF23" s="83" t="e">
        <f>#REF!/10</f>
        <v>#REF!</v>
      </c>
      <c r="BG23" s="83" t="e">
        <f>#REF!/10</f>
        <v>#REF!</v>
      </c>
      <c r="BH23" s="83">
        <f t="shared" si="9"/>
        <v>0</v>
      </c>
      <c r="BI23" s="83">
        <f t="shared" si="10"/>
        <v>0</v>
      </c>
      <c r="BJ23" s="83">
        <f t="shared" si="11"/>
        <v>0</v>
      </c>
      <c r="BK23" s="83">
        <f t="shared" si="12"/>
        <v>0</v>
      </c>
      <c r="BL23" s="83">
        <f t="shared" si="13"/>
        <v>0</v>
      </c>
    </row>
    <row r="24" spans="1:64" ht="14.25" customHeight="1">
      <c r="A24" s="31">
        <v>18</v>
      </c>
      <c r="B24" s="42">
        <f>'Evaluasi 110 C'!B24</f>
        <v>119.72</v>
      </c>
      <c r="C24" s="42">
        <f>'Evaluasi 110 C'!C24</f>
        <v>-0.36132273545290938</v>
      </c>
      <c r="D24" s="42">
        <f>'Evaluasi 110 C'!E24</f>
        <v>120.983</v>
      </c>
      <c r="E24" s="42">
        <f>'Evaluasi 110 C'!F24</f>
        <v>-0.36147426514697056</v>
      </c>
      <c r="F24" s="42">
        <f>'Evaluasi 110 C'!H24</f>
        <v>119.371</v>
      </c>
      <c r="G24" s="42">
        <f>'Evaluasi 110 C'!I24</f>
        <v>-0.26173459375373936</v>
      </c>
      <c r="H24" s="42">
        <f>'Evaluasi 110 C'!K24</f>
        <v>119.914</v>
      </c>
      <c r="I24" s="42">
        <f>'Evaluasi 110 C'!L24</f>
        <v>-0.3613460107978404</v>
      </c>
      <c r="J24" s="42">
        <f>'Evaluasi 110 C'!N24</f>
        <v>117.21899999999999</v>
      </c>
      <c r="K24" s="42">
        <f>'Evaluasi 110 C'!O24</f>
        <v>-0.36102267546490696</v>
      </c>
      <c r="L24" s="42">
        <f>'Evaluasi 110 C'!Q24</f>
        <v>118.884</v>
      </c>
      <c r="M24" s="42">
        <f>'Evaluasi 110 C'!R24</f>
        <v>-0.3612224355128974</v>
      </c>
      <c r="N24" s="42">
        <f>'Evaluasi 110 C'!T24</f>
        <v>116.61499999999999</v>
      </c>
      <c r="O24" s="42">
        <f>'Evaluasi 110 C'!U24</f>
        <v>-0.36095020995800836</v>
      </c>
      <c r="P24" s="42">
        <f>'Evaluasi 110 C'!W24</f>
        <v>117.88800000000001</v>
      </c>
      <c r="Q24" s="42">
        <f>'Evaluasi 110 C'!X24</f>
        <v>-0.36110293941211757</v>
      </c>
      <c r="R24" s="42">
        <f>'Evaluasi 110 C'!Z24</f>
        <v>119.851</v>
      </c>
      <c r="S24" s="50">
        <f>'Evaluasi 110 C'!AA24</f>
        <v>-0.36133845230953804</v>
      </c>
      <c r="T24" s="50">
        <f>IF($T$3=Database!$A$11,
_xlfn.FORECAST.LINEAR(
B24,
INDEX('DS2024'!$B$20:$B$35,MATCH(B24,'DS2024'!$A$20:$A$35,1)):
INDEX('DS2024'!$B$20:$B$35,MATCH(B24,'DS2024'!$A$20:$A$35,1)+1),
INDEX('DS2024'!$A$20:$A$35,MATCH(B24,'DS2024'!$A$20:$A$35,1)):
INDEX('DS2024'!$A$20:$A$35,MATCH(B24,'DS2024'!$A$20:$A$35,1)+1)),
IF($T$3=Database!$A$12,
_xlfn.FORECAST.LINEAR(
B24,
INDEX('DS2024'!$E$20:$E$35,MATCH(B24,'DS2024'!$D$20:$D$35,1)):
INDEX('DS2024'!$E$20:$E$35,MATCH(B24,'DS2024'!$D$20:$D$35,1)+1),
INDEX('DS2024'!$D$20:$D$35,MATCH(B24,'DS2024'!$D$20:$D$35,1)):
INDEX('DS2024'!$D$20:$D$35,MATCH(B24,'DS2024'!$D$20:$D$35,1)+1)),
IF($T$3=Database!$A$13,
_xlfn.FORECAST.LINEAR(
B24,
INDEX('DS2024'!$H$20:$H$35,MATCH(B24,'DS2024'!$G$20:$G$35,1)):
INDEX('DS2024'!$H$20:$H$35,MATCH(B24,'DS2024'!$G$20:$G$35,1)+1),
INDEX('DS2024'!$G$20:$G$35,MATCH(B24,'DS2024'!$G$20:$G$35,1)):
INDEX('DS2024'!$G$20:$G$35,MATCH(B24,'DS2024'!$G$20:$G$35,1)+1)),
IF($T$3=Database!$A$14,
_xlfn.FORECAST.LINEAR(
B24,
INDEX('DS2024'!$K$20:$K$35,MATCH(B24,'DS2024'!$J$20:$J$35,1)):
INDEX('DS2024'!$K$20:$K$35,MATCH(B24,'DS2024'!$J$20:$J$35,1)+1),
INDEX('DS2024'!$J$20:$J$35,MATCH(B24,'DS2024'!$J$20:$J$35,1)):
INDEX('DS2024'!$J$20:$J$35,MATCH(B24,'DS2024'!$J$20:$J$35,1)+1)),
IF($T$3=Database!$A$15,
_xlfn.FORECAST.LINEAR(
B24,
INDEX('DS2024'!$N$20:$N$35,MATCH(B24,'DS2024'!$M$20:$M$35,1)):
INDEX('DS2024'!$N$20:$N$35,MATCH(B24,'DS2024'!$M$20:$M$35,1)+1),
INDEX('DS2024'!$M$20:$M$35,MATCH(B24,'DS2024'!$M$20:$M$35,1)):
INDEX('DS2024'!$M$20:$M$35,MATCH(B24,'DS2024'!$M$20:$M$35,1)+1)),
IF($T$3=Database!$A$16,
_xlfn.FORECAST.LINEAR(
B24,
INDEX('DS2024'!$Q$20:$Q$35,MATCH(B24,'DS2024'!$P$20:$P$35,1)):
INDEX('DS2024'!$Q$20:$Q$35,MATCH(B24,'DS2024'!$P$20:$P$35,1)+1),
INDEX('DS2024'!$P$20:$P$35,MATCH(B24,'DS2024'!$P$20:$P$35,1)):
INDEX('DS2024'!$P$20:$P$35,MATCH(B24,'DS2024'!$P$20:$P$35,1)+1)),
IF($T$3=Database!$A$17,
_xlfn.FORECAST.LINEAR(
B24,
INDEX('DS2024'!$T$20:$T$35,MATCH(B24,'DS2024'!$S$20:$S$35,1)):
INDEX('DS2024'!$T$20:$T$35,MATCH(B24,'DS2024'!$S$20:$S$35,1)+1),
INDEX('DS2024'!$S$20:$S$35,MATCH(B24,'DS2024'!$S$20:$S$35,1)):
INDEX('DS2024'!$S$20:$S$35,MATCH(B24,'DS2024'!$S$20:$S$35,1)+1)),
IF($T$3=Database!$A$18,
_xlfn.FORECAST.LINEAR(
B24,
INDEX('DS2024'!$W$20:$W$35,MATCH(B24,'DS2024'!$V$20:$V$35,1)):
INDEX('DS2024'!$W$20:$W$35,MATCH(B24,'DS2024'!$V$20:$V$35,1)+1),
INDEX('DS2024'!$V$20:$V$35,MATCH(B24,'DS2024'!$V$20:$V$35,1)):
INDEX('DS2024'!$V$20:$V$35,MATCH(B24,'DS2024'!$V$20:$V$35,1)+1)),
IF($T$3=Database!$A$19,
_xlfn.FORECAST.LINEAR(
B24,
INDEX('DS2024'!$Z$20:$Z$35,MATCH(B24,'DS2024'!$Y$20:$Y$35,1)):
INDEX('DS2024'!$Z$20:$Z$35,MATCH(B24,'DS2024'!$Y$20:$Y$35,1)+1),
INDEX('DS2024'!$Y$20:$Y$35,MATCH(B24,'DS2024'!$Y$20:$Y$35,1)):
INDEX('DS2024'!$Y$20:$Y$35,MATCH(B24,'DS2024'!$Y$20:$Y$35,1)+1)),
IF($T$3=Database!$A$20,
_xlfn.FORECAST.LINEAR(
B24,
INDEX('DS2024'!$AC$20:$AC$35,MATCH(B24,'DS2024'!$AB$20:$AB$35,1)):
INDEX('DS2024'!$AC$20:$AC$35,MATCH(B24,'DS2024'!$AB$20:$AB$35,1)+1),
INDEX('DS2024'!$AB$20:$AB$35,MATCH(B24,'DS2024'!$AB$20:$AB$35,1)):
INDEX('DS2024'!$AB$20:$AB$35,MATCH(B24,'DS2024'!$AB$20:$AB$35,1)+1)),
IF($T$3=Database!$A$2,
_xlfn.FORECAST.LINEAR(
B24,
INDEX('DS2024'!$B$5:$B$15,MATCH(B24,'DS2024'!$A$5:$A$15,1)):
INDEX('DS2024'!$B$5:$B$15,MATCH(B24,'DS2024'!$A$5:$A$15,1)+1),
INDEX('DS2024'!$A$5:$A$15,MATCH(B24,'DS2024'!$A$5:$A$15,1)):
INDEX('DS2024'!$A$5:$A$15,MATCH(B24,'DS2024'!$A$5:$A$15,1)+1)),
IF($T$3=Database!$A$3,
_xlfn.FORECAST.LINEAR(
B24,
INDEX('DS2024'!$E$5:$E$15,MATCH(B24,'DS2024'!$D$5:$D$15,1)):
INDEX('DS2024'!$E$5:$E$15,MATCH(B24,'DS2024'!$D$5:$D$15,1)+1),
INDEX('DS2024'!$D$5:$D$15,MATCH(B24,'DS2024'!$D$5:$D$15,1)):
INDEX('DS2024'!$D$5:$D$15,MATCH(B24,'DS2024'!$D$5:$D$15,1)+1)),
IF($T$3=Database!$A$4,
_xlfn.FORECAST.LINEAR(
B24,
INDEX('DS2024'!$H$5:$H$15,MATCH(B24,'DS2024'!$G$5:$G$15,1)):
INDEX('DS2024'!$H$5:$H$15,MATCH(B24,'DS2024'!$G$5:$G$15,1)+1),
INDEX('DS2024'!$G$5:$G$15,MATCH(B24,'DS2024'!$G$5:$G$15,1)):
INDEX('DS2024'!$G$5:$G$15,MATCH(B24,'DS2024'!$G$5:$G$15,1)+1)),
IF($T$3=Database!$A$5,
_xlfn.FORECAST.LINEAR(
B24,
INDEX('DS2024'!$K$5:$K$15,MATCH(B24,'DS2024'!$J$5:$J$15,1)):
INDEX('DS2024'!$K$5:$K$15,MATCH(B24,'DS2024'!$J$5:$J$15,1)+1),
INDEX('DS2024'!$J$5:$J$15,MATCH(B24,'DS2024'!$J$5:$J$15,1)):
INDEX('DS2024'!$J$5:$J$15,MATCH(B24,'DS2024'!$J$5:$J$15,1)+1)),
IF($T$3=Database!$A$6,
_xlfn.FORECAST.LINEAR(
B24,
INDEX('DS2024'!$N$5:$N$15,MATCH(B24,'DS2024'!$M$5:$M$15,1)):
INDEX('DS2024'!$N$5:$N$15,MATCH(B24,'DS2024'!$M$5:$M$15,1)+1),
INDEX('DS2024'!$M$5:$M$15,MATCH(B24,'DS2024'!$M$5:$M$15,1)):
INDEX('DS2024'!$M$5:$M$15,MATCH(B24,'DS2024'!$M$5:$M$15,1)+1)),
IF($T$3=Database!$A$7,
_xlfn.FORECAST.LINEAR(
B24,
INDEX('DS2024'!$Q$5:$Q$15,MATCH(B24,'DS2024'!$P$5:$P$15,1)):
INDEX('DS2024'!$Q$5:$Q$15,MATCH(B24,'DS2024'!$P$5:$P$15,1)+1),
INDEX('DS2024'!$P$5:$P$15,MATCH(B24,'DS2024'!$P$5:$P$15,1)):
INDEX('DS2024'!$P$5:$P$15,MATCH(B24,'DS2024'!$P$5:$P$15,1)+1)),
IF($T$3=Database!$A$8,
_xlfn.FORECAST.LINEAR(
B24,
INDEX('DS2024'!$T$5:$T$15,MATCH(B24,'DS2024'!$S$5:$S$15,1)):
INDEX('DS2024'!$T$5:$T$15,MATCH(B24,'DS2024'!$S$5:$S$15,1)+1),
INDEX('DS2024'!$S$5:$S$15,MATCH(B24,'DS2024'!$S$5:$S$15,1)):
INDEX('DS2024'!$S$5:$S$15,MATCH(B24,'DS2024'!$S$5:$S$15,1)+1)),
IF($T$3=Database!$A$9,
_xlfn.FORECAST.LINEAR(
B24,
INDEX('DS2024'!$W$5:$W$15,MATCH(B24,'DS2024'!$V$5:$V$15,1)):
INDEX('DS2024'!$W$5:$W$15,MATCH(B24,'DS2024'!$V$5:$V$15,1)+1),
INDEX('DS2024'!$V$5:$V$15,MATCH(B24,'DS2024'!$V$5:$V$15,1)):
INDEX('DS2024'!$V$5:$V$15,MATCH(B24,'DS2024'!$V$5:$V$15,1)+1)),
IF($T$3=Database!$A$10,
_xlfn.FORECAST.LINEAR(
B24,
INDEX('DS2024'!$Z$5:$Z$15,MATCH(B24,'DS2024'!$Y$5:$Y$15,1)):
INDEX('DS2024'!$Z$5:$Z$15,MATCH(B24,'DS2024'!$Y$5:$Y$15,1)+1),
INDEX('DS2024'!$Y$5:$Y$15,MATCH(B24,'DS2024'!$Y$5:$Y$15,1)):
INDEX('DS2024'!$Y$5:$Y$15,MATCH(B24,'DS2024'!$Y$5:$Y$15,1)+1))
)))))))))))))))))))</f>
        <v>0.11115176465885927</v>
      </c>
      <c r="U24" s="50">
        <f>IF($U$3=Database!$A$11,
_xlfn.FORECAST.LINEAR(
D24,
INDEX('DS2024'!$B$20:$B$35,MATCH(D24,'DS2024'!$A$20:$A$35,1)):
INDEX('DS2024'!$B$20:$B$35,MATCH(D24,'DS2024'!$A$20:$A$35,1)+1),
INDEX('DS2024'!$A$20:$A$35,MATCH(D24,'DS2024'!$A$20:$A$35,1)):
INDEX('DS2024'!$A$20:$A$35,MATCH(D24,'DS2024'!$A$20:$A$35,1)+1)),
IF($U$3=Database!$A$12,
_xlfn.FORECAST.LINEAR(
D24,
INDEX('DS2024'!$E$20:$E$35,MATCH(D24,'DS2024'!$D$20:$D$35,1)):
INDEX('DS2024'!$E$20:$E$35,MATCH(D24,'DS2024'!$D$20:$D$35,1)+1),
INDEX('DS2024'!$D$20:$D$35,MATCH(D24,'DS2024'!$D$20:$D$35,1)):
INDEX('DS2024'!$D$20:$D$35,MATCH(D24,'DS2024'!$D$20:$D$35,1)+1)),
IF($U$3=Database!$A$13,
_xlfn.FORECAST.LINEAR(
D24,
INDEX('DS2024'!$H$20:$H$35,MATCH(D24,'DS2024'!$G$20:$G$35,1)):
INDEX('DS2024'!$H$20:$H$35,MATCH(D24,'DS2024'!$G$20:$G$35,1)+1),
INDEX('DS2024'!$G$20:$G$35,MATCH(D24,'DS2024'!$G$20:$G$35,1)):
INDEX('DS2024'!$G$20:$G$35,MATCH(D24,'DS2024'!$G$20:$G$35,1)+1)),
IF($U$3=Database!$A$14,
_xlfn.FORECAST.LINEAR(
D24,
INDEX('DS2024'!$K$20:$K$35,MATCH(D24,'DS2024'!$J$20:$J$35,1)):
INDEX('DS2024'!$K$20:$K$35,MATCH(D24,'DS2024'!$J$20:$J$35,1)+1),
INDEX('DS2024'!$J$20:$J$35,MATCH(D24,'DS2024'!$J$20:$J$35,1)):
INDEX('DS2024'!$J$20:$J$35,MATCH(D24,'DS2024'!$J$20:$J$35,1)+1)),
IF($U$3=Database!$A$15,
_xlfn.FORECAST.LINEAR(
D24,
INDEX('DS2024'!$N$20:$N$35,MATCH(D24,'DS2024'!$M$20:$M$35,1)):
INDEX('DS2024'!$N$20:$N$35,MATCH(D24,'DS2024'!$M$20:$M$35,1)+1),
INDEX('DS2024'!$M$20:$M$35,MATCH(D24,'DS2024'!$M$20:$M$35,1)):
INDEX('DS2024'!$M$20:$M$35,MATCH(D24,'DS2024'!$M$20:$M$35,1)+1)),
IF($U$3=Database!$A$16,
_xlfn.FORECAST.LINEAR(
D24,
INDEX('DS2024'!$Q$20:$Q$35,MATCH(D24,'DS2024'!$P$20:$P$35,1)):
INDEX('DS2024'!$Q$20:$Q$35,MATCH(D24,'DS2024'!$P$20:$P$35,1)+1),
INDEX('DS2024'!$P$20:$P$35,MATCH(D24,'DS2024'!$P$20:$P$35,1)):
INDEX('DS2024'!$P$20:$P$35,MATCH(D24,'DS2024'!$P$20:$P$35,1)+1)),
IF($U$3=Database!$A$17,
_xlfn.FORECAST.LINEAR(
D24,
INDEX('DS2024'!$T$20:$T$35,MATCH(D24,'DS2024'!$S$20:$S$35,1)):
INDEX('DS2024'!$T$20:$T$35,MATCH(D24,'DS2024'!$S$20:$S$35,1)+1),
INDEX('DS2024'!$S$20:$S$35,MATCH(D24,'DS2024'!$S$20:$S$35,1)):
INDEX('DS2024'!$S$20:$S$35,MATCH(D24,'DS2024'!$S$20:$S$35,1)+1)),
IF($U$3=Database!$A$18,
_xlfn.FORECAST.LINEAR(
D24,
INDEX('DS2024'!$W$20:$W$35,MATCH(D24,'DS2024'!$V$20:$V$35,1)):
INDEX('DS2024'!$W$20:$W$35,MATCH(D24,'DS2024'!$V$20:$V$35,1)+1),
INDEX('DS2024'!$V$20:$V$35,MATCH(D24,'DS2024'!$V$20:$V$35,1)):
INDEX('DS2024'!$V$20:$V$35,MATCH(D24,'DS2024'!$V$20:$V$35,1)+1)),
IF($U$3=Database!$A$19,
_xlfn.FORECAST.LINEAR(
D24,
INDEX('DS2024'!$Z$20:$Z$35,MATCH(D24,'DS2024'!$Y$20:$Y$35,1)):
INDEX('DS2024'!$Z$20:$Z$35,MATCH(D24,'DS2024'!$Y$20:$Y$35,1)+1),
INDEX('DS2024'!$Y$20:$Y$35,MATCH(D24,'DS2024'!$Y$20:$Y$35,1)):
INDEX('DS2024'!$Y$20:$Y$35,MATCH(D24,'DS2024'!$Y$20:$Y$35,1)+1)),
IF($U$3=Database!$A$20,
_xlfn.FORECAST.LINEAR(
D24,
INDEX('DS2024'!$AC$20:$AC$35,MATCH(D24,'DS2024'!$AB$20:$AB$35,1)):
INDEX('DS2024'!$AC$20:$AC$35,MATCH(D24,'DS2024'!$AB$20:$AB$35,1)+1),
INDEX('DS2024'!$AB$20:$AB$35,MATCH(D24,'DS2024'!$AB$20:$AB$35,1)):
INDEX('DS2024'!$AB$20:$AB$35,MATCH(D24,'DS2024'!$AB$20:$AB$35,1)+1)),
IF($U$3=Database!$A$2,
_xlfn.FORECAST.LINEAR(
D24,
INDEX('DS2024'!$B$5:$B$15,MATCH(D24,'DS2024'!$A$5:$A$15,1)):
INDEX('DS2024'!$B$5:$B$15,MATCH(D24,'DS2024'!$A$5:$A$15,1)+1),
INDEX('DS2024'!$A$5:$A$15,MATCH(D24,'DS2024'!$A$5:$A$15,1)):
INDEX('DS2024'!$A$5:$A$15,MATCH(D24,'DS2024'!$A$5:$A$15,1)+1)),
IF($U$3=Database!$A$3,
_xlfn.FORECAST.LINEAR(
D24,
INDEX('DS2024'!$E$5:$E$15,MATCH(D24,'DS2024'!$D$5:$D$15,1)):
INDEX('DS2024'!$E$5:$E$15,MATCH(D24,'DS2024'!$D$5:$D$15,1)+1),
INDEX('DS2024'!$D$5:$D$15,MATCH(D24,'DS2024'!$D$5:$D$15,1)):
INDEX('DS2024'!$D$5:$D$15,MATCH(D24,'DS2024'!$D$5:$D$15,1)+1)),
IF($U$3=Database!$A$4,
_xlfn.FORECAST.LINEAR(
D24,
INDEX('DS2024'!$H$5:$H$15,MATCH(D24,'DS2024'!$G$5:$G$15,1)):
INDEX('DS2024'!$H$5:$H$15,MATCH(D24,'DS2024'!$G$5:$G$15,1)+1),
INDEX('DS2024'!$G$5:$G$15,MATCH(D24,'DS2024'!$G$5:$G$15,1)):
INDEX('DS2024'!$G$5:$G$15,MATCH(D24,'DS2024'!$G$5:$G$15,1)+1)),
IF($U$3=Database!$A$5,
_xlfn.FORECAST.LINEAR(
D24,
INDEX('DS2024'!$K$5:$K$15,MATCH(D24,'DS2024'!$J$5:$J$15,1)):
INDEX('DS2024'!$K$5:$K$15,MATCH(D24,'DS2024'!$J$5:$J$15,1)+1),
INDEX('DS2024'!$J$5:$J$15,MATCH(D24,'DS2024'!$J$5:$J$15,1)):
INDEX('DS2024'!$J$5:$J$15,MATCH(D24,'DS2024'!$J$5:$J$15,1)+1)),
IF($U$3=Database!$A$6,
_xlfn.FORECAST.LINEAR(
D24,
INDEX('DS2024'!$N$5:$N$15,MATCH(D24,'DS2024'!$M$5:$M$15,1)):
INDEX('DS2024'!$N$5:$N$15,MATCH(D24,'DS2024'!$M$5:$M$15,1)+1),
INDEX('DS2024'!$M$5:$M$15,MATCH(D24,'DS2024'!$M$5:$M$15,1)):
INDEX('DS2024'!$M$5:$M$15,MATCH(D24,'DS2024'!$M$5:$M$15,1)+1)),
IF($U$3=Database!$A$7,
_xlfn.FORECAST.LINEAR(
D24,
INDEX('DS2024'!$Q$5:$Q$15,MATCH(D24,'DS2024'!$P$5:$P$15,1)):
INDEX('DS2024'!$Q$5:$Q$15,MATCH(D24,'DS2024'!$P$5:$P$15,1)+1),
INDEX('DS2024'!$P$5:$P$15,MATCH(D24,'DS2024'!$P$5:$P$15,1)):
INDEX('DS2024'!$P$5:$P$15,MATCH(D24,'DS2024'!$P$5:$P$15,1)+1)),
IF($U$3=Database!$A$8,
_xlfn.FORECAST.LINEAR(
D24,
INDEX('DS2024'!$T$5:$T$15,MATCH(D24,'DS2024'!$S$5:$S$15,1)):
INDEX('DS2024'!$T$5:$T$15,MATCH(D24,'DS2024'!$S$5:$S$15,1)+1),
INDEX('DS2024'!$S$5:$S$15,MATCH(D24,'DS2024'!$S$5:$S$15,1)):
INDEX('DS2024'!$S$5:$S$15,MATCH(D24,'DS2024'!$S$5:$S$15,1)+1)),
IF($U$3=Database!$A$9,
_xlfn.FORECAST.LINEAR(
D24,
INDEX('DS2024'!$W$5:$W$15,MATCH(D24,'DS2024'!$V$5:$V$15,1)):
INDEX('DS2024'!$W$5:$W$15,MATCH(D24,'DS2024'!$V$5:$V$15,1)+1),
INDEX('DS2024'!$V$5:$V$15,MATCH(D24,'DS2024'!$V$5:$V$15,1)):
INDEX('DS2024'!$V$5:$V$15,MATCH(D24,'DS2024'!$V$5:$V$15,1)+1)),
IF($U$3=Database!$A$10,
_xlfn.FORECAST.LINEAR(
D24,
INDEX('DS2024'!$Z$5:$Z$15,MATCH(D24,'DS2024'!$Y$5:$Y$15,1)):
INDEX('DS2024'!$Z$5:$Z$15,MATCH(D24,'DS2024'!$Y$5:$Y$15,1)+1),
INDEX('DS2024'!$Y$5:$Y$15,MATCH(D24,'DS2024'!$Y$5:$Y$15,1)):
INDEX('DS2024'!$Y$5:$Y$15,MATCH(D24,'DS2024'!$Y$5:$Y$15,1)+1))
)))))))))))))))))))</f>
        <v>0.11185850753427395</v>
      </c>
      <c r="V24" s="50">
        <f>IF($V$3=Database!$A$11,
_xlfn.FORECAST.LINEAR(
F24,
INDEX('DS2024'!$B$20:$B$35,MATCH(F24,'DS2024'!$A$20:$A$35,1)):
INDEX('DS2024'!$B$20:$B$35,MATCH(F24,'DS2024'!$A$20:$A$35,1)+1),
INDEX('DS2024'!$A$20:$A$35,MATCH(F24,'DS2024'!$A$20:$A$35,1)):
INDEX('DS2024'!$A$20:$A$35,MATCH(F24,'DS2024'!$A$20:$A$35,1)+1)),
IF($V$3=Database!$A$12,
_xlfn.FORECAST.LINEAR(
F24,
INDEX('DS2024'!$E$20:$E$35,MATCH(F24,'DS2024'!$D$20:$D$35,1)):
INDEX('DS2024'!$E$20:$E$35,MATCH(F24,'DS2024'!$D$20:$D$35,1)+1),
INDEX('DS2024'!$D$20:$D$35,MATCH(F24,'DS2024'!$D$20:$D$35,1)):
INDEX('DS2024'!$D$20:$D$35,MATCH(F24,'DS2024'!$D$20:$D$35,1)+1)),
IF($V$3=Database!$A$13,
_xlfn.FORECAST.LINEAR(
F24,
INDEX('DS2024'!$H$20:$H$35,MATCH(F24,'DS2024'!$G$20:$G$35,1)):
INDEX('DS2024'!$H$20:$H$35,MATCH(F24,'DS2024'!$G$20:$G$35,1)+1),
INDEX('DS2024'!$G$20:$G$35,MATCH(F24,'DS2024'!$G$20:$G$35,1)):
INDEX('DS2024'!$G$20:$G$35,MATCH(F24,'DS2024'!$G$20:$G$35,1)+1)),
IF($V$3=Database!$A$14,
_xlfn.FORECAST.LINEAR(
F24,
INDEX('DS2024'!$K$20:$K$35,MATCH(F24,'DS2024'!$J$20:$J$35,1)):
INDEX('DS2024'!$K$20:$K$35,MATCH(F24,'DS2024'!$J$20:$J$35,1)+1),
INDEX('DS2024'!$J$20:$J$35,MATCH(F24,'DS2024'!$J$20:$J$35,1)):
INDEX('DS2024'!$J$20:$J$35,MATCH(F24,'DS2024'!$J$20:$J$35,1)+1)),
IF($V$3=Database!$A$15,
_xlfn.FORECAST.LINEAR(
F24,
INDEX('DS2024'!$N$20:$N$35,MATCH(F24,'DS2024'!$M$20:$M$35,1)):
INDEX('DS2024'!$N$20:$N$35,MATCH(F24,'DS2024'!$M$20:$M$35,1)+1),
INDEX('DS2024'!$M$20:$M$35,MATCH(F24,'DS2024'!$M$20:$M$35,1)):
INDEX('DS2024'!$M$20:$M$35,MATCH(F24,'DS2024'!$M$20:$M$35,1)+1)),
IF($V$3=Database!$A$16,
_xlfn.FORECAST.LINEAR(
F24,
INDEX('DS2024'!$Q$20:$Q$35,MATCH(F24,'DS2024'!$P$20:$P$35,1)):
INDEX('DS2024'!$Q$20:$Q$35,MATCH(F24,'DS2024'!$P$20:$P$35,1)+1),
INDEX('DS2024'!$P$20:$P$35,MATCH(F24,'DS2024'!$P$20:$P$35,1)):
INDEX('DS2024'!$P$20:$P$35,MATCH(F24,'DS2024'!$P$20:$P$35,1)+1)),
IF($V$3=Database!$A$17,
_xlfn.FORECAST.LINEAR(
F24,
INDEX('DS2024'!$T$20:$T$35,MATCH(F24,'DS2024'!$S$20:$S$35,1)):
INDEX('DS2024'!$T$20:$T$35,MATCH(F24,'DS2024'!$S$20:$S$35,1)+1),
INDEX('DS2024'!$S$20:$S$35,MATCH(F24,'DS2024'!$S$20:$S$35,1)):
INDEX('DS2024'!$S$20:$S$35,MATCH(F24,'DS2024'!$S$20:$S$35,1)+1)),
IF($V$3=Database!$A$18,
_xlfn.FORECAST.LINEAR(
F24,
INDEX('DS2024'!$W$20:$W$35,MATCH(F24,'DS2024'!$V$20:$V$35,1)):
INDEX('DS2024'!$W$20:$W$35,MATCH(F24,'DS2024'!$V$20:$V$35,1)+1),
INDEX('DS2024'!$V$20:$V$35,MATCH(F24,'DS2024'!$V$20:$V$35,1)):
INDEX('DS2024'!$V$20:$V$35,MATCH(F24,'DS2024'!$V$20:$V$35,1)+1)),
IF($V$3=Database!$A$19,
_xlfn.FORECAST.LINEAR(
F24,
INDEX('DS2024'!$Z$20:$Z$35,MATCH(F24,'DS2024'!$Y$20:$Y$35,1)):
INDEX('DS2024'!$Z$20:$Z$35,MATCH(F24,'DS2024'!$Y$20:$Y$35,1)+1),
INDEX('DS2024'!$Y$20:$Y$35,MATCH(F24,'DS2024'!$Y$20:$Y$35,1)):
INDEX('DS2024'!$Y$20:$Y$35,MATCH(F24,'DS2024'!$Y$20:$Y$35,1)+1)),
IF($V$3=Database!$A$20,
_xlfn.FORECAST.LINEAR(
F24,
INDEX('DS2024'!$AC$20:$AC$35,MATCH(F24,'DS2024'!$AB$20:$AB$35,1)):
INDEX('DS2024'!$AC$20:$AC$35,MATCH(F24,'DS2024'!$AB$20:$AB$35,1)+1),
INDEX('DS2024'!$AB$20:$AB$35,MATCH(F24,'DS2024'!$AB$20:$AB$35,1)):
INDEX('DS2024'!$AB$20:$AB$35,MATCH(F24,'DS2024'!$AB$20:$AB$35,1)+1)),
IF($V$3=Database!$A$2,
_xlfn.FORECAST.LINEAR(
F24,
INDEX('DS2024'!$B$5:$B$15,MATCH(F24,'DS2024'!$A$5:$A$15,1)):
INDEX('DS2024'!$B$5:$B$15,MATCH(F24,'DS2024'!$A$5:$A$15,1)+1),
INDEX('DS2024'!$A$5:$A$15,MATCH(F24,'DS2024'!$A$5:$A$15,1)):
INDEX('DS2024'!$A$5:$A$15,MATCH(F24,'DS2024'!$A$5:$A$15,1)+1)),
IF($V$3=Database!$A$3,
_xlfn.FORECAST.LINEAR(
F24,
INDEX('DS2024'!$E$5:$E$15,MATCH(F24,'DS2024'!$D$5:$D$15,1)):
INDEX('DS2024'!$E$5:$E$15,MATCH(F24,'DS2024'!$D$5:$D$15,1)+1),
INDEX('DS2024'!$D$5:$D$15,MATCH(F24,'DS2024'!$D$5:$D$15,1)):
INDEX('DS2024'!$D$5:$D$15,MATCH(F24,'DS2024'!$D$5:$D$15,1)+1)),
IF($V$3=Database!$A$4,
_xlfn.FORECAST.LINEAR(
F24,
INDEX('DS2024'!$H$5:$H$15,MATCH(F24,'DS2024'!$G$5:$G$15,1)):
INDEX('DS2024'!$H$5:$H$15,MATCH(F24,'DS2024'!$G$5:$G$15,1)+1),
INDEX('DS2024'!$G$5:$G$15,MATCH(F24,'DS2024'!$G$5:$G$15,1)):
INDEX('DS2024'!$G$5:$G$15,MATCH(F24,'DS2024'!$G$5:$G$15,1)+1)),
IF($V$3=Database!$A$5,
_xlfn.FORECAST.LINEAR(
F24,
INDEX('DS2024'!$K$5:$K$15,MATCH(F24,'DS2024'!$J$5:$J$15,1)):
INDEX('DS2024'!$K$5:$K$15,MATCH(F24,'DS2024'!$J$5:$J$15,1)+1),
INDEX('DS2024'!$J$5:$J$15,MATCH(F24,'DS2024'!$J$5:$J$15,1)):
INDEX('DS2024'!$J$5:$J$15,MATCH(F24,'DS2024'!$J$5:$J$15,1)+1)),
IF($V$3=Database!$A$6,
_xlfn.FORECAST.LINEAR(
F24,
INDEX('DS2024'!$N$5:$N$15,MATCH(F24,'DS2024'!$M$5:$M$15,1)):
INDEX('DS2024'!$N$5:$N$15,MATCH(F24,'DS2024'!$M$5:$M$15,1)+1),
INDEX('DS2024'!$M$5:$M$15,MATCH(F24,'DS2024'!$M$5:$M$15,1)):
INDEX('DS2024'!$M$5:$M$15,MATCH(F24,'DS2024'!$M$5:$M$15,1)+1)),
IF($V$3=Database!$A$7,
_xlfn.FORECAST.LINEAR(
F24,
INDEX('DS2024'!$Q$5:$Q$15,MATCH(F24,'DS2024'!$P$5:$P$15,1)):
INDEX('DS2024'!$Q$5:$Q$15,MATCH(F24,'DS2024'!$P$5:$P$15,1)+1),
INDEX('DS2024'!$P$5:$P$15,MATCH(F24,'DS2024'!$P$5:$P$15,1)):
INDEX('DS2024'!$P$5:$P$15,MATCH(F24,'DS2024'!$P$5:$P$15,1)+1)),
IF($V$3=Database!$A$8,
_xlfn.FORECAST.LINEAR(
F24,
INDEX('DS2024'!$T$5:$T$15,MATCH(F24,'DS2024'!$S$5:$S$15,1)):
INDEX('DS2024'!$T$5:$T$15,MATCH(F24,'DS2024'!$S$5:$S$15,1)+1),
INDEX('DS2024'!$S$5:$S$15,MATCH(F24,'DS2024'!$S$5:$S$15,1)):
INDEX('DS2024'!$S$5:$S$15,MATCH(F24,'DS2024'!$S$5:$S$15,1)+1)),
IF($V$3=Database!$A$9,
_xlfn.FORECAST.LINEAR(
F24,
INDEX('DS2024'!$W$5:$W$15,MATCH(F24,'DS2024'!$V$5:$V$15,1)):
INDEX('DS2024'!$W$5:$W$15,MATCH(F24,'DS2024'!$V$5:$V$15,1)+1),
INDEX('DS2024'!$V$5:$V$15,MATCH(F24,'DS2024'!$V$5:$V$15,1)):
INDEX('DS2024'!$V$5:$V$15,MATCH(F24,'DS2024'!$V$5:$V$15,1)+1)),
IF($V$3=Database!$A$10,
_xlfn.FORECAST.LINEAR(
F24,
INDEX('DS2024'!$Z$5:$Z$15,MATCH(F24,'DS2024'!$Y$5:$Y$15,1)):
INDEX('DS2024'!$Z$5:$Z$15,MATCH(F24,'DS2024'!$Y$5:$Y$15,1)+1),
INDEX('DS2024'!$Y$5:$Y$15,MATCH(F24,'DS2024'!$Y$5:$Y$15,1)):
INDEX('DS2024'!$Y$5:$Y$15,MATCH(F24,'DS2024'!$Y$5:$Y$15,1)+1))
)))))))))))))))))))</f>
        <v>0.11443762993762992</v>
      </c>
      <c r="W24" s="50">
        <f>IF($W$3=Database!$A$11,
_xlfn.FORECAST.LINEAR(
H24,
INDEX('DS2024'!$B$20:$B$35,MATCH(H24,'DS2024'!$A$20:$A$35,1)):
INDEX('DS2024'!$B$20:$B$35,MATCH(H24,'DS2024'!$A$20:$A$35,1)+1),
INDEX('DS2024'!$A$20:$A$35,MATCH(H24,'DS2024'!$A$20:$A$35,1)):
INDEX('DS2024'!$A$20:$A$35,MATCH(H24,'DS2024'!$A$20:$A$35,1)+1)),
IF($W$3=Database!$A$12,
_xlfn.FORECAST.LINEAR(
H24,
INDEX('DS2024'!$E$20:$E$35,MATCH(H24,'DS2024'!$D$20:$D$35,1)):
INDEX('DS2024'!$E$20:$E$35,MATCH(H24,'DS2024'!$D$20:$D$35,1)+1),
INDEX('DS2024'!$D$20:$D$35,MATCH(H24,'DS2024'!$D$20:$D$35,1)):
INDEX('DS2024'!$D$20:$D$35,MATCH(H24,'DS2024'!$D$20:$D$35,1)+1)),
IF($W$3=Database!$A$13,
_xlfn.FORECAST.LINEAR(
H24,
INDEX('DS2024'!$H$20:$H$35,MATCH(H24,'DS2024'!$G$20:$G$35,1)):
INDEX('DS2024'!$H$20:$H$35,MATCH(H24,'DS2024'!$G$20:$G$35,1)+1),
INDEX('DS2024'!$G$20:$G$35,MATCH(H24,'DS2024'!$G$20:$G$35,1)):
INDEX('DS2024'!$G$20:$G$35,MATCH(H24,'DS2024'!$G$20:$G$35,1)+1)),
IF($W$3=Database!$A$14,
_xlfn.FORECAST.LINEAR(
H24,
INDEX('DS2024'!$K$20:$K$35,MATCH(H24,'DS2024'!$J$20:$J$35,1)):
INDEX('DS2024'!$K$20:$K$35,MATCH(H24,'DS2024'!$J$20:$J$35,1)+1),
INDEX('DS2024'!$J$20:$J$35,MATCH(H24,'DS2024'!$J$20:$J$35,1)):
INDEX('DS2024'!$J$20:$J$35,MATCH(H24,'DS2024'!$J$20:$J$35,1)+1)),
IF($W$3=Database!$A$15,
_xlfn.FORECAST.LINEAR(
H24,
INDEX('DS2024'!$N$20:$N$35,MATCH(H24,'DS2024'!$M$20:$M$35,1)):
INDEX('DS2024'!$N$20:$N$35,MATCH(H24,'DS2024'!$M$20:$M$35,1)+1),
INDEX('DS2024'!$M$20:$M$35,MATCH(H24,'DS2024'!$M$20:$M$35,1)):
INDEX('DS2024'!$M$20:$M$35,MATCH(H24,'DS2024'!$M$20:$M$35,1)+1)),
IF($W$3=Database!$A$16,
_xlfn.FORECAST.LINEAR(
H24,
INDEX('DS2024'!$Q$20:$Q$35,MATCH(H24,'DS2024'!$P$20:$P$35,1)):
INDEX('DS2024'!$Q$20:$Q$35,MATCH(H24,'DS2024'!$P$20:$P$35,1)+1),
INDEX('DS2024'!$P$20:$P$35,MATCH(H24,'DS2024'!$P$20:$P$35,1)):
INDEX('DS2024'!$P$20:$P$35,MATCH(H24,'DS2024'!$P$20:$P$35,1)+1)),
IF($W$3=Database!$A$17,
_xlfn.FORECAST.LINEAR(
H24,
INDEX('DS2024'!$T$20:$T$35,MATCH(H24,'DS2024'!$S$20:$S$35,1)):
INDEX('DS2024'!$T$20:$T$35,MATCH(H24,'DS2024'!$S$20:$S$35,1)+1),
INDEX('DS2024'!$S$20:$S$35,MATCH(H24,'DS2024'!$S$20:$S$35,1)):
INDEX('DS2024'!$S$20:$S$35,MATCH(H24,'DS2024'!$S$20:$S$35,1)+1)),
IF($W$3=Database!$A$18,
_xlfn.FORECAST.LINEAR(
H24,
INDEX('DS2024'!$W$20:$W$35,MATCH(H24,'DS2024'!$V$20:$V$35,1)):
INDEX('DS2024'!$W$20:$W$35,MATCH(H24,'DS2024'!$V$20:$V$35,1)+1),
INDEX('DS2024'!$V$20:$V$35,MATCH(H24,'DS2024'!$V$20:$V$35,1)):
INDEX('DS2024'!$V$20:$V$35,MATCH(H24,'DS2024'!$V$20:$V$35,1)+1)),
IF($W$3=Database!$A$19,
_xlfn.FORECAST.LINEAR(
H24,
INDEX('DS2024'!$Z$20:$Z$35,MATCH(H24,'DS2024'!$Y$20:$Y$35,1)):
INDEX('DS2024'!$Z$20:$Z$35,MATCH(H24,'DS2024'!$Y$20:$Y$35,1)+1),
INDEX('DS2024'!$Y$20:$Y$35,MATCH(H24,'DS2024'!$Y$20:$Y$35,1)):
INDEX('DS2024'!$Y$20:$Y$35,MATCH(H24,'DS2024'!$Y$20:$Y$35,1)+1)),
IF($W$3=Database!$A$20,
_xlfn.FORECAST.LINEAR(
H24,
INDEX('DS2024'!$AC$20:$AC$35,MATCH(H24,'DS2024'!$AB$20:$AB$35,1)):
INDEX('DS2024'!$AC$20:$AC$35,MATCH(H24,'DS2024'!$AB$20:$AB$35,1)+1),
INDEX('DS2024'!$AB$20:$AB$35,MATCH(H24,'DS2024'!$AB$20:$AB$35,1)):
INDEX('DS2024'!$AB$20:$AB$35,MATCH(H24,'DS2024'!$AB$20:$AB$35,1)+1)),
IF($W$3=Database!$A$2,
_xlfn.FORECAST.LINEAR(
H24,
INDEX('DS2024'!$B$5:$B$15,MATCH(H24,'DS2024'!$A$5:$A$15,1)):
INDEX('DS2024'!$B$5:$B$15,MATCH(H24,'DS2024'!$A$5:$A$15,1)+1),
INDEX('DS2024'!$A$5:$A$15,MATCH(H24,'DS2024'!$A$5:$A$15,1)):
INDEX('DS2024'!$A$5:$A$15,MATCH(H24,'DS2024'!$A$5:$A$15,1)+1)),
IF($W$3=Database!$A$3,
_xlfn.FORECAST.LINEAR(
H24,
INDEX('DS2024'!$E$5:$E$15,MATCH(H24,'DS2024'!$D$5:$D$15,1)):
INDEX('DS2024'!$E$5:$E$15,MATCH(H24,'DS2024'!$D$5:$D$15,1)+1),
INDEX('DS2024'!$D$5:$D$15,MATCH(H24,'DS2024'!$D$5:$D$15,1)):
INDEX('DS2024'!$D$5:$D$15,MATCH(H24,'DS2024'!$D$5:$D$15,1)+1)),
IF($W$3=Database!$A$4,
_xlfn.FORECAST.LINEAR(
H24,
INDEX('DS2024'!$H$5:$H$15,MATCH(H24,'DS2024'!$G$5:$G$15,1)):
INDEX('DS2024'!$H$5:$H$15,MATCH(H24,'DS2024'!$G$5:$G$15,1)+1),
INDEX('DS2024'!$G$5:$G$15,MATCH(H24,'DS2024'!$G$5:$G$15,1)):
INDEX('DS2024'!$G$5:$G$15,MATCH(H24,'DS2024'!$G$5:$G$15,1)+1)),
IF($W$3=Database!$A$5,
_xlfn.FORECAST.LINEAR(
H24,
INDEX('DS2024'!$K$5:$K$15,MATCH(H24,'DS2024'!$J$5:$J$15,1)):
INDEX('DS2024'!$K$5:$K$15,MATCH(H24,'DS2024'!$J$5:$J$15,1)+1),
INDEX('DS2024'!$J$5:$J$15,MATCH(H24,'DS2024'!$J$5:$J$15,1)):
INDEX('DS2024'!$J$5:$J$15,MATCH(H24,'DS2024'!$J$5:$J$15,1)+1)),
IF($W$3=Database!$A$6,
_xlfn.FORECAST.LINEAR(
H24,
INDEX('DS2024'!$N$5:$N$15,MATCH(H24,'DS2024'!$M$5:$M$15,1)):
INDEX('DS2024'!$N$5:$N$15,MATCH(H24,'DS2024'!$M$5:$M$15,1)+1),
INDEX('DS2024'!$M$5:$M$15,MATCH(H24,'DS2024'!$M$5:$M$15,1)):
INDEX('DS2024'!$M$5:$M$15,MATCH(H24,'DS2024'!$M$5:$M$15,1)+1)),
IF($W$3=Database!$A$7,
_xlfn.FORECAST.LINEAR(
H24,
INDEX('DS2024'!$Q$5:$Q$15,MATCH(H24,'DS2024'!$P$5:$P$15,1)):
INDEX('DS2024'!$Q$5:$Q$15,MATCH(H24,'DS2024'!$P$5:$P$15,1)+1),
INDEX('DS2024'!$P$5:$P$15,MATCH(H24,'DS2024'!$P$5:$P$15,1)):
INDEX('DS2024'!$P$5:$P$15,MATCH(H24,'DS2024'!$P$5:$P$15,1)+1)),
IF($W$3=Database!$A$8,
_xlfn.FORECAST.LINEAR(
H24,
INDEX('DS2024'!$T$5:$T$15,MATCH(H24,'DS2024'!$S$5:$S$15,1)):
INDEX('DS2024'!$T$5:$T$15,MATCH(H24,'DS2024'!$S$5:$S$15,1)+1),
INDEX('DS2024'!$S$5:$S$15,MATCH(H24,'DS2024'!$S$5:$S$15,1)):
INDEX('DS2024'!$S$5:$S$15,MATCH(H24,'DS2024'!$S$5:$S$15,1)+1)),
IF($W$3=Database!$A$9,
_xlfn.FORECAST.LINEAR(
H24,
INDEX('DS2024'!$W$5:$W$15,MATCH(H24,'DS2024'!$V$5:$V$15,1)):
INDEX('DS2024'!$W$5:$W$15,MATCH(H24,'DS2024'!$V$5:$V$15,1)+1),
INDEX('DS2024'!$V$5:$V$15,MATCH(H24,'DS2024'!$V$5:$V$15,1)):
INDEX('DS2024'!$V$5:$V$15,MATCH(H24,'DS2024'!$V$5:$V$15,1)+1)),
IF($W$3=Database!$A$10,
_xlfn.FORECAST.LINEAR(
H24,
INDEX('DS2024'!$Z$5:$Z$15,MATCH(H24,'DS2024'!$Y$5:$Y$15,1)):
INDEX('DS2024'!$Z$5:$Z$15,MATCH(H24,'DS2024'!$Y$5:$Y$15,1)+1),
INDEX('DS2024'!$Y$5:$Y$15,MATCH(H24,'DS2024'!$Y$5:$Y$15,1)):
INDEX('DS2024'!$Y$5:$Y$15,MATCH(H24,'DS2024'!$Y$5:$Y$15,1)+1))
)))))))))))))))))))</f>
        <v>0.11126032215516209</v>
      </c>
      <c r="X24" s="50">
        <f>IF($X$3=Database!$A$11,
_xlfn.FORECAST.LINEAR(
J24,
INDEX('DS2024'!$B$20:$B$35,MATCH(J24,'DS2024'!$A$20:$A$35,1)):
INDEX('DS2024'!$B$20:$B$35,MATCH(J24,'DS2024'!$A$20:$A$35,1)+1),
INDEX('DS2024'!$A$20:$A$35,MATCH(J24,'DS2024'!$A$20:$A$35,1)):
INDEX('DS2024'!$A$20:$A$35,MATCH(J24,'DS2024'!$A$20:$A$35,1)+1)),
IF($X$3=Database!$A$12,
_xlfn.FORECAST.LINEAR(
J24,
INDEX('DS2024'!$E$20:$E$35,MATCH(J24,'DS2024'!$D$20:$D$35,1)):
INDEX('DS2024'!$E$20:$E$35,MATCH(J24,'DS2024'!$D$20:$D$35,1)+1),
INDEX('DS2024'!$D$20:$D$35,MATCH(J24,'DS2024'!$D$20:$D$35,1)):
INDEX('DS2024'!$D$20:$D$35,MATCH(J24,'DS2024'!$D$20:$D$35,1)+1)),
IF($X$3=Database!$A$13,
_xlfn.FORECAST.LINEAR(
J24,
INDEX('DS2024'!$H$20:$H$35,MATCH(J24,'DS2024'!$G$20:$G$35,1)):
INDEX('DS2024'!$H$20:$H$35,MATCH(J24,'DS2024'!$G$20:$G$35,1)+1),
INDEX('DS2024'!$G$20:$G$35,MATCH(J24,'DS2024'!$G$20:$G$35,1)):
INDEX('DS2024'!$G$20:$G$35,MATCH(J24,'DS2024'!$G$20:$G$35,1)+1)),
IF($X$3=Database!$A$14,
_xlfn.FORECAST.LINEAR(
J24,
INDEX('DS2024'!$K$20:$K$35,MATCH(J24,'DS2024'!$J$20:$J$35,1)):
INDEX('DS2024'!$K$20:$K$35,MATCH(J24,'DS2024'!$J$20:$J$35,1)+1),
INDEX('DS2024'!$J$20:$J$35,MATCH(J24,'DS2024'!$J$20:$J$35,1)):
INDEX('DS2024'!$J$20:$J$35,MATCH(J24,'DS2024'!$J$20:$J$35,1)+1)),
IF($X$3=Database!$A$15,
_xlfn.FORECAST.LINEAR(
J24,
INDEX('DS2024'!$N$20:$N$35,MATCH(J24,'DS2024'!$M$20:$M$35,1)):
INDEX('DS2024'!$N$20:$N$35,MATCH(J24,'DS2024'!$M$20:$M$35,1)+1),
INDEX('DS2024'!$M$20:$M$35,MATCH(J24,'DS2024'!$M$20:$M$35,1)):
INDEX('DS2024'!$M$20:$M$35,MATCH(J24,'DS2024'!$M$20:$M$35,1)+1)),
IF($X$3=Database!$A$16,
_xlfn.FORECAST.LINEAR(
J24,
INDEX('DS2024'!$Q$20:$Q$35,MATCH(J24,'DS2024'!$P$20:$P$35,1)):
INDEX('DS2024'!$Q$20:$Q$35,MATCH(J24,'DS2024'!$P$20:$P$35,1)+1),
INDEX('DS2024'!$P$20:$P$35,MATCH(J24,'DS2024'!$P$20:$P$35,1)):
INDEX('DS2024'!$P$20:$P$35,MATCH(J24,'DS2024'!$P$20:$P$35,1)+1)),
IF($X$3=Database!$A$17,
_xlfn.FORECAST.LINEAR(
J24,
INDEX('DS2024'!$T$20:$T$35,MATCH(J24,'DS2024'!$S$20:$S$35,1)):
INDEX('DS2024'!$T$20:$T$35,MATCH(J24,'DS2024'!$S$20:$S$35,1)+1),
INDEX('DS2024'!$S$20:$S$35,MATCH(J24,'DS2024'!$S$20:$S$35,1)):
INDEX('DS2024'!$S$20:$S$35,MATCH(J24,'DS2024'!$S$20:$S$35,1)+1)),
IF($X$3=Database!$A$18,
_xlfn.FORECAST.LINEAR(
J24,
INDEX('DS2024'!$W$20:$W$35,MATCH(J24,'DS2024'!$V$20:$V$35,1)):
INDEX('DS2024'!$W$20:$W$35,MATCH(J24,'DS2024'!$V$20:$V$35,1)+1),
INDEX('DS2024'!$V$20:$V$35,MATCH(J24,'DS2024'!$V$20:$V$35,1)):
INDEX('DS2024'!$V$20:$V$35,MATCH(J24,'DS2024'!$V$20:$V$35,1)+1)),
IF($X$3=Database!$A$19,
_xlfn.FORECAST.LINEAR(
J24,
INDEX('DS2024'!$Z$20:$Z$35,MATCH(J24,'DS2024'!$Y$20:$Y$35,1)):
INDEX('DS2024'!$Z$20:$Z$35,MATCH(J24,'DS2024'!$Y$20:$Y$35,1)+1),
INDEX('DS2024'!$Y$20:$Y$35,MATCH(J24,'DS2024'!$Y$20:$Y$35,1)):
INDEX('DS2024'!$Y$20:$Y$35,MATCH(J24,'DS2024'!$Y$20:$Y$35,1)+1)),
IF($X$3=Database!$A$20,
_xlfn.FORECAST.LINEAR(
J24,
INDEX('DS2024'!$AC$20:$AC$35,MATCH(J24,'DS2024'!$AB$20:$AB$35,1)):
INDEX('DS2024'!$AC$20:$AC$35,MATCH(J24,'DS2024'!$AB$20:$AB$35,1)+1),
INDEX('DS2024'!$AB$20:$AB$35,MATCH(J24,'DS2024'!$AB$20:$AB$35,1)):
INDEX('DS2024'!$AB$20:$AB$35,MATCH(J24,'DS2024'!$AB$20:$AB$35,1)+1)),
IF($X$3=Database!$A$2,
_xlfn.FORECAST.LINEAR(
J24,
INDEX('DS2024'!$B$5:$B$15,MATCH(J24,'DS2024'!$A$5:$A$15,1)):
INDEX('DS2024'!$B$5:$B$15,MATCH(J24,'DS2024'!$A$5:$A$15,1)+1),
INDEX('DS2024'!$A$5:$A$15,MATCH(J24,'DS2024'!$A$5:$A$15,1)):
INDEX('DS2024'!$A$5:$A$15,MATCH(J24,'DS2024'!$A$5:$A$15,1)+1)),
IF($X$3=Database!$A$3,
_xlfn.FORECAST.LINEAR(
J24,
INDEX('DS2024'!$E$5:$E$15,MATCH(J24,'DS2024'!$D$5:$D$15,1)):
INDEX('DS2024'!$E$5:$E$15,MATCH(J24,'DS2024'!$D$5:$D$15,1)+1),
INDEX('DS2024'!$D$5:$D$15,MATCH(J24,'DS2024'!$D$5:$D$15,1)):
INDEX('DS2024'!$D$5:$D$15,MATCH(J24,'DS2024'!$D$5:$D$15,1)+1)),
IF($X$3=Database!$A$4,
_xlfn.FORECAST.LINEAR(
J24,
INDEX('DS2024'!$H$5:$H$15,MATCH(J24,'DS2024'!$G$5:$G$15,1)):
INDEX('DS2024'!$H$5:$H$15,MATCH(J24,'DS2024'!$G$5:$G$15,1)+1),
INDEX('DS2024'!$G$5:$G$15,MATCH(J24,'DS2024'!$G$5:$G$15,1)):
INDEX('DS2024'!$G$5:$G$15,MATCH(J24,'DS2024'!$G$5:$G$15,1)+1)),
IF($X$3=Database!$A$5,
_xlfn.FORECAST.LINEAR(
J24,
INDEX('DS2024'!$K$5:$K$15,MATCH(J24,'DS2024'!$J$5:$J$15,1)):
INDEX('DS2024'!$K$5:$K$15,MATCH(J24,'DS2024'!$J$5:$J$15,1)+1),
INDEX('DS2024'!$J$5:$J$15,MATCH(J24,'DS2024'!$J$5:$J$15,1)):
INDEX('DS2024'!$J$5:$J$15,MATCH(J24,'DS2024'!$J$5:$J$15,1)+1)),
IF($X$3=Database!$A$6,
_xlfn.FORECAST.LINEAR(
J24,
INDEX('DS2024'!$N$5:$N$15,MATCH(J24,'DS2024'!$M$5:$M$15,1)):
INDEX('DS2024'!$N$5:$N$15,MATCH(J24,'DS2024'!$M$5:$M$15,1)+1),
INDEX('DS2024'!$M$5:$M$15,MATCH(J24,'DS2024'!$M$5:$M$15,1)):
INDEX('DS2024'!$M$5:$M$15,MATCH(J24,'DS2024'!$M$5:$M$15,1)+1)),
IF($X$3=Database!$A$7,
_xlfn.FORECAST.LINEAR(
J24,
INDEX('DS2024'!$Q$5:$Q$15,MATCH(J24,'DS2024'!$P$5:$P$15,1)):
INDEX('DS2024'!$Q$5:$Q$15,MATCH(J24,'DS2024'!$P$5:$P$15,1)+1),
INDEX('DS2024'!$P$5:$P$15,MATCH(J24,'DS2024'!$P$5:$P$15,1)):
INDEX('DS2024'!$P$5:$P$15,MATCH(J24,'DS2024'!$P$5:$P$15,1)+1)),
IF($X$3=Database!$A$8,
_xlfn.FORECAST.LINEAR(
J24,
INDEX('DS2024'!$T$5:$T$15,MATCH(J24,'DS2024'!$S$5:$S$15,1)):
INDEX('DS2024'!$T$5:$T$15,MATCH(J24,'DS2024'!$S$5:$S$15,1)+1),
INDEX('DS2024'!$S$5:$S$15,MATCH(J24,'DS2024'!$S$5:$S$15,1)):
INDEX('DS2024'!$S$5:$S$15,MATCH(J24,'DS2024'!$S$5:$S$15,1)+1)),
IF($T$3=Database!$A$9,
_xlfn.FORECAST.LINEAR(
J24,
INDEX('DS2024'!$W$5:$W$15,MATCH(J24,'DS2024'!$V$5:$V$15,1)):
INDEX('DS2024'!$W$5:$W$15,MATCH(J24,'DS2024'!$V$5:$V$15,1)+1),
INDEX('DS2024'!$V$5:$V$15,MATCH(J24,'DS2024'!$V$5:$V$15,1)):
INDEX('DS2024'!$V$5:$V$15,MATCH(J24,'DS2024'!$V$5:$V$15,1)+1)),
IF($T$3=Database!$A$10,
_xlfn.FORECAST.LINEAR(
J24,
INDEX('DS2024'!$Z$5:$Z$15,MATCH(J24,'DS2024'!$Y$5:$Y$15,1)):
INDEX('DS2024'!$Z$5:$Z$15,MATCH(J24,'DS2024'!$Y$5:$Y$15,1)+1),
INDEX('DS2024'!$Y$5:$Y$15,MATCH(J24,'DS2024'!$Y$5:$Y$15,1)):
INDEX('DS2024'!$Y$5:$Y$15,MATCH(J24,'DS2024'!$Y$5:$Y$15,1)+1))
)))))))))))))))))))</f>
        <v>0.10975226827611016</v>
      </c>
      <c r="Y24" s="50">
        <f>IF($Y$3=Database!$A$11,
_xlfn.FORECAST.LINEAR(
L24,
INDEX('DS2024'!$B$20:$B$35,MATCH(L24,'DS2024'!$A$20:$A$35,1)):
INDEX('DS2024'!$B$20:$B$35,MATCH(L24,'DS2024'!$A$20:$A$35,1)+1),
INDEX('DS2024'!$A$20:$A$35,MATCH(L24,'DS2024'!$A$20:$A$35,1)):
INDEX('DS2024'!$A$20:$A$35,MATCH(L24,'DS2024'!$A$20:$A$35,1)+1)),
IF($Y$3=Database!$A$12,
_xlfn.FORECAST.LINEAR(
L24,
INDEX('DS2024'!$E$20:$E$35,MATCH(L24,'DS2024'!$D$20:$D$35,1)):
INDEX('DS2024'!$E$20:$E$35,MATCH(L24,'DS2024'!$D$20:$D$35,1)+1),
INDEX('DS2024'!$D$20:$D$35,MATCH(L24,'DS2024'!$D$20:$D$35,1)):
INDEX('DS2024'!$D$20:$D$35,MATCH(L24,'DS2024'!$D$20:$D$35,1)+1)),
IF($Y$3=Database!$A$13,
_xlfn.FORECAST.LINEAR(
L24,
INDEX('DS2024'!$H$20:$H$35,MATCH(L24,'DS2024'!$G$20:$G$35,1)):
INDEX('DS2024'!$H$20:$H$35,MATCH(L24,'DS2024'!$G$20:$G$35,1)+1),
INDEX('DS2024'!$G$20:$G$35,MATCH(L24,'DS2024'!$G$20:$G$35,1)):
INDEX('DS2024'!$G$20:$G$35,MATCH(L24,'DS2024'!$G$20:$G$35,1)+1)),
IF($Y$3=Database!$A$14,
_xlfn.FORECAST.LINEAR(
L24,
INDEX('DS2024'!$K$20:$K$35,MATCH(L24,'DS2024'!$J$20:$J$35,1)):
INDEX('DS2024'!$K$20:$K$35,MATCH(L24,'DS2024'!$J$20:$J$35,1)+1),
INDEX('DS2024'!$J$20:$J$35,MATCH(L24,'DS2024'!$J$20:$J$35,1)):
INDEX('DS2024'!$J$20:$J$35,MATCH(L24,'DS2024'!$J$20:$J$35,1)+1)),
IF($Y$3=Database!$A$15,
_xlfn.FORECAST.LINEAR(
L24,
INDEX('DS2024'!$N$20:$N$35,MATCH(L24,'DS2024'!$M$20:$M$35,1)):
INDEX('DS2024'!$N$20:$N$35,MATCH(L24,'DS2024'!$M$20:$M$35,1)+1),
INDEX('DS2024'!$M$20:$M$35,MATCH(L24,'DS2024'!$M$20:$M$35,1)):
INDEX('DS2024'!$M$20:$M$35,MATCH(L24,'DS2024'!$M$20:$M$35,1)+1)),
IF($Y$3=Database!$A$16,
_xlfn.FORECAST.LINEAR(
L24,
INDEX('DS2024'!$Q$20:$Q$35,MATCH(L24,'DS2024'!$P$20:$P$35,1)):
INDEX('DS2024'!$Q$20:$Q$35,MATCH(L24,'DS2024'!$P$20:$P$35,1)+1),
INDEX('DS2024'!$P$20:$P$35,MATCH(L24,'DS2024'!$P$20:$P$35,1)):
INDEX('DS2024'!$P$20:$P$35,MATCH(L24,'DS2024'!$P$20:$P$35,1)+1)),
IF($Y$3=Database!$A$17,
_xlfn.FORECAST.LINEAR(
L24,
INDEX('DS2024'!$T$20:$T$35,MATCH(L24,'DS2024'!$S$20:$S$35,1)):
INDEX('DS2024'!$T$20:$T$35,MATCH(L24,'DS2024'!$S$20:$S$35,1)+1),
INDEX('DS2024'!$S$20:$S$35,MATCH(L24,'DS2024'!$S$20:$S$35,1)):
INDEX('DS2024'!$S$20:$S$35,MATCH(L24,'DS2024'!$S$20:$S$35,1)+1)),
IF($Y$3=Database!$A$18,
_xlfn.FORECAST.LINEAR(
L24,
INDEX('DS2024'!$W$20:$W$35,MATCH(L24,'DS2024'!$V$20:$V$35,1)):
INDEX('DS2024'!$W$20:$W$35,MATCH(L24,'DS2024'!$V$20:$V$35,1)+1),
INDEX('DS2024'!$V$20:$V$35,MATCH(L24,'DS2024'!$V$20:$V$35,1)):
INDEX('DS2024'!$V$20:$V$35,MATCH(L24,'DS2024'!$V$20:$V$35,1)+1)),
IF($Y$3=Database!$A$19,
_xlfn.FORECAST.LINEAR(
L24,
INDEX('DS2024'!$Z$20:$Z$35,MATCH(L24,'DS2024'!$Y$20:$Y$35,1)):
INDEX('DS2024'!$Z$20:$Z$35,MATCH(L24,'DS2024'!$Y$20:$Y$35,1)+1),
INDEX('DS2024'!$Y$20:$Y$35,MATCH(L24,'DS2024'!$Y$20:$Y$35,1)):
INDEX('DS2024'!$Y$20:$Y$35,MATCH(L24,'DS2024'!$Y$20:$Y$35,1)+1)),
IF($Y$3=Database!$A$20,
_xlfn.FORECAST.LINEAR(
L24,
INDEX('DS2024'!$AC$20:$AC$35,MATCH(L24,'DS2024'!$AB$20:$AB$35,1)):
INDEX('DS2024'!$AC$20:$AC$35,MATCH(L24,'DS2024'!$AB$20:$AB$35,1)+1),
INDEX('DS2024'!$AB$20:$AB$35,MATCH(L24,'DS2024'!$AB$20:$AB$35,1)):
INDEX('DS2024'!$AB$20:$AB$35,MATCH(L24,'DS2024'!$AB$20:$AB$35,1)+1)),
IF($Y$3=Database!$A$2,
_xlfn.FORECAST.LINEAR(
L24,
INDEX('DS2024'!$B$5:$B$15,MATCH(L24,'DS2024'!$A$5:$A$15,1)):
INDEX('DS2024'!$B$5:$B$15,MATCH(L24,'DS2024'!$A$5:$A$15,1)+1),
INDEX('DS2024'!$A$5:$A$15,MATCH(L24,'DS2024'!$A$5:$A$15,1)):
INDEX('DS2024'!$A$5:$A$15,MATCH(L24,'DS2024'!$A$5:$A$15,1)+1)),
IF($Y$3=Database!$A$3,
_xlfn.FORECAST.LINEAR(
L24,
INDEX('DS2024'!$E$5:$E$15,MATCH(L24,'DS2024'!$D$5:$D$15,1)):
INDEX('DS2024'!$E$5:$E$15,MATCH(L24,'DS2024'!$D$5:$D$15,1)+1),
INDEX('DS2024'!$D$5:$D$15,MATCH(L24,'DS2024'!$D$5:$D$15,1)):
INDEX('DS2024'!$D$5:$D$15,MATCH(L24,'DS2024'!$D$5:$D$15,1)+1)),
IF($Y$3=Database!$A$4,
_xlfn.FORECAST.LINEAR(
L24,
INDEX('DS2024'!$H$5:$H$15,MATCH(L24,'DS2024'!$G$5:$G$15,1)):
INDEX('DS2024'!$H$5:$H$15,MATCH(L24,'DS2024'!$G$5:$G$15,1)+1),
INDEX('DS2024'!$G$5:$G$15,MATCH(L24,'DS2024'!$G$5:$G$15,1)):
INDEX('DS2024'!$G$5:$G$15,MATCH(L24,'DS2024'!$G$5:$G$15,1)+1)),
IF($Y$3=Database!$A$5,
_xlfn.FORECAST.LINEAR(
L24,
INDEX('DS2024'!$K$5:$K$15,MATCH(L24,'DS2024'!$J$5:$J$15,1)):
INDEX('DS2024'!$K$5:$K$15,MATCH(L24,'DS2024'!$J$5:$J$15,1)+1),
INDEX('DS2024'!$J$5:$J$15,MATCH(L24,'DS2024'!$J$5:$J$15,1)):
INDEX('DS2024'!$J$5:$J$15,MATCH(L24,'DS2024'!$J$5:$J$15,1)+1)),
IF($Y$3=Database!$A$6,
_xlfn.FORECAST.LINEAR(
L24,
INDEX('DS2024'!$N$5:$N$15,MATCH(L24,'DS2024'!$M$5:$M$15,1)):
INDEX('DS2024'!$N$5:$N$15,MATCH(L24,'DS2024'!$M$5:$M$15,1)+1),
INDEX('DS2024'!$M$5:$M$15,MATCH(L24,'DS2024'!$M$5:$M$15,1)):
INDEX('DS2024'!$M$5:$M$15,MATCH(L24,'DS2024'!$M$5:$M$15,1)+1)),
IF($Y$3=Database!$A$7,
_xlfn.FORECAST.LINEAR(
L24,
INDEX('DS2024'!$Q$5:$Q$15,MATCH(L24,'DS2024'!$P$5:$P$15,1)):
INDEX('DS2024'!$Q$5:$Q$15,MATCH(L24,'DS2024'!$P$5:$P$15,1)+1),
INDEX('DS2024'!$P$5:$P$15,MATCH(L24,'DS2024'!$P$5:$P$15,1)):
INDEX('DS2024'!$P$5:$P$15,MATCH(L24,'DS2024'!$P$5:$P$15,1)+1)),
IF($Y$3=Database!$A$8,
_xlfn.FORECAST.LINEAR(
L24,
INDEX('DS2024'!$T$5:$T$15,MATCH(L24,'DS2024'!$S$5:$S$15,1)):
INDEX('DS2024'!$T$5:$T$15,MATCH(L24,'DS2024'!$S$5:$S$15,1)+1),
INDEX('DS2024'!$S$5:$S$15,MATCH(L24,'DS2024'!$S$5:$S$15,1)):
INDEX('DS2024'!$S$5:$S$15,MATCH(L24,'DS2024'!$S$5:$S$15,1)+1)),
IF($T$3=Database!$A$9,
_xlfn.FORECAST.LINEAR(
L24,
INDEX('DS2024'!$W$5:$W$15,MATCH(L24,'DS2024'!$V$5:$V$15,1)):
INDEX('DS2024'!$W$5:$W$15,MATCH(L24,'DS2024'!$V$5:$V$15,1)+1),
INDEX('DS2024'!$V$5:$V$15,MATCH(L24,'DS2024'!$V$5:$V$15,1)):
INDEX('DS2024'!$V$5:$V$15,MATCH(L24,'DS2024'!$V$5:$V$15,1)+1)),
IF($T$3=Database!$A$10,
_xlfn.FORECAST.LINEAR(
L24,
INDEX('DS2024'!$Z$5:$Z$15,MATCH(L24,'DS2024'!$Y$5:$Y$15,1)):
INDEX('DS2024'!$Z$5:$Z$15,MATCH(L24,'DS2024'!$Y$5:$Y$15,1)+1),
INDEX('DS2024'!$Y$5:$Y$15,MATCH(L24,'DS2024'!$Y$5:$Y$15,1)):
INDEX('DS2024'!$Y$5:$Y$15,MATCH(L24,'DS2024'!$Y$5:$Y$15,1)+1))
)))))))))))))))))))</f>
        <v>0.11068396019025541</v>
      </c>
      <c r="Z24" s="50">
        <f>IF($Z$3=Database!$A$11,
_xlfn.FORECAST.LINEAR(
N24,
INDEX('DS2024'!$B$20:$B$35,MATCH(N24,'DS2024'!$A$20:$A$35,1)):
INDEX('DS2024'!$B$20:$B$35,MATCH(N24,'DS2024'!$A$20:$A$35,1)+1),
INDEX('DS2024'!$A$20:$A$35,MATCH(N24,'DS2024'!$A$20:$A$35,1)):
INDEX('DS2024'!$A$20:$A$35,MATCH(N24,'DS2024'!$A$20:$A$35,1)+1)),
IF($Z$3=Database!$A$12,
_xlfn.FORECAST.LINEAR(
N24,
INDEX('DS2024'!$E$20:$E$35,MATCH(N24,'DS2024'!$D$20:$D$35,1)):
INDEX('DS2024'!$E$20:$E$35,MATCH(N24,'DS2024'!$D$20:$D$35,1)+1),
INDEX('DS2024'!$D$20:$D$35,MATCH(N24,'DS2024'!$D$20:$D$35,1)):
INDEX('DS2024'!$D$20:$D$35,MATCH(N24,'DS2024'!$D$20:$D$35,1)+1)),
IF($Z$3=Database!$A$13,
_xlfn.FORECAST.LINEAR(
N24,
INDEX('DS2024'!$H$20:$H$35,MATCH(N24,'DS2024'!$G$20:$G$35,1)):
INDEX('DS2024'!$H$20:$H$35,MATCH(N24,'DS2024'!$G$20:$G$35,1)+1),
INDEX('DS2024'!$G$20:$G$35,MATCH(N24,'DS2024'!$G$20:$G$35,1)):
INDEX('DS2024'!$G$20:$G$35,MATCH(N24,'DS2024'!$G$20:$G$35,1)+1)),
IF($Z$3=Database!$A$14,
_xlfn.FORECAST.LINEAR(
N24,
INDEX('DS2024'!$K$20:$K$35,MATCH(N24,'DS2024'!$J$20:$J$35,1)):
INDEX('DS2024'!$K$20:$K$35,MATCH(N24,'DS2024'!$J$20:$J$35,1)+1),
INDEX('DS2024'!$J$20:$J$35,MATCH(N24,'DS2024'!$J$20:$J$35,1)):
INDEX('DS2024'!$J$20:$J$35,MATCH(N24,'DS2024'!$J$20:$J$35,1)+1)),
IF($Z$3=Database!$A$15,
_xlfn.FORECAST.LINEAR(
N24,
INDEX('DS2024'!$N$20:$N$35,MATCH(N24,'DS2024'!$M$20:$M$35,1)):
INDEX('DS2024'!$N$20:$N$35,MATCH(N24,'DS2024'!$M$20:$M$35,1)+1),
INDEX('DS2024'!$M$20:$M$35,MATCH(N24,'DS2024'!$M$20:$M$35,1)):
INDEX('DS2024'!$M$20:$M$35,MATCH(N24,'DS2024'!$M$20:$M$35,1)+1)),
IF($Z$3=Database!$A$16,
_xlfn.FORECAST.LINEAR(
N24,
INDEX('DS2024'!$Q$20:$Q$35,MATCH(N24,'DS2024'!$P$20:$P$35,1)):
INDEX('DS2024'!$Q$20:$Q$35,MATCH(N24,'DS2024'!$P$20:$P$35,1)+1),
INDEX('DS2024'!$P$20:$P$35,MATCH(N24,'DS2024'!$P$20:$P$35,1)):
INDEX('DS2024'!$P$20:$P$35,MATCH(N24,'DS2024'!$P$20:$P$35,1)+1)),
IF($Z$3=Database!$A$17,
_xlfn.FORECAST.LINEAR(
N24,
INDEX('DS2024'!$T$20:$T$35,MATCH(N24,'DS2024'!$S$20:$S$35,1)):
INDEX('DS2024'!$T$20:$T$35,MATCH(N24,'DS2024'!$S$20:$S$35,1)+1),
INDEX('DS2024'!$S$20:$S$35,MATCH(N24,'DS2024'!$S$20:$S$35,1)):
INDEX('DS2024'!$S$20:$S$35,MATCH(N24,'DS2024'!$S$20:$S$35,1)+1)),
IF($Z$3=Database!$A$18,
_xlfn.FORECAST.LINEAR(
N24,
INDEX('DS2024'!$W$20:$W$35,MATCH(N24,'DS2024'!$V$20:$V$35,1)):
INDEX('DS2024'!$W$20:$W$35,MATCH(N24,'DS2024'!$V$20:$V$35,1)+1),
INDEX('DS2024'!$V$20:$V$35,MATCH(N24,'DS2024'!$V$20:$V$35,1)):
INDEX('DS2024'!$V$20:$V$35,MATCH(N24,'DS2024'!$V$20:$V$35,1)+1)),
IF($Z$3=Database!$A$19,
_xlfn.FORECAST.LINEAR(
N24,
INDEX('DS2024'!$Z$20:$Z$35,MATCH(N24,'DS2024'!$Y$20:$Y$35,1)):
INDEX('DS2024'!$Z$20:$Z$35,MATCH(N24,'DS2024'!$Y$20:$Y$35,1)+1),
INDEX('DS2024'!$Y$20:$Y$35,MATCH(N24,'DS2024'!$Y$20:$Y$35,1)):
INDEX('DS2024'!$Y$20:$Y$35,MATCH(N24,'DS2024'!$Y$20:$Y$35,1)+1)),
IF($Z$3=Database!$A$20,
_xlfn.FORECAST.LINEAR(
N24,
INDEX('DS2024'!$AC$20:$AC$35,MATCH(N24,'DS2024'!$AB$20:$AB$35,1)):
INDEX('DS2024'!$AC$20:$AC$35,MATCH(N24,'DS2024'!$AB$20:$AB$35,1)+1),
INDEX('DS2024'!$AB$20:$AB$35,MATCH(N24,'DS2024'!$AB$20:$AB$35,1)):
INDEX('DS2024'!$AB$20:$AB$35,MATCH(N24,'DS2024'!$AB$20:$AB$35,1)+1)),
IF($Z$3=Database!$A$2,
_xlfn.FORECAST.LINEAR(
N24,
INDEX('DS2024'!$B$5:$B$15,MATCH(N24,'DS2024'!$A$5:$A$15,1)):
INDEX('DS2024'!$B$5:$B$15,MATCH(N24,'DS2024'!$A$5:$A$15,1)+1),
INDEX('DS2024'!$A$5:$A$15,MATCH(N24,'DS2024'!$A$5:$A$15,1)):
INDEX('DS2024'!$A$5:$A$15,MATCH(N24,'DS2024'!$A$5:$A$15,1)+1)),
IF($Z$3=Database!$A$3,
_xlfn.FORECAST.LINEAR(
N24,
INDEX('DS2024'!$E$5:$E$15,MATCH(N24,'DS2024'!$D$5:$D$15,1)):
INDEX('DS2024'!$E$5:$E$15,MATCH(N24,'DS2024'!$D$5:$D$15,1)+1),
INDEX('DS2024'!$D$5:$D$15,MATCH(N24,'DS2024'!$D$5:$D$15,1)):
INDEX('DS2024'!$D$5:$D$15,MATCH(N24,'DS2024'!$D$5:$D$15,1)+1)),
IF($Z$3=Database!$A$4,
_xlfn.FORECAST.LINEAR(
N24,
INDEX('DS2024'!$H$5:$H$15,MATCH(N24,'DS2024'!$G$5:$G$15,1)):
INDEX('DS2024'!$H$5:$H$15,MATCH(N24,'DS2024'!$G$5:$G$15,1)+1),
INDEX('DS2024'!$G$5:$G$15,MATCH(N24,'DS2024'!$G$5:$G$15,1)):
INDEX('DS2024'!$G$5:$G$15,MATCH(N24,'DS2024'!$G$5:$G$15,1)+1)),
IF($Z$3=Database!$A$5,
_xlfn.FORECAST.LINEAR(
N24,
INDEX('DS2024'!$K$5:$K$15,MATCH(N24,'DS2024'!$J$5:$J$15,1)):
INDEX('DS2024'!$K$5:$K$15,MATCH(N24,'DS2024'!$J$5:$J$15,1)+1),
INDEX('DS2024'!$J$5:$J$15,MATCH(N24,'DS2024'!$J$5:$J$15,1)):
INDEX('DS2024'!$J$5:$J$15,MATCH(N24,'DS2024'!$J$5:$J$15,1)+1)),
IF($Z$3=Database!$A$6,
_xlfn.FORECAST.LINEAR(
N24,
INDEX('DS2024'!$N$5:$N$15,MATCH(N24,'DS2024'!$M$5:$M$15,1)):
INDEX('DS2024'!$N$5:$N$15,MATCH(N24,'DS2024'!$M$5:$M$15,1)+1),
INDEX('DS2024'!$M$5:$M$15,MATCH(N24,'DS2024'!$M$5:$M$15,1)):
INDEX('DS2024'!$M$5:$M$15,MATCH(N24,'DS2024'!$M$5:$M$15,1)+1)),
IF($Z$3=Database!$A$7,
_xlfn.FORECAST.LINEAR(
N24,
INDEX('DS2024'!$Q$5:$Q$15,MATCH(N24,'DS2024'!$P$5:$P$15,1)):
INDEX('DS2024'!$Q$5:$Q$15,MATCH(N24,'DS2024'!$P$5:$P$15,1)+1),
INDEX('DS2024'!$P$5:$P$15,MATCH(N24,'DS2024'!$P$5:$P$15,1)):
INDEX('DS2024'!$P$5:$P$15,MATCH(N24,'DS2024'!$P$5:$P$15,1)+1)),
IF($Z$3=Database!$A$8,
_xlfn.FORECAST.LINEAR(
N24,
INDEX('DS2024'!$T$5:$T$15,MATCH(N24,'DS2024'!$S$5:$S$15,1)):
INDEX('DS2024'!$T$5:$T$15,MATCH(N24,'DS2024'!$S$5:$S$15,1)+1),
INDEX('DS2024'!$S$5:$S$15,MATCH(N24,'DS2024'!$S$5:$S$15,1)):
INDEX('DS2024'!$S$5:$S$15,MATCH(N24,'DS2024'!$S$5:$S$15,1)+1)),
IF($Z$3=Database!$A$9,
_xlfn.FORECAST.LINEAR(
N24,
INDEX('DS2024'!$W$5:$W$15,MATCH(N24,'DS2024'!$V$5:$V$15,1)):
INDEX('DS2024'!$W$5:$W$15,MATCH(N24,'DS2024'!$V$5:$V$15,1)+1),
INDEX('DS2024'!$V$5:$V$15,MATCH(N24,'DS2024'!$V$5:$V$15,1)):
INDEX('DS2024'!$V$5:$V$15,MATCH(N24,'DS2024'!$V$5:$V$15,1)+1)),
IF($Z$3=Database!$A$10,
_xlfn.FORECAST.LINEAR(
N24,
INDEX('DS2024'!$Z$5:$Z$15,MATCH(N24,'DS2024'!$Y$5:$Y$15,1)):
INDEX('DS2024'!$Z$5:$Z$15,MATCH(N24,'DS2024'!$Y$5:$Y$15,1)+1),
INDEX('DS2024'!$Y$5:$Y$15,MATCH(N24,'DS2024'!$Y$5:$Y$15,1)):
INDEX('DS2024'!$Y$5:$Y$15,MATCH(N24,'DS2024'!$Y$5:$Y$15,1)+1))
)))))))))))))))))))</f>
        <v>0.1094142851432911</v>
      </c>
      <c r="AA24" s="50">
        <f>IF($AA$3=Database!$A$11,
_xlfn.FORECAST.LINEAR(
P24,
INDEX('DS2024'!$B$20:$B$35,MATCH(P24,'DS2024'!$A$20:$A$35,1)):
INDEX('DS2024'!$B$20:$B$35,MATCH(P24,'DS2024'!$A$20:$A$35,1)+1),
INDEX('DS2024'!$A$20:$A$35,MATCH(P24,'DS2024'!$A$20:$A$35,1)):
INDEX('DS2024'!$A$20:$A$35,MATCH(P24,'DS2024'!$A$20:$A$35,1)+1)),
IF($AA$3=Database!$A$12,
_xlfn.FORECAST.LINEAR(
P24,
INDEX('DS2024'!$E$20:$E$35,MATCH(P24,'DS2024'!$D$20:$D$35,1)):
INDEX('DS2024'!$E$20:$E$35,MATCH(P24,'DS2024'!$D$20:$D$35,1)+1),
INDEX('DS2024'!$D$20:$D$35,MATCH(P24,'DS2024'!$D$20:$D$35,1)):
INDEX('DS2024'!$D$20:$D$35,MATCH(P24,'DS2024'!$D$20:$D$35,1)+1)),
IF($AA$3=Database!$A$13,
_xlfn.FORECAST.LINEAR(
P24,
INDEX('DS2024'!$H$20:$H$35,MATCH(P24,'DS2024'!$G$20:$G$35,1)):
INDEX('DS2024'!$H$20:$H$35,MATCH(P24,'DS2024'!$G$20:$G$35,1)+1),
INDEX('DS2024'!$G$20:$G$35,MATCH(P24,'DS2024'!$G$20:$G$35,1)):
INDEX('DS2024'!$G$20:$G$35,MATCH(P24,'DS2024'!$G$20:$G$35,1)+1)),
IF($AA$3=Database!$A$14,
_xlfn.FORECAST.LINEAR(
P24,
INDEX('DS2024'!$K$20:$K$35,MATCH(P24,'DS2024'!$J$20:$J$35,1)):
INDEX('DS2024'!$K$20:$K$35,MATCH(P24,'DS2024'!$J$20:$J$35,1)+1),
INDEX('DS2024'!$J$20:$J$35,MATCH(P24,'DS2024'!$J$20:$J$35,1)):
INDEX('DS2024'!$J$20:$J$35,MATCH(P24,'DS2024'!$J$20:$J$35,1)+1)),
IF($AA$3=Database!$A$15,
_xlfn.FORECAST.LINEAR(
P24,
INDEX('DS2024'!$N$20:$N$35,MATCH(P24,'DS2024'!$M$20:$M$35,1)):
INDEX('DS2024'!$N$20:$N$35,MATCH(P24,'DS2024'!$M$20:$M$35,1)+1),
INDEX('DS2024'!$M$20:$M$35,MATCH(P24,'DS2024'!$M$20:$M$35,1)):
INDEX('DS2024'!$M$20:$M$35,MATCH(P24,'DS2024'!$M$20:$M$35,1)+1)),
IF($AA$3=Database!$A$16,
_xlfn.FORECAST.LINEAR(
P24,
INDEX('DS2024'!$Q$20:$Q$35,MATCH(P24,'DS2024'!$P$20:$P$35,1)):
INDEX('DS2024'!$Q$20:$Q$35,MATCH(P24,'DS2024'!$P$20:$P$35,1)+1),
INDEX('DS2024'!$P$20:$P$35,MATCH(P24,'DS2024'!$P$20:$P$35,1)):
INDEX('DS2024'!$P$20:$P$35,MATCH(P24,'DS2024'!$P$20:$P$35,1)+1)),
IF($AA$3=Database!$A$17,
_xlfn.FORECAST.LINEAR(
P24,
INDEX('DS2024'!$T$20:$T$35,MATCH(P24,'DS2024'!$S$20:$S$35,1)):
INDEX('DS2024'!$T$20:$T$35,MATCH(P24,'DS2024'!$S$20:$S$35,1)+1),
INDEX('DS2024'!$S$20:$S$35,MATCH(P24,'DS2024'!$S$20:$S$35,1)):
INDEX('DS2024'!$S$20:$S$35,MATCH(P24,'DS2024'!$S$20:$S$35,1)+1)),
IF($AA$3=Database!$A$18,
_xlfn.FORECAST.LINEAR(
P24,
INDEX('DS2024'!$W$20:$W$35,MATCH(P24,'DS2024'!$V$20:$V$35,1)):
INDEX('DS2024'!$W$20:$W$35,MATCH(P24,'DS2024'!$V$20:$V$35,1)+1),
INDEX('DS2024'!$V$20:$V$35,MATCH(P24,'DS2024'!$V$20:$V$35,1)):
INDEX('DS2024'!$V$20:$V$35,MATCH(P24,'DS2024'!$V$20:$V$35,1)+1)),
IF($AA$3=Database!$A$19,
_xlfn.FORECAST.LINEAR(
P24,
INDEX('DS2024'!$Z$20:$Z$35,MATCH(P24,'DS2024'!$Y$20:$Y$35,1)):
INDEX('DS2024'!$Z$20:$Z$35,MATCH(P24,'DS2024'!$Y$20:$Y$35,1)+1),
INDEX('DS2024'!$Y$20:$Y$35,MATCH(P24,'DS2024'!$Y$20:$Y$35,1)):
INDEX('DS2024'!$Y$20:$Y$35,MATCH(P24,'DS2024'!$Y$20:$Y$35,1)+1)),
IF($AA$3=Database!$A$20,
_xlfn.FORECAST.LINEAR(
P24,
INDEX('DS2024'!$AC$20:$AC$35,MATCH(P24,'DS2024'!$AB$20:$AB$35,1)):
INDEX('DS2024'!$AC$20:$AC$35,MATCH(P24,'DS2024'!$AB$20:$AB$35,1)+1),
INDEX('DS2024'!$AB$20:$AB$35,MATCH(P24,'DS2024'!$AB$20:$AB$35,1)):
INDEX('DS2024'!$AB$20:$AB$35,MATCH(P24,'DS2024'!$AB$20:$AB$35,1)+1)),
IF($AA$3=Database!$A$2,
_xlfn.FORECAST.LINEAR(
P24,
INDEX('DS2024'!$B$5:$B$15,MATCH(P24,'DS2024'!$A$5:$A$15,1)):
INDEX('DS2024'!$B$5:$B$15,MATCH(P24,'DS2024'!$A$5:$A$15,1)+1),
INDEX('DS2024'!$A$5:$A$15,MATCH(P24,'DS2024'!$A$5:$A$15,1)):
INDEX('DS2024'!$A$5:$A$15,MATCH(P24,'DS2024'!$A$5:$A$15,1)+1)),
IF($AA$3=Database!$A$3,
_xlfn.FORECAST.LINEAR(
P24,
INDEX('DS2024'!$E$5:$E$15,MATCH(P24,'DS2024'!$D$5:$D$15,1)):
INDEX('DS2024'!$E$5:$E$15,MATCH(P24,'DS2024'!$D$5:$D$15,1)+1),
INDEX('DS2024'!$D$5:$D$15,MATCH(P24,'DS2024'!$D$5:$D$15,1)):
INDEX('DS2024'!$D$5:$D$15,MATCH(P24,'DS2024'!$D$5:$D$15,1)+1)),
IF($AA$3=Database!$A$4,
_xlfn.FORECAST.LINEAR(
P24,
INDEX('DS2024'!$H$5:$H$15,MATCH(P24,'DS2024'!$G$5:$G$15,1)):
INDEX('DS2024'!$H$5:$H$15,MATCH(P24,'DS2024'!$G$5:$G$15,1)+1),
INDEX('DS2024'!$G$5:$G$15,MATCH(P24,'DS2024'!$G$5:$G$15,1)):
INDEX('DS2024'!$G$5:$G$15,MATCH(P24,'DS2024'!$G$5:$G$15,1)+1)),
IF($AA$3=Database!$A$5,
_xlfn.FORECAST.LINEAR(
P24,
INDEX('DS2024'!$K$5:$K$15,MATCH(P24,'DS2024'!$J$5:$J$15,1)):
INDEX('DS2024'!$K$5:$K$15,MATCH(P24,'DS2024'!$J$5:$J$15,1)+1),
INDEX('DS2024'!$J$5:$J$15,MATCH(P24,'DS2024'!$J$5:$J$15,1)):
INDEX('DS2024'!$J$5:$J$15,MATCH(P24,'DS2024'!$J$5:$J$15,1)+1)),
IF($AA$3=Database!$A$6,
_xlfn.FORECAST.LINEAR(
P24,
INDEX('DS2024'!$N$5:$N$15,MATCH(P24,'DS2024'!$M$5:$M$15,1)):
INDEX('DS2024'!$N$5:$N$15,MATCH(P24,'DS2024'!$M$5:$M$15,1)+1),
INDEX('DS2024'!$M$5:$M$15,MATCH(P24,'DS2024'!$M$5:$M$15,1)):
INDEX('DS2024'!$M$5:$M$15,MATCH(P24,'DS2024'!$M$5:$M$15,1)+1)),
IF($AA$3=Database!$A$7,
_xlfn.FORECAST.LINEAR(
P24,
INDEX('DS2024'!$Q$5:$Q$15,MATCH(P24,'DS2024'!$P$5:$P$15,1)):
INDEX('DS2024'!$Q$5:$Q$15,MATCH(P24,'DS2024'!$P$5:$P$15,1)+1),
INDEX('DS2024'!$P$5:$P$15,MATCH(P24,'DS2024'!$P$5:$P$15,1)):
INDEX('DS2024'!$P$5:$P$15,MATCH(P24,'DS2024'!$P$5:$P$15,1)+1)),
IF($AA$3=Database!$A$8,
_xlfn.FORECAST.LINEAR(
P24,
INDEX('DS2024'!$T$5:$T$15,MATCH(P24,'DS2024'!$S$5:$S$15,1)):
INDEX('DS2024'!$T$5:$T$15,MATCH(P24,'DS2024'!$S$5:$S$15,1)+1),
INDEX('DS2024'!$S$5:$S$15,MATCH(P24,'DS2024'!$S$5:$S$15,1)):
INDEX('DS2024'!$S$5:$S$15,MATCH(P24,'DS2024'!$S$5:$S$15,1)+1)),
IF($AA$3=Database!$A$9,
_xlfn.FORECAST.LINEAR(
P24,
INDEX('DS2024'!$W$5:$W$15,MATCH(P24,'DS2024'!$V$5:$V$15,1)):
INDEX('DS2024'!$W$5:$W$15,MATCH(P24,'DS2024'!$V$5:$V$15,1)+1),
INDEX('DS2024'!$V$5:$V$15,MATCH(P24,'DS2024'!$V$5:$V$15,1)):
INDEX('DS2024'!$V$5:$V$15,MATCH(P24,'DS2024'!$V$5:$V$15,1)+1)),
IF($AA$3=Database!$A$10,
_xlfn.FORECAST.LINEAR(
P24,
INDEX('DS2024'!$Z$5:$Z$15,MATCH(P24,'DS2024'!$Y$5:$Y$15,1)):
INDEX('DS2024'!$Z$5:$Z$15,MATCH(P24,'DS2024'!$Y$5:$Y$15,1)+1),
INDEX('DS2024'!$Y$5:$Y$15,MATCH(P24,'DS2024'!$Y$5:$Y$15,1)):
INDEX('DS2024'!$Y$5:$Y$15,MATCH(P24,'DS2024'!$Y$5:$Y$15,1)+1))
)))))))))))))))))))</f>
        <v>0.1101266237659379</v>
      </c>
      <c r="AB24" s="50">
        <f>IF($AB$3=Database!$A$11,
_xlfn.FORECAST.LINEAR(
R24,
INDEX('DS2024'!$B$20:$B$35,MATCH(R24,'DS2024'!$A$20:$A$35,1)):
INDEX('DS2024'!$B$20:$B$35,MATCH(R24,'DS2024'!$A$20:$A$35,1)+1),
INDEX('DS2024'!$A$20:$A$35,MATCH(R24,'DS2024'!$A$20:$A$35,1)):
INDEX('DS2024'!$A$20:$A$35,MATCH(R24,'DS2024'!$A$20:$A$35,1)+1)),
IF($AB$3=Database!$A$12,
_xlfn.FORECAST.LINEAR(
R24,
INDEX('DS2024'!$E$20:$E$35,MATCH(R24,'DS2024'!$D$20:$D$35,1)):
INDEX('DS2024'!$E$20:$E$35,MATCH(R24,'DS2024'!$D$20:$D$35,1)+1),
INDEX('DS2024'!$D$20:$D$35,MATCH(R24,'DS2024'!$D$20:$D$35,1)):
INDEX('DS2024'!$D$20:$D$35,MATCH(R24,'DS2024'!$D$20:$D$35,1)+1)),
IF($AB$3=Database!$A$13,
_xlfn.FORECAST.LINEAR(
R24,
INDEX('DS2024'!$H$20:$H$35,MATCH(R24,'DS2024'!$G$20:$G$35,1)):
INDEX('DS2024'!$H$20:$H$35,MATCH(R24,'DS2024'!$G$20:$G$35,1)+1),
INDEX('DS2024'!$G$20:$G$35,MATCH(R24,'DS2024'!$G$20:$G$35,1)):
INDEX('DS2024'!$G$20:$G$35,MATCH(R24,'DS2024'!$G$20:$G$35,1)+1)),
IF($AB$3=Database!$A$14,
_xlfn.FORECAST.LINEAR(
R24,
INDEX('DS2024'!$K$20:$K$35,MATCH(R24,'DS2024'!$J$20:$J$35,1)):
INDEX('DS2024'!$K$20:$K$35,MATCH(R24,'DS2024'!$J$20:$J$35,1)+1),
INDEX('DS2024'!$J$20:$J$35,MATCH(R24,'DS2024'!$J$20:$J$35,1)):
INDEX('DS2024'!$J$20:$J$35,MATCH(R24,'DS2024'!$J$20:$J$35,1)+1)),
IF($AB$3=Database!$A$15,
_xlfn.FORECAST.LINEAR(
R24,
INDEX('DS2024'!$N$20:$N$35,MATCH(R24,'DS2024'!$M$20:$M$35,1)):
INDEX('DS2024'!$N$20:$N$35,MATCH(R24,'DS2024'!$M$20:$M$35,1)+1),
INDEX('DS2024'!$M$20:$M$35,MATCH(R24,'DS2024'!$M$20:$M$35,1)):
INDEX('DS2024'!$M$20:$M$35,MATCH(R24,'DS2024'!$M$20:$M$35,1)+1)),
IF($AB$3=Database!$A$16,
_xlfn.FORECAST.LINEAR(
R24,
INDEX('DS2024'!$Q$20:$Q$35,MATCH(R24,'DS2024'!$P$20:$P$35,1)):
INDEX('DS2024'!$Q$20:$Q$35,MATCH(R24,'DS2024'!$P$20:$P$35,1)+1),
INDEX('DS2024'!$P$20:$P$35,MATCH(R24,'DS2024'!$P$20:$P$35,1)):
INDEX('DS2024'!$P$20:$P$35,MATCH(R24,'DS2024'!$P$20:$P$35,1)+1)),
IF($AB$3=Database!$A$17,
_xlfn.FORECAST.LINEAR(
R24,
INDEX('DS2024'!$T$20:$T$35,MATCH(R24,'DS2024'!$S$20:$S$35,1)):
INDEX('DS2024'!$T$20:$T$35,MATCH(R24,'DS2024'!$S$20:$S$35,1)+1),
INDEX('DS2024'!$S$20:$S$35,MATCH(R24,'DS2024'!$S$20:$S$35,1)):
INDEX('DS2024'!$S$20:$S$35,MATCH(R24,'DS2024'!$S$20:$S$35,1)+1)),
IF($AB$3=Database!$A$18,
_xlfn.FORECAST.LINEAR(
R24,
INDEX('DS2024'!$W$20:$W$35,MATCH(R24,'DS2024'!$V$20:$V$35,1)):
INDEX('DS2024'!$W$20:$W$35,MATCH(R24,'DS2024'!$V$20:$V$35,1)+1),
INDEX('DS2024'!$V$20:$V$35,MATCH(R24,'DS2024'!$V$20:$V$35,1)):
INDEX('DS2024'!$V$20:$V$35,MATCH(R24,'DS2024'!$V$20:$V$35,1)+1)),
IF($AB$3=Database!$A$19,
_xlfn.FORECAST.LINEAR(
R24,
INDEX('DS2024'!$Z$20:$Z$35,MATCH(R24,'DS2024'!$Y$20:$Y$35,1)):
INDEX('DS2024'!$Z$20:$Z$35,MATCH(R24,'DS2024'!$Y$20:$Y$35,1)+1),
INDEX('DS2024'!$Y$20:$Y$35,MATCH(R24,'DS2024'!$Y$20:$Y$35,1)):
INDEX('DS2024'!$Y$20:$Y$35,MATCH(R24,'DS2024'!$Y$20:$Y$35,1)+1)),
IF($AB$3=Database!$A$20,
_xlfn.FORECAST.LINEAR(
R24,
INDEX('DS2024'!$AC$20:$AC$35,MATCH(R24,'DS2024'!$AB$20:$AB$35,1)):
INDEX('DS2024'!$AC$20:$AC$35,MATCH(R24,'DS2024'!$AB$20:$AB$35,1)+1),
INDEX('DS2024'!$AB$20:$AB$35,MATCH(R24,'DS2024'!$AB$20:$AB$35,1)):
INDEX('DS2024'!$AB$20:$AB$35,MATCH(R24,'DS2024'!$AB$20:$AB$35,1)+1)),
IF($AB$3=Database!$A$2,
_xlfn.FORECAST.LINEAR(
R24,
INDEX('DS2024'!$B$5:$B$15,MATCH(R24,'DS2024'!$A$5:$A$15,1)):
INDEX('DS2024'!$B$5:$B$15,MATCH(R24,'DS2024'!$A$5:$A$15,1)+1),
INDEX('DS2024'!$A$5:$A$15,MATCH(R24,'DS2024'!$A$5:$A$15,1)):
INDEX('DS2024'!$A$5:$A$15,MATCH(R24,'DS2024'!$A$5:$A$15,1)+1)),
IF($AB$3=Database!$A$3,
_xlfn.FORECAST.LINEAR(
R24,
INDEX('DS2024'!$E$5:$E$15,MATCH(R24,'DS2024'!$D$5:$D$15,1)):
INDEX('DS2024'!$E$5:$E$15,MATCH(R24,'DS2024'!$D$5:$D$15,1)+1),
INDEX('DS2024'!$D$5:$D$15,MATCH(R24,'DS2024'!$D$5:$D$15,1)):
INDEX('DS2024'!$D$5:$D$15,MATCH(R24,'DS2024'!$D$5:$D$15,1)+1)),
IF($AB$3=Database!$A$4,
_xlfn.FORECAST.LINEAR(
R24,
INDEX('DS2024'!$H$5:$H$15,MATCH(R24,'DS2024'!$G$5:$G$15,1)):
INDEX('DS2024'!$H$5:$H$15,MATCH(R24,'DS2024'!$G$5:$G$15,1)+1),
INDEX('DS2024'!$G$5:$G$15,MATCH(R24,'DS2024'!$G$5:$G$15,1)):
INDEX('DS2024'!$G$5:$G$15,MATCH(R24,'DS2024'!$G$5:$G$15,1)+1)),
IF($AB$3=Database!$A$5,
_xlfn.FORECAST.LINEAR(
R24,
INDEX('DS2024'!$K$5:$K$15,MATCH(R24,'DS2024'!$J$5:$J$15,1)):
INDEX('DS2024'!$K$5:$K$15,MATCH(R24,'DS2024'!$J$5:$J$15,1)+1),
INDEX('DS2024'!$J$5:$J$15,MATCH(R24,'DS2024'!$J$5:$J$15,1)):
INDEX('DS2024'!$J$5:$J$15,MATCH(R24,'DS2024'!$J$5:$J$15,1)+1)),
IF($AB$3=Database!$A$6,
_xlfn.FORECAST.LINEAR(
R24,
INDEX('DS2024'!$N$5:$N$15,MATCH(R24,'DS2024'!$M$5:$M$15,1)):
INDEX('DS2024'!$N$5:$N$15,MATCH(R24,'DS2024'!$M$5:$M$15,1)+1),
INDEX('DS2024'!$M$5:$M$15,MATCH(R24,'DS2024'!$M$5:$M$15,1)):
INDEX('DS2024'!$M$5:$M$15,MATCH(R24,'DS2024'!$M$5:$M$15,1)+1)),
IF($AB$3=Database!$A$7,
_xlfn.FORECAST.LINEAR(
R24,
INDEX('DS2024'!$Q$5:$Q$15,MATCH(R24,'DS2024'!$P$5:$P$15,1)):
INDEX('DS2024'!$Q$5:$Q$15,MATCH(R24,'DS2024'!$P$5:$P$15,1)+1),
INDEX('DS2024'!$P$5:$P$15,MATCH(R24,'DS2024'!$P$5:$P$15,1)):
INDEX('DS2024'!$P$5:$P$15,MATCH(R24,'DS2024'!$P$5:$P$15,1)+1)),
IF($AB$3=Database!$A$8,
_xlfn.FORECAST.LINEAR(
R24,
INDEX('DS2024'!$T$5:$T$15,MATCH(R24,'DS2024'!$S$5:$S$15,1)):
INDEX('DS2024'!$T$5:$T$15,MATCH(R24,'DS2024'!$S$5:$S$15,1)+1),
INDEX('DS2024'!$S$5:$S$15,MATCH(R24,'DS2024'!$S$5:$S$15,1)):
INDEX('DS2024'!$S$5:$S$15,MATCH(R24,'DS2024'!$S$5:$S$15,1)+1)),
IF($AB$3=Database!$A$9,
_xlfn.FORECAST.LINEAR(
R24,
INDEX('DS2024'!$W$5:$W$15,MATCH(R24,'DS2024'!$V$5:$V$15,1)):
INDEX('DS2024'!$W$5:$W$15,MATCH(R24,'DS2024'!$V$5:$V$15,1)+1),
INDEX('DS2024'!$V$5:$V$15,MATCH(R24,'DS2024'!$V$5:$V$15,1)):
INDEX('DS2024'!$V$5:$V$15,MATCH(R24,'DS2024'!$V$5:$V$15,1)+1)),
IF($AB$3=Database!$A$10,
_xlfn.FORECAST.LINEAR(
R24,
INDEX('DS2024'!$Z$5:$Z$15,MATCH(R24,'DS2024'!$Y$5:$Y$15,1)):
INDEX('DS2024'!$Z$5:$Z$15,MATCH(R24,'DS2024'!$Y$5:$Y$15,1)+1),
INDEX('DS2024'!$Y$5:$Y$15,MATCH(R24,'DS2024'!$Y$5:$Y$15,1)):
INDEX('DS2024'!$Y$5:$Y$15,MATCH(R24,'DS2024'!$Y$5:$Y$15,1)+1))
)))))))))))))))))))</f>
        <v>0.11122506894759983</v>
      </c>
      <c r="AC24" s="82">
        <f t="shared" si="0"/>
        <v>0.47247450011176867</v>
      </c>
      <c r="AD24" s="82">
        <f t="shared" si="1"/>
        <v>0.47333277268124452</v>
      </c>
      <c r="AE24" s="82">
        <f t="shared" si="2"/>
        <v>0.37617222369136927</v>
      </c>
      <c r="AF24" s="82">
        <f t="shared" si="3"/>
        <v>0.47260633295300247</v>
      </c>
      <c r="AG24" s="82">
        <f t="shared" si="4"/>
        <v>0.47077494374101714</v>
      </c>
      <c r="AH24" s="82">
        <f t="shared" si="5"/>
        <v>0.47190639570315279</v>
      </c>
      <c r="AI24" s="82">
        <f t="shared" si="6"/>
        <v>0.47036449510129946</v>
      </c>
      <c r="AJ24" s="83">
        <f t="shared" si="7"/>
        <v>0.47122956317805548</v>
      </c>
      <c r="AK24" s="83">
        <f t="shared" si="8"/>
        <v>0.47256352125713785</v>
      </c>
      <c r="AL24" s="42"/>
      <c r="AM24" s="42"/>
      <c r="AN24" s="42"/>
      <c r="AO24" s="42"/>
      <c r="AP24" s="42"/>
      <c r="AQ24" s="42"/>
      <c r="AR24" s="42"/>
      <c r="AS24" s="42"/>
      <c r="AT24" s="42"/>
      <c r="BD24" s="83" t="e">
        <f>#REF!/10</f>
        <v>#REF!</v>
      </c>
      <c r="BE24" s="83" t="e">
        <f>#REF!/10</f>
        <v>#REF!</v>
      </c>
      <c r="BF24" s="83" t="e">
        <f>#REF!/10</f>
        <v>#REF!</v>
      </c>
      <c r="BG24" s="83" t="e">
        <f>#REF!/10</f>
        <v>#REF!</v>
      </c>
      <c r="BH24" s="83">
        <f t="shared" si="9"/>
        <v>0</v>
      </c>
      <c r="BI24" s="83">
        <f t="shared" si="10"/>
        <v>0</v>
      </c>
      <c r="BJ24" s="83">
        <f t="shared" si="11"/>
        <v>0</v>
      </c>
      <c r="BK24" s="83">
        <f t="shared" si="12"/>
        <v>0</v>
      </c>
      <c r="BL24" s="83">
        <f t="shared" si="13"/>
        <v>0</v>
      </c>
    </row>
    <row r="25" spans="1:64" ht="14.25" customHeight="1">
      <c r="A25" s="31">
        <v>19</v>
      </c>
      <c r="B25" s="42">
        <f>'Evaluasi 110 C'!B25</f>
        <v>119.925</v>
      </c>
      <c r="C25" s="42">
        <f>'Evaluasi 110 C'!C25</f>
        <v>-0.36134733053389317</v>
      </c>
      <c r="D25" s="42">
        <f>'Evaluasi 110 C'!E25</f>
        <v>121.127</v>
      </c>
      <c r="E25" s="42">
        <f>'Evaluasi 110 C'!F25</f>
        <v>-0.36149154169166164</v>
      </c>
      <c r="F25" s="42">
        <f>'Evaluasi 110 C'!H25</f>
        <v>119.62</v>
      </c>
      <c r="G25" s="42">
        <f>'Evaluasi 110 C'!I25</f>
        <v>-0.26241988751944478</v>
      </c>
      <c r="H25" s="42">
        <f>'Evaluasi 110 C'!K25</f>
        <v>120.128</v>
      </c>
      <c r="I25" s="42">
        <f>'Evaluasi 110 C'!L25</f>
        <v>-0.36137168566286737</v>
      </c>
      <c r="J25" s="42">
        <f>'Evaluasi 110 C'!N25</f>
        <v>118.056</v>
      </c>
      <c r="K25" s="42">
        <f>'Evaluasi 110 C'!O25</f>
        <v>-0.3611230953809238</v>
      </c>
      <c r="L25" s="42">
        <f>'Evaluasi 110 C'!Q25</f>
        <v>119.82</v>
      </c>
      <c r="M25" s="42">
        <f>'Evaluasi 110 C'!R25</f>
        <v>-0.36133473305338931</v>
      </c>
      <c r="N25" s="42">
        <f>'Evaluasi 110 C'!T25</f>
        <v>117.366</v>
      </c>
      <c r="O25" s="42">
        <f>'Evaluasi 110 C'!U25</f>
        <v>-0.36104031193761243</v>
      </c>
      <c r="P25" s="42">
        <f>'Evaluasi 110 C'!W25</f>
        <v>118.459</v>
      </c>
      <c r="Q25" s="42">
        <f>'Evaluasi 110 C'!X25</f>
        <v>-0.3611714457108578</v>
      </c>
      <c r="R25" s="42">
        <f>'Evaluasi 110 C'!Z25</f>
        <v>120.042</v>
      </c>
      <c r="S25" s="50">
        <f>'Evaluasi 110 C'!AA25</f>
        <v>-0.36136136772645466</v>
      </c>
      <c r="T25" s="50">
        <f>IF($T$3=Database!$A$11,
_xlfn.FORECAST.LINEAR(
B25,
INDEX('DS2024'!$B$20:$B$35,MATCH(B25,'DS2024'!$A$20:$A$35,1)):
INDEX('DS2024'!$B$20:$B$35,MATCH(B25,'DS2024'!$A$20:$A$35,1)+1),
INDEX('DS2024'!$A$20:$A$35,MATCH(B25,'DS2024'!$A$20:$A$35,1)):
INDEX('DS2024'!$A$20:$A$35,MATCH(B25,'DS2024'!$A$20:$A$35,1)+1)),
IF($T$3=Database!$A$12,
_xlfn.FORECAST.LINEAR(
B25,
INDEX('DS2024'!$E$20:$E$35,MATCH(B25,'DS2024'!$D$20:$D$35,1)):
INDEX('DS2024'!$E$20:$E$35,MATCH(B25,'DS2024'!$D$20:$D$35,1)+1),
INDEX('DS2024'!$D$20:$D$35,MATCH(B25,'DS2024'!$D$20:$D$35,1)):
INDEX('DS2024'!$D$20:$D$35,MATCH(B25,'DS2024'!$D$20:$D$35,1)+1)),
IF($T$3=Database!$A$13,
_xlfn.FORECAST.LINEAR(
B25,
INDEX('DS2024'!$H$20:$H$35,MATCH(B25,'DS2024'!$G$20:$G$35,1)):
INDEX('DS2024'!$H$20:$H$35,MATCH(B25,'DS2024'!$G$20:$G$35,1)+1),
INDEX('DS2024'!$G$20:$G$35,MATCH(B25,'DS2024'!$G$20:$G$35,1)):
INDEX('DS2024'!$G$20:$G$35,MATCH(B25,'DS2024'!$G$20:$G$35,1)+1)),
IF($T$3=Database!$A$14,
_xlfn.FORECAST.LINEAR(
B25,
INDEX('DS2024'!$K$20:$K$35,MATCH(B25,'DS2024'!$J$20:$J$35,1)):
INDEX('DS2024'!$K$20:$K$35,MATCH(B25,'DS2024'!$J$20:$J$35,1)+1),
INDEX('DS2024'!$J$20:$J$35,MATCH(B25,'DS2024'!$J$20:$J$35,1)):
INDEX('DS2024'!$J$20:$J$35,MATCH(B25,'DS2024'!$J$20:$J$35,1)+1)),
IF($T$3=Database!$A$15,
_xlfn.FORECAST.LINEAR(
B25,
INDEX('DS2024'!$N$20:$N$35,MATCH(B25,'DS2024'!$M$20:$M$35,1)):
INDEX('DS2024'!$N$20:$N$35,MATCH(B25,'DS2024'!$M$20:$M$35,1)+1),
INDEX('DS2024'!$M$20:$M$35,MATCH(B25,'DS2024'!$M$20:$M$35,1)):
INDEX('DS2024'!$M$20:$M$35,MATCH(B25,'DS2024'!$M$20:$M$35,1)+1)),
IF($T$3=Database!$A$16,
_xlfn.FORECAST.LINEAR(
B25,
INDEX('DS2024'!$Q$20:$Q$35,MATCH(B25,'DS2024'!$P$20:$P$35,1)):
INDEX('DS2024'!$Q$20:$Q$35,MATCH(B25,'DS2024'!$P$20:$P$35,1)+1),
INDEX('DS2024'!$P$20:$P$35,MATCH(B25,'DS2024'!$P$20:$P$35,1)):
INDEX('DS2024'!$P$20:$P$35,MATCH(B25,'DS2024'!$P$20:$P$35,1)+1)),
IF($T$3=Database!$A$17,
_xlfn.FORECAST.LINEAR(
B25,
INDEX('DS2024'!$T$20:$T$35,MATCH(B25,'DS2024'!$S$20:$S$35,1)):
INDEX('DS2024'!$T$20:$T$35,MATCH(B25,'DS2024'!$S$20:$S$35,1)+1),
INDEX('DS2024'!$S$20:$S$35,MATCH(B25,'DS2024'!$S$20:$S$35,1)):
INDEX('DS2024'!$S$20:$S$35,MATCH(B25,'DS2024'!$S$20:$S$35,1)+1)),
IF($T$3=Database!$A$18,
_xlfn.FORECAST.LINEAR(
B25,
INDEX('DS2024'!$W$20:$W$35,MATCH(B25,'DS2024'!$V$20:$V$35,1)):
INDEX('DS2024'!$W$20:$W$35,MATCH(B25,'DS2024'!$V$20:$V$35,1)+1),
INDEX('DS2024'!$V$20:$V$35,MATCH(B25,'DS2024'!$V$20:$V$35,1)):
INDEX('DS2024'!$V$20:$V$35,MATCH(B25,'DS2024'!$V$20:$V$35,1)+1)),
IF($T$3=Database!$A$19,
_xlfn.FORECAST.LINEAR(
B25,
INDEX('DS2024'!$Z$20:$Z$35,MATCH(B25,'DS2024'!$Y$20:$Y$35,1)):
INDEX('DS2024'!$Z$20:$Z$35,MATCH(B25,'DS2024'!$Y$20:$Y$35,1)+1),
INDEX('DS2024'!$Y$20:$Y$35,MATCH(B25,'DS2024'!$Y$20:$Y$35,1)):
INDEX('DS2024'!$Y$20:$Y$35,MATCH(B25,'DS2024'!$Y$20:$Y$35,1)+1)),
IF($T$3=Database!$A$20,
_xlfn.FORECAST.LINEAR(
B25,
INDEX('DS2024'!$AC$20:$AC$35,MATCH(B25,'DS2024'!$AB$20:$AB$35,1)):
INDEX('DS2024'!$AC$20:$AC$35,MATCH(B25,'DS2024'!$AB$20:$AB$35,1)+1),
INDEX('DS2024'!$AB$20:$AB$35,MATCH(B25,'DS2024'!$AB$20:$AB$35,1)):
INDEX('DS2024'!$AB$20:$AB$35,MATCH(B25,'DS2024'!$AB$20:$AB$35,1)+1)),
IF($T$3=Database!$A$2,
_xlfn.FORECAST.LINEAR(
B25,
INDEX('DS2024'!$B$5:$B$15,MATCH(B25,'DS2024'!$A$5:$A$15,1)):
INDEX('DS2024'!$B$5:$B$15,MATCH(B25,'DS2024'!$A$5:$A$15,1)+1),
INDEX('DS2024'!$A$5:$A$15,MATCH(B25,'DS2024'!$A$5:$A$15,1)):
INDEX('DS2024'!$A$5:$A$15,MATCH(B25,'DS2024'!$A$5:$A$15,1)+1)),
IF($T$3=Database!$A$3,
_xlfn.FORECAST.LINEAR(
B25,
INDEX('DS2024'!$E$5:$E$15,MATCH(B25,'DS2024'!$D$5:$D$15,1)):
INDEX('DS2024'!$E$5:$E$15,MATCH(B25,'DS2024'!$D$5:$D$15,1)+1),
INDEX('DS2024'!$D$5:$D$15,MATCH(B25,'DS2024'!$D$5:$D$15,1)):
INDEX('DS2024'!$D$5:$D$15,MATCH(B25,'DS2024'!$D$5:$D$15,1)+1)),
IF($T$3=Database!$A$4,
_xlfn.FORECAST.LINEAR(
B25,
INDEX('DS2024'!$H$5:$H$15,MATCH(B25,'DS2024'!$G$5:$G$15,1)):
INDEX('DS2024'!$H$5:$H$15,MATCH(B25,'DS2024'!$G$5:$G$15,1)+1),
INDEX('DS2024'!$G$5:$G$15,MATCH(B25,'DS2024'!$G$5:$G$15,1)):
INDEX('DS2024'!$G$5:$G$15,MATCH(B25,'DS2024'!$G$5:$G$15,1)+1)),
IF($T$3=Database!$A$5,
_xlfn.FORECAST.LINEAR(
B25,
INDEX('DS2024'!$K$5:$K$15,MATCH(B25,'DS2024'!$J$5:$J$15,1)):
INDEX('DS2024'!$K$5:$K$15,MATCH(B25,'DS2024'!$J$5:$J$15,1)+1),
INDEX('DS2024'!$J$5:$J$15,MATCH(B25,'DS2024'!$J$5:$J$15,1)):
INDEX('DS2024'!$J$5:$J$15,MATCH(B25,'DS2024'!$J$5:$J$15,1)+1)),
IF($T$3=Database!$A$6,
_xlfn.FORECAST.LINEAR(
B25,
INDEX('DS2024'!$N$5:$N$15,MATCH(B25,'DS2024'!$M$5:$M$15,1)):
INDEX('DS2024'!$N$5:$N$15,MATCH(B25,'DS2024'!$M$5:$M$15,1)+1),
INDEX('DS2024'!$M$5:$M$15,MATCH(B25,'DS2024'!$M$5:$M$15,1)):
INDEX('DS2024'!$M$5:$M$15,MATCH(B25,'DS2024'!$M$5:$M$15,1)+1)),
IF($T$3=Database!$A$7,
_xlfn.FORECAST.LINEAR(
B25,
INDEX('DS2024'!$Q$5:$Q$15,MATCH(B25,'DS2024'!$P$5:$P$15,1)):
INDEX('DS2024'!$Q$5:$Q$15,MATCH(B25,'DS2024'!$P$5:$P$15,1)+1),
INDEX('DS2024'!$P$5:$P$15,MATCH(B25,'DS2024'!$P$5:$P$15,1)):
INDEX('DS2024'!$P$5:$P$15,MATCH(B25,'DS2024'!$P$5:$P$15,1)+1)),
IF($T$3=Database!$A$8,
_xlfn.FORECAST.LINEAR(
B25,
INDEX('DS2024'!$T$5:$T$15,MATCH(B25,'DS2024'!$S$5:$S$15,1)):
INDEX('DS2024'!$T$5:$T$15,MATCH(B25,'DS2024'!$S$5:$S$15,1)+1),
INDEX('DS2024'!$S$5:$S$15,MATCH(B25,'DS2024'!$S$5:$S$15,1)):
INDEX('DS2024'!$S$5:$S$15,MATCH(B25,'DS2024'!$S$5:$S$15,1)+1)),
IF($T$3=Database!$A$9,
_xlfn.FORECAST.LINEAR(
B25,
INDEX('DS2024'!$W$5:$W$15,MATCH(B25,'DS2024'!$V$5:$V$15,1)):
INDEX('DS2024'!$W$5:$W$15,MATCH(B25,'DS2024'!$V$5:$V$15,1)+1),
INDEX('DS2024'!$V$5:$V$15,MATCH(B25,'DS2024'!$V$5:$V$15,1)):
INDEX('DS2024'!$V$5:$V$15,MATCH(B25,'DS2024'!$V$5:$V$15,1)+1)),
IF($T$3=Database!$A$10,
_xlfn.FORECAST.LINEAR(
B25,
INDEX('DS2024'!$Z$5:$Z$15,MATCH(B25,'DS2024'!$Y$5:$Y$15,1)):
INDEX('DS2024'!$Z$5:$Z$15,MATCH(B25,'DS2024'!$Y$5:$Y$15,1)+1),
INDEX('DS2024'!$Y$5:$Y$15,MATCH(B25,'DS2024'!$Y$5:$Y$15,1)):
INDEX('DS2024'!$Y$5:$Y$15,MATCH(B25,'DS2024'!$Y$5:$Y$15,1)+1))
)))))))))))))))))))</f>
        <v>0.11126647747711739</v>
      </c>
      <c r="U25" s="50">
        <f>IF($U$3=Database!$A$11,
_xlfn.FORECAST.LINEAR(
D25,
INDEX('DS2024'!$B$20:$B$35,MATCH(D25,'DS2024'!$A$20:$A$35,1)):
INDEX('DS2024'!$B$20:$B$35,MATCH(D25,'DS2024'!$A$20:$A$35,1)+1),
INDEX('DS2024'!$A$20:$A$35,MATCH(D25,'DS2024'!$A$20:$A$35,1)):
INDEX('DS2024'!$A$20:$A$35,MATCH(D25,'DS2024'!$A$20:$A$35,1)+1)),
IF($U$3=Database!$A$12,
_xlfn.FORECAST.LINEAR(
D25,
INDEX('DS2024'!$E$20:$E$35,MATCH(D25,'DS2024'!$D$20:$D$35,1)):
INDEX('DS2024'!$E$20:$E$35,MATCH(D25,'DS2024'!$D$20:$D$35,1)+1),
INDEX('DS2024'!$D$20:$D$35,MATCH(D25,'DS2024'!$D$20:$D$35,1)):
INDEX('DS2024'!$D$20:$D$35,MATCH(D25,'DS2024'!$D$20:$D$35,1)+1)),
IF($U$3=Database!$A$13,
_xlfn.FORECAST.LINEAR(
D25,
INDEX('DS2024'!$H$20:$H$35,MATCH(D25,'DS2024'!$G$20:$G$35,1)):
INDEX('DS2024'!$H$20:$H$35,MATCH(D25,'DS2024'!$G$20:$G$35,1)+1),
INDEX('DS2024'!$G$20:$G$35,MATCH(D25,'DS2024'!$G$20:$G$35,1)):
INDEX('DS2024'!$G$20:$G$35,MATCH(D25,'DS2024'!$G$20:$G$35,1)+1)),
IF($U$3=Database!$A$14,
_xlfn.FORECAST.LINEAR(
D25,
INDEX('DS2024'!$K$20:$K$35,MATCH(D25,'DS2024'!$J$20:$J$35,1)):
INDEX('DS2024'!$K$20:$K$35,MATCH(D25,'DS2024'!$J$20:$J$35,1)+1),
INDEX('DS2024'!$J$20:$J$35,MATCH(D25,'DS2024'!$J$20:$J$35,1)):
INDEX('DS2024'!$J$20:$J$35,MATCH(D25,'DS2024'!$J$20:$J$35,1)+1)),
IF($U$3=Database!$A$15,
_xlfn.FORECAST.LINEAR(
D25,
INDEX('DS2024'!$N$20:$N$35,MATCH(D25,'DS2024'!$M$20:$M$35,1)):
INDEX('DS2024'!$N$20:$N$35,MATCH(D25,'DS2024'!$M$20:$M$35,1)+1),
INDEX('DS2024'!$M$20:$M$35,MATCH(D25,'DS2024'!$M$20:$M$35,1)):
INDEX('DS2024'!$M$20:$M$35,MATCH(D25,'DS2024'!$M$20:$M$35,1)+1)),
IF($U$3=Database!$A$16,
_xlfn.FORECAST.LINEAR(
D25,
INDEX('DS2024'!$Q$20:$Q$35,MATCH(D25,'DS2024'!$P$20:$P$35,1)):
INDEX('DS2024'!$Q$20:$Q$35,MATCH(D25,'DS2024'!$P$20:$P$35,1)+1),
INDEX('DS2024'!$P$20:$P$35,MATCH(D25,'DS2024'!$P$20:$P$35,1)):
INDEX('DS2024'!$P$20:$P$35,MATCH(D25,'DS2024'!$P$20:$P$35,1)+1)),
IF($U$3=Database!$A$17,
_xlfn.FORECAST.LINEAR(
D25,
INDEX('DS2024'!$T$20:$T$35,MATCH(D25,'DS2024'!$S$20:$S$35,1)):
INDEX('DS2024'!$T$20:$T$35,MATCH(D25,'DS2024'!$S$20:$S$35,1)+1),
INDEX('DS2024'!$S$20:$S$35,MATCH(D25,'DS2024'!$S$20:$S$35,1)):
INDEX('DS2024'!$S$20:$S$35,MATCH(D25,'DS2024'!$S$20:$S$35,1)+1)),
IF($U$3=Database!$A$18,
_xlfn.FORECAST.LINEAR(
D25,
INDEX('DS2024'!$W$20:$W$35,MATCH(D25,'DS2024'!$V$20:$V$35,1)):
INDEX('DS2024'!$W$20:$W$35,MATCH(D25,'DS2024'!$V$20:$V$35,1)+1),
INDEX('DS2024'!$V$20:$V$35,MATCH(D25,'DS2024'!$V$20:$V$35,1)):
INDEX('DS2024'!$V$20:$V$35,MATCH(D25,'DS2024'!$V$20:$V$35,1)+1)),
IF($U$3=Database!$A$19,
_xlfn.FORECAST.LINEAR(
D25,
INDEX('DS2024'!$Z$20:$Z$35,MATCH(D25,'DS2024'!$Y$20:$Y$35,1)):
INDEX('DS2024'!$Z$20:$Z$35,MATCH(D25,'DS2024'!$Y$20:$Y$35,1)+1),
INDEX('DS2024'!$Y$20:$Y$35,MATCH(D25,'DS2024'!$Y$20:$Y$35,1)):
INDEX('DS2024'!$Y$20:$Y$35,MATCH(D25,'DS2024'!$Y$20:$Y$35,1)+1)),
IF($U$3=Database!$A$20,
_xlfn.FORECAST.LINEAR(
D25,
INDEX('DS2024'!$AC$20:$AC$35,MATCH(D25,'DS2024'!$AB$20:$AB$35,1)):
INDEX('DS2024'!$AC$20:$AC$35,MATCH(D25,'DS2024'!$AB$20:$AB$35,1)+1),
INDEX('DS2024'!$AB$20:$AB$35,MATCH(D25,'DS2024'!$AB$20:$AB$35,1)):
INDEX('DS2024'!$AB$20:$AB$35,MATCH(D25,'DS2024'!$AB$20:$AB$35,1)+1)),
IF($U$3=Database!$A$2,
_xlfn.FORECAST.LINEAR(
D25,
INDEX('DS2024'!$B$5:$B$15,MATCH(D25,'DS2024'!$A$5:$A$15,1)):
INDEX('DS2024'!$B$5:$B$15,MATCH(D25,'DS2024'!$A$5:$A$15,1)+1),
INDEX('DS2024'!$A$5:$A$15,MATCH(D25,'DS2024'!$A$5:$A$15,1)):
INDEX('DS2024'!$A$5:$A$15,MATCH(D25,'DS2024'!$A$5:$A$15,1)+1)),
IF($U$3=Database!$A$3,
_xlfn.FORECAST.LINEAR(
D25,
INDEX('DS2024'!$E$5:$E$15,MATCH(D25,'DS2024'!$D$5:$D$15,1)):
INDEX('DS2024'!$E$5:$E$15,MATCH(D25,'DS2024'!$D$5:$D$15,1)+1),
INDEX('DS2024'!$D$5:$D$15,MATCH(D25,'DS2024'!$D$5:$D$15,1)):
INDEX('DS2024'!$D$5:$D$15,MATCH(D25,'DS2024'!$D$5:$D$15,1)+1)),
IF($U$3=Database!$A$4,
_xlfn.FORECAST.LINEAR(
D25,
INDEX('DS2024'!$H$5:$H$15,MATCH(D25,'DS2024'!$G$5:$G$15,1)):
INDEX('DS2024'!$H$5:$H$15,MATCH(D25,'DS2024'!$G$5:$G$15,1)+1),
INDEX('DS2024'!$G$5:$G$15,MATCH(D25,'DS2024'!$G$5:$G$15,1)):
INDEX('DS2024'!$G$5:$G$15,MATCH(D25,'DS2024'!$G$5:$G$15,1)+1)),
IF($U$3=Database!$A$5,
_xlfn.FORECAST.LINEAR(
D25,
INDEX('DS2024'!$K$5:$K$15,MATCH(D25,'DS2024'!$J$5:$J$15,1)):
INDEX('DS2024'!$K$5:$K$15,MATCH(D25,'DS2024'!$J$5:$J$15,1)+1),
INDEX('DS2024'!$J$5:$J$15,MATCH(D25,'DS2024'!$J$5:$J$15,1)):
INDEX('DS2024'!$J$5:$J$15,MATCH(D25,'DS2024'!$J$5:$J$15,1)+1)),
IF($U$3=Database!$A$6,
_xlfn.FORECAST.LINEAR(
D25,
INDEX('DS2024'!$N$5:$N$15,MATCH(D25,'DS2024'!$M$5:$M$15,1)):
INDEX('DS2024'!$N$5:$N$15,MATCH(D25,'DS2024'!$M$5:$M$15,1)+1),
INDEX('DS2024'!$M$5:$M$15,MATCH(D25,'DS2024'!$M$5:$M$15,1)):
INDEX('DS2024'!$M$5:$M$15,MATCH(D25,'DS2024'!$M$5:$M$15,1)+1)),
IF($U$3=Database!$A$7,
_xlfn.FORECAST.LINEAR(
D25,
INDEX('DS2024'!$Q$5:$Q$15,MATCH(D25,'DS2024'!$P$5:$P$15,1)):
INDEX('DS2024'!$Q$5:$Q$15,MATCH(D25,'DS2024'!$P$5:$P$15,1)+1),
INDEX('DS2024'!$P$5:$P$15,MATCH(D25,'DS2024'!$P$5:$P$15,1)):
INDEX('DS2024'!$P$5:$P$15,MATCH(D25,'DS2024'!$P$5:$P$15,1)+1)),
IF($U$3=Database!$A$8,
_xlfn.FORECAST.LINEAR(
D25,
INDEX('DS2024'!$T$5:$T$15,MATCH(D25,'DS2024'!$S$5:$S$15,1)):
INDEX('DS2024'!$T$5:$T$15,MATCH(D25,'DS2024'!$S$5:$S$15,1)+1),
INDEX('DS2024'!$S$5:$S$15,MATCH(D25,'DS2024'!$S$5:$S$15,1)):
INDEX('DS2024'!$S$5:$S$15,MATCH(D25,'DS2024'!$S$5:$S$15,1)+1)),
IF($U$3=Database!$A$9,
_xlfn.FORECAST.LINEAR(
D25,
INDEX('DS2024'!$W$5:$W$15,MATCH(D25,'DS2024'!$V$5:$V$15,1)):
INDEX('DS2024'!$W$5:$W$15,MATCH(D25,'DS2024'!$V$5:$V$15,1)+1),
INDEX('DS2024'!$V$5:$V$15,MATCH(D25,'DS2024'!$V$5:$V$15,1)):
INDEX('DS2024'!$V$5:$V$15,MATCH(D25,'DS2024'!$V$5:$V$15,1)+1)),
IF($U$3=Database!$A$10,
_xlfn.FORECAST.LINEAR(
D25,
INDEX('DS2024'!$Z$5:$Z$15,MATCH(D25,'DS2024'!$Y$5:$Y$15,1)):
INDEX('DS2024'!$Z$5:$Z$15,MATCH(D25,'DS2024'!$Y$5:$Y$15,1)+1),
INDEX('DS2024'!$Y$5:$Y$15,MATCH(D25,'DS2024'!$Y$5:$Y$15,1)):
INDEX('DS2024'!$Y$5:$Y$15,MATCH(D25,'DS2024'!$Y$5:$Y$15,1)+1))
)))))))))))))))))))</f>
        <v>0.11193908629441625</v>
      </c>
      <c r="V25" s="50">
        <f>IF($V$3=Database!$A$11,
_xlfn.FORECAST.LINEAR(
F25,
INDEX('DS2024'!$B$20:$B$35,MATCH(F25,'DS2024'!$A$20:$A$35,1)):
INDEX('DS2024'!$B$20:$B$35,MATCH(F25,'DS2024'!$A$20:$A$35,1)+1),
INDEX('DS2024'!$A$20:$A$35,MATCH(F25,'DS2024'!$A$20:$A$35,1)):
INDEX('DS2024'!$A$20:$A$35,MATCH(F25,'DS2024'!$A$20:$A$35,1)+1)),
IF($V$3=Database!$A$12,
_xlfn.FORECAST.LINEAR(
F25,
INDEX('DS2024'!$E$20:$E$35,MATCH(F25,'DS2024'!$D$20:$D$35,1)):
INDEX('DS2024'!$E$20:$E$35,MATCH(F25,'DS2024'!$D$20:$D$35,1)+1),
INDEX('DS2024'!$D$20:$D$35,MATCH(F25,'DS2024'!$D$20:$D$35,1)):
INDEX('DS2024'!$D$20:$D$35,MATCH(F25,'DS2024'!$D$20:$D$35,1)+1)),
IF($V$3=Database!$A$13,
_xlfn.FORECAST.LINEAR(
F25,
INDEX('DS2024'!$H$20:$H$35,MATCH(F25,'DS2024'!$G$20:$G$35,1)):
INDEX('DS2024'!$H$20:$H$35,MATCH(F25,'DS2024'!$G$20:$G$35,1)+1),
INDEX('DS2024'!$G$20:$G$35,MATCH(F25,'DS2024'!$G$20:$G$35,1)):
INDEX('DS2024'!$G$20:$G$35,MATCH(F25,'DS2024'!$G$20:$G$35,1)+1)),
IF($V$3=Database!$A$14,
_xlfn.FORECAST.LINEAR(
F25,
INDEX('DS2024'!$K$20:$K$35,MATCH(F25,'DS2024'!$J$20:$J$35,1)):
INDEX('DS2024'!$K$20:$K$35,MATCH(F25,'DS2024'!$J$20:$J$35,1)+1),
INDEX('DS2024'!$J$20:$J$35,MATCH(F25,'DS2024'!$J$20:$J$35,1)):
INDEX('DS2024'!$J$20:$J$35,MATCH(F25,'DS2024'!$J$20:$J$35,1)+1)),
IF($V$3=Database!$A$15,
_xlfn.FORECAST.LINEAR(
F25,
INDEX('DS2024'!$N$20:$N$35,MATCH(F25,'DS2024'!$M$20:$M$35,1)):
INDEX('DS2024'!$N$20:$N$35,MATCH(F25,'DS2024'!$M$20:$M$35,1)+1),
INDEX('DS2024'!$M$20:$M$35,MATCH(F25,'DS2024'!$M$20:$M$35,1)):
INDEX('DS2024'!$M$20:$M$35,MATCH(F25,'DS2024'!$M$20:$M$35,1)+1)),
IF($V$3=Database!$A$16,
_xlfn.FORECAST.LINEAR(
F25,
INDEX('DS2024'!$Q$20:$Q$35,MATCH(F25,'DS2024'!$P$20:$P$35,1)):
INDEX('DS2024'!$Q$20:$Q$35,MATCH(F25,'DS2024'!$P$20:$P$35,1)+1),
INDEX('DS2024'!$P$20:$P$35,MATCH(F25,'DS2024'!$P$20:$P$35,1)):
INDEX('DS2024'!$P$20:$P$35,MATCH(F25,'DS2024'!$P$20:$P$35,1)+1)),
IF($V$3=Database!$A$17,
_xlfn.FORECAST.LINEAR(
F25,
INDEX('DS2024'!$T$20:$T$35,MATCH(F25,'DS2024'!$S$20:$S$35,1)):
INDEX('DS2024'!$T$20:$T$35,MATCH(F25,'DS2024'!$S$20:$S$35,1)+1),
INDEX('DS2024'!$S$20:$S$35,MATCH(F25,'DS2024'!$S$20:$S$35,1)):
INDEX('DS2024'!$S$20:$S$35,MATCH(F25,'DS2024'!$S$20:$S$35,1)+1)),
IF($V$3=Database!$A$18,
_xlfn.FORECAST.LINEAR(
F25,
INDEX('DS2024'!$W$20:$W$35,MATCH(F25,'DS2024'!$V$20:$V$35,1)):
INDEX('DS2024'!$W$20:$W$35,MATCH(F25,'DS2024'!$V$20:$V$35,1)+1),
INDEX('DS2024'!$V$20:$V$35,MATCH(F25,'DS2024'!$V$20:$V$35,1)):
INDEX('DS2024'!$V$20:$V$35,MATCH(F25,'DS2024'!$V$20:$V$35,1)+1)),
IF($V$3=Database!$A$19,
_xlfn.FORECAST.LINEAR(
F25,
INDEX('DS2024'!$Z$20:$Z$35,MATCH(F25,'DS2024'!$Y$20:$Y$35,1)):
INDEX('DS2024'!$Z$20:$Z$35,MATCH(F25,'DS2024'!$Y$20:$Y$35,1)+1),
INDEX('DS2024'!$Y$20:$Y$35,MATCH(F25,'DS2024'!$Y$20:$Y$35,1)):
INDEX('DS2024'!$Y$20:$Y$35,MATCH(F25,'DS2024'!$Y$20:$Y$35,1)+1)),
IF($V$3=Database!$A$20,
_xlfn.FORECAST.LINEAR(
F25,
INDEX('DS2024'!$AC$20:$AC$35,MATCH(F25,'DS2024'!$AB$20:$AB$35,1)):
INDEX('DS2024'!$AC$20:$AC$35,MATCH(F25,'DS2024'!$AB$20:$AB$35,1)+1),
INDEX('DS2024'!$AB$20:$AB$35,MATCH(F25,'DS2024'!$AB$20:$AB$35,1)):
INDEX('DS2024'!$AB$20:$AB$35,MATCH(F25,'DS2024'!$AB$20:$AB$35,1)+1)),
IF($V$3=Database!$A$2,
_xlfn.FORECAST.LINEAR(
F25,
INDEX('DS2024'!$B$5:$B$15,MATCH(F25,'DS2024'!$A$5:$A$15,1)):
INDEX('DS2024'!$B$5:$B$15,MATCH(F25,'DS2024'!$A$5:$A$15,1)+1),
INDEX('DS2024'!$A$5:$A$15,MATCH(F25,'DS2024'!$A$5:$A$15,1)):
INDEX('DS2024'!$A$5:$A$15,MATCH(F25,'DS2024'!$A$5:$A$15,1)+1)),
IF($V$3=Database!$A$3,
_xlfn.FORECAST.LINEAR(
F25,
INDEX('DS2024'!$E$5:$E$15,MATCH(F25,'DS2024'!$D$5:$D$15,1)):
INDEX('DS2024'!$E$5:$E$15,MATCH(F25,'DS2024'!$D$5:$D$15,1)+1),
INDEX('DS2024'!$D$5:$D$15,MATCH(F25,'DS2024'!$D$5:$D$15,1)):
INDEX('DS2024'!$D$5:$D$15,MATCH(F25,'DS2024'!$D$5:$D$15,1)+1)),
IF($V$3=Database!$A$4,
_xlfn.FORECAST.LINEAR(
F25,
INDEX('DS2024'!$H$5:$H$15,MATCH(F25,'DS2024'!$G$5:$G$15,1)):
INDEX('DS2024'!$H$5:$H$15,MATCH(F25,'DS2024'!$G$5:$G$15,1)+1),
INDEX('DS2024'!$G$5:$G$15,MATCH(F25,'DS2024'!$G$5:$G$15,1)):
INDEX('DS2024'!$G$5:$G$15,MATCH(F25,'DS2024'!$G$5:$G$15,1)+1)),
IF($V$3=Database!$A$5,
_xlfn.FORECAST.LINEAR(
F25,
INDEX('DS2024'!$K$5:$K$15,MATCH(F25,'DS2024'!$J$5:$J$15,1)):
INDEX('DS2024'!$K$5:$K$15,MATCH(F25,'DS2024'!$J$5:$J$15,1)+1),
INDEX('DS2024'!$J$5:$J$15,MATCH(F25,'DS2024'!$J$5:$J$15,1)):
INDEX('DS2024'!$J$5:$J$15,MATCH(F25,'DS2024'!$J$5:$J$15,1)+1)),
IF($V$3=Database!$A$6,
_xlfn.FORECAST.LINEAR(
F25,
INDEX('DS2024'!$N$5:$N$15,MATCH(F25,'DS2024'!$M$5:$M$15,1)):
INDEX('DS2024'!$N$5:$N$15,MATCH(F25,'DS2024'!$M$5:$M$15,1)+1),
INDEX('DS2024'!$M$5:$M$15,MATCH(F25,'DS2024'!$M$5:$M$15,1)):
INDEX('DS2024'!$M$5:$M$15,MATCH(F25,'DS2024'!$M$5:$M$15,1)+1)),
IF($V$3=Database!$A$7,
_xlfn.FORECAST.LINEAR(
F25,
INDEX('DS2024'!$Q$5:$Q$15,MATCH(F25,'DS2024'!$P$5:$P$15,1)):
INDEX('DS2024'!$Q$5:$Q$15,MATCH(F25,'DS2024'!$P$5:$P$15,1)+1),
INDEX('DS2024'!$P$5:$P$15,MATCH(F25,'DS2024'!$P$5:$P$15,1)):
INDEX('DS2024'!$P$5:$P$15,MATCH(F25,'DS2024'!$P$5:$P$15,1)+1)),
IF($V$3=Database!$A$8,
_xlfn.FORECAST.LINEAR(
F25,
INDEX('DS2024'!$T$5:$T$15,MATCH(F25,'DS2024'!$S$5:$S$15,1)):
INDEX('DS2024'!$T$5:$T$15,MATCH(F25,'DS2024'!$S$5:$S$15,1)+1),
INDEX('DS2024'!$S$5:$S$15,MATCH(F25,'DS2024'!$S$5:$S$15,1)):
INDEX('DS2024'!$S$5:$S$15,MATCH(F25,'DS2024'!$S$5:$S$15,1)+1)),
IF($V$3=Database!$A$9,
_xlfn.FORECAST.LINEAR(
F25,
INDEX('DS2024'!$W$5:$W$15,MATCH(F25,'DS2024'!$V$5:$V$15,1)):
INDEX('DS2024'!$W$5:$W$15,MATCH(F25,'DS2024'!$V$5:$V$15,1)+1),
INDEX('DS2024'!$V$5:$V$15,MATCH(F25,'DS2024'!$V$5:$V$15,1)):
INDEX('DS2024'!$V$5:$V$15,MATCH(F25,'DS2024'!$V$5:$V$15,1)+1)),
IF($V$3=Database!$A$10,
_xlfn.FORECAST.LINEAR(
F25,
INDEX('DS2024'!$Z$5:$Z$15,MATCH(F25,'DS2024'!$Y$5:$Y$15,1)):
INDEX('DS2024'!$Z$5:$Z$15,MATCH(F25,'DS2024'!$Y$5:$Y$15,1)+1),
INDEX('DS2024'!$Y$5:$Y$15,MATCH(F25,'DS2024'!$Y$5:$Y$15,1)):
INDEX('DS2024'!$Y$5:$Y$15,MATCH(F25,'DS2024'!$Y$5:$Y$15,1)+1))
)))))))))))))))))))</f>
        <v>0.11464668958899728</v>
      </c>
      <c r="W25" s="50">
        <f>IF($W$3=Database!$A$11,
_xlfn.FORECAST.LINEAR(
H25,
INDEX('DS2024'!$B$20:$B$35,MATCH(H25,'DS2024'!$A$20:$A$35,1)):
INDEX('DS2024'!$B$20:$B$35,MATCH(H25,'DS2024'!$A$20:$A$35,1)+1),
INDEX('DS2024'!$A$20:$A$35,MATCH(H25,'DS2024'!$A$20:$A$35,1)):
INDEX('DS2024'!$A$20:$A$35,MATCH(H25,'DS2024'!$A$20:$A$35,1)+1)),
IF($W$3=Database!$A$12,
_xlfn.FORECAST.LINEAR(
H25,
INDEX('DS2024'!$E$20:$E$35,MATCH(H25,'DS2024'!$D$20:$D$35,1)):
INDEX('DS2024'!$E$20:$E$35,MATCH(H25,'DS2024'!$D$20:$D$35,1)+1),
INDEX('DS2024'!$D$20:$D$35,MATCH(H25,'DS2024'!$D$20:$D$35,1)):
INDEX('DS2024'!$D$20:$D$35,MATCH(H25,'DS2024'!$D$20:$D$35,1)+1)),
IF($W$3=Database!$A$13,
_xlfn.FORECAST.LINEAR(
H25,
INDEX('DS2024'!$H$20:$H$35,MATCH(H25,'DS2024'!$G$20:$G$35,1)):
INDEX('DS2024'!$H$20:$H$35,MATCH(H25,'DS2024'!$G$20:$G$35,1)+1),
INDEX('DS2024'!$G$20:$G$35,MATCH(H25,'DS2024'!$G$20:$G$35,1)):
INDEX('DS2024'!$G$20:$G$35,MATCH(H25,'DS2024'!$G$20:$G$35,1)+1)),
IF($W$3=Database!$A$14,
_xlfn.FORECAST.LINEAR(
H25,
INDEX('DS2024'!$K$20:$K$35,MATCH(H25,'DS2024'!$J$20:$J$35,1)):
INDEX('DS2024'!$K$20:$K$35,MATCH(H25,'DS2024'!$J$20:$J$35,1)+1),
INDEX('DS2024'!$J$20:$J$35,MATCH(H25,'DS2024'!$J$20:$J$35,1)):
INDEX('DS2024'!$J$20:$J$35,MATCH(H25,'DS2024'!$J$20:$J$35,1)+1)),
IF($W$3=Database!$A$15,
_xlfn.FORECAST.LINEAR(
H25,
INDEX('DS2024'!$N$20:$N$35,MATCH(H25,'DS2024'!$M$20:$M$35,1)):
INDEX('DS2024'!$N$20:$N$35,MATCH(H25,'DS2024'!$M$20:$M$35,1)+1),
INDEX('DS2024'!$M$20:$M$35,MATCH(H25,'DS2024'!$M$20:$M$35,1)):
INDEX('DS2024'!$M$20:$M$35,MATCH(H25,'DS2024'!$M$20:$M$35,1)+1)),
IF($W$3=Database!$A$16,
_xlfn.FORECAST.LINEAR(
H25,
INDEX('DS2024'!$Q$20:$Q$35,MATCH(H25,'DS2024'!$P$20:$P$35,1)):
INDEX('DS2024'!$Q$20:$Q$35,MATCH(H25,'DS2024'!$P$20:$P$35,1)+1),
INDEX('DS2024'!$P$20:$P$35,MATCH(H25,'DS2024'!$P$20:$P$35,1)):
INDEX('DS2024'!$P$20:$P$35,MATCH(H25,'DS2024'!$P$20:$P$35,1)+1)),
IF($W$3=Database!$A$17,
_xlfn.FORECAST.LINEAR(
H25,
INDEX('DS2024'!$T$20:$T$35,MATCH(H25,'DS2024'!$S$20:$S$35,1)):
INDEX('DS2024'!$T$20:$T$35,MATCH(H25,'DS2024'!$S$20:$S$35,1)+1),
INDEX('DS2024'!$S$20:$S$35,MATCH(H25,'DS2024'!$S$20:$S$35,1)):
INDEX('DS2024'!$S$20:$S$35,MATCH(H25,'DS2024'!$S$20:$S$35,1)+1)),
IF($W$3=Database!$A$18,
_xlfn.FORECAST.LINEAR(
H25,
INDEX('DS2024'!$W$20:$W$35,MATCH(H25,'DS2024'!$V$20:$V$35,1)):
INDEX('DS2024'!$W$20:$W$35,MATCH(H25,'DS2024'!$V$20:$V$35,1)+1),
INDEX('DS2024'!$V$20:$V$35,MATCH(H25,'DS2024'!$V$20:$V$35,1)):
INDEX('DS2024'!$V$20:$V$35,MATCH(H25,'DS2024'!$V$20:$V$35,1)+1)),
IF($W$3=Database!$A$19,
_xlfn.FORECAST.LINEAR(
H25,
INDEX('DS2024'!$Z$20:$Z$35,MATCH(H25,'DS2024'!$Y$20:$Y$35,1)):
INDEX('DS2024'!$Z$20:$Z$35,MATCH(H25,'DS2024'!$Y$20:$Y$35,1)+1),
INDEX('DS2024'!$Y$20:$Y$35,MATCH(H25,'DS2024'!$Y$20:$Y$35,1)):
INDEX('DS2024'!$Y$20:$Y$35,MATCH(H25,'DS2024'!$Y$20:$Y$35,1)+1)),
IF($W$3=Database!$A$20,
_xlfn.FORECAST.LINEAR(
H25,
INDEX('DS2024'!$AC$20:$AC$35,MATCH(H25,'DS2024'!$AB$20:$AB$35,1)):
INDEX('DS2024'!$AC$20:$AC$35,MATCH(H25,'DS2024'!$AB$20:$AB$35,1)+1),
INDEX('DS2024'!$AB$20:$AB$35,MATCH(H25,'DS2024'!$AB$20:$AB$35,1)):
INDEX('DS2024'!$AB$20:$AB$35,MATCH(H25,'DS2024'!$AB$20:$AB$35,1)+1)),
IF($W$3=Database!$A$2,
_xlfn.FORECAST.LINEAR(
H25,
INDEX('DS2024'!$B$5:$B$15,MATCH(H25,'DS2024'!$A$5:$A$15,1)):
INDEX('DS2024'!$B$5:$B$15,MATCH(H25,'DS2024'!$A$5:$A$15,1)+1),
INDEX('DS2024'!$A$5:$A$15,MATCH(H25,'DS2024'!$A$5:$A$15,1)):
INDEX('DS2024'!$A$5:$A$15,MATCH(H25,'DS2024'!$A$5:$A$15,1)+1)),
IF($W$3=Database!$A$3,
_xlfn.FORECAST.LINEAR(
H25,
INDEX('DS2024'!$E$5:$E$15,MATCH(H25,'DS2024'!$D$5:$D$15,1)):
INDEX('DS2024'!$E$5:$E$15,MATCH(H25,'DS2024'!$D$5:$D$15,1)+1),
INDEX('DS2024'!$D$5:$D$15,MATCH(H25,'DS2024'!$D$5:$D$15,1)):
INDEX('DS2024'!$D$5:$D$15,MATCH(H25,'DS2024'!$D$5:$D$15,1)+1)),
IF($W$3=Database!$A$4,
_xlfn.FORECAST.LINEAR(
H25,
INDEX('DS2024'!$H$5:$H$15,MATCH(H25,'DS2024'!$G$5:$G$15,1)):
INDEX('DS2024'!$H$5:$H$15,MATCH(H25,'DS2024'!$G$5:$G$15,1)+1),
INDEX('DS2024'!$G$5:$G$15,MATCH(H25,'DS2024'!$G$5:$G$15,1)):
INDEX('DS2024'!$G$5:$G$15,MATCH(H25,'DS2024'!$G$5:$G$15,1)+1)),
IF($W$3=Database!$A$5,
_xlfn.FORECAST.LINEAR(
H25,
INDEX('DS2024'!$K$5:$K$15,MATCH(H25,'DS2024'!$J$5:$J$15,1)):
INDEX('DS2024'!$K$5:$K$15,MATCH(H25,'DS2024'!$J$5:$J$15,1)+1),
INDEX('DS2024'!$J$5:$J$15,MATCH(H25,'DS2024'!$J$5:$J$15,1)):
INDEX('DS2024'!$J$5:$J$15,MATCH(H25,'DS2024'!$J$5:$J$15,1)+1)),
IF($W$3=Database!$A$6,
_xlfn.FORECAST.LINEAR(
H25,
INDEX('DS2024'!$N$5:$N$15,MATCH(H25,'DS2024'!$M$5:$M$15,1)):
INDEX('DS2024'!$N$5:$N$15,MATCH(H25,'DS2024'!$M$5:$M$15,1)+1),
INDEX('DS2024'!$M$5:$M$15,MATCH(H25,'DS2024'!$M$5:$M$15,1)):
INDEX('DS2024'!$M$5:$M$15,MATCH(H25,'DS2024'!$M$5:$M$15,1)+1)),
IF($W$3=Database!$A$7,
_xlfn.FORECAST.LINEAR(
H25,
INDEX('DS2024'!$Q$5:$Q$15,MATCH(H25,'DS2024'!$P$5:$P$15,1)):
INDEX('DS2024'!$Q$5:$Q$15,MATCH(H25,'DS2024'!$P$5:$P$15,1)+1),
INDEX('DS2024'!$P$5:$P$15,MATCH(H25,'DS2024'!$P$5:$P$15,1)):
INDEX('DS2024'!$P$5:$P$15,MATCH(H25,'DS2024'!$P$5:$P$15,1)+1)),
IF($W$3=Database!$A$8,
_xlfn.FORECAST.LINEAR(
H25,
INDEX('DS2024'!$T$5:$T$15,MATCH(H25,'DS2024'!$S$5:$S$15,1)):
INDEX('DS2024'!$T$5:$T$15,MATCH(H25,'DS2024'!$S$5:$S$15,1)+1),
INDEX('DS2024'!$S$5:$S$15,MATCH(H25,'DS2024'!$S$5:$S$15,1)):
INDEX('DS2024'!$S$5:$S$15,MATCH(H25,'DS2024'!$S$5:$S$15,1)+1)),
IF($W$3=Database!$A$9,
_xlfn.FORECAST.LINEAR(
H25,
INDEX('DS2024'!$W$5:$W$15,MATCH(H25,'DS2024'!$V$5:$V$15,1)):
INDEX('DS2024'!$W$5:$W$15,MATCH(H25,'DS2024'!$V$5:$V$15,1)+1),
INDEX('DS2024'!$V$5:$V$15,MATCH(H25,'DS2024'!$V$5:$V$15,1)):
INDEX('DS2024'!$V$5:$V$15,MATCH(H25,'DS2024'!$V$5:$V$15,1)+1)),
IF($W$3=Database!$A$10,
_xlfn.FORECAST.LINEAR(
H25,
INDEX('DS2024'!$Z$5:$Z$15,MATCH(H25,'DS2024'!$Y$5:$Y$15,1)):
INDEX('DS2024'!$Z$5:$Z$15,MATCH(H25,'DS2024'!$Y$5:$Y$15,1)+1),
INDEX('DS2024'!$Y$5:$Y$15,MATCH(H25,'DS2024'!$Y$5:$Y$15,1)):
INDEX('DS2024'!$Y$5:$Y$15,MATCH(H25,'DS2024'!$Y$5:$Y$15,1)+1))
)))))))))))))))))))</f>
        <v>0.1113800711459291</v>
      </c>
      <c r="X25" s="50">
        <f>IF($X$3=Database!$A$11,
_xlfn.FORECAST.LINEAR(
J25,
INDEX('DS2024'!$B$20:$B$35,MATCH(J25,'DS2024'!$A$20:$A$35,1)):
INDEX('DS2024'!$B$20:$B$35,MATCH(J25,'DS2024'!$A$20:$A$35,1)+1),
INDEX('DS2024'!$A$20:$A$35,MATCH(J25,'DS2024'!$A$20:$A$35,1)):
INDEX('DS2024'!$A$20:$A$35,MATCH(J25,'DS2024'!$A$20:$A$35,1)+1)),
IF($X$3=Database!$A$12,
_xlfn.FORECAST.LINEAR(
J25,
INDEX('DS2024'!$E$20:$E$35,MATCH(J25,'DS2024'!$D$20:$D$35,1)):
INDEX('DS2024'!$E$20:$E$35,MATCH(J25,'DS2024'!$D$20:$D$35,1)+1),
INDEX('DS2024'!$D$20:$D$35,MATCH(J25,'DS2024'!$D$20:$D$35,1)):
INDEX('DS2024'!$D$20:$D$35,MATCH(J25,'DS2024'!$D$20:$D$35,1)+1)),
IF($X$3=Database!$A$13,
_xlfn.FORECAST.LINEAR(
J25,
INDEX('DS2024'!$H$20:$H$35,MATCH(J25,'DS2024'!$G$20:$G$35,1)):
INDEX('DS2024'!$H$20:$H$35,MATCH(J25,'DS2024'!$G$20:$G$35,1)+1),
INDEX('DS2024'!$G$20:$G$35,MATCH(J25,'DS2024'!$G$20:$G$35,1)):
INDEX('DS2024'!$G$20:$G$35,MATCH(J25,'DS2024'!$G$20:$G$35,1)+1)),
IF($X$3=Database!$A$14,
_xlfn.FORECAST.LINEAR(
J25,
INDEX('DS2024'!$K$20:$K$35,MATCH(J25,'DS2024'!$J$20:$J$35,1)):
INDEX('DS2024'!$K$20:$K$35,MATCH(J25,'DS2024'!$J$20:$J$35,1)+1),
INDEX('DS2024'!$J$20:$J$35,MATCH(J25,'DS2024'!$J$20:$J$35,1)):
INDEX('DS2024'!$J$20:$J$35,MATCH(J25,'DS2024'!$J$20:$J$35,1)+1)),
IF($X$3=Database!$A$15,
_xlfn.FORECAST.LINEAR(
J25,
INDEX('DS2024'!$N$20:$N$35,MATCH(J25,'DS2024'!$M$20:$M$35,1)):
INDEX('DS2024'!$N$20:$N$35,MATCH(J25,'DS2024'!$M$20:$M$35,1)+1),
INDEX('DS2024'!$M$20:$M$35,MATCH(J25,'DS2024'!$M$20:$M$35,1)):
INDEX('DS2024'!$M$20:$M$35,MATCH(J25,'DS2024'!$M$20:$M$35,1)+1)),
IF($X$3=Database!$A$16,
_xlfn.FORECAST.LINEAR(
J25,
INDEX('DS2024'!$Q$20:$Q$35,MATCH(J25,'DS2024'!$P$20:$P$35,1)):
INDEX('DS2024'!$Q$20:$Q$35,MATCH(J25,'DS2024'!$P$20:$P$35,1)+1),
INDEX('DS2024'!$P$20:$P$35,MATCH(J25,'DS2024'!$P$20:$P$35,1)):
INDEX('DS2024'!$P$20:$P$35,MATCH(J25,'DS2024'!$P$20:$P$35,1)+1)),
IF($X$3=Database!$A$17,
_xlfn.FORECAST.LINEAR(
J25,
INDEX('DS2024'!$T$20:$T$35,MATCH(J25,'DS2024'!$S$20:$S$35,1)):
INDEX('DS2024'!$T$20:$T$35,MATCH(J25,'DS2024'!$S$20:$S$35,1)+1),
INDEX('DS2024'!$S$20:$S$35,MATCH(J25,'DS2024'!$S$20:$S$35,1)):
INDEX('DS2024'!$S$20:$S$35,MATCH(J25,'DS2024'!$S$20:$S$35,1)+1)),
IF($X$3=Database!$A$18,
_xlfn.FORECAST.LINEAR(
J25,
INDEX('DS2024'!$W$20:$W$35,MATCH(J25,'DS2024'!$V$20:$V$35,1)):
INDEX('DS2024'!$W$20:$W$35,MATCH(J25,'DS2024'!$V$20:$V$35,1)+1),
INDEX('DS2024'!$V$20:$V$35,MATCH(J25,'DS2024'!$V$20:$V$35,1)):
INDEX('DS2024'!$V$20:$V$35,MATCH(J25,'DS2024'!$V$20:$V$35,1)+1)),
IF($X$3=Database!$A$19,
_xlfn.FORECAST.LINEAR(
J25,
INDEX('DS2024'!$Z$20:$Z$35,MATCH(J25,'DS2024'!$Y$20:$Y$35,1)):
INDEX('DS2024'!$Z$20:$Z$35,MATCH(J25,'DS2024'!$Y$20:$Y$35,1)+1),
INDEX('DS2024'!$Y$20:$Y$35,MATCH(J25,'DS2024'!$Y$20:$Y$35,1)):
INDEX('DS2024'!$Y$20:$Y$35,MATCH(J25,'DS2024'!$Y$20:$Y$35,1)+1)),
IF($X$3=Database!$A$20,
_xlfn.FORECAST.LINEAR(
J25,
INDEX('DS2024'!$AC$20:$AC$35,MATCH(J25,'DS2024'!$AB$20:$AB$35,1)):
INDEX('DS2024'!$AC$20:$AC$35,MATCH(J25,'DS2024'!$AB$20:$AB$35,1)+1),
INDEX('DS2024'!$AB$20:$AB$35,MATCH(J25,'DS2024'!$AB$20:$AB$35,1)):
INDEX('DS2024'!$AB$20:$AB$35,MATCH(J25,'DS2024'!$AB$20:$AB$35,1)+1)),
IF($X$3=Database!$A$2,
_xlfn.FORECAST.LINEAR(
J25,
INDEX('DS2024'!$B$5:$B$15,MATCH(J25,'DS2024'!$A$5:$A$15,1)):
INDEX('DS2024'!$B$5:$B$15,MATCH(J25,'DS2024'!$A$5:$A$15,1)+1),
INDEX('DS2024'!$A$5:$A$15,MATCH(J25,'DS2024'!$A$5:$A$15,1)):
INDEX('DS2024'!$A$5:$A$15,MATCH(J25,'DS2024'!$A$5:$A$15,1)+1)),
IF($X$3=Database!$A$3,
_xlfn.FORECAST.LINEAR(
J25,
INDEX('DS2024'!$E$5:$E$15,MATCH(J25,'DS2024'!$D$5:$D$15,1)):
INDEX('DS2024'!$E$5:$E$15,MATCH(J25,'DS2024'!$D$5:$D$15,1)+1),
INDEX('DS2024'!$D$5:$D$15,MATCH(J25,'DS2024'!$D$5:$D$15,1)):
INDEX('DS2024'!$D$5:$D$15,MATCH(J25,'DS2024'!$D$5:$D$15,1)+1)),
IF($X$3=Database!$A$4,
_xlfn.FORECAST.LINEAR(
J25,
INDEX('DS2024'!$H$5:$H$15,MATCH(J25,'DS2024'!$G$5:$G$15,1)):
INDEX('DS2024'!$H$5:$H$15,MATCH(J25,'DS2024'!$G$5:$G$15,1)+1),
INDEX('DS2024'!$G$5:$G$15,MATCH(J25,'DS2024'!$G$5:$G$15,1)):
INDEX('DS2024'!$G$5:$G$15,MATCH(J25,'DS2024'!$G$5:$G$15,1)+1)),
IF($X$3=Database!$A$5,
_xlfn.FORECAST.LINEAR(
J25,
INDEX('DS2024'!$K$5:$K$15,MATCH(J25,'DS2024'!$J$5:$J$15,1)):
INDEX('DS2024'!$K$5:$K$15,MATCH(J25,'DS2024'!$J$5:$J$15,1)+1),
INDEX('DS2024'!$J$5:$J$15,MATCH(J25,'DS2024'!$J$5:$J$15,1)):
INDEX('DS2024'!$J$5:$J$15,MATCH(J25,'DS2024'!$J$5:$J$15,1)+1)),
IF($X$3=Database!$A$6,
_xlfn.FORECAST.LINEAR(
J25,
INDEX('DS2024'!$N$5:$N$15,MATCH(J25,'DS2024'!$M$5:$M$15,1)):
INDEX('DS2024'!$N$5:$N$15,MATCH(J25,'DS2024'!$M$5:$M$15,1)+1),
INDEX('DS2024'!$M$5:$M$15,MATCH(J25,'DS2024'!$M$5:$M$15,1)):
INDEX('DS2024'!$M$5:$M$15,MATCH(J25,'DS2024'!$M$5:$M$15,1)+1)),
IF($X$3=Database!$A$7,
_xlfn.FORECAST.LINEAR(
J25,
INDEX('DS2024'!$Q$5:$Q$15,MATCH(J25,'DS2024'!$P$5:$P$15,1)):
INDEX('DS2024'!$Q$5:$Q$15,MATCH(J25,'DS2024'!$P$5:$P$15,1)+1),
INDEX('DS2024'!$P$5:$P$15,MATCH(J25,'DS2024'!$P$5:$P$15,1)):
INDEX('DS2024'!$P$5:$P$15,MATCH(J25,'DS2024'!$P$5:$P$15,1)+1)),
IF($X$3=Database!$A$8,
_xlfn.FORECAST.LINEAR(
J25,
INDEX('DS2024'!$T$5:$T$15,MATCH(J25,'DS2024'!$S$5:$S$15,1)):
INDEX('DS2024'!$T$5:$T$15,MATCH(J25,'DS2024'!$S$5:$S$15,1)+1),
INDEX('DS2024'!$S$5:$S$15,MATCH(J25,'DS2024'!$S$5:$S$15,1)):
INDEX('DS2024'!$S$5:$S$15,MATCH(J25,'DS2024'!$S$5:$S$15,1)+1)),
IF($T$3=Database!$A$9,
_xlfn.FORECAST.LINEAR(
J25,
INDEX('DS2024'!$W$5:$W$15,MATCH(J25,'DS2024'!$V$5:$V$15,1)):
INDEX('DS2024'!$W$5:$W$15,MATCH(J25,'DS2024'!$V$5:$V$15,1)+1),
INDEX('DS2024'!$V$5:$V$15,MATCH(J25,'DS2024'!$V$5:$V$15,1)):
INDEX('DS2024'!$V$5:$V$15,MATCH(J25,'DS2024'!$V$5:$V$15,1)+1)),
IF($T$3=Database!$A$10,
_xlfn.FORECAST.LINEAR(
J25,
INDEX('DS2024'!$Z$5:$Z$15,MATCH(J25,'DS2024'!$Y$5:$Y$15,1)):
INDEX('DS2024'!$Z$5:$Z$15,MATCH(J25,'DS2024'!$Y$5:$Y$15,1)+1),
INDEX('DS2024'!$Y$5:$Y$15,MATCH(J25,'DS2024'!$Y$5:$Y$15,1)):
INDEX('DS2024'!$Y$5:$Y$15,MATCH(J25,'DS2024'!$Y$5:$Y$15,1)+1))
)))))))))))))))))))</f>
        <v>0.11022063231943724</v>
      </c>
      <c r="Y25" s="50">
        <f>IF($Y$3=Database!$A$11,
_xlfn.FORECAST.LINEAR(
L25,
INDEX('DS2024'!$B$20:$B$35,MATCH(L25,'DS2024'!$A$20:$A$35,1)):
INDEX('DS2024'!$B$20:$B$35,MATCH(L25,'DS2024'!$A$20:$A$35,1)+1),
INDEX('DS2024'!$A$20:$A$35,MATCH(L25,'DS2024'!$A$20:$A$35,1)):
INDEX('DS2024'!$A$20:$A$35,MATCH(L25,'DS2024'!$A$20:$A$35,1)+1)),
IF($Y$3=Database!$A$12,
_xlfn.FORECAST.LINEAR(
L25,
INDEX('DS2024'!$E$20:$E$35,MATCH(L25,'DS2024'!$D$20:$D$35,1)):
INDEX('DS2024'!$E$20:$E$35,MATCH(L25,'DS2024'!$D$20:$D$35,1)+1),
INDEX('DS2024'!$D$20:$D$35,MATCH(L25,'DS2024'!$D$20:$D$35,1)):
INDEX('DS2024'!$D$20:$D$35,MATCH(L25,'DS2024'!$D$20:$D$35,1)+1)),
IF($Y$3=Database!$A$13,
_xlfn.FORECAST.LINEAR(
L25,
INDEX('DS2024'!$H$20:$H$35,MATCH(L25,'DS2024'!$G$20:$G$35,1)):
INDEX('DS2024'!$H$20:$H$35,MATCH(L25,'DS2024'!$G$20:$G$35,1)+1),
INDEX('DS2024'!$G$20:$G$35,MATCH(L25,'DS2024'!$G$20:$G$35,1)):
INDEX('DS2024'!$G$20:$G$35,MATCH(L25,'DS2024'!$G$20:$G$35,1)+1)),
IF($Y$3=Database!$A$14,
_xlfn.FORECAST.LINEAR(
L25,
INDEX('DS2024'!$K$20:$K$35,MATCH(L25,'DS2024'!$J$20:$J$35,1)):
INDEX('DS2024'!$K$20:$K$35,MATCH(L25,'DS2024'!$J$20:$J$35,1)+1),
INDEX('DS2024'!$J$20:$J$35,MATCH(L25,'DS2024'!$J$20:$J$35,1)):
INDEX('DS2024'!$J$20:$J$35,MATCH(L25,'DS2024'!$J$20:$J$35,1)+1)),
IF($Y$3=Database!$A$15,
_xlfn.FORECAST.LINEAR(
L25,
INDEX('DS2024'!$N$20:$N$35,MATCH(L25,'DS2024'!$M$20:$M$35,1)):
INDEX('DS2024'!$N$20:$N$35,MATCH(L25,'DS2024'!$M$20:$M$35,1)+1),
INDEX('DS2024'!$M$20:$M$35,MATCH(L25,'DS2024'!$M$20:$M$35,1)):
INDEX('DS2024'!$M$20:$M$35,MATCH(L25,'DS2024'!$M$20:$M$35,1)+1)),
IF($Y$3=Database!$A$16,
_xlfn.FORECAST.LINEAR(
L25,
INDEX('DS2024'!$Q$20:$Q$35,MATCH(L25,'DS2024'!$P$20:$P$35,1)):
INDEX('DS2024'!$Q$20:$Q$35,MATCH(L25,'DS2024'!$P$20:$P$35,1)+1),
INDEX('DS2024'!$P$20:$P$35,MATCH(L25,'DS2024'!$P$20:$P$35,1)):
INDEX('DS2024'!$P$20:$P$35,MATCH(L25,'DS2024'!$P$20:$P$35,1)+1)),
IF($Y$3=Database!$A$17,
_xlfn.FORECAST.LINEAR(
L25,
INDEX('DS2024'!$T$20:$T$35,MATCH(L25,'DS2024'!$S$20:$S$35,1)):
INDEX('DS2024'!$T$20:$T$35,MATCH(L25,'DS2024'!$S$20:$S$35,1)+1),
INDEX('DS2024'!$S$20:$S$35,MATCH(L25,'DS2024'!$S$20:$S$35,1)):
INDEX('DS2024'!$S$20:$S$35,MATCH(L25,'DS2024'!$S$20:$S$35,1)+1)),
IF($Y$3=Database!$A$18,
_xlfn.FORECAST.LINEAR(
L25,
INDEX('DS2024'!$W$20:$W$35,MATCH(L25,'DS2024'!$V$20:$V$35,1)):
INDEX('DS2024'!$W$20:$W$35,MATCH(L25,'DS2024'!$V$20:$V$35,1)+1),
INDEX('DS2024'!$V$20:$V$35,MATCH(L25,'DS2024'!$V$20:$V$35,1)):
INDEX('DS2024'!$V$20:$V$35,MATCH(L25,'DS2024'!$V$20:$V$35,1)+1)),
IF($Y$3=Database!$A$19,
_xlfn.FORECAST.LINEAR(
L25,
INDEX('DS2024'!$Z$20:$Z$35,MATCH(L25,'DS2024'!$Y$20:$Y$35,1)):
INDEX('DS2024'!$Z$20:$Z$35,MATCH(L25,'DS2024'!$Y$20:$Y$35,1)+1),
INDEX('DS2024'!$Y$20:$Y$35,MATCH(L25,'DS2024'!$Y$20:$Y$35,1)):
INDEX('DS2024'!$Y$20:$Y$35,MATCH(L25,'DS2024'!$Y$20:$Y$35,1)+1)),
IF($Y$3=Database!$A$20,
_xlfn.FORECAST.LINEAR(
L25,
INDEX('DS2024'!$AC$20:$AC$35,MATCH(L25,'DS2024'!$AB$20:$AB$35,1)):
INDEX('DS2024'!$AC$20:$AC$35,MATCH(L25,'DS2024'!$AB$20:$AB$35,1)+1),
INDEX('DS2024'!$AB$20:$AB$35,MATCH(L25,'DS2024'!$AB$20:$AB$35,1)):
INDEX('DS2024'!$AB$20:$AB$35,MATCH(L25,'DS2024'!$AB$20:$AB$35,1)+1)),
IF($Y$3=Database!$A$2,
_xlfn.FORECAST.LINEAR(
L25,
INDEX('DS2024'!$B$5:$B$15,MATCH(L25,'DS2024'!$A$5:$A$15,1)):
INDEX('DS2024'!$B$5:$B$15,MATCH(L25,'DS2024'!$A$5:$A$15,1)+1),
INDEX('DS2024'!$A$5:$A$15,MATCH(L25,'DS2024'!$A$5:$A$15,1)):
INDEX('DS2024'!$A$5:$A$15,MATCH(L25,'DS2024'!$A$5:$A$15,1)+1)),
IF($Y$3=Database!$A$3,
_xlfn.FORECAST.LINEAR(
L25,
INDEX('DS2024'!$E$5:$E$15,MATCH(L25,'DS2024'!$D$5:$D$15,1)):
INDEX('DS2024'!$E$5:$E$15,MATCH(L25,'DS2024'!$D$5:$D$15,1)+1),
INDEX('DS2024'!$D$5:$D$15,MATCH(L25,'DS2024'!$D$5:$D$15,1)):
INDEX('DS2024'!$D$5:$D$15,MATCH(L25,'DS2024'!$D$5:$D$15,1)+1)),
IF($Y$3=Database!$A$4,
_xlfn.FORECAST.LINEAR(
L25,
INDEX('DS2024'!$H$5:$H$15,MATCH(L25,'DS2024'!$G$5:$G$15,1)):
INDEX('DS2024'!$H$5:$H$15,MATCH(L25,'DS2024'!$G$5:$G$15,1)+1),
INDEX('DS2024'!$G$5:$G$15,MATCH(L25,'DS2024'!$G$5:$G$15,1)):
INDEX('DS2024'!$G$5:$G$15,MATCH(L25,'DS2024'!$G$5:$G$15,1)+1)),
IF($Y$3=Database!$A$5,
_xlfn.FORECAST.LINEAR(
L25,
INDEX('DS2024'!$K$5:$K$15,MATCH(L25,'DS2024'!$J$5:$J$15,1)):
INDEX('DS2024'!$K$5:$K$15,MATCH(L25,'DS2024'!$J$5:$J$15,1)+1),
INDEX('DS2024'!$J$5:$J$15,MATCH(L25,'DS2024'!$J$5:$J$15,1)):
INDEX('DS2024'!$J$5:$J$15,MATCH(L25,'DS2024'!$J$5:$J$15,1)+1)),
IF($Y$3=Database!$A$6,
_xlfn.FORECAST.LINEAR(
L25,
INDEX('DS2024'!$N$5:$N$15,MATCH(L25,'DS2024'!$M$5:$M$15,1)):
INDEX('DS2024'!$N$5:$N$15,MATCH(L25,'DS2024'!$M$5:$M$15,1)+1),
INDEX('DS2024'!$M$5:$M$15,MATCH(L25,'DS2024'!$M$5:$M$15,1)):
INDEX('DS2024'!$M$5:$M$15,MATCH(L25,'DS2024'!$M$5:$M$15,1)+1)),
IF($Y$3=Database!$A$7,
_xlfn.FORECAST.LINEAR(
L25,
INDEX('DS2024'!$Q$5:$Q$15,MATCH(L25,'DS2024'!$P$5:$P$15,1)):
INDEX('DS2024'!$Q$5:$Q$15,MATCH(L25,'DS2024'!$P$5:$P$15,1)+1),
INDEX('DS2024'!$P$5:$P$15,MATCH(L25,'DS2024'!$P$5:$P$15,1)):
INDEX('DS2024'!$P$5:$P$15,MATCH(L25,'DS2024'!$P$5:$P$15,1)+1)),
IF($Y$3=Database!$A$8,
_xlfn.FORECAST.LINEAR(
L25,
INDEX('DS2024'!$T$5:$T$15,MATCH(L25,'DS2024'!$S$5:$S$15,1)):
INDEX('DS2024'!$T$5:$T$15,MATCH(L25,'DS2024'!$S$5:$S$15,1)+1),
INDEX('DS2024'!$S$5:$S$15,MATCH(L25,'DS2024'!$S$5:$S$15,1)):
INDEX('DS2024'!$S$5:$S$15,MATCH(L25,'DS2024'!$S$5:$S$15,1)+1)),
IF($T$3=Database!$A$9,
_xlfn.FORECAST.LINEAR(
L25,
INDEX('DS2024'!$W$5:$W$15,MATCH(L25,'DS2024'!$V$5:$V$15,1)):
INDEX('DS2024'!$W$5:$W$15,MATCH(L25,'DS2024'!$V$5:$V$15,1)+1),
INDEX('DS2024'!$V$5:$V$15,MATCH(L25,'DS2024'!$V$5:$V$15,1)):
INDEX('DS2024'!$V$5:$V$15,MATCH(L25,'DS2024'!$V$5:$V$15,1)+1)),
IF($T$3=Database!$A$10,
_xlfn.FORECAST.LINEAR(
L25,
INDEX('DS2024'!$Z$5:$Z$15,MATCH(L25,'DS2024'!$Y$5:$Y$15,1)):
INDEX('DS2024'!$Z$5:$Z$15,MATCH(L25,'DS2024'!$Y$5:$Y$15,1)+1),
INDEX('DS2024'!$Y$5:$Y$15,MATCH(L25,'DS2024'!$Y$5:$Y$15,1)):
INDEX('DS2024'!$Y$5:$Y$15,MATCH(L25,'DS2024'!$Y$5:$Y$15,1)+1))
)))))))))))))))))))</f>
        <v>0.11120772213118031</v>
      </c>
      <c r="Z25" s="50">
        <f>IF($Z$3=Database!$A$11,
_xlfn.FORECAST.LINEAR(
N25,
INDEX('DS2024'!$B$20:$B$35,MATCH(N25,'DS2024'!$A$20:$A$35,1)):
INDEX('DS2024'!$B$20:$B$35,MATCH(N25,'DS2024'!$A$20:$A$35,1)+1),
INDEX('DS2024'!$A$20:$A$35,MATCH(N25,'DS2024'!$A$20:$A$35,1)):
INDEX('DS2024'!$A$20:$A$35,MATCH(N25,'DS2024'!$A$20:$A$35,1)+1)),
IF($Z$3=Database!$A$12,
_xlfn.FORECAST.LINEAR(
N25,
INDEX('DS2024'!$E$20:$E$35,MATCH(N25,'DS2024'!$D$20:$D$35,1)):
INDEX('DS2024'!$E$20:$E$35,MATCH(N25,'DS2024'!$D$20:$D$35,1)+1),
INDEX('DS2024'!$D$20:$D$35,MATCH(N25,'DS2024'!$D$20:$D$35,1)):
INDEX('DS2024'!$D$20:$D$35,MATCH(N25,'DS2024'!$D$20:$D$35,1)+1)),
IF($Z$3=Database!$A$13,
_xlfn.FORECAST.LINEAR(
N25,
INDEX('DS2024'!$H$20:$H$35,MATCH(N25,'DS2024'!$G$20:$G$35,1)):
INDEX('DS2024'!$H$20:$H$35,MATCH(N25,'DS2024'!$G$20:$G$35,1)+1),
INDEX('DS2024'!$G$20:$G$35,MATCH(N25,'DS2024'!$G$20:$G$35,1)):
INDEX('DS2024'!$G$20:$G$35,MATCH(N25,'DS2024'!$G$20:$G$35,1)+1)),
IF($Z$3=Database!$A$14,
_xlfn.FORECAST.LINEAR(
N25,
INDEX('DS2024'!$K$20:$K$35,MATCH(N25,'DS2024'!$J$20:$J$35,1)):
INDEX('DS2024'!$K$20:$K$35,MATCH(N25,'DS2024'!$J$20:$J$35,1)+1),
INDEX('DS2024'!$J$20:$J$35,MATCH(N25,'DS2024'!$J$20:$J$35,1)):
INDEX('DS2024'!$J$20:$J$35,MATCH(N25,'DS2024'!$J$20:$J$35,1)+1)),
IF($Z$3=Database!$A$15,
_xlfn.FORECAST.LINEAR(
N25,
INDEX('DS2024'!$N$20:$N$35,MATCH(N25,'DS2024'!$M$20:$M$35,1)):
INDEX('DS2024'!$N$20:$N$35,MATCH(N25,'DS2024'!$M$20:$M$35,1)+1),
INDEX('DS2024'!$M$20:$M$35,MATCH(N25,'DS2024'!$M$20:$M$35,1)):
INDEX('DS2024'!$M$20:$M$35,MATCH(N25,'DS2024'!$M$20:$M$35,1)+1)),
IF($Z$3=Database!$A$16,
_xlfn.FORECAST.LINEAR(
N25,
INDEX('DS2024'!$Q$20:$Q$35,MATCH(N25,'DS2024'!$P$20:$P$35,1)):
INDEX('DS2024'!$Q$20:$Q$35,MATCH(N25,'DS2024'!$P$20:$P$35,1)+1),
INDEX('DS2024'!$P$20:$P$35,MATCH(N25,'DS2024'!$P$20:$P$35,1)):
INDEX('DS2024'!$P$20:$P$35,MATCH(N25,'DS2024'!$P$20:$P$35,1)+1)),
IF($Z$3=Database!$A$17,
_xlfn.FORECAST.LINEAR(
N25,
INDEX('DS2024'!$T$20:$T$35,MATCH(N25,'DS2024'!$S$20:$S$35,1)):
INDEX('DS2024'!$T$20:$T$35,MATCH(N25,'DS2024'!$S$20:$S$35,1)+1),
INDEX('DS2024'!$S$20:$S$35,MATCH(N25,'DS2024'!$S$20:$S$35,1)):
INDEX('DS2024'!$S$20:$S$35,MATCH(N25,'DS2024'!$S$20:$S$35,1)+1)),
IF($Z$3=Database!$A$18,
_xlfn.FORECAST.LINEAR(
N25,
INDEX('DS2024'!$W$20:$W$35,MATCH(N25,'DS2024'!$V$20:$V$35,1)):
INDEX('DS2024'!$W$20:$W$35,MATCH(N25,'DS2024'!$V$20:$V$35,1)+1),
INDEX('DS2024'!$V$20:$V$35,MATCH(N25,'DS2024'!$V$20:$V$35,1)):
INDEX('DS2024'!$V$20:$V$35,MATCH(N25,'DS2024'!$V$20:$V$35,1)+1)),
IF($Z$3=Database!$A$19,
_xlfn.FORECAST.LINEAR(
N25,
INDEX('DS2024'!$Z$20:$Z$35,MATCH(N25,'DS2024'!$Y$20:$Y$35,1)):
INDEX('DS2024'!$Z$20:$Z$35,MATCH(N25,'DS2024'!$Y$20:$Y$35,1)+1),
INDEX('DS2024'!$Y$20:$Y$35,MATCH(N25,'DS2024'!$Y$20:$Y$35,1)):
INDEX('DS2024'!$Y$20:$Y$35,MATCH(N25,'DS2024'!$Y$20:$Y$35,1)+1)),
IF($Z$3=Database!$A$20,
_xlfn.FORECAST.LINEAR(
N25,
INDEX('DS2024'!$AC$20:$AC$35,MATCH(N25,'DS2024'!$AB$20:$AB$35,1)):
INDEX('DS2024'!$AC$20:$AC$35,MATCH(N25,'DS2024'!$AB$20:$AB$35,1)+1),
INDEX('DS2024'!$AB$20:$AB$35,MATCH(N25,'DS2024'!$AB$20:$AB$35,1)):
INDEX('DS2024'!$AB$20:$AB$35,MATCH(N25,'DS2024'!$AB$20:$AB$35,1)+1)),
IF($Z$3=Database!$A$2,
_xlfn.FORECAST.LINEAR(
N25,
INDEX('DS2024'!$B$5:$B$15,MATCH(N25,'DS2024'!$A$5:$A$15,1)):
INDEX('DS2024'!$B$5:$B$15,MATCH(N25,'DS2024'!$A$5:$A$15,1)+1),
INDEX('DS2024'!$A$5:$A$15,MATCH(N25,'DS2024'!$A$5:$A$15,1)):
INDEX('DS2024'!$A$5:$A$15,MATCH(N25,'DS2024'!$A$5:$A$15,1)+1)),
IF($Z$3=Database!$A$3,
_xlfn.FORECAST.LINEAR(
N25,
INDEX('DS2024'!$E$5:$E$15,MATCH(N25,'DS2024'!$D$5:$D$15,1)):
INDEX('DS2024'!$E$5:$E$15,MATCH(N25,'DS2024'!$D$5:$D$15,1)+1),
INDEX('DS2024'!$D$5:$D$15,MATCH(N25,'DS2024'!$D$5:$D$15,1)):
INDEX('DS2024'!$D$5:$D$15,MATCH(N25,'DS2024'!$D$5:$D$15,1)+1)),
IF($Z$3=Database!$A$4,
_xlfn.FORECAST.LINEAR(
N25,
INDEX('DS2024'!$H$5:$H$15,MATCH(N25,'DS2024'!$G$5:$G$15,1)):
INDEX('DS2024'!$H$5:$H$15,MATCH(N25,'DS2024'!$G$5:$G$15,1)+1),
INDEX('DS2024'!$G$5:$G$15,MATCH(N25,'DS2024'!$G$5:$G$15,1)):
INDEX('DS2024'!$G$5:$G$15,MATCH(N25,'DS2024'!$G$5:$G$15,1)+1)),
IF($Z$3=Database!$A$5,
_xlfn.FORECAST.LINEAR(
N25,
INDEX('DS2024'!$K$5:$K$15,MATCH(N25,'DS2024'!$J$5:$J$15,1)):
INDEX('DS2024'!$K$5:$K$15,MATCH(N25,'DS2024'!$J$5:$J$15,1)+1),
INDEX('DS2024'!$J$5:$J$15,MATCH(N25,'DS2024'!$J$5:$J$15,1)):
INDEX('DS2024'!$J$5:$J$15,MATCH(N25,'DS2024'!$J$5:$J$15,1)+1)),
IF($Z$3=Database!$A$6,
_xlfn.FORECAST.LINEAR(
N25,
INDEX('DS2024'!$N$5:$N$15,MATCH(N25,'DS2024'!$M$5:$M$15,1)):
INDEX('DS2024'!$N$5:$N$15,MATCH(N25,'DS2024'!$M$5:$M$15,1)+1),
INDEX('DS2024'!$M$5:$M$15,MATCH(N25,'DS2024'!$M$5:$M$15,1)):
INDEX('DS2024'!$M$5:$M$15,MATCH(N25,'DS2024'!$M$5:$M$15,1)+1)),
IF($Z$3=Database!$A$7,
_xlfn.FORECAST.LINEAR(
N25,
INDEX('DS2024'!$Q$5:$Q$15,MATCH(N25,'DS2024'!$P$5:$P$15,1)):
INDEX('DS2024'!$Q$5:$Q$15,MATCH(N25,'DS2024'!$P$5:$P$15,1)+1),
INDEX('DS2024'!$P$5:$P$15,MATCH(N25,'DS2024'!$P$5:$P$15,1)):
INDEX('DS2024'!$P$5:$P$15,MATCH(N25,'DS2024'!$P$5:$P$15,1)+1)),
IF($Z$3=Database!$A$8,
_xlfn.FORECAST.LINEAR(
N25,
INDEX('DS2024'!$T$5:$T$15,MATCH(N25,'DS2024'!$S$5:$S$15,1)):
INDEX('DS2024'!$T$5:$T$15,MATCH(N25,'DS2024'!$S$5:$S$15,1)+1),
INDEX('DS2024'!$S$5:$S$15,MATCH(N25,'DS2024'!$S$5:$S$15,1)):
INDEX('DS2024'!$S$5:$S$15,MATCH(N25,'DS2024'!$S$5:$S$15,1)+1)),
IF($Z$3=Database!$A$9,
_xlfn.FORECAST.LINEAR(
N25,
INDEX('DS2024'!$W$5:$W$15,MATCH(N25,'DS2024'!$V$5:$V$15,1)):
INDEX('DS2024'!$W$5:$W$15,MATCH(N25,'DS2024'!$V$5:$V$15,1)+1),
INDEX('DS2024'!$V$5:$V$15,MATCH(N25,'DS2024'!$V$5:$V$15,1)):
INDEX('DS2024'!$V$5:$V$15,MATCH(N25,'DS2024'!$V$5:$V$15,1)+1)),
IF($Z$3=Database!$A$10,
_xlfn.FORECAST.LINEAR(
N25,
INDEX('DS2024'!$Z$5:$Z$15,MATCH(N25,'DS2024'!$Y$5:$Y$15,1)):
INDEX('DS2024'!$Z$5:$Z$15,MATCH(N25,'DS2024'!$Y$5:$Y$15,1)+1),
INDEX('DS2024'!$Y$5:$Y$15,MATCH(N25,'DS2024'!$Y$5:$Y$15,1)):
INDEX('DS2024'!$Y$5:$Y$15,MATCH(N25,'DS2024'!$Y$5:$Y$15,1)+1))
)))))))))))))))))))</f>
        <v>0.10983452576042209</v>
      </c>
      <c r="AA25" s="50">
        <f>IF($AA$3=Database!$A$11,
_xlfn.FORECAST.LINEAR(
P25,
INDEX('DS2024'!$B$20:$B$35,MATCH(P25,'DS2024'!$A$20:$A$35,1)):
INDEX('DS2024'!$B$20:$B$35,MATCH(P25,'DS2024'!$A$20:$A$35,1)+1),
INDEX('DS2024'!$A$20:$A$35,MATCH(P25,'DS2024'!$A$20:$A$35,1)):
INDEX('DS2024'!$A$20:$A$35,MATCH(P25,'DS2024'!$A$20:$A$35,1)+1)),
IF($AA$3=Database!$A$12,
_xlfn.FORECAST.LINEAR(
P25,
INDEX('DS2024'!$E$20:$E$35,MATCH(P25,'DS2024'!$D$20:$D$35,1)):
INDEX('DS2024'!$E$20:$E$35,MATCH(P25,'DS2024'!$D$20:$D$35,1)+1),
INDEX('DS2024'!$D$20:$D$35,MATCH(P25,'DS2024'!$D$20:$D$35,1)):
INDEX('DS2024'!$D$20:$D$35,MATCH(P25,'DS2024'!$D$20:$D$35,1)+1)),
IF($AA$3=Database!$A$13,
_xlfn.FORECAST.LINEAR(
P25,
INDEX('DS2024'!$H$20:$H$35,MATCH(P25,'DS2024'!$G$20:$G$35,1)):
INDEX('DS2024'!$H$20:$H$35,MATCH(P25,'DS2024'!$G$20:$G$35,1)+1),
INDEX('DS2024'!$G$20:$G$35,MATCH(P25,'DS2024'!$G$20:$G$35,1)):
INDEX('DS2024'!$G$20:$G$35,MATCH(P25,'DS2024'!$G$20:$G$35,1)+1)),
IF($AA$3=Database!$A$14,
_xlfn.FORECAST.LINEAR(
P25,
INDEX('DS2024'!$K$20:$K$35,MATCH(P25,'DS2024'!$J$20:$J$35,1)):
INDEX('DS2024'!$K$20:$K$35,MATCH(P25,'DS2024'!$J$20:$J$35,1)+1),
INDEX('DS2024'!$J$20:$J$35,MATCH(P25,'DS2024'!$J$20:$J$35,1)):
INDEX('DS2024'!$J$20:$J$35,MATCH(P25,'DS2024'!$J$20:$J$35,1)+1)),
IF($AA$3=Database!$A$15,
_xlfn.FORECAST.LINEAR(
P25,
INDEX('DS2024'!$N$20:$N$35,MATCH(P25,'DS2024'!$M$20:$M$35,1)):
INDEX('DS2024'!$N$20:$N$35,MATCH(P25,'DS2024'!$M$20:$M$35,1)+1),
INDEX('DS2024'!$M$20:$M$35,MATCH(P25,'DS2024'!$M$20:$M$35,1)):
INDEX('DS2024'!$M$20:$M$35,MATCH(P25,'DS2024'!$M$20:$M$35,1)+1)),
IF($AA$3=Database!$A$16,
_xlfn.FORECAST.LINEAR(
P25,
INDEX('DS2024'!$Q$20:$Q$35,MATCH(P25,'DS2024'!$P$20:$P$35,1)):
INDEX('DS2024'!$Q$20:$Q$35,MATCH(P25,'DS2024'!$P$20:$P$35,1)+1),
INDEX('DS2024'!$P$20:$P$35,MATCH(P25,'DS2024'!$P$20:$P$35,1)):
INDEX('DS2024'!$P$20:$P$35,MATCH(P25,'DS2024'!$P$20:$P$35,1)+1)),
IF($AA$3=Database!$A$17,
_xlfn.FORECAST.LINEAR(
P25,
INDEX('DS2024'!$T$20:$T$35,MATCH(P25,'DS2024'!$S$20:$S$35,1)):
INDEX('DS2024'!$T$20:$T$35,MATCH(P25,'DS2024'!$S$20:$S$35,1)+1),
INDEX('DS2024'!$S$20:$S$35,MATCH(P25,'DS2024'!$S$20:$S$35,1)):
INDEX('DS2024'!$S$20:$S$35,MATCH(P25,'DS2024'!$S$20:$S$35,1)+1)),
IF($AA$3=Database!$A$18,
_xlfn.FORECAST.LINEAR(
P25,
INDEX('DS2024'!$W$20:$W$35,MATCH(P25,'DS2024'!$V$20:$V$35,1)):
INDEX('DS2024'!$W$20:$W$35,MATCH(P25,'DS2024'!$V$20:$V$35,1)+1),
INDEX('DS2024'!$V$20:$V$35,MATCH(P25,'DS2024'!$V$20:$V$35,1)):
INDEX('DS2024'!$V$20:$V$35,MATCH(P25,'DS2024'!$V$20:$V$35,1)+1)),
IF($AA$3=Database!$A$19,
_xlfn.FORECAST.LINEAR(
P25,
INDEX('DS2024'!$Z$20:$Z$35,MATCH(P25,'DS2024'!$Y$20:$Y$35,1)):
INDEX('DS2024'!$Z$20:$Z$35,MATCH(P25,'DS2024'!$Y$20:$Y$35,1)+1),
INDEX('DS2024'!$Y$20:$Y$35,MATCH(P25,'DS2024'!$Y$20:$Y$35,1)):
INDEX('DS2024'!$Y$20:$Y$35,MATCH(P25,'DS2024'!$Y$20:$Y$35,1)+1)),
IF($AA$3=Database!$A$20,
_xlfn.FORECAST.LINEAR(
P25,
INDEX('DS2024'!$AC$20:$AC$35,MATCH(P25,'DS2024'!$AB$20:$AB$35,1)):
INDEX('DS2024'!$AC$20:$AC$35,MATCH(P25,'DS2024'!$AB$20:$AB$35,1)+1),
INDEX('DS2024'!$AB$20:$AB$35,MATCH(P25,'DS2024'!$AB$20:$AB$35,1)):
INDEX('DS2024'!$AB$20:$AB$35,MATCH(P25,'DS2024'!$AB$20:$AB$35,1)+1)),
IF($AA$3=Database!$A$2,
_xlfn.FORECAST.LINEAR(
P25,
INDEX('DS2024'!$B$5:$B$15,MATCH(P25,'DS2024'!$A$5:$A$15,1)):
INDEX('DS2024'!$B$5:$B$15,MATCH(P25,'DS2024'!$A$5:$A$15,1)+1),
INDEX('DS2024'!$A$5:$A$15,MATCH(P25,'DS2024'!$A$5:$A$15,1)):
INDEX('DS2024'!$A$5:$A$15,MATCH(P25,'DS2024'!$A$5:$A$15,1)+1)),
IF($AA$3=Database!$A$3,
_xlfn.FORECAST.LINEAR(
P25,
INDEX('DS2024'!$E$5:$E$15,MATCH(P25,'DS2024'!$D$5:$D$15,1)):
INDEX('DS2024'!$E$5:$E$15,MATCH(P25,'DS2024'!$D$5:$D$15,1)+1),
INDEX('DS2024'!$D$5:$D$15,MATCH(P25,'DS2024'!$D$5:$D$15,1)):
INDEX('DS2024'!$D$5:$D$15,MATCH(P25,'DS2024'!$D$5:$D$15,1)+1)),
IF($AA$3=Database!$A$4,
_xlfn.FORECAST.LINEAR(
P25,
INDEX('DS2024'!$H$5:$H$15,MATCH(P25,'DS2024'!$G$5:$G$15,1)):
INDEX('DS2024'!$H$5:$H$15,MATCH(P25,'DS2024'!$G$5:$G$15,1)+1),
INDEX('DS2024'!$G$5:$G$15,MATCH(P25,'DS2024'!$G$5:$G$15,1)):
INDEX('DS2024'!$G$5:$G$15,MATCH(P25,'DS2024'!$G$5:$G$15,1)+1)),
IF($AA$3=Database!$A$5,
_xlfn.FORECAST.LINEAR(
P25,
INDEX('DS2024'!$K$5:$K$15,MATCH(P25,'DS2024'!$J$5:$J$15,1)):
INDEX('DS2024'!$K$5:$K$15,MATCH(P25,'DS2024'!$J$5:$J$15,1)+1),
INDEX('DS2024'!$J$5:$J$15,MATCH(P25,'DS2024'!$J$5:$J$15,1)):
INDEX('DS2024'!$J$5:$J$15,MATCH(P25,'DS2024'!$J$5:$J$15,1)+1)),
IF($AA$3=Database!$A$6,
_xlfn.FORECAST.LINEAR(
P25,
INDEX('DS2024'!$N$5:$N$15,MATCH(P25,'DS2024'!$M$5:$M$15,1)):
INDEX('DS2024'!$N$5:$N$15,MATCH(P25,'DS2024'!$M$5:$M$15,1)+1),
INDEX('DS2024'!$M$5:$M$15,MATCH(P25,'DS2024'!$M$5:$M$15,1)):
INDEX('DS2024'!$M$5:$M$15,MATCH(P25,'DS2024'!$M$5:$M$15,1)+1)),
IF($AA$3=Database!$A$7,
_xlfn.FORECAST.LINEAR(
P25,
INDEX('DS2024'!$Q$5:$Q$15,MATCH(P25,'DS2024'!$P$5:$P$15,1)):
INDEX('DS2024'!$Q$5:$Q$15,MATCH(P25,'DS2024'!$P$5:$P$15,1)+1),
INDEX('DS2024'!$P$5:$P$15,MATCH(P25,'DS2024'!$P$5:$P$15,1)):
INDEX('DS2024'!$P$5:$P$15,MATCH(P25,'DS2024'!$P$5:$P$15,1)+1)),
IF($AA$3=Database!$A$8,
_xlfn.FORECAST.LINEAR(
P25,
INDEX('DS2024'!$T$5:$T$15,MATCH(P25,'DS2024'!$S$5:$S$15,1)):
INDEX('DS2024'!$T$5:$T$15,MATCH(P25,'DS2024'!$S$5:$S$15,1)+1),
INDEX('DS2024'!$S$5:$S$15,MATCH(P25,'DS2024'!$S$5:$S$15,1)):
INDEX('DS2024'!$S$5:$S$15,MATCH(P25,'DS2024'!$S$5:$S$15,1)+1)),
IF($AA$3=Database!$A$9,
_xlfn.FORECAST.LINEAR(
P25,
INDEX('DS2024'!$W$5:$W$15,MATCH(P25,'DS2024'!$V$5:$V$15,1)):
INDEX('DS2024'!$W$5:$W$15,MATCH(P25,'DS2024'!$V$5:$V$15,1)+1),
INDEX('DS2024'!$V$5:$V$15,MATCH(P25,'DS2024'!$V$5:$V$15,1)):
INDEX('DS2024'!$V$5:$V$15,MATCH(P25,'DS2024'!$V$5:$V$15,1)+1)),
IF($AA$3=Database!$A$10,
_xlfn.FORECAST.LINEAR(
P25,
INDEX('DS2024'!$Z$5:$Z$15,MATCH(P25,'DS2024'!$Y$5:$Y$15,1)):
INDEX('DS2024'!$Z$5:$Z$15,MATCH(P25,'DS2024'!$Y$5:$Y$15,1)+1),
INDEX('DS2024'!$Y$5:$Y$15,MATCH(P25,'DS2024'!$Y$5:$Y$15,1)):
INDEX('DS2024'!$Y$5:$Y$15,MATCH(P25,'DS2024'!$Y$5:$Y$15,1)+1))
)))))))))))))))))))</f>
        <v>0.11044614093289101</v>
      </c>
      <c r="AB25" s="50">
        <f>IF($AB$3=Database!$A$11,
_xlfn.FORECAST.LINEAR(
R25,
INDEX('DS2024'!$B$20:$B$35,MATCH(R25,'DS2024'!$A$20:$A$35,1)):
INDEX('DS2024'!$B$20:$B$35,MATCH(R25,'DS2024'!$A$20:$A$35,1)+1),
INDEX('DS2024'!$A$20:$A$35,MATCH(R25,'DS2024'!$A$20:$A$35,1)):
INDEX('DS2024'!$A$20:$A$35,MATCH(R25,'DS2024'!$A$20:$A$35,1)+1)),
IF($AB$3=Database!$A$12,
_xlfn.FORECAST.LINEAR(
R25,
INDEX('DS2024'!$E$20:$E$35,MATCH(R25,'DS2024'!$D$20:$D$35,1)):
INDEX('DS2024'!$E$20:$E$35,MATCH(R25,'DS2024'!$D$20:$D$35,1)+1),
INDEX('DS2024'!$D$20:$D$35,MATCH(R25,'DS2024'!$D$20:$D$35,1)):
INDEX('DS2024'!$D$20:$D$35,MATCH(R25,'DS2024'!$D$20:$D$35,1)+1)),
IF($AB$3=Database!$A$13,
_xlfn.FORECAST.LINEAR(
R25,
INDEX('DS2024'!$H$20:$H$35,MATCH(R25,'DS2024'!$G$20:$G$35,1)):
INDEX('DS2024'!$H$20:$H$35,MATCH(R25,'DS2024'!$G$20:$G$35,1)+1),
INDEX('DS2024'!$G$20:$G$35,MATCH(R25,'DS2024'!$G$20:$G$35,1)):
INDEX('DS2024'!$G$20:$G$35,MATCH(R25,'DS2024'!$G$20:$G$35,1)+1)),
IF($AB$3=Database!$A$14,
_xlfn.FORECAST.LINEAR(
R25,
INDEX('DS2024'!$K$20:$K$35,MATCH(R25,'DS2024'!$J$20:$J$35,1)):
INDEX('DS2024'!$K$20:$K$35,MATCH(R25,'DS2024'!$J$20:$J$35,1)+1),
INDEX('DS2024'!$J$20:$J$35,MATCH(R25,'DS2024'!$J$20:$J$35,1)):
INDEX('DS2024'!$J$20:$J$35,MATCH(R25,'DS2024'!$J$20:$J$35,1)+1)),
IF($AB$3=Database!$A$15,
_xlfn.FORECAST.LINEAR(
R25,
INDEX('DS2024'!$N$20:$N$35,MATCH(R25,'DS2024'!$M$20:$M$35,1)):
INDEX('DS2024'!$N$20:$N$35,MATCH(R25,'DS2024'!$M$20:$M$35,1)+1),
INDEX('DS2024'!$M$20:$M$35,MATCH(R25,'DS2024'!$M$20:$M$35,1)):
INDEX('DS2024'!$M$20:$M$35,MATCH(R25,'DS2024'!$M$20:$M$35,1)+1)),
IF($AB$3=Database!$A$16,
_xlfn.FORECAST.LINEAR(
R25,
INDEX('DS2024'!$Q$20:$Q$35,MATCH(R25,'DS2024'!$P$20:$P$35,1)):
INDEX('DS2024'!$Q$20:$Q$35,MATCH(R25,'DS2024'!$P$20:$P$35,1)+1),
INDEX('DS2024'!$P$20:$P$35,MATCH(R25,'DS2024'!$P$20:$P$35,1)):
INDEX('DS2024'!$P$20:$P$35,MATCH(R25,'DS2024'!$P$20:$P$35,1)+1)),
IF($AB$3=Database!$A$17,
_xlfn.FORECAST.LINEAR(
R25,
INDEX('DS2024'!$T$20:$T$35,MATCH(R25,'DS2024'!$S$20:$S$35,1)):
INDEX('DS2024'!$T$20:$T$35,MATCH(R25,'DS2024'!$S$20:$S$35,1)+1),
INDEX('DS2024'!$S$20:$S$35,MATCH(R25,'DS2024'!$S$20:$S$35,1)):
INDEX('DS2024'!$S$20:$S$35,MATCH(R25,'DS2024'!$S$20:$S$35,1)+1)),
IF($AB$3=Database!$A$18,
_xlfn.FORECAST.LINEAR(
R25,
INDEX('DS2024'!$W$20:$W$35,MATCH(R25,'DS2024'!$V$20:$V$35,1)):
INDEX('DS2024'!$W$20:$W$35,MATCH(R25,'DS2024'!$V$20:$V$35,1)+1),
INDEX('DS2024'!$V$20:$V$35,MATCH(R25,'DS2024'!$V$20:$V$35,1)):
INDEX('DS2024'!$V$20:$V$35,MATCH(R25,'DS2024'!$V$20:$V$35,1)+1)),
IF($AB$3=Database!$A$19,
_xlfn.FORECAST.LINEAR(
R25,
INDEX('DS2024'!$Z$20:$Z$35,MATCH(R25,'DS2024'!$Y$20:$Y$35,1)):
INDEX('DS2024'!$Z$20:$Z$35,MATCH(R25,'DS2024'!$Y$20:$Y$35,1)+1),
INDEX('DS2024'!$Y$20:$Y$35,MATCH(R25,'DS2024'!$Y$20:$Y$35,1)):
INDEX('DS2024'!$Y$20:$Y$35,MATCH(R25,'DS2024'!$Y$20:$Y$35,1)+1)),
IF($AB$3=Database!$A$20,
_xlfn.FORECAST.LINEAR(
R25,
INDEX('DS2024'!$AC$20:$AC$35,MATCH(R25,'DS2024'!$AB$20:$AB$35,1)):
INDEX('DS2024'!$AC$20:$AC$35,MATCH(R25,'DS2024'!$AB$20:$AB$35,1)+1),
INDEX('DS2024'!$AB$20:$AB$35,MATCH(R25,'DS2024'!$AB$20:$AB$35,1)):
INDEX('DS2024'!$AB$20:$AB$35,MATCH(R25,'DS2024'!$AB$20:$AB$35,1)+1)),
IF($AB$3=Database!$A$2,
_xlfn.FORECAST.LINEAR(
R25,
INDEX('DS2024'!$B$5:$B$15,MATCH(R25,'DS2024'!$A$5:$A$15,1)):
INDEX('DS2024'!$B$5:$B$15,MATCH(R25,'DS2024'!$A$5:$A$15,1)+1),
INDEX('DS2024'!$A$5:$A$15,MATCH(R25,'DS2024'!$A$5:$A$15,1)):
INDEX('DS2024'!$A$5:$A$15,MATCH(R25,'DS2024'!$A$5:$A$15,1)+1)),
IF($AB$3=Database!$A$3,
_xlfn.FORECAST.LINEAR(
R25,
INDEX('DS2024'!$E$5:$E$15,MATCH(R25,'DS2024'!$D$5:$D$15,1)):
INDEX('DS2024'!$E$5:$E$15,MATCH(R25,'DS2024'!$D$5:$D$15,1)+1),
INDEX('DS2024'!$D$5:$D$15,MATCH(R25,'DS2024'!$D$5:$D$15,1)):
INDEX('DS2024'!$D$5:$D$15,MATCH(R25,'DS2024'!$D$5:$D$15,1)+1)),
IF($AB$3=Database!$A$4,
_xlfn.FORECAST.LINEAR(
R25,
INDEX('DS2024'!$H$5:$H$15,MATCH(R25,'DS2024'!$G$5:$G$15,1)):
INDEX('DS2024'!$H$5:$H$15,MATCH(R25,'DS2024'!$G$5:$G$15,1)+1),
INDEX('DS2024'!$G$5:$G$15,MATCH(R25,'DS2024'!$G$5:$G$15,1)):
INDEX('DS2024'!$G$5:$G$15,MATCH(R25,'DS2024'!$G$5:$G$15,1)+1)),
IF($AB$3=Database!$A$5,
_xlfn.FORECAST.LINEAR(
R25,
INDEX('DS2024'!$K$5:$K$15,MATCH(R25,'DS2024'!$J$5:$J$15,1)):
INDEX('DS2024'!$K$5:$K$15,MATCH(R25,'DS2024'!$J$5:$J$15,1)+1),
INDEX('DS2024'!$J$5:$J$15,MATCH(R25,'DS2024'!$J$5:$J$15,1)):
INDEX('DS2024'!$J$5:$J$15,MATCH(R25,'DS2024'!$J$5:$J$15,1)+1)),
IF($AB$3=Database!$A$6,
_xlfn.FORECAST.LINEAR(
R25,
INDEX('DS2024'!$N$5:$N$15,MATCH(R25,'DS2024'!$M$5:$M$15,1)):
INDEX('DS2024'!$N$5:$N$15,MATCH(R25,'DS2024'!$M$5:$M$15,1)+1),
INDEX('DS2024'!$M$5:$M$15,MATCH(R25,'DS2024'!$M$5:$M$15,1)):
INDEX('DS2024'!$M$5:$M$15,MATCH(R25,'DS2024'!$M$5:$M$15,1)+1)),
IF($AB$3=Database!$A$7,
_xlfn.FORECAST.LINEAR(
R25,
INDEX('DS2024'!$Q$5:$Q$15,MATCH(R25,'DS2024'!$P$5:$P$15,1)):
INDEX('DS2024'!$Q$5:$Q$15,MATCH(R25,'DS2024'!$P$5:$P$15,1)+1),
INDEX('DS2024'!$P$5:$P$15,MATCH(R25,'DS2024'!$P$5:$P$15,1)):
INDEX('DS2024'!$P$5:$P$15,MATCH(R25,'DS2024'!$P$5:$P$15,1)+1)),
IF($AB$3=Database!$A$8,
_xlfn.FORECAST.LINEAR(
R25,
INDEX('DS2024'!$T$5:$T$15,MATCH(R25,'DS2024'!$S$5:$S$15,1)):
INDEX('DS2024'!$T$5:$T$15,MATCH(R25,'DS2024'!$S$5:$S$15,1)+1),
INDEX('DS2024'!$S$5:$S$15,MATCH(R25,'DS2024'!$S$5:$S$15,1)):
INDEX('DS2024'!$S$5:$S$15,MATCH(R25,'DS2024'!$S$5:$S$15,1)+1)),
IF($AB$3=Database!$A$9,
_xlfn.FORECAST.LINEAR(
R25,
INDEX('DS2024'!$W$5:$W$15,MATCH(R25,'DS2024'!$V$5:$V$15,1)):
INDEX('DS2024'!$W$5:$W$15,MATCH(R25,'DS2024'!$V$5:$V$15,1)+1),
INDEX('DS2024'!$V$5:$V$15,MATCH(R25,'DS2024'!$V$5:$V$15,1)):
INDEX('DS2024'!$V$5:$V$15,MATCH(R25,'DS2024'!$V$5:$V$15,1)+1)),
IF($AB$3=Database!$A$10,
_xlfn.FORECAST.LINEAR(
R25,
INDEX('DS2024'!$Z$5:$Z$15,MATCH(R25,'DS2024'!$Y$5:$Y$15,1)):
INDEX('DS2024'!$Z$5:$Z$15,MATCH(R25,'DS2024'!$Y$5:$Y$15,1)+1),
INDEX('DS2024'!$Y$5:$Y$15,MATCH(R25,'DS2024'!$Y$5:$Y$15,1)):
INDEX('DS2024'!$Y$5:$Y$15,MATCH(R25,'DS2024'!$Y$5:$Y$15,1)+1))
)))))))))))))))))))</f>
        <v>0.11133194771973301</v>
      </c>
      <c r="AC25" s="82">
        <f t="shared" si="0"/>
        <v>0.47261380801101055</v>
      </c>
      <c r="AD25" s="82">
        <f t="shared" si="1"/>
        <v>0.47343062798607788</v>
      </c>
      <c r="AE25" s="82">
        <f t="shared" si="2"/>
        <v>0.37706657710844205</v>
      </c>
      <c r="AF25" s="82">
        <f t="shared" si="3"/>
        <v>0.47275175680879644</v>
      </c>
      <c r="AG25" s="82">
        <f t="shared" si="4"/>
        <v>0.47134372770036104</v>
      </c>
      <c r="AH25" s="82">
        <f t="shared" si="5"/>
        <v>0.47254245518456961</v>
      </c>
      <c r="AI25" s="82">
        <f t="shared" si="6"/>
        <v>0.47087483769803451</v>
      </c>
      <c r="AJ25" s="83">
        <f t="shared" si="7"/>
        <v>0.47161758664374881</v>
      </c>
      <c r="AK25" s="83">
        <f t="shared" si="8"/>
        <v>0.47269331544618765</v>
      </c>
      <c r="AL25" s="42"/>
      <c r="AM25" s="42"/>
      <c r="AN25" s="42"/>
      <c r="AO25" s="42"/>
      <c r="AP25" s="42"/>
      <c r="AQ25" s="42"/>
      <c r="AR25" s="42"/>
      <c r="AS25" s="42"/>
      <c r="AT25" s="42"/>
      <c r="BD25" s="83" t="e">
        <f>#REF!/10</f>
        <v>#REF!</v>
      </c>
      <c r="BE25" s="83" t="e">
        <f>#REF!/10</f>
        <v>#REF!</v>
      </c>
      <c r="BF25" s="83" t="e">
        <f>#REF!/10</f>
        <v>#REF!</v>
      </c>
      <c r="BG25" s="83" t="e">
        <f>#REF!/10</f>
        <v>#REF!</v>
      </c>
      <c r="BH25" s="83">
        <f t="shared" si="9"/>
        <v>0</v>
      </c>
      <c r="BI25" s="83">
        <f t="shared" si="10"/>
        <v>0</v>
      </c>
      <c r="BJ25" s="83">
        <f t="shared" si="11"/>
        <v>0</v>
      </c>
      <c r="BK25" s="83">
        <f t="shared" si="12"/>
        <v>0</v>
      </c>
      <c r="BL25" s="83">
        <f t="shared" si="13"/>
        <v>0</v>
      </c>
    </row>
    <row r="26" spans="1:64" ht="14.25" customHeight="1">
      <c r="A26" s="31">
        <v>20</v>
      </c>
      <c r="B26" s="42">
        <f>'Evaluasi 110 C'!B26</f>
        <v>119.723</v>
      </c>
      <c r="C26" s="42">
        <f>'Evaluasi 110 C'!C26</f>
        <v>-0.36132309538092378</v>
      </c>
      <c r="D26" s="42">
        <f>'Evaluasi 110 C'!E26</f>
        <v>121.084</v>
      </c>
      <c r="E26" s="42">
        <f>'Evaluasi 110 C'!F26</f>
        <v>-0.36148638272345529</v>
      </c>
      <c r="F26" s="42">
        <f>'Evaluasi 110 C'!H26</f>
        <v>119.405</v>
      </c>
      <c r="G26" s="42">
        <f>'Evaluasi 110 C'!I26</f>
        <v>-0.26182816800287184</v>
      </c>
      <c r="H26" s="42">
        <f>'Evaluasi 110 C'!K26</f>
        <v>119.919</v>
      </c>
      <c r="I26" s="42">
        <f>'Evaluasi 110 C'!L26</f>
        <v>-0.36134661067786439</v>
      </c>
      <c r="J26" s="42">
        <f>'Evaluasi 110 C'!N26</f>
        <v>117.29900000000001</v>
      </c>
      <c r="K26" s="42">
        <f>'Evaluasi 110 C'!O26</f>
        <v>-0.36103227354529094</v>
      </c>
      <c r="L26" s="42">
        <f>'Evaluasi 110 C'!Q26</f>
        <v>118.944</v>
      </c>
      <c r="M26" s="42">
        <f>'Evaluasi 110 C'!R26</f>
        <v>-0.36122963407318531</v>
      </c>
      <c r="N26" s="42">
        <f>'Evaluasi 110 C'!T26</f>
        <v>116.613</v>
      </c>
      <c r="O26" s="42">
        <f>'Evaluasi 110 C'!U26</f>
        <v>-0.36094997000599877</v>
      </c>
      <c r="P26" s="42">
        <f>'Evaluasi 110 C'!W26</f>
        <v>117.922</v>
      </c>
      <c r="Q26" s="42">
        <f>'Evaluasi 110 C'!X26</f>
        <v>-0.36110701859628069</v>
      </c>
      <c r="R26" s="42">
        <f>'Evaluasi 110 C'!Z26</f>
        <v>119.89400000000001</v>
      </c>
      <c r="S26" s="50">
        <f>'Evaluasi 110 C'!AA26</f>
        <v>-0.36134361127774445</v>
      </c>
      <c r="T26" s="50">
        <f>IF($T$3=Database!$A$11,
_xlfn.FORECAST.LINEAR(
B26,
INDEX('DS2024'!$B$20:$B$35,MATCH(B26,'DS2024'!$A$20:$A$35,1)):
INDEX('DS2024'!$B$20:$B$35,MATCH(B26,'DS2024'!$A$20:$A$35,1)+1),
INDEX('DS2024'!$A$20:$A$35,MATCH(B26,'DS2024'!$A$20:$A$35,1)):
INDEX('DS2024'!$A$20:$A$35,MATCH(B26,'DS2024'!$A$20:$A$35,1)+1)),
IF($T$3=Database!$A$12,
_xlfn.FORECAST.LINEAR(
B26,
INDEX('DS2024'!$E$20:$E$35,MATCH(B26,'DS2024'!$D$20:$D$35,1)):
INDEX('DS2024'!$E$20:$E$35,MATCH(B26,'DS2024'!$D$20:$D$35,1)+1),
INDEX('DS2024'!$D$20:$D$35,MATCH(B26,'DS2024'!$D$20:$D$35,1)):
INDEX('DS2024'!$D$20:$D$35,MATCH(B26,'DS2024'!$D$20:$D$35,1)+1)),
IF($T$3=Database!$A$13,
_xlfn.FORECAST.LINEAR(
B26,
INDEX('DS2024'!$H$20:$H$35,MATCH(B26,'DS2024'!$G$20:$G$35,1)):
INDEX('DS2024'!$H$20:$H$35,MATCH(B26,'DS2024'!$G$20:$G$35,1)+1),
INDEX('DS2024'!$G$20:$G$35,MATCH(B26,'DS2024'!$G$20:$G$35,1)):
INDEX('DS2024'!$G$20:$G$35,MATCH(B26,'DS2024'!$G$20:$G$35,1)+1)),
IF($T$3=Database!$A$14,
_xlfn.FORECAST.LINEAR(
B26,
INDEX('DS2024'!$K$20:$K$35,MATCH(B26,'DS2024'!$J$20:$J$35,1)):
INDEX('DS2024'!$K$20:$K$35,MATCH(B26,'DS2024'!$J$20:$J$35,1)+1),
INDEX('DS2024'!$J$20:$J$35,MATCH(B26,'DS2024'!$J$20:$J$35,1)):
INDEX('DS2024'!$J$20:$J$35,MATCH(B26,'DS2024'!$J$20:$J$35,1)+1)),
IF($T$3=Database!$A$15,
_xlfn.FORECAST.LINEAR(
B26,
INDEX('DS2024'!$N$20:$N$35,MATCH(B26,'DS2024'!$M$20:$M$35,1)):
INDEX('DS2024'!$N$20:$N$35,MATCH(B26,'DS2024'!$M$20:$M$35,1)+1),
INDEX('DS2024'!$M$20:$M$35,MATCH(B26,'DS2024'!$M$20:$M$35,1)):
INDEX('DS2024'!$M$20:$M$35,MATCH(B26,'DS2024'!$M$20:$M$35,1)+1)),
IF($T$3=Database!$A$16,
_xlfn.FORECAST.LINEAR(
B26,
INDEX('DS2024'!$Q$20:$Q$35,MATCH(B26,'DS2024'!$P$20:$P$35,1)):
INDEX('DS2024'!$Q$20:$Q$35,MATCH(B26,'DS2024'!$P$20:$P$35,1)+1),
INDEX('DS2024'!$P$20:$P$35,MATCH(B26,'DS2024'!$P$20:$P$35,1)):
INDEX('DS2024'!$P$20:$P$35,MATCH(B26,'DS2024'!$P$20:$P$35,1)+1)),
IF($T$3=Database!$A$17,
_xlfn.FORECAST.LINEAR(
B26,
INDEX('DS2024'!$T$20:$T$35,MATCH(B26,'DS2024'!$S$20:$S$35,1)):
INDEX('DS2024'!$T$20:$T$35,MATCH(B26,'DS2024'!$S$20:$S$35,1)+1),
INDEX('DS2024'!$S$20:$S$35,MATCH(B26,'DS2024'!$S$20:$S$35,1)):
INDEX('DS2024'!$S$20:$S$35,MATCH(B26,'DS2024'!$S$20:$S$35,1)+1)),
IF($T$3=Database!$A$18,
_xlfn.FORECAST.LINEAR(
B26,
INDEX('DS2024'!$W$20:$W$35,MATCH(B26,'DS2024'!$V$20:$V$35,1)):
INDEX('DS2024'!$W$20:$W$35,MATCH(B26,'DS2024'!$V$20:$V$35,1)+1),
INDEX('DS2024'!$V$20:$V$35,MATCH(B26,'DS2024'!$V$20:$V$35,1)):
INDEX('DS2024'!$V$20:$V$35,MATCH(B26,'DS2024'!$V$20:$V$35,1)+1)),
IF($T$3=Database!$A$19,
_xlfn.FORECAST.LINEAR(
B26,
INDEX('DS2024'!$Z$20:$Z$35,MATCH(B26,'DS2024'!$Y$20:$Y$35,1)):
INDEX('DS2024'!$Z$20:$Z$35,MATCH(B26,'DS2024'!$Y$20:$Y$35,1)+1),
INDEX('DS2024'!$Y$20:$Y$35,MATCH(B26,'DS2024'!$Y$20:$Y$35,1)):
INDEX('DS2024'!$Y$20:$Y$35,MATCH(B26,'DS2024'!$Y$20:$Y$35,1)+1)),
IF($T$3=Database!$A$20,
_xlfn.FORECAST.LINEAR(
B26,
INDEX('DS2024'!$AC$20:$AC$35,MATCH(B26,'DS2024'!$AB$20:$AB$35,1)):
INDEX('DS2024'!$AC$20:$AC$35,MATCH(B26,'DS2024'!$AB$20:$AB$35,1)+1),
INDEX('DS2024'!$AB$20:$AB$35,MATCH(B26,'DS2024'!$AB$20:$AB$35,1)):
INDEX('DS2024'!$AB$20:$AB$35,MATCH(B26,'DS2024'!$AB$20:$AB$35,1)+1)),
IF($T$3=Database!$A$2,
_xlfn.FORECAST.LINEAR(
B26,
INDEX('DS2024'!$B$5:$B$15,MATCH(B26,'DS2024'!$A$5:$A$15,1)):
INDEX('DS2024'!$B$5:$B$15,MATCH(B26,'DS2024'!$A$5:$A$15,1)+1),
INDEX('DS2024'!$A$5:$A$15,MATCH(B26,'DS2024'!$A$5:$A$15,1)):
INDEX('DS2024'!$A$5:$A$15,MATCH(B26,'DS2024'!$A$5:$A$15,1)+1)),
IF($T$3=Database!$A$3,
_xlfn.FORECAST.LINEAR(
B26,
INDEX('DS2024'!$E$5:$E$15,MATCH(B26,'DS2024'!$D$5:$D$15,1)):
INDEX('DS2024'!$E$5:$E$15,MATCH(B26,'DS2024'!$D$5:$D$15,1)+1),
INDEX('DS2024'!$D$5:$D$15,MATCH(B26,'DS2024'!$D$5:$D$15,1)):
INDEX('DS2024'!$D$5:$D$15,MATCH(B26,'DS2024'!$D$5:$D$15,1)+1)),
IF($T$3=Database!$A$4,
_xlfn.FORECAST.LINEAR(
B26,
INDEX('DS2024'!$H$5:$H$15,MATCH(B26,'DS2024'!$G$5:$G$15,1)):
INDEX('DS2024'!$H$5:$H$15,MATCH(B26,'DS2024'!$G$5:$G$15,1)+1),
INDEX('DS2024'!$G$5:$G$15,MATCH(B26,'DS2024'!$G$5:$G$15,1)):
INDEX('DS2024'!$G$5:$G$15,MATCH(B26,'DS2024'!$G$5:$G$15,1)+1)),
IF($T$3=Database!$A$5,
_xlfn.FORECAST.LINEAR(
B26,
INDEX('DS2024'!$K$5:$K$15,MATCH(B26,'DS2024'!$J$5:$J$15,1)):
INDEX('DS2024'!$K$5:$K$15,MATCH(B26,'DS2024'!$J$5:$J$15,1)+1),
INDEX('DS2024'!$J$5:$J$15,MATCH(B26,'DS2024'!$J$5:$J$15,1)):
INDEX('DS2024'!$J$5:$J$15,MATCH(B26,'DS2024'!$J$5:$J$15,1)+1)),
IF($T$3=Database!$A$6,
_xlfn.FORECAST.LINEAR(
B26,
INDEX('DS2024'!$N$5:$N$15,MATCH(B26,'DS2024'!$M$5:$M$15,1)):
INDEX('DS2024'!$N$5:$N$15,MATCH(B26,'DS2024'!$M$5:$M$15,1)+1),
INDEX('DS2024'!$M$5:$M$15,MATCH(B26,'DS2024'!$M$5:$M$15,1)):
INDEX('DS2024'!$M$5:$M$15,MATCH(B26,'DS2024'!$M$5:$M$15,1)+1)),
IF($T$3=Database!$A$7,
_xlfn.FORECAST.LINEAR(
B26,
INDEX('DS2024'!$Q$5:$Q$15,MATCH(B26,'DS2024'!$P$5:$P$15,1)):
INDEX('DS2024'!$Q$5:$Q$15,MATCH(B26,'DS2024'!$P$5:$P$15,1)+1),
INDEX('DS2024'!$P$5:$P$15,MATCH(B26,'DS2024'!$P$5:$P$15,1)):
INDEX('DS2024'!$P$5:$P$15,MATCH(B26,'DS2024'!$P$5:$P$15,1)+1)),
IF($T$3=Database!$A$8,
_xlfn.FORECAST.LINEAR(
B26,
INDEX('DS2024'!$T$5:$T$15,MATCH(B26,'DS2024'!$S$5:$S$15,1)):
INDEX('DS2024'!$T$5:$T$15,MATCH(B26,'DS2024'!$S$5:$S$15,1)+1),
INDEX('DS2024'!$S$5:$S$15,MATCH(B26,'DS2024'!$S$5:$S$15,1)):
INDEX('DS2024'!$S$5:$S$15,MATCH(B26,'DS2024'!$S$5:$S$15,1)+1)),
IF($T$3=Database!$A$9,
_xlfn.FORECAST.LINEAR(
B26,
INDEX('DS2024'!$W$5:$W$15,MATCH(B26,'DS2024'!$V$5:$V$15,1)):
INDEX('DS2024'!$W$5:$W$15,MATCH(B26,'DS2024'!$V$5:$V$15,1)+1),
INDEX('DS2024'!$V$5:$V$15,MATCH(B26,'DS2024'!$V$5:$V$15,1)):
INDEX('DS2024'!$V$5:$V$15,MATCH(B26,'DS2024'!$V$5:$V$15,1)+1)),
IF($T$3=Database!$A$10,
_xlfn.FORECAST.LINEAR(
B26,
INDEX('DS2024'!$Z$5:$Z$15,MATCH(B26,'DS2024'!$Y$5:$Y$15,1)):
INDEX('DS2024'!$Z$5:$Z$15,MATCH(B26,'DS2024'!$Y$5:$Y$15,1)+1),
INDEX('DS2024'!$Y$5:$Y$15,MATCH(B26,'DS2024'!$Y$5:$Y$15,1)):
INDEX('DS2024'!$Y$5:$Y$15,MATCH(B26,'DS2024'!$Y$5:$Y$15,1)+1))
)))))))))))))))))))</f>
        <v>0.1111534433830289</v>
      </c>
      <c r="U26" s="50">
        <f>IF($U$3=Database!$A$11,
_xlfn.FORECAST.LINEAR(
D26,
INDEX('DS2024'!$B$20:$B$35,MATCH(D26,'DS2024'!$A$20:$A$35,1)):
INDEX('DS2024'!$B$20:$B$35,MATCH(D26,'DS2024'!$A$20:$A$35,1)+1),
INDEX('DS2024'!$A$20:$A$35,MATCH(D26,'DS2024'!$A$20:$A$35,1)):
INDEX('DS2024'!$A$20:$A$35,MATCH(D26,'DS2024'!$A$20:$A$35,1)+1)),
IF($U$3=Database!$A$12,
_xlfn.FORECAST.LINEAR(
D26,
INDEX('DS2024'!$E$20:$E$35,MATCH(D26,'DS2024'!$D$20:$D$35,1)):
INDEX('DS2024'!$E$20:$E$35,MATCH(D26,'DS2024'!$D$20:$D$35,1)+1),
INDEX('DS2024'!$D$20:$D$35,MATCH(D26,'DS2024'!$D$20:$D$35,1)):
INDEX('DS2024'!$D$20:$D$35,MATCH(D26,'DS2024'!$D$20:$D$35,1)+1)),
IF($U$3=Database!$A$13,
_xlfn.FORECAST.LINEAR(
D26,
INDEX('DS2024'!$H$20:$H$35,MATCH(D26,'DS2024'!$G$20:$G$35,1)):
INDEX('DS2024'!$H$20:$H$35,MATCH(D26,'DS2024'!$G$20:$G$35,1)+1),
INDEX('DS2024'!$G$20:$G$35,MATCH(D26,'DS2024'!$G$20:$G$35,1)):
INDEX('DS2024'!$G$20:$G$35,MATCH(D26,'DS2024'!$G$20:$G$35,1)+1)),
IF($U$3=Database!$A$14,
_xlfn.FORECAST.LINEAR(
D26,
INDEX('DS2024'!$K$20:$K$35,MATCH(D26,'DS2024'!$J$20:$J$35,1)):
INDEX('DS2024'!$K$20:$K$35,MATCH(D26,'DS2024'!$J$20:$J$35,1)+1),
INDEX('DS2024'!$J$20:$J$35,MATCH(D26,'DS2024'!$J$20:$J$35,1)):
INDEX('DS2024'!$J$20:$J$35,MATCH(D26,'DS2024'!$J$20:$J$35,1)+1)),
IF($U$3=Database!$A$15,
_xlfn.FORECAST.LINEAR(
D26,
INDEX('DS2024'!$N$20:$N$35,MATCH(D26,'DS2024'!$M$20:$M$35,1)):
INDEX('DS2024'!$N$20:$N$35,MATCH(D26,'DS2024'!$M$20:$M$35,1)+1),
INDEX('DS2024'!$M$20:$M$35,MATCH(D26,'DS2024'!$M$20:$M$35,1)):
INDEX('DS2024'!$M$20:$M$35,MATCH(D26,'DS2024'!$M$20:$M$35,1)+1)),
IF($U$3=Database!$A$16,
_xlfn.FORECAST.LINEAR(
D26,
INDEX('DS2024'!$Q$20:$Q$35,MATCH(D26,'DS2024'!$P$20:$P$35,1)):
INDEX('DS2024'!$Q$20:$Q$35,MATCH(D26,'DS2024'!$P$20:$P$35,1)+1),
INDEX('DS2024'!$P$20:$P$35,MATCH(D26,'DS2024'!$P$20:$P$35,1)):
INDEX('DS2024'!$P$20:$P$35,MATCH(D26,'DS2024'!$P$20:$P$35,1)+1)),
IF($U$3=Database!$A$17,
_xlfn.FORECAST.LINEAR(
D26,
INDEX('DS2024'!$T$20:$T$35,MATCH(D26,'DS2024'!$S$20:$S$35,1)):
INDEX('DS2024'!$T$20:$T$35,MATCH(D26,'DS2024'!$S$20:$S$35,1)+1),
INDEX('DS2024'!$S$20:$S$35,MATCH(D26,'DS2024'!$S$20:$S$35,1)):
INDEX('DS2024'!$S$20:$S$35,MATCH(D26,'DS2024'!$S$20:$S$35,1)+1)),
IF($U$3=Database!$A$18,
_xlfn.FORECAST.LINEAR(
D26,
INDEX('DS2024'!$W$20:$W$35,MATCH(D26,'DS2024'!$V$20:$V$35,1)):
INDEX('DS2024'!$W$20:$W$35,MATCH(D26,'DS2024'!$V$20:$V$35,1)+1),
INDEX('DS2024'!$V$20:$V$35,MATCH(D26,'DS2024'!$V$20:$V$35,1)):
INDEX('DS2024'!$V$20:$V$35,MATCH(D26,'DS2024'!$V$20:$V$35,1)+1)),
IF($U$3=Database!$A$19,
_xlfn.FORECAST.LINEAR(
D26,
INDEX('DS2024'!$Z$20:$Z$35,MATCH(D26,'DS2024'!$Y$20:$Y$35,1)):
INDEX('DS2024'!$Z$20:$Z$35,MATCH(D26,'DS2024'!$Y$20:$Y$35,1)+1),
INDEX('DS2024'!$Y$20:$Y$35,MATCH(D26,'DS2024'!$Y$20:$Y$35,1)):
INDEX('DS2024'!$Y$20:$Y$35,MATCH(D26,'DS2024'!$Y$20:$Y$35,1)+1)),
IF($U$3=Database!$A$20,
_xlfn.FORECAST.LINEAR(
D26,
INDEX('DS2024'!$AC$20:$AC$35,MATCH(D26,'DS2024'!$AB$20:$AB$35,1)):
INDEX('DS2024'!$AC$20:$AC$35,MATCH(D26,'DS2024'!$AB$20:$AB$35,1)+1),
INDEX('DS2024'!$AB$20:$AB$35,MATCH(D26,'DS2024'!$AB$20:$AB$35,1)):
INDEX('DS2024'!$AB$20:$AB$35,MATCH(D26,'DS2024'!$AB$20:$AB$35,1)+1)),
IF($U$3=Database!$A$2,
_xlfn.FORECAST.LINEAR(
D26,
INDEX('DS2024'!$B$5:$B$15,MATCH(D26,'DS2024'!$A$5:$A$15,1)):
INDEX('DS2024'!$B$5:$B$15,MATCH(D26,'DS2024'!$A$5:$A$15,1)+1),
INDEX('DS2024'!$A$5:$A$15,MATCH(D26,'DS2024'!$A$5:$A$15,1)):
INDEX('DS2024'!$A$5:$A$15,MATCH(D26,'DS2024'!$A$5:$A$15,1)+1)),
IF($U$3=Database!$A$3,
_xlfn.FORECAST.LINEAR(
D26,
INDEX('DS2024'!$E$5:$E$15,MATCH(D26,'DS2024'!$D$5:$D$15,1)):
INDEX('DS2024'!$E$5:$E$15,MATCH(D26,'DS2024'!$D$5:$D$15,1)+1),
INDEX('DS2024'!$D$5:$D$15,MATCH(D26,'DS2024'!$D$5:$D$15,1)):
INDEX('DS2024'!$D$5:$D$15,MATCH(D26,'DS2024'!$D$5:$D$15,1)+1)),
IF($U$3=Database!$A$4,
_xlfn.FORECAST.LINEAR(
D26,
INDEX('DS2024'!$H$5:$H$15,MATCH(D26,'DS2024'!$G$5:$G$15,1)):
INDEX('DS2024'!$H$5:$H$15,MATCH(D26,'DS2024'!$G$5:$G$15,1)+1),
INDEX('DS2024'!$G$5:$G$15,MATCH(D26,'DS2024'!$G$5:$G$15,1)):
INDEX('DS2024'!$G$5:$G$15,MATCH(D26,'DS2024'!$G$5:$G$15,1)+1)),
IF($U$3=Database!$A$5,
_xlfn.FORECAST.LINEAR(
D26,
INDEX('DS2024'!$K$5:$K$15,MATCH(D26,'DS2024'!$J$5:$J$15,1)):
INDEX('DS2024'!$K$5:$K$15,MATCH(D26,'DS2024'!$J$5:$J$15,1)+1),
INDEX('DS2024'!$J$5:$J$15,MATCH(D26,'DS2024'!$J$5:$J$15,1)):
INDEX('DS2024'!$J$5:$J$15,MATCH(D26,'DS2024'!$J$5:$J$15,1)+1)),
IF($U$3=Database!$A$6,
_xlfn.FORECAST.LINEAR(
D26,
INDEX('DS2024'!$N$5:$N$15,MATCH(D26,'DS2024'!$M$5:$M$15,1)):
INDEX('DS2024'!$N$5:$N$15,MATCH(D26,'DS2024'!$M$5:$M$15,1)+1),
INDEX('DS2024'!$M$5:$M$15,MATCH(D26,'DS2024'!$M$5:$M$15,1)):
INDEX('DS2024'!$M$5:$M$15,MATCH(D26,'DS2024'!$M$5:$M$15,1)+1)),
IF($U$3=Database!$A$7,
_xlfn.FORECAST.LINEAR(
D26,
INDEX('DS2024'!$Q$5:$Q$15,MATCH(D26,'DS2024'!$P$5:$P$15,1)):
INDEX('DS2024'!$Q$5:$Q$15,MATCH(D26,'DS2024'!$P$5:$P$15,1)+1),
INDEX('DS2024'!$P$5:$P$15,MATCH(D26,'DS2024'!$P$5:$P$15,1)):
INDEX('DS2024'!$P$5:$P$15,MATCH(D26,'DS2024'!$P$5:$P$15,1)+1)),
IF($U$3=Database!$A$8,
_xlfn.FORECAST.LINEAR(
D26,
INDEX('DS2024'!$T$5:$T$15,MATCH(D26,'DS2024'!$S$5:$S$15,1)):
INDEX('DS2024'!$T$5:$T$15,MATCH(D26,'DS2024'!$S$5:$S$15,1)+1),
INDEX('DS2024'!$S$5:$S$15,MATCH(D26,'DS2024'!$S$5:$S$15,1)):
INDEX('DS2024'!$S$5:$S$15,MATCH(D26,'DS2024'!$S$5:$S$15,1)+1)),
IF($U$3=Database!$A$9,
_xlfn.FORECAST.LINEAR(
D26,
INDEX('DS2024'!$W$5:$W$15,MATCH(D26,'DS2024'!$V$5:$V$15,1)):
INDEX('DS2024'!$W$5:$W$15,MATCH(D26,'DS2024'!$V$5:$V$15,1)+1),
INDEX('DS2024'!$V$5:$V$15,MATCH(D26,'DS2024'!$V$5:$V$15,1)):
INDEX('DS2024'!$V$5:$V$15,MATCH(D26,'DS2024'!$V$5:$V$15,1)+1)),
IF($U$3=Database!$A$10,
_xlfn.FORECAST.LINEAR(
D26,
INDEX('DS2024'!$Z$5:$Z$15,MATCH(D26,'DS2024'!$Y$5:$Y$15,1)):
INDEX('DS2024'!$Z$5:$Z$15,MATCH(D26,'DS2024'!$Y$5:$Y$15,1)+1),
INDEX('DS2024'!$Y$5:$Y$15,MATCH(D26,'DS2024'!$Y$5:$Y$15,1)):
INDEX('DS2024'!$Y$5:$Y$15,MATCH(D26,'DS2024'!$Y$5:$Y$15,1)+1))
)))))))))))))))))))</f>
        <v>0.1119150245813182</v>
      </c>
      <c r="V26" s="50">
        <f>IF($V$3=Database!$A$11,
_xlfn.FORECAST.LINEAR(
F26,
INDEX('DS2024'!$B$20:$B$35,MATCH(F26,'DS2024'!$A$20:$A$35,1)):
INDEX('DS2024'!$B$20:$B$35,MATCH(F26,'DS2024'!$A$20:$A$35,1)+1),
INDEX('DS2024'!$A$20:$A$35,MATCH(F26,'DS2024'!$A$20:$A$35,1)):
INDEX('DS2024'!$A$20:$A$35,MATCH(F26,'DS2024'!$A$20:$A$35,1)+1)),
IF($V$3=Database!$A$12,
_xlfn.FORECAST.LINEAR(
F26,
INDEX('DS2024'!$E$20:$E$35,MATCH(F26,'DS2024'!$D$20:$D$35,1)):
INDEX('DS2024'!$E$20:$E$35,MATCH(F26,'DS2024'!$D$20:$D$35,1)+1),
INDEX('DS2024'!$D$20:$D$35,MATCH(F26,'DS2024'!$D$20:$D$35,1)):
INDEX('DS2024'!$D$20:$D$35,MATCH(F26,'DS2024'!$D$20:$D$35,1)+1)),
IF($V$3=Database!$A$13,
_xlfn.FORECAST.LINEAR(
F26,
INDEX('DS2024'!$H$20:$H$35,MATCH(F26,'DS2024'!$G$20:$G$35,1)):
INDEX('DS2024'!$H$20:$H$35,MATCH(F26,'DS2024'!$G$20:$G$35,1)+1),
INDEX('DS2024'!$G$20:$G$35,MATCH(F26,'DS2024'!$G$20:$G$35,1)):
INDEX('DS2024'!$G$20:$G$35,MATCH(F26,'DS2024'!$G$20:$G$35,1)+1)),
IF($V$3=Database!$A$14,
_xlfn.FORECAST.LINEAR(
F26,
INDEX('DS2024'!$K$20:$K$35,MATCH(F26,'DS2024'!$J$20:$J$35,1)):
INDEX('DS2024'!$K$20:$K$35,MATCH(F26,'DS2024'!$J$20:$J$35,1)+1),
INDEX('DS2024'!$J$20:$J$35,MATCH(F26,'DS2024'!$J$20:$J$35,1)):
INDEX('DS2024'!$J$20:$J$35,MATCH(F26,'DS2024'!$J$20:$J$35,1)+1)),
IF($V$3=Database!$A$15,
_xlfn.FORECAST.LINEAR(
F26,
INDEX('DS2024'!$N$20:$N$35,MATCH(F26,'DS2024'!$M$20:$M$35,1)):
INDEX('DS2024'!$N$20:$N$35,MATCH(F26,'DS2024'!$M$20:$M$35,1)+1),
INDEX('DS2024'!$M$20:$M$35,MATCH(F26,'DS2024'!$M$20:$M$35,1)):
INDEX('DS2024'!$M$20:$M$35,MATCH(F26,'DS2024'!$M$20:$M$35,1)+1)),
IF($V$3=Database!$A$16,
_xlfn.FORECAST.LINEAR(
F26,
INDEX('DS2024'!$Q$20:$Q$35,MATCH(F26,'DS2024'!$P$20:$P$35,1)):
INDEX('DS2024'!$Q$20:$Q$35,MATCH(F26,'DS2024'!$P$20:$P$35,1)+1),
INDEX('DS2024'!$P$20:$P$35,MATCH(F26,'DS2024'!$P$20:$P$35,1)):
INDEX('DS2024'!$P$20:$P$35,MATCH(F26,'DS2024'!$P$20:$P$35,1)+1)),
IF($V$3=Database!$A$17,
_xlfn.FORECAST.LINEAR(
F26,
INDEX('DS2024'!$T$20:$T$35,MATCH(F26,'DS2024'!$S$20:$S$35,1)):
INDEX('DS2024'!$T$20:$T$35,MATCH(F26,'DS2024'!$S$20:$S$35,1)+1),
INDEX('DS2024'!$S$20:$S$35,MATCH(F26,'DS2024'!$S$20:$S$35,1)):
INDEX('DS2024'!$S$20:$S$35,MATCH(F26,'DS2024'!$S$20:$S$35,1)+1)),
IF($V$3=Database!$A$18,
_xlfn.FORECAST.LINEAR(
F26,
INDEX('DS2024'!$W$20:$W$35,MATCH(F26,'DS2024'!$V$20:$V$35,1)):
INDEX('DS2024'!$W$20:$W$35,MATCH(F26,'DS2024'!$V$20:$V$35,1)+1),
INDEX('DS2024'!$V$20:$V$35,MATCH(F26,'DS2024'!$V$20:$V$35,1)):
INDEX('DS2024'!$V$20:$V$35,MATCH(F26,'DS2024'!$V$20:$V$35,1)+1)),
IF($V$3=Database!$A$19,
_xlfn.FORECAST.LINEAR(
F26,
INDEX('DS2024'!$Z$20:$Z$35,MATCH(F26,'DS2024'!$Y$20:$Y$35,1)):
INDEX('DS2024'!$Z$20:$Z$35,MATCH(F26,'DS2024'!$Y$20:$Y$35,1)+1),
INDEX('DS2024'!$Y$20:$Y$35,MATCH(F26,'DS2024'!$Y$20:$Y$35,1)):
INDEX('DS2024'!$Y$20:$Y$35,MATCH(F26,'DS2024'!$Y$20:$Y$35,1)+1)),
IF($V$3=Database!$A$20,
_xlfn.FORECAST.LINEAR(
F26,
INDEX('DS2024'!$AC$20:$AC$35,MATCH(F26,'DS2024'!$AB$20:$AB$35,1)):
INDEX('DS2024'!$AC$20:$AC$35,MATCH(F26,'DS2024'!$AB$20:$AB$35,1)+1),
INDEX('DS2024'!$AB$20:$AB$35,MATCH(F26,'DS2024'!$AB$20:$AB$35,1)):
INDEX('DS2024'!$AB$20:$AB$35,MATCH(F26,'DS2024'!$AB$20:$AB$35,1)+1)),
IF($V$3=Database!$A$2,
_xlfn.FORECAST.LINEAR(
F26,
INDEX('DS2024'!$B$5:$B$15,MATCH(F26,'DS2024'!$A$5:$A$15,1)):
INDEX('DS2024'!$B$5:$B$15,MATCH(F26,'DS2024'!$A$5:$A$15,1)+1),
INDEX('DS2024'!$A$5:$A$15,MATCH(F26,'DS2024'!$A$5:$A$15,1)):
INDEX('DS2024'!$A$5:$A$15,MATCH(F26,'DS2024'!$A$5:$A$15,1)+1)),
IF($V$3=Database!$A$3,
_xlfn.FORECAST.LINEAR(
F26,
INDEX('DS2024'!$E$5:$E$15,MATCH(F26,'DS2024'!$D$5:$D$15,1)):
INDEX('DS2024'!$E$5:$E$15,MATCH(F26,'DS2024'!$D$5:$D$15,1)+1),
INDEX('DS2024'!$D$5:$D$15,MATCH(F26,'DS2024'!$D$5:$D$15,1)):
INDEX('DS2024'!$D$5:$D$15,MATCH(F26,'DS2024'!$D$5:$D$15,1)+1)),
IF($V$3=Database!$A$4,
_xlfn.FORECAST.LINEAR(
F26,
INDEX('DS2024'!$H$5:$H$15,MATCH(F26,'DS2024'!$G$5:$G$15,1)):
INDEX('DS2024'!$H$5:$H$15,MATCH(F26,'DS2024'!$G$5:$G$15,1)+1),
INDEX('DS2024'!$G$5:$G$15,MATCH(F26,'DS2024'!$G$5:$G$15,1)):
INDEX('DS2024'!$G$5:$G$15,MATCH(F26,'DS2024'!$G$5:$G$15,1)+1)),
IF($V$3=Database!$A$5,
_xlfn.FORECAST.LINEAR(
F26,
INDEX('DS2024'!$K$5:$K$15,MATCH(F26,'DS2024'!$J$5:$J$15,1)):
INDEX('DS2024'!$K$5:$K$15,MATCH(F26,'DS2024'!$J$5:$J$15,1)+1),
INDEX('DS2024'!$J$5:$J$15,MATCH(F26,'DS2024'!$J$5:$J$15,1)):
INDEX('DS2024'!$J$5:$J$15,MATCH(F26,'DS2024'!$J$5:$J$15,1)+1)),
IF($V$3=Database!$A$6,
_xlfn.FORECAST.LINEAR(
F26,
INDEX('DS2024'!$N$5:$N$15,MATCH(F26,'DS2024'!$M$5:$M$15,1)):
INDEX('DS2024'!$N$5:$N$15,MATCH(F26,'DS2024'!$M$5:$M$15,1)+1),
INDEX('DS2024'!$M$5:$M$15,MATCH(F26,'DS2024'!$M$5:$M$15,1)):
INDEX('DS2024'!$M$5:$M$15,MATCH(F26,'DS2024'!$M$5:$M$15,1)+1)),
IF($V$3=Database!$A$7,
_xlfn.FORECAST.LINEAR(
F26,
INDEX('DS2024'!$Q$5:$Q$15,MATCH(F26,'DS2024'!$P$5:$P$15,1)):
INDEX('DS2024'!$Q$5:$Q$15,MATCH(F26,'DS2024'!$P$5:$P$15,1)+1),
INDEX('DS2024'!$P$5:$P$15,MATCH(F26,'DS2024'!$P$5:$P$15,1)):
INDEX('DS2024'!$P$5:$P$15,MATCH(F26,'DS2024'!$P$5:$P$15,1)+1)),
IF($V$3=Database!$A$8,
_xlfn.FORECAST.LINEAR(
F26,
INDEX('DS2024'!$T$5:$T$15,MATCH(F26,'DS2024'!$S$5:$S$15,1)):
INDEX('DS2024'!$T$5:$T$15,MATCH(F26,'DS2024'!$S$5:$S$15,1)+1),
INDEX('DS2024'!$S$5:$S$15,MATCH(F26,'DS2024'!$S$5:$S$15,1)):
INDEX('DS2024'!$S$5:$S$15,MATCH(F26,'DS2024'!$S$5:$S$15,1)+1)),
IF($V$3=Database!$A$9,
_xlfn.FORECAST.LINEAR(
F26,
INDEX('DS2024'!$W$5:$W$15,MATCH(F26,'DS2024'!$V$5:$V$15,1)):
INDEX('DS2024'!$W$5:$W$15,MATCH(F26,'DS2024'!$V$5:$V$15,1)+1),
INDEX('DS2024'!$V$5:$V$15,MATCH(F26,'DS2024'!$V$5:$V$15,1)):
INDEX('DS2024'!$V$5:$V$15,MATCH(F26,'DS2024'!$V$5:$V$15,1)+1)),
IF($V$3=Database!$A$10,
_xlfn.FORECAST.LINEAR(
F26,
INDEX('DS2024'!$Z$5:$Z$15,MATCH(F26,'DS2024'!$Y$5:$Y$15,1)):
INDEX('DS2024'!$Z$5:$Z$15,MATCH(F26,'DS2024'!$Y$5:$Y$15,1)+1),
INDEX('DS2024'!$Y$5:$Y$15,MATCH(F26,'DS2024'!$Y$5:$Y$15,1)):
INDEX('DS2024'!$Y$5:$Y$15,MATCH(F26,'DS2024'!$Y$5:$Y$15,1)+1))
)))))))))))))))))))</f>
        <v>0.11446617623540699</v>
      </c>
      <c r="W26" s="50">
        <f>IF($W$3=Database!$A$11,
_xlfn.FORECAST.LINEAR(
H26,
INDEX('DS2024'!$B$20:$B$35,MATCH(H26,'DS2024'!$A$20:$A$35,1)):
INDEX('DS2024'!$B$20:$B$35,MATCH(H26,'DS2024'!$A$20:$A$35,1)+1),
INDEX('DS2024'!$A$20:$A$35,MATCH(H26,'DS2024'!$A$20:$A$35,1)):
INDEX('DS2024'!$A$20:$A$35,MATCH(H26,'DS2024'!$A$20:$A$35,1)+1)),
IF($W$3=Database!$A$12,
_xlfn.FORECAST.LINEAR(
H26,
INDEX('DS2024'!$E$20:$E$35,MATCH(H26,'DS2024'!$D$20:$D$35,1)):
INDEX('DS2024'!$E$20:$E$35,MATCH(H26,'DS2024'!$D$20:$D$35,1)+1),
INDEX('DS2024'!$D$20:$D$35,MATCH(H26,'DS2024'!$D$20:$D$35,1)):
INDEX('DS2024'!$D$20:$D$35,MATCH(H26,'DS2024'!$D$20:$D$35,1)+1)),
IF($W$3=Database!$A$13,
_xlfn.FORECAST.LINEAR(
H26,
INDEX('DS2024'!$H$20:$H$35,MATCH(H26,'DS2024'!$G$20:$G$35,1)):
INDEX('DS2024'!$H$20:$H$35,MATCH(H26,'DS2024'!$G$20:$G$35,1)+1),
INDEX('DS2024'!$G$20:$G$35,MATCH(H26,'DS2024'!$G$20:$G$35,1)):
INDEX('DS2024'!$G$20:$G$35,MATCH(H26,'DS2024'!$G$20:$G$35,1)+1)),
IF($W$3=Database!$A$14,
_xlfn.FORECAST.LINEAR(
H26,
INDEX('DS2024'!$K$20:$K$35,MATCH(H26,'DS2024'!$J$20:$J$35,1)):
INDEX('DS2024'!$K$20:$K$35,MATCH(H26,'DS2024'!$J$20:$J$35,1)+1),
INDEX('DS2024'!$J$20:$J$35,MATCH(H26,'DS2024'!$J$20:$J$35,1)):
INDEX('DS2024'!$J$20:$J$35,MATCH(H26,'DS2024'!$J$20:$J$35,1)+1)),
IF($W$3=Database!$A$15,
_xlfn.FORECAST.LINEAR(
H26,
INDEX('DS2024'!$N$20:$N$35,MATCH(H26,'DS2024'!$M$20:$M$35,1)):
INDEX('DS2024'!$N$20:$N$35,MATCH(H26,'DS2024'!$M$20:$M$35,1)+1),
INDEX('DS2024'!$M$20:$M$35,MATCH(H26,'DS2024'!$M$20:$M$35,1)):
INDEX('DS2024'!$M$20:$M$35,MATCH(H26,'DS2024'!$M$20:$M$35,1)+1)),
IF($W$3=Database!$A$16,
_xlfn.FORECAST.LINEAR(
H26,
INDEX('DS2024'!$Q$20:$Q$35,MATCH(H26,'DS2024'!$P$20:$P$35,1)):
INDEX('DS2024'!$Q$20:$Q$35,MATCH(H26,'DS2024'!$P$20:$P$35,1)+1),
INDEX('DS2024'!$P$20:$P$35,MATCH(H26,'DS2024'!$P$20:$P$35,1)):
INDEX('DS2024'!$P$20:$P$35,MATCH(H26,'DS2024'!$P$20:$P$35,1)+1)),
IF($W$3=Database!$A$17,
_xlfn.FORECAST.LINEAR(
H26,
INDEX('DS2024'!$T$20:$T$35,MATCH(H26,'DS2024'!$S$20:$S$35,1)):
INDEX('DS2024'!$T$20:$T$35,MATCH(H26,'DS2024'!$S$20:$S$35,1)+1),
INDEX('DS2024'!$S$20:$S$35,MATCH(H26,'DS2024'!$S$20:$S$35,1)):
INDEX('DS2024'!$S$20:$S$35,MATCH(H26,'DS2024'!$S$20:$S$35,1)+1)),
IF($W$3=Database!$A$18,
_xlfn.FORECAST.LINEAR(
H26,
INDEX('DS2024'!$W$20:$W$35,MATCH(H26,'DS2024'!$V$20:$V$35,1)):
INDEX('DS2024'!$W$20:$W$35,MATCH(H26,'DS2024'!$V$20:$V$35,1)+1),
INDEX('DS2024'!$V$20:$V$35,MATCH(H26,'DS2024'!$V$20:$V$35,1)):
INDEX('DS2024'!$V$20:$V$35,MATCH(H26,'DS2024'!$V$20:$V$35,1)+1)),
IF($W$3=Database!$A$19,
_xlfn.FORECAST.LINEAR(
H26,
INDEX('DS2024'!$Z$20:$Z$35,MATCH(H26,'DS2024'!$Y$20:$Y$35,1)):
INDEX('DS2024'!$Z$20:$Z$35,MATCH(H26,'DS2024'!$Y$20:$Y$35,1)+1),
INDEX('DS2024'!$Y$20:$Y$35,MATCH(H26,'DS2024'!$Y$20:$Y$35,1)):
INDEX('DS2024'!$Y$20:$Y$35,MATCH(H26,'DS2024'!$Y$20:$Y$35,1)+1)),
IF($W$3=Database!$A$20,
_xlfn.FORECAST.LINEAR(
H26,
INDEX('DS2024'!$AC$20:$AC$35,MATCH(H26,'DS2024'!$AB$20:$AB$35,1)):
INDEX('DS2024'!$AC$20:$AC$35,MATCH(H26,'DS2024'!$AB$20:$AB$35,1)+1),
INDEX('DS2024'!$AB$20:$AB$35,MATCH(H26,'DS2024'!$AB$20:$AB$35,1)):
INDEX('DS2024'!$AB$20:$AB$35,MATCH(H26,'DS2024'!$AB$20:$AB$35,1)+1)),
IF($W$3=Database!$A$2,
_xlfn.FORECAST.LINEAR(
H26,
INDEX('DS2024'!$B$5:$B$15,MATCH(H26,'DS2024'!$A$5:$A$15,1)):
INDEX('DS2024'!$B$5:$B$15,MATCH(H26,'DS2024'!$A$5:$A$15,1)+1),
INDEX('DS2024'!$A$5:$A$15,MATCH(H26,'DS2024'!$A$5:$A$15,1)):
INDEX('DS2024'!$A$5:$A$15,MATCH(H26,'DS2024'!$A$5:$A$15,1)+1)),
IF($W$3=Database!$A$3,
_xlfn.FORECAST.LINEAR(
H26,
INDEX('DS2024'!$E$5:$E$15,MATCH(H26,'DS2024'!$D$5:$D$15,1)):
INDEX('DS2024'!$E$5:$E$15,MATCH(H26,'DS2024'!$D$5:$D$15,1)+1),
INDEX('DS2024'!$D$5:$D$15,MATCH(H26,'DS2024'!$D$5:$D$15,1)):
INDEX('DS2024'!$D$5:$D$15,MATCH(H26,'DS2024'!$D$5:$D$15,1)+1)),
IF($W$3=Database!$A$4,
_xlfn.FORECAST.LINEAR(
H26,
INDEX('DS2024'!$H$5:$H$15,MATCH(H26,'DS2024'!$G$5:$G$15,1)):
INDEX('DS2024'!$H$5:$H$15,MATCH(H26,'DS2024'!$G$5:$G$15,1)+1),
INDEX('DS2024'!$G$5:$G$15,MATCH(H26,'DS2024'!$G$5:$G$15,1)):
INDEX('DS2024'!$G$5:$G$15,MATCH(H26,'DS2024'!$G$5:$G$15,1)+1)),
IF($W$3=Database!$A$5,
_xlfn.FORECAST.LINEAR(
H26,
INDEX('DS2024'!$K$5:$K$15,MATCH(H26,'DS2024'!$J$5:$J$15,1)):
INDEX('DS2024'!$K$5:$K$15,MATCH(H26,'DS2024'!$J$5:$J$15,1)+1),
INDEX('DS2024'!$J$5:$J$15,MATCH(H26,'DS2024'!$J$5:$J$15,1)):
INDEX('DS2024'!$J$5:$J$15,MATCH(H26,'DS2024'!$J$5:$J$15,1)+1)),
IF($W$3=Database!$A$6,
_xlfn.FORECAST.LINEAR(
H26,
INDEX('DS2024'!$N$5:$N$15,MATCH(H26,'DS2024'!$M$5:$M$15,1)):
INDEX('DS2024'!$N$5:$N$15,MATCH(H26,'DS2024'!$M$5:$M$15,1)+1),
INDEX('DS2024'!$M$5:$M$15,MATCH(H26,'DS2024'!$M$5:$M$15,1)):
INDEX('DS2024'!$M$5:$M$15,MATCH(H26,'DS2024'!$M$5:$M$15,1)+1)),
IF($W$3=Database!$A$7,
_xlfn.FORECAST.LINEAR(
H26,
INDEX('DS2024'!$Q$5:$Q$15,MATCH(H26,'DS2024'!$P$5:$P$15,1)):
INDEX('DS2024'!$Q$5:$Q$15,MATCH(H26,'DS2024'!$P$5:$P$15,1)+1),
INDEX('DS2024'!$P$5:$P$15,MATCH(H26,'DS2024'!$P$5:$P$15,1)):
INDEX('DS2024'!$P$5:$P$15,MATCH(H26,'DS2024'!$P$5:$P$15,1)+1)),
IF($W$3=Database!$A$8,
_xlfn.FORECAST.LINEAR(
H26,
INDEX('DS2024'!$T$5:$T$15,MATCH(H26,'DS2024'!$S$5:$S$15,1)):
INDEX('DS2024'!$T$5:$T$15,MATCH(H26,'DS2024'!$S$5:$S$15,1)+1),
INDEX('DS2024'!$S$5:$S$15,MATCH(H26,'DS2024'!$S$5:$S$15,1)):
INDEX('DS2024'!$S$5:$S$15,MATCH(H26,'DS2024'!$S$5:$S$15,1)+1)),
IF($W$3=Database!$A$9,
_xlfn.FORECAST.LINEAR(
H26,
INDEX('DS2024'!$W$5:$W$15,MATCH(H26,'DS2024'!$V$5:$V$15,1)):
INDEX('DS2024'!$W$5:$W$15,MATCH(H26,'DS2024'!$V$5:$V$15,1)+1),
INDEX('DS2024'!$V$5:$V$15,MATCH(H26,'DS2024'!$V$5:$V$15,1)):
INDEX('DS2024'!$V$5:$V$15,MATCH(H26,'DS2024'!$V$5:$V$15,1)+1)),
IF($W$3=Database!$A$10,
_xlfn.FORECAST.LINEAR(
H26,
INDEX('DS2024'!$Z$5:$Z$15,MATCH(H26,'DS2024'!$Y$5:$Y$15,1)):
INDEX('DS2024'!$Z$5:$Z$15,MATCH(H26,'DS2024'!$Y$5:$Y$15,1)+1),
INDEX('DS2024'!$Y$5:$Y$15,MATCH(H26,'DS2024'!$Y$5:$Y$15,1)):
INDEX('DS2024'!$Y$5:$Y$15,MATCH(H26,'DS2024'!$Y$5:$Y$15,1)+1))
)))))))))))))))))))</f>
        <v>0.11126312002877814</v>
      </c>
      <c r="X26" s="50">
        <f>IF($X$3=Database!$A$11,
_xlfn.FORECAST.LINEAR(
J26,
INDEX('DS2024'!$B$20:$B$35,MATCH(J26,'DS2024'!$A$20:$A$35,1)):
INDEX('DS2024'!$B$20:$B$35,MATCH(J26,'DS2024'!$A$20:$A$35,1)+1),
INDEX('DS2024'!$A$20:$A$35,MATCH(J26,'DS2024'!$A$20:$A$35,1)):
INDEX('DS2024'!$A$20:$A$35,MATCH(J26,'DS2024'!$A$20:$A$35,1)+1)),
IF($X$3=Database!$A$12,
_xlfn.FORECAST.LINEAR(
J26,
INDEX('DS2024'!$E$20:$E$35,MATCH(J26,'DS2024'!$D$20:$D$35,1)):
INDEX('DS2024'!$E$20:$E$35,MATCH(J26,'DS2024'!$D$20:$D$35,1)+1),
INDEX('DS2024'!$D$20:$D$35,MATCH(J26,'DS2024'!$D$20:$D$35,1)):
INDEX('DS2024'!$D$20:$D$35,MATCH(J26,'DS2024'!$D$20:$D$35,1)+1)),
IF($X$3=Database!$A$13,
_xlfn.FORECAST.LINEAR(
J26,
INDEX('DS2024'!$H$20:$H$35,MATCH(J26,'DS2024'!$G$20:$G$35,1)):
INDEX('DS2024'!$H$20:$H$35,MATCH(J26,'DS2024'!$G$20:$G$35,1)+1),
INDEX('DS2024'!$G$20:$G$35,MATCH(J26,'DS2024'!$G$20:$G$35,1)):
INDEX('DS2024'!$G$20:$G$35,MATCH(J26,'DS2024'!$G$20:$G$35,1)+1)),
IF($X$3=Database!$A$14,
_xlfn.FORECAST.LINEAR(
J26,
INDEX('DS2024'!$K$20:$K$35,MATCH(J26,'DS2024'!$J$20:$J$35,1)):
INDEX('DS2024'!$K$20:$K$35,MATCH(J26,'DS2024'!$J$20:$J$35,1)+1),
INDEX('DS2024'!$J$20:$J$35,MATCH(J26,'DS2024'!$J$20:$J$35,1)):
INDEX('DS2024'!$J$20:$J$35,MATCH(J26,'DS2024'!$J$20:$J$35,1)+1)),
IF($X$3=Database!$A$15,
_xlfn.FORECAST.LINEAR(
J26,
INDEX('DS2024'!$N$20:$N$35,MATCH(J26,'DS2024'!$M$20:$M$35,1)):
INDEX('DS2024'!$N$20:$N$35,MATCH(J26,'DS2024'!$M$20:$M$35,1)+1),
INDEX('DS2024'!$M$20:$M$35,MATCH(J26,'DS2024'!$M$20:$M$35,1)):
INDEX('DS2024'!$M$20:$M$35,MATCH(J26,'DS2024'!$M$20:$M$35,1)+1)),
IF($X$3=Database!$A$16,
_xlfn.FORECAST.LINEAR(
J26,
INDEX('DS2024'!$Q$20:$Q$35,MATCH(J26,'DS2024'!$P$20:$P$35,1)):
INDEX('DS2024'!$Q$20:$Q$35,MATCH(J26,'DS2024'!$P$20:$P$35,1)+1),
INDEX('DS2024'!$P$20:$P$35,MATCH(J26,'DS2024'!$P$20:$P$35,1)):
INDEX('DS2024'!$P$20:$P$35,MATCH(J26,'DS2024'!$P$20:$P$35,1)+1)),
IF($X$3=Database!$A$17,
_xlfn.FORECAST.LINEAR(
J26,
INDEX('DS2024'!$T$20:$T$35,MATCH(J26,'DS2024'!$S$20:$S$35,1)):
INDEX('DS2024'!$T$20:$T$35,MATCH(J26,'DS2024'!$S$20:$S$35,1)+1),
INDEX('DS2024'!$S$20:$S$35,MATCH(J26,'DS2024'!$S$20:$S$35,1)):
INDEX('DS2024'!$S$20:$S$35,MATCH(J26,'DS2024'!$S$20:$S$35,1)+1)),
IF($X$3=Database!$A$18,
_xlfn.FORECAST.LINEAR(
J26,
INDEX('DS2024'!$W$20:$W$35,MATCH(J26,'DS2024'!$V$20:$V$35,1)):
INDEX('DS2024'!$W$20:$W$35,MATCH(J26,'DS2024'!$V$20:$V$35,1)+1),
INDEX('DS2024'!$V$20:$V$35,MATCH(J26,'DS2024'!$V$20:$V$35,1)):
INDEX('DS2024'!$V$20:$V$35,MATCH(J26,'DS2024'!$V$20:$V$35,1)+1)),
IF($X$3=Database!$A$19,
_xlfn.FORECAST.LINEAR(
J26,
INDEX('DS2024'!$Z$20:$Z$35,MATCH(J26,'DS2024'!$Y$20:$Y$35,1)):
INDEX('DS2024'!$Z$20:$Z$35,MATCH(J26,'DS2024'!$Y$20:$Y$35,1)+1),
INDEX('DS2024'!$Y$20:$Y$35,MATCH(J26,'DS2024'!$Y$20:$Y$35,1)):
INDEX('DS2024'!$Y$20:$Y$35,MATCH(J26,'DS2024'!$Y$20:$Y$35,1)+1)),
IF($X$3=Database!$A$20,
_xlfn.FORECAST.LINEAR(
J26,
INDEX('DS2024'!$AC$20:$AC$35,MATCH(J26,'DS2024'!$AB$20:$AB$35,1)):
INDEX('DS2024'!$AC$20:$AC$35,MATCH(J26,'DS2024'!$AB$20:$AB$35,1)+1),
INDEX('DS2024'!$AB$20:$AB$35,MATCH(J26,'DS2024'!$AB$20:$AB$35,1)):
INDEX('DS2024'!$AB$20:$AB$35,MATCH(J26,'DS2024'!$AB$20:$AB$35,1)+1)),
IF($X$3=Database!$A$2,
_xlfn.FORECAST.LINEAR(
J26,
INDEX('DS2024'!$B$5:$B$15,MATCH(J26,'DS2024'!$A$5:$A$15,1)):
INDEX('DS2024'!$B$5:$B$15,MATCH(J26,'DS2024'!$A$5:$A$15,1)+1),
INDEX('DS2024'!$A$5:$A$15,MATCH(J26,'DS2024'!$A$5:$A$15,1)):
INDEX('DS2024'!$A$5:$A$15,MATCH(J26,'DS2024'!$A$5:$A$15,1)+1)),
IF($X$3=Database!$A$3,
_xlfn.FORECAST.LINEAR(
J26,
INDEX('DS2024'!$E$5:$E$15,MATCH(J26,'DS2024'!$D$5:$D$15,1)):
INDEX('DS2024'!$E$5:$E$15,MATCH(J26,'DS2024'!$D$5:$D$15,1)+1),
INDEX('DS2024'!$D$5:$D$15,MATCH(J26,'DS2024'!$D$5:$D$15,1)):
INDEX('DS2024'!$D$5:$D$15,MATCH(J26,'DS2024'!$D$5:$D$15,1)+1)),
IF($X$3=Database!$A$4,
_xlfn.FORECAST.LINEAR(
J26,
INDEX('DS2024'!$H$5:$H$15,MATCH(J26,'DS2024'!$G$5:$G$15,1)):
INDEX('DS2024'!$H$5:$H$15,MATCH(J26,'DS2024'!$G$5:$G$15,1)+1),
INDEX('DS2024'!$G$5:$G$15,MATCH(J26,'DS2024'!$G$5:$G$15,1)):
INDEX('DS2024'!$G$5:$G$15,MATCH(J26,'DS2024'!$G$5:$G$15,1)+1)),
IF($X$3=Database!$A$5,
_xlfn.FORECAST.LINEAR(
J26,
INDEX('DS2024'!$K$5:$K$15,MATCH(J26,'DS2024'!$J$5:$J$15,1)):
INDEX('DS2024'!$K$5:$K$15,MATCH(J26,'DS2024'!$J$5:$J$15,1)+1),
INDEX('DS2024'!$J$5:$J$15,MATCH(J26,'DS2024'!$J$5:$J$15,1)):
INDEX('DS2024'!$J$5:$J$15,MATCH(J26,'DS2024'!$J$5:$J$15,1)+1)),
IF($X$3=Database!$A$6,
_xlfn.FORECAST.LINEAR(
J26,
INDEX('DS2024'!$N$5:$N$15,MATCH(J26,'DS2024'!$M$5:$M$15,1)):
INDEX('DS2024'!$N$5:$N$15,MATCH(J26,'DS2024'!$M$5:$M$15,1)+1),
INDEX('DS2024'!$M$5:$M$15,MATCH(J26,'DS2024'!$M$5:$M$15,1)):
INDEX('DS2024'!$M$5:$M$15,MATCH(J26,'DS2024'!$M$5:$M$15,1)+1)),
IF($X$3=Database!$A$7,
_xlfn.FORECAST.LINEAR(
J26,
INDEX('DS2024'!$Q$5:$Q$15,MATCH(J26,'DS2024'!$P$5:$P$15,1)):
INDEX('DS2024'!$Q$5:$Q$15,MATCH(J26,'DS2024'!$P$5:$P$15,1)+1),
INDEX('DS2024'!$P$5:$P$15,MATCH(J26,'DS2024'!$P$5:$P$15,1)):
INDEX('DS2024'!$P$5:$P$15,MATCH(J26,'DS2024'!$P$5:$P$15,1)+1)),
IF($X$3=Database!$A$8,
_xlfn.FORECAST.LINEAR(
J26,
INDEX('DS2024'!$T$5:$T$15,MATCH(J26,'DS2024'!$S$5:$S$15,1)):
INDEX('DS2024'!$T$5:$T$15,MATCH(J26,'DS2024'!$S$5:$S$15,1)+1),
INDEX('DS2024'!$S$5:$S$15,MATCH(J26,'DS2024'!$S$5:$S$15,1)):
INDEX('DS2024'!$S$5:$S$15,MATCH(J26,'DS2024'!$S$5:$S$15,1)+1)),
IF($T$3=Database!$A$9,
_xlfn.FORECAST.LINEAR(
J26,
INDEX('DS2024'!$W$5:$W$15,MATCH(J26,'DS2024'!$V$5:$V$15,1)):
INDEX('DS2024'!$W$5:$W$15,MATCH(J26,'DS2024'!$V$5:$V$15,1)+1),
INDEX('DS2024'!$V$5:$V$15,MATCH(J26,'DS2024'!$V$5:$V$15,1)):
INDEX('DS2024'!$V$5:$V$15,MATCH(J26,'DS2024'!$V$5:$V$15,1)+1)),
IF($T$3=Database!$A$10,
_xlfn.FORECAST.LINEAR(
J26,
INDEX('DS2024'!$Z$5:$Z$15,MATCH(J26,'DS2024'!$Y$5:$Y$15,1)):
INDEX('DS2024'!$Z$5:$Z$15,MATCH(J26,'DS2024'!$Y$5:$Y$15,1)+1),
INDEX('DS2024'!$Y$5:$Y$15,MATCH(J26,'DS2024'!$Y$5:$Y$15,1)):
INDEX('DS2024'!$Y$5:$Y$15,MATCH(J26,'DS2024'!$Y$5:$Y$15,1)+1))
)))))))))))))))))))</f>
        <v>0.109797034253967</v>
      </c>
      <c r="Y26" s="50">
        <f>IF($Y$3=Database!$A$11,
_xlfn.FORECAST.LINEAR(
L26,
INDEX('DS2024'!$B$20:$B$35,MATCH(L26,'DS2024'!$A$20:$A$35,1)):
INDEX('DS2024'!$B$20:$B$35,MATCH(L26,'DS2024'!$A$20:$A$35,1)+1),
INDEX('DS2024'!$A$20:$A$35,MATCH(L26,'DS2024'!$A$20:$A$35,1)):
INDEX('DS2024'!$A$20:$A$35,MATCH(L26,'DS2024'!$A$20:$A$35,1)+1)),
IF($Y$3=Database!$A$12,
_xlfn.FORECAST.LINEAR(
L26,
INDEX('DS2024'!$E$20:$E$35,MATCH(L26,'DS2024'!$D$20:$D$35,1)):
INDEX('DS2024'!$E$20:$E$35,MATCH(L26,'DS2024'!$D$20:$D$35,1)+1),
INDEX('DS2024'!$D$20:$D$35,MATCH(L26,'DS2024'!$D$20:$D$35,1)):
INDEX('DS2024'!$D$20:$D$35,MATCH(L26,'DS2024'!$D$20:$D$35,1)+1)),
IF($Y$3=Database!$A$13,
_xlfn.FORECAST.LINEAR(
L26,
INDEX('DS2024'!$H$20:$H$35,MATCH(L26,'DS2024'!$G$20:$G$35,1)):
INDEX('DS2024'!$H$20:$H$35,MATCH(L26,'DS2024'!$G$20:$G$35,1)+1),
INDEX('DS2024'!$G$20:$G$35,MATCH(L26,'DS2024'!$G$20:$G$35,1)):
INDEX('DS2024'!$G$20:$G$35,MATCH(L26,'DS2024'!$G$20:$G$35,1)+1)),
IF($Y$3=Database!$A$14,
_xlfn.FORECAST.LINEAR(
L26,
INDEX('DS2024'!$K$20:$K$35,MATCH(L26,'DS2024'!$J$20:$J$35,1)):
INDEX('DS2024'!$K$20:$K$35,MATCH(L26,'DS2024'!$J$20:$J$35,1)+1),
INDEX('DS2024'!$J$20:$J$35,MATCH(L26,'DS2024'!$J$20:$J$35,1)):
INDEX('DS2024'!$J$20:$J$35,MATCH(L26,'DS2024'!$J$20:$J$35,1)+1)),
IF($Y$3=Database!$A$15,
_xlfn.FORECAST.LINEAR(
L26,
INDEX('DS2024'!$N$20:$N$35,MATCH(L26,'DS2024'!$M$20:$M$35,1)):
INDEX('DS2024'!$N$20:$N$35,MATCH(L26,'DS2024'!$M$20:$M$35,1)+1),
INDEX('DS2024'!$M$20:$M$35,MATCH(L26,'DS2024'!$M$20:$M$35,1)):
INDEX('DS2024'!$M$20:$M$35,MATCH(L26,'DS2024'!$M$20:$M$35,1)+1)),
IF($Y$3=Database!$A$16,
_xlfn.FORECAST.LINEAR(
L26,
INDEX('DS2024'!$Q$20:$Q$35,MATCH(L26,'DS2024'!$P$20:$P$35,1)):
INDEX('DS2024'!$Q$20:$Q$35,MATCH(L26,'DS2024'!$P$20:$P$35,1)+1),
INDEX('DS2024'!$P$20:$P$35,MATCH(L26,'DS2024'!$P$20:$P$35,1)):
INDEX('DS2024'!$P$20:$P$35,MATCH(L26,'DS2024'!$P$20:$P$35,1)+1)),
IF($Y$3=Database!$A$17,
_xlfn.FORECAST.LINEAR(
L26,
INDEX('DS2024'!$T$20:$T$35,MATCH(L26,'DS2024'!$S$20:$S$35,1)):
INDEX('DS2024'!$T$20:$T$35,MATCH(L26,'DS2024'!$S$20:$S$35,1)+1),
INDEX('DS2024'!$S$20:$S$35,MATCH(L26,'DS2024'!$S$20:$S$35,1)):
INDEX('DS2024'!$S$20:$S$35,MATCH(L26,'DS2024'!$S$20:$S$35,1)+1)),
IF($Y$3=Database!$A$18,
_xlfn.FORECAST.LINEAR(
L26,
INDEX('DS2024'!$W$20:$W$35,MATCH(L26,'DS2024'!$V$20:$V$35,1)):
INDEX('DS2024'!$W$20:$W$35,MATCH(L26,'DS2024'!$V$20:$V$35,1)+1),
INDEX('DS2024'!$V$20:$V$35,MATCH(L26,'DS2024'!$V$20:$V$35,1)):
INDEX('DS2024'!$V$20:$V$35,MATCH(L26,'DS2024'!$V$20:$V$35,1)+1)),
IF($Y$3=Database!$A$19,
_xlfn.FORECAST.LINEAR(
L26,
INDEX('DS2024'!$Z$20:$Z$35,MATCH(L26,'DS2024'!$Y$20:$Y$35,1)):
INDEX('DS2024'!$Z$20:$Z$35,MATCH(L26,'DS2024'!$Y$20:$Y$35,1)+1),
INDEX('DS2024'!$Y$20:$Y$35,MATCH(L26,'DS2024'!$Y$20:$Y$35,1)):
INDEX('DS2024'!$Y$20:$Y$35,MATCH(L26,'DS2024'!$Y$20:$Y$35,1)+1)),
IF($Y$3=Database!$A$20,
_xlfn.FORECAST.LINEAR(
L26,
INDEX('DS2024'!$AC$20:$AC$35,MATCH(L26,'DS2024'!$AB$20:$AB$35,1)):
INDEX('DS2024'!$AC$20:$AC$35,MATCH(L26,'DS2024'!$AB$20:$AB$35,1)+1),
INDEX('DS2024'!$AB$20:$AB$35,MATCH(L26,'DS2024'!$AB$20:$AB$35,1)):
INDEX('DS2024'!$AB$20:$AB$35,MATCH(L26,'DS2024'!$AB$20:$AB$35,1)+1)),
IF($Y$3=Database!$A$2,
_xlfn.FORECAST.LINEAR(
L26,
INDEX('DS2024'!$B$5:$B$15,MATCH(L26,'DS2024'!$A$5:$A$15,1)):
INDEX('DS2024'!$B$5:$B$15,MATCH(L26,'DS2024'!$A$5:$A$15,1)+1),
INDEX('DS2024'!$A$5:$A$15,MATCH(L26,'DS2024'!$A$5:$A$15,1)):
INDEX('DS2024'!$A$5:$A$15,MATCH(L26,'DS2024'!$A$5:$A$15,1)+1)),
IF($Y$3=Database!$A$3,
_xlfn.FORECAST.LINEAR(
L26,
INDEX('DS2024'!$E$5:$E$15,MATCH(L26,'DS2024'!$D$5:$D$15,1)):
INDEX('DS2024'!$E$5:$E$15,MATCH(L26,'DS2024'!$D$5:$D$15,1)+1),
INDEX('DS2024'!$D$5:$D$15,MATCH(L26,'DS2024'!$D$5:$D$15,1)):
INDEX('DS2024'!$D$5:$D$15,MATCH(L26,'DS2024'!$D$5:$D$15,1)+1)),
IF($Y$3=Database!$A$4,
_xlfn.FORECAST.LINEAR(
L26,
INDEX('DS2024'!$H$5:$H$15,MATCH(L26,'DS2024'!$G$5:$G$15,1)):
INDEX('DS2024'!$H$5:$H$15,MATCH(L26,'DS2024'!$G$5:$G$15,1)+1),
INDEX('DS2024'!$G$5:$G$15,MATCH(L26,'DS2024'!$G$5:$G$15,1)):
INDEX('DS2024'!$G$5:$G$15,MATCH(L26,'DS2024'!$G$5:$G$15,1)+1)),
IF($Y$3=Database!$A$5,
_xlfn.FORECAST.LINEAR(
L26,
INDEX('DS2024'!$K$5:$K$15,MATCH(L26,'DS2024'!$J$5:$J$15,1)):
INDEX('DS2024'!$K$5:$K$15,MATCH(L26,'DS2024'!$J$5:$J$15,1)+1),
INDEX('DS2024'!$J$5:$J$15,MATCH(L26,'DS2024'!$J$5:$J$15,1)):
INDEX('DS2024'!$J$5:$J$15,MATCH(L26,'DS2024'!$J$5:$J$15,1)+1)),
IF($Y$3=Database!$A$6,
_xlfn.FORECAST.LINEAR(
L26,
INDEX('DS2024'!$N$5:$N$15,MATCH(L26,'DS2024'!$M$5:$M$15,1)):
INDEX('DS2024'!$N$5:$N$15,MATCH(L26,'DS2024'!$M$5:$M$15,1)+1),
INDEX('DS2024'!$M$5:$M$15,MATCH(L26,'DS2024'!$M$5:$M$15,1)):
INDEX('DS2024'!$M$5:$M$15,MATCH(L26,'DS2024'!$M$5:$M$15,1)+1)),
IF($Y$3=Database!$A$7,
_xlfn.FORECAST.LINEAR(
L26,
INDEX('DS2024'!$Q$5:$Q$15,MATCH(L26,'DS2024'!$P$5:$P$15,1)):
INDEX('DS2024'!$Q$5:$Q$15,MATCH(L26,'DS2024'!$P$5:$P$15,1)+1),
INDEX('DS2024'!$P$5:$P$15,MATCH(L26,'DS2024'!$P$5:$P$15,1)):
INDEX('DS2024'!$P$5:$P$15,MATCH(L26,'DS2024'!$P$5:$P$15,1)+1)),
IF($Y$3=Database!$A$8,
_xlfn.FORECAST.LINEAR(
L26,
INDEX('DS2024'!$T$5:$T$15,MATCH(L26,'DS2024'!$S$5:$S$15,1)):
INDEX('DS2024'!$T$5:$T$15,MATCH(L26,'DS2024'!$S$5:$S$15,1)+1),
INDEX('DS2024'!$S$5:$S$15,MATCH(L26,'DS2024'!$S$5:$S$15,1)):
INDEX('DS2024'!$S$5:$S$15,MATCH(L26,'DS2024'!$S$5:$S$15,1)+1)),
IF($T$3=Database!$A$9,
_xlfn.FORECAST.LINEAR(
L26,
INDEX('DS2024'!$W$5:$W$15,MATCH(L26,'DS2024'!$V$5:$V$15,1)):
INDEX('DS2024'!$W$5:$W$15,MATCH(L26,'DS2024'!$V$5:$V$15,1)+1),
INDEX('DS2024'!$V$5:$V$15,MATCH(L26,'DS2024'!$V$5:$V$15,1)):
INDEX('DS2024'!$V$5:$V$15,MATCH(L26,'DS2024'!$V$5:$V$15,1)+1)),
IF($T$3=Database!$A$10,
_xlfn.FORECAST.LINEAR(
L26,
INDEX('DS2024'!$Z$5:$Z$15,MATCH(L26,'DS2024'!$Y$5:$Y$15,1)):
INDEX('DS2024'!$Z$5:$Z$15,MATCH(L26,'DS2024'!$Y$5:$Y$15,1)+1),
INDEX('DS2024'!$Y$5:$Y$15,MATCH(L26,'DS2024'!$Y$5:$Y$15,1)):
INDEX('DS2024'!$Y$5:$Y$15,MATCH(L26,'DS2024'!$Y$5:$Y$15,1)+1))
)))))))))))))))))))</f>
        <v>0.11071753467364803</v>
      </c>
      <c r="Z26" s="50">
        <f>IF($Z$3=Database!$A$11,
_xlfn.FORECAST.LINEAR(
N26,
INDEX('DS2024'!$B$20:$B$35,MATCH(N26,'DS2024'!$A$20:$A$35,1)):
INDEX('DS2024'!$B$20:$B$35,MATCH(N26,'DS2024'!$A$20:$A$35,1)+1),
INDEX('DS2024'!$A$20:$A$35,MATCH(N26,'DS2024'!$A$20:$A$35,1)):
INDEX('DS2024'!$A$20:$A$35,MATCH(N26,'DS2024'!$A$20:$A$35,1)+1)),
IF($Z$3=Database!$A$12,
_xlfn.FORECAST.LINEAR(
N26,
INDEX('DS2024'!$E$20:$E$35,MATCH(N26,'DS2024'!$D$20:$D$35,1)):
INDEX('DS2024'!$E$20:$E$35,MATCH(N26,'DS2024'!$D$20:$D$35,1)+1),
INDEX('DS2024'!$D$20:$D$35,MATCH(N26,'DS2024'!$D$20:$D$35,1)):
INDEX('DS2024'!$D$20:$D$35,MATCH(N26,'DS2024'!$D$20:$D$35,1)+1)),
IF($Z$3=Database!$A$13,
_xlfn.FORECAST.LINEAR(
N26,
INDEX('DS2024'!$H$20:$H$35,MATCH(N26,'DS2024'!$G$20:$G$35,1)):
INDEX('DS2024'!$H$20:$H$35,MATCH(N26,'DS2024'!$G$20:$G$35,1)+1),
INDEX('DS2024'!$G$20:$G$35,MATCH(N26,'DS2024'!$G$20:$G$35,1)):
INDEX('DS2024'!$G$20:$G$35,MATCH(N26,'DS2024'!$G$20:$G$35,1)+1)),
IF($Z$3=Database!$A$14,
_xlfn.FORECAST.LINEAR(
N26,
INDEX('DS2024'!$K$20:$K$35,MATCH(N26,'DS2024'!$J$20:$J$35,1)):
INDEX('DS2024'!$K$20:$K$35,MATCH(N26,'DS2024'!$J$20:$J$35,1)+1),
INDEX('DS2024'!$J$20:$J$35,MATCH(N26,'DS2024'!$J$20:$J$35,1)):
INDEX('DS2024'!$J$20:$J$35,MATCH(N26,'DS2024'!$J$20:$J$35,1)+1)),
IF($Z$3=Database!$A$15,
_xlfn.FORECAST.LINEAR(
N26,
INDEX('DS2024'!$N$20:$N$35,MATCH(N26,'DS2024'!$M$20:$M$35,1)):
INDEX('DS2024'!$N$20:$N$35,MATCH(N26,'DS2024'!$M$20:$M$35,1)+1),
INDEX('DS2024'!$M$20:$M$35,MATCH(N26,'DS2024'!$M$20:$M$35,1)):
INDEX('DS2024'!$M$20:$M$35,MATCH(N26,'DS2024'!$M$20:$M$35,1)+1)),
IF($Z$3=Database!$A$16,
_xlfn.FORECAST.LINEAR(
N26,
INDEX('DS2024'!$Q$20:$Q$35,MATCH(N26,'DS2024'!$P$20:$P$35,1)):
INDEX('DS2024'!$Q$20:$Q$35,MATCH(N26,'DS2024'!$P$20:$P$35,1)+1),
INDEX('DS2024'!$P$20:$P$35,MATCH(N26,'DS2024'!$P$20:$P$35,1)):
INDEX('DS2024'!$P$20:$P$35,MATCH(N26,'DS2024'!$P$20:$P$35,1)+1)),
IF($Z$3=Database!$A$17,
_xlfn.FORECAST.LINEAR(
N26,
INDEX('DS2024'!$T$20:$T$35,MATCH(N26,'DS2024'!$S$20:$S$35,1)):
INDEX('DS2024'!$T$20:$T$35,MATCH(N26,'DS2024'!$S$20:$S$35,1)+1),
INDEX('DS2024'!$S$20:$S$35,MATCH(N26,'DS2024'!$S$20:$S$35,1)):
INDEX('DS2024'!$S$20:$S$35,MATCH(N26,'DS2024'!$S$20:$S$35,1)+1)),
IF($Z$3=Database!$A$18,
_xlfn.FORECAST.LINEAR(
N26,
INDEX('DS2024'!$W$20:$W$35,MATCH(N26,'DS2024'!$V$20:$V$35,1)):
INDEX('DS2024'!$W$20:$W$35,MATCH(N26,'DS2024'!$V$20:$V$35,1)+1),
INDEX('DS2024'!$V$20:$V$35,MATCH(N26,'DS2024'!$V$20:$V$35,1)):
INDEX('DS2024'!$V$20:$V$35,MATCH(N26,'DS2024'!$V$20:$V$35,1)+1)),
IF($Z$3=Database!$A$19,
_xlfn.FORECAST.LINEAR(
N26,
INDEX('DS2024'!$Z$20:$Z$35,MATCH(N26,'DS2024'!$Y$20:$Y$35,1)):
INDEX('DS2024'!$Z$20:$Z$35,MATCH(N26,'DS2024'!$Y$20:$Y$35,1)+1),
INDEX('DS2024'!$Y$20:$Y$35,MATCH(N26,'DS2024'!$Y$20:$Y$35,1)):
INDEX('DS2024'!$Y$20:$Y$35,MATCH(N26,'DS2024'!$Y$20:$Y$35,1)+1)),
IF($Z$3=Database!$A$20,
_xlfn.FORECAST.LINEAR(
N26,
INDEX('DS2024'!$AC$20:$AC$35,MATCH(N26,'DS2024'!$AB$20:$AB$35,1)):
INDEX('DS2024'!$AC$20:$AC$35,MATCH(N26,'DS2024'!$AB$20:$AB$35,1)+1),
INDEX('DS2024'!$AB$20:$AB$35,MATCH(N26,'DS2024'!$AB$20:$AB$35,1)):
INDEX('DS2024'!$AB$20:$AB$35,MATCH(N26,'DS2024'!$AB$20:$AB$35,1)+1)),
IF($Z$3=Database!$A$2,
_xlfn.FORECAST.LINEAR(
N26,
INDEX('DS2024'!$B$5:$B$15,MATCH(N26,'DS2024'!$A$5:$A$15,1)):
INDEX('DS2024'!$B$5:$B$15,MATCH(N26,'DS2024'!$A$5:$A$15,1)+1),
INDEX('DS2024'!$A$5:$A$15,MATCH(N26,'DS2024'!$A$5:$A$15,1)):
INDEX('DS2024'!$A$5:$A$15,MATCH(N26,'DS2024'!$A$5:$A$15,1)+1)),
IF($Z$3=Database!$A$3,
_xlfn.FORECAST.LINEAR(
N26,
INDEX('DS2024'!$E$5:$E$15,MATCH(N26,'DS2024'!$D$5:$D$15,1)):
INDEX('DS2024'!$E$5:$E$15,MATCH(N26,'DS2024'!$D$5:$D$15,1)+1),
INDEX('DS2024'!$D$5:$D$15,MATCH(N26,'DS2024'!$D$5:$D$15,1)):
INDEX('DS2024'!$D$5:$D$15,MATCH(N26,'DS2024'!$D$5:$D$15,1)+1)),
IF($Z$3=Database!$A$4,
_xlfn.FORECAST.LINEAR(
N26,
INDEX('DS2024'!$H$5:$H$15,MATCH(N26,'DS2024'!$G$5:$G$15,1)):
INDEX('DS2024'!$H$5:$H$15,MATCH(N26,'DS2024'!$G$5:$G$15,1)+1),
INDEX('DS2024'!$G$5:$G$15,MATCH(N26,'DS2024'!$G$5:$G$15,1)):
INDEX('DS2024'!$G$5:$G$15,MATCH(N26,'DS2024'!$G$5:$G$15,1)+1)),
IF($Z$3=Database!$A$5,
_xlfn.FORECAST.LINEAR(
N26,
INDEX('DS2024'!$K$5:$K$15,MATCH(N26,'DS2024'!$J$5:$J$15,1)):
INDEX('DS2024'!$K$5:$K$15,MATCH(N26,'DS2024'!$J$5:$J$15,1)+1),
INDEX('DS2024'!$J$5:$J$15,MATCH(N26,'DS2024'!$J$5:$J$15,1)):
INDEX('DS2024'!$J$5:$J$15,MATCH(N26,'DS2024'!$J$5:$J$15,1)+1)),
IF($Z$3=Database!$A$6,
_xlfn.FORECAST.LINEAR(
N26,
INDEX('DS2024'!$N$5:$N$15,MATCH(N26,'DS2024'!$M$5:$M$15,1)):
INDEX('DS2024'!$N$5:$N$15,MATCH(N26,'DS2024'!$M$5:$M$15,1)+1),
INDEX('DS2024'!$M$5:$M$15,MATCH(N26,'DS2024'!$M$5:$M$15,1)):
INDEX('DS2024'!$M$5:$M$15,MATCH(N26,'DS2024'!$M$5:$M$15,1)+1)),
IF($Z$3=Database!$A$7,
_xlfn.FORECAST.LINEAR(
N26,
INDEX('DS2024'!$Q$5:$Q$15,MATCH(N26,'DS2024'!$P$5:$P$15,1)):
INDEX('DS2024'!$Q$5:$Q$15,MATCH(N26,'DS2024'!$P$5:$P$15,1)+1),
INDEX('DS2024'!$P$5:$P$15,MATCH(N26,'DS2024'!$P$5:$P$15,1)):
INDEX('DS2024'!$P$5:$P$15,MATCH(N26,'DS2024'!$P$5:$P$15,1)+1)),
IF($Z$3=Database!$A$8,
_xlfn.FORECAST.LINEAR(
N26,
INDEX('DS2024'!$T$5:$T$15,MATCH(N26,'DS2024'!$S$5:$S$15,1)):
INDEX('DS2024'!$T$5:$T$15,MATCH(N26,'DS2024'!$S$5:$S$15,1)+1),
INDEX('DS2024'!$S$5:$S$15,MATCH(N26,'DS2024'!$S$5:$S$15,1)):
INDEX('DS2024'!$S$5:$S$15,MATCH(N26,'DS2024'!$S$5:$S$15,1)+1)),
IF($Z$3=Database!$A$9,
_xlfn.FORECAST.LINEAR(
N26,
INDEX('DS2024'!$W$5:$W$15,MATCH(N26,'DS2024'!$V$5:$V$15,1)):
INDEX('DS2024'!$W$5:$W$15,MATCH(N26,'DS2024'!$V$5:$V$15,1)+1),
INDEX('DS2024'!$V$5:$V$15,MATCH(N26,'DS2024'!$V$5:$V$15,1)):
INDEX('DS2024'!$V$5:$V$15,MATCH(N26,'DS2024'!$V$5:$V$15,1)+1)),
IF($Z$3=Database!$A$10,
_xlfn.FORECAST.LINEAR(
N26,
INDEX('DS2024'!$Z$5:$Z$15,MATCH(N26,'DS2024'!$Y$5:$Y$15,1)):
INDEX('DS2024'!$Z$5:$Z$15,MATCH(N26,'DS2024'!$Y$5:$Y$15,1)+1),
INDEX('DS2024'!$Y$5:$Y$15,MATCH(N26,'DS2024'!$Y$5:$Y$15,1)):
INDEX('DS2024'!$Y$5:$Y$15,MATCH(N26,'DS2024'!$Y$5:$Y$15,1)+1))
)))))))))))))))))))</f>
        <v>0.10941316599384468</v>
      </c>
      <c r="AA26" s="50">
        <f>IF($AA$3=Database!$A$11,
_xlfn.FORECAST.LINEAR(
P26,
INDEX('DS2024'!$B$20:$B$35,MATCH(P26,'DS2024'!$A$20:$A$35,1)):
INDEX('DS2024'!$B$20:$B$35,MATCH(P26,'DS2024'!$A$20:$A$35,1)+1),
INDEX('DS2024'!$A$20:$A$35,MATCH(P26,'DS2024'!$A$20:$A$35,1)):
INDEX('DS2024'!$A$20:$A$35,MATCH(P26,'DS2024'!$A$20:$A$35,1)+1)),
IF($AA$3=Database!$A$12,
_xlfn.FORECAST.LINEAR(
P26,
INDEX('DS2024'!$E$20:$E$35,MATCH(P26,'DS2024'!$D$20:$D$35,1)):
INDEX('DS2024'!$E$20:$E$35,MATCH(P26,'DS2024'!$D$20:$D$35,1)+1),
INDEX('DS2024'!$D$20:$D$35,MATCH(P26,'DS2024'!$D$20:$D$35,1)):
INDEX('DS2024'!$D$20:$D$35,MATCH(P26,'DS2024'!$D$20:$D$35,1)+1)),
IF($AA$3=Database!$A$13,
_xlfn.FORECAST.LINEAR(
P26,
INDEX('DS2024'!$H$20:$H$35,MATCH(P26,'DS2024'!$G$20:$G$35,1)):
INDEX('DS2024'!$H$20:$H$35,MATCH(P26,'DS2024'!$G$20:$G$35,1)+1),
INDEX('DS2024'!$G$20:$G$35,MATCH(P26,'DS2024'!$G$20:$G$35,1)):
INDEX('DS2024'!$G$20:$G$35,MATCH(P26,'DS2024'!$G$20:$G$35,1)+1)),
IF($AA$3=Database!$A$14,
_xlfn.FORECAST.LINEAR(
P26,
INDEX('DS2024'!$K$20:$K$35,MATCH(P26,'DS2024'!$J$20:$J$35,1)):
INDEX('DS2024'!$K$20:$K$35,MATCH(P26,'DS2024'!$J$20:$J$35,1)+1),
INDEX('DS2024'!$J$20:$J$35,MATCH(P26,'DS2024'!$J$20:$J$35,1)):
INDEX('DS2024'!$J$20:$J$35,MATCH(P26,'DS2024'!$J$20:$J$35,1)+1)),
IF($AA$3=Database!$A$15,
_xlfn.FORECAST.LINEAR(
P26,
INDEX('DS2024'!$N$20:$N$35,MATCH(P26,'DS2024'!$M$20:$M$35,1)):
INDEX('DS2024'!$N$20:$N$35,MATCH(P26,'DS2024'!$M$20:$M$35,1)+1),
INDEX('DS2024'!$M$20:$M$35,MATCH(P26,'DS2024'!$M$20:$M$35,1)):
INDEX('DS2024'!$M$20:$M$35,MATCH(P26,'DS2024'!$M$20:$M$35,1)+1)),
IF($AA$3=Database!$A$16,
_xlfn.FORECAST.LINEAR(
P26,
INDEX('DS2024'!$Q$20:$Q$35,MATCH(P26,'DS2024'!$P$20:$P$35,1)):
INDEX('DS2024'!$Q$20:$Q$35,MATCH(P26,'DS2024'!$P$20:$P$35,1)+1),
INDEX('DS2024'!$P$20:$P$35,MATCH(P26,'DS2024'!$P$20:$P$35,1)):
INDEX('DS2024'!$P$20:$P$35,MATCH(P26,'DS2024'!$P$20:$P$35,1)+1)),
IF($AA$3=Database!$A$17,
_xlfn.FORECAST.LINEAR(
P26,
INDEX('DS2024'!$T$20:$T$35,MATCH(P26,'DS2024'!$S$20:$S$35,1)):
INDEX('DS2024'!$T$20:$T$35,MATCH(P26,'DS2024'!$S$20:$S$35,1)+1),
INDEX('DS2024'!$S$20:$S$35,MATCH(P26,'DS2024'!$S$20:$S$35,1)):
INDEX('DS2024'!$S$20:$S$35,MATCH(P26,'DS2024'!$S$20:$S$35,1)+1)),
IF($AA$3=Database!$A$18,
_xlfn.FORECAST.LINEAR(
P26,
INDEX('DS2024'!$W$20:$W$35,MATCH(P26,'DS2024'!$V$20:$V$35,1)):
INDEX('DS2024'!$W$20:$W$35,MATCH(P26,'DS2024'!$V$20:$V$35,1)+1),
INDEX('DS2024'!$V$20:$V$35,MATCH(P26,'DS2024'!$V$20:$V$35,1)):
INDEX('DS2024'!$V$20:$V$35,MATCH(P26,'DS2024'!$V$20:$V$35,1)+1)),
IF($AA$3=Database!$A$19,
_xlfn.FORECAST.LINEAR(
P26,
INDEX('DS2024'!$Z$20:$Z$35,MATCH(P26,'DS2024'!$Y$20:$Y$35,1)):
INDEX('DS2024'!$Z$20:$Z$35,MATCH(P26,'DS2024'!$Y$20:$Y$35,1)+1),
INDEX('DS2024'!$Y$20:$Y$35,MATCH(P26,'DS2024'!$Y$20:$Y$35,1)):
INDEX('DS2024'!$Y$20:$Y$35,MATCH(P26,'DS2024'!$Y$20:$Y$35,1)+1)),
IF($AA$3=Database!$A$20,
_xlfn.FORECAST.LINEAR(
P26,
INDEX('DS2024'!$AC$20:$AC$35,MATCH(P26,'DS2024'!$AB$20:$AB$35,1)):
INDEX('DS2024'!$AC$20:$AC$35,MATCH(P26,'DS2024'!$AB$20:$AB$35,1)+1),
INDEX('DS2024'!$AB$20:$AB$35,MATCH(P26,'DS2024'!$AB$20:$AB$35,1)):
INDEX('DS2024'!$AB$20:$AB$35,MATCH(P26,'DS2024'!$AB$20:$AB$35,1)+1)),
IF($AA$3=Database!$A$2,
_xlfn.FORECAST.LINEAR(
P26,
INDEX('DS2024'!$B$5:$B$15,MATCH(P26,'DS2024'!$A$5:$A$15,1)):
INDEX('DS2024'!$B$5:$B$15,MATCH(P26,'DS2024'!$A$5:$A$15,1)+1),
INDEX('DS2024'!$A$5:$A$15,MATCH(P26,'DS2024'!$A$5:$A$15,1)):
INDEX('DS2024'!$A$5:$A$15,MATCH(P26,'DS2024'!$A$5:$A$15,1)+1)),
IF($AA$3=Database!$A$3,
_xlfn.FORECAST.LINEAR(
P26,
INDEX('DS2024'!$E$5:$E$15,MATCH(P26,'DS2024'!$D$5:$D$15,1)):
INDEX('DS2024'!$E$5:$E$15,MATCH(P26,'DS2024'!$D$5:$D$15,1)+1),
INDEX('DS2024'!$D$5:$D$15,MATCH(P26,'DS2024'!$D$5:$D$15,1)):
INDEX('DS2024'!$D$5:$D$15,MATCH(P26,'DS2024'!$D$5:$D$15,1)+1)),
IF($AA$3=Database!$A$4,
_xlfn.FORECAST.LINEAR(
P26,
INDEX('DS2024'!$H$5:$H$15,MATCH(P26,'DS2024'!$G$5:$G$15,1)):
INDEX('DS2024'!$H$5:$H$15,MATCH(P26,'DS2024'!$G$5:$G$15,1)+1),
INDEX('DS2024'!$G$5:$G$15,MATCH(P26,'DS2024'!$G$5:$G$15,1)):
INDEX('DS2024'!$G$5:$G$15,MATCH(P26,'DS2024'!$G$5:$G$15,1)+1)),
IF($AA$3=Database!$A$5,
_xlfn.FORECAST.LINEAR(
P26,
INDEX('DS2024'!$K$5:$K$15,MATCH(P26,'DS2024'!$J$5:$J$15,1)):
INDEX('DS2024'!$K$5:$K$15,MATCH(P26,'DS2024'!$J$5:$J$15,1)+1),
INDEX('DS2024'!$J$5:$J$15,MATCH(P26,'DS2024'!$J$5:$J$15,1)):
INDEX('DS2024'!$J$5:$J$15,MATCH(P26,'DS2024'!$J$5:$J$15,1)+1)),
IF($AA$3=Database!$A$6,
_xlfn.FORECAST.LINEAR(
P26,
INDEX('DS2024'!$N$5:$N$15,MATCH(P26,'DS2024'!$M$5:$M$15,1)):
INDEX('DS2024'!$N$5:$N$15,MATCH(P26,'DS2024'!$M$5:$M$15,1)+1),
INDEX('DS2024'!$M$5:$M$15,MATCH(P26,'DS2024'!$M$5:$M$15,1)):
INDEX('DS2024'!$M$5:$M$15,MATCH(P26,'DS2024'!$M$5:$M$15,1)+1)),
IF($AA$3=Database!$A$7,
_xlfn.FORECAST.LINEAR(
P26,
INDEX('DS2024'!$Q$5:$Q$15,MATCH(P26,'DS2024'!$P$5:$P$15,1)):
INDEX('DS2024'!$Q$5:$Q$15,MATCH(P26,'DS2024'!$P$5:$P$15,1)+1),
INDEX('DS2024'!$P$5:$P$15,MATCH(P26,'DS2024'!$P$5:$P$15,1)):
INDEX('DS2024'!$P$5:$P$15,MATCH(P26,'DS2024'!$P$5:$P$15,1)+1)),
IF($AA$3=Database!$A$8,
_xlfn.FORECAST.LINEAR(
P26,
INDEX('DS2024'!$T$5:$T$15,MATCH(P26,'DS2024'!$S$5:$S$15,1)):
INDEX('DS2024'!$T$5:$T$15,MATCH(P26,'DS2024'!$S$5:$S$15,1)+1),
INDEX('DS2024'!$S$5:$S$15,MATCH(P26,'DS2024'!$S$5:$S$15,1)):
INDEX('DS2024'!$S$5:$S$15,MATCH(P26,'DS2024'!$S$5:$S$15,1)+1)),
IF($AA$3=Database!$A$9,
_xlfn.FORECAST.LINEAR(
P26,
INDEX('DS2024'!$W$5:$W$15,MATCH(P26,'DS2024'!$V$5:$V$15,1)):
INDEX('DS2024'!$W$5:$W$15,MATCH(P26,'DS2024'!$V$5:$V$15,1)+1),
INDEX('DS2024'!$V$5:$V$15,MATCH(P26,'DS2024'!$V$5:$V$15,1)):
INDEX('DS2024'!$V$5:$V$15,MATCH(P26,'DS2024'!$V$5:$V$15,1)+1)),
IF($AA$3=Database!$A$10,
_xlfn.FORECAST.LINEAR(
P26,
INDEX('DS2024'!$Z$5:$Z$15,MATCH(P26,'DS2024'!$Y$5:$Y$15,1)):
INDEX('DS2024'!$Z$5:$Z$15,MATCH(P26,'DS2024'!$Y$5:$Y$15,1)+1),
INDEX('DS2024'!$Y$5:$Y$15,MATCH(P26,'DS2024'!$Y$5:$Y$15,1)):
INDEX('DS2024'!$Y$5:$Y$15,MATCH(P26,'DS2024'!$Y$5:$Y$15,1)+1))
)))))))))))))))))))</f>
        <v>0.11014564930652704</v>
      </c>
      <c r="AB26" s="50">
        <f>IF($AB$3=Database!$A$11,
_xlfn.FORECAST.LINEAR(
R26,
INDEX('DS2024'!$B$20:$B$35,MATCH(R26,'DS2024'!$A$20:$A$35,1)):
INDEX('DS2024'!$B$20:$B$35,MATCH(R26,'DS2024'!$A$20:$A$35,1)+1),
INDEX('DS2024'!$A$20:$A$35,MATCH(R26,'DS2024'!$A$20:$A$35,1)):
INDEX('DS2024'!$A$20:$A$35,MATCH(R26,'DS2024'!$A$20:$A$35,1)+1)),
IF($AB$3=Database!$A$12,
_xlfn.FORECAST.LINEAR(
R26,
INDEX('DS2024'!$E$20:$E$35,MATCH(R26,'DS2024'!$D$20:$D$35,1)):
INDEX('DS2024'!$E$20:$E$35,MATCH(R26,'DS2024'!$D$20:$D$35,1)+1),
INDEX('DS2024'!$D$20:$D$35,MATCH(R26,'DS2024'!$D$20:$D$35,1)):
INDEX('DS2024'!$D$20:$D$35,MATCH(R26,'DS2024'!$D$20:$D$35,1)+1)),
IF($AB$3=Database!$A$13,
_xlfn.FORECAST.LINEAR(
R26,
INDEX('DS2024'!$H$20:$H$35,MATCH(R26,'DS2024'!$G$20:$G$35,1)):
INDEX('DS2024'!$H$20:$H$35,MATCH(R26,'DS2024'!$G$20:$G$35,1)+1),
INDEX('DS2024'!$G$20:$G$35,MATCH(R26,'DS2024'!$G$20:$G$35,1)):
INDEX('DS2024'!$G$20:$G$35,MATCH(R26,'DS2024'!$G$20:$G$35,1)+1)),
IF($AB$3=Database!$A$14,
_xlfn.FORECAST.LINEAR(
R26,
INDEX('DS2024'!$K$20:$K$35,MATCH(R26,'DS2024'!$J$20:$J$35,1)):
INDEX('DS2024'!$K$20:$K$35,MATCH(R26,'DS2024'!$J$20:$J$35,1)+1),
INDEX('DS2024'!$J$20:$J$35,MATCH(R26,'DS2024'!$J$20:$J$35,1)):
INDEX('DS2024'!$J$20:$J$35,MATCH(R26,'DS2024'!$J$20:$J$35,1)+1)),
IF($AB$3=Database!$A$15,
_xlfn.FORECAST.LINEAR(
R26,
INDEX('DS2024'!$N$20:$N$35,MATCH(R26,'DS2024'!$M$20:$M$35,1)):
INDEX('DS2024'!$N$20:$N$35,MATCH(R26,'DS2024'!$M$20:$M$35,1)+1),
INDEX('DS2024'!$M$20:$M$35,MATCH(R26,'DS2024'!$M$20:$M$35,1)):
INDEX('DS2024'!$M$20:$M$35,MATCH(R26,'DS2024'!$M$20:$M$35,1)+1)),
IF($AB$3=Database!$A$16,
_xlfn.FORECAST.LINEAR(
R26,
INDEX('DS2024'!$Q$20:$Q$35,MATCH(R26,'DS2024'!$P$20:$P$35,1)):
INDEX('DS2024'!$Q$20:$Q$35,MATCH(R26,'DS2024'!$P$20:$P$35,1)+1),
INDEX('DS2024'!$P$20:$P$35,MATCH(R26,'DS2024'!$P$20:$P$35,1)):
INDEX('DS2024'!$P$20:$P$35,MATCH(R26,'DS2024'!$P$20:$P$35,1)+1)),
IF($AB$3=Database!$A$17,
_xlfn.FORECAST.LINEAR(
R26,
INDEX('DS2024'!$T$20:$T$35,MATCH(R26,'DS2024'!$S$20:$S$35,1)):
INDEX('DS2024'!$T$20:$T$35,MATCH(R26,'DS2024'!$S$20:$S$35,1)+1),
INDEX('DS2024'!$S$20:$S$35,MATCH(R26,'DS2024'!$S$20:$S$35,1)):
INDEX('DS2024'!$S$20:$S$35,MATCH(R26,'DS2024'!$S$20:$S$35,1)+1)),
IF($AB$3=Database!$A$18,
_xlfn.FORECAST.LINEAR(
R26,
INDEX('DS2024'!$W$20:$W$35,MATCH(R26,'DS2024'!$V$20:$V$35,1)):
INDEX('DS2024'!$W$20:$W$35,MATCH(R26,'DS2024'!$V$20:$V$35,1)+1),
INDEX('DS2024'!$V$20:$V$35,MATCH(R26,'DS2024'!$V$20:$V$35,1)):
INDEX('DS2024'!$V$20:$V$35,MATCH(R26,'DS2024'!$V$20:$V$35,1)+1)),
IF($AB$3=Database!$A$19,
_xlfn.FORECAST.LINEAR(
R26,
INDEX('DS2024'!$Z$20:$Z$35,MATCH(R26,'DS2024'!$Y$20:$Y$35,1)):
INDEX('DS2024'!$Z$20:$Z$35,MATCH(R26,'DS2024'!$Y$20:$Y$35,1)+1),
INDEX('DS2024'!$Y$20:$Y$35,MATCH(R26,'DS2024'!$Y$20:$Y$35,1)):
INDEX('DS2024'!$Y$20:$Y$35,MATCH(R26,'DS2024'!$Y$20:$Y$35,1)+1)),
IF($AB$3=Database!$A$20,
_xlfn.FORECAST.LINEAR(
R26,
INDEX('DS2024'!$AC$20:$AC$35,MATCH(R26,'DS2024'!$AB$20:$AB$35,1)):
INDEX('DS2024'!$AC$20:$AC$35,MATCH(R26,'DS2024'!$AB$20:$AB$35,1)+1),
INDEX('DS2024'!$AB$20:$AB$35,MATCH(R26,'DS2024'!$AB$20:$AB$35,1)):
INDEX('DS2024'!$AB$20:$AB$35,MATCH(R26,'DS2024'!$AB$20:$AB$35,1)+1)),
IF($AB$3=Database!$A$2,
_xlfn.FORECAST.LINEAR(
R26,
INDEX('DS2024'!$B$5:$B$15,MATCH(R26,'DS2024'!$A$5:$A$15,1)):
INDEX('DS2024'!$B$5:$B$15,MATCH(R26,'DS2024'!$A$5:$A$15,1)+1),
INDEX('DS2024'!$A$5:$A$15,MATCH(R26,'DS2024'!$A$5:$A$15,1)):
INDEX('DS2024'!$A$5:$A$15,MATCH(R26,'DS2024'!$A$5:$A$15,1)+1)),
IF($AB$3=Database!$A$3,
_xlfn.FORECAST.LINEAR(
R26,
INDEX('DS2024'!$E$5:$E$15,MATCH(R26,'DS2024'!$D$5:$D$15,1)):
INDEX('DS2024'!$E$5:$E$15,MATCH(R26,'DS2024'!$D$5:$D$15,1)+1),
INDEX('DS2024'!$D$5:$D$15,MATCH(R26,'DS2024'!$D$5:$D$15,1)):
INDEX('DS2024'!$D$5:$D$15,MATCH(R26,'DS2024'!$D$5:$D$15,1)+1)),
IF($AB$3=Database!$A$4,
_xlfn.FORECAST.LINEAR(
R26,
INDEX('DS2024'!$H$5:$H$15,MATCH(R26,'DS2024'!$G$5:$G$15,1)):
INDEX('DS2024'!$H$5:$H$15,MATCH(R26,'DS2024'!$G$5:$G$15,1)+1),
INDEX('DS2024'!$G$5:$G$15,MATCH(R26,'DS2024'!$G$5:$G$15,1)):
INDEX('DS2024'!$G$5:$G$15,MATCH(R26,'DS2024'!$G$5:$G$15,1)+1)),
IF($AB$3=Database!$A$5,
_xlfn.FORECAST.LINEAR(
R26,
INDEX('DS2024'!$K$5:$K$15,MATCH(R26,'DS2024'!$J$5:$J$15,1)):
INDEX('DS2024'!$K$5:$K$15,MATCH(R26,'DS2024'!$J$5:$J$15,1)+1),
INDEX('DS2024'!$J$5:$J$15,MATCH(R26,'DS2024'!$J$5:$J$15,1)):
INDEX('DS2024'!$J$5:$J$15,MATCH(R26,'DS2024'!$J$5:$J$15,1)+1)),
IF($AB$3=Database!$A$6,
_xlfn.FORECAST.LINEAR(
R26,
INDEX('DS2024'!$N$5:$N$15,MATCH(R26,'DS2024'!$M$5:$M$15,1)):
INDEX('DS2024'!$N$5:$N$15,MATCH(R26,'DS2024'!$M$5:$M$15,1)+1),
INDEX('DS2024'!$M$5:$M$15,MATCH(R26,'DS2024'!$M$5:$M$15,1)):
INDEX('DS2024'!$M$5:$M$15,MATCH(R26,'DS2024'!$M$5:$M$15,1)+1)),
IF($AB$3=Database!$A$7,
_xlfn.FORECAST.LINEAR(
R26,
INDEX('DS2024'!$Q$5:$Q$15,MATCH(R26,'DS2024'!$P$5:$P$15,1)):
INDEX('DS2024'!$Q$5:$Q$15,MATCH(R26,'DS2024'!$P$5:$P$15,1)+1),
INDEX('DS2024'!$P$5:$P$15,MATCH(R26,'DS2024'!$P$5:$P$15,1)):
INDEX('DS2024'!$P$5:$P$15,MATCH(R26,'DS2024'!$P$5:$P$15,1)+1)),
IF($AB$3=Database!$A$8,
_xlfn.FORECAST.LINEAR(
R26,
INDEX('DS2024'!$T$5:$T$15,MATCH(R26,'DS2024'!$S$5:$S$15,1)):
INDEX('DS2024'!$T$5:$T$15,MATCH(R26,'DS2024'!$S$5:$S$15,1)+1),
INDEX('DS2024'!$S$5:$S$15,MATCH(R26,'DS2024'!$S$5:$S$15,1)):
INDEX('DS2024'!$S$5:$S$15,MATCH(R26,'DS2024'!$S$5:$S$15,1)+1)),
IF($AB$3=Database!$A$9,
_xlfn.FORECAST.LINEAR(
R26,
INDEX('DS2024'!$W$5:$W$15,MATCH(R26,'DS2024'!$V$5:$V$15,1)):
INDEX('DS2024'!$W$5:$W$15,MATCH(R26,'DS2024'!$V$5:$V$15,1)+1),
INDEX('DS2024'!$V$5:$V$15,MATCH(R26,'DS2024'!$V$5:$V$15,1)):
INDEX('DS2024'!$V$5:$V$15,MATCH(R26,'DS2024'!$V$5:$V$15,1)+1)),
IF($AB$3=Database!$A$10,
_xlfn.FORECAST.LINEAR(
R26,
INDEX('DS2024'!$Z$5:$Z$15,MATCH(R26,'DS2024'!$Y$5:$Y$15,1)):
INDEX('DS2024'!$Z$5:$Z$15,MATCH(R26,'DS2024'!$Y$5:$Y$15,1)+1),
INDEX('DS2024'!$Y$5:$Y$15,MATCH(R26,'DS2024'!$Y$5:$Y$15,1)):
INDEX('DS2024'!$Y$5:$Y$15,MATCH(R26,'DS2024'!$Y$5:$Y$15,1)+1))
)))))))))))))))))))</f>
        <v>0.11124913066069787</v>
      </c>
      <c r="AC26" s="82">
        <f t="shared" si="0"/>
        <v>0.47247653876395268</v>
      </c>
      <c r="AD26" s="82">
        <f t="shared" si="1"/>
        <v>0.47340140730477348</v>
      </c>
      <c r="AE26" s="82">
        <f t="shared" si="2"/>
        <v>0.37629434423827884</v>
      </c>
      <c r="AF26" s="82">
        <f t="shared" si="3"/>
        <v>0.47260973070664253</v>
      </c>
      <c r="AG26" s="82">
        <f t="shared" si="4"/>
        <v>0.47082930779925791</v>
      </c>
      <c r="AH26" s="82">
        <f t="shared" si="5"/>
        <v>0.47194716874683335</v>
      </c>
      <c r="AI26" s="82">
        <f t="shared" si="6"/>
        <v>0.47036313599984347</v>
      </c>
      <c r="AJ26" s="83">
        <f t="shared" si="7"/>
        <v>0.47125266790280773</v>
      </c>
      <c r="AK26" s="83">
        <f t="shared" si="8"/>
        <v>0.47259274193844231</v>
      </c>
      <c r="AL26" s="42"/>
      <c r="AM26" s="42"/>
      <c r="AN26" s="42"/>
      <c r="AO26" s="42"/>
      <c r="AP26" s="42"/>
      <c r="AQ26" s="42"/>
      <c r="AR26" s="42"/>
      <c r="AS26" s="42"/>
      <c r="AT26" s="42"/>
      <c r="BD26" s="83" t="e">
        <f>#REF!/10</f>
        <v>#REF!</v>
      </c>
      <c r="BE26" s="83" t="e">
        <f>#REF!/10</f>
        <v>#REF!</v>
      </c>
      <c r="BF26" s="83" t="e">
        <f>#REF!/10</f>
        <v>#REF!</v>
      </c>
      <c r="BG26" s="83" t="e">
        <f>#REF!/10</f>
        <v>#REF!</v>
      </c>
      <c r="BH26" s="83">
        <f t="shared" si="9"/>
        <v>0</v>
      </c>
      <c r="BI26" s="83">
        <f t="shared" si="10"/>
        <v>0</v>
      </c>
      <c r="BJ26" s="83">
        <f t="shared" si="11"/>
        <v>0</v>
      </c>
      <c r="BK26" s="83">
        <f t="shared" si="12"/>
        <v>0</v>
      </c>
      <c r="BL26" s="83">
        <f t="shared" si="13"/>
        <v>0</v>
      </c>
    </row>
    <row r="27" spans="1:64" ht="14.25" customHeight="1">
      <c r="A27" s="31">
        <v>21</v>
      </c>
      <c r="B27" s="42">
        <f>'Evaluasi 110 C'!B27</f>
        <v>119.974</v>
      </c>
      <c r="C27" s="42">
        <f>'Evaluasi 110 C'!C27</f>
        <v>-0.36135320935812837</v>
      </c>
      <c r="D27" s="42">
        <f>'Evaluasi 110 C'!E27</f>
        <v>121.20099999999999</v>
      </c>
      <c r="E27" s="42">
        <f>'Evaluasi 110 C'!F27</f>
        <v>-0.36150041991601678</v>
      </c>
      <c r="F27" s="42">
        <f>'Evaluasi 110 C'!H27</f>
        <v>119.661</v>
      </c>
      <c r="G27" s="42">
        <f>'Evaluasi 110 C'!I27</f>
        <v>-0.26253272705516334</v>
      </c>
      <c r="H27" s="42">
        <f>'Evaluasi 110 C'!K27</f>
        <v>120.166</v>
      </c>
      <c r="I27" s="42">
        <f>'Evaluasi 110 C'!L27</f>
        <v>-0.36137624475104974</v>
      </c>
      <c r="J27" s="42">
        <f>'Evaluasi 110 C'!N27</f>
        <v>118.124</v>
      </c>
      <c r="K27" s="42">
        <f>'Evaluasi 110 C'!O27</f>
        <v>-0.36113125374925009</v>
      </c>
      <c r="L27" s="42">
        <f>'Evaluasi 110 C'!Q27</f>
        <v>119.83799999999999</v>
      </c>
      <c r="M27" s="42">
        <f>'Evaluasi 110 C'!R27</f>
        <v>-0.36133689262147567</v>
      </c>
      <c r="N27" s="42">
        <f>'Evaluasi 110 C'!T27</f>
        <v>117.411</v>
      </c>
      <c r="O27" s="42">
        <f>'Evaluasi 110 C'!U27</f>
        <v>-0.36104571085782838</v>
      </c>
      <c r="P27" s="42">
        <f>'Evaluasi 110 C'!W27</f>
        <v>118.547</v>
      </c>
      <c r="Q27" s="42">
        <f>'Evaluasi 110 C'!X27</f>
        <v>-0.3611820035992801</v>
      </c>
      <c r="R27" s="42">
        <f>'Evaluasi 110 C'!Z27</f>
        <v>120.05800000000001</v>
      </c>
      <c r="S27" s="50">
        <f>'Evaluasi 110 C'!AA27</f>
        <v>-0.36136328734253148</v>
      </c>
      <c r="T27" s="50">
        <f>IF($T$3=Database!$A$11,
_xlfn.FORECAST.LINEAR(
B27,
INDEX('DS2024'!$B$20:$B$35,MATCH(B27,'DS2024'!$A$20:$A$35,1)):
INDEX('DS2024'!$B$20:$B$35,MATCH(B27,'DS2024'!$A$20:$A$35,1)+1),
INDEX('DS2024'!$A$20:$A$35,MATCH(B27,'DS2024'!$A$20:$A$35,1)):
INDEX('DS2024'!$A$20:$A$35,MATCH(B27,'DS2024'!$A$20:$A$35,1)+1)),
IF($T$3=Database!$A$12,
_xlfn.FORECAST.LINEAR(
B27,
INDEX('DS2024'!$E$20:$E$35,MATCH(B27,'DS2024'!$D$20:$D$35,1)):
INDEX('DS2024'!$E$20:$E$35,MATCH(B27,'DS2024'!$D$20:$D$35,1)+1),
INDEX('DS2024'!$D$20:$D$35,MATCH(B27,'DS2024'!$D$20:$D$35,1)):
INDEX('DS2024'!$D$20:$D$35,MATCH(B27,'DS2024'!$D$20:$D$35,1)+1)),
IF($T$3=Database!$A$13,
_xlfn.FORECAST.LINEAR(
B27,
INDEX('DS2024'!$H$20:$H$35,MATCH(B27,'DS2024'!$G$20:$G$35,1)):
INDEX('DS2024'!$H$20:$H$35,MATCH(B27,'DS2024'!$G$20:$G$35,1)+1),
INDEX('DS2024'!$G$20:$G$35,MATCH(B27,'DS2024'!$G$20:$G$35,1)):
INDEX('DS2024'!$G$20:$G$35,MATCH(B27,'DS2024'!$G$20:$G$35,1)+1)),
IF($T$3=Database!$A$14,
_xlfn.FORECAST.LINEAR(
B27,
INDEX('DS2024'!$K$20:$K$35,MATCH(B27,'DS2024'!$J$20:$J$35,1)):
INDEX('DS2024'!$K$20:$K$35,MATCH(B27,'DS2024'!$J$20:$J$35,1)+1),
INDEX('DS2024'!$J$20:$J$35,MATCH(B27,'DS2024'!$J$20:$J$35,1)):
INDEX('DS2024'!$J$20:$J$35,MATCH(B27,'DS2024'!$J$20:$J$35,1)+1)),
IF($T$3=Database!$A$15,
_xlfn.FORECAST.LINEAR(
B27,
INDEX('DS2024'!$N$20:$N$35,MATCH(B27,'DS2024'!$M$20:$M$35,1)):
INDEX('DS2024'!$N$20:$N$35,MATCH(B27,'DS2024'!$M$20:$M$35,1)+1),
INDEX('DS2024'!$M$20:$M$35,MATCH(B27,'DS2024'!$M$20:$M$35,1)):
INDEX('DS2024'!$M$20:$M$35,MATCH(B27,'DS2024'!$M$20:$M$35,1)+1)),
IF($T$3=Database!$A$16,
_xlfn.FORECAST.LINEAR(
B27,
INDEX('DS2024'!$Q$20:$Q$35,MATCH(B27,'DS2024'!$P$20:$P$35,1)):
INDEX('DS2024'!$Q$20:$Q$35,MATCH(B27,'DS2024'!$P$20:$P$35,1)+1),
INDEX('DS2024'!$P$20:$P$35,MATCH(B27,'DS2024'!$P$20:$P$35,1)):
INDEX('DS2024'!$P$20:$P$35,MATCH(B27,'DS2024'!$P$20:$P$35,1)+1)),
IF($T$3=Database!$A$17,
_xlfn.FORECAST.LINEAR(
B27,
INDEX('DS2024'!$T$20:$T$35,MATCH(B27,'DS2024'!$S$20:$S$35,1)):
INDEX('DS2024'!$T$20:$T$35,MATCH(B27,'DS2024'!$S$20:$S$35,1)+1),
INDEX('DS2024'!$S$20:$S$35,MATCH(B27,'DS2024'!$S$20:$S$35,1)):
INDEX('DS2024'!$S$20:$S$35,MATCH(B27,'DS2024'!$S$20:$S$35,1)+1)),
IF($T$3=Database!$A$18,
_xlfn.FORECAST.LINEAR(
B27,
INDEX('DS2024'!$W$20:$W$35,MATCH(B27,'DS2024'!$V$20:$V$35,1)):
INDEX('DS2024'!$W$20:$W$35,MATCH(B27,'DS2024'!$V$20:$V$35,1)+1),
INDEX('DS2024'!$V$20:$V$35,MATCH(B27,'DS2024'!$V$20:$V$35,1)):
INDEX('DS2024'!$V$20:$V$35,MATCH(B27,'DS2024'!$V$20:$V$35,1)+1)),
IF($T$3=Database!$A$19,
_xlfn.FORECAST.LINEAR(
B27,
INDEX('DS2024'!$Z$20:$Z$35,MATCH(B27,'DS2024'!$Y$20:$Y$35,1)):
INDEX('DS2024'!$Z$20:$Z$35,MATCH(B27,'DS2024'!$Y$20:$Y$35,1)+1),
INDEX('DS2024'!$Y$20:$Y$35,MATCH(B27,'DS2024'!$Y$20:$Y$35,1)):
INDEX('DS2024'!$Y$20:$Y$35,MATCH(B27,'DS2024'!$Y$20:$Y$35,1)+1)),
IF($T$3=Database!$A$20,
_xlfn.FORECAST.LINEAR(
B27,
INDEX('DS2024'!$AC$20:$AC$35,MATCH(B27,'DS2024'!$AB$20:$AB$35,1)):
INDEX('DS2024'!$AC$20:$AC$35,MATCH(B27,'DS2024'!$AB$20:$AB$35,1)+1),
INDEX('DS2024'!$AB$20:$AB$35,MATCH(B27,'DS2024'!$AB$20:$AB$35,1)):
INDEX('DS2024'!$AB$20:$AB$35,MATCH(B27,'DS2024'!$AB$20:$AB$35,1)+1)),
IF($T$3=Database!$A$2,
_xlfn.FORECAST.LINEAR(
B27,
INDEX('DS2024'!$B$5:$B$15,MATCH(B27,'DS2024'!$A$5:$A$15,1)):
INDEX('DS2024'!$B$5:$B$15,MATCH(B27,'DS2024'!$A$5:$A$15,1)+1),
INDEX('DS2024'!$A$5:$A$15,MATCH(B27,'DS2024'!$A$5:$A$15,1)):
INDEX('DS2024'!$A$5:$A$15,MATCH(B27,'DS2024'!$A$5:$A$15,1)+1)),
IF($T$3=Database!$A$3,
_xlfn.FORECAST.LINEAR(
B27,
INDEX('DS2024'!$E$5:$E$15,MATCH(B27,'DS2024'!$D$5:$D$15,1)):
INDEX('DS2024'!$E$5:$E$15,MATCH(B27,'DS2024'!$D$5:$D$15,1)+1),
INDEX('DS2024'!$D$5:$D$15,MATCH(B27,'DS2024'!$D$5:$D$15,1)):
INDEX('DS2024'!$D$5:$D$15,MATCH(B27,'DS2024'!$D$5:$D$15,1)+1)),
IF($T$3=Database!$A$4,
_xlfn.FORECAST.LINEAR(
B27,
INDEX('DS2024'!$H$5:$H$15,MATCH(B27,'DS2024'!$G$5:$G$15,1)):
INDEX('DS2024'!$H$5:$H$15,MATCH(B27,'DS2024'!$G$5:$G$15,1)+1),
INDEX('DS2024'!$G$5:$G$15,MATCH(B27,'DS2024'!$G$5:$G$15,1)):
INDEX('DS2024'!$G$5:$G$15,MATCH(B27,'DS2024'!$G$5:$G$15,1)+1)),
IF($T$3=Database!$A$5,
_xlfn.FORECAST.LINEAR(
B27,
INDEX('DS2024'!$K$5:$K$15,MATCH(B27,'DS2024'!$J$5:$J$15,1)):
INDEX('DS2024'!$K$5:$K$15,MATCH(B27,'DS2024'!$J$5:$J$15,1)+1),
INDEX('DS2024'!$J$5:$J$15,MATCH(B27,'DS2024'!$J$5:$J$15,1)):
INDEX('DS2024'!$J$5:$J$15,MATCH(B27,'DS2024'!$J$5:$J$15,1)+1)),
IF($T$3=Database!$A$6,
_xlfn.FORECAST.LINEAR(
B27,
INDEX('DS2024'!$N$5:$N$15,MATCH(B27,'DS2024'!$M$5:$M$15,1)):
INDEX('DS2024'!$N$5:$N$15,MATCH(B27,'DS2024'!$M$5:$M$15,1)+1),
INDEX('DS2024'!$M$5:$M$15,MATCH(B27,'DS2024'!$M$5:$M$15,1)):
INDEX('DS2024'!$M$5:$M$15,MATCH(B27,'DS2024'!$M$5:$M$15,1)+1)),
IF($T$3=Database!$A$7,
_xlfn.FORECAST.LINEAR(
B27,
INDEX('DS2024'!$Q$5:$Q$15,MATCH(B27,'DS2024'!$P$5:$P$15,1)):
INDEX('DS2024'!$Q$5:$Q$15,MATCH(B27,'DS2024'!$P$5:$P$15,1)+1),
INDEX('DS2024'!$P$5:$P$15,MATCH(B27,'DS2024'!$P$5:$P$15,1)):
INDEX('DS2024'!$P$5:$P$15,MATCH(B27,'DS2024'!$P$5:$P$15,1)+1)),
IF($T$3=Database!$A$8,
_xlfn.FORECAST.LINEAR(
B27,
INDEX('DS2024'!$T$5:$T$15,MATCH(B27,'DS2024'!$S$5:$S$15,1)):
INDEX('DS2024'!$T$5:$T$15,MATCH(B27,'DS2024'!$S$5:$S$15,1)+1),
INDEX('DS2024'!$S$5:$S$15,MATCH(B27,'DS2024'!$S$5:$S$15,1)):
INDEX('DS2024'!$S$5:$S$15,MATCH(B27,'DS2024'!$S$5:$S$15,1)+1)),
IF($T$3=Database!$A$9,
_xlfn.FORECAST.LINEAR(
B27,
INDEX('DS2024'!$W$5:$W$15,MATCH(B27,'DS2024'!$V$5:$V$15,1)):
INDEX('DS2024'!$W$5:$W$15,MATCH(B27,'DS2024'!$V$5:$V$15,1)+1),
INDEX('DS2024'!$V$5:$V$15,MATCH(B27,'DS2024'!$V$5:$V$15,1)):
INDEX('DS2024'!$V$5:$V$15,MATCH(B27,'DS2024'!$V$5:$V$15,1)+1)),
IF($T$3=Database!$A$10,
_xlfn.FORECAST.LINEAR(
B27,
INDEX('DS2024'!$Z$5:$Z$15,MATCH(B27,'DS2024'!$Y$5:$Y$15,1)):
INDEX('DS2024'!$Z$5:$Z$15,MATCH(B27,'DS2024'!$Y$5:$Y$15,1)+1),
INDEX('DS2024'!$Y$5:$Y$15,MATCH(B27,'DS2024'!$Y$5:$Y$15,1)):
INDEX('DS2024'!$Y$5:$Y$15,MATCH(B27,'DS2024'!$Y$5:$Y$15,1)+1))
)))))))))))))))))))</f>
        <v>0.11129389663855471</v>
      </c>
      <c r="U27" s="50">
        <f>IF($U$3=Database!$A$11,
_xlfn.FORECAST.LINEAR(
D27,
INDEX('DS2024'!$B$20:$B$35,MATCH(D27,'DS2024'!$A$20:$A$35,1)):
INDEX('DS2024'!$B$20:$B$35,MATCH(D27,'DS2024'!$A$20:$A$35,1)+1),
INDEX('DS2024'!$A$20:$A$35,MATCH(D27,'DS2024'!$A$20:$A$35,1)):
INDEX('DS2024'!$A$20:$A$35,MATCH(D27,'DS2024'!$A$20:$A$35,1)+1)),
IF($U$3=Database!$A$12,
_xlfn.FORECAST.LINEAR(
D27,
INDEX('DS2024'!$E$20:$E$35,MATCH(D27,'DS2024'!$D$20:$D$35,1)):
INDEX('DS2024'!$E$20:$E$35,MATCH(D27,'DS2024'!$D$20:$D$35,1)+1),
INDEX('DS2024'!$D$20:$D$35,MATCH(D27,'DS2024'!$D$20:$D$35,1)):
INDEX('DS2024'!$D$20:$D$35,MATCH(D27,'DS2024'!$D$20:$D$35,1)+1)),
IF($U$3=Database!$A$13,
_xlfn.FORECAST.LINEAR(
D27,
INDEX('DS2024'!$H$20:$H$35,MATCH(D27,'DS2024'!$G$20:$G$35,1)):
INDEX('DS2024'!$H$20:$H$35,MATCH(D27,'DS2024'!$G$20:$G$35,1)+1),
INDEX('DS2024'!$G$20:$G$35,MATCH(D27,'DS2024'!$G$20:$G$35,1)):
INDEX('DS2024'!$G$20:$G$35,MATCH(D27,'DS2024'!$G$20:$G$35,1)+1)),
IF($U$3=Database!$A$14,
_xlfn.FORECAST.LINEAR(
D27,
INDEX('DS2024'!$K$20:$K$35,MATCH(D27,'DS2024'!$J$20:$J$35,1)):
INDEX('DS2024'!$K$20:$K$35,MATCH(D27,'DS2024'!$J$20:$J$35,1)+1),
INDEX('DS2024'!$J$20:$J$35,MATCH(D27,'DS2024'!$J$20:$J$35,1)):
INDEX('DS2024'!$J$20:$J$35,MATCH(D27,'DS2024'!$J$20:$J$35,1)+1)),
IF($U$3=Database!$A$15,
_xlfn.FORECAST.LINEAR(
D27,
INDEX('DS2024'!$N$20:$N$35,MATCH(D27,'DS2024'!$M$20:$M$35,1)):
INDEX('DS2024'!$N$20:$N$35,MATCH(D27,'DS2024'!$M$20:$M$35,1)+1),
INDEX('DS2024'!$M$20:$M$35,MATCH(D27,'DS2024'!$M$20:$M$35,1)):
INDEX('DS2024'!$M$20:$M$35,MATCH(D27,'DS2024'!$M$20:$M$35,1)+1)),
IF($U$3=Database!$A$16,
_xlfn.FORECAST.LINEAR(
D27,
INDEX('DS2024'!$Q$20:$Q$35,MATCH(D27,'DS2024'!$P$20:$P$35,1)):
INDEX('DS2024'!$Q$20:$Q$35,MATCH(D27,'DS2024'!$P$20:$P$35,1)+1),
INDEX('DS2024'!$P$20:$P$35,MATCH(D27,'DS2024'!$P$20:$P$35,1)):
INDEX('DS2024'!$P$20:$P$35,MATCH(D27,'DS2024'!$P$20:$P$35,1)+1)),
IF($U$3=Database!$A$17,
_xlfn.FORECAST.LINEAR(
D27,
INDEX('DS2024'!$T$20:$T$35,MATCH(D27,'DS2024'!$S$20:$S$35,1)):
INDEX('DS2024'!$T$20:$T$35,MATCH(D27,'DS2024'!$S$20:$S$35,1)+1),
INDEX('DS2024'!$S$20:$S$35,MATCH(D27,'DS2024'!$S$20:$S$35,1)):
INDEX('DS2024'!$S$20:$S$35,MATCH(D27,'DS2024'!$S$20:$S$35,1)+1)),
IF($U$3=Database!$A$18,
_xlfn.FORECAST.LINEAR(
D27,
INDEX('DS2024'!$W$20:$W$35,MATCH(D27,'DS2024'!$V$20:$V$35,1)):
INDEX('DS2024'!$W$20:$W$35,MATCH(D27,'DS2024'!$V$20:$V$35,1)+1),
INDEX('DS2024'!$V$20:$V$35,MATCH(D27,'DS2024'!$V$20:$V$35,1)):
INDEX('DS2024'!$V$20:$V$35,MATCH(D27,'DS2024'!$V$20:$V$35,1)+1)),
IF($U$3=Database!$A$19,
_xlfn.FORECAST.LINEAR(
D27,
INDEX('DS2024'!$Z$20:$Z$35,MATCH(D27,'DS2024'!$Y$20:$Y$35,1)):
INDEX('DS2024'!$Z$20:$Z$35,MATCH(D27,'DS2024'!$Y$20:$Y$35,1)+1),
INDEX('DS2024'!$Y$20:$Y$35,MATCH(D27,'DS2024'!$Y$20:$Y$35,1)):
INDEX('DS2024'!$Y$20:$Y$35,MATCH(D27,'DS2024'!$Y$20:$Y$35,1)+1)),
IF($U$3=Database!$A$20,
_xlfn.FORECAST.LINEAR(
D27,
INDEX('DS2024'!$AC$20:$AC$35,MATCH(D27,'DS2024'!$AB$20:$AB$35,1)):
INDEX('DS2024'!$AC$20:$AC$35,MATCH(D27,'DS2024'!$AB$20:$AB$35,1)+1),
INDEX('DS2024'!$AB$20:$AB$35,MATCH(D27,'DS2024'!$AB$20:$AB$35,1)):
INDEX('DS2024'!$AB$20:$AB$35,MATCH(D27,'DS2024'!$AB$20:$AB$35,1)+1)),
IF($U$3=Database!$A$2,
_xlfn.FORECAST.LINEAR(
D27,
INDEX('DS2024'!$B$5:$B$15,MATCH(D27,'DS2024'!$A$5:$A$15,1)):
INDEX('DS2024'!$B$5:$B$15,MATCH(D27,'DS2024'!$A$5:$A$15,1)+1),
INDEX('DS2024'!$A$5:$A$15,MATCH(D27,'DS2024'!$A$5:$A$15,1)):
INDEX('DS2024'!$A$5:$A$15,MATCH(D27,'DS2024'!$A$5:$A$15,1)+1)),
IF($U$3=Database!$A$3,
_xlfn.FORECAST.LINEAR(
D27,
INDEX('DS2024'!$E$5:$E$15,MATCH(D27,'DS2024'!$D$5:$D$15,1)):
INDEX('DS2024'!$E$5:$E$15,MATCH(D27,'DS2024'!$D$5:$D$15,1)+1),
INDEX('DS2024'!$D$5:$D$15,MATCH(D27,'DS2024'!$D$5:$D$15,1)):
INDEX('DS2024'!$D$5:$D$15,MATCH(D27,'DS2024'!$D$5:$D$15,1)+1)),
IF($U$3=Database!$A$4,
_xlfn.FORECAST.LINEAR(
D27,
INDEX('DS2024'!$H$5:$H$15,MATCH(D27,'DS2024'!$G$5:$G$15,1)):
INDEX('DS2024'!$H$5:$H$15,MATCH(D27,'DS2024'!$G$5:$G$15,1)+1),
INDEX('DS2024'!$G$5:$G$15,MATCH(D27,'DS2024'!$G$5:$G$15,1)):
INDEX('DS2024'!$G$5:$G$15,MATCH(D27,'DS2024'!$G$5:$G$15,1)+1)),
IF($U$3=Database!$A$5,
_xlfn.FORECAST.LINEAR(
D27,
INDEX('DS2024'!$K$5:$K$15,MATCH(D27,'DS2024'!$J$5:$J$15,1)):
INDEX('DS2024'!$K$5:$K$15,MATCH(D27,'DS2024'!$J$5:$J$15,1)+1),
INDEX('DS2024'!$J$5:$J$15,MATCH(D27,'DS2024'!$J$5:$J$15,1)):
INDEX('DS2024'!$J$5:$J$15,MATCH(D27,'DS2024'!$J$5:$J$15,1)+1)),
IF($U$3=Database!$A$6,
_xlfn.FORECAST.LINEAR(
D27,
INDEX('DS2024'!$N$5:$N$15,MATCH(D27,'DS2024'!$M$5:$M$15,1)):
INDEX('DS2024'!$N$5:$N$15,MATCH(D27,'DS2024'!$M$5:$M$15,1)+1),
INDEX('DS2024'!$M$5:$M$15,MATCH(D27,'DS2024'!$M$5:$M$15,1)):
INDEX('DS2024'!$M$5:$M$15,MATCH(D27,'DS2024'!$M$5:$M$15,1)+1)),
IF($U$3=Database!$A$7,
_xlfn.FORECAST.LINEAR(
D27,
INDEX('DS2024'!$Q$5:$Q$15,MATCH(D27,'DS2024'!$P$5:$P$15,1)):
INDEX('DS2024'!$Q$5:$Q$15,MATCH(D27,'DS2024'!$P$5:$P$15,1)+1),
INDEX('DS2024'!$P$5:$P$15,MATCH(D27,'DS2024'!$P$5:$P$15,1)):
INDEX('DS2024'!$P$5:$P$15,MATCH(D27,'DS2024'!$P$5:$P$15,1)+1)),
IF($U$3=Database!$A$8,
_xlfn.FORECAST.LINEAR(
D27,
INDEX('DS2024'!$T$5:$T$15,MATCH(D27,'DS2024'!$S$5:$S$15,1)):
INDEX('DS2024'!$T$5:$T$15,MATCH(D27,'DS2024'!$S$5:$S$15,1)+1),
INDEX('DS2024'!$S$5:$S$15,MATCH(D27,'DS2024'!$S$5:$S$15,1)):
INDEX('DS2024'!$S$5:$S$15,MATCH(D27,'DS2024'!$S$5:$S$15,1)+1)),
IF($U$3=Database!$A$9,
_xlfn.FORECAST.LINEAR(
D27,
INDEX('DS2024'!$W$5:$W$15,MATCH(D27,'DS2024'!$V$5:$V$15,1)):
INDEX('DS2024'!$W$5:$W$15,MATCH(D27,'DS2024'!$V$5:$V$15,1)+1),
INDEX('DS2024'!$V$5:$V$15,MATCH(D27,'DS2024'!$V$5:$V$15,1)):
INDEX('DS2024'!$V$5:$V$15,MATCH(D27,'DS2024'!$V$5:$V$15,1)+1)),
IF($U$3=Database!$A$10,
_xlfn.FORECAST.LINEAR(
D27,
INDEX('DS2024'!$Z$5:$Z$15,MATCH(D27,'DS2024'!$Y$5:$Y$15,1)):
INDEX('DS2024'!$Z$5:$Z$15,MATCH(D27,'DS2024'!$Y$5:$Y$15,1)+1),
INDEX('DS2024'!$Y$5:$Y$15,MATCH(D27,'DS2024'!$Y$5:$Y$15,1)):
INDEX('DS2024'!$Y$5:$Y$15,MATCH(D27,'DS2024'!$Y$5:$Y$15,1)+1))
)))))))))))))))))))</f>
        <v>0.11198049482393381</v>
      </c>
      <c r="V27" s="50">
        <f>IF($V$3=Database!$A$11,
_xlfn.FORECAST.LINEAR(
F27,
INDEX('DS2024'!$B$20:$B$35,MATCH(F27,'DS2024'!$A$20:$A$35,1)):
INDEX('DS2024'!$B$20:$B$35,MATCH(F27,'DS2024'!$A$20:$A$35,1)+1),
INDEX('DS2024'!$A$20:$A$35,MATCH(F27,'DS2024'!$A$20:$A$35,1)):
INDEX('DS2024'!$A$20:$A$35,MATCH(F27,'DS2024'!$A$20:$A$35,1)+1)),
IF($V$3=Database!$A$12,
_xlfn.FORECAST.LINEAR(
F27,
INDEX('DS2024'!$E$20:$E$35,MATCH(F27,'DS2024'!$D$20:$D$35,1)):
INDEX('DS2024'!$E$20:$E$35,MATCH(F27,'DS2024'!$D$20:$D$35,1)+1),
INDEX('DS2024'!$D$20:$D$35,MATCH(F27,'DS2024'!$D$20:$D$35,1)):
INDEX('DS2024'!$D$20:$D$35,MATCH(F27,'DS2024'!$D$20:$D$35,1)+1)),
IF($V$3=Database!$A$13,
_xlfn.FORECAST.LINEAR(
F27,
INDEX('DS2024'!$H$20:$H$35,MATCH(F27,'DS2024'!$G$20:$G$35,1)):
INDEX('DS2024'!$H$20:$H$35,MATCH(F27,'DS2024'!$G$20:$G$35,1)+1),
INDEX('DS2024'!$G$20:$G$35,MATCH(F27,'DS2024'!$G$20:$G$35,1)):
INDEX('DS2024'!$G$20:$G$35,MATCH(F27,'DS2024'!$G$20:$G$35,1)+1)),
IF($V$3=Database!$A$14,
_xlfn.FORECAST.LINEAR(
F27,
INDEX('DS2024'!$K$20:$K$35,MATCH(F27,'DS2024'!$J$20:$J$35,1)):
INDEX('DS2024'!$K$20:$K$35,MATCH(F27,'DS2024'!$J$20:$J$35,1)+1),
INDEX('DS2024'!$J$20:$J$35,MATCH(F27,'DS2024'!$J$20:$J$35,1)):
INDEX('DS2024'!$J$20:$J$35,MATCH(F27,'DS2024'!$J$20:$J$35,1)+1)),
IF($V$3=Database!$A$15,
_xlfn.FORECAST.LINEAR(
F27,
INDEX('DS2024'!$N$20:$N$35,MATCH(F27,'DS2024'!$M$20:$M$35,1)):
INDEX('DS2024'!$N$20:$N$35,MATCH(F27,'DS2024'!$M$20:$M$35,1)+1),
INDEX('DS2024'!$M$20:$M$35,MATCH(F27,'DS2024'!$M$20:$M$35,1)):
INDEX('DS2024'!$M$20:$M$35,MATCH(F27,'DS2024'!$M$20:$M$35,1)+1)),
IF($V$3=Database!$A$16,
_xlfn.FORECAST.LINEAR(
F27,
INDEX('DS2024'!$Q$20:$Q$35,MATCH(F27,'DS2024'!$P$20:$P$35,1)):
INDEX('DS2024'!$Q$20:$Q$35,MATCH(F27,'DS2024'!$P$20:$P$35,1)+1),
INDEX('DS2024'!$P$20:$P$35,MATCH(F27,'DS2024'!$P$20:$P$35,1)):
INDEX('DS2024'!$P$20:$P$35,MATCH(F27,'DS2024'!$P$20:$P$35,1)+1)),
IF($V$3=Database!$A$17,
_xlfn.FORECAST.LINEAR(
F27,
INDEX('DS2024'!$T$20:$T$35,MATCH(F27,'DS2024'!$S$20:$S$35,1)):
INDEX('DS2024'!$T$20:$T$35,MATCH(F27,'DS2024'!$S$20:$S$35,1)+1),
INDEX('DS2024'!$S$20:$S$35,MATCH(F27,'DS2024'!$S$20:$S$35,1)):
INDEX('DS2024'!$S$20:$S$35,MATCH(F27,'DS2024'!$S$20:$S$35,1)+1)),
IF($V$3=Database!$A$18,
_xlfn.FORECAST.LINEAR(
F27,
INDEX('DS2024'!$W$20:$W$35,MATCH(F27,'DS2024'!$V$20:$V$35,1)):
INDEX('DS2024'!$W$20:$W$35,MATCH(F27,'DS2024'!$V$20:$V$35,1)+1),
INDEX('DS2024'!$V$20:$V$35,MATCH(F27,'DS2024'!$V$20:$V$35,1)):
INDEX('DS2024'!$V$20:$V$35,MATCH(F27,'DS2024'!$V$20:$V$35,1)+1)),
IF($V$3=Database!$A$19,
_xlfn.FORECAST.LINEAR(
F27,
INDEX('DS2024'!$Z$20:$Z$35,MATCH(F27,'DS2024'!$Y$20:$Y$35,1)):
INDEX('DS2024'!$Z$20:$Z$35,MATCH(F27,'DS2024'!$Y$20:$Y$35,1)+1),
INDEX('DS2024'!$Y$20:$Y$35,MATCH(F27,'DS2024'!$Y$20:$Y$35,1)):
INDEX('DS2024'!$Y$20:$Y$35,MATCH(F27,'DS2024'!$Y$20:$Y$35,1)+1)),
IF($V$3=Database!$A$20,
_xlfn.FORECAST.LINEAR(
F27,
INDEX('DS2024'!$AC$20:$AC$35,MATCH(F27,'DS2024'!$AB$20:$AB$35,1)):
INDEX('DS2024'!$AC$20:$AC$35,MATCH(F27,'DS2024'!$AB$20:$AB$35,1)+1),
INDEX('DS2024'!$AB$20:$AB$35,MATCH(F27,'DS2024'!$AB$20:$AB$35,1)):
INDEX('DS2024'!$AB$20:$AB$35,MATCH(F27,'DS2024'!$AB$20:$AB$35,1)+1)),
IF($V$3=Database!$A$2,
_xlfn.FORECAST.LINEAR(
F27,
INDEX('DS2024'!$B$5:$B$15,MATCH(F27,'DS2024'!$A$5:$A$15,1)):
INDEX('DS2024'!$B$5:$B$15,MATCH(F27,'DS2024'!$A$5:$A$15,1)+1),
INDEX('DS2024'!$A$5:$A$15,MATCH(F27,'DS2024'!$A$5:$A$15,1)):
INDEX('DS2024'!$A$5:$A$15,MATCH(F27,'DS2024'!$A$5:$A$15,1)+1)),
IF($V$3=Database!$A$3,
_xlfn.FORECAST.LINEAR(
F27,
INDEX('DS2024'!$E$5:$E$15,MATCH(F27,'DS2024'!$D$5:$D$15,1)):
INDEX('DS2024'!$E$5:$E$15,MATCH(F27,'DS2024'!$D$5:$D$15,1)+1),
INDEX('DS2024'!$D$5:$D$15,MATCH(F27,'DS2024'!$D$5:$D$15,1)):
INDEX('DS2024'!$D$5:$D$15,MATCH(F27,'DS2024'!$D$5:$D$15,1)+1)),
IF($V$3=Database!$A$4,
_xlfn.FORECAST.LINEAR(
F27,
INDEX('DS2024'!$H$5:$H$15,MATCH(F27,'DS2024'!$G$5:$G$15,1)):
INDEX('DS2024'!$H$5:$H$15,MATCH(F27,'DS2024'!$G$5:$G$15,1)+1),
INDEX('DS2024'!$G$5:$G$15,MATCH(F27,'DS2024'!$G$5:$G$15,1)):
INDEX('DS2024'!$G$5:$G$15,MATCH(F27,'DS2024'!$G$5:$G$15,1)+1)),
IF($V$3=Database!$A$5,
_xlfn.FORECAST.LINEAR(
F27,
INDEX('DS2024'!$K$5:$K$15,MATCH(F27,'DS2024'!$J$5:$J$15,1)):
INDEX('DS2024'!$K$5:$K$15,MATCH(F27,'DS2024'!$J$5:$J$15,1)+1),
INDEX('DS2024'!$J$5:$J$15,MATCH(F27,'DS2024'!$J$5:$J$15,1)):
INDEX('DS2024'!$J$5:$J$15,MATCH(F27,'DS2024'!$J$5:$J$15,1)+1)),
IF($V$3=Database!$A$6,
_xlfn.FORECAST.LINEAR(
F27,
INDEX('DS2024'!$N$5:$N$15,MATCH(F27,'DS2024'!$M$5:$M$15,1)):
INDEX('DS2024'!$N$5:$N$15,MATCH(F27,'DS2024'!$M$5:$M$15,1)+1),
INDEX('DS2024'!$M$5:$M$15,MATCH(F27,'DS2024'!$M$5:$M$15,1)):
INDEX('DS2024'!$M$5:$M$15,MATCH(F27,'DS2024'!$M$5:$M$15,1)+1)),
IF($V$3=Database!$A$7,
_xlfn.FORECAST.LINEAR(
F27,
INDEX('DS2024'!$Q$5:$Q$15,MATCH(F27,'DS2024'!$P$5:$P$15,1)):
INDEX('DS2024'!$Q$5:$Q$15,MATCH(F27,'DS2024'!$P$5:$P$15,1)+1),
INDEX('DS2024'!$P$5:$P$15,MATCH(F27,'DS2024'!$P$5:$P$15,1)):
INDEX('DS2024'!$P$5:$P$15,MATCH(F27,'DS2024'!$P$5:$P$15,1)+1)),
IF($V$3=Database!$A$8,
_xlfn.FORECAST.LINEAR(
F27,
INDEX('DS2024'!$T$5:$T$15,MATCH(F27,'DS2024'!$S$5:$S$15,1)):
INDEX('DS2024'!$T$5:$T$15,MATCH(F27,'DS2024'!$S$5:$S$15,1)+1),
INDEX('DS2024'!$S$5:$S$15,MATCH(F27,'DS2024'!$S$5:$S$15,1)):
INDEX('DS2024'!$S$5:$S$15,MATCH(F27,'DS2024'!$S$5:$S$15,1)+1)),
IF($V$3=Database!$A$9,
_xlfn.FORECAST.LINEAR(
F27,
INDEX('DS2024'!$W$5:$W$15,MATCH(F27,'DS2024'!$V$5:$V$15,1)):
INDEX('DS2024'!$W$5:$W$15,MATCH(F27,'DS2024'!$V$5:$V$15,1)+1),
INDEX('DS2024'!$V$5:$V$15,MATCH(F27,'DS2024'!$V$5:$V$15,1)):
INDEX('DS2024'!$V$5:$V$15,MATCH(F27,'DS2024'!$V$5:$V$15,1)+1)),
IF($V$3=Database!$A$10,
_xlfn.FORECAST.LINEAR(
F27,
INDEX('DS2024'!$Z$5:$Z$15,MATCH(F27,'DS2024'!$Y$5:$Y$15,1)):
INDEX('DS2024'!$Z$5:$Z$15,MATCH(F27,'DS2024'!$Y$5:$Y$15,1)+1),
INDEX('DS2024'!$Y$5:$Y$15,MATCH(F27,'DS2024'!$Y$5:$Y$15,1)):
INDEX('DS2024'!$Y$5:$Y$15,MATCH(F27,'DS2024'!$Y$5:$Y$15,1)+1))
)))))))))))))))))))</f>
        <v>0.11468111306572844</v>
      </c>
      <c r="W27" s="50">
        <f>IF($W$3=Database!$A$11,
_xlfn.FORECAST.LINEAR(
H27,
INDEX('DS2024'!$B$20:$B$35,MATCH(H27,'DS2024'!$A$20:$A$35,1)):
INDEX('DS2024'!$B$20:$B$35,MATCH(H27,'DS2024'!$A$20:$A$35,1)+1),
INDEX('DS2024'!$A$20:$A$35,MATCH(H27,'DS2024'!$A$20:$A$35,1)):
INDEX('DS2024'!$A$20:$A$35,MATCH(H27,'DS2024'!$A$20:$A$35,1)+1)),
IF($W$3=Database!$A$12,
_xlfn.FORECAST.LINEAR(
H27,
INDEX('DS2024'!$E$20:$E$35,MATCH(H27,'DS2024'!$D$20:$D$35,1)):
INDEX('DS2024'!$E$20:$E$35,MATCH(H27,'DS2024'!$D$20:$D$35,1)+1),
INDEX('DS2024'!$D$20:$D$35,MATCH(H27,'DS2024'!$D$20:$D$35,1)):
INDEX('DS2024'!$D$20:$D$35,MATCH(H27,'DS2024'!$D$20:$D$35,1)+1)),
IF($W$3=Database!$A$13,
_xlfn.FORECAST.LINEAR(
H27,
INDEX('DS2024'!$H$20:$H$35,MATCH(H27,'DS2024'!$G$20:$G$35,1)):
INDEX('DS2024'!$H$20:$H$35,MATCH(H27,'DS2024'!$G$20:$G$35,1)+1),
INDEX('DS2024'!$G$20:$G$35,MATCH(H27,'DS2024'!$G$20:$G$35,1)):
INDEX('DS2024'!$G$20:$G$35,MATCH(H27,'DS2024'!$G$20:$G$35,1)+1)),
IF($W$3=Database!$A$14,
_xlfn.FORECAST.LINEAR(
H27,
INDEX('DS2024'!$K$20:$K$35,MATCH(H27,'DS2024'!$J$20:$J$35,1)):
INDEX('DS2024'!$K$20:$K$35,MATCH(H27,'DS2024'!$J$20:$J$35,1)+1),
INDEX('DS2024'!$J$20:$J$35,MATCH(H27,'DS2024'!$J$20:$J$35,1)):
INDEX('DS2024'!$J$20:$J$35,MATCH(H27,'DS2024'!$J$20:$J$35,1)+1)),
IF($W$3=Database!$A$15,
_xlfn.FORECAST.LINEAR(
H27,
INDEX('DS2024'!$N$20:$N$35,MATCH(H27,'DS2024'!$M$20:$M$35,1)):
INDEX('DS2024'!$N$20:$N$35,MATCH(H27,'DS2024'!$M$20:$M$35,1)+1),
INDEX('DS2024'!$M$20:$M$35,MATCH(H27,'DS2024'!$M$20:$M$35,1)):
INDEX('DS2024'!$M$20:$M$35,MATCH(H27,'DS2024'!$M$20:$M$35,1)+1)),
IF($W$3=Database!$A$16,
_xlfn.FORECAST.LINEAR(
H27,
INDEX('DS2024'!$Q$20:$Q$35,MATCH(H27,'DS2024'!$P$20:$P$35,1)):
INDEX('DS2024'!$Q$20:$Q$35,MATCH(H27,'DS2024'!$P$20:$P$35,1)+1),
INDEX('DS2024'!$P$20:$P$35,MATCH(H27,'DS2024'!$P$20:$P$35,1)):
INDEX('DS2024'!$P$20:$P$35,MATCH(H27,'DS2024'!$P$20:$P$35,1)+1)),
IF($W$3=Database!$A$17,
_xlfn.FORECAST.LINEAR(
H27,
INDEX('DS2024'!$T$20:$T$35,MATCH(H27,'DS2024'!$S$20:$S$35,1)):
INDEX('DS2024'!$T$20:$T$35,MATCH(H27,'DS2024'!$S$20:$S$35,1)+1),
INDEX('DS2024'!$S$20:$S$35,MATCH(H27,'DS2024'!$S$20:$S$35,1)):
INDEX('DS2024'!$S$20:$S$35,MATCH(H27,'DS2024'!$S$20:$S$35,1)+1)),
IF($W$3=Database!$A$18,
_xlfn.FORECAST.LINEAR(
H27,
INDEX('DS2024'!$W$20:$W$35,MATCH(H27,'DS2024'!$V$20:$V$35,1)):
INDEX('DS2024'!$W$20:$W$35,MATCH(H27,'DS2024'!$V$20:$V$35,1)+1),
INDEX('DS2024'!$V$20:$V$35,MATCH(H27,'DS2024'!$V$20:$V$35,1)):
INDEX('DS2024'!$V$20:$V$35,MATCH(H27,'DS2024'!$V$20:$V$35,1)+1)),
IF($W$3=Database!$A$19,
_xlfn.FORECAST.LINEAR(
H27,
INDEX('DS2024'!$Z$20:$Z$35,MATCH(H27,'DS2024'!$Y$20:$Y$35,1)):
INDEX('DS2024'!$Z$20:$Z$35,MATCH(H27,'DS2024'!$Y$20:$Y$35,1)+1),
INDEX('DS2024'!$Y$20:$Y$35,MATCH(H27,'DS2024'!$Y$20:$Y$35,1)):
INDEX('DS2024'!$Y$20:$Y$35,MATCH(H27,'DS2024'!$Y$20:$Y$35,1)+1)),
IF($W$3=Database!$A$20,
_xlfn.FORECAST.LINEAR(
H27,
INDEX('DS2024'!$AC$20:$AC$35,MATCH(H27,'DS2024'!$AB$20:$AB$35,1)):
INDEX('DS2024'!$AC$20:$AC$35,MATCH(H27,'DS2024'!$AB$20:$AB$35,1)+1),
INDEX('DS2024'!$AB$20:$AB$35,MATCH(H27,'DS2024'!$AB$20:$AB$35,1)):
INDEX('DS2024'!$AB$20:$AB$35,MATCH(H27,'DS2024'!$AB$20:$AB$35,1)+1)),
IF($W$3=Database!$A$2,
_xlfn.FORECAST.LINEAR(
H27,
INDEX('DS2024'!$B$5:$B$15,MATCH(H27,'DS2024'!$A$5:$A$15,1)):
INDEX('DS2024'!$B$5:$B$15,MATCH(H27,'DS2024'!$A$5:$A$15,1)+1),
INDEX('DS2024'!$A$5:$A$15,MATCH(H27,'DS2024'!$A$5:$A$15,1)):
INDEX('DS2024'!$A$5:$A$15,MATCH(H27,'DS2024'!$A$5:$A$15,1)+1)),
IF($W$3=Database!$A$3,
_xlfn.FORECAST.LINEAR(
H27,
INDEX('DS2024'!$E$5:$E$15,MATCH(H27,'DS2024'!$D$5:$D$15,1)):
INDEX('DS2024'!$E$5:$E$15,MATCH(H27,'DS2024'!$D$5:$D$15,1)+1),
INDEX('DS2024'!$D$5:$D$15,MATCH(H27,'DS2024'!$D$5:$D$15,1)):
INDEX('DS2024'!$D$5:$D$15,MATCH(H27,'DS2024'!$D$5:$D$15,1)+1)),
IF($W$3=Database!$A$4,
_xlfn.FORECAST.LINEAR(
H27,
INDEX('DS2024'!$H$5:$H$15,MATCH(H27,'DS2024'!$G$5:$G$15,1)):
INDEX('DS2024'!$H$5:$H$15,MATCH(H27,'DS2024'!$G$5:$G$15,1)+1),
INDEX('DS2024'!$G$5:$G$15,MATCH(H27,'DS2024'!$G$5:$G$15,1)):
INDEX('DS2024'!$G$5:$G$15,MATCH(H27,'DS2024'!$G$5:$G$15,1)+1)),
IF($W$3=Database!$A$5,
_xlfn.FORECAST.LINEAR(
H27,
INDEX('DS2024'!$K$5:$K$15,MATCH(H27,'DS2024'!$J$5:$J$15,1)):
INDEX('DS2024'!$K$5:$K$15,MATCH(H27,'DS2024'!$J$5:$J$15,1)+1),
INDEX('DS2024'!$J$5:$J$15,MATCH(H27,'DS2024'!$J$5:$J$15,1)):
INDEX('DS2024'!$J$5:$J$15,MATCH(H27,'DS2024'!$J$5:$J$15,1)+1)),
IF($W$3=Database!$A$6,
_xlfn.FORECAST.LINEAR(
H27,
INDEX('DS2024'!$N$5:$N$15,MATCH(H27,'DS2024'!$M$5:$M$15,1)):
INDEX('DS2024'!$N$5:$N$15,MATCH(H27,'DS2024'!$M$5:$M$15,1)+1),
INDEX('DS2024'!$M$5:$M$15,MATCH(H27,'DS2024'!$M$5:$M$15,1)):
INDEX('DS2024'!$M$5:$M$15,MATCH(H27,'DS2024'!$M$5:$M$15,1)+1)),
IF($W$3=Database!$A$7,
_xlfn.FORECAST.LINEAR(
H27,
INDEX('DS2024'!$Q$5:$Q$15,MATCH(H27,'DS2024'!$P$5:$P$15,1)):
INDEX('DS2024'!$Q$5:$Q$15,MATCH(H27,'DS2024'!$P$5:$P$15,1)+1),
INDEX('DS2024'!$P$5:$P$15,MATCH(H27,'DS2024'!$P$5:$P$15,1)):
INDEX('DS2024'!$P$5:$P$15,MATCH(H27,'DS2024'!$P$5:$P$15,1)+1)),
IF($W$3=Database!$A$8,
_xlfn.FORECAST.LINEAR(
H27,
INDEX('DS2024'!$T$5:$T$15,MATCH(H27,'DS2024'!$S$5:$S$15,1)):
INDEX('DS2024'!$T$5:$T$15,MATCH(H27,'DS2024'!$S$5:$S$15,1)+1),
INDEX('DS2024'!$S$5:$S$15,MATCH(H27,'DS2024'!$S$5:$S$15,1)):
INDEX('DS2024'!$S$5:$S$15,MATCH(H27,'DS2024'!$S$5:$S$15,1)+1)),
IF($W$3=Database!$A$9,
_xlfn.FORECAST.LINEAR(
H27,
INDEX('DS2024'!$W$5:$W$15,MATCH(H27,'DS2024'!$V$5:$V$15,1)):
INDEX('DS2024'!$W$5:$W$15,MATCH(H27,'DS2024'!$V$5:$V$15,1)+1),
INDEX('DS2024'!$V$5:$V$15,MATCH(H27,'DS2024'!$V$5:$V$15,1)):
INDEX('DS2024'!$V$5:$V$15,MATCH(H27,'DS2024'!$V$5:$V$15,1)+1)),
IF($W$3=Database!$A$10,
_xlfn.FORECAST.LINEAR(
H27,
INDEX('DS2024'!$Z$5:$Z$15,MATCH(H27,'DS2024'!$Y$5:$Y$15,1)):
INDEX('DS2024'!$Z$5:$Z$15,MATCH(H27,'DS2024'!$Y$5:$Y$15,1)+1),
INDEX('DS2024'!$Y$5:$Y$15,MATCH(H27,'DS2024'!$Y$5:$Y$15,1)):
INDEX('DS2024'!$Y$5:$Y$15,MATCH(H27,'DS2024'!$Y$5:$Y$15,1)+1))
)))))))))))))))))))</f>
        <v>0.11140133498541109</v>
      </c>
      <c r="X27" s="50">
        <f>IF($X$3=Database!$A$11,
_xlfn.FORECAST.LINEAR(
J27,
INDEX('DS2024'!$B$20:$B$35,MATCH(J27,'DS2024'!$A$20:$A$35,1)):
INDEX('DS2024'!$B$20:$B$35,MATCH(J27,'DS2024'!$A$20:$A$35,1)+1),
INDEX('DS2024'!$A$20:$A$35,MATCH(J27,'DS2024'!$A$20:$A$35,1)):
INDEX('DS2024'!$A$20:$A$35,MATCH(J27,'DS2024'!$A$20:$A$35,1)+1)),
IF($X$3=Database!$A$12,
_xlfn.FORECAST.LINEAR(
J27,
INDEX('DS2024'!$E$20:$E$35,MATCH(J27,'DS2024'!$D$20:$D$35,1)):
INDEX('DS2024'!$E$20:$E$35,MATCH(J27,'DS2024'!$D$20:$D$35,1)+1),
INDEX('DS2024'!$D$20:$D$35,MATCH(J27,'DS2024'!$D$20:$D$35,1)):
INDEX('DS2024'!$D$20:$D$35,MATCH(J27,'DS2024'!$D$20:$D$35,1)+1)),
IF($X$3=Database!$A$13,
_xlfn.FORECAST.LINEAR(
J27,
INDEX('DS2024'!$H$20:$H$35,MATCH(J27,'DS2024'!$G$20:$G$35,1)):
INDEX('DS2024'!$H$20:$H$35,MATCH(J27,'DS2024'!$G$20:$G$35,1)+1),
INDEX('DS2024'!$G$20:$G$35,MATCH(J27,'DS2024'!$G$20:$G$35,1)):
INDEX('DS2024'!$G$20:$G$35,MATCH(J27,'DS2024'!$G$20:$G$35,1)+1)),
IF($X$3=Database!$A$14,
_xlfn.FORECAST.LINEAR(
J27,
INDEX('DS2024'!$K$20:$K$35,MATCH(J27,'DS2024'!$J$20:$J$35,1)):
INDEX('DS2024'!$K$20:$K$35,MATCH(J27,'DS2024'!$J$20:$J$35,1)+1),
INDEX('DS2024'!$J$20:$J$35,MATCH(J27,'DS2024'!$J$20:$J$35,1)):
INDEX('DS2024'!$J$20:$J$35,MATCH(J27,'DS2024'!$J$20:$J$35,1)+1)),
IF($X$3=Database!$A$15,
_xlfn.FORECAST.LINEAR(
J27,
INDEX('DS2024'!$N$20:$N$35,MATCH(J27,'DS2024'!$M$20:$M$35,1)):
INDEX('DS2024'!$N$20:$N$35,MATCH(J27,'DS2024'!$M$20:$M$35,1)+1),
INDEX('DS2024'!$M$20:$M$35,MATCH(J27,'DS2024'!$M$20:$M$35,1)):
INDEX('DS2024'!$M$20:$M$35,MATCH(J27,'DS2024'!$M$20:$M$35,1)+1)),
IF($X$3=Database!$A$16,
_xlfn.FORECAST.LINEAR(
J27,
INDEX('DS2024'!$Q$20:$Q$35,MATCH(J27,'DS2024'!$P$20:$P$35,1)):
INDEX('DS2024'!$Q$20:$Q$35,MATCH(J27,'DS2024'!$P$20:$P$35,1)+1),
INDEX('DS2024'!$P$20:$P$35,MATCH(J27,'DS2024'!$P$20:$P$35,1)):
INDEX('DS2024'!$P$20:$P$35,MATCH(J27,'DS2024'!$P$20:$P$35,1)+1)),
IF($X$3=Database!$A$17,
_xlfn.FORECAST.LINEAR(
J27,
INDEX('DS2024'!$T$20:$T$35,MATCH(J27,'DS2024'!$S$20:$S$35,1)):
INDEX('DS2024'!$T$20:$T$35,MATCH(J27,'DS2024'!$S$20:$S$35,1)+1),
INDEX('DS2024'!$S$20:$S$35,MATCH(J27,'DS2024'!$S$20:$S$35,1)):
INDEX('DS2024'!$S$20:$S$35,MATCH(J27,'DS2024'!$S$20:$S$35,1)+1)),
IF($X$3=Database!$A$18,
_xlfn.FORECAST.LINEAR(
J27,
INDEX('DS2024'!$W$20:$W$35,MATCH(J27,'DS2024'!$V$20:$V$35,1)):
INDEX('DS2024'!$W$20:$W$35,MATCH(J27,'DS2024'!$V$20:$V$35,1)+1),
INDEX('DS2024'!$V$20:$V$35,MATCH(J27,'DS2024'!$V$20:$V$35,1)):
INDEX('DS2024'!$V$20:$V$35,MATCH(J27,'DS2024'!$V$20:$V$35,1)+1)),
IF($X$3=Database!$A$19,
_xlfn.FORECAST.LINEAR(
J27,
INDEX('DS2024'!$Z$20:$Z$35,MATCH(J27,'DS2024'!$Y$20:$Y$35,1)):
INDEX('DS2024'!$Z$20:$Z$35,MATCH(J27,'DS2024'!$Y$20:$Y$35,1)+1),
INDEX('DS2024'!$Y$20:$Y$35,MATCH(J27,'DS2024'!$Y$20:$Y$35,1)):
INDEX('DS2024'!$Y$20:$Y$35,MATCH(J27,'DS2024'!$Y$20:$Y$35,1)+1)),
IF($X$3=Database!$A$20,
_xlfn.FORECAST.LINEAR(
J27,
INDEX('DS2024'!$AC$20:$AC$35,MATCH(J27,'DS2024'!$AB$20:$AB$35,1)):
INDEX('DS2024'!$AC$20:$AC$35,MATCH(J27,'DS2024'!$AB$20:$AB$35,1)+1),
INDEX('DS2024'!$AB$20:$AB$35,MATCH(J27,'DS2024'!$AB$20:$AB$35,1)):
INDEX('DS2024'!$AB$20:$AB$35,MATCH(J27,'DS2024'!$AB$20:$AB$35,1)+1)),
IF($X$3=Database!$A$2,
_xlfn.FORECAST.LINEAR(
J27,
INDEX('DS2024'!$B$5:$B$15,MATCH(J27,'DS2024'!$A$5:$A$15,1)):
INDEX('DS2024'!$B$5:$B$15,MATCH(J27,'DS2024'!$A$5:$A$15,1)+1),
INDEX('DS2024'!$A$5:$A$15,MATCH(J27,'DS2024'!$A$5:$A$15,1)):
INDEX('DS2024'!$A$5:$A$15,MATCH(J27,'DS2024'!$A$5:$A$15,1)+1)),
IF($X$3=Database!$A$3,
_xlfn.FORECAST.LINEAR(
J27,
INDEX('DS2024'!$E$5:$E$15,MATCH(J27,'DS2024'!$D$5:$D$15,1)):
INDEX('DS2024'!$E$5:$E$15,MATCH(J27,'DS2024'!$D$5:$D$15,1)+1),
INDEX('DS2024'!$D$5:$D$15,MATCH(J27,'DS2024'!$D$5:$D$15,1)):
INDEX('DS2024'!$D$5:$D$15,MATCH(J27,'DS2024'!$D$5:$D$15,1)+1)),
IF($X$3=Database!$A$4,
_xlfn.FORECAST.LINEAR(
J27,
INDEX('DS2024'!$H$5:$H$15,MATCH(J27,'DS2024'!$G$5:$G$15,1)):
INDEX('DS2024'!$H$5:$H$15,MATCH(J27,'DS2024'!$G$5:$G$15,1)+1),
INDEX('DS2024'!$G$5:$G$15,MATCH(J27,'DS2024'!$G$5:$G$15,1)):
INDEX('DS2024'!$G$5:$G$15,MATCH(J27,'DS2024'!$G$5:$G$15,1)+1)),
IF($X$3=Database!$A$5,
_xlfn.FORECAST.LINEAR(
J27,
INDEX('DS2024'!$K$5:$K$15,MATCH(J27,'DS2024'!$J$5:$J$15,1)):
INDEX('DS2024'!$K$5:$K$15,MATCH(J27,'DS2024'!$J$5:$J$15,1)+1),
INDEX('DS2024'!$J$5:$J$15,MATCH(J27,'DS2024'!$J$5:$J$15,1)):
INDEX('DS2024'!$J$5:$J$15,MATCH(J27,'DS2024'!$J$5:$J$15,1)+1)),
IF($X$3=Database!$A$6,
_xlfn.FORECAST.LINEAR(
J27,
INDEX('DS2024'!$N$5:$N$15,MATCH(J27,'DS2024'!$M$5:$M$15,1)):
INDEX('DS2024'!$N$5:$N$15,MATCH(J27,'DS2024'!$M$5:$M$15,1)+1),
INDEX('DS2024'!$M$5:$M$15,MATCH(J27,'DS2024'!$M$5:$M$15,1)):
INDEX('DS2024'!$M$5:$M$15,MATCH(J27,'DS2024'!$M$5:$M$15,1)+1)),
IF($X$3=Database!$A$7,
_xlfn.FORECAST.LINEAR(
J27,
INDEX('DS2024'!$Q$5:$Q$15,MATCH(J27,'DS2024'!$P$5:$P$15,1)):
INDEX('DS2024'!$Q$5:$Q$15,MATCH(J27,'DS2024'!$P$5:$P$15,1)+1),
INDEX('DS2024'!$P$5:$P$15,MATCH(J27,'DS2024'!$P$5:$P$15,1)):
INDEX('DS2024'!$P$5:$P$15,MATCH(J27,'DS2024'!$P$5:$P$15,1)+1)),
IF($X$3=Database!$A$8,
_xlfn.FORECAST.LINEAR(
J27,
INDEX('DS2024'!$T$5:$T$15,MATCH(J27,'DS2024'!$S$5:$S$15,1)):
INDEX('DS2024'!$T$5:$T$15,MATCH(J27,'DS2024'!$S$5:$S$15,1)+1),
INDEX('DS2024'!$S$5:$S$15,MATCH(J27,'DS2024'!$S$5:$S$15,1)):
INDEX('DS2024'!$S$5:$S$15,MATCH(J27,'DS2024'!$S$5:$S$15,1)+1)),
IF($T$3=Database!$A$9,
_xlfn.FORECAST.LINEAR(
J27,
INDEX('DS2024'!$W$5:$W$15,MATCH(J27,'DS2024'!$V$5:$V$15,1)):
INDEX('DS2024'!$W$5:$W$15,MATCH(J27,'DS2024'!$V$5:$V$15,1)+1),
INDEX('DS2024'!$V$5:$V$15,MATCH(J27,'DS2024'!$V$5:$V$15,1)):
INDEX('DS2024'!$V$5:$V$15,MATCH(J27,'DS2024'!$V$5:$V$15,1)+1)),
IF($T$3=Database!$A$10,
_xlfn.FORECAST.LINEAR(
J27,
INDEX('DS2024'!$Z$5:$Z$15,MATCH(J27,'DS2024'!$Y$5:$Y$15,1)):
INDEX('DS2024'!$Z$5:$Z$15,MATCH(J27,'DS2024'!$Y$5:$Y$15,1)+1),
INDEX('DS2024'!$Y$5:$Y$15,MATCH(J27,'DS2024'!$Y$5:$Y$15,1)):
INDEX('DS2024'!$Y$5:$Y$15,MATCH(J27,'DS2024'!$Y$5:$Y$15,1)+1))
)))))))))))))))))))</f>
        <v>0.11025868340061554</v>
      </c>
      <c r="Y27" s="50">
        <f>IF($Y$3=Database!$A$11,
_xlfn.FORECAST.LINEAR(
L27,
INDEX('DS2024'!$B$20:$B$35,MATCH(L27,'DS2024'!$A$20:$A$35,1)):
INDEX('DS2024'!$B$20:$B$35,MATCH(L27,'DS2024'!$A$20:$A$35,1)+1),
INDEX('DS2024'!$A$20:$A$35,MATCH(L27,'DS2024'!$A$20:$A$35,1)):
INDEX('DS2024'!$A$20:$A$35,MATCH(L27,'DS2024'!$A$20:$A$35,1)+1)),
IF($Y$3=Database!$A$12,
_xlfn.FORECAST.LINEAR(
L27,
INDEX('DS2024'!$E$20:$E$35,MATCH(L27,'DS2024'!$D$20:$D$35,1)):
INDEX('DS2024'!$E$20:$E$35,MATCH(L27,'DS2024'!$D$20:$D$35,1)+1),
INDEX('DS2024'!$D$20:$D$35,MATCH(L27,'DS2024'!$D$20:$D$35,1)):
INDEX('DS2024'!$D$20:$D$35,MATCH(L27,'DS2024'!$D$20:$D$35,1)+1)),
IF($Y$3=Database!$A$13,
_xlfn.FORECAST.LINEAR(
L27,
INDEX('DS2024'!$H$20:$H$35,MATCH(L27,'DS2024'!$G$20:$G$35,1)):
INDEX('DS2024'!$H$20:$H$35,MATCH(L27,'DS2024'!$G$20:$G$35,1)+1),
INDEX('DS2024'!$G$20:$G$35,MATCH(L27,'DS2024'!$G$20:$G$35,1)):
INDEX('DS2024'!$G$20:$G$35,MATCH(L27,'DS2024'!$G$20:$G$35,1)+1)),
IF($Y$3=Database!$A$14,
_xlfn.FORECAST.LINEAR(
L27,
INDEX('DS2024'!$K$20:$K$35,MATCH(L27,'DS2024'!$J$20:$J$35,1)):
INDEX('DS2024'!$K$20:$K$35,MATCH(L27,'DS2024'!$J$20:$J$35,1)+1),
INDEX('DS2024'!$J$20:$J$35,MATCH(L27,'DS2024'!$J$20:$J$35,1)):
INDEX('DS2024'!$J$20:$J$35,MATCH(L27,'DS2024'!$J$20:$J$35,1)+1)),
IF($Y$3=Database!$A$15,
_xlfn.FORECAST.LINEAR(
L27,
INDEX('DS2024'!$N$20:$N$35,MATCH(L27,'DS2024'!$M$20:$M$35,1)):
INDEX('DS2024'!$N$20:$N$35,MATCH(L27,'DS2024'!$M$20:$M$35,1)+1),
INDEX('DS2024'!$M$20:$M$35,MATCH(L27,'DS2024'!$M$20:$M$35,1)):
INDEX('DS2024'!$M$20:$M$35,MATCH(L27,'DS2024'!$M$20:$M$35,1)+1)),
IF($Y$3=Database!$A$16,
_xlfn.FORECAST.LINEAR(
L27,
INDEX('DS2024'!$Q$20:$Q$35,MATCH(L27,'DS2024'!$P$20:$P$35,1)):
INDEX('DS2024'!$Q$20:$Q$35,MATCH(L27,'DS2024'!$P$20:$P$35,1)+1),
INDEX('DS2024'!$P$20:$P$35,MATCH(L27,'DS2024'!$P$20:$P$35,1)):
INDEX('DS2024'!$P$20:$P$35,MATCH(L27,'DS2024'!$P$20:$P$35,1)+1)),
IF($Y$3=Database!$A$17,
_xlfn.FORECAST.LINEAR(
L27,
INDEX('DS2024'!$T$20:$T$35,MATCH(L27,'DS2024'!$S$20:$S$35,1)):
INDEX('DS2024'!$T$20:$T$35,MATCH(L27,'DS2024'!$S$20:$S$35,1)+1),
INDEX('DS2024'!$S$20:$S$35,MATCH(L27,'DS2024'!$S$20:$S$35,1)):
INDEX('DS2024'!$S$20:$S$35,MATCH(L27,'DS2024'!$S$20:$S$35,1)+1)),
IF($Y$3=Database!$A$18,
_xlfn.FORECAST.LINEAR(
L27,
INDEX('DS2024'!$W$20:$W$35,MATCH(L27,'DS2024'!$V$20:$V$35,1)):
INDEX('DS2024'!$W$20:$W$35,MATCH(L27,'DS2024'!$V$20:$V$35,1)+1),
INDEX('DS2024'!$V$20:$V$35,MATCH(L27,'DS2024'!$V$20:$V$35,1)):
INDEX('DS2024'!$V$20:$V$35,MATCH(L27,'DS2024'!$V$20:$V$35,1)+1)),
IF($Y$3=Database!$A$19,
_xlfn.FORECAST.LINEAR(
L27,
INDEX('DS2024'!$Z$20:$Z$35,MATCH(L27,'DS2024'!$Y$20:$Y$35,1)):
INDEX('DS2024'!$Z$20:$Z$35,MATCH(L27,'DS2024'!$Y$20:$Y$35,1)+1),
INDEX('DS2024'!$Y$20:$Y$35,MATCH(L27,'DS2024'!$Y$20:$Y$35,1)):
INDEX('DS2024'!$Y$20:$Y$35,MATCH(L27,'DS2024'!$Y$20:$Y$35,1)+1)),
IF($Y$3=Database!$A$20,
_xlfn.FORECAST.LINEAR(
L27,
INDEX('DS2024'!$AC$20:$AC$35,MATCH(L27,'DS2024'!$AB$20:$AB$35,1)):
INDEX('DS2024'!$AC$20:$AC$35,MATCH(L27,'DS2024'!$AB$20:$AB$35,1)+1),
INDEX('DS2024'!$AB$20:$AB$35,MATCH(L27,'DS2024'!$AB$20:$AB$35,1)):
INDEX('DS2024'!$AB$20:$AB$35,MATCH(L27,'DS2024'!$AB$20:$AB$35,1)+1)),
IF($Y$3=Database!$A$2,
_xlfn.FORECAST.LINEAR(
L27,
INDEX('DS2024'!$B$5:$B$15,MATCH(L27,'DS2024'!$A$5:$A$15,1)):
INDEX('DS2024'!$B$5:$B$15,MATCH(L27,'DS2024'!$A$5:$A$15,1)+1),
INDEX('DS2024'!$A$5:$A$15,MATCH(L27,'DS2024'!$A$5:$A$15,1)):
INDEX('DS2024'!$A$5:$A$15,MATCH(L27,'DS2024'!$A$5:$A$15,1)+1)),
IF($Y$3=Database!$A$3,
_xlfn.FORECAST.LINEAR(
L27,
INDEX('DS2024'!$E$5:$E$15,MATCH(L27,'DS2024'!$D$5:$D$15,1)):
INDEX('DS2024'!$E$5:$E$15,MATCH(L27,'DS2024'!$D$5:$D$15,1)+1),
INDEX('DS2024'!$D$5:$D$15,MATCH(L27,'DS2024'!$D$5:$D$15,1)):
INDEX('DS2024'!$D$5:$D$15,MATCH(L27,'DS2024'!$D$5:$D$15,1)+1)),
IF($Y$3=Database!$A$4,
_xlfn.FORECAST.LINEAR(
L27,
INDEX('DS2024'!$H$5:$H$15,MATCH(L27,'DS2024'!$G$5:$G$15,1)):
INDEX('DS2024'!$H$5:$H$15,MATCH(L27,'DS2024'!$G$5:$G$15,1)+1),
INDEX('DS2024'!$G$5:$G$15,MATCH(L27,'DS2024'!$G$5:$G$15,1)):
INDEX('DS2024'!$G$5:$G$15,MATCH(L27,'DS2024'!$G$5:$G$15,1)+1)),
IF($Y$3=Database!$A$5,
_xlfn.FORECAST.LINEAR(
L27,
INDEX('DS2024'!$K$5:$K$15,MATCH(L27,'DS2024'!$J$5:$J$15,1)):
INDEX('DS2024'!$K$5:$K$15,MATCH(L27,'DS2024'!$J$5:$J$15,1)+1),
INDEX('DS2024'!$J$5:$J$15,MATCH(L27,'DS2024'!$J$5:$J$15,1)):
INDEX('DS2024'!$J$5:$J$15,MATCH(L27,'DS2024'!$J$5:$J$15,1)+1)),
IF($Y$3=Database!$A$6,
_xlfn.FORECAST.LINEAR(
L27,
INDEX('DS2024'!$N$5:$N$15,MATCH(L27,'DS2024'!$M$5:$M$15,1)):
INDEX('DS2024'!$N$5:$N$15,MATCH(L27,'DS2024'!$M$5:$M$15,1)+1),
INDEX('DS2024'!$M$5:$M$15,MATCH(L27,'DS2024'!$M$5:$M$15,1)):
INDEX('DS2024'!$M$5:$M$15,MATCH(L27,'DS2024'!$M$5:$M$15,1)+1)),
IF($Y$3=Database!$A$7,
_xlfn.FORECAST.LINEAR(
L27,
INDEX('DS2024'!$Q$5:$Q$15,MATCH(L27,'DS2024'!$P$5:$P$15,1)):
INDEX('DS2024'!$Q$5:$Q$15,MATCH(L27,'DS2024'!$P$5:$P$15,1)+1),
INDEX('DS2024'!$P$5:$P$15,MATCH(L27,'DS2024'!$P$5:$P$15,1)):
INDEX('DS2024'!$P$5:$P$15,MATCH(L27,'DS2024'!$P$5:$P$15,1)+1)),
IF($Y$3=Database!$A$8,
_xlfn.FORECAST.LINEAR(
L27,
INDEX('DS2024'!$T$5:$T$15,MATCH(L27,'DS2024'!$S$5:$S$15,1)):
INDEX('DS2024'!$T$5:$T$15,MATCH(L27,'DS2024'!$S$5:$S$15,1)+1),
INDEX('DS2024'!$S$5:$S$15,MATCH(L27,'DS2024'!$S$5:$S$15,1)):
INDEX('DS2024'!$S$5:$S$15,MATCH(L27,'DS2024'!$S$5:$S$15,1)+1)),
IF($T$3=Database!$A$9,
_xlfn.FORECAST.LINEAR(
L27,
INDEX('DS2024'!$W$5:$W$15,MATCH(L27,'DS2024'!$V$5:$V$15,1)):
INDEX('DS2024'!$W$5:$W$15,MATCH(L27,'DS2024'!$V$5:$V$15,1)+1),
INDEX('DS2024'!$V$5:$V$15,MATCH(L27,'DS2024'!$V$5:$V$15,1)):
INDEX('DS2024'!$V$5:$V$15,MATCH(L27,'DS2024'!$V$5:$V$15,1)+1)),
IF($T$3=Database!$A$10,
_xlfn.FORECAST.LINEAR(
L27,
INDEX('DS2024'!$Z$5:$Z$15,MATCH(L27,'DS2024'!$Y$5:$Y$15,1)):
INDEX('DS2024'!$Z$5:$Z$15,MATCH(L27,'DS2024'!$Y$5:$Y$15,1)+1),
INDEX('DS2024'!$Y$5:$Y$15,MATCH(L27,'DS2024'!$Y$5:$Y$15,1)):
INDEX('DS2024'!$Y$5:$Y$15,MATCH(L27,'DS2024'!$Y$5:$Y$15,1)+1))
)))))))))))))))))))</f>
        <v>0.11121779447619809</v>
      </c>
      <c r="Z27" s="50">
        <f>IF($Z$3=Database!$A$11,
_xlfn.FORECAST.LINEAR(
N27,
INDEX('DS2024'!$B$20:$B$35,MATCH(N27,'DS2024'!$A$20:$A$35,1)):
INDEX('DS2024'!$B$20:$B$35,MATCH(N27,'DS2024'!$A$20:$A$35,1)+1),
INDEX('DS2024'!$A$20:$A$35,MATCH(N27,'DS2024'!$A$20:$A$35,1)):
INDEX('DS2024'!$A$20:$A$35,MATCH(N27,'DS2024'!$A$20:$A$35,1)+1)),
IF($Z$3=Database!$A$12,
_xlfn.FORECAST.LINEAR(
N27,
INDEX('DS2024'!$E$20:$E$35,MATCH(N27,'DS2024'!$D$20:$D$35,1)):
INDEX('DS2024'!$E$20:$E$35,MATCH(N27,'DS2024'!$D$20:$D$35,1)+1),
INDEX('DS2024'!$D$20:$D$35,MATCH(N27,'DS2024'!$D$20:$D$35,1)):
INDEX('DS2024'!$D$20:$D$35,MATCH(N27,'DS2024'!$D$20:$D$35,1)+1)),
IF($Z$3=Database!$A$13,
_xlfn.FORECAST.LINEAR(
N27,
INDEX('DS2024'!$H$20:$H$35,MATCH(N27,'DS2024'!$G$20:$G$35,1)):
INDEX('DS2024'!$H$20:$H$35,MATCH(N27,'DS2024'!$G$20:$G$35,1)+1),
INDEX('DS2024'!$G$20:$G$35,MATCH(N27,'DS2024'!$G$20:$G$35,1)):
INDEX('DS2024'!$G$20:$G$35,MATCH(N27,'DS2024'!$G$20:$G$35,1)+1)),
IF($Z$3=Database!$A$14,
_xlfn.FORECAST.LINEAR(
N27,
INDEX('DS2024'!$K$20:$K$35,MATCH(N27,'DS2024'!$J$20:$J$35,1)):
INDEX('DS2024'!$K$20:$K$35,MATCH(N27,'DS2024'!$J$20:$J$35,1)+1),
INDEX('DS2024'!$J$20:$J$35,MATCH(N27,'DS2024'!$J$20:$J$35,1)):
INDEX('DS2024'!$J$20:$J$35,MATCH(N27,'DS2024'!$J$20:$J$35,1)+1)),
IF($Z$3=Database!$A$15,
_xlfn.FORECAST.LINEAR(
N27,
INDEX('DS2024'!$N$20:$N$35,MATCH(N27,'DS2024'!$M$20:$M$35,1)):
INDEX('DS2024'!$N$20:$N$35,MATCH(N27,'DS2024'!$M$20:$M$35,1)+1),
INDEX('DS2024'!$M$20:$M$35,MATCH(N27,'DS2024'!$M$20:$M$35,1)):
INDEX('DS2024'!$M$20:$M$35,MATCH(N27,'DS2024'!$M$20:$M$35,1)+1)),
IF($Z$3=Database!$A$16,
_xlfn.FORECAST.LINEAR(
N27,
INDEX('DS2024'!$Q$20:$Q$35,MATCH(N27,'DS2024'!$P$20:$P$35,1)):
INDEX('DS2024'!$Q$20:$Q$35,MATCH(N27,'DS2024'!$P$20:$P$35,1)+1),
INDEX('DS2024'!$P$20:$P$35,MATCH(N27,'DS2024'!$P$20:$P$35,1)):
INDEX('DS2024'!$P$20:$P$35,MATCH(N27,'DS2024'!$P$20:$P$35,1)+1)),
IF($Z$3=Database!$A$17,
_xlfn.FORECAST.LINEAR(
N27,
INDEX('DS2024'!$T$20:$T$35,MATCH(N27,'DS2024'!$S$20:$S$35,1)):
INDEX('DS2024'!$T$20:$T$35,MATCH(N27,'DS2024'!$S$20:$S$35,1)+1),
INDEX('DS2024'!$S$20:$S$35,MATCH(N27,'DS2024'!$S$20:$S$35,1)):
INDEX('DS2024'!$S$20:$S$35,MATCH(N27,'DS2024'!$S$20:$S$35,1)+1)),
IF($Z$3=Database!$A$18,
_xlfn.FORECAST.LINEAR(
N27,
INDEX('DS2024'!$W$20:$W$35,MATCH(N27,'DS2024'!$V$20:$V$35,1)):
INDEX('DS2024'!$W$20:$W$35,MATCH(N27,'DS2024'!$V$20:$V$35,1)+1),
INDEX('DS2024'!$V$20:$V$35,MATCH(N27,'DS2024'!$V$20:$V$35,1)):
INDEX('DS2024'!$V$20:$V$35,MATCH(N27,'DS2024'!$V$20:$V$35,1)+1)),
IF($Z$3=Database!$A$19,
_xlfn.FORECAST.LINEAR(
N27,
INDEX('DS2024'!$Z$20:$Z$35,MATCH(N27,'DS2024'!$Y$20:$Y$35,1)):
INDEX('DS2024'!$Z$20:$Z$35,MATCH(N27,'DS2024'!$Y$20:$Y$35,1)+1),
INDEX('DS2024'!$Y$20:$Y$35,MATCH(N27,'DS2024'!$Y$20:$Y$35,1)):
INDEX('DS2024'!$Y$20:$Y$35,MATCH(N27,'DS2024'!$Y$20:$Y$35,1)+1)),
IF($Z$3=Database!$A$20,
_xlfn.FORECAST.LINEAR(
N27,
INDEX('DS2024'!$AC$20:$AC$35,MATCH(N27,'DS2024'!$AB$20:$AB$35,1)):
INDEX('DS2024'!$AC$20:$AC$35,MATCH(N27,'DS2024'!$AB$20:$AB$35,1)+1),
INDEX('DS2024'!$AB$20:$AB$35,MATCH(N27,'DS2024'!$AB$20:$AB$35,1)):
INDEX('DS2024'!$AB$20:$AB$35,MATCH(N27,'DS2024'!$AB$20:$AB$35,1)+1)),
IF($Z$3=Database!$A$2,
_xlfn.FORECAST.LINEAR(
N27,
INDEX('DS2024'!$B$5:$B$15,MATCH(N27,'DS2024'!$A$5:$A$15,1)):
INDEX('DS2024'!$B$5:$B$15,MATCH(N27,'DS2024'!$A$5:$A$15,1)+1),
INDEX('DS2024'!$A$5:$A$15,MATCH(N27,'DS2024'!$A$5:$A$15,1)):
INDEX('DS2024'!$A$5:$A$15,MATCH(N27,'DS2024'!$A$5:$A$15,1)+1)),
IF($Z$3=Database!$A$3,
_xlfn.FORECAST.LINEAR(
N27,
INDEX('DS2024'!$E$5:$E$15,MATCH(N27,'DS2024'!$D$5:$D$15,1)):
INDEX('DS2024'!$E$5:$E$15,MATCH(N27,'DS2024'!$D$5:$D$15,1)+1),
INDEX('DS2024'!$D$5:$D$15,MATCH(N27,'DS2024'!$D$5:$D$15,1)):
INDEX('DS2024'!$D$5:$D$15,MATCH(N27,'DS2024'!$D$5:$D$15,1)+1)),
IF($Z$3=Database!$A$4,
_xlfn.FORECAST.LINEAR(
N27,
INDEX('DS2024'!$H$5:$H$15,MATCH(N27,'DS2024'!$G$5:$G$15,1)):
INDEX('DS2024'!$H$5:$H$15,MATCH(N27,'DS2024'!$G$5:$G$15,1)+1),
INDEX('DS2024'!$G$5:$G$15,MATCH(N27,'DS2024'!$G$5:$G$15,1)):
INDEX('DS2024'!$G$5:$G$15,MATCH(N27,'DS2024'!$G$5:$G$15,1)+1)),
IF($Z$3=Database!$A$5,
_xlfn.FORECAST.LINEAR(
N27,
INDEX('DS2024'!$K$5:$K$15,MATCH(N27,'DS2024'!$J$5:$J$15,1)):
INDEX('DS2024'!$K$5:$K$15,MATCH(N27,'DS2024'!$J$5:$J$15,1)+1),
INDEX('DS2024'!$J$5:$J$15,MATCH(N27,'DS2024'!$J$5:$J$15,1)):
INDEX('DS2024'!$J$5:$J$15,MATCH(N27,'DS2024'!$J$5:$J$15,1)+1)),
IF($Z$3=Database!$A$6,
_xlfn.FORECAST.LINEAR(
N27,
INDEX('DS2024'!$N$5:$N$15,MATCH(N27,'DS2024'!$M$5:$M$15,1)):
INDEX('DS2024'!$N$5:$N$15,MATCH(N27,'DS2024'!$M$5:$M$15,1)+1),
INDEX('DS2024'!$M$5:$M$15,MATCH(N27,'DS2024'!$M$5:$M$15,1)):
INDEX('DS2024'!$M$5:$M$15,MATCH(N27,'DS2024'!$M$5:$M$15,1)+1)),
IF($Z$3=Database!$A$7,
_xlfn.FORECAST.LINEAR(
N27,
INDEX('DS2024'!$Q$5:$Q$15,MATCH(N27,'DS2024'!$P$5:$P$15,1)):
INDEX('DS2024'!$Q$5:$Q$15,MATCH(N27,'DS2024'!$P$5:$P$15,1)+1),
INDEX('DS2024'!$P$5:$P$15,MATCH(N27,'DS2024'!$P$5:$P$15,1)):
INDEX('DS2024'!$P$5:$P$15,MATCH(N27,'DS2024'!$P$5:$P$15,1)+1)),
IF($Z$3=Database!$A$8,
_xlfn.FORECAST.LINEAR(
N27,
INDEX('DS2024'!$T$5:$T$15,MATCH(N27,'DS2024'!$S$5:$S$15,1)):
INDEX('DS2024'!$T$5:$T$15,MATCH(N27,'DS2024'!$S$5:$S$15,1)+1),
INDEX('DS2024'!$S$5:$S$15,MATCH(N27,'DS2024'!$S$5:$S$15,1)):
INDEX('DS2024'!$S$5:$S$15,MATCH(N27,'DS2024'!$S$5:$S$15,1)+1)),
IF($Z$3=Database!$A$9,
_xlfn.FORECAST.LINEAR(
N27,
INDEX('DS2024'!$W$5:$W$15,MATCH(N27,'DS2024'!$V$5:$V$15,1)):
INDEX('DS2024'!$W$5:$W$15,MATCH(N27,'DS2024'!$V$5:$V$15,1)+1),
INDEX('DS2024'!$V$5:$V$15,MATCH(N27,'DS2024'!$V$5:$V$15,1)):
INDEX('DS2024'!$V$5:$V$15,MATCH(N27,'DS2024'!$V$5:$V$15,1)+1)),
IF($Z$3=Database!$A$10,
_xlfn.FORECAST.LINEAR(
N27,
INDEX('DS2024'!$Z$5:$Z$15,MATCH(N27,'DS2024'!$Y$5:$Y$15,1)):
INDEX('DS2024'!$Z$5:$Z$15,MATCH(N27,'DS2024'!$Y$5:$Y$15,1)+1),
INDEX('DS2024'!$Y$5:$Y$15,MATCH(N27,'DS2024'!$Y$5:$Y$15,1)):
INDEX('DS2024'!$Y$5:$Y$15,MATCH(N27,'DS2024'!$Y$5:$Y$15,1)+1))
)))))))))))))))))))</f>
        <v>0.10985970662296655</v>
      </c>
      <c r="AA27" s="50">
        <f>IF($AA$3=Database!$A$11,
_xlfn.FORECAST.LINEAR(
P27,
INDEX('DS2024'!$B$20:$B$35,MATCH(P27,'DS2024'!$A$20:$A$35,1)):
INDEX('DS2024'!$B$20:$B$35,MATCH(P27,'DS2024'!$A$20:$A$35,1)+1),
INDEX('DS2024'!$A$20:$A$35,MATCH(P27,'DS2024'!$A$20:$A$35,1)):
INDEX('DS2024'!$A$20:$A$35,MATCH(P27,'DS2024'!$A$20:$A$35,1)+1)),
IF($AA$3=Database!$A$12,
_xlfn.FORECAST.LINEAR(
P27,
INDEX('DS2024'!$E$20:$E$35,MATCH(P27,'DS2024'!$D$20:$D$35,1)):
INDEX('DS2024'!$E$20:$E$35,MATCH(P27,'DS2024'!$D$20:$D$35,1)+1),
INDEX('DS2024'!$D$20:$D$35,MATCH(P27,'DS2024'!$D$20:$D$35,1)):
INDEX('DS2024'!$D$20:$D$35,MATCH(P27,'DS2024'!$D$20:$D$35,1)+1)),
IF($AA$3=Database!$A$13,
_xlfn.FORECAST.LINEAR(
P27,
INDEX('DS2024'!$H$20:$H$35,MATCH(P27,'DS2024'!$G$20:$G$35,1)):
INDEX('DS2024'!$H$20:$H$35,MATCH(P27,'DS2024'!$G$20:$G$35,1)+1),
INDEX('DS2024'!$G$20:$G$35,MATCH(P27,'DS2024'!$G$20:$G$35,1)):
INDEX('DS2024'!$G$20:$G$35,MATCH(P27,'DS2024'!$G$20:$G$35,1)+1)),
IF($AA$3=Database!$A$14,
_xlfn.FORECAST.LINEAR(
P27,
INDEX('DS2024'!$K$20:$K$35,MATCH(P27,'DS2024'!$J$20:$J$35,1)):
INDEX('DS2024'!$K$20:$K$35,MATCH(P27,'DS2024'!$J$20:$J$35,1)+1),
INDEX('DS2024'!$J$20:$J$35,MATCH(P27,'DS2024'!$J$20:$J$35,1)):
INDEX('DS2024'!$J$20:$J$35,MATCH(P27,'DS2024'!$J$20:$J$35,1)+1)),
IF($AA$3=Database!$A$15,
_xlfn.FORECAST.LINEAR(
P27,
INDEX('DS2024'!$N$20:$N$35,MATCH(P27,'DS2024'!$M$20:$M$35,1)):
INDEX('DS2024'!$N$20:$N$35,MATCH(P27,'DS2024'!$M$20:$M$35,1)+1),
INDEX('DS2024'!$M$20:$M$35,MATCH(P27,'DS2024'!$M$20:$M$35,1)):
INDEX('DS2024'!$M$20:$M$35,MATCH(P27,'DS2024'!$M$20:$M$35,1)+1)),
IF($AA$3=Database!$A$16,
_xlfn.FORECAST.LINEAR(
P27,
INDEX('DS2024'!$Q$20:$Q$35,MATCH(P27,'DS2024'!$P$20:$P$35,1)):
INDEX('DS2024'!$Q$20:$Q$35,MATCH(P27,'DS2024'!$P$20:$P$35,1)+1),
INDEX('DS2024'!$P$20:$P$35,MATCH(P27,'DS2024'!$P$20:$P$35,1)):
INDEX('DS2024'!$P$20:$P$35,MATCH(P27,'DS2024'!$P$20:$P$35,1)+1)),
IF($AA$3=Database!$A$17,
_xlfn.FORECAST.LINEAR(
P27,
INDEX('DS2024'!$T$20:$T$35,MATCH(P27,'DS2024'!$S$20:$S$35,1)):
INDEX('DS2024'!$T$20:$T$35,MATCH(P27,'DS2024'!$S$20:$S$35,1)+1),
INDEX('DS2024'!$S$20:$S$35,MATCH(P27,'DS2024'!$S$20:$S$35,1)):
INDEX('DS2024'!$S$20:$S$35,MATCH(P27,'DS2024'!$S$20:$S$35,1)+1)),
IF($AA$3=Database!$A$18,
_xlfn.FORECAST.LINEAR(
P27,
INDEX('DS2024'!$W$20:$W$35,MATCH(P27,'DS2024'!$V$20:$V$35,1)):
INDEX('DS2024'!$W$20:$W$35,MATCH(P27,'DS2024'!$V$20:$V$35,1)+1),
INDEX('DS2024'!$V$20:$V$35,MATCH(P27,'DS2024'!$V$20:$V$35,1)):
INDEX('DS2024'!$V$20:$V$35,MATCH(P27,'DS2024'!$V$20:$V$35,1)+1)),
IF($AA$3=Database!$A$19,
_xlfn.FORECAST.LINEAR(
P27,
INDEX('DS2024'!$Z$20:$Z$35,MATCH(P27,'DS2024'!$Y$20:$Y$35,1)):
INDEX('DS2024'!$Z$20:$Z$35,MATCH(P27,'DS2024'!$Y$20:$Y$35,1)+1),
INDEX('DS2024'!$Y$20:$Y$35,MATCH(P27,'DS2024'!$Y$20:$Y$35,1)):
INDEX('DS2024'!$Y$20:$Y$35,MATCH(P27,'DS2024'!$Y$20:$Y$35,1)+1)),
IF($AA$3=Database!$A$20,
_xlfn.FORECAST.LINEAR(
P27,
INDEX('DS2024'!$AC$20:$AC$35,MATCH(P27,'DS2024'!$AB$20:$AB$35,1)):
INDEX('DS2024'!$AC$20:$AC$35,MATCH(P27,'DS2024'!$AB$20:$AB$35,1)+1),
INDEX('DS2024'!$AB$20:$AB$35,MATCH(P27,'DS2024'!$AB$20:$AB$35,1)):
INDEX('DS2024'!$AB$20:$AB$35,MATCH(P27,'DS2024'!$AB$20:$AB$35,1)+1)),
IF($AA$3=Database!$A$2,
_xlfn.FORECAST.LINEAR(
P27,
INDEX('DS2024'!$B$5:$B$15,MATCH(P27,'DS2024'!$A$5:$A$15,1)):
INDEX('DS2024'!$B$5:$B$15,MATCH(P27,'DS2024'!$A$5:$A$15,1)+1),
INDEX('DS2024'!$A$5:$A$15,MATCH(P27,'DS2024'!$A$5:$A$15,1)):
INDEX('DS2024'!$A$5:$A$15,MATCH(P27,'DS2024'!$A$5:$A$15,1)+1)),
IF($AA$3=Database!$A$3,
_xlfn.FORECAST.LINEAR(
P27,
INDEX('DS2024'!$E$5:$E$15,MATCH(P27,'DS2024'!$D$5:$D$15,1)):
INDEX('DS2024'!$E$5:$E$15,MATCH(P27,'DS2024'!$D$5:$D$15,1)+1),
INDEX('DS2024'!$D$5:$D$15,MATCH(P27,'DS2024'!$D$5:$D$15,1)):
INDEX('DS2024'!$D$5:$D$15,MATCH(P27,'DS2024'!$D$5:$D$15,1)+1)),
IF($AA$3=Database!$A$4,
_xlfn.FORECAST.LINEAR(
P27,
INDEX('DS2024'!$H$5:$H$15,MATCH(P27,'DS2024'!$G$5:$G$15,1)):
INDEX('DS2024'!$H$5:$H$15,MATCH(P27,'DS2024'!$G$5:$G$15,1)+1),
INDEX('DS2024'!$G$5:$G$15,MATCH(P27,'DS2024'!$G$5:$G$15,1)):
INDEX('DS2024'!$G$5:$G$15,MATCH(P27,'DS2024'!$G$5:$G$15,1)+1)),
IF($AA$3=Database!$A$5,
_xlfn.FORECAST.LINEAR(
P27,
INDEX('DS2024'!$K$5:$K$15,MATCH(P27,'DS2024'!$J$5:$J$15,1)):
INDEX('DS2024'!$K$5:$K$15,MATCH(P27,'DS2024'!$J$5:$J$15,1)+1),
INDEX('DS2024'!$J$5:$J$15,MATCH(P27,'DS2024'!$J$5:$J$15,1)):
INDEX('DS2024'!$J$5:$J$15,MATCH(P27,'DS2024'!$J$5:$J$15,1)+1)),
IF($AA$3=Database!$A$6,
_xlfn.FORECAST.LINEAR(
P27,
INDEX('DS2024'!$N$5:$N$15,MATCH(P27,'DS2024'!$M$5:$M$15,1)):
INDEX('DS2024'!$N$5:$N$15,MATCH(P27,'DS2024'!$M$5:$M$15,1)+1),
INDEX('DS2024'!$M$5:$M$15,MATCH(P27,'DS2024'!$M$5:$M$15,1)):
INDEX('DS2024'!$M$5:$M$15,MATCH(P27,'DS2024'!$M$5:$M$15,1)+1)),
IF($AA$3=Database!$A$7,
_xlfn.FORECAST.LINEAR(
P27,
INDEX('DS2024'!$Q$5:$Q$15,MATCH(P27,'DS2024'!$P$5:$P$15,1)):
INDEX('DS2024'!$Q$5:$Q$15,MATCH(P27,'DS2024'!$P$5:$P$15,1)+1),
INDEX('DS2024'!$P$5:$P$15,MATCH(P27,'DS2024'!$P$5:$P$15,1)):
INDEX('DS2024'!$P$5:$P$15,MATCH(P27,'DS2024'!$P$5:$P$15,1)+1)),
IF($AA$3=Database!$A$8,
_xlfn.FORECAST.LINEAR(
P27,
INDEX('DS2024'!$T$5:$T$15,MATCH(P27,'DS2024'!$S$5:$S$15,1)):
INDEX('DS2024'!$T$5:$T$15,MATCH(P27,'DS2024'!$S$5:$S$15,1)+1),
INDEX('DS2024'!$S$5:$S$15,MATCH(P27,'DS2024'!$S$5:$S$15,1)):
INDEX('DS2024'!$S$5:$S$15,MATCH(P27,'DS2024'!$S$5:$S$15,1)+1)),
IF($AA$3=Database!$A$9,
_xlfn.FORECAST.LINEAR(
P27,
INDEX('DS2024'!$W$5:$W$15,MATCH(P27,'DS2024'!$V$5:$V$15,1)):
INDEX('DS2024'!$W$5:$W$15,MATCH(P27,'DS2024'!$V$5:$V$15,1)+1),
INDEX('DS2024'!$V$5:$V$15,MATCH(P27,'DS2024'!$V$5:$V$15,1)):
INDEX('DS2024'!$V$5:$V$15,MATCH(P27,'DS2024'!$V$5:$V$15,1)+1)),
IF($AA$3=Database!$A$10,
_xlfn.FORECAST.LINEAR(
P27,
INDEX('DS2024'!$Z$5:$Z$15,MATCH(P27,'DS2024'!$Y$5:$Y$15,1)):
INDEX('DS2024'!$Z$5:$Z$15,MATCH(P27,'DS2024'!$Y$5:$Y$15,1)+1),
INDEX('DS2024'!$Y$5:$Y$15,MATCH(P27,'DS2024'!$Y$5:$Y$15,1)):
INDEX('DS2024'!$Y$5:$Y$15,MATCH(P27,'DS2024'!$Y$5:$Y$15,1)+1))
)))))))))))))))))))</f>
        <v>0.11049538350853352</v>
      </c>
      <c r="AB27" s="50">
        <f>IF($AB$3=Database!$A$11,
_xlfn.FORECAST.LINEAR(
R27,
INDEX('DS2024'!$B$20:$B$35,MATCH(R27,'DS2024'!$A$20:$A$35,1)):
INDEX('DS2024'!$B$20:$B$35,MATCH(R27,'DS2024'!$A$20:$A$35,1)+1),
INDEX('DS2024'!$A$20:$A$35,MATCH(R27,'DS2024'!$A$20:$A$35,1)):
INDEX('DS2024'!$A$20:$A$35,MATCH(R27,'DS2024'!$A$20:$A$35,1)+1)),
IF($AB$3=Database!$A$12,
_xlfn.FORECAST.LINEAR(
R27,
INDEX('DS2024'!$E$20:$E$35,MATCH(R27,'DS2024'!$D$20:$D$35,1)):
INDEX('DS2024'!$E$20:$E$35,MATCH(R27,'DS2024'!$D$20:$D$35,1)+1),
INDEX('DS2024'!$D$20:$D$35,MATCH(R27,'DS2024'!$D$20:$D$35,1)):
INDEX('DS2024'!$D$20:$D$35,MATCH(R27,'DS2024'!$D$20:$D$35,1)+1)),
IF($AB$3=Database!$A$13,
_xlfn.FORECAST.LINEAR(
R27,
INDEX('DS2024'!$H$20:$H$35,MATCH(R27,'DS2024'!$G$20:$G$35,1)):
INDEX('DS2024'!$H$20:$H$35,MATCH(R27,'DS2024'!$G$20:$G$35,1)+1),
INDEX('DS2024'!$G$20:$G$35,MATCH(R27,'DS2024'!$G$20:$G$35,1)):
INDEX('DS2024'!$G$20:$G$35,MATCH(R27,'DS2024'!$G$20:$G$35,1)+1)),
IF($AB$3=Database!$A$14,
_xlfn.FORECAST.LINEAR(
R27,
INDEX('DS2024'!$K$20:$K$35,MATCH(R27,'DS2024'!$J$20:$J$35,1)):
INDEX('DS2024'!$K$20:$K$35,MATCH(R27,'DS2024'!$J$20:$J$35,1)+1),
INDEX('DS2024'!$J$20:$J$35,MATCH(R27,'DS2024'!$J$20:$J$35,1)):
INDEX('DS2024'!$J$20:$J$35,MATCH(R27,'DS2024'!$J$20:$J$35,1)+1)),
IF($AB$3=Database!$A$15,
_xlfn.FORECAST.LINEAR(
R27,
INDEX('DS2024'!$N$20:$N$35,MATCH(R27,'DS2024'!$M$20:$M$35,1)):
INDEX('DS2024'!$N$20:$N$35,MATCH(R27,'DS2024'!$M$20:$M$35,1)+1),
INDEX('DS2024'!$M$20:$M$35,MATCH(R27,'DS2024'!$M$20:$M$35,1)):
INDEX('DS2024'!$M$20:$M$35,MATCH(R27,'DS2024'!$M$20:$M$35,1)+1)),
IF($AB$3=Database!$A$16,
_xlfn.FORECAST.LINEAR(
R27,
INDEX('DS2024'!$Q$20:$Q$35,MATCH(R27,'DS2024'!$P$20:$P$35,1)):
INDEX('DS2024'!$Q$20:$Q$35,MATCH(R27,'DS2024'!$P$20:$P$35,1)+1),
INDEX('DS2024'!$P$20:$P$35,MATCH(R27,'DS2024'!$P$20:$P$35,1)):
INDEX('DS2024'!$P$20:$P$35,MATCH(R27,'DS2024'!$P$20:$P$35,1)+1)),
IF($AB$3=Database!$A$17,
_xlfn.FORECAST.LINEAR(
R27,
INDEX('DS2024'!$T$20:$T$35,MATCH(R27,'DS2024'!$S$20:$S$35,1)):
INDEX('DS2024'!$T$20:$T$35,MATCH(R27,'DS2024'!$S$20:$S$35,1)+1),
INDEX('DS2024'!$S$20:$S$35,MATCH(R27,'DS2024'!$S$20:$S$35,1)):
INDEX('DS2024'!$S$20:$S$35,MATCH(R27,'DS2024'!$S$20:$S$35,1)+1)),
IF($AB$3=Database!$A$18,
_xlfn.FORECAST.LINEAR(
R27,
INDEX('DS2024'!$W$20:$W$35,MATCH(R27,'DS2024'!$V$20:$V$35,1)):
INDEX('DS2024'!$W$20:$W$35,MATCH(R27,'DS2024'!$V$20:$V$35,1)+1),
INDEX('DS2024'!$V$20:$V$35,MATCH(R27,'DS2024'!$V$20:$V$35,1)):
INDEX('DS2024'!$V$20:$V$35,MATCH(R27,'DS2024'!$V$20:$V$35,1)+1)),
IF($AB$3=Database!$A$19,
_xlfn.FORECAST.LINEAR(
R27,
INDEX('DS2024'!$Z$20:$Z$35,MATCH(R27,'DS2024'!$Y$20:$Y$35,1)):
INDEX('DS2024'!$Z$20:$Z$35,MATCH(R27,'DS2024'!$Y$20:$Y$35,1)+1),
INDEX('DS2024'!$Y$20:$Y$35,MATCH(R27,'DS2024'!$Y$20:$Y$35,1)):
INDEX('DS2024'!$Y$20:$Y$35,MATCH(R27,'DS2024'!$Y$20:$Y$35,1)+1)),
IF($AB$3=Database!$A$20,
_xlfn.FORECAST.LINEAR(
R27,
INDEX('DS2024'!$AC$20:$AC$35,MATCH(R27,'DS2024'!$AB$20:$AB$35,1)):
INDEX('DS2024'!$AC$20:$AC$35,MATCH(R27,'DS2024'!$AB$20:$AB$35,1)+1),
INDEX('DS2024'!$AB$20:$AB$35,MATCH(R27,'DS2024'!$AB$20:$AB$35,1)):
INDEX('DS2024'!$AB$20:$AB$35,MATCH(R27,'DS2024'!$AB$20:$AB$35,1)+1)),
IF($AB$3=Database!$A$2,
_xlfn.FORECAST.LINEAR(
R27,
INDEX('DS2024'!$B$5:$B$15,MATCH(R27,'DS2024'!$A$5:$A$15,1)):
INDEX('DS2024'!$B$5:$B$15,MATCH(R27,'DS2024'!$A$5:$A$15,1)+1),
INDEX('DS2024'!$A$5:$A$15,MATCH(R27,'DS2024'!$A$5:$A$15,1)):
INDEX('DS2024'!$A$5:$A$15,MATCH(R27,'DS2024'!$A$5:$A$15,1)+1)),
IF($AB$3=Database!$A$3,
_xlfn.FORECAST.LINEAR(
R27,
INDEX('DS2024'!$E$5:$E$15,MATCH(R27,'DS2024'!$D$5:$D$15,1)):
INDEX('DS2024'!$E$5:$E$15,MATCH(R27,'DS2024'!$D$5:$D$15,1)+1),
INDEX('DS2024'!$D$5:$D$15,MATCH(R27,'DS2024'!$D$5:$D$15,1)):
INDEX('DS2024'!$D$5:$D$15,MATCH(R27,'DS2024'!$D$5:$D$15,1)+1)),
IF($AB$3=Database!$A$4,
_xlfn.FORECAST.LINEAR(
R27,
INDEX('DS2024'!$H$5:$H$15,MATCH(R27,'DS2024'!$G$5:$G$15,1)):
INDEX('DS2024'!$H$5:$H$15,MATCH(R27,'DS2024'!$G$5:$G$15,1)+1),
INDEX('DS2024'!$G$5:$G$15,MATCH(R27,'DS2024'!$G$5:$G$15,1)):
INDEX('DS2024'!$G$5:$G$15,MATCH(R27,'DS2024'!$G$5:$G$15,1)+1)),
IF($AB$3=Database!$A$5,
_xlfn.FORECAST.LINEAR(
R27,
INDEX('DS2024'!$K$5:$K$15,MATCH(R27,'DS2024'!$J$5:$J$15,1)):
INDEX('DS2024'!$K$5:$K$15,MATCH(R27,'DS2024'!$J$5:$J$15,1)+1),
INDEX('DS2024'!$J$5:$J$15,MATCH(R27,'DS2024'!$J$5:$J$15,1)):
INDEX('DS2024'!$J$5:$J$15,MATCH(R27,'DS2024'!$J$5:$J$15,1)+1)),
IF($AB$3=Database!$A$6,
_xlfn.FORECAST.LINEAR(
R27,
INDEX('DS2024'!$N$5:$N$15,MATCH(R27,'DS2024'!$M$5:$M$15,1)):
INDEX('DS2024'!$N$5:$N$15,MATCH(R27,'DS2024'!$M$5:$M$15,1)+1),
INDEX('DS2024'!$M$5:$M$15,MATCH(R27,'DS2024'!$M$5:$M$15,1)):
INDEX('DS2024'!$M$5:$M$15,MATCH(R27,'DS2024'!$M$5:$M$15,1)+1)),
IF($AB$3=Database!$A$7,
_xlfn.FORECAST.LINEAR(
R27,
INDEX('DS2024'!$Q$5:$Q$15,MATCH(R27,'DS2024'!$P$5:$P$15,1)):
INDEX('DS2024'!$Q$5:$Q$15,MATCH(R27,'DS2024'!$P$5:$P$15,1)+1),
INDEX('DS2024'!$P$5:$P$15,MATCH(R27,'DS2024'!$P$5:$P$15,1)):
INDEX('DS2024'!$P$5:$P$15,MATCH(R27,'DS2024'!$P$5:$P$15,1)+1)),
IF($AB$3=Database!$A$8,
_xlfn.FORECAST.LINEAR(
R27,
INDEX('DS2024'!$T$5:$T$15,MATCH(R27,'DS2024'!$S$5:$S$15,1)):
INDEX('DS2024'!$T$5:$T$15,MATCH(R27,'DS2024'!$S$5:$S$15,1)+1),
INDEX('DS2024'!$S$5:$S$15,MATCH(R27,'DS2024'!$S$5:$S$15,1)):
INDEX('DS2024'!$S$5:$S$15,MATCH(R27,'DS2024'!$S$5:$S$15,1)+1)),
IF($AB$3=Database!$A$9,
_xlfn.FORECAST.LINEAR(
R27,
INDEX('DS2024'!$W$5:$W$15,MATCH(R27,'DS2024'!$V$5:$V$15,1)):
INDEX('DS2024'!$W$5:$W$15,MATCH(R27,'DS2024'!$V$5:$V$15,1)+1),
INDEX('DS2024'!$V$5:$V$15,MATCH(R27,'DS2024'!$V$5:$V$15,1)):
INDEX('DS2024'!$V$5:$V$15,MATCH(R27,'DS2024'!$V$5:$V$15,1)+1)),
IF($AB$3=Database!$A$10,
_xlfn.FORECAST.LINEAR(
R27,
INDEX('DS2024'!$Z$5:$Z$15,MATCH(R27,'DS2024'!$Y$5:$Y$15,1)):
INDEX('DS2024'!$Z$5:$Z$15,MATCH(R27,'DS2024'!$Y$5:$Y$15,1)+1),
INDEX('DS2024'!$Y$5:$Y$15,MATCH(R27,'DS2024'!$Y$5:$Y$15,1)):
INDEX('DS2024'!$Y$5:$Y$15,MATCH(R27,'DS2024'!$Y$5:$Y$15,1)+1))
)))))))))))))))))))</f>
        <v>0.11134090091530438</v>
      </c>
      <c r="AC27" s="82">
        <f t="shared" si="0"/>
        <v>0.47264710599668308</v>
      </c>
      <c r="AD27" s="82">
        <f t="shared" si="1"/>
        <v>0.47348091473995058</v>
      </c>
      <c r="AE27" s="82">
        <f t="shared" si="2"/>
        <v>0.37721384012089176</v>
      </c>
      <c r="AF27" s="82">
        <f t="shared" si="3"/>
        <v>0.47277757973646084</v>
      </c>
      <c r="AG27" s="82">
        <f t="shared" si="4"/>
        <v>0.47138993714986566</v>
      </c>
      <c r="AH27" s="82">
        <f t="shared" si="5"/>
        <v>0.47255468709767379</v>
      </c>
      <c r="AI27" s="82">
        <f t="shared" si="6"/>
        <v>0.47090541748079495</v>
      </c>
      <c r="AJ27" s="83">
        <f t="shared" si="7"/>
        <v>0.47167738710781359</v>
      </c>
      <c r="AK27" s="83">
        <f t="shared" si="8"/>
        <v>0.47270418825783589</v>
      </c>
      <c r="AL27" s="42"/>
      <c r="AM27" s="42"/>
      <c r="AN27" s="42"/>
      <c r="AO27" s="42"/>
      <c r="AP27" s="42"/>
      <c r="AQ27" s="42"/>
      <c r="AR27" s="42"/>
      <c r="AS27" s="42"/>
      <c r="AT27" s="42"/>
      <c r="BD27" s="83" t="e">
        <f>#REF!/10</f>
        <v>#REF!</v>
      </c>
      <c r="BE27" s="83" t="e">
        <f>#REF!/10</f>
        <v>#REF!</v>
      </c>
      <c r="BF27" s="83" t="e">
        <f>#REF!/10</f>
        <v>#REF!</v>
      </c>
      <c r="BG27" s="83" t="e">
        <f>#REF!/10</f>
        <v>#REF!</v>
      </c>
      <c r="BH27" s="83">
        <f t="shared" si="9"/>
        <v>0</v>
      </c>
      <c r="BI27" s="83">
        <f t="shared" si="10"/>
        <v>0</v>
      </c>
      <c r="BJ27" s="83">
        <f t="shared" si="11"/>
        <v>0</v>
      </c>
      <c r="BK27" s="83">
        <f t="shared" si="12"/>
        <v>0</v>
      </c>
      <c r="BL27" s="83">
        <f t="shared" si="13"/>
        <v>0</v>
      </c>
    </row>
    <row r="28" spans="1:64" ht="14.25" customHeight="1">
      <c r="A28" s="31">
        <v>22</v>
      </c>
      <c r="B28" s="42">
        <f>'Evaluasi 110 C'!B28</f>
        <v>119.786</v>
      </c>
      <c r="C28" s="42">
        <f>'Evaluasi 110 C'!C28</f>
        <v>-0.36133065386922614</v>
      </c>
      <c r="D28" s="42">
        <f>'Evaluasi 110 C'!E28</f>
        <v>121.11499999999999</v>
      </c>
      <c r="E28" s="42">
        <f>'Evaluasi 110 C'!F28</f>
        <v>-0.36149010197960407</v>
      </c>
      <c r="F28" s="42">
        <f>'Evaluasi 110 C'!H28</f>
        <v>119.423</v>
      </c>
      <c r="G28" s="42">
        <f>'Evaluasi 110 C'!I28</f>
        <v>-0.26187770731123611</v>
      </c>
      <c r="H28" s="42">
        <f>'Evaluasi 110 C'!K28</f>
        <v>119.92100000000001</v>
      </c>
      <c r="I28" s="42">
        <f>'Evaluasi 110 C'!L28</f>
        <v>-0.36134685062987398</v>
      </c>
      <c r="J28" s="42">
        <f>'Evaluasi 110 C'!N28</f>
        <v>117.381</v>
      </c>
      <c r="K28" s="42">
        <f>'Evaluasi 110 C'!O28</f>
        <v>-0.36104211157768445</v>
      </c>
      <c r="L28" s="42">
        <f>'Evaluasi 110 C'!Q28</f>
        <v>118.971</v>
      </c>
      <c r="M28" s="42">
        <f>'Evaluasi 110 C'!R28</f>
        <v>-0.3612328734253149</v>
      </c>
      <c r="N28" s="42">
        <f>'Evaluasi 110 C'!T28</f>
        <v>116.61799999999999</v>
      </c>
      <c r="O28" s="42">
        <f>'Evaluasi 110 C'!U28</f>
        <v>-0.36095056988602275</v>
      </c>
      <c r="P28" s="42">
        <f>'Evaluasi 110 C'!W28</f>
        <v>117.961</v>
      </c>
      <c r="Q28" s="42">
        <f>'Evaluasi 110 C'!X28</f>
        <v>-0.36111169766046786</v>
      </c>
      <c r="R28" s="42">
        <f>'Evaluasi 110 C'!Z28</f>
        <v>119.928</v>
      </c>
      <c r="S28" s="50">
        <f>'Evaluasi 110 C'!AA28</f>
        <v>-0.36134769046190757</v>
      </c>
      <c r="T28" s="50">
        <f>IF($T$3=Database!$A$11,
_xlfn.FORECAST.LINEAR(
B28,
INDEX('DS2024'!$B$20:$B$35,MATCH(B28,'DS2024'!$A$20:$A$35,1)):
INDEX('DS2024'!$B$20:$B$35,MATCH(B28,'DS2024'!$A$20:$A$35,1)+1),
INDEX('DS2024'!$A$20:$A$35,MATCH(B28,'DS2024'!$A$20:$A$35,1)):
INDEX('DS2024'!$A$20:$A$35,MATCH(B28,'DS2024'!$A$20:$A$35,1)+1)),
IF($T$3=Database!$A$12,
_xlfn.FORECAST.LINEAR(
B28,
INDEX('DS2024'!$E$20:$E$35,MATCH(B28,'DS2024'!$D$20:$D$35,1)):
INDEX('DS2024'!$E$20:$E$35,MATCH(B28,'DS2024'!$D$20:$D$35,1)+1),
INDEX('DS2024'!$D$20:$D$35,MATCH(B28,'DS2024'!$D$20:$D$35,1)):
INDEX('DS2024'!$D$20:$D$35,MATCH(B28,'DS2024'!$D$20:$D$35,1)+1)),
IF($T$3=Database!$A$13,
_xlfn.FORECAST.LINEAR(
B28,
INDEX('DS2024'!$H$20:$H$35,MATCH(B28,'DS2024'!$G$20:$G$35,1)):
INDEX('DS2024'!$H$20:$H$35,MATCH(B28,'DS2024'!$G$20:$G$35,1)+1),
INDEX('DS2024'!$G$20:$G$35,MATCH(B28,'DS2024'!$G$20:$G$35,1)):
INDEX('DS2024'!$G$20:$G$35,MATCH(B28,'DS2024'!$G$20:$G$35,1)+1)),
IF($T$3=Database!$A$14,
_xlfn.FORECAST.LINEAR(
B28,
INDEX('DS2024'!$K$20:$K$35,MATCH(B28,'DS2024'!$J$20:$J$35,1)):
INDEX('DS2024'!$K$20:$K$35,MATCH(B28,'DS2024'!$J$20:$J$35,1)+1),
INDEX('DS2024'!$J$20:$J$35,MATCH(B28,'DS2024'!$J$20:$J$35,1)):
INDEX('DS2024'!$J$20:$J$35,MATCH(B28,'DS2024'!$J$20:$J$35,1)+1)),
IF($T$3=Database!$A$15,
_xlfn.FORECAST.LINEAR(
B28,
INDEX('DS2024'!$N$20:$N$35,MATCH(B28,'DS2024'!$M$20:$M$35,1)):
INDEX('DS2024'!$N$20:$N$35,MATCH(B28,'DS2024'!$M$20:$M$35,1)+1),
INDEX('DS2024'!$M$20:$M$35,MATCH(B28,'DS2024'!$M$20:$M$35,1)):
INDEX('DS2024'!$M$20:$M$35,MATCH(B28,'DS2024'!$M$20:$M$35,1)+1)),
IF($T$3=Database!$A$16,
_xlfn.FORECAST.LINEAR(
B28,
INDEX('DS2024'!$Q$20:$Q$35,MATCH(B28,'DS2024'!$P$20:$P$35,1)):
INDEX('DS2024'!$Q$20:$Q$35,MATCH(B28,'DS2024'!$P$20:$P$35,1)+1),
INDEX('DS2024'!$P$20:$P$35,MATCH(B28,'DS2024'!$P$20:$P$35,1)):
INDEX('DS2024'!$P$20:$P$35,MATCH(B28,'DS2024'!$P$20:$P$35,1)+1)),
IF($T$3=Database!$A$17,
_xlfn.FORECAST.LINEAR(
B28,
INDEX('DS2024'!$T$20:$T$35,MATCH(B28,'DS2024'!$S$20:$S$35,1)):
INDEX('DS2024'!$T$20:$T$35,MATCH(B28,'DS2024'!$S$20:$S$35,1)+1),
INDEX('DS2024'!$S$20:$S$35,MATCH(B28,'DS2024'!$S$20:$S$35,1)):
INDEX('DS2024'!$S$20:$S$35,MATCH(B28,'DS2024'!$S$20:$S$35,1)+1)),
IF($T$3=Database!$A$18,
_xlfn.FORECAST.LINEAR(
B28,
INDEX('DS2024'!$W$20:$W$35,MATCH(B28,'DS2024'!$V$20:$V$35,1)):
INDEX('DS2024'!$W$20:$W$35,MATCH(B28,'DS2024'!$V$20:$V$35,1)+1),
INDEX('DS2024'!$V$20:$V$35,MATCH(B28,'DS2024'!$V$20:$V$35,1)):
INDEX('DS2024'!$V$20:$V$35,MATCH(B28,'DS2024'!$V$20:$V$35,1)+1)),
IF($T$3=Database!$A$19,
_xlfn.FORECAST.LINEAR(
B28,
INDEX('DS2024'!$Z$20:$Z$35,MATCH(B28,'DS2024'!$Y$20:$Y$35,1)):
INDEX('DS2024'!$Z$20:$Z$35,MATCH(B28,'DS2024'!$Y$20:$Y$35,1)+1),
INDEX('DS2024'!$Y$20:$Y$35,MATCH(B28,'DS2024'!$Y$20:$Y$35,1)):
INDEX('DS2024'!$Y$20:$Y$35,MATCH(B28,'DS2024'!$Y$20:$Y$35,1)+1)),
IF($T$3=Database!$A$20,
_xlfn.FORECAST.LINEAR(
B28,
INDEX('DS2024'!$AC$20:$AC$35,MATCH(B28,'DS2024'!$AB$20:$AB$35,1)):
INDEX('DS2024'!$AC$20:$AC$35,MATCH(B28,'DS2024'!$AB$20:$AB$35,1)+1),
INDEX('DS2024'!$AB$20:$AB$35,MATCH(B28,'DS2024'!$AB$20:$AB$35,1)):
INDEX('DS2024'!$AB$20:$AB$35,MATCH(B28,'DS2024'!$AB$20:$AB$35,1)+1)),
IF($T$3=Database!$A$2,
_xlfn.FORECAST.LINEAR(
B28,
INDEX('DS2024'!$B$5:$B$15,MATCH(B28,'DS2024'!$A$5:$A$15,1)):
INDEX('DS2024'!$B$5:$B$15,MATCH(B28,'DS2024'!$A$5:$A$15,1)+1),
INDEX('DS2024'!$A$5:$A$15,MATCH(B28,'DS2024'!$A$5:$A$15,1)):
INDEX('DS2024'!$A$5:$A$15,MATCH(B28,'DS2024'!$A$5:$A$15,1)+1)),
IF($T$3=Database!$A$3,
_xlfn.FORECAST.LINEAR(
B28,
INDEX('DS2024'!$E$5:$E$15,MATCH(B28,'DS2024'!$D$5:$D$15,1)):
INDEX('DS2024'!$E$5:$E$15,MATCH(B28,'DS2024'!$D$5:$D$15,1)+1),
INDEX('DS2024'!$D$5:$D$15,MATCH(B28,'DS2024'!$D$5:$D$15,1)):
INDEX('DS2024'!$D$5:$D$15,MATCH(B28,'DS2024'!$D$5:$D$15,1)+1)),
IF($T$3=Database!$A$4,
_xlfn.FORECAST.LINEAR(
B28,
INDEX('DS2024'!$H$5:$H$15,MATCH(B28,'DS2024'!$G$5:$G$15,1)):
INDEX('DS2024'!$H$5:$H$15,MATCH(B28,'DS2024'!$G$5:$G$15,1)+1),
INDEX('DS2024'!$G$5:$G$15,MATCH(B28,'DS2024'!$G$5:$G$15,1)):
INDEX('DS2024'!$G$5:$G$15,MATCH(B28,'DS2024'!$G$5:$G$15,1)+1)),
IF($T$3=Database!$A$5,
_xlfn.FORECAST.LINEAR(
B28,
INDEX('DS2024'!$K$5:$K$15,MATCH(B28,'DS2024'!$J$5:$J$15,1)):
INDEX('DS2024'!$K$5:$K$15,MATCH(B28,'DS2024'!$J$5:$J$15,1)+1),
INDEX('DS2024'!$J$5:$J$15,MATCH(B28,'DS2024'!$J$5:$J$15,1)):
INDEX('DS2024'!$J$5:$J$15,MATCH(B28,'DS2024'!$J$5:$J$15,1)+1)),
IF($T$3=Database!$A$6,
_xlfn.FORECAST.LINEAR(
B28,
INDEX('DS2024'!$N$5:$N$15,MATCH(B28,'DS2024'!$M$5:$M$15,1)):
INDEX('DS2024'!$N$5:$N$15,MATCH(B28,'DS2024'!$M$5:$M$15,1)+1),
INDEX('DS2024'!$M$5:$M$15,MATCH(B28,'DS2024'!$M$5:$M$15,1)):
INDEX('DS2024'!$M$5:$M$15,MATCH(B28,'DS2024'!$M$5:$M$15,1)+1)),
IF($T$3=Database!$A$7,
_xlfn.FORECAST.LINEAR(
B28,
INDEX('DS2024'!$Q$5:$Q$15,MATCH(B28,'DS2024'!$P$5:$P$15,1)):
INDEX('DS2024'!$Q$5:$Q$15,MATCH(B28,'DS2024'!$P$5:$P$15,1)+1),
INDEX('DS2024'!$P$5:$P$15,MATCH(B28,'DS2024'!$P$5:$P$15,1)):
INDEX('DS2024'!$P$5:$P$15,MATCH(B28,'DS2024'!$P$5:$P$15,1)+1)),
IF($T$3=Database!$A$8,
_xlfn.FORECAST.LINEAR(
B28,
INDEX('DS2024'!$T$5:$T$15,MATCH(B28,'DS2024'!$S$5:$S$15,1)):
INDEX('DS2024'!$T$5:$T$15,MATCH(B28,'DS2024'!$S$5:$S$15,1)+1),
INDEX('DS2024'!$S$5:$S$15,MATCH(B28,'DS2024'!$S$5:$S$15,1)):
INDEX('DS2024'!$S$5:$S$15,MATCH(B28,'DS2024'!$S$5:$S$15,1)+1)),
IF($T$3=Database!$A$9,
_xlfn.FORECAST.LINEAR(
B28,
INDEX('DS2024'!$W$5:$W$15,MATCH(B28,'DS2024'!$V$5:$V$15,1)):
INDEX('DS2024'!$W$5:$W$15,MATCH(B28,'DS2024'!$V$5:$V$15,1)+1),
INDEX('DS2024'!$V$5:$V$15,MATCH(B28,'DS2024'!$V$5:$V$15,1)):
INDEX('DS2024'!$V$5:$V$15,MATCH(B28,'DS2024'!$V$5:$V$15,1)+1)),
IF($T$3=Database!$A$10,
_xlfn.FORECAST.LINEAR(
B28,
INDEX('DS2024'!$Z$5:$Z$15,MATCH(B28,'DS2024'!$Y$5:$Y$15,1)):
INDEX('DS2024'!$Z$5:$Z$15,MATCH(B28,'DS2024'!$Y$5:$Y$15,1)+1),
INDEX('DS2024'!$Y$5:$Y$15,MATCH(B28,'DS2024'!$Y$5:$Y$15,1)):
INDEX('DS2024'!$Y$5:$Y$15,MATCH(B28,'DS2024'!$Y$5:$Y$15,1)+1))
)))))))))))))))))))</f>
        <v>0.11118869659059116</v>
      </c>
      <c r="U28" s="50">
        <f>IF($U$3=Database!$A$11,
_xlfn.FORECAST.LINEAR(
D28,
INDEX('DS2024'!$B$20:$B$35,MATCH(D28,'DS2024'!$A$20:$A$35,1)):
INDEX('DS2024'!$B$20:$B$35,MATCH(D28,'DS2024'!$A$20:$A$35,1)+1),
INDEX('DS2024'!$A$20:$A$35,MATCH(D28,'DS2024'!$A$20:$A$35,1)):
INDEX('DS2024'!$A$20:$A$35,MATCH(D28,'DS2024'!$A$20:$A$35,1)+1)),
IF($U$3=Database!$A$12,
_xlfn.FORECAST.LINEAR(
D28,
INDEX('DS2024'!$E$20:$E$35,MATCH(D28,'DS2024'!$D$20:$D$35,1)):
INDEX('DS2024'!$E$20:$E$35,MATCH(D28,'DS2024'!$D$20:$D$35,1)+1),
INDEX('DS2024'!$D$20:$D$35,MATCH(D28,'DS2024'!$D$20:$D$35,1)):
INDEX('DS2024'!$D$20:$D$35,MATCH(D28,'DS2024'!$D$20:$D$35,1)+1)),
IF($U$3=Database!$A$13,
_xlfn.FORECAST.LINEAR(
D28,
INDEX('DS2024'!$H$20:$H$35,MATCH(D28,'DS2024'!$G$20:$G$35,1)):
INDEX('DS2024'!$H$20:$H$35,MATCH(D28,'DS2024'!$G$20:$G$35,1)+1),
INDEX('DS2024'!$G$20:$G$35,MATCH(D28,'DS2024'!$G$20:$G$35,1)):
INDEX('DS2024'!$G$20:$G$35,MATCH(D28,'DS2024'!$G$20:$G$35,1)+1)),
IF($U$3=Database!$A$14,
_xlfn.FORECAST.LINEAR(
D28,
INDEX('DS2024'!$K$20:$K$35,MATCH(D28,'DS2024'!$J$20:$J$35,1)):
INDEX('DS2024'!$K$20:$K$35,MATCH(D28,'DS2024'!$J$20:$J$35,1)+1),
INDEX('DS2024'!$J$20:$J$35,MATCH(D28,'DS2024'!$J$20:$J$35,1)):
INDEX('DS2024'!$J$20:$J$35,MATCH(D28,'DS2024'!$J$20:$J$35,1)+1)),
IF($U$3=Database!$A$15,
_xlfn.FORECAST.LINEAR(
D28,
INDEX('DS2024'!$N$20:$N$35,MATCH(D28,'DS2024'!$M$20:$M$35,1)):
INDEX('DS2024'!$N$20:$N$35,MATCH(D28,'DS2024'!$M$20:$M$35,1)+1),
INDEX('DS2024'!$M$20:$M$35,MATCH(D28,'DS2024'!$M$20:$M$35,1)):
INDEX('DS2024'!$M$20:$M$35,MATCH(D28,'DS2024'!$M$20:$M$35,1)+1)),
IF($U$3=Database!$A$16,
_xlfn.FORECAST.LINEAR(
D28,
INDEX('DS2024'!$Q$20:$Q$35,MATCH(D28,'DS2024'!$P$20:$P$35,1)):
INDEX('DS2024'!$Q$20:$Q$35,MATCH(D28,'DS2024'!$P$20:$P$35,1)+1),
INDEX('DS2024'!$P$20:$P$35,MATCH(D28,'DS2024'!$P$20:$P$35,1)):
INDEX('DS2024'!$P$20:$P$35,MATCH(D28,'DS2024'!$P$20:$P$35,1)+1)),
IF($U$3=Database!$A$17,
_xlfn.FORECAST.LINEAR(
D28,
INDEX('DS2024'!$T$20:$T$35,MATCH(D28,'DS2024'!$S$20:$S$35,1)):
INDEX('DS2024'!$T$20:$T$35,MATCH(D28,'DS2024'!$S$20:$S$35,1)+1),
INDEX('DS2024'!$S$20:$S$35,MATCH(D28,'DS2024'!$S$20:$S$35,1)):
INDEX('DS2024'!$S$20:$S$35,MATCH(D28,'DS2024'!$S$20:$S$35,1)+1)),
IF($U$3=Database!$A$18,
_xlfn.FORECAST.LINEAR(
D28,
INDEX('DS2024'!$W$20:$W$35,MATCH(D28,'DS2024'!$V$20:$V$35,1)):
INDEX('DS2024'!$W$20:$W$35,MATCH(D28,'DS2024'!$V$20:$V$35,1)+1),
INDEX('DS2024'!$V$20:$V$35,MATCH(D28,'DS2024'!$V$20:$V$35,1)):
INDEX('DS2024'!$V$20:$V$35,MATCH(D28,'DS2024'!$V$20:$V$35,1)+1)),
IF($U$3=Database!$A$19,
_xlfn.FORECAST.LINEAR(
D28,
INDEX('DS2024'!$Z$20:$Z$35,MATCH(D28,'DS2024'!$Y$20:$Y$35,1)):
INDEX('DS2024'!$Z$20:$Z$35,MATCH(D28,'DS2024'!$Y$20:$Y$35,1)+1),
INDEX('DS2024'!$Y$20:$Y$35,MATCH(D28,'DS2024'!$Y$20:$Y$35,1)):
INDEX('DS2024'!$Y$20:$Y$35,MATCH(D28,'DS2024'!$Y$20:$Y$35,1)+1)),
IF($U$3=Database!$A$20,
_xlfn.FORECAST.LINEAR(
D28,
INDEX('DS2024'!$AC$20:$AC$35,MATCH(D28,'DS2024'!$AB$20:$AB$35,1)):
INDEX('DS2024'!$AC$20:$AC$35,MATCH(D28,'DS2024'!$AB$20:$AB$35,1)+1),
INDEX('DS2024'!$AB$20:$AB$35,MATCH(D28,'DS2024'!$AB$20:$AB$35,1)):
INDEX('DS2024'!$AB$20:$AB$35,MATCH(D28,'DS2024'!$AB$20:$AB$35,1)+1)),
IF($U$3=Database!$A$2,
_xlfn.FORECAST.LINEAR(
D28,
INDEX('DS2024'!$B$5:$B$15,MATCH(D28,'DS2024'!$A$5:$A$15,1)):
INDEX('DS2024'!$B$5:$B$15,MATCH(D28,'DS2024'!$A$5:$A$15,1)+1),
INDEX('DS2024'!$A$5:$A$15,MATCH(D28,'DS2024'!$A$5:$A$15,1)):
INDEX('DS2024'!$A$5:$A$15,MATCH(D28,'DS2024'!$A$5:$A$15,1)+1)),
IF($U$3=Database!$A$3,
_xlfn.FORECAST.LINEAR(
D28,
INDEX('DS2024'!$E$5:$E$15,MATCH(D28,'DS2024'!$D$5:$D$15,1)):
INDEX('DS2024'!$E$5:$E$15,MATCH(D28,'DS2024'!$D$5:$D$15,1)+1),
INDEX('DS2024'!$D$5:$D$15,MATCH(D28,'DS2024'!$D$5:$D$15,1)):
INDEX('DS2024'!$D$5:$D$15,MATCH(D28,'DS2024'!$D$5:$D$15,1)+1)),
IF($U$3=Database!$A$4,
_xlfn.FORECAST.LINEAR(
D28,
INDEX('DS2024'!$H$5:$H$15,MATCH(D28,'DS2024'!$G$5:$G$15,1)):
INDEX('DS2024'!$H$5:$H$15,MATCH(D28,'DS2024'!$G$5:$G$15,1)+1),
INDEX('DS2024'!$G$5:$G$15,MATCH(D28,'DS2024'!$G$5:$G$15,1)):
INDEX('DS2024'!$G$5:$G$15,MATCH(D28,'DS2024'!$G$5:$G$15,1)+1)),
IF($U$3=Database!$A$5,
_xlfn.FORECAST.LINEAR(
D28,
INDEX('DS2024'!$K$5:$K$15,MATCH(D28,'DS2024'!$J$5:$J$15,1)):
INDEX('DS2024'!$K$5:$K$15,MATCH(D28,'DS2024'!$J$5:$J$15,1)+1),
INDEX('DS2024'!$J$5:$J$15,MATCH(D28,'DS2024'!$J$5:$J$15,1)):
INDEX('DS2024'!$J$5:$J$15,MATCH(D28,'DS2024'!$J$5:$J$15,1)+1)),
IF($U$3=Database!$A$6,
_xlfn.FORECAST.LINEAR(
D28,
INDEX('DS2024'!$N$5:$N$15,MATCH(D28,'DS2024'!$M$5:$M$15,1)):
INDEX('DS2024'!$N$5:$N$15,MATCH(D28,'DS2024'!$M$5:$M$15,1)+1),
INDEX('DS2024'!$M$5:$M$15,MATCH(D28,'DS2024'!$M$5:$M$15,1)):
INDEX('DS2024'!$M$5:$M$15,MATCH(D28,'DS2024'!$M$5:$M$15,1)+1)),
IF($U$3=Database!$A$7,
_xlfn.FORECAST.LINEAR(
D28,
INDEX('DS2024'!$Q$5:$Q$15,MATCH(D28,'DS2024'!$P$5:$P$15,1)):
INDEX('DS2024'!$Q$5:$Q$15,MATCH(D28,'DS2024'!$P$5:$P$15,1)+1),
INDEX('DS2024'!$P$5:$P$15,MATCH(D28,'DS2024'!$P$5:$P$15,1)):
INDEX('DS2024'!$P$5:$P$15,MATCH(D28,'DS2024'!$P$5:$P$15,1)+1)),
IF($U$3=Database!$A$8,
_xlfn.FORECAST.LINEAR(
D28,
INDEX('DS2024'!$T$5:$T$15,MATCH(D28,'DS2024'!$S$5:$S$15,1)):
INDEX('DS2024'!$T$5:$T$15,MATCH(D28,'DS2024'!$S$5:$S$15,1)+1),
INDEX('DS2024'!$S$5:$S$15,MATCH(D28,'DS2024'!$S$5:$S$15,1)):
INDEX('DS2024'!$S$5:$S$15,MATCH(D28,'DS2024'!$S$5:$S$15,1)+1)),
IF($U$3=Database!$A$9,
_xlfn.FORECAST.LINEAR(
D28,
INDEX('DS2024'!$W$5:$W$15,MATCH(D28,'DS2024'!$V$5:$V$15,1)):
INDEX('DS2024'!$W$5:$W$15,MATCH(D28,'DS2024'!$V$5:$V$15,1)+1),
INDEX('DS2024'!$V$5:$V$15,MATCH(D28,'DS2024'!$V$5:$V$15,1)):
INDEX('DS2024'!$V$5:$V$15,MATCH(D28,'DS2024'!$V$5:$V$15,1)+1)),
IF($U$3=Database!$A$10,
_xlfn.FORECAST.LINEAR(
D28,
INDEX('DS2024'!$Z$5:$Z$15,MATCH(D28,'DS2024'!$Y$5:$Y$15,1)):
INDEX('DS2024'!$Z$5:$Z$15,MATCH(D28,'DS2024'!$Y$5:$Y$15,1)+1),
INDEX('DS2024'!$Y$5:$Y$15,MATCH(D28,'DS2024'!$Y$5:$Y$15,1)):
INDEX('DS2024'!$Y$5:$Y$15,MATCH(D28,'DS2024'!$Y$5:$Y$15,1)+1))
)))))))))))))))))))</f>
        <v>0.11193237139773772</v>
      </c>
      <c r="V28" s="50">
        <f>IF($V$3=Database!$A$11,
_xlfn.FORECAST.LINEAR(
F28,
INDEX('DS2024'!$B$20:$B$35,MATCH(F28,'DS2024'!$A$20:$A$35,1)):
INDEX('DS2024'!$B$20:$B$35,MATCH(F28,'DS2024'!$A$20:$A$35,1)+1),
INDEX('DS2024'!$A$20:$A$35,MATCH(F28,'DS2024'!$A$20:$A$35,1)):
INDEX('DS2024'!$A$20:$A$35,MATCH(F28,'DS2024'!$A$20:$A$35,1)+1)),
IF($V$3=Database!$A$12,
_xlfn.FORECAST.LINEAR(
F28,
INDEX('DS2024'!$E$20:$E$35,MATCH(F28,'DS2024'!$D$20:$D$35,1)):
INDEX('DS2024'!$E$20:$E$35,MATCH(F28,'DS2024'!$D$20:$D$35,1)+1),
INDEX('DS2024'!$D$20:$D$35,MATCH(F28,'DS2024'!$D$20:$D$35,1)):
INDEX('DS2024'!$D$20:$D$35,MATCH(F28,'DS2024'!$D$20:$D$35,1)+1)),
IF($V$3=Database!$A$13,
_xlfn.FORECAST.LINEAR(
F28,
INDEX('DS2024'!$H$20:$H$35,MATCH(F28,'DS2024'!$G$20:$G$35,1)):
INDEX('DS2024'!$H$20:$H$35,MATCH(F28,'DS2024'!$G$20:$G$35,1)+1),
INDEX('DS2024'!$G$20:$G$35,MATCH(F28,'DS2024'!$G$20:$G$35,1)):
INDEX('DS2024'!$G$20:$G$35,MATCH(F28,'DS2024'!$G$20:$G$35,1)+1)),
IF($V$3=Database!$A$14,
_xlfn.FORECAST.LINEAR(
F28,
INDEX('DS2024'!$K$20:$K$35,MATCH(F28,'DS2024'!$J$20:$J$35,1)):
INDEX('DS2024'!$K$20:$K$35,MATCH(F28,'DS2024'!$J$20:$J$35,1)+1),
INDEX('DS2024'!$J$20:$J$35,MATCH(F28,'DS2024'!$J$20:$J$35,1)):
INDEX('DS2024'!$J$20:$J$35,MATCH(F28,'DS2024'!$J$20:$J$35,1)+1)),
IF($V$3=Database!$A$15,
_xlfn.FORECAST.LINEAR(
F28,
INDEX('DS2024'!$N$20:$N$35,MATCH(F28,'DS2024'!$M$20:$M$35,1)):
INDEX('DS2024'!$N$20:$N$35,MATCH(F28,'DS2024'!$M$20:$M$35,1)+1),
INDEX('DS2024'!$M$20:$M$35,MATCH(F28,'DS2024'!$M$20:$M$35,1)):
INDEX('DS2024'!$M$20:$M$35,MATCH(F28,'DS2024'!$M$20:$M$35,1)+1)),
IF($V$3=Database!$A$16,
_xlfn.FORECAST.LINEAR(
F28,
INDEX('DS2024'!$Q$20:$Q$35,MATCH(F28,'DS2024'!$P$20:$P$35,1)):
INDEX('DS2024'!$Q$20:$Q$35,MATCH(F28,'DS2024'!$P$20:$P$35,1)+1),
INDEX('DS2024'!$P$20:$P$35,MATCH(F28,'DS2024'!$P$20:$P$35,1)):
INDEX('DS2024'!$P$20:$P$35,MATCH(F28,'DS2024'!$P$20:$P$35,1)+1)),
IF($V$3=Database!$A$17,
_xlfn.FORECAST.LINEAR(
F28,
INDEX('DS2024'!$T$20:$T$35,MATCH(F28,'DS2024'!$S$20:$S$35,1)):
INDEX('DS2024'!$T$20:$T$35,MATCH(F28,'DS2024'!$S$20:$S$35,1)+1),
INDEX('DS2024'!$S$20:$S$35,MATCH(F28,'DS2024'!$S$20:$S$35,1)):
INDEX('DS2024'!$S$20:$S$35,MATCH(F28,'DS2024'!$S$20:$S$35,1)+1)),
IF($V$3=Database!$A$18,
_xlfn.FORECAST.LINEAR(
F28,
INDEX('DS2024'!$W$20:$W$35,MATCH(F28,'DS2024'!$V$20:$V$35,1)):
INDEX('DS2024'!$W$20:$W$35,MATCH(F28,'DS2024'!$V$20:$V$35,1)+1),
INDEX('DS2024'!$V$20:$V$35,MATCH(F28,'DS2024'!$V$20:$V$35,1)):
INDEX('DS2024'!$V$20:$V$35,MATCH(F28,'DS2024'!$V$20:$V$35,1)+1)),
IF($V$3=Database!$A$19,
_xlfn.FORECAST.LINEAR(
F28,
INDEX('DS2024'!$Z$20:$Z$35,MATCH(F28,'DS2024'!$Y$20:$Y$35,1)):
INDEX('DS2024'!$Z$20:$Z$35,MATCH(F28,'DS2024'!$Y$20:$Y$35,1)+1),
INDEX('DS2024'!$Y$20:$Y$35,MATCH(F28,'DS2024'!$Y$20:$Y$35,1)):
INDEX('DS2024'!$Y$20:$Y$35,MATCH(F28,'DS2024'!$Y$20:$Y$35,1)+1)),
IF($V$3=Database!$A$20,
_xlfn.FORECAST.LINEAR(
F28,
INDEX('DS2024'!$AC$20:$AC$35,MATCH(F28,'DS2024'!$AB$20:$AB$35,1)):
INDEX('DS2024'!$AC$20:$AC$35,MATCH(F28,'DS2024'!$AB$20:$AB$35,1)+1),
INDEX('DS2024'!$AB$20:$AB$35,MATCH(F28,'DS2024'!$AB$20:$AB$35,1)):
INDEX('DS2024'!$AB$20:$AB$35,MATCH(F28,'DS2024'!$AB$20:$AB$35,1)+1)),
IF($V$3=Database!$A$2,
_xlfn.FORECAST.LINEAR(
F28,
INDEX('DS2024'!$B$5:$B$15,MATCH(F28,'DS2024'!$A$5:$A$15,1)):
INDEX('DS2024'!$B$5:$B$15,MATCH(F28,'DS2024'!$A$5:$A$15,1)+1),
INDEX('DS2024'!$A$5:$A$15,MATCH(F28,'DS2024'!$A$5:$A$15,1)):
INDEX('DS2024'!$A$5:$A$15,MATCH(F28,'DS2024'!$A$5:$A$15,1)+1)),
IF($V$3=Database!$A$3,
_xlfn.FORECAST.LINEAR(
F28,
INDEX('DS2024'!$E$5:$E$15,MATCH(F28,'DS2024'!$D$5:$D$15,1)):
INDEX('DS2024'!$E$5:$E$15,MATCH(F28,'DS2024'!$D$5:$D$15,1)+1),
INDEX('DS2024'!$D$5:$D$15,MATCH(F28,'DS2024'!$D$5:$D$15,1)):
INDEX('DS2024'!$D$5:$D$15,MATCH(F28,'DS2024'!$D$5:$D$15,1)+1)),
IF($V$3=Database!$A$4,
_xlfn.FORECAST.LINEAR(
F28,
INDEX('DS2024'!$H$5:$H$15,MATCH(F28,'DS2024'!$G$5:$G$15,1)):
INDEX('DS2024'!$H$5:$H$15,MATCH(F28,'DS2024'!$G$5:$G$15,1)+1),
INDEX('DS2024'!$G$5:$G$15,MATCH(F28,'DS2024'!$G$5:$G$15,1)):
INDEX('DS2024'!$G$5:$G$15,MATCH(F28,'DS2024'!$G$5:$G$15,1)+1)),
IF($V$3=Database!$A$5,
_xlfn.FORECAST.LINEAR(
F28,
INDEX('DS2024'!$K$5:$K$15,MATCH(F28,'DS2024'!$J$5:$J$15,1)):
INDEX('DS2024'!$K$5:$K$15,MATCH(F28,'DS2024'!$J$5:$J$15,1)+1),
INDEX('DS2024'!$J$5:$J$15,MATCH(F28,'DS2024'!$J$5:$J$15,1)):
INDEX('DS2024'!$J$5:$J$15,MATCH(F28,'DS2024'!$J$5:$J$15,1)+1)),
IF($V$3=Database!$A$6,
_xlfn.FORECAST.LINEAR(
F28,
INDEX('DS2024'!$N$5:$N$15,MATCH(F28,'DS2024'!$M$5:$M$15,1)):
INDEX('DS2024'!$N$5:$N$15,MATCH(F28,'DS2024'!$M$5:$M$15,1)+1),
INDEX('DS2024'!$M$5:$M$15,MATCH(F28,'DS2024'!$M$5:$M$15,1)):
INDEX('DS2024'!$M$5:$M$15,MATCH(F28,'DS2024'!$M$5:$M$15,1)+1)),
IF($V$3=Database!$A$7,
_xlfn.FORECAST.LINEAR(
F28,
INDEX('DS2024'!$Q$5:$Q$15,MATCH(F28,'DS2024'!$P$5:$P$15,1)):
INDEX('DS2024'!$Q$5:$Q$15,MATCH(F28,'DS2024'!$P$5:$P$15,1)+1),
INDEX('DS2024'!$P$5:$P$15,MATCH(F28,'DS2024'!$P$5:$P$15,1)):
INDEX('DS2024'!$P$5:$P$15,MATCH(F28,'DS2024'!$P$5:$P$15,1)+1)),
IF($V$3=Database!$A$8,
_xlfn.FORECAST.LINEAR(
F28,
INDEX('DS2024'!$T$5:$T$15,MATCH(F28,'DS2024'!$S$5:$S$15,1)):
INDEX('DS2024'!$T$5:$T$15,MATCH(F28,'DS2024'!$S$5:$S$15,1)+1),
INDEX('DS2024'!$S$5:$S$15,MATCH(F28,'DS2024'!$S$5:$S$15,1)):
INDEX('DS2024'!$S$5:$S$15,MATCH(F28,'DS2024'!$S$5:$S$15,1)+1)),
IF($V$3=Database!$A$9,
_xlfn.FORECAST.LINEAR(
F28,
INDEX('DS2024'!$W$5:$W$15,MATCH(F28,'DS2024'!$V$5:$V$15,1)):
INDEX('DS2024'!$W$5:$W$15,MATCH(F28,'DS2024'!$V$5:$V$15,1)+1),
INDEX('DS2024'!$V$5:$V$15,MATCH(F28,'DS2024'!$V$5:$V$15,1)):
INDEX('DS2024'!$V$5:$V$15,MATCH(F28,'DS2024'!$V$5:$V$15,1)+1)),
IF($V$3=Database!$A$10,
_xlfn.FORECAST.LINEAR(
F28,
INDEX('DS2024'!$Z$5:$Z$15,MATCH(F28,'DS2024'!$Y$5:$Y$15,1)):
INDEX('DS2024'!$Z$5:$Z$15,MATCH(F28,'DS2024'!$Y$5:$Y$15,1)+1),
INDEX('DS2024'!$Y$5:$Y$15,MATCH(F28,'DS2024'!$Y$5:$Y$15,1)):
INDEX('DS2024'!$Y$5:$Y$15,MATCH(F28,'DS2024'!$Y$5:$Y$15,1)+1))
)))))))))))))))))))</f>
        <v>0.11448128898128897</v>
      </c>
      <c r="W28" s="50">
        <f>IF($W$3=Database!$A$11,
_xlfn.FORECAST.LINEAR(
H28,
INDEX('DS2024'!$B$20:$B$35,MATCH(H28,'DS2024'!$A$20:$A$35,1)):
INDEX('DS2024'!$B$20:$B$35,MATCH(H28,'DS2024'!$A$20:$A$35,1)+1),
INDEX('DS2024'!$A$20:$A$35,MATCH(H28,'DS2024'!$A$20:$A$35,1)):
INDEX('DS2024'!$A$20:$A$35,MATCH(H28,'DS2024'!$A$20:$A$35,1)+1)),
IF($W$3=Database!$A$12,
_xlfn.FORECAST.LINEAR(
H28,
INDEX('DS2024'!$E$20:$E$35,MATCH(H28,'DS2024'!$D$20:$D$35,1)):
INDEX('DS2024'!$E$20:$E$35,MATCH(H28,'DS2024'!$D$20:$D$35,1)+1),
INDEX('DS2024'!$D$20:$D$35,MATCH(H28,'DS2024'!$D$20:$D$35,1)):
INDEX('DS2024'!$D$20:$D$35,MATCH(H28,'DS2024'!$D$20:$D$35,1)+1)),
IF($W$3=Database!$A$13,
_xlfn.FORECAST.LINEAR(
H28,
INDEX('DS2024'!$H$20:$H$35,MATCH(H28,'DS2024'!$G$20:$G$35,1)):
INDEX('DS2024'!$H$20:$H$35,MATCH(H28,'DS2024'!$G$20:$G$35,1)+1),
INDEX('DS2024'!$G$20:$G$35,MATCH(H28,'DS2024'!$G$20:$G$35,1)):
INDEX('DS2024'!$G$20:$G$35,MATCH(H28,'DS2024'!$G$20:$G$35,1)+1)),
IF($W$3=Database!$A$14,
_xlfn.FORECAST.LINEAR(
H28,
INDEX('DS2024'!$K$20:$K$35,MATCH(H28,'DS2024'!$J$20:$J$35,1)):
INDEX('DS2024'!$K$20:$K$35,MATCH(H28,'DS2024'!$J$20:$J$35,1)+1),
INDEX('DS2024'!$J$20:$J$35,MATCH(H28,'DS2024'!$J$20:$J$35,1)):
INDEX('DS2024'!$J$20:$J$35,MATCH(H28,'DS2024'!$J$20:$J$35,1)+1)),
IF($W$3=Database!$A$15,
_xlfn.FORECAST.LINEAR(
H28,
INDEX('DS2024'!$N$20:$N$35,MATCH(H28,'DS2024'!$M$20:$M$35,1)):
INDEX('DS2024'!$N$20:$N$35,MATCH(H28,'DS2024'!$M$20:$M$35,1)+1),
INDEX('DS2024'!$M$20:$M$35,MATCH(H28,'DS2024'!$M$20:$M$35,1)):
INDEX('DS2024'!$M$20:$M$35,MATCH(H28,'DS2024'!$M$20:$M$35,1)+1)),
IF($W$3=Database!$A$16,
_xlfn.FORECAST.LINEAR(
H28,
INDEX('DS2024'!$Q$20:$Q$35,MATCH(H28,'DS2024'!$P$20:$P$35,1)):
INDEX('DS2024'!$Q$20:$Q$35,MATCH(H28,'DS2024'!$P$20:$P$35,1)+1),
INDEX('DS2024'!$P$20:$P$35,MATCH(H28,'DS2024'!$P$20:$P$35,1)):
INDEX('DS2024'!$P$20:$P$35,MATCH(H28,'DS2024'!$P$20:$P$35,1)+1)),
IF($W$3=Database!$A$17,
_xlfn.FORECAST.LINEAR(
H28,
INDEX('DS2024'!$T$20:$T$35,MATCH(H28,'DS2024'!$S$20:$S$35,1)):
INDEX('DS2024'!$T$20:$T$35,MATCH(H28,'DS2024'!$S$20:$S$35,1)+1),
INDEX('DS2024'!$S$20:$S$35,MATCH(H28,'DS2024'!$S$20:$S$35,1)):
INDEX('DS2024'!$S$20:$S$35,MATCH(H28,'DS2024'!$S$20:$S$35,1)+1)),
IF($W$3=Database!$A$18,
_xlfn.FORECAST.LINEAR(
H28,
INDEX('DS2024'!$W$20:$W$35,MATCH(H28,'DS2024'!$V$20:$V$35,1)):
INDEX('DS2024'!$W$20:$W$35,MATCH(H28,'DS2024'!$V$20:$V$35,1)+1),
INDEX('DS2024'!$V$20:$V$35,MATCH(H28,'DS2024'!$V$20:$V$35,1)):
INDEX('DS2024'!$V$20:$V$35,MATCH(H28,'DS2024'!$V$20:$V$35,1)+1)),
IF($W$3=Database!$A$19,
_xlfn.FORECAST.LINEAR(
H28,
INDEX('DS2024'!$Z$20:$Z$35,MATCH(H28,'DS2024'!$Y$20:$Y$35,1)):
INDEX('DS2024'!$Z$20:$Z$35,MATCH(H28,'DS2024'!$Y$20:$Y$35,1)+1),
INDEX('DS2024'!$Y$20:$Y$35,MATCH(H28,'DS2024'!$Y$20:$Y$35,1)):
INDEX('DS2024'!$Y$20:$Y$35,MATCH(H28,'DS2024'!$Y$20:$Y$35,1)+1)),
IF($W$3=Database!$A$20,
_xlfn.FORECAST.LINEAR(
H28,
INDEX('DS2024'!$AC$20:$AC$35,MATCH(H28,'DS2024'!$AB$20:$AB$35,1)):
INDEX('DS2024'!$AC$20:$AC$35,MATCH(H28,'DS2024'!$AB$20:$AB$35,1)+1),
INDEX('DS2024'!$AB$20:$AB$35,MATCH(H28,'DS2024'!$AB$20:$AB$35,1)):
INDEX('DS2024'!$AB$20:$AB$35,MATCH(H28,'DS2024'!$AB$20:$AB$35,1)+1)),
IF($W$3=Database!$A$2,
_xlfn.FORECAST.LINEAR(
H28,
INDEX('DS2024'!$B$5:$B$15,MATCH(H28,'DS2024'!$A$5:$A$15,1)):
INDEX('DS2024'!$B$5:$B$15,MATCH(H28,'DS2024'!$A$5:$A$15,1)+1),
INDEX('DS2024'!$A$5:$A$15,MATCH(H28,'DS2024'!$A$5:$A$15,1)):
INDEX('DS2024'!$A$5:$A$15,MATCH(H28,'DS2024'!$A$5:$A$15,1)+1)),
IF($W$3=Database!$A$3,
_xlfn.FORECAST.LINEAR(
H28,
INDEX('DS2024'!$E$5:$E$15,MATCH(H28,'DS2024'!$D$5:$D$15,1)):
INDEX('DS2024'!$E$5:$E$15,MATCH(H28,'DS2024'!$D$5:$D$15,1)+1),
INDEX('DS2024'!$D$5:$D$15,MATCH(H28,'DS2024'!$D$5:$D$15,1)):
INDEX('DS2024'!$D$5:$D$15,MATCH(H28,'DS2024'!$D$5:$D$15,1)+1)),
IF($W$3=Database!$A$4,
_xlfn.FORECAST.LINEAR(
H28,
INDEX('DS2024'!$H$5:$H$15,MATCH(H28,'DS2024'!$G$5:$G$15,1)):
INDEX('DS2024'!$H$5:$H$15,MATCH(H28,'DS2024'!$G$5:$G$15,1)+1),
INDEX('DS2024'!$G$5:$G$15,MATCH(H28,'DS2024'!$G$5:$G$15,1)):
INDEX('DS2024'!$G$5:$G$15,MATCH(H28,'DS2024'!$G$5:$G$15,1)+1)),
IF($W$3=Database!$A$5,
_xlfn.FORECAST.LINEAR(
H28,
INDEX('DS2024'!$K$5:$K$15,MATCH(H28,'DS2024'!$J$5:$J$15,1)):
INDEX('DS2024'!$K$5:$K$15,MATCH(H28,'DS2024'!$J$5:$J$15,1)+1),
INDEX('DS2024'!$J$5:$J$15,MATCH(H28,'DS2024'!$J$5:$J$15,1)):
INDEX('DS2024'!$J$5:$J$15,MATCH(H28,'DS2024'!$J$5:$J$15,1)+1)),
IF($W$3=Database!$A$6,
_xlfn.FORECAST.LINEAR(
H28,
INDEX('DS2024'!$N$5:$N$15,MATCH(H28,'DS2024'!$M$5:$M$15,1)):
INDEX('DS2024'!$N$5:$N$15,MATCH(H28,'DS2024'!$M$5:$M$15,1)+1),
INDEX('DS2024'!$M$5:$M$15,MATCH(H28,'DS2024'!$M$5:$M$15,1)):
INDEX('DS2024'!$M$5:$M$15,MATCH(H28,'DS2024'!$M$5:$M$15,1)+1)),
IF($W$3=Database!$A$7,
_xlfn.FORECAST.LINEAR(
H28,
INDEX('DS2024'!$Q$5:$Q$15,MATCH(H28,'DS2024'!$P$5:$P$15,1)):
INDEX('DS2024'!$Q$5:$Q$15,MATCH(H28,'DS2024'!$P$5:$P$15,1)+1),
INDEX('DS2024'!$P$5:$P$15,MATCH(H28,'DS2024'!$P$5:$P$15,1)):
INDEX('DS2024'!$P$5:$P$15,MATCH(H28,'DS2024'!$P$5:$P$15,1)+1)),
IF($W$3=Database!$A$8,
_xlfn.FORECAST.LINEAR(
H28,
INDEX('DS2024'!$T$5:$T$15,MATCH(H28,'DS2024'!$S$5:$S$15,1)):
INDEX('DS2024'!$T$5:$T$15,MATCH(H28,'DS2024'!$S$5:$S$15,1)+1),
INDEX('DS2024'!$S$5:$S$15,MATCH(H28,'DS2024'!$S$5:$S$15,1)):
INDEX('DS2024'!$S$5:$S$15,MATCH(H28,'DS2024'!$S$5:$S$15,1)+1)),
IF($W$3=Database!$A$9,
_xlfn.FORECAST.LINEAR(
H28,
INDEX('DS2024'!$W$5:$W$15,MATCH(H28,'DS2024'!$V$5:$V$15,1)):
INDEX('DS2024'!$W$5:$W$15,MATCH(H28,'DS2024'!$V$5:$V$15,1)+1),
INDEX('DS2024'!$V$5:$V$15,MATCH(H28,'DS2024'!$V$5:$V$15,1)):
INDEX('DS2024'!$V$5:$V$15,MATCH(H28,'DS2024'!$V$5:$V$15,1)+1)),
IF($W$3=Database!$A$10,
_xlfn.FORECAST.LINEAR(
H28,
INDEX('DS2024'!$Z$5:$Z$15,MATCH(H28,'DS2024'!$Y$5:$Y$15,1)):
INDEX('DS2024'!$Z$5:$Z$15,MATCH(H28,'DS2024'!$Y$5:$Y$15,1)+1),
INDEX('DS2024'!$Y$5:$Y$15,MATCH(H28,'DS2024'!$Y$5:$Y$15,1)):
INDEX('DS2024'!$Y$5:$Y$15,MATCH(H28,'DS2024'!$Y$5:$Y$15,1)+1))
)))))))))))))))))))</f>
        <v>0.11126423917822456</v>
      </c>
      <c r="X28" s="50">
        <f>IF($X$3=Database!$A$11,
_xlfn.FORECAST.LINEAR(
J28,
INDEX('DS2024'!$B$20:$B$35,MATCH(J28,'DS2024'!$A$20:$A$35,1)):
INDEX('DS2024'!$B$20:$B$35,MATCH(J28,'DS2024'!$A$20:$A$35,1)+1),
INDEX('DS2024'!$A$20:$A$35,MATCH(J28,'DS2024'!$A$20:$A$35,1)):
INDEX('DS2024'!$A$20:$A$35,MATCH(J28,'DS2024'!$A$20:$A$35,1)+1)),
IF($X$3=Database!$A$12,
_xlfn.FORECAST.LINEAR(
J28,
INDEX('DS2024'!$E$20:$E$35,MATCH(J28,'DS2024'!$D$20:$D$35,1)):
INDEX('DS2024'!$E$20:$E$35,MATCH(J28,'DS2024'!$D$20:$D$35,1)+1),
INDEX('DS2024'!$D$20:$D$35,MATCH(J28,'DS2024'!$D$20:$D$35,1)):
INDEX('DS2024'!$D$20:$D$35,MATCH(J28,'DS2024'!$D$20:$D$35,1)+1)),
IF($X$3=Database!$A$13,
_xlfn.FORECAST.LINEAR(
J28,
INDEX('DS2024'!$H$20:$H$35,MATCH(J28,'DS2024'!$G$20:$G$35,1)):
INDEX('DS2024'!$H$20:$H$35,MATCH(J28,'DS2024'!$G$20:$G$35,1)+1),
INDEX('DS2024'!$G$20:$G$35,MATCH(J28,'DS2024'!$G$20:$G$35,1)):
INDEX('DS2024'!$G$20:$G$35,MATCH(J28,'DS2024'!$G$20:$G$35,1)+1)),
IF($X$3=Database!$A$14,
_xlfn.FORECAST.LINEAR(
J28,
INDEX('DS2024'!$K$20:$K$35,MATCH(J28,'DS2024'!$J$20:$J$35,1)):
INDEX('DS2024'!$K$20:$K$35,MATCH(J28,'DS2024'!$J$20:$J$35,1)+1),
INDEX('DS2024'!$J$20:$J$35,MATCH(J28,'DS2024'!$J$20:$J$35,1)):
INDEX('DS2024'!$J$20:$J$35,MATCH(J28,'DS2024'!$J$20:$J$35,1)+1)),
IF($X$3=Database!$A$15,
_xlfn.FORECAST.LINEAR(
J28,
INDEX('DS2024'!$N$20:$N$35,MATCH(J28,'DS2024'!$M$20:$M$35,1)):
INDEX('DS2024'!$N$20:$N$35,MATCH(J28,'DS2024'!$M$20:$M$35,1)+1),
INDEX('DS2024'!$M$20:$M$35,MATCH(J28,'DS2024'!$M$20:$M$35,1)):
INDEX('DS2024'!$M$20:$M$35,MATCH(J28,'DS2024'!$M$20:$M$35,1)+1)),
IF($X$3=Database!$A$16,
_xlfn.FORECAST.LINEAR(
J28,
INDEX('DS2024'!$Q$20:$Q$35,MATCH(J28,'DS2024'!$P$20:$P$35,1)):
INDEX('DS2024'!$Q$20:$Q$35,MATCH(J28,'DS2024'!$P$20:$P$35,1)+1),
INDEX('DS2024'!$P$20:$P$35,MATCH(J28,'DS2024'!$P$20:$P$35,1)):
INDEX('DS2024'!$P$20:$P$35,MATCH(J28,'DS2024'!$P$20:$P$35,1)+1)),
IF($X$3=Database!$A$17,
_xlfn.FORECAST.LINEAR(
J28,
INDEX('DS2024'!$T$20:$T$35,MATCH(J28,'DS2024'!$S$20:$S$35,1)):
INDEX('DS2024'!$T$20:$T$35,MATCH(J28,'DS2024'!$S$20:$S$35,1)+1),
INDEX('DS2024'!$S$20:$S$35,MATCH(J28,'DS2024'!$S$20:$S$35,1)):
INDEX('DS2024'!$S$20:$S$35,MATCH(J28,'DS2024'!$S$20:$S$35,1)+1)),
IF($X$3=Database!$A$18,
_xlfn.FORECAST.LINEAR(
J28,
INDEX('DS2024'!$W$20:$W$35,MATCH(J28,'DS2024'!$V$20:$V$35,1)):
INDEX('DS2024'!$W$20:$W$35,MATCH(J28,'DS2024'!$V$20:$V$35,1)+1),
INDEX('DS2024'!$V$20:$V$35,MATCH(J28,'DS2024'!$V$20:$V$35,1)):
INDEX('DS2024'!$V$20:$V$35,MATCH(J28,'DS2024'!$V$20:$V$35,1)+1)),
IF($X$3=Database!$A$19,
_xlfn.FORECAST.LINEAR(
J28,
INDEX('DS2024'!$Z$20:$Z$35,MATCH(J28,'DS2024'!$Y$20:$Y$35,1)):
INDEX('DS2024'!$Z$20:$Z$35,MATCH(J28,'DS2024'!$Y$20:$Y$35,1)+1),
INDEX('DS2024'!$Y$20:$Y$35,MATCH(J28,'DS2024'!$Y$20:$Y$35,1)):
INDEX('DS2024'!$Y$20:$Y$35,MATCH(J28,'DS2024'!$Y$20:$Y$35,1)+1)),
IF($X$3=Database!$A$20,
_xlfn.FORECAST.LINEAR(
J28,
INDEX('DS2024'!$AC$20:$AC$35,MATCH(J28,'DS2024'!$AB$20:$AB$35,1)):
INDEX('DS2024'!$AC$20:$AC$35,MATCH(J28,'DS2024'!$AB$20:$AB$35,1)+1),
INDEX('DS2024'!$AB$20:$AB$35,MATCH(J28,'DS2024'!$AB$20:$AB$35,1)):
INDEX('DS2024'!$AB$20:$AB$35,MATCH(J28,'DS2024'!$AB$20:$AB$35,1)+1)),
IF($X$3=Database!$A$2,
_xlfn.FORECAST.LINEAR(
J28,
INDEX('DS2024'!$B$5:$B$15,MATCH(J28,'DS2024'!$A$5:$A$15,1)):
INDEX('DS2024'!$B$5:$B$15,MATCH(J28,'DS2024'!$A$5:$A$15,1)+1),
INDEX('DS2024'!$A$5:$A$15,MATCH(J28,'DS2024'!$A$5:$A$15,1)):
INDEX('DS2024'!$A$5:$A$15,MATCH(J28,'DS2024'!$A$5:$A$15,1)+1)),
IF($X$3=Database!$A$3,
_xlfn.FORECAST.LINEAR(
J28,
INDEX('DS2024'!$E$5:$E$15,MATCH(J28,'DS2024'!$D$5:$D$15,1)):
INDEX('DS2024'!$E$5:$E$15,MATCH(J28,'DS2024'!$D$5:$D$15,1)+1),
INDEX('DS2024'!$D$5:$D$15,MATCH(J28,'DS2024'!$D$5:$D$15,1)):
INDEX('DS2024'!$D$5:$D$15,MATCH(J28,'DS2024'!$D$5:$D$15,1)+1)),
IF($X$3=Database!$A$4,
_xlfn.FORECAST.LINEAR(
J28,
INDEX('DS2024'!$H$5:$H$15,MATCH(J28,'DS2024'!$G$5:$G$15,1)):
INDEX('DS2024'!$H$5:$H$15,MATCH(J28,'DS2024'!$G$5:$G$15,1)+1),
INDEX('DS2024'!$G$5:$G$15,MATCH(J28,'DS2024'!$G$5:$G$15,1)):
INDEX('DS2024'!$G$5:$G$15,MATCH(J28,'DS2024'!$G$5:$G$15,1)+1)),
IF($X$3=Database!$A$5,
_xlfn.FORECAST.LINEAR(
J28,
INDEX('DS2024'!$K$5:$K$15,MATCH(J28,'DS2024'!$J$5:$J$15,1)):
INDEX('DS2024'!$K$5:$K$15,MATCH(J28,'DS2024'!$J$5:$J$15,1)+1),
INDEX('DS2024'!$J$5:$J$15,MATCH(J28,'DS2024'!$J$5:$J$15,1)):
INDEX('DS2024'!$J$5:$J$15,MATCH(J28,'DS2024'!$J$5:$J$15,1)+1)),
IF($X$3=Database!$A$6,
_xlfn.FORECAST.LINEAR(
J28,
INDEX('DS2024'!$N$5:$N$15,MATCH(J28,'DS2024'!$M$5:$M$15,1)):
INDEX('DS2024'!$N$5:$N$15,MATCH(J28,'DS2024'!$M$5:$M$15,1)+1),
INDEX('DS2024'!$M$5:$M$15,MATCH(J28,'DS2024'!$M$5:$M$15,1)):
INDEX('DS2024'!$M$5:$M$15,MATCH(J28,'DS2024'!$M$5:$M$15,1)+1)),
IF($X$3=Database!$A$7,
_xlfn.FORECAST.LINEAR(
J28,
INDEX('DS2024'!$Q$5:$Q$15,MATCH(J28,'DS2024'!$P$5:$P$15,1)):
INDEX('DS2024'!$Q$5:$Q$15,MATCH(J28,'DS2024'!$P$5:$P$15,1)+1),
INDEX('DS2024'!$P$5:$P$15,MATCH(J28,'DS2024'!$P$5:$P$15,1)):
INDEX('DS2024'!$P$5:$P$15,MATCH(J28,'DS2024'!$P$5:$P$15,1)+1)),
IF($X$3=Database!$A$8,
_xlfn.FORECAST.LINEAR(
J28,
INDEX('DS2024'!$T$5:$T$15,MATCH(J28,'DS2024'!$S$5:$S$15,1)):
INDEX('DS2024'!$T$5:$T$15,MATCH(J28,'DS2024'!$S$5:$S$15,1)+1),
INDEX('DS2024'!$S$5:$S$15,MATCH(J28,'DS2024'!$S$5:$S$15,1)):
INDEX('DS2024'!$S$5:$S$15,MATCH(J28,'DS2024'!$S$5:$S$15,1)+1)),
IF($T$3=Database!$A$9,
_xlfn.FORECAST.LINEAR(
J28,
INDEX('DS2024'!$W$5:$W$15,MATCH(J28,'DS2024'!$V$5:$V$15,1)):
INDEX('DS2024'!$W$5:$W$15,MATCH(J28,'DS2024'!$V$5:$V$15,1)+1),
INDEX('DS2024'!$V$5:$V$15,MATCH(J28,'DS2024'!$V$5:$V$15,1)):
INDEX('DS2024'!$V$5:$V$15,MATCH(J28,'DS2024'!$V$5:$V$15,1)+1)),
IF($T$3=Database!$A$10,
_xlfn.FORECAST.LINEAR(
J28,
INDEX('DS2024'!$Z$5:$Z$15,MATCH(J28,'DS2024'!$Y$5:$Y$15,1)):
INDEX('DS2024'!$Z$5:$Z$15,MATCH(J28,'DS2024'!$Y$5:$Y$15,1)+1),
INDEX('DS2024'!$Y$5:$Y$15,MATCH(J28,'DS2024'!$Y$5:$Y$15,1)):
INDEX('DS2024'!$Y$5:$Y$15,MATCH(J28,'DS2024'!$Y$5:$Y$15,1)+1))
)))))))))))))))))))</f>
        <v>0.10984291938127023</v>
      </c>
      <c r="Y28" s="50">
        <f>IF($Y$3=Database!$A$11,
_xlfn.FORECAST.LINEAR(
L28,
INDEX('DS2024'!$B$20:$B$35,MATCH(L28,'DS2024'!$A$20:$A$35,1)):
INDEX('DS2024'!$B$20:$B$35,MATCH(L28,'DS2024'!$A$20:$A$35,1)+1),
INDEX('DS2024'!$A$20:$A$35,MATCH(L28,'DS2024'!$A$20:$A$35,1)):
INDEX('DS2024'!$A$20:$A$35,MATCH(L28,'DS2024'!$A$20:$A$35,1)+1)),
IF($Y$3=Database!$A$12,
_xlfn.FORECAST.LINEAR(
L28,
INDEX('DS2024'!$E$20:$E$35,MATCH(L28,'DS2024'!$D$20:$D$35,1)):
INDEX('DS2024'!$E$20:$E$35,MATCH(L28,'DS2024'!$D$20:$D$35,1)+1),
INDEX('DS2024'!$D$20:$D$35,MATCH(L28,'DS2024'!$D$20:$D$35,1)):
INDEX('DS2024'!$D$20:$D$35,MATCH(L28,'DS2024'!$D$20:$D$35,1)+1)),
IF($Y$3=Database!$A$13,
_xlfn.FORECAST.LINEAR(
L28,
INDEX('DS2024'!$H$20:$H$35,MATCH(L28,'DS2024'!$G$20:$G$35,1)):
INDEX('DS2024'!$H$20:$H$35,MATCH(L28,'DS2024'!$G$20:$G$35,1)+1),
INDEX('DS2024'!$G$20:$G$35,MATCH(L28,'DS2024'!$G$20:$G$35,1)):
INDEX('DS2024'!$G$20:$G$35,MATCH(L28,'DS2024'!$G$20:$G$35,1)+1)),
IF($Y$3=Database!$A$14,
_xlfn.FORECAST.LINEAR(
L28,
INDEX('DS2024'!$K$20:$K$35,MATCH(L28,'DS2024'!$J$20:$J$35,1)):
INDEX('DS2024'!$K$20:$K$35,MATCH(L28,'DS2024'!$J$20:$J$35,1)+1),
INDEX('DS2024'!$J$20:$J$35,MATCH(L28,'DS2024'!$J$20:$J$35,1)):
INDEX('DS2024'!$J$20:$J$35,MATCH(L28,'DS2024'!$J$20:$J$35,1)+1)),
IF($Y$3=Database!$A$15,
_xlfn.FORECAST.LINEAR(
L28,
INDEX('DS2024'!$N$20:$N$35,MATCH(L28,'DS2024'!$M$20:$M$35,1)):
INDEX('DS2024'!$N$20:$N$35,MATCH(L28,'DS2024'!$M$20:$M$35,1)+1),
INDEX('DS2024'!$M$20:$M$35,MATCH(L28,'DS2024'!$M$20:$M$35,1)):
INDEX('DS2024'!$M$20:$M$35,MATCH(L28,'DS2024'!$M$20:$M$35,1)+1)),
IF($Y$3=Database!$A$16,
_xlfn.FORECAST.LINEAR(
L28,
INDEX('DS2024'!$Q$20:$Q$35,MATCH(L28,'DS2024'!$P$20:$P$35,1)):
INDEX('DS2024'!$Q$20:$Q$35,MATCH(L28,'DS2024'!$P$20:$P$35,1)+1),
INDEX('DS2024'!$P$20:$P$35,MATCH(L28,'DS2024'!$P$20:$P$35,1)):
INDEX('DS2024'!$P$20:$P$35,MATCH(L28,'DS2024'!$P$20:$P$35,1)+1)),
IF($Y$3=Database!$A$17,
_xlfn.FORECAST.LINEAR(
L28,
INDEX('DS2024'!$T$20:$T$35,MATCH(L28,'DS2024'!$S$20:$S$35,1)):
INDEX('DS2024'!$T$20:$T$35,MATCH(L28,'DS2024'!$S$20:$S$35,1)+1),
INDEX('DS2024'!$S$20:$S$35,MATCH(L28,'DS2024'!$S$20:$S$35,1)):
INDEX('DS2024'!$S$20:$S$35,MATCH(L28,'DS2024'!$S$20:$S$35,1)+1)),
IF($Y$3=Database!$A$18,
_xlfn.FORECAST.LINEAR(
L28,
INDEX('DS2024'!$W$20:$W$35,MATCH(L28,'DS2024'!$V$20:$V$35,1)):
INDEX('DS2024'!$W$20:$W$35,MATCH(L28,'DS2024'!$V$20:$V$35,1)+1),
INDEX('DS2024'!$V$20:$V$35,MATCH(L28,'DS2024'!$V$20:$V$35,1)):
INDEX('DS2024'!$V$20:$V$35,MATCH(L28,'DS2024'!$V$20:$V$35,1)+1)),
IF($Y$3=Database!$A$19,
_xlfn.FORECAST.LINEAR(
L28,
INDEX('DS2024'!$Z$20:$Z$35,MATCH(L28,'DS2024'!$Y$20:$Y$35,1)):
INDEX('DS2024'!$Z$20:$Z$35,MATCH(L28,'DS2024'!$Y$20:$Y$35,1)+1),
INDEX('DS2024'!$Y$20:$Y$35,MATCH(L28,'DS2024'!$Y$20:$Y$35,1)):
INDEX('DS2024'!$Y$20:$Y$35,MATCH(L28,'DS2024'!$Y$20:$Y$35,1)+1)),
IF($Y$3=Database!$A$20,
_xlfn.FORECAST.LINEAR(
L28,
INDEX('DS2024'!$AC$20:$AC$35,MATCH(L28,'DS2024'!$AB$20:$AB$35,1)):
INDEX('DS2024'!$AC$20:$AC$35,MATCH(L28,'DS2024'!$AB$20:$AB$35,1)+1),
INDEX('DS2024'!$AB$20:$AB$35,MATCH(L28,'DS2024'!$AB$20:$AB$35,1)):
INDEX('DS2024'!$AB$20:$AB$35,MATCH(L28,'DS2024'!$AB$20:$AB$35,1)+1)),
IF($Y$3=Database!$A$2,
_xlfn.FORECAST.LINEAR(
L28,
INDEX('DS2024'!$B$5:$B$15,MATCH(L28,'DS2024'!$A$5:$A$15,1)):
INDEX('DS2024'!$B$5:$B$15,MATCH(L28,'DS2024'!$A$5:$A$15,1)+1),
INDEX('DS2024'!$A$5:$A$15,MATCH(L28,'DS2024'!$A$5:$A$15,1)):
INDEX('DS2024'!$A$5:$A$15,MATCH(L28,'DS2024'!$A$5:$A$15,1)+1)),
IF($Y$3=Database!$A$3,
_xlfn.FORECAST.LINEAR(
L28,
INDEX('DS2024'!$E$5:$E$15,MATCH(L28,'DS2024'!$D$5:$D$15,1)):
INDEX('DS2024'!$E$5:$E$15,MATCH(L28,'DS2024'!$D$5:$D$15,1)+1),
INDEX('DS2024'!$D$5:$D$15,MATCH(L28,'DS2024'!$D$5:$D$15,1)):
INDEX('DS2024'!$D$5:$D$15,MATCH(L28,'DS2024'!$D$5:$D$15,1)+1)),
IF($Y$3=Database!$A$4,
_xlfn.FORECAST.LINEAR(
L28,
INDEX('DS2024'!$H$5:$H$15,MATCH(L28,'DS2024'!$G$5:$G$15,1)):
INDEX('DS2024'!$H$5:$H$15,MATCH(L28,'DS2024'!$G$5:$G$15,1)+1),
INDEX('DS2024'!$G$5:$G$15,MATCH(L28,'DS2024'!$G$5:$G$15,1)):
INDEX('DS2024'!$G$5:$G$15,MATCH(L28,'DS2024'!$G$5:$G$15,1)+1)),
IF($Y$3=Database!$A$5,
_xlfn.FORECAST.LINEAR(
L28,
INDEX('DS2024'!$K$5:$K$15,MATCH(L28,'DS2024'!$J$5:$J$15,1)):
INDEX('DS2024'!$K$5:$K$15,MATCH(L28,'DS2024'!$J$5:$J$15,1)+1),
INDEX('DS2024'!$J$5:$J$15,MATCH(L28,'DS2024'!$J$5:$J$15,1)):
INDEX('DS2024'!$J$5:$J$15,MATCH(L28,'DS2024'!$J$5:$J$15,1)+1)),
IF($Y$3=Database!$A$6,
_xlfn.FORECAST.LINEAR(
L28,
INDEX('DS2024'!$N$5:$N$15,MATCH(L28,'DS2024'!$M$5:$M$15,1)):
INDEX('DS2024'!$N$5:$N$15,MATCH(L28,'DS2024'!$M$5:$M$15,1)+1),
INDEX('DS2024'!$M$5:$M$15,MATCH(L28,'DS2024'!$M$5:$M$15,1)):
INDEX('DS2024'!$M$5:$M$15,MATCH(L28,'DS2024'!$M$5:$M$15,1)+1)),
IF($Y$3=Database!$A$7,
_xlfn.FORECAST.LINEAR(
L28,
INDEX('DS2024'!$Q$5:$Q$15,MATCH(L28,'DS2024'!$P$5:$P$15,1)):
INDEX('DS2024'!$Q$5:$Q$15,MATCH(L28,'DS2024'!$P$5:$P$15,1)+1),
INDEX('DS2024'!$P$5:$P$15,MATCH(L28,'DS2024'!$P$5:$P$15,1)):
INDEX('DS2024'!$P$5:$P$15,MATCH(L28,'DS2024'!$P$5:$P$15,1)+1)),
IF($Y$3=Database!$A$8,
_xlfn.FORECAST.LINEAR(
L28,
INDEX('DS2024'!$T$5:$T$15,MATCH(L28,'DS2024'!$S$5:$S$15,1)):
INDEX('DS2024'!$T$5:$T$15,MATCH(L28,'DS2024'!$S$5:$S$15,1)+1),
INDEX('DS2024'!$S$5:$S$15,MATCH(L28,'DS2024'!$S$5:$S$15,1)):
INDEX('DS2024'!$S$5:$S$15,MATCH(L28,'DS2024'!$S$5:$S$15,1)+1)),
IF($T$3=Database!$A$9,
_xlfn.FORECAST.LINEAR(
L28,
INDEX('DS2024'!$W$5:$W$15,MATCH(L28,'DS2024'!$V$5:$V$15,1)):
INDEX('DS2024'!$W$5:$W$15,MATCH(L28,'DS2024'!$V$5:$V$15,1)+1),
INDEX('DS2024'!$V$5:$V$15,MATCH(L28,'DS2024'!$V$5:$V$15,1)):
INDEX('DS2024'!$V$5:$V$15,MATCH(L28,'DS2024'!$V$5:$V$15,1)+1)),
IF($T$3=Database!$A$10,
_xlfn.FORECAST.LINEAR(
L28,
INDEX('DS2024'!$Z$5:$Z$15,MATCH(L28,'DS2024'!$Y$5:$Y$15,1)):
INDEX('DS2024'!$Z$5:$Z$15,MATCH(L28,'DS2024'!$Y$5:$Y$15,1)+1),
INDEX('DS2024'!$Y$5:$Y$15,MATCH(L28,'DS2024'!$Y$5:$Y$15,1)):
INDEX('DS2024'!$Y$5:$Y$15,MATCH(L28,'DS2024'!$Y$5:$Y$15,1)+1))
)))))))))))))))))))</f>
        <v>0.11073264319117472</v>
      </c>
      <c r="Z28" s="50">
        <f>IF($Z$3=Database!$A$11,
_xlfn.FORECAST.LINEAR(
N28,
INDEX('DS2024'!$B$20:$B$35,MATCH(N28,'DS2024'!$A$20:$A$35,1)):
INDEX('DS2024'!$B$20:$B$35,MATCH(N28,'DS2024'!$A$20:$A$35,1)+1),
INDEX('DS2024'!$A$20:$A$35,MATCH(N28,'DS2024'!$A$20:$A$35,1)):
INDEX('DS2024'!$A$20:$A$35,MATCH(N28,'DS2024'!$A$20:$A$35,1)+1)),
IF($Z$3=Database!$A$12,
_xlfn.FORECAST.LINEAR(
N28,
INDEX('DS2024'!$E$20:$E$35,MATCH(N28,'DS2024'!$D$20:$D$35,1)):
INDEX('DS2024'!$E$20:$E$35,MATCH(N28,'DS2024'!$D$20:$D$35,1)+1),
INDEX('DS2024'!$D$20:$D$35,MATCH(N28,'DS2024'!$D$20:$D$35,1)):
INDEX('DS2024'!$D$20:$D$35,MATCH(N28,'DS2024'!$D$20:$D$35,1)+1)),
IF($Z$3=Database!$A$13,
_xlfn.FORECAST.LINEAR(
N28,
INDEX('DS2024'!$H$20:$H$35,MATCH(N28,'DS2024'!$G$20:$G$35,1)):
INDEX('DS2024'!$H$20:$H$35,MATCH(N28,'DS2024'!$G$20:$G$35,1)+1),
INDEX('DS2024'!$G$20:$G$35,MATCH(N28,'DS2024'!$G$20:$G$35,1)):
INDEX('DS2024'!$G$20:$G$35,MATCH(N28,'DS2024'!$G$20:$G$35,1)+1)),
IF($Z$3=Database!$A$14,
_xlfn.FORECAST.LINEAR(
N28,
INDEX('DS2024'!$K$20:$K$35,MATCH(N28,'DS2024'!$J$20:$J$35,1)):
INDEX('DS2024'!$K$20:$K$35,MATCH(N28,'DS2024'!$J$20:$J$35,1)+1),
INDEX('DS2024'!$J$20:$J$35,MATCH(N28,'DS2024'!$J$20:$J$35,1)):
INDEX('DS2024'!$J$20:$J$35,MATCH(N28,'DS2024'!$J$20:$J$35,1)+1)),
IF($Z$3=Database!$A$15,
_xlfn.FORECAST.LINEAR(
N28,
INDEX('DS2024'!$N$20:$N$35,MATCH(N28,'DS2024'!$M$20:$M$35,1)):
INDEX('DS2024'!$N$20:$N$35,MATCH(N28,'DS2024'!$M$20:$M$35,1)+1),
INDEX('DS2024'!$M$20:$M$35,MATCH(N28,'DS2024'!$M$20:$M$35,1)):
INDEX('DS2024'!$M$20:$M$35,MATCH(N28,'DS2024'!$M$20:$M$35,1)+1)),
IF($Z$3=Database!$A$16,
_xlfn.FORECAST.LINEAR(
N28,
INDEX('DS2024'!$Q$20:$Q$35,MATCH(N28,'DS2024'!$P$20:$P$35,1)):
INDEX('DS2024'!$Q$20:$Q$35,MATCH(N28,'DS2024'!$P$20:$P$35,1)+1),
INDEX('DS2024'!$P$20:$P$35,MATCH(N28,'DS2024'!$P$20:$P$35,1)):
INDEX('DS2024'!$P$20:$P$35,MATCH(N28,'DS2024'!$P$20:$P$35,1)+1)),
IF($Z$3=Database!$A$17,
_xlfn.FORECAST.LINEAR(
N28,
INDEX('DS2024'!$T$20:$T$35,MATCH(N28,'DS2024'!$S$20:$S$35,1)):
INDEX('DS2024'!$T$20:$T$35,MATCH(N28,'DS2024'!$S$20:$S$35,1)+1),
INDEX('DS2024'!$S$20:$S$35,MATCH(N28,'DS2024'!$S$20:$S$35,1)):
INDEX('DS2024'!$S$20:$S$35,MATCH(N28,'DS2024'!$S$20:$S$35,1)+1)),
IF($Z$3=Database!$A$18,
_xlfn.FORECAST.LINEAR(
N28,
INDEX('DS2024'!$W$20:$W$35,MATCH(N28,'DS2024'!$V$20:$V$35,1)):
INDEX('DS2024'!$W$20:$W$35,MATCH(N28,'DS2024'!$V$20:$V$35,1)+1),
INDEX('DS2024'!$V$20:$V$35,MATCH(N28,'DS2024'!$V$20:$V$35,1)):
INDEX('DS2024'!$V$20:$V$35,MATCH(N28,'DS2024'!$V$20:$V$35,1)+1)),
IF($Z$3=Database!$A$19,
_xlfn.FORECAST.LINEAR(
N28,
INDEX('DS2024'!$Z$20:$Z$35,MATCH(N28,'DS2024'!$Y$20:$Y$35,1)):
INDEX('DS2024'!$Z$20:$Z$35,MATCH(N28,'DS2024'!$Y$20:$Y$35,1)+1),
INDEX('DS2024'!$Y$20:$Y$35,MATCH(N28,'DS2024'!$Y$20:$Y$35,1)):
INDEX('DS2024'!$Y$20:$Y$35,MATCH(N28,'DS2024'!$Y$20:$Y$35,1)+1)),
IF($Z$3=Database!$A$20,
_xlfn.FORECAST.LINEAR(
N28,
INDEX('DS2024'!$AC$20:$AC$35,MATCH(N28,'DS2024'!$AB$20:$AB$35,1)):
INDEX('DS2024'!$AC$20:$AC$35,MATCH(N28,'DS2024'!$AB$20:$AB$35,1)+1),
INDEX('DS2024'!$AB$20:$AB$35,MATCH(N28,'DS2024'!$AB$20:$AB$35,1)):
INDEX('DS2024'!$AB$20:$AB$35,MATCH(N28,'DS2024'!$AB$20:$AB$35,1)+1)),
IF($Z$3=Database!$A$2,
_xlfn.FORECAST.LINEAR(
N28,
INDEX('DS2024'!$B$5:$B$15,MATCH(N28,'DS2024'!$A$5:$A$15,1)):
INDEX('DS2024'!$B$5:$B$15,MATCH(N28,'DS2024'!$A$5:$A$15,1)+1),
INDEX('DS2024'!$A$5:$A$15,MATCH(N28,'DS2024'!$A$5:$A$15,1)):
INDEX('DS2024'!$A$5:$A$15,MATCH(N28,'DS2024'!$A$5:$A$15,1)+1)),
IF($Z$3=Database!$A$3,
_xlfn.FORECAST.LINEAR(
N28,
INDEX('DS2024'!$E$5:$E$15,MATCH(N28,'DS2024'!$D$5:$D$15,1)):
INDEX('DS2024'!$E$5:$E$15,MATCH(N28,'DS2024'!$D$5:$D$15,1)+1),
INDEX('DS2024'!$D$5:$D$15,MATCH(N28,'DS2024'!$D$5:$D$15,1)):
INDEX('DS2024'!$D$5:$D$15,MATCH(N28,'DS2024'!$D$5:$D$15,1)+1)),
IF($Z$3=Database!$A$4,
_xlfn.FORECAST.LINEAR(
N28,
INDEX('DS2024'!$H$5:$H$15,MATCH(N28,'DS2024'!$G$5:$G$15,1)):
INDEX('DS2024'!$H$5:$H$15,MATCH(N28,'DS2024'!$G$5:$G$15,1)+1),
INDEX('DS2024'!$G$5:$G$15,MATCH(N28,'DS2024'!$G$5:$G$15,1)):
INDEX('DS2024'!$G$5:$G$15,MATCH(N28,'DS2024'!$G$5:$G$15,1)+1)),
IF($Z$3=Database!$A$5,
_xlfn.FORECAST.LINEAR(
N28,
INDEX('DS2024'!$K$5:$K$15,MATCH(N28,'DS2024'!$J$5:$J$15,1)):
INDEX('DS2024'!$K$5:$K$15,MATCH(N28,'DS2024'!$J$5:$J$15,1)+1),
INDEX('DS2024'!$J$5:$J$15,MATCH(N28,'DS2024'!$J$5:$J$15,1)):
INDEX('DS2024'!$J$5:$J$15,MATCH(N28,'DS2024'!$J$5:$J$15,1)+1)),
IF($Z$3=Database!$A$6,
_xlfn.FORECAST.LINEAR(
N28,
INDEX('DS2024'!$N$5:$N$15,MATCH(N28,'DS2024'!$M$5:$M$15,1)):
INDEX('DS2024'!$N$5:$N$15,MATCH(N28,'DS2024'!$M$5:$M$15,1)+1),
INDEX('DS2024'!$M$5:$M$15,MATCH(N28,'DS2024'!$M$5:$M$15,1)):
INDEX('DS2024'!$M$5:$M$15,MATCH(N28,'DS2024'!$M$5:$M$15,1)+1)),
IF($Z$3=Database!$A$7,
_xlfn.FORECAST.LINEAR(
N28,
INDEX('DS2024'!$Q$5:$Q$15,MATCH(N28,'DS2024'!$P$5:$P$15,1)):
INDEX('DS2024'!$Q$5:$Q$15,MATCH(N28,'DS2024'!$P$5:$P$15,1)+1),
INDEX('DS2024'!$P$5:$P$15,MATCH(N28,'DS2024'!$P$5:$P$15,1)):
INDEX('DS2024'!$P$5:$P$15,MATCH(N28,'DS2024'!$P$5:$P$15,1)+1)),
IF($Z$3=Database!$A$8,
_xlfn.FORECAST.LINEAR(
N28,
INDEX('DS2024'!$T$5:$T$15,MATCH(N28,'DS2024'!$S$5:$S$15,1)):
INDEX('DS2024'!$T$5:$T$15,MATCH(N28,'DS2024'!$S$5:$S$15,1)+1),
INDEX('DS2024'!$S$5:$S$15,MATCH(N28,'DS2024'!$S$5:$S$15,1)):
INDEX('DS2024'!$S$5:$S$15,MATCH(N28,'DS2024'!$S$5:$S$15,1)+1)),
IF($Z$3=Database!$A$9,
_xlfn.FORECAST.LINEAR(
N28,
INDEX('DS2024'!$W$5:$W$15,MATCH(N28,'DS2024'!$V$5:$V$15,1)):
INDEX('DS2024'!$W$5:$W$15,MATCH(N28,'DS2024'!$V$5:$V$15,1)+1),
INDEX('DS2024'!$V$5:$V$15,MATCH(N28,'DS2024'!$V$5:$V$15,1)):
INDEX('DS2024'!$V$5:$V$15,MATCH(N28,'DS2024'!$V$5:$V$15,1)+1)),
IF($Z$3=Database!$A$10,
_xlfn.FORECAST.LINEAR(
N28,
INDEX('DS2024'!$Z$5:$Z$15,MATCH(N28,'DS2024'!$Y$5:$Y$15,1)):
INDEX('DS2024'!$Z$5:$Z$15,MATCH(N28,'DS2024'!$Y$5:$Y$15,1)+1),
INDEX('DS2024'!$Y$5:$Y$15,MATCH(N28,'DS2024'!$Y$5:$Y$15,1)):
INDEX('DS2024'!$Y$5:$Y$15,MATCH(N28,'DS2024'!$Y$5:$Y$15,1)+1))
)))))))))))))))))))</f>
        <v>0.10941596386746073</v>
      </c>
      <c r="AA28" s="50">
        <f>IF($AA$3=Database!$A$11,
_xlfn.FORECAST.LINEAR(
P28,
INDEX('DS2024'!$B$20:$B$35,MATCH(P28,'DS2024'!$A$20:$A$35,1)):
INDEX('DS2024'!$B$20:$B$35,MATCH(P28,'DS2024'!$A$20:$A$35,1)+1),
INDEX('DS2024'!$A$20:$A$35,MATCH(P28,'DS2024'!$A$20:$A$35,1)):
INDEX('DS2024'!$A$20:$A$35,MATCH(P28,'DS2024'!$A$20:$A$35,1)+1)),
IF($AA$3=Database!$A$12,
_xlfn.FORECAST.LINEAR(
P28,
INDEX('DS2024'!$E$20:$E$35,MATCH(P28,'DS2024'!$D$20:$D$35,1)):
INDEX('DS2024'!$E$20:$E$35,MATCH(P28,'DS2024'!$D$20:$D$35,1)+1),
INDEX('DS2024'!$D$20:$D$35,MATCH(P28,'DS2024'!$D$20:$D$35,1)):
INDEX('DS2024'!$D$20:$D$35,MATCH(P28,'DS2024'!$D$20:$D$35,1)+1)),
IF($AA$3=Database!$A$13,
_xlfn.FORECAST.LINEAR(
P28,
INDEX('DS2024'!$H$20:$H$35,MATCH(P28,'DS2024'!$G$20:$G$35,1)):
INDEX('DS2024'!$H$20:$H$35,MATCH(P28,'DS2024'!$G$20:$G$35,1)+1),
INDEX('DS2024'!$G$20:$G$35,MATCH(P28,'DS2024'!$G$20:$G$35,1)):
INDEX('DS2024'!$G$20:$G$35,MATCH(P28,'DS2024'!$G$20:$G$35,1)+1)),
IF($AA$3=Database!$A$14,
_xlfn.FORECAST.LINEAR(
P28,
INDEX('DS2024'!$K$20:$K$35,MATCH(P28,'DS2024'!$J$20:$J$35,1)):
INDEX('DS2024'!$K$20:$K$35,MATCH(P28,'DS2024'!$J$20:$J$35,1)+1),
INDEX('DS2024'!$J$20:$J$35,MATCH(P28,'DS2024'!$J$20:$J$35,1)):
INDEX('DS2024'!$J$20:$J$35,MATCH(P28,'DS2024'!$J$20:$J$35,1)+1)),
IF($AA$3=Database!$A$15,
_xlfn.FORECAST.LINEAR(
P28,
INDEX('DS2024'!$N$20:$N$35,MATCH(P28,'DS2024'!$M$20:$M$35,1)):
INDEX('DS2024'!$N$20:$N$35,MATCH(P28,'DS2024'!$M$20:$M$35,1)+1),
INDEX('DS2024'!$M$20:$M$35,MATCH(P28,'DS2024'!$M$20:$M$35,1)):
INDEX('DS2024'!$M$20:$M$35,MATCH(P28,'DS2024'!$M$20:$M$35,1)+1)),
IF($AA$3=Database!$A$16,
_xlfn.FORECAST.LINEAR(
P28,
INDEX('DS2024'!$Q$20:$Q$35,MATCH(P28,'DS2024'!$P$20:$P$35,1)):
INDEX('DS2024'!$Q$20:$Q$35,MATCH(P28,'DS2024'!$P$20:$P$35,1)+1),
INDEX('DS2024'!$P$20:$P$35,MATCH(P28,'DS2024'!$P$20:$P$35,1)):
INDEX('DS2024'!$P$20:$P$35,MATCH(P28,'DS2024'!$P$20:$P$35,1)+1)),
IF($AA$3=Database!$A$17,
_xlfn.FORECAST.LINEAR(
P28,
INDEX('DS2024'!$T$20:$T$35,MATCH(P28,'DS2024'!$S$20:$S$35,1)):
INDEX('DS2024'!$T$20:$T$35,MATCH(P28,'DS2024'!$S$20:$S$35,1)+1),
INDEX('DS2024'!$S$20:$S$35,MATCH(P28,'DS2024'!$S$20:$S$35,1)):
INDEX('DS2024'!$S$20:$S$35,MATCH(P28,'DS2024'!$S$20:$S$35,1)+1)),
IF($AA$3=Database!$A$18,
_xlfn.FORECAST.LINEAR(
P28,
INDEX('DS2024'!$W$20:$W$35,MATCH(P28,'DS2024'!$V$20:$V$35,1)):
INDEX('DS2024'!$W$20:$W$35,MATCH(P28,'DS2024'!$V$20:$V$35,1)+1),
INDEX('DS2024'!$V$20:$V$35,MATCH(P28,'DS2024'!$V$20:$V$35,1)):
INDEX('DS2024'!$V$20:$V$35,MATCH(P28,'DS2024'!$V$20:$V$35,1)+1)),
IF($AA$3=Database!$A$19,
_xlfn.FORECAST.LINEAR(
P28,
INDEX('DS2024'!$Z$20:$Z$35,MATCH(P28,'DS2024'!$Y$20:$Y$35,1)):
INDEX('DS2024'!$Z$20:$Z$35,MATCH(P28,'DS2024'!$Y$20:$Y$35,1)+1),
INDEX('DS2024'!$Y$20:$Y$35,MATCH(P28,'DS2024'!$Y$20:$Y$35,1)):
INDEX('DS2024'!$Y$20:$Y$35,MATCH(P28,'DS2024'!$Y$20:$Y$35,1)+1)),
IF($AA$3=Database!$A$20,
_xlfn.FORECAST.LINEAR(
P28,
INDEX('DS2024'!$AC$20:$AC$35,MATCH(P28,'DS2024'!$AB$20:$AB$35,1)):
INDEX('DS2024'!$AC$20:$AC$35,MATCH(P28,'DS2024'!$AB$20:$AB$35,1)+1),
INDEX('DS2024'!$AB$20:$AB$35,MATCH(P28,'DS2024'!$AB$20:$AB$35,1)):
INDEX('DS2024'!$AB$20:$AB$35,MATCH(P28,'DS2024'!$AB$20:$AB$35,1)+1)),
IF($AA$3=Database!$A$2,
_xlfn.FORECAST.LINEAR(
P28,
INDEX('DS2024'!$B$5:$B$15,MATCH(P28,'DS2024'!$A$5:$A$15,1)):
INDEX('DS2024'!$B$5:$B$15,MATCH(P28,'DS2024'!$A$5:$A$15,1)+1),
INDEX('DS2024'!$A$5:$A$15,MATCH(P28,'DS2024'!$A$5:$A$15,1)):
INDEX('DS2024'!$A$5:$A$15,MATCH(P28,'DS2024'!$A$5:$A$15,1)+1)),
IF($AA$3=Database!$A$3,
_xlfn.FORECAST.LINEAR(
P28,
INDEX('DS2024'!$E$5:$E$15,MATCH(P28,'DS2024'!$D$5:$D$15,1)):
INDEX('DS2024'!$E$5:$E$15,MATCH(P28,'DS2024'!$D$5:$D$15,1)+1),
INDEX('DS2024'!$D$5:$D$15,MATCH(P28,'DS2024'!$D$5:$D$15,1)):
INDEX('DS2024'!$D$5:$D$15,MATCH(P28,'DS2024'!$D$5:$D$15,1)+1)),
IF($AA$3=Database!$A$4,
_xlfn.FORECAST.LINEAR(
P28,
INDEX('DS2024'!$H$5:$H$15,MATCH(P28,'DS2024'!$G$5:$G$15,1)):
INDEX('DS2024'!$H$5:$H$15,MATCH(P28,'DS2024'!$G$5:$G$15,1)+1),
INDEX('DS2024'!$G$5:$G$15,MATCH(P28,'DS2024'!$G$5:$G$15,1)):
INDEX('DS2024'!$G$5:$G$15,MATCH(P28,'DS2024'!$G$5:$G$15,1)+1)),
IF($AA$3=Database!$A$5,
_xlfn.FORECAST.LINEAR(
P28,
INDEX('DS2024'!$K$5:$K$15,MATCH(P28,'DS2024'!$J$5:$J$15,1)):
INDEX('DS2024'!$K$5:$K$15,MATCH(P28,'DS2024'!$J$5:$J$15,1)+1),
INDEX('DS2024'!$J$5:$J$15,MATCH(P28,'DS2024'!$J$5:$J$15,1)):
INDEX('DS2024'!$J$5:$J$15,MATCH(P28,'DS2024'!$J$5:$J$15,1)+1)),
IF($AA$3=Database!$A$6,
_xlfn.FORECAST.LINEAR(
P28,
INDEX('DS2024'!$N$5:$N$15,MATCH(P28,'DS2024'!$M$5:$M$15,1)):
INDEX('DS2024'!$N$5:$N$15,MATCH(P28,'DS2024'!$M$5:$M$15,1)+1),
INDEX('DS2024'!$M$5:$M$15,MATCH(P28,'DS2024'!$M$5:$M$15,1)):
INDEX('DS2024'!$M$5:$M$15,MATCH(P28,'DS2024'!$M$5:$M$15,1)+1)),
IF($AA$3=Database!$A$7,
_xlfn.FORECAST.LINEAR(
P28,
INDEX('DS2024'!$Q$5:$Q$15,MATCH(P28,'DS2024'!$P$5:$P$15,1)):
INDEX('DS2024'!$Q$5:$Q$15,MATCH(P28,'DS2024'!$P$5:$P$15,1)+1),
INDEX('DS2024'!$P$5:$P$15,MATCH(P28,'DS2024'!$P$5:$P$15,1)):
INDEX('DS2024'!$P$5:$P$15,MATCH(P28,'DS2024'!$P$5:$P$15,1)+1)),
IF($AA$3=Database!$A$8,
_xlfn.FORECAST.LINEAR(
P28,
INDEX('DS2024'!$T$5:$T$15,MATCH(P28,'DS2024'!$S$5:$S$15,1)):
INDEX('DS2024'!$T$5:$T$15,MATCH(P28,'DS2024'!$S$5:$S$15,1)+1),
INDEX('DS2024'!$S$5:$S$15,MATCH(P28,'DS2024'!$S$5:$S$15,1)):
INDEX('DS2024'!$S$5:$S$15,MATCH(P28,'DS2024'!$S$5:$S$15,1)+1)),
IF($AA$3=Database!$A$9,
_xlfn.FORECAST.LINEAR(
P28,
INDEX('DS2024'!$W$5:$W$15,MATCH(P28,'DS2024'!$V$5:$V$15,1)):
INDEX('DS2024'!$W$5:$W$15,MATCH(P28,'DS2024'!$V$5:$V$15,1)+1),
INDEX('DS2024'!$V$5:$V$15,MATCH(P28,'DS2024'!$V$5:$V$15,1)):
INDEX('DS2024'!$V$5:$V$15,MATCH(P28,'DS2024'!$V$5:$V$15,1)+1)),
IF($AA$3=Database!$A$10,
_xlfn.FORECAST.LINEAR(
P28,
INDEX('DS2024'!$Z$5:$Z$15,MATCH(P28,'DS2024'!$Y$5:$Y$15,1)):
INDEX('DS2024'!$Z$5:$Z$15,MATCH(P28,'DS2024'!$Y$5:$Y$15,1)+1),
INDEX('DS2024'!$Y$5:$Y$15,MATCH(P28,'DS2024'!$Y$5:$Y$15,1)):
INDEX('DS2024'!$Y$5:$Y$15,MATCH(P28,'DS2024'!$Y$5:$Y$15,1)+1))
)))))))))))))))))))</f>
        <v>0.11016747272073225</v>
      </c>
      <c r="AB28" s="50">
        <f>IF($AB$3=Database!$A$11,
_xlfn.FORECAST.LINEAR(
R28,
INDEX('DS2024'!$B$20:$B$35,MATCH(R28,'DS2024'!$A$20:$A$35,1)):
INDEX('DS2024'!$B$20:$B$35,MATCH(R28,'DS2024'!$A$20:$A$35,1)+1),
INDEX('DS2024'!$A$20:$A$35,MATCH(R28,'DS2024'!$A$20:$A$35,1)):
INDEX('DS2024'!$A$20:$A$35,MATCH(R28,'DS2024'!$A$20:$A$35,1)+1)),
IF($AB$3=Database!$A$12,
_xlfn.FORECAST.LINEAR(
R28,
INDEX('DS2024'!$E$20:$E$35,MATCH(R28,'DS2024'!$D$20:$D$35,1)):
INDEX('DS2024'!$E$20:$E$35,MATCH(R28,'DS2024'!$D$20:$D$35,1)+1),
INDEX('DS2024'!$D$20:$D$35,MATCH(R28,'DS2024'!$D$20:$D$35,1)):
INDEX('DS2024'!$D$20:$D$35,MATCH(R28,'DS2024'!$D$20:$D$35,1)+1)),
IF($AB$3=Database!$A$13,
_xlfn.FORECAST.LINEAR(
R28,
INDEX('DS2024'!$H$20:$H$35,MATCH(R28,'DS2024'!$G$20:$G$35,1)):
INDEX('DS2024'!$H$20:$H$35,MATCH(R28,'DS2024'!$G$20:$G$35,1)+1),
INDEX('DS2024'!$G$20:$G$35,MATCH(R28,'DS2024'!$G$20:$G$35,1)):
INDEX('DS2024'!$G$20:$G$35,MATCH(R28,'DS2024'!$G$20:$G$35,1)+1)),
IF($AB$3=Database!$A$14,
_xlfn.FORECAST.LINEAR(
R28,
INDEX('DS2024'!$K$20:$K$35,MATCH(R28,'DS2024'!$J$20:$J$35,1)):
INDEX('DS2024'!$K$20:$K$35,MATCH(R28,'DS2024'!$J$20:$J$35,1)+1),
INDEX('DS2024'!$J$20:$J$35,MATCH(R28,'DS2024'!$J$20:$J$35,1)):
INDEX('DS2024'!$J$20:$J$35,MATCH(R28,'DS2024'!$J$20:$J$35,1)+1)),
IF($AB$3=Database!$A$15,
_xlfn.FORECAST.LINEAR(
R28,
INDEX('DS2024'!$N$20:$N$35,MATCH(R28,'DS2024'!$M$20:$M$35,1)):
INDEX('DS2024'!$N$20:$N$35,MATCH(R28,'DS2024'!$M$20:$M$35,1)+1),
INDEX('DS2024'!$M$20:$M$35,MATCH(R28,'DS2024'!$M$20:$M$35,1)):
INDEX('DS2024'!$M$20:$M$35,MATCH(R28,'DS2024'!$M$20:$M$35,1)+1)),
IF($AB$3=Database!$A$16,
_xlfn.FORECAST.LINEAR(
R28,
INDEX('DS2024'!$Q$20:$Q$35,MATCH(R28,'DS2024'!$P$20:$P$35,1)):
INDEX('DS2024'!$Q$20:$Q$35,MATCH(R28,'DS2024'!$P$20:$P$35,1)+1),
INDEX('DS2024'!$P$20:$P$35,MATCH(R28,'DS2024'!$P$20:$P$35,1)):
INDEX('DS2024'!$P$20:$P$35,MATCH(R28,'DS2024'!$P$20:$P$35,1)+1)),
IF($AB$3=Database!$A$17,
_xlfn.FORECAST.LINEAR(
R28,
INDEX('DS2024'!$T$20:$T$35,MATCH(R28,'DS2024'!$S$20:$S$35,1)):
INDEX('DS2024'!$T$20:$T$35,MATCH(R28,'DS2024'!$S$20:$S$35,1)+1),
INDEX('DS2024'!$S$20:$S$35,MATCH(R28,'DS2024'!$S$20:$S$35,1)):
INDEX('DS2024'!$S$20:$S$35,MATCH(R28,'DS2024'!$S$20:$S$35,1)+1)),
IF($AB$3=Database!$A$18,
_xlfn.FORECAST.LINEAR(
R28,
INDEX('DS2024'!$W$20:$W$35,MATCH(R28,'DS2024'!$V$20:$V$35,1)):
INDEX('DS2024'!$W$20:$W$35,MATCH(R28,'DS2024'!$V$20:$V$35,1)+1),
INDEX('DS2024'!$V$20:$V$35,MATCH(R28,'DS2024'!$V$20:$V$35,1)):
INDEX('DS2024'!$V$20:$V$35,MATCH(R28,'DS2024'!$V$20:$V$35,1)+1)),
IF($AB$3=Database!$A$19,
_xlfn.FORECAST.LINEAR(
R28,
INDEX('DS2024'!$Z$20:$Z$35,MATCH(R28,'DS2024'!$Y$20:$Y$35,1)):
INDEX('DS2024'!$Z$20:$Z$35,MATCH(R28,'DS2024'!$Y$20:$Y$35,1)+1),
INDEX('DS2024'!$Y$20:$Y$35,MATCH(R28,'DS2024'!$Y$20:$Y$35,1)):
INDEX('DS2024'!$Y$20:$Y$35,MATCH(R28,'DS2024'!$Y$20:$Y$35,1)+1)),
IF($AB$3=Database!$A$20,
_xlfn.FORECAST.LINEAR(
R28,
INDEX('DS2024'!$AC$20:$AC$35,MATCH(R28,'DS2024'!$AB$20:$AB$35,1)):
INDEX('DS2024'!$AC$20:$AC$35,MATCH(R28,'DS2024'!$AB$20:$AB$35,1)+1),
INDEX('DS2024'!$AB$20:$AB$35,MATCH(R28,'DS2024'!$AB$20:$AB$35,1)):
INDEX('DS2024'!$AB$20:$AB$35,MATCH(R28,'DS2024'!$AB$20:$AB$35,1)+1)),
IF($AB$3=Database!$A$2,
_xlfn.FORECAST.LINEAR(
R28,
INDEX('DS2024'!$B$5:$B$15,MATCH(R28,'DS2024'!$A$5:$A$15,1)):
INDEX('DS2024'!$B$5:$B$15,MATCH(R28,'DS2024'!$A$5:$A$15,1)+1),
INDEX('DS2024'!$A$5:$A$15,MATCH(R28,'DS2024'!$A$5:$A$15,1)):
INDEX('DS2024'!$A$5:$A$15,MATCH(R28,'DS2024'!$A$5:$A$15,1)+1)),
IF($AB$3=Database!$A$3,
_xlfn.FORECAST.LINEAR(
R28,
INDEX('DS2024'!$E$5:$E$15,MATCH(R28,'DS2024'!$D$5:$D$15,1)):
INDEX('DS2024'!$E$5:$E$15,MATCH(R28,'DS2024'!$D$5:$D$15,1)+1),
INDEX('DS2024'!$D$5:$D$15,MATCH(R28,'DS2024'!$D$5:$D$15,1)):
INDEX('DS2024'!$D$5:$D$15,MATCH(R28,'DS2024'!$D$5:$D$15,1)+1)),
IF($AB$3=Database!$A$4,
_xlfn.FORECAST.LINEAR(
R28,
INDEX('DS2024'!$H$5:$H$15,MATCH(R28,'DS2024'!$G$5:$G$15,1)):
INDEX('DS2024'!$H$5:$H$15,MATCH(R28,'DS2024'!$G$5:$G$15,1)+1),
INDEX('DS2024'!$G$5:$G$15,MATCH(R28,'DS2024'!$G$5:$G$15,1)):
INDEX('DS2024'!$G$5:$G$15,MATCH(R28,'DS2024'!$G$5:$G$15,1)+1)),
IF($AB$3=Database!$A$5,
_xlfn.FORECAST.LINEAR(
R28,
INDEX('DS2024'!$K$5:$K$15,MATCH(R28,'DS2024'!$J$5:$J$15,1)):
INDEX('DS2024'!$K$5:$K$15,MATCH(R28,'DS2024'!$J$5:$J$15,1)+1),
INDEX('DS2024'!$J$5:$J$15,MATCH(R28,'DS2024'!$J$5:$J$15,1)):
INDEX('DS2024'!$J$5:$J$15,MATCH(R28,'DS2024'!$J$5:$J$15,1)+1)),
IF($AB$3=Database!$A$6,
_xlfn.FORECAST.LINEAR(
R28,
INDEX('DS2024'!$N$5:$N$15,MATCH(R28,'DS2024'!$M$5:$M$15,1)):
INDEX('DS2024'!$N$5:$N$15,MATCH(R28,'DS2024'!$M$5:$M$15,1)+1),
INDEX('DS2024'!$M$5:$M$15,MATCH(R28,'DS2024'!$M$5:$M$15,1)):
INDEX('DS2024'!$M$5:$M$15,MATCH(R28,'DS2024'!$M$5:$M$15,1)+1)),
IF($AB$3=Database!$A$7,
_xlfn.FORECAST.LINEAR(
R28,
INDEX('DS2024'!$Q$5:$Q$15,MATCH(R28,'DS2024'!$P$5:$P$15,1)):
INDEX('DS2024'!$Q$5:$Q$15,MATCH(R28,'DS2024'!$P$5:$P$15,1)+1),
INDEX('DS2024'!$P$5:$P$15,MATCH(R28,'DS2024'!$P$5:$P$15,1)):
INDEX('DS2024'!$P$5:$P$15,MATCH(R28,'DS2024'!$P$5:$P$15,1)+1)),
IF($AB$3=Database!$A$8,
_xlfn.FORECAST.LINEAR(
R28,
INDEX('DS2024'!$T$5:$T$15,MATCH(R28,'DS2024'!$S$5:$S$15,1)):
INDEX('DS2024'!$T$5:$T$15,MATCH(R28,'DS2024'!$S$5:$S$15,1)+1),
INDEX('DS2024'!$S$5:$S$15,MATCH(R28,'DS2024'!$S$5:$S$15,1)):
INDEX('DS2024'!$S$5:$S$15,MATCH(R28,'DS2024'!$S$5:$S$15,1)+1)),
IF($AB$3=Database!$A$9,
_xlfn.FORECAST.LINEAR(
R28,
INDEX('DS2024'!$W$5:$W$15,MATCH(R28,'DS2024'!$V$5:$V$15,1)):
INDEX('DS2024'!$W$5:$W$15,MATCH(R28,'DS2024'!$V$5:$V$15,1)+1),
INDEX('DS2024'!$V$5:$V$15,MATCH(R28,'DS2024'!$V$5:$V$15,1)):
INDEX('DS2024'!$V$5:$V$15,MATCH(R28,'DS2024'!$V$5:$V$15,1)+1)),
IF($AB$3=Database!$A$10,
_xlfn.FORECAST.LINEAR(
R28,
INDEX('DS2024'!$Z$5:$Z$15,MATCH(R28,'DS2024'!$Y$5:$Y$15,1)):
INDEX('DS2024'!$Z$5:$Z$15,MATCH(R28,'DS2024'!$Y$5:$Y$15,1)+1),
INDEX('DS2024'!$Y$5:$Y$15,MATCH(R28,'DS2024'!$Y$5:$Y$15,1)):
INDEX('DS2024'!$Y$5:$Y$15,MATCH(R28,'DS2024'!$Y$5:$Y$15,1)+1))
)))))))))))))))))))</f>
        <v>0.11126815620128702</v>
      </c>
      <c r="AC28" s="82">
        <f t="shared" si="0"/>
        <v>0.4725193504598173</v>
      </c>
      <c r="AD28" s="82">
        <f t="shared" si="1"/>
        <v>0.47342247337734178</v>
      </c>
      <c r="AE28" s="82">
        <f t="shared" si="2"/>
        <v>0.37635899629252506</v>
      </c>
      <c r="AF28" s="82">
        <f t="shared" si="3"/>
        <v>0.47261108980809852</v>
      </c>
      <c r="AG28" s="82">
        <f t="shared" si="4"/>
        <v>0.47088503095895468</v>
      </c>
      <c r="AH28" s="82">
        <f t="shared" si="5"/>
        <v>0.47196551661648961</v>
      </c>
      <c r="AI28" s="82">
        <f t="shared" si="6"/>
        <v>0.47036653375348347</v>
      </c>
      <c r="AJ28" s="83">
        <f t="shared" si="7"/>
        <v>0.4712791703812001</v>
      </c>
      <c r="AK28" s="83">
        <f t="shared" si="8"/>
        <v>0.47261584666319456</v>
      </c>
      <c r="AL28" s="42"/>
      <c r="AM28" s="42"/>
      <c r="AN28" s="42"/>
      <c r="AO28" s="42"/>
      <c r="AP28" s="42"/>
      <c r="AQ28" s="42"/>
      <c r="AR28" s="42"/>
      <c r="AS28" s="42"/>
      <c r="AT28" s="42"/>
      <c r="BD28" s="83" t="e">
        <f>#REF!/10</f>
        <v>#REF!</v>
      </c>
      <c r="BE28" s="83" t="e">
        <f>#REF!/10</f>
        <v>#REF!</v>
      </c>
      <c r="BF28" s="83" t="e">
        <f>#REF!/10</f>
        <v>#REF!</v>
      </c>
      <c r="BG28" s="83" t="e">
        <f>#REF!/10</f>
        <v>#REF!</v>
      </c>
      <c r="BH28" s="83">
        <f t="shared" si="9"/>
        <v>0</v>
      </c>
      <c r="BI28" s="83">
        <f t="shared" si="10"/>
        <v>0</v>
      </c>
      <c r="BJ28" s="83">
        <f t="shared" si="11"/>
        <v>0</v>
      </c>
      <c r="BK28" s="83">
        <f t="shared" si="12"/>
        <v>0</v>
      </c>
      <c r="BL28" s="83">
        <f t="shared" si="13"/>
        <v>0</v>
      </c>
    </row>
    <row r="29" spans="1:64" ht="14.25" customHeight="1">
      <c r="A29" s="31">
        <v>23</v>
      </c>
      <c r="B29" s="42">
        <f>'Evaluasi 110 C'!B29</f>
        <v>120.012</v>
      </c>
      <c r="C29" s="42">
        <f>'Evaluasi 110 C'!C29</f>
        <v>-0.36135776844631073</v>
      </c>
      <c r="D29" s="42">
        <f>'Evaluasi 110 C'!E29</f>
        <v>121.167</v>
      </c>
      <c r="E29" s="42">
        <f>'Evaluasi 110 C'!F29</f>
        <v>-0.3614963407318536</v>
      </c>
      <c r="F29" s="42">
        <f>'Evaluasi 110 C'!H29</f>
        <v>119.652</v>
      </c>
      <c r="G29" s="42">
        <f>'Evaluasi 110 C'!I29</f>
        <v>-0.26250795740098121</v>
      </c>
      <c r="H29" s="42">
        <f>'Evaluasi 110 C'!K29</f>
        <v>120.217</v>
      </c>
      <c r="I29" s="42">
        <f>'Evaluasi 110 C'!L29</f>
        <v>-0.36138236352729453</v>
      </c>
      <c r="J29" s="42">
        <f>'Evaluasi 110 C'!N29</f>
        <v>118.08799999999999</v>
      </c>
      <c r="K29" s="42">
        <f>'Evaluasi 110 C'!O29</f>
        <v>-0.36112693461307738</v>
      </c>
      <c r="L29" s="42">
        <f>'Evaluasi 110 C'!Q29</f>
        <v>119.854</v>
      </c>
      <c r="M29" s="42">
        <f>'Evaluasi 110 C'!R29</f>
        <v>-0.36133881223755249</v>
      </c>
      <c r="N29" s="42">
        <f>'Evaluasi 110 C'!T29</f>
        <v>117.40900000000001</v>
      </c>
      <c r="O29" s="42">
        <f>'Evaluasi 110 C'!U29</f>
        <v>-0.36104547090581879</v>
      </c>
      <c r="P29" s="42">
        <f>'Evaluasi 110 C'!W29</f>
        <v>118.53100000000001</v>
      </c>
      <c r="Q29" s="42">
        <f>'Evaluasi 110 C'!X29</f>
        <v>-0.36118008398320334</v>
      </c>
      <c r="R29" s="42">
        <f>'Evaluasi 110 C'!Z29</f>
        <v>120.089</v>
      </c>
      <c r="S29" s="50">
        <f>'Evaluasi 110 C'!AA29</f>
        <v>-0.36136700659868021</v>
      </c>
      <c r="T29" s="50">
        <f>IF($T$3=Database!$A$11,
_xlfn.FORECAST.LINEAR(
B29,
INDEX('DS2024'!$B$20:$B$35,MATCH(B29,'DS2024'!$A$20:$A$35,1)):
INDEX('DS2024'!$B$20:$B$35,MATCH(B29,'DS2024'!$A$20:$A$35,1)+1),
INDEX('DS2024'!$A$20:$A$35,MATCH(B29,'DS2024'!$A$20:$A$35,1)):
INDEX('DS2024'!$A$20:$A$35,MATCH(B29,'DS2024'!$A$20:$A$35,1)+1)),
IF($T$3=Database!$A$12,
_xlfn.FORECAST.LINEAR(
B29,
INDEX('DS2024'!$E$20:$E$35,MATCH(B29,'DS2024'!$D$20:$D$35,1)):
INDEX('DS2024'!$E$20:$E$35,MATCH(B29,'DS2024'!$D$20:$D$35,1)+1),
INDEX('DS2024'!$D$20:$D$35,MATCH(B29,'DS2024'!$D$20:$D$35,1)):
INDEX('DS2024'!$D$20:$D$35,MATCH(B29,'DS2024'!$D$20:$D$35,1)+1)),
IF($T$3=Database!$A$13,
_xlfn.FORECAST.LINEAR(
B29,
INDEX('DS2024'!$H$20:$H$35,MATCH(B29,'DS2024'!$G$20:$G$35,1)):
INDEX('DS2024'!$H$20:$H$35,MATCH(B29,'DS2024'!$G$20:$G$35,1)+1),
INDEX('DS2024'!$G$20:$G$35,MATCH(B29,'DS2024'!$G$20:$G$35,1)):
INDEX('DS2024'!$G$20:$G$35,MATCH(B29,'DS2024'!$G$20:$G$35,1)+1)),
IF($T$3=Database!$A$14,
_xlfn.FORECAST.LINEAR(
B29,
INDEX('DS2024'!$K$20:$K$35,MATCH(B29,'DS2024'!$J$20:$J$35,1)):
INDEX('DS2024'!$K$20:$K$35,MATCH(B29,'DS2024'!$J$20:$J$35,1)+1),
INDEX('DS2024'!$J$20:$J$35,MATCH(B29,'DS2024'!$J$20:$J$35,1)):
INDEX('DS2024'!$J$20:$J$35,MATCH(B29,'DS2024'!$J$20:$J$35,1)+1)),
IF($T$3=Database!$A$15,
_xlfn.FORECAST.LINEAR(
B29,
INDEX('DS2024'!$N$20:$N$35,MATCH(B29,'DS2024'!$M$20:$M$35,1)):
INDEX('DS2024'!$N$20:$N$35,MATCH(B29,'DS2024'!$M$20:$M$35,1)+1),
INDEX('DS2024'!$M$20:$M$35,MATCH(B29,'DS2024'!$M$20:$M$35,1)):
INDEX('DS2024'!$M$20:$M$35,MATCH(B29,'DS2024'!$M$20:$M$35,1)+1)),
IF($T$3=Database!$A$16,
_xlfn.FORECAST.LINEAR(
B29,
INDEX('DS2024'!$Q$20:$Q$35,MATCH(B29,'DS2024'!$P$20:$P$35,1)):
INDEX('DS2024'!$Q$20:$Q$35,MATCH(B29,'DS2024'!$P$20:$P$35,1)+1),
INDEX('DS2024'!$P$20:$P$35,MATCH(B29,'DS2024'!$P$20:$P$35,1)):
INDEX('DS2024'!$P$20:$P$35,MATCH(B29,'DS2024'!$P$20:$P$35,1)+1)),
IF($T$3=Database!$A$17,
_xlfn.FORECAST.LINEAR(
B29,
INDEX('DS2024'!$T$20:$T$35,MATCH(B29,'DS2024'!$S$20:$S$35,1)):
INDEX('DS2024'!$T$20:$T$35,MATCH(B29,'DS2024'!$S$20:$S$35,1)+1),
INDEX('DS2024'!$S$20:$S$35,MATCH(B29,'DS2024'!$S$20:$S$35,1)):
INDEX('DS2024'!$S$20:$S$35,MATCH(B29,'DS2024'!$S$20:$S$35,1)+1)),
IF($T$3=Database!$A$18,
_xlfn.FORECAST.LINEAR(
B29,
INDEX('DS2024'!$W$20:$W$35,MATCH(B29,'DS2024'!$V$20:$V$35,1)):
INDEX('DS2024'!$W$20:$W$35,MATCH(B29,'DS2024'!$V$20:$V$35,1)+1),
INDEX('DS2024'!$V$20:$V$35,MATCH(B29,'DS2024'!$V$20:$V$35,1)):
INDEX('DS2024'!$V$20:$V$35,MATCH(B29,'DS2024'!$V$20:$V$35,1)+1)),
IF($T$3=Database!$A$19,
_xlfn.FORECAST.LINEAR(
B29,
INDEX('DS2024'!$Z$20:$Z$35,MATCH(B29,'DS2024'!$Y$20:$Y$35,1)):
INDEX('DS2024'!$Z$20:$Z$35,MATCH(B29,'DS2024'!$Y$20:$Y$35,1)+1),
INDEX('DS2024'!$Y$20:$Y$35,MATCH(B29,'DS2024'!$Y$20:$Y$35,1)):
INDEX('DS2024'!$Y$20:$Y$35,MATCH(B29,'DS2024'!$Y$20:$Y$35,1)+1)),
IF($T$3=Database!$A$20,
_xlfn.FORECAST.LINEAR(
B29,
INDEX('DS2024'!$AC$20:$AC$35,MATCH(B29,'DS2024'!$AB$20:$AB$35,1)):
INDEX('DS2024'!$AC$20:$AC$35,MATCH(B29,'DS2024'!$AB$20:$AB$35,1)+1),
INDEX('DS2024'!$AB$20:$AB$35,MATCH(B29,'DS2024'!$AB$20:$AB$35,1)):
INDEX('DS2024'!$AB$20:$AB$35,MATCH(B29,'DS2024'!$AB$20:$AB$35,1)+1)),
IF($T$3=Database!$A$2,
_xlfn.FORECAST.LINEAR(
B29,
INDEX('DS2024'!$B$5:$B$15,MATCH(B29,'DS2024'!$A$5:$A$15,1)):
INDEX('DS2024'!$B$5:$B$15,MATCH(B29,'DS2024'!$A$5:$A$15,1)+1),
INDEX('DS2024'!$A$5:$A$15,MATCH(B29,'DS2024'!$A$5:$A$15,1)):
INDEX('DS2024'!$A$5:$A$15,MATCH(B29,'DS2024'!$A$5:$A$15,1)+1)),
IF($T$3=Database!$A$3,
_xlfn.FORECAST.LINEAR(
B29,
INDEX('DS2024'!$E$5:$E$15,MATCH(B29,'DS2024'!$D$5:$D$15,1)):
INDEX('DS2024'!$E$5:$E$15,MATCH(B29,'DS2024'!$D$5:$D$15,1)+1),
INDEX('DS2024'!$D$5:$D$15,MATCH(B29,'DS2024'!$D$5:$D$15,1)):
INDEX('DS2024'!$D$5:$D$15,MATCH(B29,'DS2024'!$D$5:$D$15,1)+1)),
IF($T$3=Database!$A$4,
_xlfn.FORECAST.LINEAR(
B29,
INDEX('DS2024'!$H$5:$H$15,MATCH(B29,'DS2024'!$G$5:$G$15,1)):
INDEX('DS2024'!$H$5:$H$15,MATCH(B29,'DS2024'!$G$5:$G$15,1)+1),
INDEX('DS2024'!$G$5:$G$15,MATCH(B29,'DS2024'!$G$5:$G$15,1)):
INDEX('DS2024'!$G$5:$G$15,MATCH(B29,'DS2024'!$G$5:$G$15,1)+1)),
IF($T$3=Database!$A$5,
_xlfn.FORECAST.LINEAR(
B29,
INDEX('DS2024'!$K$5:$K$15,MATCH(B29,'DS2024'!$J$5:$J$15,1)):
INDEX('DS2024'!$K$5:$K$15,MATCH(B29,'DS2024'!$J$5:$J$15,1)+1),
INDEX('DS2024'!$J$5:$J$15,MATCH(B29,'DS2024'!$J$5:$J$15,1)):
INDEX('DS2024'!$J$5:$J$15,MATCH(B29,'DS2024'!$J$5:$J$15,1)+1)),
IF($T$3=Database!$A$6,
_xlfn.FORECAST.LINEAR(
B29,
INDEX('DS2024'!$N$5:$N$15,MATCH(B29,'DS2024'!$M$5:$M$15,1)):
INDEX('DS2024'!$N$5:$N$15,MATCH(B29,'DS2024'!$M$5:$M$15,1)+1),
INDEX('DS2024'!$M$5:$M$15,MATCH(B29,'DS2024'!$M$5:$M$15,1)):
INDEX('DS2024'!$M$5:$M$15,MATCH(B29,'DS2024'!$M$5:$M$15,1)+1)),
IF($T$3=Database!$A$7,
_xlfn.FORECAST.LINEAR(
B29,
INDEX('DS2024'!$Q$5:$Q$15,MATCH(B29,'DS2024'!$P$5:$P$15,1)):
INDEX('DS2024'!$Q$5:$Q$15,MATCH(B29,'DS2024'!$P$5:$P$15,1)+1),
INDEX('DS2024'!$P$5:$P$15,MATCH(B29,'DS2024'!$P$5:$P$15,1)):
INDEX('DS2024'!$P$5:$P$15,MATCH(B29,'DS2024'!$P$5:$P$15,1)+1)),
IF($T$3=Database!$A$8,
_xlfn.FORECAST.LINEAR(
B29,
INDEX('DS2024'!$T$5:$T$15,MATCH(B29,'DS2024'!$S$5:$S$15,1)):
INDEX('DS2024'!$T$5:$T$15,MATCH(B29,'DS2024'!$S$5:$S$15,1)+1),
INDEX('DS2024'!$S$5:$S$15,MATCH(B29,'DS2024'!$S$5:$S$15,1)):
INDEX('DS2024'!$S$5:$S$15,MATCH(B29,'DS2024'!$S$5:$S$15,1)+1)),
IF($T$3=Database!$A$9,
_xlfn.FORECAST.LINEAR(
B29,
INDEX('DS2024'!$W$5:$W$15,MATCH(B29,'DS2024'!$V$5:$V$15,1)):
INDEX('DS2024'!$W$5:$W$15,MATCH(B29,'DS2024'!$V$5:$V$15,1)+1),
INDEX('DS2024'!$V$5:$V$15,MATCH(B29,'DS2024'!$V$5:$V$15,1)):
INDEX('DS2024'!$V$5:$V$15,MATCH(B29,'DS2024'!$V$5:$V$15,1)+1)),
IF($T$3=Database!$A$10,
_xlfn.FORECAST.LINEAR(
B29,
INDEX('DS2024'!$Z$5:$Z$15,MATCH(B29,'DS2024'!$Y$5:$Y$15,1)):
INDEX('DS2024'!$Z$5:$Z$15,MATCH(B29,'DS2024'!$Y$5:$Y$15,1)+1),
INDEX('DS2024'!$Y$5:$Y$15,MATCH(B29,'DS2024'!$Y$5:$Y$15,1)):
INDEX('DS2024'!$Y$5:$Y$15,MATCH(B29,'DS2024'!$Y$5:$Y$15,1)+1))
)))))))))))))))))))</f>
        <v>0.1113151604780367</v>
      </c>
      <c r="U29" s="50">
        <f>IF($U$3=Database!$A$11,
_xlfn.FORECAST.LINEAR(
D29,
INDEX('DS2024'!$B$20:$B$35,MATCH(D29,'DS2024'!$A$20:$A$35,1)):
INDEX('DS2024'!$B$20:$B$35,MATCH(D29,'DS2024'!$A$20:$A$35,1)+1),
INDEX('DS2024'!$A$20:$A$35,MATCH(D29,'DS2024'!$A$20:$A$35,1)):
INDEX('DS2024'!$A$20:$A$35,MATCH(D29,'DS2024'!$A$20:$A$35,1)+1)),
IF($U$3=Database!$A$12,
_xlfn.FORECAST.LINEAR(
D29,
INDEX('DS2024'!$E$20:$E$35,MATCH(D29,'DS2024'!$D$20:$D$35,1)):
INDEX('DS2024'!$E$20:$E$35,MATCH(D29,'DS2024'!$D$20:$D$35,1)+1),
INDEX('DS2024'!$D$20:$D$35,MATCH(D29,'DS2024'!$D$20:$D$35,1)):
INDEX('DS2024'!$D$20:$D$35,MATCH(D29,'DS2024'!$D$20:$D$35,1)+1)),
IF($U$3=Database!$A$13,
_xlfn.FORECAST.LINEAR(
D29,
INDEX('DS2024'!$H$20:$H$35,MATCH(D29,'DS2024'!$G$20:$G$35,1)):
INDEX('DS2024'!$H$20:$H$35,MATCH(D29,'DS2024'!$G$20:$G$35,1)+1),
INDEX('DS2024'!$G$20:$G$35,MATCH(D29,'DS2024'!$G$20:$G$35,1)):
INDEX('DS2024'!$G$20:$G$35,MATCH(D29,'DS2024'!$G$20:$G$35,1)+1)),
IF($U$3=Database!$A$14,
_xlfn.FORECAST.LINEAR(
D29,
INDEX('DS2024'!$K$20:$K$35,MATCH(D29,'DS2024'!$J$20:$J$35,1)):
INDEX('DS2024'!$K$20:$K$35,MATCH(D29,'DS2024'!$J$20:$J$35,1)+1),
INDEX('DS2024'!$J$20:$J$35,MATCH(D29,'DS2024'!$J$20:$J$35,1)):
INDEX('DS2024'!$J$20:$J$35,MATCH(D29,'DS2024'!$J$20:$J$35,1)+1)),
IF($U$3=Database!$A$15,
_xlfn.FORECAST.LINEAR(
D29,
INDEX('DS2024'!$N$20:$N$35,MATCH(D29,'DS2024'!$M$20:$M$35,1)):
INDEX('DS2024'!$N$20:$N$35,MATCH(D29,'DS2024'!$M$20:$M$35,1)+1),
INDEX('DS2024'!$M$20:$M$35,MATCH(D29,'DS2024'!$M$20:$M$35,1)):
INDEX('DS2024'!$M$20:$M$35,MATCH(D29,'DS2024'!$M$20:$M$35,1)+1)),
IF($U$3=Database!$A$16,
_xlfn.FORECAST.LINEAR(
D29,
INDEX('DS2024'!$Q$20:$Q$35,MATCH(D29,'DS2024'!$P$20:$P$35,1)):
INDEX('DS2024'!$Q$20:$Q$35,MATCH(D29,'DS2024'!$P$20:$P$35,1)+1),
INDEX('DS2024'!$P$20:$P$35,MATCH(D29,'DS2024'!$P$20:$P$35,1)):
INDEX('DS2024'!$P$20:$P$35,MATCH(D29,'DS2024'!$P$20:$P$35,1)+1)),
IF($U$3=Database!$A$17,
_xlfn.FORECAST.LINEAR(
D29,
INDEX('DS2024'!$T$20:$T$35,MATCH(D29,'DS2024'!$S$20:$S$35,1)):
INDEX('DS2024'!$T$20:$T$35,MATCH(D29,'DS2024'!$S$20:$S$35,1)+1),
INDEX('DS2024'!$S$20:$S$35,MATCH(D29,'DS2024'!$S$20:$S$35,1)):
INDEX('DS2024'!$S$20:$S$35,MATCH(D29,'DS2024'!$S$20:$S$35,1)+1)),
IF($U$3=Database!$A$18,
_xlfn.FORECAST.LINEAR(
D29,
INDEX('DS2024'!$W$20:$W$35,MATCH(D29,'DS2024'!$V$20:$V$35,1)):
INDEX('DS2024'!$W$20:$W$35,MATCH(D29,'DS2024'!$V$20:$V$35,1)+1),
INDEX('DS2024'!$V$20:$V$35,MATCH(D29,'DS2024'!$V$20:$V$35,1)):
INDEX('DS2024'!$V$20:$V$35,MATCH(D29,'DS2024'!$V$20:$V$35,1)+1)),
IF($U$3=Database!$A$19,
_xlfn.FORECAST.LINEAR(
D29,
INDEX('DS2024'!$Z$20:$Z$35,MATCH(D29,'DS2024'!$Y$20:$Y$35,1)):
INDEX('DS2024'!$Z$20:$Z$35,MATCH(D29,'DS2024'!$Y$20:$Y$35,1)+1),
INDEX('DS2024'!$Y$20:$Y$35,MATCH(D29,'DS2024'!$Y$20:$Y$35,1)):
INDEX('DS2024'!$Y$20:$Y$35,MATCH(D29,'DS2024'!$Y$20:$Y$35,1)+1)),
IF($U$3=Database!$A$20,
_xlfn.FORECAST.LINEAR(
D29,
INDEX('DS2024'!$AC$20:$AC$35,MATCH(D29,'DS2024'!$AB$20:$AB$35,1)):
INDEX('DS2024'!$AC$20:$AC$35,MATCH(D29,'DS2024'!$AB$20:$AB$35,1)+1),
INDEX('DS2024'!$AB$20:$AB$35,MATCH(D29,'DS2024'!$AB$20:$AB$35,1)):
INDEX('DS2024'!$AB$20:$AB$35,MATCH(D29,'DS2024'!$AB$20:$AB$35,1)+1)),
IF($U$3=Database!$A$2,
_xlfn.FORECAST.LINEAR(
D29,
INDEX('DS2024'!$B$5:$B$15,MATCH(D29,'DS2024'!$A$5:$A$15,1)):
INDEX('DS2024'!$B$5:$B$15,MATCH(D29,'DS2024'!$A$5:$A$15,1)+1),
INDEX('DS2024'!$A$5:$A$15,MATCH(D29,'DS2024'!$A$5:$A$15,1)):
INDEX('DS2024'!$A$5:$A$15,MATCH(D29,'DS2024'!$A$5:$A$15,1)+1)),
IF($U$3=Database!$A$3,
_xlfn.FORECAST.LINEAR(
D29,
INDEX('DS2024'!$E$5:$E$15,MATCH(D29,'DS2024'!$D$5:$D$15,1)):
INDEX('DS2024'!$E$5:$E$15,MATCH(D29,'DS2024'!$D$5:$D$15,1)+1),
INDEX('DS2024'!$D$5:$D$15,MATCH(D29,'DS2024'!$D$5:$D$15,1)):
INDEX('DS2024'!$D$5:$D$15,MATCH(D29,'DS2024'!$D$5:$D$15,1)+1)),
IF($U$3=Database!$A$4,
_xlfn.FORECAST.LINEAR(
D29,
INDEX('DS2024'!$H$5:$H$15,MATCH(D29,'DS2024'!$G$5:$G$15,1)):
INDEX('DS2024'!$H$5:$H$15,MATCH(D29,'DS2024'!$G$5:$G$15,1)+1),
INDEX('DS2024'!$G$5:$G$15,MATCH(D29,'DS2024'!$G$5:$G$15,1)):
INDEX('DS2024'!$G$5:$G$15,MATCH(D29,'DS2024'!$G$5:$G$15,1)+1)),
IF($U$3=Database!$A$5,
_xlfn.FORECAST.LINEAR(
D29,
INDEX('DS2024'!$K$5:$K$15,MATCH(D29,'DS2024'!$J$5:$J$15,1)):
INDEX('DS2024'!$K$5:$K$15,MATCH(D29,'DS2024'!$J$5:$J$15,1)+1),
INDEX('DS2024'!$J$5:$J$15,MATCH(D29,'DS2024'!$J$5:$J$15,1)):
INDEX('DS2024'!$J$5:$J$15,MATCH(D29,'DS2024'!$J$5:$J$15,1)+1)),
IF($U$3=Database!$A$6,
_xlfn.FORECAST.LINEAR(
D29,
INDEX('DS2024'!$N$5:$N$15,MATCH(D29,'DS2024'!$M$5:$M$15,1)):
INDEX('DS2024'!$N$5:$N$15,MATCH(D29,'DS2024'!$M$5:$M$15,1)+1),
INDEX('DS2024'!$M$5:$M$15,MATCH(D29,'DS2024'!$M$5:$M$15,1)):
INDEX('DS2024'!$M$5:$M$15,MATCH(D29,'DS2024'!$M$5:$M$15,1)+1)),
IF($U$3=Database!$A$7,
_xlfn.FORECAST.LINEAR(
D29,
INDEX('DS2024'!$Q$5:$Q$15,MATCH(D29,'DS2024'!$P$5:$P$15,1)):
INDEX('DS2024'!$Q$5:$Q$15,MATCH(D29,'DS2024'!$P$5:$P$15,1)+1),
INDEX('DS2024'!$P$5:$P$15,MATCH(D29,'DS2024'!$P$5:$P$15,1)):
INDEX('DS2024'!$P$5:$P$15,MATCH(D29,'DS2024'!$P$5:$P$15,1)+1)),
IF($U$3=Database!$A$8,
_xlfn.FORECAST.LINEAR(
D29,
INDEX('DS2024'!$T$5:$T$15,MATCH(D29,'DS2024'!$S$5:$S$15,1)):
INDEX('DS2024'!$T$5:$T$15,MATCH(D29,'DS2024'!$S$5:$S$15,1)+1),
INDEX('DS2024'!$S$5:$S$15,MATCH(D29,'DS2024'!$S$5:$S$15,1)):
INDEX('DS2024'!$S$5:$S$15,MATCH(D29,'DS2024'!$S$5:$S$15,1)+1)),
IF($U$3=Database!$A$9,
_xlfn.FORECAST.LINEAR(
D29,
INDEX('DS2024'!$W$5:$W$15,MATCH(D29,'DS2024'!$V$5:$V$15,1)):
INDEX('DS2024'!$W$5:$W$15,MATCH(D29,'DS2024'!$V$5:$V$15,1)+1),
INDEX('DS2024'!$V$5:$V$15,MATCH(D29,'DS2024'!$V$5:$V$15,1)):
INDEX('DS2024'!$V$5:$V$15,MATCH(D29,'DS2024'!$V$5:$V$15,1)+1)),
IF($U$3=Database!$A$10,
_xlfn.FORECAST.LINEAR(
D29,
INDEX('DS2024'!$Z$5:$Z$15,MATCH(D29,'DS2024'!$Y$5:$Y$15,1)):
INDEX('DS2024'!$Z$5:$Z$15,MATCH(D29,'DS2024'!$Y$5:$Y$15,1)+1),
INDEX('DS2024'!$Y$5:$Y$15,MATCH(D29,'DS2024'!$Y$5:$Y$15,1)):
INDEX('DS2024'!$Y$5:$Y$15,MATCH(D29,'DS2024'!$Y$5:$Y$15,1)+1))
)))))))))))))))))))</f>
        <v>0.11196146928334466</v>
      </c>
      <c r="V29" s="50">
        <f>IF($V$3=Database!$A$11,
_xlfn.FORECAST.LINEAR(
F29,
INDEX('DS2024'!$B$20:$B$35,MATCH(F29,'DS2024'!$A$20:$A$35,1)):
INDEX('DS2024'!$B$20:$B$35,MATCH(F29,'DS2024'!$A$20:$A$35,1)+1),
INDEX('DS2024'!$A$20:$A$35,MATCH(F29,'DS2024'!$A$20:$A$35,1)):
INDEX('DS2024'!$A$20:$A$35,MATCH(F29,'DS2024'!$A$20:$A$35,1)+1)),
IF($V$3=Database!$A$12,
_xlfn.FORECAST.LINEAR(
F29,
INDEX('DS2024'!$E$20:$E$35,MATCH(F29,'DS2024'!$D$20:$D$35,1)):
INDEX('DS2024'!$E$20:$E$35,MATCH(F29,'DS2024'!$D$20:$D$35,1)+1),
INDEX('DS2024'!$D$20:$D$35,MATCH(F29,'DS2024'!$D$20:$D$35,1)):
INDEX('DS2024'!$D$20:$D$35,MATCH(F29,'DS2024'!$D$20:$D$35,1)+1)),
IF($V$3=Database!$A$13,
_xlfn.FORECAST.LINEAR(
F29,
INDEX('DS2024'!$H$20:$H$35,MATCH(F29,'DS2024'!$G$20:$G$35,1)):
INDEX('DS2024'!$H$20:$H$35,MATCH(F29,'DS2024'!$G$20:$G$35,1)+1),
INDEX('DS2024'!$G$20:$G$35,MATCH(F29,'DS2024'!$G$20:$G$35,1)):
INDEX('DS2024'!$G$20:$G$35,MATCH(F29,'DS2024'!$G$20:$G$35,1)+1)),
IF($V$3=Database!$A$14,
_xlfn.FORECAST.LINEAR(
F29,
INDEX('DS2024'!$K$20:$K$35,MATCH(F29,'DS2024'!$J$20:$J$35,1)):
INDEX('DS2024'!$K$20:$K$35,MATCH(F29,'DS2024'!$J$20:$J$35,1)+1),
INDEX('DS2024'!$J$20:$J$35,MATCH(F29,'DS2024'!$J$20:$J$35,1)):
INDEX('DS2024'!$J$20:$J$35,MATCH(F29,'DS2024'!$J$20:$J$35,1)+1)),
IF($V$3=Database!$A$15,
_xlfn.FORECAST.LINEAR(
F29,
INDEX('DS2024'!$N$20:$N$35,MATCH(F29,'DS2024'!$M$20:$M$35,1)):
INDEX('DS2024'!$N$20:$N$35,MATCH(F29,'DS2024'!$M$20:$M$35,1)+1),
INDEX('DS2024'!$M$20:$M$35,MATCH(F29,'DS2024'!$M$20:$M$35,1)):
INDEX('DS2024'!$M$20:$M$35,MATCH(F29,'DS2024'!$M$20:$M$35,1)+1)),
IF($V$3=Database!$A$16,
_xlfn.FORECAST.LINEAR(
F29,
INDEX('DS2024'!$Q$20:$Q$35,MATCH(F29,'DS2024'!$P$20:$P$35,1)):
INDEX('DS2024'!$Q$20:$Q$35,MATCH(F29,'DS2024'!$P$20:$P$35,1)+1),
INDEX('DS2024'!$P$20:$P$35,MATCH(F29,'DS2024'!$P$20:$P$35,1)):
INDEX('DS2024'!$P$20:$P$35,MATCH(F29,'DS2024'!$P$20:$P$35,1)+1)),
IF($V$3=Database!$A$17,
_xlfn.FORECAST.LINEAR(
F29,
INDEX('DS2024'!$T$20:$T$35,MATCH(F29,'DS2024'!$S$20:$S$35,1)):
INDEX('DS2024'!$T$20:$T$35,MATCH(F29,'DS2024'!$S$20:$S$35,1)+1),
INDEX('DS2024'!$S$20:$S$35,MATCH(F29,'DS2024'!$S$20:$S$35,1)):
INDEX('DS2024'!$S$20:$S$35,MATCH(F29,'DS2024'!$S$20:$S$35,1)+1)),
IF($V$3=Database!$A$18,
_xlfn.FORECAST.LINEAR(
F29,
INDEX('DS2024'!$W$20:$W$35,MATCH(F29,'DS2024'!$V$20:$V$35,1)):
INDEX('DS2024'!$W$20:$W$35,MATCH(F29,'DS2024'!$V$20:$V$35,1)+1),
INDEX('DS2024'!$V$20:$V$35,MATCH(F29,'DS2024'!$V$20:$V$35,1)):
INDEX('DS2024'!$V$20:$V$35,MATCH(F29,'DS2024'!$V$20:$V$35,1)+1)),
IF($V$3=Database!$A$19,
_xlfn.FORECAST.LINEAR(
F29,
INDEX('DS2024'!$Z$20:$Z$35,MATCH(F29,'DS2024'!$Y$20:$Y$35,1)):
INDEX('DS2024'!$Z$20:$Z$35,MATCH(F29,'DS2024'!$Y$20:$Y$35,1)+1),
INDEX('DS2024'!$Y$20:$Y$35,MATCH(F29,'DS2024'!$Y$20:$Y$35,1)):
INDEX('DS2024'!$Y$20:$Y$35,MATCH(F29,'DS2024'!$Y$20:$Y$35,1)+1)),
IF($V$3=Database!$A$20,
_xlfn.FORECAST.LINEAR(
F29,
INDEX('DS2024'!$AC$20:$AC$35,MATCH(F29,'DS2024'!$AB$20:$AB$35,1)):
INDEX('DS2024'!$AC$20:$AC$35,MATCH(F29,'DS2024'!$AB$20:$AB$35,1)+1),
INDEX('DS2024'!$AB$20:$AB$35,MATCH(F29,'DS2024'!$AB$20:$AB$35,1)):
INDEX('DS2024'!$AB$20:$AB$35,MATCH(F29,'DS2024'!$AB$20:$AB$35,1)+1)),
IF($V$3=Database!$A$2,
_xlfn.FORECAST.LINEAR(
F29,
INDEX('DS2024'!$B$5:$B$15,MATCH(F29,'DS2024'!$A$5:$A$15,1)):
INDEX('DS2024'!$B$5:$B$15,MATCH(F29,'DS2024'!$A$5:$A$15,1)+1),
INDEX('DS2024'!$A$5:$A$15,MATCH(F29,'DS2024'!$A$5:$A$15,1)):
INDEX('DS2024'!$A$5:$A$15,MATCH(F29,'DS2024'!$A$5:$A$15,1)+1)),
IF($V$3=Database!$A$3,
_xlfn.FORECAST.LINEAR(
F29,
INDEX('DS2024'!$E$5:$E$15,MATCH(F29,'DS2024'!$D$5:$D$15,1)):
INDEX('DS2024'!$E$5:$E$15,MATCH(F29,'DS2024'!$D$5:$D$15,1)+1),
INDEX('DS2024'!$D$5:$D$15,MATCH(F29,'DS2024'!$D$5:$D$15,1)):
INDEX('DS2024'!$D$5:$D$15,MATCH(F29,'DS2024'!$D$5:$D$15,1)+1)),
IF($V$3=Database!$A$4,
_xlfn.FORECAST.LINEAR(
F29,
INDEX('DS2024'!$H$5:$H$15,MATCH(F29,'DS2024'!$G$5:$G$15,1)):
INDEX('DS2024'!$H$5:$H$15,MATCH(F29,'DS2024'!$G$5:$G$15,1)+1),
INDEX('DS2024'!$G$5:$G$15,MATCH(F29,'DS2024'!$G$5:$G$15,1)):
INDEX('DS2024'!$G$5:$G$15,MATCH(F29,'DS2024'!$G$5:$G$15,1)+1)),
IF($V$3=Database!$A$5,
_xlfn.FORECAST.LINEAR(
F29,
INDEX('DS2024'!$K$5:$K$15,MATCH(F29,'DS2024'!$J$5:$J$15,1)):
INDEX('DS2024'!$K$5:$K$15,MATCH(F29,'DS2024'!$J$5:$J$15,1)+1),
INDEX('DS2024'!$J$5:$J$15,MATCH(F29,'DS2024'!$J$5:$J$15,1)):
INDEX('DS2024'!$J$5:$J$15,MATCH(F29,'DS2024'!$J$5:$J$15,1)+1)),
IF($V$3=Database!$A$6,
_xlfn.FORECAST.LINEAR(
F29,
INDEX('DS2024'!$N$5:$N$15,MATCH(F29,'DS2024'!$M$5:$M$15,1)):
INDEX('DS2024'!$N$5:$N$15,MATCH(F29,'DS2024'!$M$5:$M$15,1)+1),
INDEX('DS2024'!$M$5:$M$15,MATCH(F29,'DS2024'!$M$5:$M$15,1)):
INDEX('DS2024'!$M$5:$M$15,MATCH(F29,'DS2024'!$M$5:$M$15,1)+1)),
IF($V$3=Database!$A$7,
_xlfn.FORECAST.LINEAR(
F29,
INDEX('DS2024'!$Q$5:$Q$15,MATCH(F29,'DS2024'!$P$5:$P$15,1)):
INDEX('DS2024'!$Q$5:$Q$15,MATCH(F29,'DS2024'!$P$5:$P$15,1)+1),
INDEX('DS2024'!$P$5:$P$15,MATCH(F29,'DS2024'!$P$5:$P$15,1)):
INDEX('DS2024'!$P$5:$P$15,MATCH(F29,'DS2024'!$P$5:$P$15,1)+1)),
IF($V$3=Database!$A$8,
_xlfn.FORECAST.LINEAR(
F29,
INDEX('DS2024'!$T$5:$T$15,MATCH(F29,'DS2024'!$S$5:$S$15,1)):
INDEX('DS2024'!$T$5:$T$15,MATCH(F29,'DS2024'!$S$5:$S$15,1)+1),
INDEX('DS2024'!$S$5:$S$15,MATCH(F29,'DS2024'!$S$5:$S$15,1)):
INDEX('DS2024'!$S$5:$S$15,MATCH(F29,'DS2024'!$S$5:$S$15,1)+1)),
IF($V$3=Database!$A$9,
_xlfn.FORECAST.LINEAR(
F29,
INDEX('DS2024'!$W$5:$W$15,MATCH(F29,'DS2024'!$V$5:$V$15,1)):
INDEX('DS2024'!$W$5:$W$15,MATCH(F29,'DS2024'!$V$5:$V$15,1)+1),
INDEX('DS2024'!$V$5:$V$15,MATCH(F29,'DS2024'!$V$5:$V$15,1)):
INDEX('DS2024'!$V$5:$V$15,MATCH(F29,'DS2024'!$V$5:$V$15,1)+1)),
IF($V$3=Database!$A$10,
_xlfn.FORECAST.LINEAR(
F29,
INDEX('DS2024'!$Z$5:$Z$15,MATCH(F29,'DS2024'!$Y$5:$Y$15,1)):
INDEX('DS2024'!$Z$5:$Z$15,MATCH(F29,'DS2024'!$Y$5:$Y$15,1)+1),
INDEX('DS2024'!$Y$5:$Y$15,MATCH(F29,'DS2024'!$Y$5:$Y$15,1)):
INDEX('DS2024'!$Y$5:$Y$15,MATCH(F29,'DS2024'!$Y$5:$Y$15,1)+1))
)))))))))))))))))))</f>
        <v>0.11467355669278745</v>
      </c>
      <c r="W29" s="50">
        <f>IF($W$3=Database!$A$11,
_xlfn.FORECAST.LINEAR(
H29,
INDEX('DS2024'!$B$20:$B$35,MATCH(H29,'DS2024'!$A$20:$A$35,1)):
INDEX('DS2024'!$B$20:$B$35,MATCH(H29,'DS2024'!$A$20:$A$35,1)+1),
INDEX('DS2024'!$A$20:$A$35,MATCH(H29,'DS2024'!$A$20:$A$35,1)):
INDEX('DS2024'!$A$20:$A$35,MATCH(H29,'DS2024'!$A$20:$A$35,1)+1)),
IF($W$3=Database!$A$12,
_xlfn.FORECAST.LINEAR(
H29,
INDEX('DS2024'!$E$20:$E$35,MATCH(H29,'DS2024'!$D$20:$D$35,1)):
INDEX('DS2024'!$E$20:$E$35,MATCH(H29,'DS2024'!$D$20:$D$35,1)+1),
INDEX('DS2024'!$D$20:$D$35,MATCH(H29,'DS2024'!$D$20:$D$35,1)):
INDEX('DS2024'!$D$20:$D$35,MATCH(H29,'DS2024'!$D$20:$D$35,1)+1)),
IF($W$3=Database!$A$13,
_xlfn.FORECAST.LINEAR(
H29,
INDEX('DS2024'!$H$20:$H$35,MATCH(H29,'DS2024'!$G$20:$G$35,1)):
INDEX('DS2024'!$H$20:$H$35,MATCH(H29,'DS2024'!$G$20:$G$35,1)+1),
INDEX('DS2024'!$G$20:$G$35,MATCH(H29,'DS2024'!$G$20:$G$35,1)):
INDEX('DS2024'!$G$20:$G$35,MATCH(H29,'DS2024'!$G$20:$G$35,1)+1)),
IF($W$3=Database!$A$14,
_xlfn.FORECAST.LINEAR(
H29,
INDEX('DS2024'!$K$20:$K$35,MATCH(H29,'DS2024'!$J$20:$J$35,1)):
INDEX('DS2024'!$K$20:$K$35,MATCH(H29,'DS2024'!$J$20:$J$35,1)+1),
INDEX('DS2024'!$J$20:$J$35,MATCH(H29,'DS2024'!$J$20:$J$35,1)):
INDEX('DS2024'!$J$20:$J$35,MATCH(H29,'DS2024'!$J$20:$J$35,1)+1)),
IF($W$3=Database!$A$15,
_xlfn.FORECAST.LINEAR(
H29,
INDEX('DS2024'!$N$20:$N$35,MATCH(H29,'DS2024'!$M$20:$M$35,1)):
INDEX('DS2024'!$N$20:$N$35,MATCH(H29,'DS2024'!$M$20:$M$35,1)+1),
INDEX('DS2024'!$M$20:$M$35,MATCH(H29,'DS2024'!$M$20:$M$35,1)):
INDEX('DS2024'!$M$20:$M$35,MATCH(H29,'DS2024'!$M$20:$M$35,1)+1)),
IF($W$3=Database!$A$16,
_xlfn.FORECAST.LINEAR(
H29,
INDEX('DS2024'!$Q$20:$Q$35,MATCH(H29,'DS2024'!$P$20:$P$35,1)):
INDEX('DS2024'!$Q$20:$Q$35,MATCH(H29,'DS2024'!$P$20:$P$35,1)+1),
INDEX('DS2024'!$P$20:$P$35,MATCH(H29,'DS2024'!$P$20:$P$35,1)):
INDEX('DS2024'!$P$20:$P$35,MATCH(H29,'DS2024'!$P$20:$P$35,1)+1)),
IF($W$3=Database!$A$17,
_xlfn.FORECAST.LINEAR(
H29,
INDEX('DS2024'!$T$20:$T$35,MATCH(H29,'DS2024'!$S$20:$S$35,1)):
INDEX('DS2024'!$T$20:$T$35,MATCH(H29,'DS2024'!$S$20:$S$35,1)+1),
INDEX('DS2024'!$S$20:$S$35,MATCH(H29,'DS2024'!$S$20:$S$35,1)):
INDEX('DS2024'!$S$20:$S$35,MATCH(H29,'DS2024'!$S$20:$S$35,1)+1)),
IF($W$3=Database!$A$18,
_xlfn.FORECAST.LINEAR(
H29,
INDEX('DS2024'!$W$20:$W$35,MATCH(H29,'DS2024'!$V$20:$V$35,1)):
INDEX('DS2024'!$W$20:$W$35,MATCH(H29,'DS2024'!$V$20:$V$35,1)+1),
INDEX('DS2024'!$V$20:$V$35,MATCH(H29,'DS2024'!$V$20:$V$35,1)):
INDEX('DS2024'!$V$20:$V$35,MATCH(H29,'DS2024'!$V$20:$V$35,1)+1)),
IF($W$3=Database!$A$19,
_xlfn.FORECAST.LINEAR(
H29,
INDEX('DS2024'!$Z$20:$Z$35,MATCH(H29,'DS2024'!$Y$20:$Y$35,1)):
INDEX('DS2024'!$Z$20:$Z$35,MATCH(H29,'DS2024'!$Y$20:$Y$35,1)+1),
INDEX('DS2024'!$Y$20:$Y$35,MATCH(H29,'DS2024'!$Y$20:$Y$35,1)):
INDEX('DS2024'!$Y$20:$Y$35,MATCH(H29,'DS2024'!$Y$20:$Y$35,1)+1)),
IF($W$3=Database!$A$20,
_xlfn.FORECAST.LINEAR(
H29,
INDEX('DS2024'!$AC$20:$AC$35,MATCH(H29,'DS2024'!$AB$20:$AB$35,1)):
INDEX('DS2024'!$AC$20:$AC$35,MATCH(H29,'DS2024'!$AB$20:$AB$35,1)+1),
INDEX('DS2024'!$AB$20:$AB$35,MATCH(H29,'DS2024'!$AB$20:$AB$35,1)):
INDEX('DS2024'!$AB$20:$AB$35,MATCH(H29,'DS2024'!$AB$20:$AB$35,1)+1)),
IF($W$3=Database!$A$2,
_xlfn.FORECAST.LINEAR(
H29,
INDEX('DS2024'!$B$5:$B$15,MATCH(H29,'DS2024'!$A$5:$A$15,1)):
INDEX('DS2024'!$B$5:$B$15,MATCH(H29,'DS2024'!$A$5:$A$15,1)+1),
INDEX('DS2024'!$A$5:$A$15,MATCH(H29,'DS2024'!$A$5:$A$15,1)):
INDEX('DS2024'!$A$5:$A$15,MATCH(H29,'DS2024'!$A$5:$A$15,1)+1)),
IF($W$3=Database!$A$3,
_xlfn.FORECAST.LINEAR(
H29,
INDEX('DS2024'!$E$5:$E$15,MATCH(H29,'DS2024'!$D$5:$D$15,1)):
INDEX('DS2024'!$E$5:$E$15,MATCH(H29,'DS2024'!$D$5:$D$15,1)+1),
INDEX('DS2024'!$D$5:$D$15,MATCH(H29,'DS2024'!$D$5:$D$15,1)):
INDEX('DS2024'!$D$5:$D$15,MATCH(H29,'DS2024'!$D$5:$D$15,1)+1)),
IF($W$3=Database!$A$4,
_xlfn.FORECAST.LINEAR(
H29,
INDEX('DS2024'!$H$5:$H$15,MATCH(H29,'DS2024'!$G$5:$G$15,1)):
INDEX('DS2024'!$H$5:$H$15,MATCH(H29,'DS2024'!$G$5:$G$15,1)+1),
INDEX('DS2024'!$G$5:$G$15,MATCH(H29,'DS2024'!$G$5:$G$15,1)):
INDEX('DS2024'!$G$5:$G$15,MATCH(H29,'DS2024'!$G$5:$G$15,1)+1)),
IF($W$3=Database!$A$5,
_xlfn.FORECAST.LINEAR(
H29,
INDEX('DS2024'!$K$5:$K$15,MATCH(H29,'DS2024'!$J$5:$J$15,1)):
INDEX('DS2024'!$K$5:$K$15,MATCH(H29,'DS2024'!$J$5:$J$15,1)+1),
INDEX('DS2024'!$J$5:$J$15,MATCH(H29,'DS2024'!$J$5:$J$15,1)):
INDEX('DS2024'!$J$5:$J$15,MATCH(H29,'DS2024'!$J$5:$J$15,1)+1)),
IF($W$3=Database!$A$6,
_xlfn.FORECAST.LINEAR(
H29,
INDEX('DS2024'!$N$5:$N$15,MATCH(H29,'DS2024'!$M$5:$M$15,1)):
INDEX('DS2024'!$N$5:$N$15,MATCH(H29,'DS2024'!$M$5:$M$15,1)+1),
INDEX('DS2024'!$M$5:$M$15,MATCH(H29,'DS2024'!$M$5:$M$15,1)):
INDEX('DS2024'!$M$5:$M$15,MATCH(H29,'DS2024'!$M$5:$M$15,1)+1)),
IF($W$3=Database!$A$7,
_xlfn.FORECAST.LINEAR(
H29,
INDEX('DS2024'!$Q$5:$Q$15,MATCH(H29,'DS2024'!$P$5:$P$15,1)):
INDEX('DS2024'!$Q$5:$Q$15,MATCH(H29,'DS2024'!$P$5:$P$15,1)+1),
INDEX('DS2024'!$P$5:$P$15,MATCH(H29,'DS2024'!$P$5:$P$15,1)):
INDEX('DS2024'!$P$5:$P$15,MATCH(H29,'DS2024'!$P$5:$P$15,1)+1)),
IF($W$3=Database!$A$8,
_xlfn.FORECAST.LINEAR(
H29,
INDEX('DS2024'!$T$5:$T$15,MATCH(H29,'DS2024'!$S$5:$S$15,1)):
INDEX('DS2024'!$T$5:$T$15,MATCH(H29,'DS2024'!$S$5:$S$15,1)+1),
INDEX('DS2024'!$S$5:$S$15,MATCH(H29,'DS2024'!$S$5:$S$15,1)):
INDEX('DS2024'!$S$5:$S$15,MATCH(H29,'DS2024'!$S$5:$S$15,1)+1)),
IF($W$3=Database!$A$9,
_xlfn.FORECAST.LINEAR(
H29,
INDEX('DS2024'!$W$5:$W$15,MATCH(H29,'DS2024'!$V$5:$V$15,1)):
INDEX('DS2024'!$W$5:$W$15,MATCH(H29,'DS2024'!$V$5:$V$15,1)+1),
INDEX('DS2024'!$V$5:$V$15,MATCH(H29,'DS2024'!$V$5:$V$15,1)):
INDEX('DS2024'!$V$5:$V$15,MATCH(H29,'DS2024'!$V$5:$V$15,1)+1)),
IF($W$3=Database!$A$10,
_xlfn.FORECAST.LINEAR(
H29,
INDEX('DS2024'!$Z$5:$Z$15,MATCH(H29,'DS2024'!$Y$5:$Y$15,1)):
INDEX('DS2024'!$Z$5:$Z$15,MATCH(H29,'DS2024'!$Y$5:$Y$15,1)+1),
INDEX('DS2024'!$Y$5:$Y$15,MATCH(H29,'DS2024'!$Y$5:$Y$15,1)):
INDEX('DS2024'!$Y$5:$Y$15,MATCH(H29,'DS2024'!$Y$5:$Y$15,1)+1))
)))))))))))))))))))</f>
        <v>0.11142987329629482</v>
      </c>
      <c r="X29" s="50">
        <f>IF($X$3=Database!$A$11,
_xlfn.FORECAST.LINEAR(
J29,
INDEX('DS2024'!$B$20:$B$35,MATCH(J29,'DS2024'!$A$20:$A$35,1)):
INDEX('DS2024'!$B$20:$B$35,MATCH(J29,'DS2024'!$A$20:$A$35,1)+1),
INDEX('DS2024'!$A$20:$A$35,MATCH(J29,'DS2024'!$A$20:$A$35,1)):
INDEX('DS2024'!$A$20:$A$35,MATCH(J29,'DS2024'!$A$20:$A$35,1)+1)),
IF($X$3=Database!$A$12,
_xlfn.FORECAST.LINEAR(
J29,
INDEX('DS2024'!$E$20:$E$35,MATCH(J29,'DS2024'!$D$20:$D$35,1)):
INDEX('DS2024'!$E$20:$E$35,MATCH(J29,'DS2024'!$D$20:$D$35,1)+1),
INDEX('DS2024'!$D$20:$D$35,MATCH(J29,'DS2024'!$D$20:$D$35,1)):
INDEX('DS2024'!$D$20:$D$35,MATCH(J29,'DS2024'!$D$20:$D$35,1)+1)),
IF($X$3=Database!$A$13,
_xlfn.FORECAST.LINEAR(
J29,
INDEX('DS2024'!$H$20:$H$35,MATCH(J29,'DS2024'!$G$20:$G$35,1)):
INDEX('DS2024'!$H$20:$H$35,MATCH(J29,'DS2024'!$G$20:$G$35,1)+1),
INDEX('DS2024'!$G$20:$G$35,MATCH(J29,'DS2024'!$G$20:$G$35,1)):
INDEX('DS2024'!$G$20:$G$35,MATCH(J29,'DS2024'!$G$20:$G$35,1)+1)),
IF($X$3=Database!$A$14,
_xlfn.FORECAST.LINEAR(
J29,
INDEX('DS2024'!$K$20:$K$35,MATCH(J29,'DS2024'!$J$20:$J$35,1)):
INDEX('DS2024'!$K$20:$K$35,MATCH(J29,'DS2024'!$J$20:$J$35,1)+1),
INDEX('DS2024'!$J$20:$J$35,MATCH(J29,'DS2024'!$J$20:$J$35,1)):
INDEX('DS2024'!$J$20:$J$35,MATCH(J29,'DS2024'!$J$20:$J$35,1)+1)),
IF($X$3=Database!$A$15,
_xlfn.FORECAST.LINEAR(
J29,
INDEX('DS2024'!$N$20:$N$35,MATCH(J29,'DS2024'!$M$20:$M$35,1)):
INDEX('DS2024'!$N$20:$N$35,MATCH(J29,'DS2024'!$M$20:$M$35,1)+1),
INDEX('DS2024'!$M$20:$M$35,MATCH(J29,'DS2024'!$M$20:$M$35,1)):
INDEX('DS2024'!$M$20:$M$35,MATCH(J29,'DS2024'!$M$20:$M$35,1)+1)),
IF($X$3=Database!$A$16,
_xlfn.FORECAST.LINEAR(
J29,
INDEX('DS2024'!$Q$20:$Q$35,MATCH(J29,'DS2024'!$P$20:$P$35,1)):
INDEX('DS2024'!$Q$20:$Q$35,MATCH(J29,'DS2024'!$P$20:$P$35,1)+1),
INDEX('DS2024'!$P$20:$P$35,MATCH(J29,'DS2024'!$P$20:$P$35,1)):
INDEX('DS2024'!$P$20:$P$35,MATCH(J29,'DS2024'!$P$20:$P$35,1)+1)),
IF($X$3=Database!$A$17,
_xlfn.FORECAST.LINEAR(
J29,
INDEX('DS2024'!$T$20:$T$35,MATCH(J29,'DS2024'!$S$20:$S$35,1)):
INDEX('DS2024'!$T$20:$T$35,MATCH(J29,'DS2024'!$S$20:$S$35,1)+1),
INDEX('DS2024'!$S$20:$S$35,MATCH(J29,'DS2024'!$S$20:$S$35,1)):
INDEX('DS2024'!$S$20:$S$35,MATCH(J29,'DS2024'!$S$20:$S$35,1)+1)),
IF($X$3=Database!$A$18,
_xlfn.FORECAST.LINEAR(
J29,
INDEX('DS2024'!$W$20:$W$35,MATCH(J29,'DS2024'!$V$20:$V$35,1)):
INDEX('DS2024'!$W$20:$W$35,MATCH(J29,'DS2024'!$V$20:$V$35,1)+1),
INDEX('DS2024'!$V$20:$V$35,MATCH(J29,'DS2024'!$V$20:$V$35,1)):
INDEX('DS2024'!$V$20:$V$35,MATCH(J29,'DS2024'!$V$20:$V$35,1)+1)),
IF($X$3=Database!$A$19,
_xlfn.FORECAST.LINEAR(
J29,
INDEX('DS2024'!$Z$20:$Z$35,MATCH(J29,'DS2024'!$Y$20:$Y$35,1)):
INDEX('DS2024'!$Z$20:$Z$35,MATCH(J29,'DS2024'!$Y$20:$Y$35,1)+1),
INDEX('DS2024'!$Y$20:$Y$35,MATCH(J29,'DS2024'!$Y$20:$Y$35,1)):
INDEX('DS2024'!$Y$20:$Y$35,MATCH(J29,'DS2024'!$Y$20:$Y$35,1)+1)),
IF($X$3=Database!$A$20,
_xlfn.FORECAST.LINEAR(
J29,
INDEX('DS2024'!$AC$20:$AC$35,MATCH(J29,'DS2024'!$AB$20:$AB$35,1)):
INDEX('DS2024'!$AC$20:$AC$35,MATCH(J29,'DS2024'!$AB$20:$AB$35,1)+1),
INDEX('DS2024'!$AB$20:$AB$35,MATCH(J29,'DS2024'!$AB$20:$AB$35,1)):
INDEX('DS2024'!$AB$20:$AB$35,MATCH(J29,'DS2024'!$AB$20:$AB$35,1)+1)),
IF($X$3=Database!$A$2,
_xlfn.FORECAST.LINEAR(
J29,
INDEX('DS2024'!$B$5:$B$15,MATCH(J29,'DS2024'!$A$5:$A$15,1)):
INDEX('DS2024'!$B$5:$B$15,MATCH(J29,'DS2024'!$A$5:$A$15,1)+1),
INDEX('DS2024'!$A$5:$A$15,MATCH(J29,'DS2024'!$A$5:$A$15,1)):
INDEX('DS2024'!$A$5:$A$15,MATCH(J29,'DS2024'!$A$5:$A$15,1)+1)),
IF($X$3=Database!$A$3,
_xlfn.FORECAST.LINEAR(
J29,
INDEX('DS2024'!$E$5:$E$15,MATCH(J29,'DS2024'!$D$5:$D$15,1)):
INDEX('DS2024'!$E$5:$E$15,MATCH(J29,'DS2024'!$D$5:$D$15,1)+1),
INDEX('DS2024'!$D$5:$D$15,MATCH(J29,'DS2024'!$D$5:$D$15,1)):
INDEX('DS2024'!$D$5:$D$15,MATCH(J29,'DS2024'!$D$5:$D$15,1)+1)),
IF($X$3=Database!$A$4,
_xlfn.FORECAST.LINEAR(
J29,
INDEX('DS2024'!$H$5:$H$15,MATCH(J29,'DS2024'!$G$5:$G$15,1)):
INDEX('DS2024'!$H$5:$H$15,MATCH(J29,'DS2024'!$G$5:$G$15,1)+1),
INDEX('DS2024'!$G$5:$G$15,MATCH(J29,'DS2024'!$G$5:$G$15,1)):
INDEX('DS2024'!$G$5:$G$15,MATCH(J29,'DS2024'!$G$5:$G$15,1)+1)),
IF($X$3=Database!$A$5,
_xlfn.FORECAST.LINEAR(
J29,
INDEX('DS2024'!$K$5:$K$15,MATCH(J29,'DS2024'!$J$5:$J$15,1)):
INDEX('DS2024'!$K$5:$K$15,MATCH(J29,'DS2024'!$J$5:$J$15,1)+1),
INDEX('DS2024'!$J$5:$J$15,MATCH(J29,'DS2024'!$J$5:$J$15,1)):
INDEX('DS2024'!$J$5:$J$15,MATCH(J29,'DS2024'!$J$5:$J$15,1)+1)),
IF($X$3=Database!$A$6,
_xlfn.FORECAST.LINEAR(
J29,
INDEX('DS2024'!$N$5:$N$15,MATCH(J29,'DS2024'!$M$5:$M$15,1)):
INDEX('DS2024'!$N$5:$N$15,MATCH(J29,'DS2024'!$M$5:$M$15,1)+1),
INDEX('DS2024'!$M$5:$M$15,MATCH(J29,'DS2024'!$M$5:$M$15,1)):
INDEX('DS2024'!$M$5:$M$15,MATCH(J29,'DS2024'!$M$5:$M$15,1)+1)),
IF($X$3=Database!$A$7,
_xlfn.FORECAST.LINEAR(
J29,
INDEX('DS2024'!$Q$5:$Q$15,MATCH(J29,'DS2024'!$P$5:$P$15,1)):
INDEX('DS2024'!$Q$5:$Q$15,MATCH(J29,'DS2024'!$P$5:$P$15,1)+1),
INDEX('DS2024'!$P$5:$P$15,MATCH(J29,'DS2024'!$P$5:$P$15,1)):
INDEX('DS2024'!$P$5:$P$15,MATCH(J29,'DS2024'!$P$5:$P$15,1)+1)),
IF($X$3=Database!$A$8,
_xlfn.FORECAST.LINEAR(
J29,
INDEX('DS2024'!$T$5:$T$15,MATCH(J29,'DS2024'!$S$5:$S$15,1)):
INDEX('DS2024'!$T$5:$T$15,MATCH(J29,'DS2024'!$S$5:$S$15,1)+1),
INDEX('DS2024'!$S$5:$S$15,MATCH(J29,'DS2024'!$S$5:$S$15,1)):
INDEX('DS2024'!$S$5:$S$15,MATCH(J29,'DS2024'!$S$5:$S$15,1)+1)),
IF($T$3=Database!$A$9,
_xlfn.FORECAST.LINEAR(
J29,
INDEX('DS2024'!$W$5:$W$15,MATCH(J29,'DS2024'!$V$5:$V$15,1)):
INDEX('DS2024'!$W$5:$W$15,MATCH(J29,'DS2024'!$V$5:$V$15,1)+1),
INDEX('DS2024'!$V$5:$V$15,MATCH(J29,'DS2024'!$V$5:$V$15,1)):
INDEX('DS2024'!$V$5:$V$15,MATCH(J29,'DS2024'!$V$5:$V$15,1)+1)),
IF($T$3=Database!$A$10,
_xlfn.FORECAST.LINEAR(
J29,
INDEX('DS2024'!$Z$5:$Z$15,MATCH(J29,'DS2024'!$Y$5:$Y$15,1)):
INDEX('DS2024'!$Z$5:$Z$15,MATCH(J29,'DS2024'!$Y$5:$Y$15,1)+1),
INDEX('DS2024'!$Y$5:$Y$15,MATCH(J29,'DS2024'!$Y$5:$Y$15,1)):
INDEX('DS2024'!$Y$5:$Y$15,MATCH(J29,'DS2024'!$Y$5:$Y$15,1)+1))
)))))))))))))))))))</f>
        <v>0.11023853871057997</v>
      </c>
      <c r="Y29" s="50">
        <f>IF($Y$3=Database!$A$11,
_xlfn.FORECAST.LINEAR(
L29,
INDEX('DS2024'!$B$20:$B$35,MATCH(L29,'DS2024'!$A$20:$A$35,1)):
INDEX('DS2024'!$B$20:$B$35,MATCH(L29,'DS2024'!$A$20:$A$35,1)+1),
INDEX('DS2024'!$A$20:$A$35,MATCH(L29,'DS2024'!$A$20:$A$35,1)):
INDEX('DS2024'!$A$20:$A$35,MATCH(L29,'DS2024'!$A$20:$A$35,1)+1)),
IF($Y$3=Database!$A$12,
_xlfn.FORECAST.LINEAR(
L29,
INDEX('DS2024'!$E$20:$E$35,MATCH(L29,'DS2024'!$D$20:$D$35,1)):
INDEX('DS2024'!$E$20:$E$35,MATCH(L29,'DS2024'!$D$20:$D$35,1)+1),
INDEX('DS2024'!$D$20:$D$35,MATCH(L29,'DS2024'!$D$20:$D$35,1)):
INDEX('DS2024'!$D$20:$D$35,MATCH(L29,'DS2024'!$D$20:$D$35,1)+1)),
IF($Y$3=Database!$A$13,
_xlfn.FORECAST.LINEAR(
L29,
INDEX('DS2024'!$H$20:$H$35,MATCH(L29,'DS2024'!$G$20:$G$35,1)):
INDEX('DS2024'!$H$20:$H$35,MATCH(L29,'DS2024'!$G$20:$G$35,1)+1),
INDEX('DS2024'!$G$20:$G$35,MATCH(L29,'DS2024'!$G$20:$G$35,1)):
INDEX('DS2024'!$G$20:$G$35,MATCH(L29,'DS2024'!$G$20:$G$35,1)+1)),
IF($Y$3=Database!$A$14,
_xlfn.FORECAST.LINEAR(
L29,
INDEX('DS2024'!$K$20:$K$35,MATCH(L29,'DS2024'!$J$20:$J$35,1)):
INDEX('DS2024'!$K$20:$K$35,MATCH(L29,'DS2024'!$J$20:$J$35,1)+1),
INDEX('DS2024'!$J$20:$J$35,MATCH(L29,'DS2024'!$J$20:$J$35,1)):
INDEX('DS2024'!$J$20:$J$35,MATCH(L29,'DS2024'!$J$20:$J$35,1)+1)),
IF($Y$3=Database!$A$15,
_xlfn.FORECAST.LINEAR(
L29,
INDEX('DS2024'!$N$20:$N$35,MATCH(L29,'DS2024'!$M$20:$M$35,1)):
INDEX('DS2024'!$N$20:$N$35,MATCH(L29,'DS2024'!$M$20:$M$35,1)+1),
INDEX('DS2024'!$M$20:$M$35,MATCH(L29,'DS2024'!$M$20:$M$35,1)):
INDEX('DS2024'!$M$20:$M$35,MATCH(L29,'DS2024'!$M$20:$M$35,1)+1)),
IF($Y$3=Database!$A$16,
_xlfn.FORECAST.LINEAR(
L29,
INDEX('DS2024'!$Q$20:$Q$35,MATCH(L29,'DS2024'!$P$20:$P$35,1)):
INDEX('DS2024'!$Q$20:$Q$35,MATCH(L29,'DS2024'!$P$20:$P$35,1)+1),
INDEX('DS2024'!$P$20:$P$35,MATCH(L29,'DS2024'!$P$20:$P$35,1)):
INDEX('DS2024'!$P$20:$P$35,MATCH(L29,'DS2024'!$P$20:$P$35,1)+1)),
IF($Y$3=Database!$A$17,
_xlfn.FORECAST.LINEAR(
L29,
INDEX('DS2024'!$T$20:$T$35,MATCH(L29,'DS2024'!$S$20:$S$35,1)):
INDEX('DS2024'!$T$20:$T$35,MATCH(L29,'DS2024'!$S$20:$S$35,1)+1),
INDEX('DS2024'!$S$20:$S$35,MATCH(L29,'DS2024'!$S$20:$S$35,1)):
INDEX('DS2024'!$S$20:$S$35,MATCH(L29,'DS2024'!$S$20:$S$35,1)+1)),
IF($Y$3=Database!$A$18,
_xlfn.FORECAST.LINEAR(
L29,
INDEX('DS2024'!$W$20:$W$35,MATCH(L29,'DS2024'!$V$20:$V$35,1)):
INDEX('DS2024'!$W$20:$W$35,MATCH(L29,'DS2024'!$V$20:$V$35,1)+1),
INDEX('DS2024'!$V$20:$V$35,MATCH(L29,'DS2024'!$V$20:$V$35,1)):
INDEX('DS2024'!$V$20:$V$35,MATCH(L29,'DS2024'!$V$20:$V$35,1)+1)),
IF($Y$3=Database!$A$19,
_xlfn.FORECAST.LINEAR(
L29,
INDEX('DS2024'!$Z$20:$Z$35,MATCH(L29,'DS2024'!$Y$20:$Y$35,1)):
INDEX('DS2024'!$Z$20:$Z$35,MATCH(L29,'DS2024'!$Y$20:$Y$35,1)+1),
INDEX('DS2024'!$Y$20:$Y$35,MATCH(L29,'DS2024'!$Y$20:$Y$35,1)):
INDEX('DS2024'!$Y$20:$Y$35,MATCH(L29,'DS2024'!$Y$20:$Y$35,1)+1)),
IF($Y$3=Database!$A$20,
_xlfn.FORECAST.LINEAR(
L29,
INDEX('DS2024'!$AC$20:$AC$35,MATCH(L29,'DS2024'!$AB$20:$AB$35,1)):
INDEX('DS2024'!$AC$20:$AC$35,MATCH(L29,'DS2024'!$AB$20:$AB$35,1)+1),
INDEX('DS2024'!$AB$20:$AB$35,MATCH(L29,'DS2024'!$AB$20:$AB$35,1)):
INDEX('DS2024'!$AB$20:$AB$35,MATCH(L29,'DS2024'!$AB$20:$AB$35,1)+1)),
IF($Y$3=Database!$A$2,
_xlfn.FORECAST.LINEAR(
L29,
INDEX('DS2024'!$B$5:$B$15,MATCH(L29,'DS2024'!$A$5:$A$15,1)):
INDEX('DS2024'!$B$5:$B$15,MATCH(L29,'DS2024'!$A$5:$A$15,1)+1),
INDEX('DS2024'!$A$5:$A$15,MATCH(L29,'DS2024'!$A$5:$A$15,1)):
INDEX('DS2024'!$A$5:$A$15,MATCH(L29,'DS2024'!$A$5:$A$15,1)+1)),
IF($Y$3=Database!$A$3,
_xlfn.FORECAST.LINEAR(
L29,
INDEX('DS2024'!$E$5:$E$15,MATCH(L29,'DS2024'!$D$5:$D$15,1)):
INDEX('DS2024'!$E$5:$E$15,MATCH(L29,'DS2024'!$D$5:$D$15,1)+1),
INDEX('DS2024'!$D$5:$D$15,MATCH(L29,'DS2024'!$D$5:$D$15,1)):
INDEX('DS2024'!$D$5:$D$15,MATCH(L29,'DS2024'!$D$5:$D$15,1)+1)),
IF($Y$3=Database!$A$4,
_xlfn.FORECAST.LINEAR(
L29,
INDEX('DS2024'!$H$5:$H$15,MATCH(L29,'DS2024'!$G$5:$G$15,1)):
INDEX('DS2024'!$H$5:$H$15,MATCH(L29,'DS2024'!$G$5:$G$15,1)+1),
INDEX('DS2024'!$G$5:$G$15,MATCH(L29,'DS2024'!$G$5:$G$15,1)):
INDEX('DS2024'!$G$5:$G$15,MATCH(L29,'DS2024'!$G$5:$G$15,1)+1)),
IF($Y$3=Database!$A$5,
_xlfn.FORECAST.LINEAR(
L29,
INDEX('DS2024'!$K$5:$K$15,MATCH(L29,'DS2024'!$J$5:$J$15,1)):
INDEX('DS2024'!$K$5:$K$15,MATCH(L29,'DS2024'!$J$5:$J$15,1)+1),
INDEX('DS2024'!$J$5:$J$15,MATCH(L29,'DS2024'!$J$5:$J$15,1)):
INDEX('DS2024'!$J$5:$J$15,MATCH(L29,'DS2024'!$J$5:$J$15,1)+1)),
IF($Y$3=Database!$A$6,
_xlfn.FORECAST.LINEAR(
L29,
INDEX('DS2024'!$N$5:$N$15,MATCH(L29,'DS2024'!$M$5:$M$15,1)):
INDEX('DS2024'!$N$5:$N$15,MATCH(L29,'DS2024'!$M$5:$M$15,1)+1),
INDEX('DS2024'!$M$5:$M$15,MATCH(L29,'DS2024'!$M$5:$M$15,1)):
INDEX('DS2024'!$M$5:$M$15,MATCH(L29,'DS2024'!$M$5:$M$15,1)+1)),
IF($Y$3=Database!$A$7,
_xlfn.FORECAST.LINEAR(
L29,
INDEX('DS2024'!$Q$5:$Q$15,MATCH(L29,'DS2024'!$P$5:$P$15,1)):
INDEX('DS2024'!$Q$5:$Q$15,MATCH(L29,'DS2024'!$P$5:$P$15,1)+1),
INDEX('DS2024'!$P$5:$P$15,MATCH(L29,'DS2024'!$P$5:$P$15,1)):
INDEX('DS2024'!$P$5:$P$15,MATCH(L29,'DS2024'!$P$5:$P$15,1)+1)),
IF($Y$3=Database!$A$8,
_xlfn.FORECAST.LINEAR(
L29,
INDEX('DS2024'!$T$5:$T$15,MATCH(L29,'DS2024'!$S$5:$S$15,1)):
INDEX('DS2024'!$T$5:$T$15,MATCH(L29,'DS2024'!$S$5:$S$15,1)+1),
INDEX('DS2024'!$S$5:$S$15,MATCH(L29,'DS2024'!$S$5:$S$15,1)):
INDEX('DS2024'!$S$5:$S$15,MATCH(L29,'DS2024'!$S$5:$S$15,1)+1)),
IF($T$3=Database!$A$9,
_xlfn.FORECAST.LINEAR(
L29,
INDEX('DS2024'!$W$5:$W$15,MATCH(L29,'DS2024'!$V$5:$V$15,1)):
INDEX('DS2024'!$W$5:$W$15,MATCH(L29,'DS2024'!$V$5:$V$15,1)+1),
INDEX('DS2024'!$V$5:$V$15,MATCH(L29,'DS2024'!$V$5:$V$15,1)):
INDEX('DS2024'!$V$5:$V$15,MATCH(L29,'DS2024'!$V$5:$V$15,1)+1)),
IF($T$3=Database!$A$10,
_xlfn.FORECAST.LINEAR(
L29,
INDEX('DS2024'!$Z$5:$Z$15,MATCH(L29,'DS2024'!$Y$5:$Y$15,1)):
INDEX('DS2024'!$Z$5:$Z$15,MATCH(L29,'DS2024'!$Y$5:$Y$15,1)+1),
INDEX('DS2024'!$Y$5:$Y$15,MATCH(L29,'DS2024'!$Y$5:$Y$15,1)):
INDEX('DS2024'!$Y$5:$Y$15,MATCH(L29,'DS2024'!$Y$5:$Y$15,1)+1))
)))))))))))))))))))</f>
        <v>0.11122674767176946</v>
      </c>
      <c r="Z29" s="50">
        <f>IF($Z$3=Database!$A$11,
_xlfn.FORECAST.LINEAR(
N29,
INDEX('DS2024'!$B$20:$B$35,MATCH(N29,'DS2024'!$A$20:$A$35,1)):
INDEX('DS2024'!$B$20:$B$35,MATCH(N29,'DS2024'!$A$20:$A$35,1)+1),
INDEX('DS2024'!$A$20:$A$35,MATCH(N29,'DS2024'!$A$20:$A$35,1)):
INDEX('DS2024'!$A$20:$A$35,MATCH(N29,'DS2024'!$A$20:$A$35,1)+1)),
IF($Z$3=Database!$A$12,
_xlfn.FORECAST.LINEAR(
N29,
INDEX('DS2024'!$E$20:$E$35,MATCH(N29,'DS2024'!$D$20:$D$35,1)):
INDEX('DS2024'!$E$20:$E$35,MATCH(N29,'DS2024'!$D$20:$D$35,1)+1),
INDEX('DS2024'!$D$20:$D$35,MATCH(N29,'DS2024'!$D$20:$D$35,1)):
INDEX('DS2024'!$D$20:$D$35,MATCH(N29,'DS2024'!$D$20:$D$35,1)+1)),
IF($Z$3=Database!$A$13,
_xlfn.FORECAST.LINEAR(
N29,
INDEX('DS2024'!$H$20:$H$35,MATCH(N29,'DS2024'!$G$20:$G$35,1)):
INDEX('DS2024'!$H$20:$H$35,MATCH(N29,'DS2024'!$G$20:$G$35,1)+1),
INDEX('DS2024'!$G$20:$G$35,MATCH(N29,'DS2024'!$G$20:$G$35,1)):
INDEX('DS2024'!$G$20:$G$35,MATCH(N29,'DS2024'!$G$20:$G$35,1)+1)),
IF($Z$3=Database!$A$14,
_xlfn.FORECAST.LINEAR(
N29,
INDEX('DS2024'!$K$20:$K$35,MATCH(N29,'DS2024'!$J$20:$J$35,1)):
INDEX('DS2024'!$K$20:$K$35,MATCH(N29,'DS2024'!$J$20:$J$35,1)+1),
INDEX('DS2024'!$J$20:$J$35,MATCH(N29,'DS2024'!$J$20:$J$35,1)):
INDEX('DS2024'!$J$20:$J$35,MATCH(N29,'DS2024'!$J$20:$J$35,1)+1)),
IF($Z$3=Database!$A$15,
_xlfn.FORECAST.LINEAR(
N29,
INDEX('DS2024'!$N$20:$N$35,MATCH(N29,'DS2024'!$M$20:$M$35,1)):
INDEX('DS2024'!$N$20:$N$35,MATCH(N29,'DS2024'!$M$20:$M$35,1)+1),
INDEX('DS2024'!$M$20:$M$35,MATCH(N29,'DS2024'!$M$20:$M$35,1)):
INDEX('DS2024'!$M$20:$M$35,MATCH(N29,'DS2024'!$M$20:$M$35,1)+1)),
IF($Z$3=Database!$A$16,
_xlfn.FORECAST.LINEAR(
N29,
INDEX('DS2024'!$Q$20:$Q$35,MATCH(N29,'DS2024'!$P$20:$P$35,1)):
INDEX('DS2024'!$Q$20:$Q$35,MATCH(N29,'DS2024'!$P$20:$P$35,1)+1),
INDEX('DS2024'!$P$20:$P$35,MATCH(N29,'DS2024'!$P$20:$P$35,1)):
INDEX('DS2024'!$P$20:$P$35,MATCH(N29,'DS2024'!$P$20:$P$35,1)+1)),
IF($Z$3=Database!$A$17,
_xlfn.FORECAST.LINEAR(
N29,
INDEX('DS2024'!$T$20:$T$35,MATCH(N29,'DS2024'!$S$20:$S$35,1)):
INDEX('DS2024'!$T$20:$T$35,MATCH(N29,'DS2024'!$S$20:$S$35,1)+1),
INDEX('DS2024'!$S$20:$S$35,MATCH(N29,'DS2024'!$S$20:$S$35,1)):
INDEX('DS2024'!$S$20:$S$35,MATCH(N29,'DS2024'!$S$20:$S$35,1)+1)),
IF($Z$3=Database!$A$18,
_xlfn.FORECAST.LINEAR(
N29,
INDEX('DS2024'!$W$20:$W$35,MATCH(N29,'DS2024'!$V$20:$V$35,1)):
INDEX('DS2024'!$W$20:$W$35,MATCH(N29,'DS2024'!$V$20:$V$35,1)+1),
INDEX('DS2024'!$V$20:$V$35,MATCH(N29,'DS2024'!$V$20:$V$35,1)):
INDEX('DS2024'!$V$20:$V$35,MATCH(N29,'DS2024'!$V$20:$V$35,1)+1)),
IF($Z$3=Database!$A$19,
_xlfn.FORECAST.LINEAR(
N29,
INDEX('DS2024'!$Z$20:$Z$35,MATCH(N29,'DS2024'!$Y$20:$Y$35,1)):
INDEX('DS2024'!$Z$20:$Z$35,MATCH(N29,'DS2024'!$Y$20:$Y$35,1)+1),
INDEX('DS2024'!$Y$20:$Y$35,MATCH(N29,'DS2024'!$Y$20:$Y$35,1)):
INDEX('DS2024'!$Y$20:$Y$35,MATCH(N29,'DS2024'!$Y$20:$Y$35,1)+1)),
IF($Z$3=Database!$A$20,
_xlfn.FORECAST.LINEAR(
N29,
INDEX('DS2024'!$AC$20:$AC$35,MATCH(N29,'DS2024'!$AB$20:$AB$35,1)):
INDEX('DS2024'!$AC$20:$AC$35,MATCH(N29,'DS2024'!$AB$20:$AB$35,1)+1),
INDEX('DS2024'!$AB$20:$AB$35,MATCH(N29,'DS2024'!$AB$20:$AB$35,1)):
INDEX('DS2024'!$AB$20:$AB$35,MATCH(N29,'DS2024'!$AB$20:$AB$35,1)+1)),
IF($Z$3=Database!$A$2,
_xlfn.FORECAST.LINEAR(
N29,
INDEX('DS2024'!$B$5:$B$15,MATCH(N29,'DS2024'!$A$5:$A$15,1)):
INDEX('DS2024'!$B$5:$B$15,MATCH(N29,'DS2024'!$A$5:$A$15,1)+1),
INDEX('DS2024'!$A$5:$A$15,MATCH(N29,'DS2024'!$A$5:$A$15,1)):
INDEX('DS2024'!$A$5:$A$15,MATCH(N29,'DS2024'!$A$5:$A$15,1)+1)),
IF($Z$3=Database!$A$3,
_xlfn.FORECAST.LINEAR(
N29,
INDEX('DS2024'!$E$5:$E$15,MATCH(N29,'DS2024'!$D$5:$D$15,1)):
INDEX('DS2024'!$E$5:$E$15,MATCH(N29,'DS2024'!$D$5:$D$15,1)+1),
INDEX('DS2024'!$D$5:$D$15,MATCH(N29,'DS2024'!$D$5:$D$15,1)):
INDEX('DS2024'!$D$5:$D$15,MATCH(N29,'DS2024'!$D$5:$D$15,1)+1)),
IF($Z$3=Database!$A$4,
_xlfn.FORECAST.LINEAR(
N29,
INDEX('DS2024'!$H$5:$H$15,MATCH(N29,'DS2024'!$G$5:$G$15,1)):
INDEX('DS2024'!$H$5:$H$15,MATCH(N29,'DS2024'!$G$5:$G$15,1)+1),
INDEX('DS2024'!$G$5:$G$15,MATCH(N29,'DS2024'!$G$5:$G$15,1)):
INDEX('DS2024'!$G$5:$G$15,MATCH(N29,'DS2024'!$G$5:$G$15,1)+1)),
IF($Z$3=Database!$A$5,
_xlfn.FORECAST.LINEAR(
N29,
INDEX('DS2024'!$K$5:$K$15,MATCH(N29,'DS2024'!$J$5:$J$15,1)):
INDEX('DS2024'!$K$5:$K$15,MATCH(N29,'DS2024'!$J$5:$J$15,1)+1),
INDEX('DS2024'!$J$5:$J$15,MATCH(N29,'DS2024'!$J$5:$J$15,1)):
INDEX('DS2024'!$J$5:$J$15,MATCH(N29,'DS2024'!$J$5:$J$15,1)+1)),
IF($Z$3=Database!$A$6,
_xlfn.FORECAST.LINEAR(
N29,
INDEX('DS2024'!$N$5:$N$15,MATCH(N29,'DS2024'!$M$5:$M$15,1)):
INDEX('DS2024'!$N$5:$N$15,MATCH(N29,'DS2024'!$M$5:$M$15,1)+1),
INDEX('DS2024'!$M$5:$M$15,MATCH(N29,'DS2024'!$M$5:$M$15,1)):
INDEX('DS2024'!$M$5:$M$15,MATCH(N29,'DS2024'!$M$5:$M$15,1)+1)),
IF($Z$3=Database!$A$7,
_xlfn.FORECAST.LINEAR(
N29,
INDEX('DS2024'!$Q$5:$Q$15,MATCH(N29,'DS2024'!$P$5:$P$15,1)):
INDEX('DS2024'!$Q$5:$Q$15,MATCH(N29,'DS2024'!$P$5:$P$15,1)+1),
INDEX('DS2024'!$P$5:$P$15,MATCH(N29,'DS2024'!$P$5:$P$15,1)):
INDEX('DS2024'!$P$5:$P$15,MATCH(N29,'DS2024'!$P$5:$P$15,1)+1)),
IF($Z$3=Database!$A$8,
_xlfn.FORECAST.LINEAR(
N29,
INDEX('DS2024'!$T$5:$T$15,MATCH(N29,'DS2024'!$S$5:$S$15,1)):
INDEX('DS2024'!$T$5:$T$15,MATCH(N29,'DS2024'!$S$5:$S$15,1)+1),
INDEX('DS2024'!$S$5:$S$15,MATCH(N29,'DS2024'!$S$5:$S$15,1)):
INDEX('DS2024'!$S$5:$S$15,MATCH(N29,'DS2024'!$S$5:$S$15,1)+1)),
IF($Z$3=Database!$A$9,
_xlfn.FORECAST.LINEAR(
N29,
INDEX('DS2024'!$W$5:$W$15,MATCH(N29,'DS2024'!$V$5:$V$15,1)):
INDEX('DS2024'!$W$5:$W$15,MATCH(N29,'DS2024'!$V$5:$V$15,1)+1),
INDEX('DS2024'!$V$5:$V$15,MATCH(N29,'DS2024'!$V$5:$V$15,1)):
INDEX('DS2024'!$V$5:$V$15,MATCH(N29,'DS2024'!$V$5:$V$15,1)+1)),
IF($Z$3=Database!$A$10,
_xlfn.FORECAST.LINEAR(
N29,
INDEX('DS2024'!$Z$5:$Z$15,MATCH(N29,'DS2024'!$Y$5:$Y$15,1)):
INDEX('DS2024'!$Z$5:$Z$15,MATCH(N29,'DS2024'!$Y$5:$Y$15,1)+1),
INDEX('DS2024'!$Y$5:$Y$15,MATCH(N29,'DS2024'!$Y$5:$Y$15,1)):
INDEX('DS2024'!$Y$5:$Y$15,MATCH(N29,'DS2024'!$Y$5:$Y$15,1)+1))
)))))))))))))))))))</f>
        <v>0.10985858747352013</v>
      </c>
      <c r="AA29" s="50">
        <f>IF($AA$3=Database!$A$11,
_xlfn.FORECAST.LINEAR(
P29,
INDEX('DS2024'!$B$20:$B$35,MATCH(P29,'DS2024'!$A$20:$A$35,1)):
INDEX('DS2024'!$B$20:$B$35,MATCH(P29,'DS2024'!$A$20:$A$35,1)+1),
INDEX('DS2024'!$A$20:$A$35,MATCH(P29,'DS2024'!$A$20:$A$35,1)):
INDEX('DS2024'!$A$20:$A$35,MATCH(P29,'DS2024'!$A$20:$A$35,1)+1)),
IF($AA$3=Database!$A$12,
_xlfn.FORECAST.LINEAR(
P29,
INDEX('DS2024'!$E$20:$E$35,MATCH(P29,'DS2024'!$D$20:$D$35,1)):
INDEX('DS2024'!$E$20:$E$35,MATCH(P29,'DS2024'!$D$20:$D$35,1)+1),
INDEX('DS2024'!$D$20:$D$35,MATCH(P29,'DS2024'!$D$20:$D$35,1)):
INDEX('DS2024'!$D$20:$D$35,MATCH(P29,'DS2024'!$D$20:$D$35,1)+1)),
IF($AA$3=Database!$A$13,
_xlfn.FORECAST.LINEAR(
P29,
INDEX('DS2024'!$H$20:$H$35,MATCH(P29,'DS2024'!$G$20:$G$35,1)):
INDEX('DS2024'!$H$20:$H$35,MATCH(P29,'DS2024'!$G$20:$G$35,1)+1),
INDEX('DS2024'!$G$20:$G$35,MATCH(P29,'DS2024'!$G$20:$G$35,1)):
INDEX('DS2024'!$G$20:$G$35,MATCH(P29,'DS2024'!$G$20:$G$35,1)+1)),
IF($AA$3=Database!$A$14,
_xlfn.FORECAST.LINEAR(
P29,
INDEX('DS2024'!$K$20:$K$35,MATCH(P29,'DS2024'!$J$20:$J$35,1)):
INDEX('DS2024'!$K$20:$K$35,MATCH(P29,'DS2024'!$J$20:$J$35,1)+1),
INDEX('DS2024'!$J$20:$J$35,MATCH(P29,'DS2024'!$J$20:$J$35,1)):
INDEX('DS2024'!$J$20:$J$35,MATCH(P29,'DS2024'!$J$20:$J$35,1)+1)),
IF($AA$3=Database!$A$15,
_xlfn.FORECAST.LINEAR(
P29,
INDEX('DS2024'!$N$20:$N$35,MATCH(P29,'DS2024'!$M$20:$M$35,1)):
INDEX('DS2024'!$N$20:$N$35,MATCH(P29,'DS2024'!$M$20:$M$35,1)+1),
INDEX('DS2024'!$M$20:$M$35,MATCH(P29,'DS2024'!$M$20:$M$35,1)):
INDEX('DS2024'!$M$20:$M$35,MATCH(P29,'DS2024'!$M$20:$M$35,1)+1)),
IF($AA$3=Database!$A$16,
_xlfn.FORECAST.LINEAR(
P29,
INDEX('DS2024'!$Q$20:$Q$35,MATCH(P29,'DS2024'!$P$20:$P$35,1)):
INDEX('DS2024'!$Q$20:$Q$35,MATCH(P29,'DS2024'!$P$20:$P$35,1)+1),
INDEX('DS2024'!$P$20:$P$35,MATCH(P29,'DS2024'!$P$20:$P$35,1)):
INDEX('DS2024'!$P$20:$P$35,MATCH(P29,'DS2024'!$P$20:$P$35,1)+1)),
IF($AA$3=Database!$A$17,
_xlfn.FORECAST.LINEAR(
P29,
INDEX('DS2024'!$T$20:$T$35,MATCH(P29,'DS2024'!$S$20:$S$35,1)):
INDEX('DS2024'!$T$20:$T$35,MATCH(P29,'DS2024'!$S$20:$S$35,1)+1),
INDEX('DS2024'!$S$20:$S$35,MATCH(P29,'DS2024'!$S$20:$S$35,1)):
INDEX('DS2024'!$S$20:$S$35,MATCH(P29,'DS2024'!$S$20:$S$35,1)+1)),
IF($AA$3=Database!$A$18,
_xlfn.FORECAST.LINEAR(
P29,
INDEX('DS2024'!$W$20:$W$35,MATCH(P29,'DS2024'!$V$20:$V$35,1)):
INDEX('DS2024'!$W$20:$W$35,MATCH(P29,'DS2024'!$V$20:$V$35,1)+1),
INDEX('DS2024'!$V$20:$V$35,MATCH(P29,'DS2024'!$V$20:$V$35,1)):
INDEX('DS2024'!$V$20:$V$35,MATCH(P29,'DS2024'!$V$20:$V$35,1)+1)),
IF($AA$3=Database!$A$19,
_xlfn.FORECAST.LINEAR(
P29,
INDEX('DS2024'!$Z$20:$Z$35,MATCH(P29,'DS2024'!$Y$20:$Y$35,1)):
INDEX('DS2024'!$Z$20:$Z$35,MATCH(P29,'DS2024'!$Y$20:$Y$35,1)+1),
INDEX('DS2024'!$Y$20:$Y$35,MATCH(P29,'DS2024'!$Y$20:$Y$35,1)):
INDEX('DS2024'!$Y$20:$Y$35,MATCH(P29,'DS2024'!$Y$20:$Y$35,1)+1)),
IF($AA$3=Database!$A$20,
_xlfn.FORECAST.LINEAR(
P29,
INDEX('DS2024'!$AC$20:$AC$35,MATCH(P29,'DS2024'!$AB$20:$AB$35,1)):
INDEX('DS2024'!$AC$20:$AC$35,MATCH(P29,'DS2024'!$AB$20:$AB$35,1)+1),
INDEX('DS2024'!$AB$20:$AB$35,MATCH(P29,'DS2024'!$AB$20:$AB$35,1)):
INDEX('DS2024'!$AB$20:$AB$35,MATCH(P29,'DS2024'!$AB$20:$AB$35,1)+1)),
IF($AA$3=Database!$A$2,
_xlfn.FORECAST.LINEAR(
P29,
INDEX('DS2024'!$B$5:$B$15,MATCH(P29,'DS2024'!$A$5:$A$15,1)):
INDEX('DS2024'!$B$5:$B$15,MATCH(P29,'DS2024'!$A$5:$A$15,1)+1),
INDEX('DS2024'!$A$5:$A$15,MATCH(P29,'DS2024'!$A$5:$A$15,1)):
INDEX('DS2024'!$A$5:$A$15,MATCH(P29,'DS2024'!$A$5:$A$15,1)+1)),
IF($AA$3=Database!$A$3,
_xlfn.FORECAST.LINEAR(
P29,
INDEX('DS2024'!$E$5:$E$15,MATCH(P29,'DS2024'!$D$5:$D$15,1)):
INDEX('DS2024'!$E$5:$E$15,MATCH(P29,'DS2024'!$D$5:$D$15,1)+1),
INDEX('DS2024'!$D$5:$D$15,MATCH(P29,'DS2024'!$D$5:$D$15,1)):
INDEX('DS2024'!$D$5:$D$15,MATCH(P29,'DS2024'!$D$5:$D$15,1)+1)),
IF($AA$3=Database!$A$4,
_xlfn.FORECAST.LINEAR(
P29,
INDEX('DS2024'!$H$5:$H$15,MATCH(P29,'DS2024'!$G$5:$G$15,1)):
INDEX('DS2024'!$H$5:$H$15,MATCH(P29,'DS2024'!$G$5:$G$15,1)+1),
INDEX('DS2024'!$G$5:$G$15,MATCH(P29,'DS2024'!$G$5:$G$15,1)):
INDEX('DS2024'!$G$5:$G$15,MATCH(P29,'DS2024'!$G$5:$G$15,1)+1)),
IF($AA$3=Database!$A$5,
_xlfn.FORECAST.LINEAR(
P29,
INDEX('DS2024'!$K$5:$K$15,MATCH(P29,'DS2024'!$J$5:$J$15,1)):
INDEX('DS2024'!$K$5:$K$15,MATCH(P29,'DS2024'!$J$5:$J$15,1)+1),
INDEX('DS2024'!$J$5:$J$15,MATCH(P29,'DS2024'!$J$5:$J$15,1)):
INDEX('DS2024'!$J$5:$J$15,MATCH(P29,'DS2024'!$J$5:$J$15,1)+1)),
IF($AA$3=Database!$A$6,
_xlfn.FORECAST.LINEAR(
P29,
INDEX('DS2024'!$N$5:$N$15,MATCH(P29,'DS2024'!$M$5:$M$15,1)):
INDEX('DS2024'!$N$5:$N$15,MATCH(P29,'DS2024'!$M$5:$M$15,1)+1),
INDEX('DS2024'!$M$5:$M$15,MATCH(P29,'DS2024'!$M$5:$M$15,1)):
INDEX('DS2024'!$M$5:$M$15,MATCH(P29,'DS2024'!$M$5:$M$15,1)+1)),
IF($AA$3=Database!$A$7,
_xlfn.FORECAST.LINEAR(
P29,
INDEX('DS2024'!$Q$5:$Q$15,MATCH(P29,'DS2024'!$P$5:$P$15,1)):
INDEX('DS2024'!$Q$5:$Q$15,MATCH(P29,'DS2024'!$P$5:$P$15,1)+1),
INDEX('DS2024'!$P$5:$P$15,MATCH(P29,'DS2024'!$P$5:$P$15,1)):
INDEX('DS2024'!$P$5:$P$15,MATCH(P29,'DS2024'!$P$5:$P$15,1)+1)),
IF($AA$3=Database!$A$8,
_xlfn.FORECAST.LINEAR(
P29,
INDEX('DS2024'!$T$5:$T$15,MATCH(P29,'DS2024'!$S$5:$S$15,1)):
INDEX('DS2024'!$T$5:$T$15,MATCH(P29,'DS2024'!$S$5:$S$15,1)+1),
INDEX('DS2024'!$S$5:$S$15,MATCH(P29,'DS2024'!$S$5:$S$15,1)):
INDEX('DS2024'!$S$5:$S$15,MATCH(P29,'DS2024'!$S$5:$S$15,1)+1)),
IF($AA$3=Database!$A$9,
_xlfn.FORECAST.LINEAR(
P29,
INDEX('DS2024'!$W$5:$W$15,MATCH(P29,'DS2024'!$V$5:$V$15,1)):
INDEX('DS2024'!$W$5:$W$15,MATCH(P29,'DS2024'!$V$5:$V$15,1)+1),
INDEX('DS2024'!$V$5:$V$15,MATCH(P29,'DS2024'!$V$5:$V$15,1)):
INDEX('DS2024'!$V$5:$V$15,MATCH(P29,'DS2024'!$V$5:$V$15,1)+1)),
IF($AA$3=Database!$A$10,
_xlfn.FORECAST.LINEAR(
P29,
INDEX('DS2024'!$Z$5:$Z$15,MATCH(P29,'DS2024'!$Y$5:$Y$15,1)):
INDEX('DS2024'!$Z$5:$Z$15,MATCH(P29,'DS2024'!$Y$5:$Y$15,1)+1),
INDEX('DS2024'!$Y$5:$Y$15,MATCH(P29,'DS2024'!$Y$5:$Y$15,1)):
INDEX('DS2024'!$Y$5:$Y$15,MATCH(P29,'DS2024'!$Y$5:$Y$15,1)+1))
)))))))))))))))))))</f>
        <v>0.11048643031296215</v>
      </c>
      <c r="AB29" s="50">
        <f>IF($AB$3=Database!$A$11,
_xlfn.FORECAST.LINEAR(
R29,
INDEX('DS2024'!$B$20:$B$35,MATCH(R29,'DS2024'!$A$20:$A$35,1)):
INDEX('DS2024'!$B$20:$B$35,MATCH(R29,'DS2024'!$A$20:$A$35,1)+1),
INDEX('DS2024'!$A$20:$A$35,MATCH(R29,'DS2024'!$A$20:$A$35,1)):
INDEX('DS2024'!$A$20:$A$35,MATCH(R29,'DS2024'!$A$20:$A$35,1)+1)),
IF($AB$3=Database!$A$12,
_xlfn.FORECAST.LINEAR(
R29,
INDEX('DS2024'!$E$20:$E$35,MATCH(R29,'DS2024'!$D$20:$D$35,1)):
INDEX('DS2024'!$E$20:$E$35,MATCH(R29,'DS2024'!$D$20:$D$35,1)+1),
INDEX('DS2024'!$D$20:$D$35,MATCH(R29,'DS2024'!$D$20:$D$35,1)):
INDEX('DS2024'!$D$20:$D$35,MATCH(R29,'DS2024'!$D$20:$D$35,1)+1)),
IF($AB$3=Database!$A$13,
_xlfn.FORECAST.LINEAR(
R29,
INDEX('DS2024'!$H$20:$H$35,MATCH(R29,'DS2024'!$G$20:$G$35,1)):
INDEX('DS2024'!$H$20:$H$35,MATCH(R29,'DS2024'!$G$20:$G$35,1)+1),
INDEX('DS2024'!$G$20:$G$35,MATCH(R29,'DS2024'!$G$20:$G$35,1)):
INDEX('DS2024'!$G$20:$G$35,MATCH(R29,'DS2024'!$G$20:$G$35,1)+1)),
IF($AB$3=Database!$A$14,
_xlfn.FORECAST.LINEAR(
R29,
INDEX('DS2024'!$K$20:$K$35,MATCH(R29,'DS2024'!$J$20:$J$35,1)):
INDEX('DS2024'!$K$20:$K$35,MATCH(R29,'DS2024'!$J$20:$J$35,1)+1),
INDEX('DS2024'!$J$20:$J$35,MATCH(R29,'DS2024'!$J$20:$J$35,1)):
INDEX('DS2024'!$J$20:$J$35,MATCH(R29,'DS2024'!$J$20:$J$35,1)+1)),
IF($AB$3=Database!$A$15,
_xlfn.FORECAST.LINEAR(
R29,
INDEX('DS2024'!$N$20:$N$35,MATCH(R29,'DS2024'!$M$20:$M$35,1)):
INDEX('DS2024'!$N$20:$N$35,MATCH(R29,'DS2024'!$M$20:$M$35,1)+1),
INDEX('DS2024'!$M$20:$M$35,MATCH(R29,'DS2024'!$M$20:$M$35,1)):
INDEX('DS2024'!$M$20:$M$35,MATCH(R29,'DS2024'!$M$20:$M$35,1)+1)),
IF($AB$3=Database!$A$16,
_xlfn.FORECAST.LINEAR(
R29,
INDEX('DS2024'!$Q$20:$Q$35,MATCH(R29,'DS2024'!$P$20:$P$35,1)):
INDEX('DS2024'!$Q$20:$Q$35,MATCH(R29,'DS2024'!$P$20:$P$35,1)+1),
INDEX('DS2024'!$P$20:$P$35,MATCH(R29,'DS2024'!$P$20:$P$35,1)):
INDEX('DS2024'!$P$20:$P$35,MATCH(R29,'DS2024'!$P$20:$P$35,1)+1)),
IF($AB$3=Database!$A$17,
_xlfn.FORECAST.LINEAR(
R29,
INDEX('DS2024'!$T$20:$T$35,MATCH(R29,'DS2024'!$S$20:$S$35,1)):
INDEX('DS2024'!$T$20:$T$35,MATCH(R29,'DS2024'!$S$20:$S$35,1)+1),
INDEX('DS2024'!$S$20:$S$35,MATCH(R29,'DS2024'!$S$20:$S$35,1)):
INDEX('DS2024'!$S$20:$S$35,MATCH(R29,'DS2024'!$S$20:$S$35,1)+1)),
IF($AB$3=Database!$A$18,
_xlfn.FORECAST.LINEAR(
R29,
INDEX('DS2024'!$W$20:$W$35,MATCH(R29,'DS2024'!$V$20:$V$35,1)):
INDEX('DS2024'!$W$20:$W$35,MATCH(R29,'DS2024'!$V$20:$V$35,1)+1),
INDEX('DS2024'!$V$20:$V$35,MATCH(R29,'DS2024'!$V$20:$V$35,1)):
INDEX('DS2024'!$V$20:$V$35,MATCH(R29,'DS2024'!$V$20:$V$35,1)+1)),
IF($AB$3=Database!$A$19,
_xlfn.FORECAST.LINEAR(
R29,
INDEX('DS2024'!$Z$20:$Z$35,MATCH(R29,'DS2024'!$Y$20:$Y$35,1)):
INDEX('DS2024'!$Z$20:$Z$35,MATCH(R29,'DS2024'!$Y$20:$Y$35,1)+1),
INDEX('DS2024'!$Y$20:$Y$35,MATCH(R29,'DS2024'!$Y$20:$Y$35,1)):
INDEX('DS2024'!$Y$20:$Y$35,MATCH(R29,'DS2024'!$Y$20:$Y$35,1)+1)),
IF($AB$3=Database!$A$20,
_xlfn.FORECAST.LINEAR(
R29,
INDEX('DS2024'!$AC$20:$AC$35,MATCH(R29,'DS2024'!$AB$20:$AB$35,1)):
INDEX('DS2024'!$AC$20:$AC$35,MATCH(R29,'DS2024'!$AB$20:$AB$35,1)+1),
INDEX('DS2024'!$AB$20:$AB$35,MATCH(R29,'DS2024'!$AB$20:$AB$35,1)):
INDEX('DS2024'!$AB$20:$AB$35,MATCH(R29,'DS2024'!$AB$20:$AB$35,1)+1)),
IF($AB$3=Database!$A$2,
_xlfn.FORECAST.LINEAR(
R29,
INDEX('DS2024'!$B$5:$B$15,MATCH(R29,'DS2024'!$A$5:$A$15,1)):
INDEX('DS2024'!$B$5:$B$15,MATCH(R29,'DS2024'!$A$5:$A$15,1)+1),
INDEX('DS2024'!$A$5:$A$15,MATCH(R29,'DS2024'!$A$5:$A$15,1)):
INDEX('DS2024'!$A$5:$A$15,MATCH(R29,'DS2024'!$A$5:$A$15,1)+1)),
IF($AB$3=Database!$A$3,
_xlfn.FORECAST.LINEAR(
R29,
INDEX('DS2024'!$E$5:$E$15,MATCH(R29,'DS2024'!$D$5:$D$15,1)):
INDEX('DS2024'!$E$5:$E$15,MATCH(R29,'DS2024'!$D$5:$D$15,1)+1),
INDEX('DS2024'!$D$5:$D$15,MATCH(R29,'DS2024'!$D$5:$D$15,1)):
INDEX('DS2024'!$D$5:$D$15,MATCH(R29,'DS2024'!$D$5:$D$15,1)+1)),
IF($AB$3=Database!$A$4,
_xlfn.FORECAST.LINEAR(
R29,
INDEX('DS2024'!$H$5:$H$15,MATCH(R29,'DS2024'!$G$5:$G$15,1)):
INDEX('DS2024'!$H$5:$H$15,MATCH(R29,'DS2024'!$G$5:$G$15,1)+1),
INDEX('DS2024'!$G$5:$G$15,MATCH(R29,'DS2024'!$G$5:$G$15,1)):
INDEX('DS2024'!$G$5:$G$15,MATCH(R29,'DS2024'!$G$5:$G$15,1)+1)),
IF($AB$3=Database!$A$5,
_xlfn.FORECAST.LINEAR(
R29,
INDEX('DS2024'!$K$5:$K$15,MATCH(R29,'DS2024'!$J$5:$J$15,1)):
INDEX('DS2024'!$K$5:$K$15,MATCH(R29,'DS2024'!$J$5:$J$15,1)+1),
INDEX('DS2024'!$J$5:$J$15,MATCH(R29,'DS2024'!$J$5:$J$15,1)):
INDEX('DS2024'!$J$5:$J$15,MATCH(R29,'DS2024'!$J$5:$J$15,1)+1)),
IF($AB$3=Database!$A$6,
_xlfn.FORECAST.LINEAR(
R29,
INDEX('DS2024'!$N$5:$N$15,MATCH(R29,'DS2024'!$M$5:$M$15,1)):
INDEX('DS2024'!$N$5:$N$15,MATCH(R29,'DS2024'!$M$5:$M$15,1)+1),
INDEX('DS2024'!$M$5:$M$15,MATCH(R29,'DS2024'!$M$5:$M$15,1)):
INDEX('DS2024'!$M$5:$M$15,MATCH(R29,'DS2024'!$M$5:$M$15,1)+1)),
IF($AB$3=Database!$A$7,
_xlfn.FORECAST.LINEAR(
R29,
INDEX('DS2024'!$Q$5:$Q$15,MATCH(R29,'DS2024'!$P$5:$P$15,1)):
INDEX('DS2024'!$Q$5:$Q$15,MATCH(R29,'DS2024'!$P$5:$P$15,1)+1),
INDEX('DS2024'!$P$5:$P$15,MATCH(R29,'DS2024'!$P$5:$P$15,1)):
INDEX('DS2024'!$P$5:$P$15,MATCH(R29,'DS2024'!$P$5:$P$15,1)+1)),
IF($AB$3=Database!$A$8,
_xlfn.FORECAST.LINEAR(
R29,
INDEX('DS2024'!$T$5:$T$15,MATCH(R29,'DS2024'!$S$5:$S$15,1)):
INDEX('DS2024'!$T$5:$T$15,MATCH(R29,'DS2024'!$S$5:$S$15,1)+1),
INDEX('DS2024'!$S$5:$S$15,MATCH(R29,'DS2024'!$S$5:$S$15,1)):
INDEX('DS2024'!$S$5:$S$15,MATCH(R29,'DS2024'!$S$5:$S$15,1)+1)),
IF($AB$3=Database!$A$9,
_xlfn.FORECAST.LINEAR(
R29,
INDEX('DS2024'!$W$5:$W$15,MATCH(R29,'DS2024'!$V$5:$V$15,1)):
INDEX('DS2024'!$W$5:$W$15,MATCH(R29,'DS2024'!$V$5:$V$15,1)+1),
INDEX('DS2024'!$V$5:$V$15,MATCH(R29,'DS2024'!$V$5:$V$15,1)):
INDEX('DS2024'!$V$5:$V$15,MATCH(R29,'DS2024'!$V$5:$V$15,1)+1)),
IF($AB$3=Database!$A$10,
_xlfn.FORECAST.LINEAR(
R29,
INDEX('DS2024'!$Z$5:$Z$15,MATCH(R29,'DS2024'!$Y$5:$Y$15,1)):
INDEX('DS2024'!$Z$5:$Z$15,MATCH(R29,'DS2024'!$Y$5:$Y$15,1)+1),
INDEX('DS2024'!$Y$5:$Y$15,MATCH(R29,'DS2024'!$Y$5:$Y$15,1)):
INDEX('DS2024'!$Y$5:$Y$15,MATCH(R29,'DS2024'!$Y$5:$Y$15,1)+1))
)))))))))))))))))))</f>
        <v>0.1113582477317239</v>
      </c>
      <c r="AC29" s="82">
        <f t="shared" si="0"/>
        <v>0.47267292892434742</v>
      </c>
      <c r="AD29" s="82">
        <f t="shared" si="1"/>
        <v>0.47345781001519827</v>
      </c>
      <c r="AE29" s="82">
        <f t="shared" si="2"/>
        <v>0.37718151409376866</v>
      </c>
      <c r="AF29" s="82">
        <f t="shared" si="3"/>
        <v>0.47281223682358936</v>
      </c>
      <c r="AG29" s="82">
        <f t="shared" si="4"/>
        <v>0.47136547332365736</v>
      </c>
      <c r="AH29" s="82">
        <f t="shared" si="5"/>
        <v>0.47256555990932192</v>
      </c>
      <c r="AI29" s="82">
        <f t="shared" si="6"/>
        <v>0.47090405837933891</v>
      </c>
      <c r="AJ29" s="83">
        <f t="shared" si="7"/>
        <v>0.47166651429616546</v>
      </c>
      <c r="AK29" s="83">
        <f t="shared" si="8"/>
        <v>0.47272525433040413</v>
      </c>
      <c r="AL29" s="42"/>
      <c r="AM29" s="42"/>
      <c r="AN29" s="42"/>
      <c r="AO29" s="42"/>
      <c r="AP29" s="42"/>
      <c r="AQ29" s="42"/>
      <c r="AR29" s="42"/>
      <c r="AS29" s="42"/>
      <c r="AT29" s="42"/>
      <c r="BD29" s="83" t="e">
        <f>#REF!/10</f>
        <v>#REF!</v>
      </c>
      <c r="BE29" s="83" t="e">
        <f>#REF!/10</f>
        <v>#REF!</v>
      </c>
      <c r="BF29" s="83" t="e">
        <f>#REF!/10</f>
        <v>#REF!</v>
      </c>
      <c r="BG29" s="83" t="e">
        <f>#REF!/10</f>
        <v>#REF!</v>
      </c>
      <c r="BH29" s="83">
        <f t="shared" si="9"/>
        <v>0</v>
      </c>
      <c r="BI29" s="83">
        <f t="shared" si="10"/>
        <v>0</v>
      </c>
      <c r="BJ29" s="83">
        <f t="shared" si="11"/>
        <v>0</v>
      </c>
      <c r="BK29" s="83">
        <f t="shared" si="12"/>
        <v>0</v>
      </c>
      <c r="BL29" s="83">
        <f t="shared" si="13"/>
        <v>0</v>
      </c>
    </row>
    <row r="30" spans="1:64" ht="14.25" customHeight="1">
      <c r="A30" s="31">
        <v>24</v>
      </c>
      <c r="B30" s="42">
        <f>'Evaluasi 110 C'!B30</f>
        <v>119.815</v>
      </c>
      <c r="C30" s="42">
        <f>'Evaluasi 110 C'!C30</f>
        <v>-0.36133413317336527</v>
      </c>
      <c r="D30" s="42">
        <f>'Evaluasi 110 C'!E30</f>
        <v>121.14700000000001</v>
      </c>
      <c r="E30" s="42">
        <f>'Evaluasi 110 C'!F30</f>
        <v>-0.3614939412117576</v>
      </c>
      <c r="F30" s="42">
        <f>'Evaluasi 110 C'!H30</f>
        <v>119.441</v>
      </c>
      <c r="G30" s="42">
        <f>'Evaluasi 110 C'!I30</f>
        <v>-0.26192724661960032</v>
      </c>
      <c r="H30" s="42">
        <f>'Evaluasi 110 C'!K30</f>
        <v>119.94799999999999</v>
      </c>
      <c r="I30" s="42">
        <f>'Evaluasi 110 C'!L30</f>
        <v>-0.36135008998200357</v>
      </c>
      <c r="J30" s="42">
        <f>'Evaluasi 110 C'!N30</f>
        <v>117.38800000000001</v>
      </c>
      <c r="K30" s="42">
        <f>'Evaluasi 110 C'!O30</f>
        <v>-0.36104295140971804</v>
      </c>
      <c r="L30" s="42">
        <f>'Evaluasi 110 C'!Q30</f>
        <v>118.989</v>
      </c>
      <c r="M30" s="42">
        <f>'Evaluasi 110 C'!R30</f>
        <v>-0.36123503299340132</v>
      </c>
      <c r="N30" s="42">
        <f>'Evaluasi 110 C'!T30</f>
        <v>116.654</v>
      </c>
      <c r="O30" s="42">
        <f>'Evaluasi 110 C'!U30</f>
        <v>-0.36095488902219552</v>
      </c>
      <c r="P30" s="42">
        <f>'Evaluasi 110 C'!W30</f>
        <v>117.93600000000001</v>
      </c>
      <c r="Q30" s="42">
        <f>'Evaluasi 110 C'!X30</f>
        <v>-0.36110869826034792</v>
      </c>
      <c r="R30" s="42">
        <f>'Evaluasi 110 C'!Z30</f>
        <v>119.946</v>
      </c>
      <c r="S30" s="50">
        <f>'Evaluasi 110 C'!AA30</f>
        <v>-0.36134985002999398</v>
      </c>
      <c r="T30" s="50">
        <f>IF($T$3=Database!$A$11,
_xlfn.FORECAST.LINEAR(
B30,
INDEX('DS2024'!$B$20:$B$35,MATCH(B30,'DS2024'!$A$20:$A$35,1)):
INDEX('DS2024'!$B$20:$B$35,MATCH(B30,'DS2024'!$A$20:$A$35,1)+1),
INDEX('DS2024'!$A$20:$A$35,MATCH(B30,'DS2024'!$A$20:$A$35,1)):
INDEX('DS2024'!$A$20:$A$35,MATCH(B30,'DS2024'!$A$20:$A$35,1)+1)),
IF($T$3=Database!$A$12,
_xlfn.FORECAST.LINEAR(
B30,
INDEX('DS2024'!$E$20:$E$35,MATCH(B30,'DS2024'!$D$20:$D$35,1)):
INDEX('DS2024'!$E$20:$E$35,MATCH(B30,'DS2024'!$D$20:$D$35,1)+1),
INDEX('DS2024'!$D$20:$D$35,MATCH(B30,'DS2024'!$D$20:$D$35,1)):
INDEX('DS2024'!$D$20:$D$35,MATCH(B30,'DS2024'!$D$20:$D$35,1)+1)),
IF($T$3=Database!$A$13,
_xlfn.FORECAST.LINEAR(
B30,
INDEX('DS2024'!$H$20:$H$35,MATCH(B30,'DS2024'!$G$20:$G$35,1)):
INDEX('DS2024'!$H$20:$H$35,MATCH(B30,'DS2024'!$G$20:$G$35,1)+1),
INDEX('DS2024'!$G$20:$G$35,MATCH(B30,'DS2024'!$G$20:$G$35,1)):
INDEX('DS2024'!$G$20:$G$35,MATCH(B30,'DS2024'!$G$20:$G$35,1)+1)),
IF($T$3=Database!$A$14,
_xlfn.FORECAST.LINEAR(
B30,
INDEX('DS2024'!$K$20:$K$35,MATCH(B30,'DS2024'!$J$20:$J$35,1)):
INDEX('DS2024'!$K$20:$K$35,MATCH(B30,'DS2024'!$J$20:$J$35,1)+1),
INDEX('DS2024'!$J$20:$J$35,MATCH(B30,'DS2024'!$J$20:$J$35,1)):
INDEX('DS2024'!$J$20:$J$35,MATCH(B30,'DS2024'!$J$20:$J$35,1)+1)),
IF($T$3=Database!$A$15,
_xlfn.FORECAST.LINEAR(
B30,
INDEX('DS2024'!$N$20:$N$35,MATCH(B30,'DS2024'!$M$20:$M$35,1)):
INDEX('DS2024'!$N$20:$N$35,MATCH(B30,'DS2024'!$M$20:$M$35,1)+1),
INDEX('DS2024'!$M$20:$M$35,MATCH(B30,'DS2024'!$M$20:$M$35,1)):
INDEX('DS2024'!$M$20:$M$35,MATCH(B30,'DS2024'!$M$20:$M$35,1)+1)),
IF($T$3=Database!$A$16,
_xlfn.FORECAST.LINEAR(
B30,
INDEX('DS2024'!$Q$20:$Q$35,MATCH(B30,'DS2024'!$P$20:$P$35,1)):
INDEX('DS2024'!$Q$20:$Q$35,MATCH(B30,'DS2024'!$P$20:$P$35,1)+1),
INDEX('DS2024'!$P$20:$P$35,MATCH(B30,'DS2024'!$P$20:$P$35,1)):
INDEX('DS2024'!$P$20:$P$35,MATCH(B30,'DS2024'!$P$20:$P$35,1)+1)),
IF($T$3=Database!$A$17,
_xlfn.FORECAST.LINEAR(
B30,
INDEX('DS2024'!$T$20:$T$35,MATCH(B30,'DS2024'!$S$20:$S$35,1)):
INDEX('DS2024'!$T$20:$T$35,MATCH(B30,'DS2024'!$S$20:$S$35,1)+1),
INDEX('DS2024'!$S$20:$S$35,MATCH(B30,'DS2024'!$S$20:$S$35,1)):
INDEX('DS2024'!$S$20:$S$35,MATCH(B30,'DS2024'!$S$20:$S$35,1)+1)),
IF($T$3=Database!$A$18,
_xlfn.FORECAST.LINEAR(
B30,
INDEX('DS2024'!$W$20:$W$35,MATCH(B30,'DS2024'!$V$20:$V$35,1)):
INDEX('DS2024'!$W$20:$W$35,MATCH(B30,'DS2024'!$V$20:$V$35,1)+1),
INDEX('DS2024'!$V$20:$V$35,MATCH(B30,'DS2024'!$V$20:$V$35,1)):
INDEX('DS2024'!$V$20:$V$35,MATCH(B30,'DS2024'!$V$20:$V$35,1)+1)),
IF($T$3=Database!$A$19,
_xlfn.FORECAST.LINEAR(
B30,
INDEX('DS2024'!$Z$20:$Z$35,MATCH(B30,'DS2024'!$Y$20:$Y$35,1)):
INDEX('DS2024'!$Z$20:$Z$35,MATCH(B30,'DS2024'!$Y$20:$Y$35,1)+1),
INDEX('DS2024'!$Y$20:$Y$35,MATCH(B30,'DS2024'!$Y$20:$Y$35,1)):
INDEX('DS2024'!$Y$20:$Y$35,MATCH(B30,'DS2024'!$Y$20:$Y$35,1)+1)),
IF($T$3=Database!$A$20,
_xlfn.FORECAST.LINEAR(
B30,
INDEX('DS2024'!$AC$20:$AC$35,MATCH(B30,'DS2024'!$AB$20:$AB$35,1)):
INDEX('DS2024'!$AC$20:$AC$35,MATCH(B30,'DS2024'!$AB$20:$AB$35,1)+1),
INDEX('DS2024'!$AB$20:$AB$35,MATCH(B30,'DS2024'!$AB$20:$AB$35,1)):
INDEX('DS2024'!$AB$20:$AB$35,MATCH(B30,'DS2024'!$AB$20:$AB$35,1)+1)),
IF($T$3=Database!$A$2,
_xlfn.FORECAST.LINEAR(
B30,
INDEX('DS2024'!$B$5:$B$15,MATCH(B30,'DS2024'!$A$5:$A$15,1)):
INDEX('DS2024'!$B$5:$B$15,MATCH(B30,'DS2024'!$A$5:$A$15,1)+1),
INDEX('DS2024'!$A$5:$A$15,MATCH(B30,'DS2024'!$A$5:$A$15,1)):
INDEX('DS2024'!$A$5:$A$15,MATCH(B30,'DS2024'!$A$5:$A$15,1)+1)),
IF($T$3=Database!$A$3,
_xlfn.FORECAST.LINEAR(
B30,
INDEX('DS2024'!$E$5:$E$15,MATCH(B30,'DS2024'!$D$5:$D$15,1)):
INDEX('DS2024'!$E$5:$E$15,MATCH(B30,'DS2024'!$D$5:$D$15,1)+1),
INDEX('DS2024'!$D$5:$D$15,MATCH(B30,'DS2024'!$D$5:$D$15,1)):
INDEX('DS2024'!$D$5:$D$15,MATCH(B30,'DS2024'!$D$5:$D$15,1)+1)),
IF($T$3=Database!$A$4,
_xlfn.FORECAST.LINEAR(
B30,
INDEX('DS2024'!$H$5:$H$15,MATCH(B30,'DS2024'!$G$5:$G$15,1)):
INDEX('DS2024'!$H$5:$H$15,MATCH(B30,'DS2024'!$G$5:$G$15,1)+1),
INDEX('DS2024'!$G$5:$G$15,MATCH(B30,'DS2024'!$G$5:$G$15,1)):
INDEX('DS2024'!$G$5:$G$15,MATCH(B30,'DS2024'!$G$5:$G$15,1)+1)),
IF($T$3=Database!$A$5,
_xlfn.FORECAST.LINEAR(
B30,
INDEX('DS2024'!$K$5:$K$15,MATCH(B30,'DS2024'!$J$5:$J$15,1)):
INDEX('DS2024'!$K$5:$K$15,MATCH(B30,'DS2024'!$J$5:$J$15,1)+1),
INDEX('DS2024'!$J$5:$J$15,MATCH(B30,'DS2024'!$J$5:$J$15,1)):
INDEX('DS2024'!$J$5:$J$15,MATCH(B30,'DS2024'!$J$5:$J$15,1)+1)),
IF($T$3=Database!$A$6,
_xlfn.FORECAST.LINEAR(
B30,
INDEX('DS2024'!$N$5:$N$15,MATCH(B30,'DS2024'!$M$5:$M$15,1)):
INDEX('DS2024'!$N$5:$N$15,MATCH(B30,'DS2024'!$M$5:$M$15,1)+1),
INDEX('DS2024'!$M$5:$M$15,MATCH(B30,'DS2024'!$M$5:$M$15,1)):
INDEX('DS2024'!$M$5:$M$15,MATCH(B30,'DS2024'!$M$5:$M$15,1)+1)),
IF($T$3=Database!$A$7,
_xlfn.FORECAST.LINEAR(
B30,
INDEX('DS2024'!$Q$5:$Q$15,MATCH(B30,'DS2024'!$P$5:$P$15,1)):
INDEX('DS2024'!$Q$5:$Q$15,MATCH(B30,'DS2024'!$P$5:$P$15,1)+1),
INDEX('DS2024'!$P$5:$P$15,MATCH(B30,'DS2024'!$P$5:$P$15,1)):
INDEX('DS2024'!$P$5:$P$15,MATCH(B30,'DS2024'!$P$5:$P$15,1)+1)),
IF($T$3=Database!$A$8,
_xlfn.FORECAST.LINEAR(
B30,
INDEX('DS2024'!$T$5:$T$15,MATCH(B30,'DS2024'!$S$5:$S$15,1)):
INDEX('DS2024'!$T$5:$T$15,MATCH(B30,'DS2024'!$S$5:$S$15,1)+1),
INDEX('DS2024'!$S$5:$S$15,MATCH(B30,'DS2024'!$S$5:$S$15,1)):
INDEX('DS2024'!$S$5:$S$15,MATCH(B30,'DS2024'!$S$5:$S$15,1)+1)),
IF($T$3=Database!$A$9,
_xlfn.FORECAST.LINEAR(
B30,
INDEX('DS2024'!$W$5:$W$15,MATCH(B30,'DS2024'!$V$5:$V$15,1)):
INDEX('DS2024'!$W$5:$W$15,MATCH(B30,'DS2024'!$V$5:$V$15,1)+1),
INDEX('DS2024'!$V$5:$V$15,MATCH(B30,'DS2024'!$V$5:$V$15,1)):
INDEX('DS2024'!$V$5:$V$15,MATCH(B30,'DS2024'!$V$5:$V$15,1)+1)),
IF($T$3=Database!$A$10,
_xlfn.FORECAST.LINEAR(
B30,
INDEX('DS2024'!$Z$5:$Z$15,MATCH(B30,'DS2024'!$Y$5:$Y$15,1)):
INDEX('DS2024'!$Z$5:$Z$15,MATCH(B30,'DS2024'!$Y$5:$Y$15,1)+1),
INDEX('DS2024'!$Y$5:$Y$15,MATCH(B30,'DS2024'!$Y$5:$Y$15,1)):
INDEX('DS2024'!$Y$5:$Y$15,MATCH(B30,'DS2024'!$Y$5:$Y$15,1)+1))
)))))))))))))))))))</f>
        <v>0.11120492425756426</v>
      </c>
      <c r="U30" s="50">
        <f>IF($U$3=Database!$A$11,
_xlfn.FORECAST.LINEAR(
D30,
INDEX('DS2024'!$B$20:$B$35,MATCH(D30,'DS2024'!$A$20:$A$35,1)):
INDEX('DS2024'!$B$20:$B$35,MATCH(D30,'DS2024'!$A$20:$A$35,1)+1),
INDEX('DS2024'!$A$20:$A$35,MATCH(D30,'DS2024'!$A$20:$A$35,1)):
INDEX('DS2024'!$A$20:$A$35,MATCH(D30,'DS2024'!$A$20:$A$35,1)+1)),
IF($U$3=Database!$A$12,
_xlfn.FORECAST.LINEAR(
D30,
INDEX('DS2024'!$E$20:$E$35,MATCH(D30,'DS2024'!$D$20:$D$35,1)):
INDEX('DS2024'!$E$20:$E$35,MATCH(D30,'DS2024'!$D$20:$D$35,1)+1),
INDEX('DS2024'!$D$20:$D$35,MATCH(D30,'DS2024'!$D$20:$D$35,1)):
INDEX('DS2024'!$D$20:$D$35,MATCH(D30,'DS2024'!$D$20:$D$35,1)+1)),
IF($U$3=Database!$A$13,
_xlfn.FORECAST.LINEAR(
D30,
INDEX('DS2024'!$H$20:$H$35,MATCH(D30,'DS2024'!$G$20:$G$35,1)):
INDEX('DS2024'!$H$20:$H$35,MATCH(D30,'DS2024'!$G$20:$G$35,1)+1),
INDEX('DS2024'!$G$20:$G$35,MATCH(D30,'DS2024'!$G$20:$G$35,1)):
INDEX('DS2024'!$G$20:$G$35,MATCH(D30,'DS2024'!$G$20:$G$35,1)+1)),
IF($U$3=Database!$A$14,
_xlfn.FORECAST.LINEAR(
D30,
INDEX('DS2024'!$K$20:$K$35,MATCH(D30,'DS2024'!$J$20:$J$35,1)):
INDEX('DS2024'!$K$20:$K$35,MATCH(D30,'DS2024'!$J$20:$J$35,1)+1),
INDEX('DS2024'!$J$20:$J$35,MATCH(D30,'DS2024'!$J$20:$J$35,1)):
INDEX('DS2024'!$J$20:$J$35,MATCH(D30,'DS2024'!$J$20:$J$35,1)+1)),
IF($U$3=Database!$A$15,
_xlfn.FORECAST.LINEAR(
D30,
INDEX('DS2024'!$N$20:$N$35,MATCH(D30,'DS2024'!$M$20:$M$35,1)):
INDEX('DS2024'!$N$20:$N$35,MATCH(D30,'DS2024'!$M$20:$M$35,1)+1),
INDEX('DS2024'!$M$20:$M$35,MATCH(D30,'DS2024'!$M$20:$M$35,1)):
INDEX('DS2024'!$M$20:$M$35,MATCH(D30,'DS2024'!$M$20:$M$35,1)+1)),
IF($U$3=Database!$A$16,
_xlfn.FORECAST.LINEAR(
D30,
INDEX('DS2024'!$Q$20:$Q$35,MATCH(D30,'DS2024'!$P$20:$P$35,1)):
INDEX('DS2024'!$Q$20:$Q$35,MATCH(D30,'DS2024'!$P$20:$P$35,1)+1),
INDEX('DS2024'!$P$20:$P$35,MATCH(D30,'DS2024'!$P$20:$P$35,1)):
INDEX('DS2024'!$P$20:$P$35,MATCH(D30,'DS2024'!$P$20:$P$35,1)+1)),
IF($U$3=Database!$A$17,
_xlfn.FORECAST.LINEAR(
D30,
INDEX('DS2024'!$T$20:$T$35,MATCH(D30,'DS2024'!$S$20:$S$35,1)):
INDEX('DS2024'!$T$20:$T$35,MATCH(D30,'DS2024'!$S$20:$S$35,1)+1),
INDEX('DS2024'!$S$20:$S$35,MATCH(D30,'DS2024'!$S$20:$S$35,1)):
INDEX('DS2024'!$S$20:$S$35,MATCH(D30,'DS2024'!$S$20:$S$35,1)+1)),
IF($U$3=Database!$A$18,
_xlfn.FORECAST.LINEAR(
D30,
INDEX('DS2024'!$W$20:$W$35,MATCH(D30,'DS2024'!$V$20:$V$35,1)):
INDEX('DS2024'!$W$20:$W$35,MATCH(D30,'DS2024'!$V$20:$V$35,1)+1),
INDEX('DS2024'!$V$20:$V$35,MATCH(D30,'DS2024'!$V$20:$V$35,1)):
INDEX('DS2024'!$V$20:$V$35,MATCH(D30,'DS2024'!$V$20:$V$35,1)+1)),
IF($U$3=Database!$A$19,
_xlfn.FORECAST.LINEAR(
D30,
INDEX('DS2024'!$Z$20:$Z$35,MATCH(D30,'DS2024'!$Y$20:$Y$35,1)):
INDEX('DS2024'!$Z$20:$Z$35,MATCH(D30,'DS2024'!$Y$20:$Y$35,1)+1),
INDEX('DS2024'!$Y$20:$Y$35,MATCH(D30,'DS2024'!$Y$20:$Y$35,1)):
INDEX('DS2024'!$Y$20:$Y$35,MATCH(D30,'DS2024'!$Y$20:$Y$35,1)+1)),
IF($U$3=Database!$A$20,
_xlfn.FORECAST.LINEAR(
D30,
INDEX('DS2024'!$AC$20:$AC$35,MATCH(D30,'DS2024'!$AB$20:$AB$35,1)):
INDEX('DS2024'!$AC$20:$AC$35,MATCH(D30,'DS2024'!$AB$20:$AB$35,1)+1),
INDEX('DS2024'!$AB$20:$AB$35,MATCH(D30,'DS2024'!$AB$20:$AB$35,1)):
INDEX('DS2024'!$AB$20:$AB$35,MATCH(D30,'DS2024'!$AB$20:$AB$35,1)+1)),
IF($U$3=Database!$A$2,
_xlfn.FORECAST.LINEAR(
D30,
INDEX('DS2024'!$B$5:$B$15,MATCH(D30,'DS2024'!$A$5:$A$15,1)):
INDEX('DS2024'!$B$5:$B$15,MATCH(D30,'DS2024'!$A$5:$A$15,1)+1),
INDEX('DS2024'!$A$5:$A$15,MATCH(D30,'DS2024'!$A$5:$A$15,1)):
INDEX('DS2024'!$A$5:$A$15,MATCH(D30,'DS2024'!$A$5:$A$15,1)+1)),
IF($U$3=Database!$A$3,
_xlfn.FORECAST.LINEAR(
D30,
INDEX('DS2024'!$E$5:$E$15,MATCH(D30,'DS2024'!$D$5:$D$15,1)):
INDEX('DS2024'!$E$5:$E$15,MATCH(D30,'DS2024'!$D$5:$D$15,1)+1),
INDEX('DS2024'!$D$5:$D$15,MATCH(D30,'DS2024'!$D$5:$D$15,1)):
INDEX('DS2024'!$D$5:$D$15,MATCH(D30,'DS2024'!$D$5:$D$15,1)+1)),
IF($U$3=Database!$A$4,
_xlfn.FORECAST.LINEAR(
D30,
INDEX('DS2024'!$H$5:$H$15,MATCH(D30,'DS2024'!$G$5:$G$15,1)):
INDEX('DS2024'!$H$5:$H$15,MATCH(D30,'DS2024'!$G$5:$G$15,1)+1),
INDEX('DS2024'!$G$5:$G$15,MATCH(D30,'DS2024'!$G$5:$G$15,1)):
INDEX('DS2024'!$G$5:$G$15,MATCH(D30,'DS2024'!$G$5:$G$15,1)+1)),
IF($U$3=Database!$A$5,
_xlfn.FORECAST.LINEAR(
D30,
INDEX('DS2024'!$K$5:$K$15,MATCH(D30,'DS2024'!$J$5:$J$15,1)):
INDEX('DS2024'!$K$5:$K$15,MATCH(D30,'DS2024'!$J$5:$J$15,1)+1),
INDEX('DS2024'!$J$5:$J$15,MATCH(D30,'DS2024'!$J$5:$J$15,1)):
INDEX('DS2024'!$J$5:$J$15,MATCH(D30,'DS2024'!$J$5:$J$15,1)+1)),
IF($U$3=Database!$A$6,
_xlfn.FORECAST.LINEAR(
D30,
INDEX('DS2024'!$N$5:$N$15,MATCH(D30,'DS2024'!$M$5:$M$15,1)):
INDEX('DS2024'!$N$5:$N$15,MATCH(D30,'DS2024'!$M$5:$M$15,1)+1),
INDEX('DS2024'!$M$5:$M$15,MATCH(D30,'DS2024'!$M$5:$M$15,1)):
INDEX('DS2024'!$M$5:$M$15,MATCH(D30,'DS2024'!$M$5:$M$15,1)+1)),
IF($U$3=Database!$A$7,
_xlfn.FORECAST.LINEAR(
D30,
INDEX('DS2024'!$Q$5:$Q$15,MATCH(D30,'DS2024'!$P$5:$P$15,1)):
INDEX('DS2024'!$Q$5:$Q$15,MATCH(D30,'DS2024'!$P$5:$P$15,1)+1),
INDEX('DS2024'!$P$5:$P$15,MATCH(D30,'DS2024'!$P$5:$P$15,1)):
INDEX('DS2024'!$P$5:$P$15,MATCH(D30,'DS2024'!$P$5:$P$15,1)+1)),
IF($U$3=Database!$A$8,
_xlfn.FORECAST.LINEAR(
D30,
INDEX('DS2024'!$T$5:$T$15,MATCH(D30,'DS2024'!$S$5:$S$15,1)):
INDEX('DS2024'!$T$5:$T$15,MATCH(D30,'DS2024'!$S$5:$S$15,1)+1),
INDEX('DS2024'!$S$5:$S$15,MATCH(D30,'DS2024'!$S$5:$S$15,1)):
INDEX('DS2024'!$S$5:$S$15,MATCH(D30,'DS2024'!$S$5:$S$15,1)+1)),
IF($U$3=Database!$A$9,
_xlfn.FORECAST.LINEAR(
D30,
INDEX('DS2024'!$W$5:$W$15,MATCH(D30,'DS2024'!$V$5:$V$15,1)):
INDEX('DS2024'!$W$5:$W$15,MATCH(D30,'DS2024'!$V$5:$V$15,1)+1),
INDEX('DS2024'!$V$5:$V$15,MATCH(D30,'DS2024'!$V$5:$V$15,1)):
INDEX('DS2024'!$V$5:$V$15,MATCH(D30,'DS2024'!$V$5:$V$15,1)+1)),
IF($U$3=Database!$A$10,
_xlfn.FORECAST.LINEAR(
D30,
INDEX('DS2024'!$Z$5:$Z$15,MATCH(D30,'DS2024'!$Y$5:$Y$15,1)):
INDEX('DS2024'!$Z$5:$Z$15,MATCH(D30,'DS2024'!$Y$5:$Y$15,1)+1),
INDEX('DS2024'!$Y$5:$Y$15,MATCH(D30,'DS2024'!$Y$5:$Y$15,1)):
INDEX('DS2024'!$Y$5:$Y$15,MATCH(D30,'DS2024'!$Y$5:$Y$15,1)+1))
)))))))))))))))))))</f>
        <v>0.11195027778888046</v>
      </c>
      <c r="V30" s="50">
        <f>IF($V$3=Database!$A$11,
_xlfn.FORECAST.LINEAR(
F30,
INDEX('DS2024'!$B$20:$B$35,MATCH(F30,'DS2024'!$A$20:$A$35,1)):
INDEX('DS2024'!$B$20:$B$35,MATCH(F30,'DS2024'!$A$20:$A$35,1)+1),
INDEX('DS2024'!$A$20:$A$35,MATCH(F30,'DS2024'!$A$20:$A$35,1)):
INDEX('DS2024'!$A$20:$A$35,MATCH(F30,'DS2024'!$A$20:$A$35,1)+1)),
IF($V$3=Database!$A$12,
_xlfn.FORECAST.LINEAR(
F30,
INDEX('DS2024'!$E$20:$E$35,MATCH(F30,'DS2024'!$D$20:$D$35,1)):
INDEX('DS2024'!$E$20:$E$35,MATCH(F30,'DS2024'!$D$20:$D$35,1)+1),
INDEX('DS2024'!$D$20:$D$35,MATCH(F30,'DS2024'!$D$20:$D$35,1)):
INDEX('DS2024'!$D$20:$D$35,MATCH(F30,'DS2024'!$D$20:$D$35,1)+1)),
IF($V$3=Database!$A$13,
_xlfn.FORECAST.LINEAR(
F30,
INDEX('DS2024'!$H$20:$H$35,MATCH(F30,'DS2024'!$G$20:$G$35,1)):
INDEX('DS2024'!$H$20:$H$35,MATCH(F30,'DS2024'!$G$20:$G$35,1)+1),
INDEX('DS2024'!$G$20:$G$35,MATCH(F30,'DS2024'!$G$20:$G$35,1)):
INDEX('DS2024'!$G$20:$G$35,MATCH(F30,'DS2024'!$G$20:$G$35,1)+1)),
IF($V$3=Database!$A$14,
_xlfn.FORECAST.LINEAR(
F30,
INDEX('DS2024'!$K$20:$K$35,MATCH(F30,'DS2024'!$J$20:$J$35,1)):
INDEX('DS2024'!$K$20:$K$35,MATCH(F30,'DS2024'!$J$20:$J$35,1)+1),
INDEX('DS2024'!$J$20:$J$35,MATCH(F30,'DS2024'!$J$20:$J$35,1)):
INDEX('DS2024'!$J$20:$J$35,MATCH(F30,'DS2024'!$J$20:$J$35,1)+1)),
IF($V$3=Database!$A$15,
_xlfn.FORECAST.LINEAR(
F30,
INDEX('DS2024'!$N$20:$N$35,MATCH(F30,'DS2024'!$M$20:$M$35,1)):
INDEX('DS2024'!$N$20:$N$35,MATCH(F30,'DS2024'!$M$20:$M$35,1)+1),
INDEX('DS2024'!$M$20:$M$35,MATCH(F30,'DS2024'!$M$20:$M$35,1)):
INDEX('DS2024'!$M$20:$M$35,MATCH(F30,'DS2024'!$M$20:$M$35,1)+1)),
IF($V$3=Database!$A$16,
_xlfn.FORECAST.LINEAR(
F30,
INDEX('DS2024'!$Q$20:$Q$35,MATCH(F30,'DS2024'!$P$20:$P$35,1)):
INDEX('DS2024'!$Q$20:$Q$35,MATCH(F30,'DS2024'!$P$20:$P$35,1)+1),
INDEX('DS2024'!$P$20:$P$35,MATCH(F30,'DS2024'!$P$20:$P$35,1)):
INDEX('DS2024'!$P$20:$P$35,MATCH(F30,'DS2024'!$P$20:$P$35,1)+1)),
IF($V$3=Database!$A$17,
_xlfn.FORECAST.LINEAR(
F30,
INDEX('DS2024'!$T$20:$T$35,MATCH(F30,'DS2024'!$S$20:$S$35,1)):
INDEX('DS2024'!$T$20:$T$35,MATCH(F30,'DS2024'!$S$20:$S$35,1)+1),
INDEX('DS2024'!$S$20:$S$35,MATCH(F30,'DS2024'!$S$20:$S$35,1)):
INDEX('DS2024'!$S$20:$S$35,MATCH(F30,'DS2024'!$S$20:$S$35,1)+1)),
IF($V$3=Database!$A$18,
_xlfn.FORECAST.LINEAR(
F30,
INDEX('DS2024'!$W$20:$W$35,MATCH(F30,'DS2024'!$V$20:$V$35,1)):
INDEX('DS2024'!$W$20:$W$35,MATCH(F30,'DS2024'!$V$20:$V$35,1)+1),
INDEX('DS2024'!$V$20:$V$35,MATCH(F30,'DS2024'!$V$20:$V$35,1)):
INDEX('DS2024'!$V$20:$V$35,MATCH(F30,'DS2024'!$V$20:$V$35,1)+1)),
IF($V$3=Database!$A$19,
_xlfn.FORECAST.LINEAR(
F30,
INDEX('DS2024'!$Z$20:$Z$35,MATCH(F30,'DS2024'!$Y$20:$Y$35,1)):
INDEX('DS2024'!$Z$20:$Z$35,MATCH(F30,'DS2024'!$Y$20:$Y$35,1)+1),
INDEX('DS2024'!$Y$20:$Y$35,MATCH(F30,'DS2024'!$Y$20:$Y$35,1)):
INDEX('DS2024'!$Y$20:$Y$35,MATCH(F30,'DS2024'!$Y$20:$Y$35,1)+1)),
IF($V$3=Database!$A$20,
_xlfn.FORECAST.LINEAR(
F30,
INDEX('DS2024'!$AC$20:$AC$35,MATCH(F30,'DS2024'!$AB$20:$AB$35,1)):
INDEX('DS2024'!$AC$20:$AC$35,MATCH(F30,'DS2024'!$AB$20:$AB$35,1)+1),
INDEX('DS2024'!$AB$20:$AB$35,MATCH(F30,'DS2024'!$AB$20:$AB$35,1)):
INDEX('DS2024'!$AB$20:$AB$35,MATCH(F30,'DS2024'!$AB$20:$AB$35,1)+1)),
IF($V$3=Database!$A$2,
_xlfn.FORECAST.LINEAR(
F30,
INDEX('DS2024'!$B$5:$B$15,MATCH(F30,'DS2024'!$A$5:$A$15,1)):
INDEX('DS2024'!$B$5:$B$15,MATCH(F30,'DS2024'!$A$5:$A$15,1)+1),
INDEX('DS2024'!$A$5:$A$15,MATCH(F30,'DS2024'!$A$5:$A$15,1)):
INDEX('DS2024'!$A$5:$A$15,MATCH(F30,'DS2024'!$A$5:$A$15,1)+1)),
IF($V$3=Database!$A$3,
_xlfn.FORECAST.LINEAR(
F30,
INDEX('DS2024'!$E$5:$E$15,MATCH(F30,'DS2024'!$D$5:$D$15,1)):
INDEX('DS2024'!$E$5:$E$15,MATCH(F30,'DS2024'!$D$5:$D$15,1)+1),
INDEX('DS2024'!$D$5:$D$15,MATCH(F30,'DS2024'!$D$5:$D$15,1)):
INDEX('DS2024'!$D$5:$D$15,MATCH(F30,'DS2024'!$D$5:$D$15,1)+1)),
IF($V$3=Database!$A$4,
_xlfn.FORECAST.LINEAR(
F30,
INDEX('DS2024'!$H$5:$H$15,MATCH(F30,'DS2024'!$G$5:$G$15,1)):
INDEX('DS2024'!$H$5:$H$15,MATCH(F30,'DS2024'!$G$5:$G$15,1)+1),
INDEX('DS2024'!$G$5:$G$15,MATCH(F30,'DS2024'!$G$5:$G$15,1)):
INDEX('DS2024'!$G$5:$G$15,MATCH(F30,'DS2024'!$G$5:$G$15,1)+1)),
IF($V$3=Database!$A$5,
_xlfn.FORECAST.LINEAR(
F30,
INDEX('DS2024'!$K$5:$K$15,MATCH(F30,'DS2024'!$J$5:$J$15,1)):
INDEX('DS2024'!$K$5:$K$15,MATCH(F30,'DS2024'!$J$5:$J$15,1)+1),
INDEX('DS2024'!$J$5:$J$15,MATCH(F30,'DS2024'!$J$5:$J$15,1)):
INDEX('DS2024'!$J$5:$J$15,MATCH(F30,'DS2024'!$J$5:$J$15,1)+1)),
IF($V$3=Database!$A$6,
_xlfn.FORECAST.LINEAR(
F30,
INDEX('DS2024'!$N$5:$N$15,MATCH(F30,'DS2024'!$M$5:$M$15,1)):
INDEX('DS2024'!$N$5:$N$15,MATCH(F30,'DS2024'!$M$5:$M$15,1)+1),
INDEX('DS2024'!$M$5:$M$15,MATCH(F30,'DS2024'!$M$5:$M$15,1)):
INDEX('DS2024'!$M$5:$M$15,MATCH(F30,'DS2024'!$M$5:$M$15,1)+1)),
IF($V$3=Database!$A$7,
_xlfn.FORECAST.LINEAR(
F30,
INDEX('DS2024'!$Q$5:$Q$15,MATCH(F30,'DS2024'!$P$5:$P$15,1)):
INDEX('DS2024'!$Q$5:$Q$15,MATCH(F30,'DS2024'!$P$5:$P$15,1)+1),
INDEX('DS2024'!$P$5:$P$15,MATCH(F30,'DS2024'!$P$5:$P$15,1)):
INDEX('DS2024'!$P$5:$P$15,MATCH(F30,'DS2024'!$P$5:$P$15,1)+1)),
IF($V$3=Database!$A$8,
_xlfn.FORECAST.LINEAR(
F30,
INDEX('DS2024'!$T$5:$T$15,MATCH(F30,'DS2024'!$S$5:$S$15,1)):
INDEX('DS2024'!$T$5:$T$15,MATCH(F30,'DS2024'!$S$5:$S$15,1)+1),
INDEX('DS2024'!$S$5:$S$15,MATCH(F30,'DS2024'!$S$5:$S$15,1)):
INDEX('DS2024'!$S$5:$S$15,MATCH(F30,'DS2024'!$S$5:$S$15,1)+1)),
IF($V$3=Database!$A$9,
_xlfn.FORECAST.LINEAR(
F30,
INDEX('DS2024'!$W$5:$W$15,MATCH(F30,'DS2024'!$V$5:$V$15,1)):
INDEX('DS2024'!$W$5:$W$15,MATCH(F30,'DS2024'!$V$5:$V$15,1)+1),
INDEX('DS2024'!$V$5:$V$15,MATCH(F30,'DS2024'!$V$5:$V$15,1)):
INDEX('DS2024'!$V$5:$V$15,MATCH(F30,'DS2024'!$V$5:$V$15,1)+1)),
IF($V$3=Database!$A$10,
_xlfn.FORECAST.LINEAR(
F30,
INDEX('DS2024'!$Z$5:$Z$15,MATCH(F30,'DS2024'!$Y$5:$Y$15,1)):
INDEX('DS2024'!$Z$5:$Z$15,MATCH(F30,'DS2024'!$Y$5:$Y$15,1)+1),
INDEX('DS2024'!$Y$5:$Y$15,MATCH(F30,'DS2024'!$Y$5:$Y$15,1)):
INDEX('DS2024'!$Y$5:$Y$15,MATCH(F30,'DS2024'!$Y$5:$Y$15,1)+1))
)))))))))))))))))))</f>
        <v>0.11449640172717095</v>
      </c>
      <c r="W30" s="50">
        <f>IF($W$3=Database!$A$11,
_xlfn.FORECAST.LINEAR(
H30,
INDEX('DS2024'!$B$20:$B$35,MATCH(H30,'DS2024'!$A$20:$A$35,1)):
INDEX('DS2024'!$B$20:$B$35,MATCH(H30,'DS2024'!$A$20:$A$35,1)+1),
INDEX('DS2024'!$A$20:$A$35,MATCH(H30,'DS2024'!$A$20:$A$35,1)):
INDEX('DS2024'!$A$20:$A$35,MATCH(H30,'DS2024'!$A$20:$A$35,1)+1)),
IF($W$3=Database!$A$12,
_xlfn.FORECAST.LINEAR(
H30,
INDEX('DS2024'!$E$20:$E$35,MATCH(H30,'DS2024'!$D$20:$D$35,1)):
INDEX('DS2024'!$E$20:$E$35,MATCH(H30,'DS2024'!$D$20:$D$35,1)+1),
INDEX('DS2024'!$D$20:$D$35,MATCH(H30,'DS2024'!$D$20:$D$35,1)):
INDEX('DS2024'!$D$20:$D$35,MATCH(H30,'DS2024'!$D$20:$D$35,1)+1)),
IF($W$3=Database!$A$13,
_xlfn.FORECAST.LINEAR(
H30,
INDEX('DS2024'!$H$20:$H$35,MATCH(H30,'DS2024'!$G$20:$G$35,1)):
INDEX('DS2024'!$H$20:$H$35,MATCH(H30,'DS2024'!$G$20:$G$35,1)+1),
INDEX('DS2024'!$G$20:$G$35,MATCH(H30,'DS2024'!$G$20:$G$35,1)):
INDEX('DS2024'!$G$20:$G$35,MATCH(H30,'DS2024'!$G$20:$G$35,1)+1)),
IF($W$3=Database!$A$14,
_xlfn.FORECAST.LINEAR(
H30,
INDEX('DS2024'!$K$20:$K$35,MATCH(H30,'DS2024'!$J$20:$J$35,1)):
INDEX('DS2024'!$K$20:$K$35,MATCH(H30,'DS2024'!$J$20:$J$35,1)+1),
INDEX('DS2024'!$J$20:$J$35,MATCH(H30,'DS2024'!$J$20:$J$35,1)):
INDEX('DS2024'!$J$20:$J$35,MATCH(H30,'DS2024'!$J$20:$J$35,1)+1)),
IF($W$3=Database!$A$15,
_xlfn.FORECAST.LINEAR(
H30,
INDEX('DS2024'!$N$20:$N$35,MATCH(H30,'DS2024'!$M$20:$M$35,1)):
INDEX('DS2024'!$N$20:$N$35,MATCH(H30,'DS2024'!$M$20:$M$35,1)+1),
INDEX('DS2024'!$M$20:$M$35,MATCH(H30,'DS2024'!$M$20:$M$35,1)):
INDEX('DS2024'!$M$20:$M$35,MATCH(H30,'DS2024'!$M$20:$M$35,1)+1)),
IF($W$3=Database!$A$16,
_xlfn.FORECAST.LINEAR(
H30,
INDEX('DS2024'!$Q$20:$Q$35,MATCH(H30,'DS2024'!$P$20:$P$35,1)):
INDEX('DS2024'!$Q$20:$Q$35,MATCH(H30,'DS2024'!$P$20:$P$35,1)+1),
INDEX('DS2024'!$P$20:$P$35,MATCH(H30,'DS2024'!$P$20:$P$35,1)):
INDEX('DS2024'!$P$20:$P$35,MATCH(H30,'DS2024'!$P$20:$P$35,1)+1)),
IF($W$3=Database!$A$17,
_xlfn.FORECAST.LINEAR(
H30,
INDEX('DS2024'!$T$20:$T$35,MATCH(H30,'DS2024'!$S$20:$S$35,1)):
INDEX('DS2024'!$T$20:$T$35,MATCH(H30,'DS2024'!$S$20:$S$35,1)+1),
INDEX('DS2024'!$S$20:$S$35,MATCH(H30,'DS2024'!$S$20:$S$35,1)):
INDEX('DS2024'!$S$20:$S$35,MATCH(H30,'DS2024'!$S$20:$S$35,1)+1)),
IF($W$3=Database!$A$18,
_xlfn.FORECAST.LINEAR(
H30,
INDEX('DS2024'!$W$20:$W$35,MATCH(H30,'DS2024'!$V$20:$V$35,1)):
INDEX('DS2024'!$W$20:$W$35,MATCH(H30,'DS2024'!$V$20:$V$35,1)+1),
INDEX('DS2024'!$V$20:$V$35,MATCH(H30,'DS2024'!$V$20:$V$35,1)):
INDEX('DS2024'!$V$20:$V$35,MATCH(H30,'DS2024'!$V$20:$V$35,1)+1)),
IF($W$3=Database!$A$19,
_xlfn.FORECAST.LINEAR(
H30,
INDEX('DS2024'!$Z$20:$Z$35,MATCH(H30,'DS2024'!$Y$20:$Y$35,1)):
INDEX('DS2024'!$Z$20:$Z$35,MATCH(H30,'DS2024'!$Y$20:$Y$35,1)+1),
INDEX('DS2024'!$Y$20:$Y$35,MATCH(H30,'DS2024'!$Y$20:$Y$35,1)):
INDEX('DS2024'!$Y$20:$Y$35,MATCH(H30,'DS2024'!$Y$20:$Y$35,1)+1)),
IF($W$3=Database!$A$20,
_xlfn.FORECAST.LINEAR(
H30,
INDEX('DS2024'!$AC$20:$AC$35,MATCH(H30,'DS2024'!$AB$20:$AB$35,1)):
INDEX('DS2024'!$AC$20:$AC$35,MATCH(H30,'DS2024'!$AB$20:$AB$35,1)+1),
INDEX('DS2024'!$AB$20:$AB$35,MATCH(H30,'DS2024'!$AB$20:$AB$35,1)):
INDEX('DS2024'!$AB$20:$AB$35,MATCH(H30,'DS2024'!$AB$20:$AB$35,1)+1)),
IF($W$3=Database!$A$2,
_xlfn.FORECAST.LINEAR(
H30,
INDEX('DS2024'!$B$5:$B$15,MATCH(H30,'DS2024'!$A$5:$A$15,1)):
INDEX('DS2024'!$B$5:$B$15,MATCH(H30,'DS2024'!$A$5:$A$15,1)+1),
INDEX('DS2024'!$A$5:$A$15,MATCH(H30,'DS2024'!$A$5:$A$15,1)):
INDEX('DS2024'!$A$5:$A$15,MATCH(H30,'DS2024'!$A$5:$A$15,1)+1)),
IF($W$3=Database!$A$3,
_xlfn.FORECAST.LINEAR(
H30,
INDEX('DS2024'!$E$5:$E$15,MATCH(H30,'DS2024'!$D$5:$D$15,1)):
INDEX('DS2024'!$E$5:$E$15,MATCH(H30,'DS2024'!$D$5:$D$15,1)+1),
INDEX('DS2024'!$D$5:$D$15,MATCH(H30,'DS2024'!$D$5:$D$15,1)):
INDEX('DS2024'!$D$5:$D$15,MATCH(H30,'DS2024'!$D$5:$D$15,1)+1)),
IF($W$3=Database!$A$4,
_xlfn.FORECAST.LINEAR(
H30,
INDEX('DS2024'!$H$5:$H$15,MATCH(H30,'DS2024'!$G$5:$G$15,1)):
INDEX('DS2024'!$H$5:$H$15,MATCH(H30,'DS2024'!$G$5:$G$15,1)+1),
INDEX('DS2024'!$G$5:$G$15,MATCH(H30,'DS2024'!$G$5:$G$15,1)):
INDEX('DS2024'!$G$5:$G$15,MATCH(H30,'DS2024'!$G$5:$G$15,1)+1)),
IF($W$3=Database!$A$5,
_xlfn.FORECAST.LINEAR(
H30,
INDEX('DS2024'!$K$5:$K$15,MATCH(H30,'DS2024'!$J$5:$J$15,1)):
INDEX('DS2024'!$K$5:$K$15,MATCH(H30,'DS2024'!$J$5:$J$15,1)+1),
INDEX('DS2024'!$J$5:$J$15,MATCH(H30,'DS2024'!$J$5:$J$15,1)):
INDEX('DS2024'!$J$5:$J$15,MATCH(H30,'DS2024'!$J$5:$J$15,1)+1)),
IF($W$3=Database!$A$6,
_xlfn.FORECAST.LINEAR(
H30,
INDEX('DS2024'!$N$5:$N$15,MATCH(H30,'DS2024'!$M$5:$M$15,1)):
INDEX('DS2024'!$N$5:$N$15,MATCH(H30,'DS2024'!$M$5:$M$15,1)+1),
INDEX('DS2024'!$M$5:$M$15,MATCH(H30,'DS2024'!$M$5:$M$15,1)):
INDEX('DS2024'!$M$5:$M$15,MATCH(H30,'DS2024'!$M$5:$M$15,1)+1)),
IF($W$3=Database!$A$7,
_xlfn.FORECAST.LINEAR(
H30,
INDEX('DS2024'!$Q$5:$Q$15,MATCH(H30,'DS2024'!$P$5:$P$15,1)):
INDEX('DS2024'!$Q$5:$Q$15,MATCH(H30,'DS2024'!$P$5:$P$15,1)+1),
INDEX('DS2024'!$P$5:$P$15,MATCH(H30,'DS2024'!$P$5:$P$15,1)):
INDEX('DS2024'!$P$5:$P$15,MATCH(H30,'DS2024'!$P$5:$P$15,1)+1)),
IF($W$3=Database!$A$8,
_xlfn.FORECAST.LINEAR(
H30,
INDEX('DS2024'!$T$5:$T$15,MATCH(H30,'DS2024'!$S$5:$S$15,1)):
INDEX('DS2024'!$T$5:$T$15,MATCH(H30,'DS2024'!$S$5:$S$15,1)+1),
INDEX('DS2024'!$S$5:$S$15,MATCH(H30,'DS2024'!$S$5:$S$15,1)):
INDEX('DS2024'!$S$5:$S$15,MATCH(H30,'DS2024'!$S$5:$S$15,1)+1)),
IF($W$3=Database!$A$9,
_xlfn.FORECAST.LINEAR(
H30,
INDEX('DS2024'!$W$5:$W$15,MATCH(H30,'DS2024'!$V$5:$V$15,1)):
INDEX('DS2024'!$W$5:$W$15,MATCH(H30,'DS2024'!$V$5:$V$15,1)+1),
INDEX('DS2024'!$V$5:$V$15,MATCH(H30,'DS2024'!$V$5:$V$15,1)):
INDEX('DS2024'!$V$5:$V$15,MATCH(H30,'DS2024'!$V$5:$V$15,1)+1)),
IF($W$3=Database!$A$10,
_xlfn.FORECAST.LINEAR(
H30,
INDEX('DS2024'!$Z$5:$Z$15,MATCH(H30,'DS2024'!$Y$5:$Y$15,1)):
INDEX('DS2024'!$Z$5:$Z$15,MATCH(H30,'DS2024'!$Y$5:$Y$15,1)+1),
INDEX('DS2024'!$Y$5:$Y$15,MATCH(H30,'DS2024'!$Y$5:$Y$15,1)):
INDEX('DS2024'!$Y$5:$Y$15,MATCH(H30,'DS2024'!$Y$5:$Y$15,1)+1))
)))))))))))))))))))</f>
        <v>0.11127934769575124</v>
      </c>
      <c r="X30" s="50">
        <f>IF($X$3=Database!$A$11,
_xlfn.FORECAST.LINEAR(
J30,
INDEX('DS2024'!$B$20:$B$35,MATCH(J30,'DS2024'!$A$20:$A$35,1)):
INDEX('DS2024'!$B$20:$B$35,MATCH(J30,'DS2024'!$A$20:$A$35,1)+1),
INDEX('DS2024'!$A$20:$A$35,MATCH(J30,'DS2024'!$A$20:$A$35,1)):
INDEX('DS2024'!$A$20:$A$35,MATCH(J30,'DS2024'!$A$20:$A$35,1)+1)),
IF($X$3=Database!$A$12,
_xlfn.FORECAST.LINEAR(
J30,
INDEX('DS2024'!$E$20:$E$35,MATCH(J30,'DS2024'!$D$20:$D$35,1)):
INDEX('DS2024'!$E$20:$E$35,MATCH(J30,'DS2024'!$D$20:$D$35,1)+1),
INDEX('DS2024'!$D$20:$D$35,MATCH(J30,'DS2024'!$D$20:$D$35,1)):
INDEX('DS2024'!$D$20:$D$35,MATCH(J30,'DS2024'!$D$20:$D$35,1)+1)),
IF($X$3=Database!$A$13,
_xlfn.FORECAST.LINEAR(
J30,
INDEX('DS2024'!$H$20:$H$35,MATCH(J30,'DS2024'!$G$20:$G$35,1)):
INDEX('DS2024'!$H$20:$H$35,MATCH(J30,'DS2024'!$G$20:$G$35,1)+1),
INDEX('DS2024'!$G$20:$G$35,MATCH(J30,'DS2024'!$G$20:$G$35,1)):
INDEX('DS2024'!$G$20:$G$35,MATCH(J30,'DS2024'!$G$20:$G$35,1)+1)),
IF($X$3=Database!$A$14,
_xlfn.FORECAST.LINEAR(
J30,
INDEX('DS2024'!$K$20:$K$35,MATCH(J30,'DS2024'!$J$20:$J$35,1)):
INDEX('DS2024'!$K$20:$K$35,MATCH(J30,'DS2024'!$J$20:$J$35,1)+1),
INDEX('DS2024'!$J$20:$J$35,MATCH(J30,'DS2024'!$J$20:$J$35,1)):
INDEX('DS2024'!$J$20:$J$35,MATCH(J30,'DS2024'!$J$20:$J$35,1)+1)),
IF($X$3=Database!$A$15,
_xlfn.FORECAST.LINEAR(
J30,
INDEX('DS2024'!$N$20:$N$35,MATCH(J30,'DS2024'!$M$20:$M$35,1)):
INDEX('DS2024'!$N$20:$N$35,MATCH(J30,'DS2024'!$M$20:$M$35,1)+1),
INDEX('DS2024'!$M$20:$M$35,MATCH(J30,'DS2024'!$M$20:$M$35,1)):
INDEX('DS2024'!$M$20:$M$35,MATCH(J30,'DS2024'!$M$20:$M$35,1)+1)),
IF($X$3=Database!$A$16,
_xlfn.FORECAST.LINEAR(
J30,
INDEX('DS2024'!$Q$20:$Q$35,MATCH(J30,'DS2024'!$P$20:$P$35,1)):
INDEX('DS2024'!$Q$20:$Q$35,MATCH(J30,'DS2024'!$P$20:$P$35,1)+1),
INDEX('DS2024'!$P$20:$P$35,MATCH(J30,'DS2024'!$P$20:$P$35,1)):
INDEX('DS2024'!$P$20:$P$35,MATCH(J30,'DS2024'!$P$20:$P$35,1)+1)),
IF($X$3=Database!$A$17,
_xlfn.FORECAST.LINEAR(
J30,
INDEX('DS2024'!$T$20:$T$35,MATCH(J30,'DS2024'!$S$20:$S$35,1)):
INDEX('DS2024'!$T$20:$T$35,MATCH(J30,'DS2024'!$S$20:$S$35,1)+1),
INDEX('DS2024'!$S$20:$S$35,MATCH(J30,'DS2024'!$S$20:$S$35,1)):
INDEX('DS2024'!$S$20:$S$35,MATCH(J30,'DS2024'!$S$20:$S$35,1)+1)),
IF($X$3=Database!$A$18,
_xlfn.FORECAST.LINEAR(
J30,
INDEX('DS2024'!$W$20:$W$35,MATCH(J30,'DS2024'!$V$20:$V$35,1)):
INDEX('DS2024'!$W$20:$W$35,MATCH(J30,'DS2024'!$V$20:$V$35,1)+1),
INDEX('DS2024'!$V$20:$V$35,MATCH(J30,'DS2024'!$V$20:$V$35,1)):
INDEX('DS2024'!$V$20:$V$35,MATCH(J30,'DS2024'!$V$20:$V$35,1)+1)),
IF($X$3=Database!$A$19,
_xlfn.FORECAST.LINEAR(
J30,
INDEX('DS2024'!$Z$20:$Z$35,MATCH(J30,'DS2024'!$Y$20:$Y$35,1)):
INDEX('DS2024'!$Z$20:$Z$35,MATCH(J30,'DS2024'!$Y$20:$Y$35,1)+1),
INDEX('DS2024'!$Y$20:$Y$35,MATCH(J30,'DS2024'!$Y$20:$Y$35,1)):
INDEX('DS2024'!$Y$20:$Y$35,MATCH(J30,'DS2024'!$Y$20:$Y$35,1)+1)),
IF($X$3=Database!$A$20,
_xlfn.FORECAST.LINEAR(
J30,
INDEX('DS2024'!$AC$20:$AC$35,MATCH(J30,'DS2024'!$AB$20:$AB$35,1)):
INDEX('DS2024'!$AC$20:$AC$35,MATCH(J30,'DS2024'!$AB$20:$AB$35,1)+1),
INDEX('DS2024'!$AB$20:$AB$35,MATCH(J30,'DS2024'!$AB$20:$AB$35,1)):
INDEX('DS2024'!$AB$20:$AB$35,MATCH(J30,'DS2024'!$AB$20:$AB$35,1)+1)),
IF($X$3=Database!$A$2,
_xlfn.FORECAST.LINEAR(
J30,
INDEX('DS2024'!$B$5:$B$15,MATCH(J30,'DS2024'!$A$5:$A$15,1)):
INDEX('DS2024'!$B$5:$B$15,MATCH(J30,'DS2024'!$A$5:$A$15,1)+1),
INDEX('DS2024'!$A$5:$A$15,MATCH(J30,'DS2024'!$A$5:$A$15,1)):
INDEX('DS2024'!$A$5:$A$15,MATCH(J30,'DS2024'!$A$5:$A$15,1)+1)),
IF($X$3=Database!$A$3,
_xlfn.FORECAST.LINEAR(
J30,
INDEX('DS2024'!$E$5:$E$15,MATCH(J30,'DS2024'!$D$5:$D$15,1)):
INDEX('DS2024'!$E$5:$E$15,MATCH(J30,'DS2024'!$D$5:$D$15,1)+1),
INDEX('DS2024'!$D$5:$D$15,MATCH(J30,'DS2024'!$D$5:$D$15,1)):
INDEX('DS2024'!$D$5:$D$15,MATCH(J30,'DS2024'!$D$5:$D$15,1)+1)),
IF($X$3=Database!$A$4,
_xlfn.FORECAST.LINEAR(
J30,
INDEX('DS2024'!$H$5:$H$15,MATCH(J30,'DS2024'!$G$5:$G$15,1)):
INDEX('DS2024'!$H$5:$H$15,MATCH(J30,'DS2024'!$G$5:$G$15,1)+1),
INDEX('DS2024'!$G$5:$G$15,MATCH(J30,'DS2024'!$G$5:$G$15,1)):
INDEX('DS2024'!$G$5:$G$15,MATCH(J30,'DS2024'!$G$5:$G$15,1)+1)),
IF($X$3=Database!$A$5,
_xlfn.FORECAST.LINEAR(
J30,
INDEX('DS2024'!$K$5:$K$15,MATCH(J30,'DS2024'!$J$5:$J$15,1)):
INDEX('DS2024'!$K$5:$K$15,MATCH(J30,'DS2024'!$J$5:$J$15,1)+1),
INDEX('DS2024'!$J$5:$J$15,MATCH(J30,'DS2024'!$J$5:$J$15,1)):
INDEX('DS2024'!$J$5:$J$15,MATCH(J30,'DS2024'!$J$5:$J$15,1)+1)),
IF($X$3=Database!$A$6,
_xlfn.FORECAST.LINEAR(
J30,
INDEX('DS2024'!$N$5:$N$15,MATCH(J30,'DS2024'!$M$5:$M$15,1)):
INDEX('DS2024'!$N$5:$N$15,MATCH(J30,'DS2024'!$M$5:$M$15,1)+1),
INDEX('DS2024'!$M$5:$M$15,MATCH(J30,'DS2024'!$M$5:$M$15,1)):
INDEX('DS2024'!$M$5:$M$15,MATCH(J30,'DS2024'!$M$5:$M$15,1)+1)),
IF($X$3=Database!$A$7,
_xlfn.FORECAST.LINEAR(
J30,
INDEX('DS2024'!$Q$5:$Q$15,MATCH(J30,'DS2024'!$P$5:$P$15,1)):
INDEX('DS2024'!$Q$5:$Q$15,MATCH(J30,'DS2024'!$P$5:$P$15,1)+1),
INDEX('DS2024'!$P$5:$P$15,MATCH(J30,'DS2024'!$P$5:$P$15,1)):
INDEX('DS2024'!$P$5:$P$15,MATCH(J30,'DS2024'!$P$5:$P$15,1)+1)),
IF($X$3=Database!$A$8,
_xlfn.FORECAST.LINEAR(
J30,
INDEX('DS2024'!$T$5:$T$15,MATCH(J30,'DS2024'!$S$5:$S$15,1)):
INDEX('DS2024'!$T$5:$T$15,MATCH(J30,'DS2024'!$S$5:$S$15,1)+1),
INDEX('DS2024'!$S$5:$S$15,MATCH(J30,'DS2024'!$S$5:$S$15,1)):
INDEX('DS2024'!$S$5:$S$15,MATCH(J30,'DS2024'!$S$5:$S$15,1)+1)),
IF($T$3=Database!$A$9,
_xlfn.FORECAST.LINEAR(
J30,
INDEX('DS2024'!$W$5:$W$15,MATCH(J30,'DS2024'!$V$5:$V$15,1)):
INDEX('DS2024'!$W$5:$W$15,MATCH(J30,'DS2024'!$V$5:$V$15,1)+1),
INDEX('DS2024'!$V$5:$V$15,MATCH(J30,'DS2024'!$V$5:$V$15,1)):
INDEX('DS2024'!$V$5:$V$15,MATCH(J30,'DS2024'!$V$5:$V$15,1)+1)),
IF($T$3=Database!$A$10,
_xlfn.FORECAST.LINEAR(
J30,
INDEX('DS2024'!$Z$5:$Z$15,MATCH(J30,'DS2024'!$Y$5:$Y$15,1)):
INDEX('DS2024'!$Z$5:$Z$15,MATCH(J30,'DS2024'!$Y$5:$Y$15,1)+1),
INDEX('DS2024'!$Y$5:$Y$15,MATCH(J30,'DS2024'!$Y$5:$Y$15,1)):
INDEX('DS2024'!$Y$5:$Y$15,MATCH(J30,'DS2024'!$Y$5:$Y$15,1)+1))
)))))))))))))))))))</f>
        <v>0.10984683640433272</v>
      </c>
      <c r="Y30" s="50">
        <f>IF($Y$3=Database!$A$11,
_xlfn.FORECAST.LINEAR(
L30,
INDEX('DS2024'!$B$20:$B$35,MATCH(L30,'DS2024'!$A$20:$A$35,1)):
INDEX('DS2024'!$B$20:$B$35,MATCH(L30,'DS2024'!$A$20:$A$35,1)+1),
INDEX('DS2024'!$A$20:$A$35,MATCH(L30,'DS2024'!$A$20:$A$35,1)):
INDEX('DS2024'!$A$20:$A$35,MATCH(L30,'DS2024'!$A$20:$A$35,1)+1)),
IF($Y$3=Database!$A$12,
_xlfn.FORECAST.LINEAR(
L30,
INDEX('DS2024'!$E$20:$E$35,MATCH(L30,'DS2024'!$D$20:$D$35,1)):
INDEX('DS2024'!$E$20:$E$35,MATCH(L30,'DS2024'!$D$20:$D$35,1)+1),
INDEX('DS2024'!$D$20:$D$35,MATCH(L30,'DS2024'!$D$20:$D$35,1)):
INDEX('DS2024'!$D$20:$D$35,MATCH(L30,'DS2024'!$D$20:$D$35,1)+1)),
IF($Y$3=Database!$A$13,
_xlfn.FORECAST.LINEAR(
L30,
INDEX('DS2024'!$H$20:$H$35,MATCH(L30,'DS2024'!$G$20:$G$35,1)):
INDEX('DS2024'!$H$20:$H$35,MATCH(L30,'DS2024'!$G$20:$G$35,1)+1),
INDEX('DS2024'!$G$20:$G$35,MATCH(L30,'DS2024'!$G$20:$G$35,1)):
INDEX('DS2024'!$G$20:$G$35,MATCH(L30,'DS2024'!$G$20:$G$35,1)+1)),
IF($Y$3=Database!$A$14,
_xlfn.FORECAST.LINEAR(
L30,
INDEX('DS2024'!$K$20:$K$35,MATCH(L30,'DS2024'!$J$20:$J$35,1)):
INDEX('DS2024'!$K$20:$K$35,MATCH(L30,'DS2024'!$J$20:$J$35,1)+1),
INDEX('DS2024'!$J$20:$J$35,MATCH(L30,'DS2024'!$J$20:$J$35,1)):
INDEX('DS2024'!$J$20:$J$35,MATCH(L30,'DS2024'!$J$20:$J$35,1)+1)),
IF($Y$3=Database!$A$15,
_xlfn.FORECAST.LINEAR(
L30,
INDEX('DS2024'!$N$20:$N$35,MATCH(L30,'DS2024'!$M$20:$M$35,1)):
INDEX('DS2024'!$N$20:$N$35,MATCH(L30,'DS2024'!$M$20:$M$35,1)+1),
INDEX('DS2024'!$M$20:$M$35,MATCH(L30,'DS2024'!$M$20:$M$35,1)):
INDEX('DS2024'!$M$20:$M$35,MATCH(L30,'DS2024'!$M$20:$M$35,1)+1)),
IF($Y$3=Database!$A$16,
_xlfn.FORECAST.LINEAR(
L30,
INDEX('DS2024'!$Q$20:$Q$35,MATCH(L30,'DS2024'!$P$20:$P$35,1)):
INDEX('DS2024'!$Q$20:$Q$35,MATCH(L30,'DS2024'!$P$20:$P$35,1)+1),
INDEX('DS2024'!$P$20:$P$35,MATCH(L30,'DS2024'!$P$20:$P$35,1)):
INDEX('DS2024'!$P$20:$P$35,MATCH(L30,'DS2024'!$P$20:$P$35,1)+1)),
IF($Y$3=Database!$A$17,
_xlfn.FORECAST.LINEAR(
L30,
INDEX('DS2024'!$T$20:$T$35,MATCH(L30,'DS2024'!$S$20:$S$35,1)):
INDEX('DS2024'!$T$20:$T$35,MATCH(L30,'DS2024'!$S$20:$S$35,1)+1),
INDEX('DS2024'!$S$20:$S$35,MATCH(L30,'DS2024'!$S$20:$S$35,1)):
INDEX('DS2024'!$S$20:$S$35,MATCH(L30,'DS2024'!$S$20:$S$35,1)+1)),
IF($Y$3=Database!$A$18,
_xlfn.FORECAST.LINEAR(
L30,
INDEX('DS2024'!$W$20:$W$35,MATCH(L30,'DS2024'!$V$20:$V$35,1)):
INDEX('DS2024'!$W$20:$W$35,MATCH(L30,'DS2024'!$V$20:$V$35,1)+1),
INDEX('DS2024'!$V$20:$V$35,MATCH(L30,'DS2024'!$V$20:$V$35,1)):
INDEX('DS2024'!$V$20:$V$35,MATCH(L30,'DS2024'!$V$20:$V$35,1)+1)),
IF($Y$3=Database!$A$19,
_xlfn.FORECAST.LINEAR(
L30,
INDEX('DS2024'!$Z$20:$Z$35,MATCH(L30,'DS2024'!$Y$20:$Y$35,1)):
INDEX('DS2024'!$Z$20:$Z$35,MATCH(L30,'DS2024'!$Y$20:$Y$35,1)+1),
INDEX('DS2024'!$Y$20:$Y$35,MATCH(L30,'DS2024'!$Y$20:$Y$35,1)):
INDEX('DS2024'!$Y$20:$Y$35,MATCH(L30,'DS2024'!$Y$20:$Y$35,1)+1)),
IF($Y$3=Database!$A$20,
_xlfn.FORECAST.LINEAR(
L30,
INDEX('DS2024'!$AC$20:$AC$35,MATCH(L30,'DS2024'!$AB$20:$AB$35,1)):
INDEX('DS2024'!$AC$20:$AC$35,MATCH(L30,'DS2024'!$AB$20:$AB$35,1)+1),
INDEX('DS2024'!$AB$20:$AB$35,MATCH(L30,'DS2024'!$AB$20:$AB$35,1)):
INDEX('DS2024'!$AB$20:$AB$35,MATCH(L30,'DS2024'!$AB$20:$AB$35,1)+1)),
IF($Y$3=Database!$A$2,
_xlfn.FORECAST.LINEAR(
L30,
INDEX('DS2024'!$B$5:$B$15,MATCH(L30,'DS2024'!$A$5:$A$15,1)):
INDEX('DS2024'!$B$5:$B$15,MATCH(L30,'DS2024'!$A$5:$A$15,1)+1),
INDEX('DS2024'!$A$5:$A$15,MATCH(L30,'DS2024'!$A$5:$A$15,1)):
INDEX('DS2024'!$A$5:$A$15,MATCH(L30,'DS2024'!$A$5:$A$15,1)+1)),
IF($Y$3=Database!$A$3,
_xlfn.FORECAST.LINEAR(
L30,
INDEX('DS2024'!$E$5:$E$15,MATCH(L30,'DS2024'!$D$5:$D$15,1)):
INDEX('DS2024'!$E$5:$E$15,MATCH(L30,'DS2024'!$D$5:$D$15,1)+1),
INDEX('DS2024'!$D$5:$D$15,MATCH(L30,'DS2024'!$D$5:$D$15,1)):
INDEX('DS2024'!$D$5:$D$15,MATCH(L30,'DS2024'!$D$5:$D$15,1)+1)),
IF($Y$3=Database!$A$4,
_xlfn.FORECAST.LINEAR(
L30,
INDEX('DS2024'!$H$5:$H$15,MATCH(L30,'DS2024'!$G$5:$G$15,1)):
INDEX('DS2024'!$H$5:$H$15,MATCH(L30,'DS2024'!$G$5:$G$15,1)+1),
INDEX('DS2024'!$G$5:$G$15,MATCH(L30,'DS2024'!$G$5:$G$15,1)):
INDEX('DS2024'!$G$5:$G$15,MATCH(L30,'DS2024'!$G$5:$G$15,1)+1)),
IF($Y$3=Database!$A$5,
_xlfn.FORECAST.LINEAR(
L30,
INDEX('DS2024'!$K$5:$K$15,MATCH(L30,'DS2024'!$J$5:$J$15,1)):
INDEX('DS2024'!$K$5:$K$15,MATCH(L30,'DS2024'!$J$5:$J$15,1)+1),
INDEX('DS2024'!$J$5:$J$15,MATCH(L30,'DS2024'!$J$5:$J$15,1)):
INDEX('DS2024'!$J$5:$J$15,MATCH(L30,'DS2024'!$J$5:$J$15,1)+1)),
IF($Y$3=Database!$A$6,
_xlfn.FORECAST.LINEAR(
L30,
INDEX('DS2024'!$N$5:$N$15,MATCH(L30,'DS2024'!$M$5:$M$15,1)):
INDEX('DS2024'!$N$5:$N$15,MATCH(L30,'DS2024'!$M$5:$M$15,1)+1),
INDEX('DS2024'!$M$5:$M$15,MATCH(L30,'DS2024'!$M$5:$M$15,1)):
INDEX('DS2024'!$M$5:$M$15,MATCH(L30,'DS2024'!$M$5:$M$15,1)+1)),
IF($Y$3=Database!$A$7,
_xlfn.FORECAST.LINEAR(
L30,
INDEX('DS2024'!$Q$5:$Q$15,MATCH(L30,'DS2024'!$P$5:$P$15,1)):
INDEX('DS2024'!$Q$5:$Q$15,MATCH(L30,'DS2024'!$P$5:$P$15,1)+1),
INDEX('DS2024'!$P$5:$P$15,MATCH(L30,'DS2024'!$P$5:$P$15,1)):
INDEX('DS2024'!$P$5:$P$15,MATCH(L30,'DS2024'!$P$5:$P$15,1)+1)),
IF($Y$3=Database!$A$8,
_xlfn.FORECAST.LINEAR(
L30,
INDEX('DS2024'!$T$5:$T$15,MATCH(L30,'DS2024'!$S$5:$S$15,1)):
INDEX('DS2024'!$T$5:$T$15,MATCH(L30,'DS2024'!$S$5:$S$15,1)+1),
INDEX('DS2024'!$S$5:$S$15,MATCH(L30,'DS2024'!$S$5:$S$15,1)):
INDEX('DS2024'!$S$5:$S$15,MATCH(L30,'DS2024'!$S$5:$S$15,1)+1)),
IF($T$3=Database!$A$9,
_xlfn.FORECAST.LINEAR(
L30,
INDEX('DS2024'!$W$5:$W$15,MATCH(L30,'DS2024'!$V$5:$V$15,1)):
INDEX('DS2024'!$W$5:$W$15,MATCH(L30,'DS2024'!$V$5:$V$15,1)+1),
INDEX('DS2024'!$V$5:$V$15,MATCH(L30,'DS2024'!$V$5:$V$15,1)):
INDEX('DS2024'!$V$5:$V$15,MATCH(L30,'DS2024'!$V$5:$V$15,1)+1)),
IF($T$3=Database!$A$10,
_xlfn.FORECAST.LINEAR(
L30,
INDEX('DS2024'!$Z$5:$Z$15,MATCH(L30,'DS2024'!$Y$5:$Y$15,1)):
INDEX('DS2024'!$Z$5:$Z$15,MATCH(L30,'DS2024'!$Y$5:$Y$15,1)+1),
INDEX('DS2024'!$Y$5:$Y$15,MATCH(L30,'DS2024'!$Y$5:$Y$15,1)):
INDEX('DS2024'!$Y$5:$Y$15,MATCH(L30,'DS2024'!$Y$5:$Y$15,1)+1))
)))))))))))))))))))</f>
        <v>0.1107427155361925</v>
      </c>
      <c r="Z30" s="50">
        <f>IF($Z$3=Database!$A$11,
_xlfn.FORECAST.LINEAR(
N30,
INDEX('DS2024'!$B$20:$B$35,MATCH(N30,'DS2024'!$A$20:$A$35,1)):
INDEX('DS2024'!$B$20:$B$35,MATCH(N30,'DS2024'!$A$20:$A$35,1)+1),
INDEX('DS2024'!$A$20:$A$35,MATCH(N30,'DS2024'!$A$20:$A$35,1)):
INDEX('DS2024'!$A$20:$A$35,MATCH(N30,'DS2024'!$A$20:$A$35,1)+1)),
IF($Z$3=Database!$A$12,
_xlfn.FORECAST.LINEAR(
N30,
INDEX('DS2024'!$E$20:$E$35,MATCH(N30,'DS2024'!$D$20:$D$35,1)):
INDEX('DS2024'!$E$20:$E$35,MATCH(N30,'DS2024'!$D$20:$D$35,1)+1),
INDEX('DS2024'!$D$20:$D$35,MATCH(N30,'DS2024'!$D$20:$D$35,1)):
INDEX('DS2024'!$D$20:$D$35,MATCH(N30,'DS2024'!$D$20:$D$35,1)+1)),
IF($Z$3=Database!$A$13,
_xlfn.FORECAST.LINEAR(
N30,
INDEX('DS2024'!$H$20:$H$35,MATCH(N30,'DS2024'!$G$20:$G$35,1)):
INDEX('DS2024'!$H$20:$H$35,MATCH(N30,'DS2024'!$G$20:$G$35,1)+1),
INDEX('DS2024'!$G$20:$G$35,MATCH(N30,'DS2024'!$G$20:$G$35,1)):
INDEX('DS2024'!$G$20:$G$35,MATCH(N30,'DS2024'!$G$20:$G$35,1)+1)),
IF($Z$3=Database!$A$14,
_xlfn.FORECAST.LINEAR(
N30,
INDEX('DS2024'!$K$20:$K$35,MATCH(N30,'DS2024'!$J$20:$J$35,1)):
INDEX('DS2024'!$K$20:$K$35,MATCH(N30,'DS2024'!$J$20:$J$35,1)+1),
INDEX('DS2024'!$J$20:$J$35,MATCH(N30,'DS2024'!$J$20:$J$35,1)):
INDEX('DS2024'!$J$20:$J$35,MATCH(N30,'DS2024'!$J$20:$J$35,1)+1)),
IF($Z$3=Database!$A$15,
_xlfn.FORECAST.LINEAR(
N30,
INDEX('DS2024'!$N$20:$N$35,MATCH(N30,'DS2024'!$M$20:$M$35,1)):
INDEX('DS2024'!$N$20:$N$35,MATCH(N30,'DS2024'!$M$20:$M$35,1)+1),
INDEX('DS2024'!$M$20:$M$35,MATCH(N30,'DS2024'!$M$20:$M$35,1)):
INDEX('DS2024'!$M$20:$M$35,MATCH(N30,'DS2024'!$M$20:$M$35,1)+1)),
IF($Z$3=Database!$A$16,
_xlfn.FORECAST.LINEAR(
N30,
INDEX('DS2024'!$Q$20:$Q$35,MATCH(N30,'DS2024'!$P$20:$P$35,1)):
INDEX('DS2024'!$Q$20:$Q$35,MATCH(N30,'DS2024'!$P$20:$P$35,1)+1),
INDEX('DS2024'!$P$20:$P$35,MATCH(N30,'DS2024'!$P$20:$P$35,1)):
INDEX('DS2024'!$P$20:$P$35,MATCH(N30,'DS2024'!$P$20:$P$35,1)+1)),
IF($Z$3=Database!$A$17,
_xlfn.FORECAST.LINEAR(
N30,
INDEX('DS2024'!$T$20:$T$35,MATCH(N30,'DS2024'!$S$20:$S$35,1)):
INDEX('DS2024'!$T$20:$T$35,MATCH(N30,'DS2024'!$S$20:$S$35,1)+1),
INDEX('DS2024'!$S$20:$S$35,MATCH(N30,'DS2024'!$S$20:$S$35,1)):
INDEX('DS2024'!$S$20:$S$35,MATCH(N30,'DS2024'!$S$20:$S$35,1)+1)),
IF($Z$3=Database!$A$18,
_xlfn.FORECAST.LINEAR(
N30,
INDEX('DS2024'!$W$20:$W$35,MATCH(N30,'DS2024'!$V$20:$V$35,1)):
INDEX('DS2024'!$W$20:$W$35,MATCH(N30,'DS2024'!$V$20:$V$35,1)+1),
INDEX('DS2024'!$V$20:$V$35,MATCH(N30,'DS2024'!$V$20:$V$35,1)):
INDEX('DS2024'!$V$20:$V$35,MATCH(N30,'DS2024'!$V$20:$V$35,1)+1)),
IF($Z$3=Database!$A$19,
_xlfn.FORECAST.LINEAR(
N30,
INDEX('DS2024'!$Z$20:$Z$35,MATCH(N30,'DS2024'!$Y$20:$Y$35,1)):
INDEX('DS2024'!$Z$20:$Z$35,MATCH(N30,'DS2024'!$Y$20:$Y$35,1)+1),
INDEX('DS2024'!$Y$20:$Y$35,MATCH(N30,'DS2024'!$Y$20:$Y$35,1)):
INDEX('DS2024'!$Y$20:$Y$35,MATCH(N30,'DS2024'!$Y$20:$Y$35,1)+1)),
IF($Z$3=Database!$A$20,
_xlfn.FORECAST.LINEAR(
N30,
INDEX('DS2024'!$AC$20:$AC$35,MATCH(N30,'DS2024'!$AB$20:$AB$35,1)):
INDEX('DS2024'!$AC$20:$AC$35,MATCH(N30,'DS2024'!$AB$20:$AB$35,1)+1),
INDEX('DS2024'!$AB$20:$AB$35,MATCH(N30,'DS2024'!$AB$20:$AB$35,1)):
INDEX('DS2024'!$AB$20:$AB$35,MATCH(N30,'DS2024'!$AB$20:$AB$35,1)+1)),
IF($Z$3=Database!$A$2,
_xlfn.FORECAST.LINEAR(
N30,
INDEX('DS2024'!$B$5:$B$15,MATCH(N30,'DS2024'!$A$5:$A$15,1)):
INDEX('DS2024'!$B$5:$B$15,MATCH(N30,'DS2024'!$A$5:$A$15,1)+1),
INDEX('DS2024'!$A$5:$A$15,MATCH(N30,'DS2024'!$A$5:$A$15,1)):
INDEX('DS2024'!$A$5:$A$15,MATCH(N30,'DS2024'!$A$5:$A$15,1)+1)),
IF($Z$3=Database!$A$3,
_xlfn.FORECAST.LINEAR(
N30,
INDEX('DS2024'!$E$5:$E$15,MATCH(N30,'DS2024'!$D$5:$D$15,1)):
INDEX('DS2024'!$E$5:$E$15,MATCH(N30,'DS2024'!$D$5:$D$15,1)+1),
INDEX('DS2024'!$D$5:$D$15,MATCH(N30,'DS2024'!$D$5:$D$15,1)):
INDEX('DS2024'!$D$5:$D$15,MATCH(N30,'DS2024'!$D$5:$D$15,1)+1)),
IF($Z$3=Database!$A$4,
_xlfn.FORECAST.LINEAR(
N30,
INDEX('DS2024'!$H$5:$H$15,MATCH(N30,'DS2024'!$G$5:$G$15,1)):
INDEX('DS2024'!$H$5:$H$15,MATCH(N30,'DS2024'!$G$5:$G$15,1)+1),
INDEX('DS2024'!$G$5:$G$15,MATCH(N30,'DS2024'!$G$5:$G$15,1)):
INDEX('DS2024'!$G$5:$G$15,MATCH(N30,'DS2024'!$G$5:$G$15,1)+1)),
IF($Z$3=Database!$A$5,
_xlfn.FORECAST.LINEAR(
N30,
INDEX('DS2024'!$K$5:$K$15,MATCH(N30,'DS2024'!$J$5:$J$15,1)):
INDEX('DS2024'!$K$5:$K$15,MATCH(N30,'DS2024'!$J$5:$J$15,1)+1),
INDEX('DS2024'!$J$5:$J$15,MATCH(N30,'DS2024'!$J$5:$J$15,1)):
INDEX('DS2024'!$J$5:$J$15,MATCH(N30,'DS2024'!$J$5:$J$15,1)+1)),
IF($Z$3=Database!$A$6,
_xlfn.FORECAST.LINEAR(
N30,
INDEX('DS2024'!$N$5:$N$15,MATCH(N30,'DS2024'!$M$5:$M$15,1)):
INDEX('DS2024'!$N$5:$N$15,MATCH(N30,'DS2024'!$M$5:$M$15,1)+1),
INDEX('DS2024'!$M$5:$M$15,MATCH(N30,'DS2024'!$M$5:$M$15,1)):
INDEX('DS2024'!$M$5:$M$15,MATCH(N30,'DS2024'!$M$5:$M$15,1)+1)),
IF($Z$3=Database!$A$7,
_xlfn.FORECAST.LINEAR(
N30,
INDEX('DS2024'!$Q$5:$Q$15,MATCH(N30,'DS2024'!$P$5:$P$15,1)):
INDEX('DS2024'!$Q$5:$Q$15,MATCH(N30,'DS2024'!$P$5:$P$15,1)+1),
INDEX('DS2024'!$P$5:$P$15,MATCH(N30,'DS2024'!$P$5:$P$15,1)):
INDEX('DS2024'!$P$5:$P$15,MATCH(N30,'DS2024'!$P$5:$P$15,1)+1)),
IF($Z$3=Database!$A$8,
_xlfn.FORECAST.LINEAR(
N30,
INDEX('DS2024'!$T$5:$T$15,MATCH(N30,'DS2024'!$S$5:$S$15,1)):
INDEX('DS2024'!$T$5:$T$15,MATCH(N30,'DS2024'!$S$5:$S$15,1)+1),
INDEX('DS2024'!$S$5:$S$15,MATCH(N30,'DS2024'!$S$5:$S$15,1)):
INDEX('DS2024'!$S$5:$S$15,MATCH(N30,'DS2024'!$S$5:$S$15,1)+1)),
IF($Z$3=Database!$A$9,
_xlfn.FORECAST.LINEAR(
N30,
INDEX('DS2024'!$W$5:$W$15,MATCH(N30,'DS2024'!$V$5:$V$15,1)):
INDEX('DS2024'!$W$5:$W$15,MATCH(N30,'DS2024'!$V$5:$V$15,1)+1),
INDEX('DS2024'!$V$5:$V$15,MATCH(N30,'DS2024'!$V$5:$V$15,1)):
INDEX('DS2024'!$V$5:$V$15,MATCH(N30,'DS2024'!$V$5:$V$15,1)+1)),
IF($Z$3=Database!$A$10,
_xlfn.FORECAST.LINEAR(
N30,
INDEX('DS2024'!$Z$5:$Z$15,MATCH(N30,'DS2024'!$Y$5:$Y$15,1)):
INDEX('DS2024'!$Z$5:$Z$15,MATCH(N30,'DS2024'!$Y$5:$Y$15,1)+1),
INDEX('DS2024'!$Y$5:$Y$15,MATCH(N30,'DS2024'!$Y$5:$Y$15,1)):
INDEX('DS2024'!$Y$5:$Y$15,MATCH(N30,'DS2024'!$Y$5:$Y$15,1)+1))
)))))))))))))))))))</f>
        <v>0.1094361085574963</v>
      </c>
      <c r="AA30" s="50">
        <f>IF($AA$3=Database!$A$11,
_xlfn.FORECAST.LINEAR(
P30,
INDEX('DS2024'!$B$20:$B$35,MATCH(P30,'DS2024'!$A$20:$A$35,1)):
INDEX('DS2024'!$B$20:$B$35,MATCH(P30,'DS2024'!$A$20:$A$35,1)+1),
INDEX('DS2024'!$A$20:$A$35,MATCH(P30,'DS2024'!$A$20:$A$35,1)):
INDEX('DS2024'!$A$20:$A$35,MATCH(P30,'DS2024'!$A$20:$A$35,1)+1)),
IF($AA$3=Database!$A$12,
_xlfn.FORECAST.LINEAR(
P30,
INDEX('DS2024'!$E$20:$E$35,MATCH(P30,'DS2024'!$D$20:$D$35,1)):
INDEX('DS2024'!$E$20:$E$35,MATCH(P30,'DS2024'!$D$20:$D$35,1)+1),
INDEX('DS2024'!$D$20:$D$35,MATCH(P30,'DS2024'!$D$20:$D$35,1)):
INDEX('DS2024'!$D$20:$D$35,MATCH(P30,'DS2024'!$D$20:$D$35,1)+1)),
IF($AA$3=Database!$A$13,
_xlfn.FORECAST.LINEAR(
P30,
INDEX('DS2024'!$H$20:$H$35,MATCH(P30,'DS2024'!$G$20:$G$35,1)):
INDEX('DS2024'!$H$20:$H$35,MATCH(P30,'DS2024'!$G$20:$G$35,1)+1),
INDEX('DS2024'!$G$20:$G$35,MATCH(P30,'DS2024'!$G$20:$G$35,1)):
INDEX('DS2024'!$G$20:$G$35,MATCH(P30,'DS2024'!$G$20:$G$35,1)+1)),
IF($AA$3=Database!$A$14,
_xlfn.FORECAST.LINEAR(
P30,
INDEX('DS2024'!$K$20:$K$35,MATCH(P30,'DS2024'!$J$20:$J$35,1)):
INDEX('DS2024'!$K$20:$K$35,MATCH(P30,'DS2024'!$J$20:$J$35,1)+1),
INDEX('DS2024'!$J$20:$J$35,MATCH(P30,'DS2024'!$J$20:$J$35,1)):
INDEX('DS2024'!$J$20:$J$35,MATCH(P30,'DS2024'!$J$20:$J$35,1)+1)),
IF($AA$3=Database!$A$15,
_xlfn.FORECAST.LINEAR(
P30,
INDEX('DS2024'!$N$20:$N$35,MATCH(P30,'DS2024'!$M$20:$M$35,1)):
INDEX('DS2024'!$N$20:$N$35,MATCH(P30,'DS2024'!$M$20:$M$35,1)+1),
INDEX('DS2024'!$M$20:$M$35,MATCH(P30,'DS2024'!$M$20:$M$35,1)):
INDEX('DS2024'!$M$20:$M$35,MATCH(P30,'DS2024'!$M$20:$M$35,1)+1)),
IF($AA$3=Database!$A$16,
_xlfn.FORECAST.LINEAR(
P30,
INDEX('DS2024'!$Q$20:$Q$35,MATCH(P30,'DS2024'!$P$20:$P$35,1)):
INDEX('DS2024'!$Q$20:$Q$35,MATCH(P30,'DS2024'!$P$20:$P$35,1)+1),
INDEX('DS2024'!$P$20:$P$35,MATCH(P30,'DS2024'!$P$20:$P$35,1)):
INDEX('DS2024'!$P$20:$P$35,MATCH(P30,'DS2024'!$P$20:$P$35,1)+1)),
IF($AA$3=Database!$A$17,
_xlfn.FORECAST.LINEAR(
P30,
INDEX('DS2024'!$T$20:$T$35,MATCH(P30,'DS2024'!$S$20:$S$35,1)):
INDEX('DS2024'!$T$20:$T$35,MATCH(P30,'DS2024'!$S$20:$S$35,1)+1),
INDEX('DS2024'!$S$20:$S$35,MATCH(P30,'DS2024'!$S$20:$S$35,1)):
INDEX('DS2024'!$S$20:$S$35,MATCH(P30,'DS2024'!$S$20:$S$35,1)+1)),
IF($AA$3=Database!$A$18,
_xlfn.FORECAST.LINEAR(
P30,
INDEX('DS2024'!$W$20:$W$35,MATCH(P30,'DS2024'!$V$20:$V$35,1)):
INDEX('DS2024'!$W$20:$W$35,MATCH(P30,'DS2024'!$V$20:$V$35,1)+1),
INDEX('DS2024'!$V$20:$V$35,MATCH(P30,'DS2024'!$V$20:$V$35,1)):
INDEX('DS2024'!$V$20:$V$35,MATCH(P30,'DS2024'!$V$20:$V$35,1)+1)),
IF($AA$3=Database!$A$19,
_xlfn.FORECAST.LINEAR(
P30,
INDEX('DS2024'!$Z$20:$Z$35,MATCH(P30,'DS2024'!$Y$20:$Y$35,1)):
INDEX('DS2024'!$Z$20:$Z$35,MATCH(P30,'DS2024'!$Y$20:$Y$35,1)+1),
INDEX('DS2024'!$Y$20:$Y$35,MATCH(P30,'DS2024'!$Y$20:$Y$35,1)):
INDEX('DS2024'!$Y$20:$Y$35,MATCH(P30,'DS2024'!$Y$20:$Y$35,1)+1)),
IF($AA$3=Database!$A$20,
_xlfn.FORECAST.LINEAR(
P30,
INDEX('DS2024'!$AC$20:$AC$35,MATCH(P30,'DS2024'!$AB$20:$AB$35,1)):
INDEX('DS2024'!$AC$20:$AC$35,MATCH(P30,'DS2024'!$AB$20:$AB$35,1)+1),
INDEX('DS2024'!$AB$20:$AB$35,MATCH(P30,'DS2024'!$AB$20:$AB$35,1)):
INDEX('DS2024'!$AB$20:$AB$35,MATCH(P30,'DS2024'!$AB$20:$AB$35,1)+1)),
IF($AA$3=Database!$A$2,
_xlfn.FORECAST.LINEAR(
P30,
INDEX('DS2024'!$B$5:$B$15,MATCH(P30,'DS2024'!$A$5:$A$15,1)):
INDEX('DS2024'!$B$5:$B$15,MATCH(P30,'DS2024'!$A$5:$A$15,1)+1),
INDEX('DS2024'!$A$5:$A$15,MATCH(P30,'DS2024'!$A$5:$A$15,1)):
INDEX('DS2024'!$A$5:$A$15,MATCH(P30,'DS2024'!$A$5:$A$15,1)+1)),
IF($AA$3=Database!$A$3,
_xlfn.FORECAST.LINEAR(
P30,
INDEX('DS2024'!$E$5:$E$15,MATCH(P30,'DS2024'!$D$5:$D$15,1)):
INDEX('DS2024'!$E$5:$E$15,MATCH(P30,'DS2024'!$D$5:$D$15,1)+1),
INDEX('DS2024'!$D$5:$D$15,MATCH(P30,'DS2024'!$D$5:$D$15,1)):
INDEX('DS2024'!$D$5:$D$15,MATCH(P30,'DS2024'!$D$5:$D$15,1)+1)),
IF($AA$3=Database!$A$4,
_xlfn.FORECAST.LINEAR(
P30,
INDEX('DS2024'!$H$5:$H$15,MATCH(P30,'DS2024'!$G$5:$G$15,1)):
INDEX('DS2024'!$H$5:$H$15,MATCH(P30,'DS2024'!$G$5:$G$15,1)+1),
INDEX('DS2024'!$G$5:$G$15,MATCH(P30,'DS2024'!$G$5:$G$15,1)):
INDEX('DS2024'!$G$5:$G$15,MATCH(P30,'DS2024'!$G$5:$G$15,1)+1)),
IF($AA$3=Database!$A$5,
_xlfn.FORECAST.LINEAR(
P30,
INDEX('DS2024'!$K$5:$K$15,MATCH(P30,'DS2024'!$J$5:$J$15,1)):
INDEX('DS2024'!$K$5:$K$15,MATCH(P30,'DS2024'!$J$5:$J$15,1)+1),
INDEX('DS2024'!$J$5:$J$15,MATCH(P30,'DS2024'!$J$5:$J$15,1)):
INDEX('DS2024'!$J$5:$J$15,MATCH(P30,'DS2024'!$J$5:$J$15,1)+1)),
IF($AA$3=Database!$A$6,
_xlfn.FORECAST.LINEAR(
P30,
INDEX('DS2024'!$N$5:$N$15,MATCH(P30,'DS2024'!$M$5:$M$15,1)):
INDEX('DS2024'!$N$5:$N$15,MATCH(P30,'DS2024'!$M$5:$M$15,1)+1),
INDEX('DS2024'!$M$5:$M$15,MATCH(P30,'DS2024'!$M$5:$M$15,1)):
INDEX('DS2024'!$M$5:$M$15,MATCH(P30,'DS2024'!$M$5:$M$15,1)+1)),
IF($AA$3=Database!$A$7,
_xlfn.FORECAST.LINEAR(
P30,
INDEX('DS2024'!$Q$5:$Q$15,MATCH(P30,'DS2024'!$P$5:$P$15,1)):
INDEX('DS2024'!$Q$5:$Q$15,MATCH(P30,'DS2024'!$P$5:$P$15,1)+1),
INDEX('DS2024'!$P$5:$P$15,MATCH(P30,'DS2024'!$P$5:$P$15,1)):
INDEX('DS2024'!$P$5:$P$15,MATCH(P30,'DS2024'!$P$5:$P$15,1)+1)),
IF($AA$3=Database!$A$8,
_xlfn.FORECAST.LINEAR(
P30,
INDEX('DS2024'!$T$5:$T$15,MATCH(P30,'DS2024'!$S$5:$S$15,1)):
INDEX('DS2024'!$T$5:$T$15,MATCH(P30,'DS2024'!$S$5:$S$15,1)+1),
INDEX('DS2024'!$S$5:$S$15,MATCH(P30,'DS2024'!$S$5:$S$15,1)):
INDEX('DS2024'!$S$5:$S$15,MATCH(P30,'DS2024'!$S$5:$S$15,1)+1)),
IF($AA$3=Database!$A$9,
_xlfn.FORECAST.LINEAR(
P30,
INDEX('DS2024'!$W$5:$W$15,MATCH(P30,'DS2024'!$V$5:$V$15,1)):
INDEX('DS2024'!$W$5:$W$15,MATCH(P30,'DS2024'!$V$5:$V$15,1)+1),
INDEX('DS2024'!$V$5:$V$15,MATCH(P30,'DS2024'!$V$5:$V$15,1)):
INDEX('DS2024'!$V$5:$V$15,MATCH(P30,'DS2024'!$V$5:$V$15,1)+1)),
IF($AA$3=Database!$A$10,
_xlfn.FORECAST.LINEAR(
P30,
INDEX('DS2024'!$Z$5:$Z$15,MATCH(P30,'DS2024'!$Y$5:$Y$15,1)):
INDEX('DS2024'!$Z$5:$Z$15,MATCH(P30,'DS2024'!$Y$5:$Y$15,1)+1),
INDEX('DS2024'!$Y$5:$Y$15,MATCH(P30,'DS2024'!$Y$5:$Y$15,1)):
INDEX('DS2024'!$Y$5:$Y$15,MATCH(P30,'DS2024'!$Y$5:$Y$15,1)+1))
)))))))))))))))))))</f>
        <v>0.110153483352652</v>
      </c>
      <c r="AB30" s="50">
        <f>IF($AB$3=Database!$A$11,
_xlfn.FORECAST.LINEAR(
R30,
INDEX('DS2024'!$B$20:$B$35,MATCH(R30,'DS2024'!$A$20:$A$35,1)):
INDEX('DS2024'!$B$20:$B$35,MATCH(R30,'DS2024'!$A$20:$A$35,1)+1),
INDEX('DS2024'!$A$20:$A$35,MATCH(R30,'DS2024'!$A$20:$A$35,1)):
INDEX('DS2024'!$A$20:$A$35,MATCH(R30,'DS2024'!$A$20:$A$35,1)+1)),
IF($AB$3=Database!$A$12,
_xlfn.FORECAST.LINEAR(
R30,
INDEX('DS2024'!$E$20:$E$35,MATCH(R30,'DS2024'!$D$20:$D$35,1)):
INDEX('DS2024'!$E$20:$E$35,MATCH(R30,'DS2024'!$D$20:$D$35,1)+1),
INDEX('DS2024'!$D$20:$D$35,MATCH(R30,'DS2024'!$D$20:$D$35,1)):
INDEX('DS2024'!$D$20:$D$35,MATCH(R30,'DS2024'!$D$20:$D$35,1)+1)),
IF($AB$3=Database!$A$13,
_xlfn.FORECAST.LINEAR(
R30,
INDEX('DS2024'!$H$20:$H$35,MATCH(R30,'DS2024'!$G$20:$G$35,1)):
INDEX('DS2024'!$H$20:$H$35,MATCH(R30,'DS2024'!$G$20:$G$35,1)+1),
INDEX('DS2024'!$G$20:$G$35,MATCH(R30,'DS2024'!$G$20:$G$35,1)):
INDEX('DS2024'!$G$20:$G$35,MATCH(R30,'DS2024'!$G$20:$G$35,1)+1)),
IF($AB$3=Database!$A$14,
_xlfn.FORECAST.LINEAR(
R30,
INDEX('DS2024'!$K$20:$K$35,MATCH(R30,'DS2024'!$J$20:$J$35,1)):
INDEX('DS2024'!$K$20:$K$35,MATCH(R30,'DS2024'!$J$20:$J$35,1)+1),
INDEX('DS2024'!$J$20:$J$35,MATCH(R30,'DS2024'!$J$20:$J$35,1)):
INDEX('DS2024'!$J$20:$J$35,MATCH(R30,'DS2024'!$J$20:$J$35,1)+1)),
IF($AB$3=Database!$A$15,
_xlfn.FORECAST.LINEAR(
R30,
INDEX('DS2024'!$N$20:$N$35,MATCH(R30,'DS2024'!$M$20:$M$35,1)):
INDEX('DS2024'!$N$20:$N$35,MATCH(R30,'DS2024'!$M$20:$M$35,1)+1),
INDEX('DS2024'!$M$20:$M$35,MATCH(R30,'DS2024'!$M$20:$M$35,1)):
INDEX('DS2024'!$M$20:$M$35,MATCH(R30,'DS2024'!$M$20:$M$35,1)+1)),
IF($AB$3=Database!$A$16,
_xlfn.FORECAST.LINEAR(
R30,
INDEX('DS2024'!$Q$20:$Q$35,MATCH(R30,'DS2024'!$P$20:$P$35,1)):
INDEX('DS2024'!$Q$20:$Q$35,MATCH(R30,'DS2024'!$P$20:$P$35,1)+1),
INDEX('DS2024'!$P$20:$P$35,MATCH(R30,'DS2024'!$P$20:$P$35,1)):
INDEX('DS2024'!$P$20:$P$35,MATCH(R30,'DS2024'!$P$20:$P$35,1)+1)),
IF($AB$3=Database!$A$17,
_xlfn.FORECAST.LINEAR(
R30,
INDEX('DS2024'!$T$20:$T$35,MATCH(R30,'DS2024'!$S$20:$S$35,1)):
INDEX('DS2024'!$T$20:$T$35,MATCH(R30,'DS2024'!$S$20:$S$35,1)+1),
INDEX('DS2024'!$S$20:$S$35,MATCH(R30,'DS2024'!$S$20:$S$35,1)):
INDEX('DS2024'!$S$20:$S$35,MATCH(R30,'DS2024'!$S$20:$S$35,1)+1)),
IF($AB$3=Database!$A$18,
_xlfn.FORECAST.LINEAR(
R30,
INDEX('DS2024'!$W$20:$W$35,MATCH(R30,'DS2024'!$V$20:$V$35,1)):
INDEX('DS2024'!$W$20:$W$35,MATCH(R30,'DS2024'!$V$20:$V$35,1)+1),
INDEX('DS2024'!$V$20:$V$35,MATCH(R30,'DS2024'!$V$20:$V$35,1)):
INDEX('DS2024'!$V$20:$V$35,MATCH(R30,'DS2024'!$V$20:$V$35,1)+1)),
IF($AB$3=Database!$A$19,
_xlfn.FORECAST.LINEAR(
R30,
INDEX('DS2024'!$Z$20:$Z$35,MATCH(R30,'DS2024'!$Y$20:$Y$35,1)):
INDEX('DS2024'!$Z$20:$Z$35,MATCH(R30,'DS2024'!$Y$20:$Y$35,1)+1),
INDEX('DS2024'!$Y$20:$Y$35,MATCH(R30,'DS2024'!$Y$20:$Y$35,1)):
INDEX('DS2024'!$Y$20:$Y$35,MATCH(R30,'DS2024'!$Y$20:$Y$35,1)+1)),
IF($AB$3=Database!$A$20,
_xlfn.FORECAST.LINEAR(
R30,
INDEX('DS2024'!$AC$20:$AC$35,MATCH(R30,'DS2024'!$AB$20:$AB$35,1)):
INDEX('DS2024'!$AC$20:$AC$35,MATCH(R30,'DS2024'!$AB$20:$AB$35,1)+1),
INDEX('DS2024'!$AB$20:$AB$35,MATCH(R30,'DS2024'!$AB$20:$AB$35,1)):
INDEX('DS2024'!$AB$20:$AB$35,MATCH(R30,'DS2024'!$AB$20:$AB$35,1)+1)),
IF($AB$3=Database!$A$2,
_xlfn.FORECAST.LINEAR(
R30,
INDEX('DS2024'!$B$5:$B$15,MATCH(R30,'DS2024'!$A$5:$A$15,1)):
INDEX('DS2024'!$B$5:$B$15,MATCH(R30,'DS2024'!$A$5:$A$15,1)+1),
INDEX('DS2024'!$A$5:$A$15,MATCH(R30,'DS2024'!$A$5:$A$15,1)):
INDEX('DS2024'!$A$5:$A$15,MATCH(R30,'DS2024'!$A$5:$A$15,1)+1)),
IF($AB$3=Database!$A$3,
_xlfn.FORECAST.LINEAR(
R30,
INDEX('DS2024'!$E$5:$E$15,MATCH(R30,'DS2024'!$D$5:$D$15,1)):
INDEX('DS2024'!$E$5:$E$15,MATCH(R30,'DS2024'!$D$5:$D$15,1)+1),
INDEX('DS2024'!$D$5:$D$15,MATCH(R30,'DS2024'!$D$5:$D$15,1)):
INDEX('DS2024'!$D$5:$D$15,MATCH(R30,'DS2024'!$D$5:$D$15,1)+1)),
IF($AB$3=Database!$A$4,
_xlfn.FORECAST.LINEAR(
R30,
INDEX('DS2024'!$H$5:$H$15,MATCH(R30,'DS2024'!$G$5:$G$15,1)):
INDEX('DS2024'!$H$5:$H$15,MATCH(R30,'DS2024'!$G$5:$G$15,1)+1),
INDEX('DS2024'!$G$5:$G$15,MATCH(R30,'DS2024'!$G$5:$G$15,1)):
INDEX('DS2024'!$G$5:$G$15,MATCH(R30,'DS2024'!$G$5:$G$15,1)+1)),
IF($AB$3=Database!$A$5,
_xlfn.FORECAST.LINEAR(
R30,
INDEX('DS2024'!$K$5:$K$15,MATCH(R30,'DS2024'!$J$5:$J$15,1)):
INDEX('DS2024'!$K$5:$K$15,MATCH(R30,'DS2024'!$J$5:$J$15,1)+1),
INDEX('DS2024'!$J$5:$J$15,MATCH(R30,'DS2024'!$J$5:$J$15,1)):
INDEX('DS2024'!$J$5:$J$15,MATCH(R30,'DS2024'!$J$5:$J$15,1)+1)),
IF($AB$3=Database!$A$6,
_xlfn.FORECAST.LINEAR(
R30,
INDEX('DS2024'!$N$5:$N$15,MATCH(R30,'DS2024'!$M$5:$M$15,1)):
INDEX('DS2024'!$N$5:$N$15,MATCH(R30,'DS2024'!$M$5:$M$15,1)+1),
INDEX('DS2024'!$M$5:$M$15,MATCH(R30,'DS2024'!$M$5:$M$15,1)):
INDEX('DS2024'!$M$5:$M$15,MATCH(R30,'DS2024'!$M$5:$M$15,1)+1)),
IF($AB$3=Database!$A$7,
_xlfn.FORECAST.LINEAR(
R30,
INDEX('DS2024'!$Q$5:$Q$15,MATCH(R30,'DS2024'!$P$5:$P$15,1)):
INDEX('DS2024'!$Q$5:$Q$15,MATCH(R30,'DS2024'!$P$5:$P$15,1)+1),
INDEX('DS2024'!$P$5:$P$15,MATCH(R30,'DS2024'!$P$5:$P$15,1)):
INDEX('DS2024'!$P$5:$P$15,MATCH(R30,'DS2024'!$P$5:$P$15,1)+1)),
IF($AB$3=Database!$A$8,
_xlfn.FORECAST.LINEAR(
R30,
INDEX('DS2024'!$T$5:$T$15,MATCH(R30,'DS2024'!$S$5:$S$15,1)):
INDEX('DS2024'!$T$5:$T$15,MATCH(R30,'DS2024'!$S$5:$S$15,1)+1),
INDEX('DS2024'!$S$5:$S$15,MATCH(R30,'DS2024'!$S$5:$S$15,1)):
INDEX('DS2024'!$S$5:$S$15,MATCH(R30,'DS2024'!$S$5:$S$15,1)+1)),
IF($AB$3=Database!$A$9,
_xlfn.FORECAST.LINEAR(
R30,
INDEX('DS2024'!$W$5:$W$15,MATCH(R30,'DS2024'!$V$5:$V$15,1)):
INDEX('DS2024'!$W$5:$W$15,MATCH(R30,'DS2024'!$V$5:$V$15,1)+1),
INDEX('DS2024'!$V$5:$V$15,MATCH(R30,'DS2024'!$V$5:$V$15,1)):
INDEX('DS2024'!$V$5:$V$15,MATCH(R30,'DS2024'!$V$5:$V$15,1)+1)),
IF($AB$3=Database!$A$10,
_xlfn.FORECAST.LINEAR(
R30,
INDEX('DS2024'!$Z$5:$Z$15,MATCH(R30,'DS2024'!$Y$5:$Y$15,1)):
INDEX('DS2024'!$Z$5:$Z$15,MATCH(R30,'DS2024'!$Y$5:$Y$15,1)+1),
INDEX('DS2024'!$Y$5:$Y$15,MATCH(R30,'DS2024'!$Y$5:$Y$15,1)):
INDEX('DS2024'!$Y$5:$Y$15,MATCH(R30,'DS2024'!$Y$5:$Y$15,1)+1))
)))))))))))))))))))</f>
        <v>0.11127822854630481</v>
      </c>
      <c r="AC30" s="82">
        <f t="shared" si="0"/>
        <v>0.4725390574309295</v>
      </c>
      <c r="AD30" s="82">
        <f t="shared" si="1"/>
        <v>0.47344421900063804</v>
      </c>
      <c r="AE30" s="82">
        <f t="shared" si="2"/>
        <v>0.37642364834677128</v>
      </c>
      <c r="AF30" s="82">
        <f t="shared" si="3"/>
        <v>0.47262943767775478</v>
      </c>
      <c r="AG30" s="82">
        <f t="shared" si="4"/>
        <v>0.47088978781405078</v>
      </c>
      <c r="AH30" s="82">
        <f t="shared" si="5"/>
        <v>0.47197774852959384</v>
      </c>
      <c r="AI30" s="82">
        <f t="shared" si="6"/>
        <v>0.47039099757969183</v>
      </c>
      <c r="AJ30" s="83">
        <f t="shared" si="7"/>
        <v>0.47126218161299993</v>
      </c>
      <c r="AK30" s="83">
        <f t="shared" si="8"/>
        <v>0.47262807857629879</v>
      </c>
      <c r="AL30" s="42"/>
      <c r="AM30" s="42"/>
      <c r="AN30" s="42"/>
      <c r="AO30" s="42"/>
      <c r="AP30" s="42"/>
      <c r="AQ30" s="42"/>
      <c r="AR30" s="42"/>
      <c r="AS30" s="42"/>
      <c r="AT30" s="42"/>
      <c r="BD30" s="83" t="e">
        <f>#REF!/10</f>
        <v>#REF!</v>
      </c>
      <c r="BE30" s="83" t="e">
        <f>#REF!/10</f>
        <v>#REF!</v>
      </c>
      <c r="BF30" s="83" t="e">
        <f>#REF!/10</f>
        <v>#REF!</v>
      </c>
      <c r="BG30" s="83" t="e">
        <f>#REF!/10</f>
        <v>#REF!</v>
      </c>
      <c r="BH30" s="83">
        <f t="shared" si="9"/>
        <v>0</v>
      </c>
      <c r="BI30" s="83">
        <f t="shared" si="10"/>
        <v>0</v>
      </c>
      <c r="BJ30" s="83">
        <f t="shared" si="11"/>
        <v>0</v>
      </c>
      <c r="BK30" s="83">
        <f t="shared" si="12"/>
        <v>0</v>
      </c>
      <c r="BL30" s="83">
        <f t="shared" si="13"/>
        <v>0</v>
      </c>
    </row>
    <row r="31" spans="1:64" ht="14.25" customHeight="1">
      <c r="A31" s="31">
        <v>25</v>
      </c>
      <c r="B31" s="42">
        <f>'Evaluasi 110 C'!B31</f>
        <v>120.048</v>
      </c>
      <c r="C31" s="42">
        <f>'Evaluasi 110 C'!C31</f>
        <v>-0.36136208758248345</v>
      </c>
      <c r="D31" s="42">
        <f>'Evaluasi 110 C'!E31</f>
        <v>121.185</v>
      </c>
      <c r="E31" s="42">
        <f>'Evaluasi 110 C'!F31</f>
        <v>-0.36149850029993996</v>
      </c>
      <c r="F31" s="42">
        <f>'Evaluasi 110 C'!H31</f>
        <v>119.706</v>
      </c>
      <c r="G31" s="42">
        <f>'Evaluasi 110 C'!I31</f>
        <v>-0.26265657532607395</v>
      </c>
      <c r="H31" s="42">
        <f>'Evaluasi 110 C'!K31</f>
        <v>120.26</v>
      </c>
      <c r="I31" s="42">
        <f>'Evaluasi 110 C'!L31</f>
        <v>-0.36138752249550088</v>
      </c>
      <c r="J31" s="42">
        <f>'Evaluasi 110 C'!N31</f>
        <v>118.124</v>
      </c>
      <c r="K31" s="42">
        <f>'Evaluasi 110 C'!O31</f>
        <v>-0.36113125374925009</v>
      </c>
      <c r="L31" s="42">
        <f>'Evaluasi 110 C'!Q31</f>
        <v>119.78400000000001</v>
      </c>
      <c r="M31" s="42">
        <f>'Evaluasi 110 C'!R31</f>
        <v>-0.36133041391721654</v>
      </c>
      <c r="N31" s="42">
        <f>'Evaluasi 110 C'!T31</f>
        <v>117.416</v>
      </c>
      <c r="O31" s="42">
        <f>'Evaluasi 110 C'!U31</f>
        <v>-0.36104631073785237</v>
      </c>
      <c r="P31" s="42">
        <f>'Evaluasi 110 C'!W31</f>
        <v>118.50700000000001</v>
      </c>
      <c r="Q31" s="42">
        <f>'Evaluasi 110 C'!X31</f>
        <v>-0.36117720455908814</v>
      </c>
      <c r="R31" s="42">
        <f>'Evaluasi 110 C'!Z31</f>
        <v>120.13</v>
      </c>
      <c r="S31" s="50">
        <f>'Evaluasi 110 C'!AA31</f>
        <v>-0.36137192561487697</v>
      </c>
      <c r="T31" s="50">
        <f>IF($T$3=Database!$A$11,
_xlfn.FORECAST.LINEAR(
B31,
INDEX('DS2024'!$B$20:$B$35,MATCH(B31,'DS2024'!$A$20:$A$35,1)):
INDEX('DS2024'!$B$20:$B$35,MATCH(B31,'DS2024'!$A$20:$A$35,1)+1),
INDEX('DS2024'!$A$20:$A$35,MATCH(B31,'DS2024'!$A$20:$A$35,1)):
INDEX('DS2024'!$A$20:$A$35,MATCH(B31,'DS2024'!$A$20:$A$35,1)+1)),
IF($T$3=Database!$A$12,
_xlfn.FORECAST.LINEAR(
B31,
INDEX('DS2024'!$E$20:$E$35,MATCH(B31,'DS2024'!$D$20:$D$35,1)):
INDEX('DS2024'!$E$20:$E$35,MATCH(B31,'DS2024'!$D$20:$D$35,1)+1),
INDEX('DS2024'!$D$20:$D$35,MATCH(B31,'DS2024'!$D$20:$D$35,1)):
INDEX('DS2024'!$D$20:$D$35,MATCH(B31,'DS2024'!$D$20:$D$35,1)+1)),
IF($T$3=Database!$A$13,
_xlfn.FORECAST.LINEAR(
B31,
INDEX('DS2024'!$H$20:$H$35,MATCH(B31,'DS2024'!$G$20:$G$35,1)):
INDEX('DS2024'!$H$20:$H$35,MATCH(B31,'DS2024'!$G$20:$G$35,1)+1),
INDEX('DS2024'!$G$20:$G$35,MATCH(B31,'DS2024'!$G$20:$G$35,1)):
INDEX('DS2024'!$G$20:$G$35,MATCH(B31,'DS2024'!$G$20:$G$35,1)+1)),
IF($T$3=Database!$A$14,
_xlfn.FORECAST.LINEAR(
B31,
INDEX('DS2024'!$K$20:$K$35,MATCH(B31,'DS2024'!$J$20:$J$35,1)):
INDEX('DS2024'!$K$20:$K$35,MATCH(B31,'DS2024'!$J$20:$J$35,1)+1),
INDEX('DS2024'!$J$20:$J$35,MATCH(B31,'DS2024'!$J$20:$J$35,1)):
INDEX('DS2024'!$J$20:$J$35,MATCH(B31,'DS2024'!$J$20:$J$35,1)+1)),
IF($T$3=Database!$A$15,
_xlfn.FORECAST.LINEAR(
B31,
INDEX('DS2024'!$N$20:$N$35,MATCH(B31,'DS2024'!$M$20:$M$35,1)):
INDEX('DS2024'!$N$20:$N$35,MATCH(B31,'DS2024'!$M$20:$M$35,1)+1),
INDEX('DS2024'!$M$20:$M$35,MATCH(B31,'DS2024'!$M$20:$M$35,1)):
INDEX('DS2024'!$M$20:$M$35,MATCH(B31,'DS2024'!$M$20:$M$35,1)+1)),
IF($T$3=Database!$A$16,
_xlfn.FORECAST.LINEAR(
B31,
INDEX('DS2024'!$Q$20:$Q$35,MATCH(B31,'DS2024'!$P$20:$P$35,1)):
INDEX('DS2024'!$Q$20:$Q$35,MATCH(B31,'DS2024'!$P$20:$P$35,1)+1),
INDEX('DS2024'!$P$20:$P$35,MATCH(B31,'DS2024'!$P$20:$P$35,1)):
INDEX('DS2024'!$P$20:$P$35,MATCH(B31,'DS2024'!$P$20:$P$35,1)+1)),
IF($T$3=Database!$A$17,
_xlfn.FORECAST.LINEAR(
B31,
INDEX('DS2024'!$T$20:$T$35,MATCH(B31,'DS2024'!$S$20:$S$35,1)):
INDEX('DS2024'!$T$20:$T$35,MATCH(B31,'DS2024'!$S$20:$S$35,1)+1),
INDEX('DS2024'!$S$20:$S$35,MATCH(B31,'DS2024'!$S$20:$S$35,1)):
INDEX('DS2024'!$S$20:$S$35,MATCH(B31,'DS2024'!$S$20:$S$35,1)+1)),
IF($T$3=Database!$A$18,
_xlfn.FORECAST.LINEAR(
B31,
INDEX('DS2024'!$W$20:$W$35,MATCH(B31,'DS2024'!$V$20:$V$35,1)):
INDEX('DS2024'!$W$20:$W$35,MATCH(B31,'DS2024'!$V$20:$V$35,1)+1),
INDEX('DS2024'!$V$20:$V$35,MATCH(B31,'DS2024'!$V$20:$V$35,1)):
INDEX('DS2024'!$V$20:$V$35,MATCH(B31,'DS2024'!$V$20:$V$35,1)+1)),
IF($T$3=Database!$A$19,
_xlfn.FORECAST.LINEAR(
B31,
INDEX('DS2024'!$Z$20:$Z$35,MATCH(B31,'DS2024'!$Y$20:$Y$35,1)):
INDEX('DS2024'!$Z$20:$Z$35,MATCH(B31,'DS2024'!$Y$20:$Y$35,1)+1),
INDEX('DS2024'!$Y$20:$Y$35,MATCH(B31,'DS2024'!$Y$20:$Y$35,1)):
INDEX('DS2024'!$Y$20:$Y$35,MATCH(B31,'DS2024'!$Y$20:$Y$35,1)+1)),
IF($T$3=Database!$A$20,
_xlfn.FORECAST.LINEAR(
B31,
INDEX('DS2024'!$AC$20:$AC$35,MATCH(B31,'DS2024'!$AB$20:$AB$35,1)):
INDEX('DS2024'!$AC$20:$AC$35,MATCH(B31,'DS2024'!$AB$20:$AB$35,1)+1),
INDEX('DS2024'!$AB$20:$AB$35,MATCH(B31,'DS2024'!$AB$20:$AB$35,1)):
INDEX('DS2024'!$AB$20:$AB$35,MATCH(B31,'DS2024'!$AB$20:$AB$35,1)+1)),
IF($T$3=Database!$A$2,
_xlfn.FORECAST.LINEAR(
B31,
INDEX('DS2024'!$B$5:$B$15,MATCH(B31,'DS2024'!$A$5:$A$15,1)):
INDEX('DS2024'!$B$5:$B$15,MATCH(B31,'DS2024'!$A$5:$A$15,1)+1),
INDEX('DS2024'!$A$5:$A$15,MATCH(B31,'DS2024'!$A$5:$A$15,1)):
INDEX('DS2024'!$A$5:$A$15,MATCH(B31,'DS2024'!$A$5:$A$15,1)+1)),
IF($T$3=Database!$A$3,
_xlfn.FORECAST.LINEAR(
B31,
INDEX('DS2024'!$E$5:$E$15,MATCH(B31,'DS2024'!$D$5:$D$15,1)):
INDEX('DS2024'!$E$5:$E$15,MATCH(B31,'DS2024'!$D$5:$D$15,1)+1),
INDEX('DS2024'!$D$5:$D$15,MATCH(B31,'DS2024'!$D$5:$D$15,1)):
INDEX('DS2024'!$D$5:$D$15,MATCH(B31,'DS2024'!$D$5:$D$15,1)+1)),
IF($T$3=Database!$A$4,
_xlfn.FORECAST.LINEAR(
B31,
INDEX('DS2024'!$H$5:$H$15,MATCH(B31,'DS2024'!$G$5:$G$15,1)):
INDEX('DS2024'!$H$5:$H$15,MATCH(B31,'DS2024'!$G$5:$G$15,1)+1),
INDEX('DS2024'!$G$5:$G$15,MATCH(B31,'DS2024'!$G$5:$G$15,1)):
INDEX('DS2024'!$G$5:$G$15,MATCH(B31,'DS2024'!$G$5:$G$15,1)+1)),
IF($T$3=Database!$A$5,
_xlfn.FORECAST.LINEAR(
B31,
INDEX('DS2024'!$K$5:$K$15,MATCH(B31,'DS2024'!$J$5:$J$15,1)):
INDEX('DS2024'!$K$5:$K$15,MATCH(B31,'DS2024'!$J$5:$J$15,1)+1),
INDEX('DS2024'!$J$5:$J$15,MATCH(B31,'DS2024'!$J$5:$J$15,1)):
INDEX('DS2024'!$J$5:$J$15,MATCH(B31,'DS2024'!$J$5:$J$15,1)+1)),
IF($T$3=Database!$A$6,
_xlfn.FORECAST.LINEAR(
B31,
INDEX('DS2024'!$N$5:$N$15,MATCH(B31,'DS2024'!$M$5:$M$15,1)):
INDEX('DS2024'!$N$5:$N$15,MATCH(B31,'DS2024'!$M$5:$M$15,1)+1),
INDEX('DS2024'!$M$5:$M$15,MATCH(B31,'DS2024'!$M$5:$M$15,1)):
INDEX('DS2024'!$M$5:$M$15,MATCH(B31,'DS2024'!$M$5:$M$15,1)+1)),
IF($T$3=Database!$A$7,
_xlfn.FORECAST.LINEAR(
B31,
INDEX('DS2024'!$Q$5:$Q$15,MATCH(B31,'DS2024'!$P$5:$P$15,1)):
INDEX('DS2024'!$Q$5:$Q$15,MATCH(B31,'DS2024'!$P$5:$P$15,1)+1),
INDEX('DS2024'!$P$5:$P$15,MATCH(B31,'DS2024'!$P$5:$P$15,1)):
INDEX('DS2024'!$P$5:$P$15,MATCH(B31,'DS2024'!$P$5:$P$15,1)+1)),
IF($T$3=Database!$A$8,
_xlfn.FORECAST.LINEAR(
B31,
INDEX('DS2024'!$T$5:$T$15,MATCH(B31,'DS2024'!$S$5:$S$15,1)):
INDEX('DS2024'!$T$5:$T$15,MATCH(B31,'DS2024'!$S$5:$S$15,1)+1),
INDEX('DS2024'!$S$5:$S$15,MATCH(B31,'DS2024'!$S$5:$S$15,1)):
INDEX('DS2024'!$S$5:$S$15,MATCH(B31,'DS2024'!$S$5:$S$15,1)+1)),
IF($T$3=Database!$A$9,
_xlfn.FORECAST.LINEAR(
B31,
INDEX('DS2024'!$W$5:$W$15,MATCH(B31,'DS2024'!$V$5:$V$15,1)):
INDEX('DS2024'!$W$5:$W$15,MATCH(B31,'DS2024'!$V$5:$V$15,1)+1),
INDEX('DS2024'!$V$5:$V$15,MATCH(B31,'DS2024'!$V$5:$V$15,1)):
INDEX('DS2024'!$V$5:$V$15,MATCH(B31,'DS2024'!$V$5:$V$15,1)+1)),
IF($T$3=Database!$A$10,
_xlfn.FORECAST.LINEAR(
B31,
INDEX('DS2024'!$Z$5:$Z$15,MATCH(B31,'DS2024'!$Y$5:$Y$15,1)):
INDEX('DS2024'!$Z$5:$Z$15,MATCH(B31,'DS2024'!$Y$5:$Y$15,1)+1),
INDEX('DS2024'!$Y$5:$Y$15,MATCH(B31,'DS2024'!$Y$5:$Y$15,1)):
INDEX('DS2024'!$Y$5:$Y$15,MATCH(B31,'DS2024'!$Y$5:$Y$15,1)+1))
)))))))))))))))))))</f>
        <v>0.11133530516807227</v>
      </c>
      <c r="U31" s="50">
        <f>IF($U$3=Database!$A$11,
_xlfn.FORECAST.LINEAR(
D31,
INDEX('DS2024'!$B$20:$B$35,MATCH(D31,'DS2024'!$A$20:$A$35,1)):
INDEX('DS2024'!$B$20:$B$35,MATCH(D31,'DS2024'!$A$20:$A$35,1)+1),
INDEX('DS2024'!$A$20:$A$35,MATCH(D31,'DS2024'!$A$20:$A$35,1)):
INDEX('DS2024'!$A$20:$A$35,MATCH(D31,'DS2024'!$A$20:$A$35,1)+1)),
IF($U$3=Database!$A$12,
_xlfn.FORECAST.LINEAR(
D31,
INDEX('DS2024'!$E$20:$E$35,MATCH(D31,'DS2024'!$D$20:$D$35,1)):
INDEX('DS2024'!$E$20:$E$35,MATCH(D31,'DS2024'!$D$20:$D$35,1)+1),
INDEX('DS2024'!$D$20:$D$35,MATCH(D31,'DS2024'!$D$20:$D$35,1)):
INDEX('DS2024'!$D$20:$D$35,MATCH(D31,'DS2024'!$D$20:$D$35,1)+1)),
IF($U$3=Database!$A$13,
_xlfn.FORECAST.LINEAR(
D31,
INDEX('DS2024'!$H$20:$H$35,MATCH(D31,'DS2024'!$G$20:$G$35,1)):
INDEX('DS2024'!$H$20:$H$35,MATCH(D31,'DS2024'!$G$20:$G$35,1)+1),
INDEX('DS2024'!$G$20:$G$35,MATCH(D31,'DS2024'!$G$20:$G$35,1)):
INDEX('DS2024'!$G$20:$G$35,MATCH(D31,'DS2024'!$G$20:$G$35,1)+1)),
IF($U$3=Database!$A$14,
_xlfn.FORECAST.LINEAR(
D31,
INDEX('DS2024'!$K$20:$K$35,MATCH(D31,'DS2024'!$J$20:$J$35,1)):
INDEX('DS2024'!$K$20:$K$35,MATCH(D31,'DS2024'!$J$20:$J$35,1)+1),
INDEX('DS2024'!$J$20:$J$35,MATCH(D31,'DS2024'!$J$20:$J$35,1)):
INDEX('DS2024'!$J$20:$J$35,MATCH(D31,'DS2024'!$J$20:$J$35,1)+1)),
IF($U$3=Database!$A$15,
_xlfn.FORECAST.LINEAR(
D31,
INDEX('DS2024'!$N$20:$N$35,MATCH(D31,'DS2024'!$M$20:$M$35,1)):
INDEX('DS2024'!$N$20:$N$35,MATCH(D31,'DS2024'!$M$20:$M$35,1)+1),
INDEX('DS2024'!$M$20:$M$35,MATCH(D31,'DS2024'!$M$20:$M$35,1)):
INDEX('DS2024'!$M$20:$M$35,MATCH(D31,'DS2024'!$M$20:$M$35,1)+1)),
IF($U$3=Database!$A$16,
_xlfn.FORECAST.LINEAR(
D31,
INDEX('DS2024'!$Q$20:$Q$35,MATCH(D31,'DS2024'!$P$20:$P$35,1)):
INDEX('DS2024'!$Q$20:$Q$35,MATCH(D31,'DS2024'!$P$20:$P$35,1)+1),
INDEX('DS2024'!$P$20:$P$35,MATCH(D31,'DS2024'!$P$20:$P$35,1)):
INDEX('DS2024'!$P$20:$P$35,MATCH(D31,'DS2024'!$P$20:$P$35,1)+1)),
IF($U$3=Database!$A$17,
_xlfn.FORECAST.LINEAR(
D31,
INDEX('DS2024'!$T$20:$T$35,MATCH(D31,'DS2024'!$S$20:$S$35,1)):
INDEX('DS2024'!$T$20:$T$35,MATCH(D31,'DS2024'!$S$20:$S$35,1)+1),
INDEX('DS2024'!$S$20:$S$35,MATCH(D31,'DS2024'!$S$20:$S$35,1)):
INDEX('DS2024'!$S$20:$S$35,MATCH(D31,'DS2024'!$S$20:$S$35,1)+1)),
IF($U$3=Database!$A$18,
_xlfn.FORECAST.LINEAR(
D31,
INDEX('DS2024'!$W$20:$W$35,MATCH(D31,'DS2024'!$V$20:$V$35,1)):
INDEX('DS2024'!$W$20:$W$35,MATCH(D31,'DS2024'!$V$20:$V$35,1)+1),
INDEX('DS2024'!$V$20:$V$35,MATCH(D31,'DS2024'!$V$20:$V$35,1)):
INDEX('DS2024'!$V$20:$V$35,MATCH(D31,'DS2024'!$V$20:$V$35,1)+1)),
IF($U$3=Database!$A$19,
_xlfn.FORECAST.LINEAR(
D31,
INDEX('DS2024'!$Z$20:$Z$35,MATCH(D31,'DS2024'!$Y$20:$Y$35,1)):
INDEX('DS2024'!$Z$20:$Z$35,MATCH(D31,'DS2024'!$Y$20:$Y$35,1)+1),
INDEX('DS2024'!$Y$20:$Y$35,MATCH(D31,'DS2024'!$Y$20:$Y$35,1)):
INDEX('DS2024'!$Y$20:$Y$35,MATCH(D31,'DS2024'!$Y$20:$Y$35,1)+1)),
IF($U$3=Database!$A$20,
_xlfn.FORECAST.LINEAR(
D31,
INDEX('DS2024'!$AC$20:$AC$35,MATCH(D31,'DS2024'!$AB$20:$AB$35,1)):
INDEX('DS2024'!$AC$20:$AC$35,MATCH(D31,'DS2024'!$AB$20:$AB$35,1)+1),
INDEX('DS2024'!$AB$20:$AB$35,MATCH(D31,'DS2024'!$AB$20:$AB$35,1)):
INDEX('DS2024'!$AB$20:$AB$35,MATCH(D31,'DS2024'!$AB$20:$AB$35,1)+1)),
IF($U$3=Database!$A$2,
_xlfn.FORECAST.LINEAR(
D31,
INDEX('DS2024'!$B$5:$B$15,MATCH(D31,'DS2024'!$A$5:$A$15,1)):
INDEX('DS2024'!$B$5:$B$15,MATCH(D31,'DS2024'!$A$5:$A$15,1)+1),
INDEX('DS2024'!$A$5:$A$15,MATCH(D31,'DS2024'!$A$5:$A$15,1)):
INDEX('DS2024'!$A$5:$A$15,MATCH(D31,'DS2024'!$A$5:$A$15,1)+1)),
IF($U$3=Database!$A$3,
_xlfn.FORECAST.LINEAR(
D31,
INDEX('DS2024'!$E$5:$E$15,MATCH(D31,'DS2024'!$D$5:$D$15,1)):
INDEX('DS2024'!$E$5:$E$15,MATCH(D31,'DS2024'!$D$5:$D$15,1)+1),
INDEX('DS2024'!$D$5:$D$15,MATCH(D31,'DS2024'!$D$5:$D$15,1)):
INDEX('DS2024'!$D$5:$D$15,MATCH(D31,'DS2024'!$D$5:$D$15,1)+1)),
IF($U$3=Database!$A$4,
_xlfn.FORECAST.LINEAR(
D31,
INDEX('DS2024'!$H$5:$H$15,MATCH(D31,'DS2024'!$G$5:$G$15,1)):
INDEX('DS2024'!$H$5:$H$15,MATCH(D31,'DS2024'!$G$5:$G$15,1)+1),
INDEX('DS2024'!$G$5:$G$15,MATCH(D31,'DS2024'!$G$5:$G$15,1)):
INDEX('DS2024'!$G$5:$G$15,MATCH(D31,'DS2024'!$G$5:$G$15,1)+1)),
IF($U$3=Database!$A$5,
_xlfn.FORECAST.LINEAR(
D31,
INDEX('DS2024'!$K$5:$K$15,MATCH(D31,'DS2024'!$J$5:$J$15,1)):
INDEX('DS2024'!$K$5:$K$15,MATCH(D31,'DS2024'!$J$5:$J$15,1)+1),
INDEX('DS2024'!$J$5:$J$15,MATCH(D31,'DS2024'!$J$5:$J$15,1)):
INDEX('DS2024'!$J$5:$J$15,MATCH(D31,'DS2024'!$J$5:$J$15,1)+1)),
IF($U$3=Database!$A$6,
_xlfn.FORECAST.LINEAR(
D31,
INDEX('DS2024'!$N$5:$N$15,MATCH(D31,'DS2024'!$M$5:$M$15,1)):
INDEX('DS2024'!$N$5:$N$15,MATCH(D31,'DS2024'!$M$5:$M$15,1)+1),
INDEX('DS2024'!$M$5:$M$15,MATCH(D31,'DS2024'!$M$5:$M$15,1)):
INDEX('DS2024'!$M$5:$M$15,MATCH(D31,'DS2024'!$M$5:$M$15,1)+1)),
IF($U$3=Database!$A$7,
_xlfn.FORECAST.LINEAR(
D31,
INDEX('DS2024'!$Q$5:$Q$15,MATCH(D31,'DS2024'!$P$5:$P$15,1)):
INDEX('DS2024'!$Q$5:$Q$15,MATCH(D31,'DS2024'!$P$5:$P$15,1)+1),
INDEX('DS2024'!$P$5:$P$15,MATCH(D31,'DS2024'!$P$5:$P$15,1)):
INDEX('DS2024'!$P$5:$P$15,MATCH(D31,'DS2024'!$P$5:$P$15,1)+1)),
IF($U$3=Database!$A$8,
_xlfn.FORECAST.LINEAR(
D31,
INDEX('DS2024'!$T$5:$T$15,MATCH(D31,'DS2024'!$S$5:$S$15,1)):
INDEX('DS2024'!$T$5:$T$15,MATCH(D31,'DS2024'!$S$5:$S$15,1)+1),
INDEX('DS2024'!$S$5:$S$15,MATCH(D31,'DS2024'!$S$5:$S$15,1)):
INDEX('DS2024'!$S$5:$S$15,MATCH(D31,'DS2024'!$S$5:$S$15,1)+1)),
IF($U$3=Database!$A$9,
_xlfn.FORECAST.LINEAR(
D31,
INDEX('DS2024'!$W$5:$W$15,MATCH(D31,'DS2024'!$V$5:$V$15,1)):
INDEX('DS2024'!$W$5:$W$15,MATCH(D31,'DS2024'!$V$5:$V$15,1)+1),
INDEX('DS2024'!$V$5:$V$15,MATCH(D31,'DS2024'!$V$5:$V$15,1)):
INDEX('DS2024'!$V$5:$V$15,MATCH(D31,'DS2024'!$V$5:$V$15,1)+1)),
IF($U$3=Database!$A$10,
_xlfn.FORECAST.LINEAR(
D31,
INDEX('DS2024'!$Z$5:$Z$15,MATCH(D31,'DS2024'!$Y$5:$Y$15,1)):
INDEX('DS2024'!$Z$5:$Z$15,MATCH(D31,'DS2024'!$Y$5:$Y$15,1)+1),
INDEX('DS2024'!$Y$5:$Y$15,MATCH(D31,'DS2024'!$Y$5:$Y$15,1)):
INDEX('DS2024'!$Y$5:$Y$15,MATCH(D31,'DS2024'!$Y$5:$Y$15,1)+1))
)))))))))))))))))))</f>
        <v>0.11197154162836245</v>
      </c>
      <c r="V31" s="50">
        <f>IF($V$3=Database!$A$11,
_xlfn.FORECAST.LINEAR(
F31,
INDEX('DS2024'!$B$20:$B$35,MATCH(F31,'DS2024'!$A$20:$A$35,1)):
INDEX('DS2024'!$B$20:$B$35,MATCH(F31,'DS2024'!$A$20:$A$35,1)+1),
INDEX('DS2024'!$A$20:$A$35,MATCH(F31,'DS2024'!$A$20:$A$35,1)):
INDEX('DS2024'!$A$20:$A$35,MATCH(F31,'DS2024'!$A$20:$A$35,1)+1)),
IF($V$3=Database!$A$12,
_xlfn.FORECAST.LINEAR(
F31,
INDEX('DS2024'!$E$20:$E$35,MATCH(F31,'DS2024'!$D$20:$D$35,1)):
INDEX('DS2024'!$E$20:$E$35,MATCH(F31,'DS2024'!$D$20:$D$35,1)+1),
INDEX('DS2024'!$D$20:$D$35,MATCH(F31,'DS2024'!$D$20:$D$35,1)):
INDEX('DS2024'!$D$20:$D$35,MATCH(F31,'DS2024'!$D$20:$D$35,1)+1)),
IF($V$3=Database!$A$13,
_xlfn.FORECAST.LINEAR(
F31,
INDEX('DS2024'!$H$20:$H$35,MATCH(F31,'DS2024'!$G$20:$G$35,1)):
INDEX('DS2024'!$H$20:$H$35,MATCH(F31,'DS2024'!$G$20:$G$35,1)+1),
INDEX('DS2024'!$G$20:$G$35,MATCH(F31,'DS2024'!$G$20:$G$35,1)):
INDEX('DS2024'!$G$20:$G$35,MATCH(F31,'DS2024'!$G$20:$G$35,1)+1)),
IF($V$3=Database!$A$14,
_xlfn.FORECAST.LINEAR(
F31,
INDEX('DS2024'!$K$20:$K$35,MATCH(F31,'DS2024'!$J$20:$J$35,1)):
INDEX('DS2024'!$K$20:$K$35,MATCH(F31,'DS2024'!$J$20:$J$35,1)+1),
INDEX('DS2024'!$J$20:$J$35,MATCH(F31,'DS2024'!$J$20:$J$35,1)):
INDEX('DS2024'!$J$20:$J$35,MATCH(F31,'DS2024'!$J$20:$J$35,1)+1)),
IF($V$3=Database!$A$15,
_xlfn.FORECAST.LINEAR(
F31,
INDEX('DS2024'!$N$20:$N$35,MATCH(F31,'DS2024'!$M$20:$M$35,1)):
INDEX('DS2024'!$N$20:$N$35,MATCH(F31,'DS2024'!$M$20:$M$35,1)+1),
INDEX('DS2024'!$M$20:$M$35,MATCH(F31,'DS2024'!$M$20:$M$35,1)):
INDEX('DS2024'!$M$20:$M$35,MATCH(F31,'DS2024'!$M$20:$M$35,1)+1)),
IF($V$3=Database!$A$16,
_xlfn.FORECAST.LINEAR(
F31,
INDEX('DS2024'!$Q$20:$Q$35,MATCH(F31,'DS2024'!$P$20:$P$35,1)):
INDEX('DS2024'!$Q$20:$Q$35,MATCH(F31,'DS2024'!$P$20:$P$35,1)+1),
INDEX('DS2024'!$P$20:$P$35,MATCH(F31,'DS2024'!$P$20:$P$35,1)):
INDEX('DS2024'!$P$20:$P$35,MATCH(F31,'DS2024'!$P$20:$P$35,1)+1)),
IF($V$3=Database!$A$17,
_xlfn.FORECAST.LINEAR(
F31,
INDEX('DS2024'!$T$20:$T$35,MATCH(F31,'DS2024'!$S$20:$S$35,1)):
INDEX('DS2024'!$T$20:$T$35,MATCH(F31,'DS2024'!$S$20:$S$35,1)+1),
INDEX('DS2024'!$S$20:$S$35,MATCH(F31,'DS2024'!$S$20:$S$35,1)):
INDEX('DS2024'!$S$20:$S$35,MATCH(F31,'DS2024'!$S$20:$S$35,1)+1)),
IF($V$3=Database!$A$18,
_xlfn.FORECAST.LINEAR(
F31,
INDEX('DS2024'!$W$20:$W$35,MATCH(F31,'DS2024'!$V$20:$V$35,1)):
INDEX('DS2024'!$W$20:$W$35,MATCH(F31,'DS2024'!$V$20:$V$35,1)+1),
INDEX('DS2024'!$V$20:$V$35,MATCH(F31,'DS2024'!$V$20:$V$35,1)):
INDEX('DS2024'!$V$20:$V$35,MATCH(F31,'DS2024'!$V$20:$V$35,1)+1)),
IF($V$3=Database!$A$19,
_xlfn.FORECAST.LINEAR(
F31,
INDEX('DS2024'!$Z$20:$Z$35,MATCH(F31,'DS2024'!$Y$20:$Y$35,1)):
INDEX('DS2024'!$Z$20:$Z$35,MATCH(F31,'DS2024'!$Y$20:$Y$35,1)+1),
INDEX('DS2024'!$Y$20:$Y$35,MATCH(F31,'DS2024'!$Y$20:$Y$35,1)):
INDEX('DS2024'!$Y$20:$Y$35,MATCH(F31,'DS2024'!$Y$20:$Y$35,1)+1)),
IF($V$3=Database!$A$20,
_xlfn.FORECAST.LINEAR(
F31,
INDEX('DS2024'!$AC$20:$AC$35,MATCH(F31,'DS2024'!$AB$20:$AB$35,1)):
INDEX('DS2024'!$AC$20:$AC$35,MATCH(F31,'DS2024'!$AB$20:$AB$35,1)+1),
INDEX('DS2024'!$AB$20:$AB$35,MATCH(F31,'DS2024'!$AB$20:$AB$35,1)):
INDEX('DS2024'!$AB$20:$AB$35,MATCH(F31,'DS2024'!$AB$20:$AB$35,1)+1)),
IF($V$3=Database!$A$2,
_xlfn.FORECAST.LINEAR(
F31,
INDEX('DS2024'!$B$5:$B$15,MATCH(F31,'DS2024'!$A$5:$A$15,1)):
INDEX('DS2024'!$B$5:$B$15,MATCH(F31,'DS2024'!$A$5:$A$15,1)+1),
INDEX('DS2024'!$A$5:$A$15,MATCH(F31,'DS2024'!$A$5:$A$15,1)):
INDEX('DS2024'!$A$5:$A$15,MATCH(F31,'DS2024'!$A$5:$A$15,1)+1)),
IF($V$3=Database!$A$3,
_xlfn.FORECAST.LINEAR(
F31,
INDEX('DS2024'!$E$5:$E$15,MATCH(F31,'DS2024'!$D$5:$D$15,1)):
INDEX('DS2024'!$E$5:$E$15,MATCH(F31,'DS2024'!$D$5:$D$15,1)+1),
INDEX('DS2024'!$D$5:$D$15,MATCH(F31,'DS2024'!$D$5:$D$15,1)):
INDEX('DS2024'!$D$5:$D$15,MATCH(F31,'DS2024'!$D$5:$D$15,1)+1)),
IF($V$3=Database!$A$4,
_xlfn.FORECAST.LINEAR(
F31,
INDEX('DS2024'!$H$5:$H$15,MATCH(F31,'DS2024'!$G$5:$G$15,1)):
INDEX('DS2024'!$H$5:$H$15,MATCH(F31,'DS2024'!$G$5:$G$15,1)+1),
INDEX('DS2024'!$G$5:$G$15,MATCH(F31,'DS2024'!$G$5:$G$15,1)):
INDEX('DS2024'!$G$5:$G$15,MATCH(F31,'DS2024'!$G$5:$G$15,1)+1)),
IF($V$3=Database!$A$5,
_xlfn.FORECAST.LINEAR(
F31,
INDEX('DS2024'!$K$5:$K$15,MATCH(F31,'DS2024'!$J$5:$J$15,1)):
INDEX('DS2024'!$K$5:$K$15,MATCH(F31,'DS2024'!$J$5:$J$15,1)+1),
INDEX('DS2024'!$J$5:$J$15,MATCH(F31,'DS2024'!$J$5:$J$15,1)):
INDEX('DS2024'!$J$5:$J$15,MATCH(F31,'DS2024'!$J$5:$J$15,1)+1)),
IF($V$3=Database!$A$6,
_xlfn.FORECAST.LINEAR(
F31,
INDEX('DS2024'!$N$5:$N$15,MATCH(F31,'DS2024'!$M$5:$M$15,1)):
INDEX('DS2024'!$N$5:$N$15,MATCH(F31,'DS2024'!$M$5:$M$15,1)+1),
INDEX('DS2024'!$M$5:$M$15,MATCH(F31,'DS2024'!$M$5:$M$15,1)):
INDEX('DS2024'!$M$5:$M$15,MATCH(F31,'DS2024'!$M$5:$M$15,1)+1)),
IF($V$3=Database!$A$7,
_xlfn.FORECAST.LINEAR(
F31,
INDEX('DS2024'!$Q$5:$Q$15,MATCH(F31,'DS2024'!$P$5:$P$15,1)):
INDEX('DS2024'!$Q$5:$Q$15,MATCH(F31,'DS2024'!$P$5:$P$15,1)+1),
INDEX('DS2024'!$P$5:$P$15,MATCH(F31,'DS2024'!$P$5:$P$15,1)):
INDEX('DS2024'!$P$5:$P$15,MATCH(F31,'DS2024'!$P$5:$P$15,1)+1)),
IF($V$3=Database!$A$8,
_xlfn.FORECAST.LINEAR(
F31,
INDEX('DS2024'!$T$5:$T$15,MATCH(F31,'DS2024'!$S$5:$S$15,1)):
INDEX('DS2024'!$T$5:$T$15,MATCH(F31,'DS2024'!$S$5:$S$15,1)+1),
INDEX('DS2024'!$S$5:$S$15,MATCH(F31,'DS2024'!$S$5:$S$15,1)):
INDEX('DS2024'!$S$5:$S$15,MATCH(F31,'DS2024'!$S$5:$S$15,1)+1)),
IF($V$3=Database!$A$9,
_xlfn.FORECAST.LINEAR(
F31,
INDEX('DS2024'!$W$5:$W$15,MATCH(F31,'DS2024'!$V$5:$V$15,1)):
INDEX('DS2024'!$W$5:$W$15,MATCH(F31,'DS2024'!$V$5:$V$15,1)+1),
INDEX('DS2024'!$V$5:$V$15,MATCH(F31,'DS2024'!$V$5:$V$15,1)):
INDEX('DS2024'!$V$5:$V$15,MATCH(F31,'DS2024'!$V$5:$V$15,1)+1)),
IF($V$3=Database!$A$10,
_xlfn.FORECAST.LINEAR(
F31,
INDEX('DS2024'!$Z$5:$Z$15,MATCH(F31,'DS2024'!$Y$5:$Y$15,1)):
INDEX('DS2024'!$Z$5:$Z$15,MATCH(F31,'DS2024'!$Y$5:$Y$15,1)+1),
INDEX('DS2024'!$Y$5:$Y$15,MATCH(F31,'DS2024'!$Y$5:$Y$15,1)):
INDEX('DS2024'!$Y$5:$Y$15,MATCH(F31,'DS2024'!$Y$5:$Y$15,1)+1))
)))))))))))))))))))</f>
        <v>0.11471889493043338</v>
      </c>
      <c r="W31" s="50">
        <f>IF($W$3=Database!$A$11,
_xlfn.FORECAST.LINEAR(
H31,
INDEX('DS2024'!$B$20:$B$35,MATCH(H31,'DS2024'!$A$20:$A$35,1)):
INDEX('DS2024'!$B$20:$B$35,MATCH(H31,'DS2024'!$A$20:$A$35,1)+1),
INDEX('DS2024'!$A$20:$A$35,MATCH(H31,'DS2024'!$A$20:$A$35,1)):
INDEX('DS2024'!$A$20:$A$35,MATCH(H31,'DS2024'!$A$20:$A$35,1)+1)),
IF($W$3=Database!$A$12,
_xlfn.FORECAST.LINEAR(
H31,
INDEX('DS2024'!$E$20:$E$35,MATCH(H31,'DS2024'!$D$20:$D$35,1)):
INDEX('DS2024'!$E$20:$E$35,MATCH(H31,'DS2024'!$D$20:$D$35,1)+1),
INDEX('DS2024'!$D$20:$D$35,MATCH(H31,'DS2024'!$D$20:$D$35,1)):
INDEX('DS2024'!$D$20:$D$35,MATCH(H31,'DS2024'!$D$20:$D$35,1)+1)),
IF($W$3=Database!$A$13,
_xlfn.FORECAST.LINEAR(
H31,
INDEX('DS2024'!$H$20:$H$35,MATCH(H31,'DS2024'!$G$20:$G$35,1)):
INDEX('DS2024'!$H$20:$H$35,MATCH(H31,'DS2024'!$G$20:$G$35,1)+1),
INDEX('DS2024'!$G$20:$G$35,MATCH(H31,'DS2024'!$G$20:$G$35,1)):
INDEX('DS2024'!$G$20:$G$35,MATCH(H31,'DS2024'!$G$20:$G$35,1)+1)),
IF($W$3=Database!$A$14,
_xlfn.FORECAST.LINEAR(
H31,
INDEX('DS2024'!$K$20:$K$35,MATCH(H31,'DS2024'!$J$20:$J$35,1)):
INDEX('DS2024'!$K$20:$K$35,MATCH(H31,'DS2024'!$J$20:$J$35,1)+1),
INDEX('DS2024'!$J$20:$J$35,MATCH(H31,'DS2024'!$J$20:$J$35,1)):
INDEX('DS2024'!$J$20:$J$35,MATCH(H31,'DS2024'!$J$20:$J$35,1)+1)),
IF($W$3=Database!$A$15,
_xlfn.FORECAST.LINEAR(
H31,
INDEX('DS2024'!$N$20:$N$35,MATCH(H31,'DS2024'!$M$20:$M$35,1)):
INDEX('DS2024'!$N$20:$N$35,MATCH(H31,'DS2024'!$M$20:$M$35,1)+1),
INDEX('DS2024'!$M$20:$M$35,MATCH(H31,'DS2024'!$M$20:$M$35,1)):
INDEX('DS2024'!$M$20:$M$35,MATCH(H31,'DS2024'!$M$20:$M$35,1)+1)),
IF($W$3=Database!$A$16,
_xlfn.FORECAST.LINEAR(
H31,
INDEX('DS2024'!$Q$20:$Q$35,MATCH(H31,'DS2024'!$P$20:$P$35,1)):
INDEX('DS2024'!$Q$20:$Q$35,MATCH(H31,'DS2024'!$P$20:$P$35,1)+1),
INDEX('DS2024'!$P$20:$P$35,MATCH(H31,'DS2024'!$P$20:$P$35,1)):
INDEX('DS2024'!$P$20:$P$35,MATCH(H31,'DS2024'!$P$20:$P$35,1)+1)),
IF($W$3=Database!$A$17,
_xlfn.FORECAST.LINEAR(
H31,
INDEX('DS2024'!$T$20:$T$35,MATCH(H31,'DS2024'!$S$20:$S$35,1)):
INDEX('DS2024'!$T$20:$T$35,MATCH(H31,'DS2024'!$S$20:$S$35,1)+1),
INDEX('DS2024'!$S$20:$S$35,MATCH(H31,'DS2024'!$S$20:$S$35,1)):
INDEX('DS2024'!$S$20:$S$35,MATCH(H31,'DS2024'!$S$20:$S$35,1)+1)),
IF($W$3=Database!$A$18,
_xlfn.FORECAST.LINEAR(
H31,
INDEX('DS2024'!$W$20:$W$35,MATCH(H31,'DS2024'!$V$20:$V$35,1)):
INDEX('DS2024'!$W$20:$W$35,MATCH(H31,'DS2024'!$V$20:$V$35,1)+1),
INDEX('DS2024'!$V$20:$V$35,MATCH(H31,'DS2024'!$V$20:$V$35,1)):
INDEX('DS2024'!$V$20:$V$35,MATCH(H31,'DS2024'!$V$20:$V$35,1)+1)),
IF($W$3=Database!$A$19,
_xlfn.FORECAST.LINEAR(
H31,
INDEX('DS2024'!$Z$20:$Z$35,MATCH(H31,'DS2024'!$Y$20:$Y$35,1)):
INDEX('DS2024'!$Z$20:$Z$35,MATCH(H31,'DS2024'!$Y$20:$Y$35,1)+1),
INDEX('DS2024'!$Y$20:$Y$35,MATCH(H31,'DS2024'!$Y$20:$Y$35,1)):
INDEX('DS2024'!$Y$20:$Y$35,MATCH(H31,'DS2024'!$Y$20:$Y$35,1)+1)),
IF($W$3=Database!$A$20,
_xlfn.FORECAST.LINEAR(
H31,
INDEX('DS2024'!$AC$20:$AC$35,MATCH(H31,'DS2024'!$AB$20:$AB$35,1)):
INDEX('DS2024'!$AC$20:$AC$35,MATCH(H31,'DS2024'!$AB$20:$AB$35,1)+1),
INDEX('DS2024'!$AB$20:$AB$35,MATCH(H31,'DS2024'!$AB$20:$AB$35,1)):
INDEX('DS2024'!$AB$20:$AB$35,MATCH(H31,'DS2024'!$AB$20:$AB$35,1)+1)),
IF($W$3=Database!$A$2,
_xlfn.FORECAST.LINEAR(
H31,
INDEX('DS2024'!$B$5:$B$15,MATCH(H31,'DS2024'!$A$5:$A$15,1)):
INDEX('DS2024'!$B$5:$B$15,MATCH(H31,'DS2024'!$A$5:$A$15,1)+1),
INDEX('DS2024'!$A$5:$A$15,MATCH(H31,'DS2024'!$A$5:$A$15,1)):
INDEX('DS2024'!$A$5:$A$15,MATCH(H31,'DS2024'!$A$5:$A$15,1)+1)),
IF($W$3=Database!$A$3,
_xlfn.FORECAST.LINEAR(
H31,
INDEX('DS2024'!$E$5:$E$15,MATCH(H31,'DS2024'!$D$5:$D$15,1)):
INDEX('DS2024'!$E$5:$E$15,MATCH(H31,'DS2024'!$D$5:$D$15,1)+1),
INDEX('DS2024'!$D$5:$D$15,MATCH(H31,'DS2024'!$D$5:$D$15,1)):
INDEX('DS2024'!$D$5:$D$15,MATCH(H31,'DS2024'!$D$5:$D$15,1)+1)),
IF($W$3=Database!$A$4,
_xlfn.FORECAST.LINEAR(
H31,
INDEX('DS2024'!$H$5:$H$15,MATCH(H31,'DS2024'!$G$5:$G$15,1)):
INDEX('DS2024'!$H$5:$H$15,MATCH(H31,'DS2024'!$G$5:$G$15,1)+1),
INDEX('DS2024'!$G$5:$G$15,MATCH(H31,'DS2024'!$G$5:$G$15,1)):
INDEX('DS2024'!$G$5:$G$15,MATCH(H31,'DS2024'!$G$5:$G$15,1)+1)),
IF($W$3=Database!$A$5,
_xlfn.FORECAST.LINEAR(
H31,
INDEX('DS2024'!$K$5:$K$15,MATCH(H31,'DS2024'!$J$5:$J$15,1)):
INDEX('DS2024'!$K$5:$K$15,MATCH(H31,'DS2024'!$J$5:$J$15,1)+1),
INDEX('DS2024'!$J$5:$J$15,MATCH(H31,'DS2024'!$J$5:$J$15,1)):
INDEX('DS2024'!$J$5:$J$15,MATCH(H31,'DS2024'!$J$5:$J$15,1)+1)),
IF($W$3=Database!$A$6,
_xlfn.FORECAST.LINEAR(
H31,
INDEX('DS2024'!$N$5:$N$15,MATCH(H31,'DS2024'!$M$5:$M$15,1)):
INDEX('DS2024'!$N$5:$N$15,MATCH(H31,'DS2024'!$M$5:$M$15,1)+1),
INDEX('DS2024'!$M$5:$M$15,MATCH(H31,'DS2024'!$M$5:$M$15,1)):
INDEX('DS2024'!$M$5:$M$15,MATCH(H31,'DS2024'!$M$5:$M$15,1)+1)),
IF($W$3=Database!$A$7,
_xlfn.FORECAST.LINEAR(
H31,
INDEX('DS2024'!$Q$5:$Q$15,MATCH(H31,'DS2024'!$P$5:$P$15,1)):
INDEX('DS2024'!$Q$5:$Q$15,MATCH(H31,'DS2024'!$P$5:$P$15,1)+1),
INDEX('DS2024'!$P$5:$P$15,MATCH(H31,'DS2024'!$P$5:$P$15,1)):
INDEX('DS2024'!$P$5:$P$15,MATCH(H31,'DS2024'!$P$5:$P$15,1)+1)),
IF($W$3=Database!$A$8,
_xlfn.FORECAST.LINEAR(
H31,
INDEX('DS2024'!$T$5:$T$15,MATCH(H31,'DS2024'!$S$5:$S$15,1)):
INDEX('DS2024'!$T$5:$T$15,MATCH(H31,'DS2024'!$S$5:$S$15,1)+1),
INDEX('DS2024'!$S$5:$S$15,MATCH(H31,'DS2024'!$S$5:$S$15,1)):
INDEX('DS2024'!$S$5:$S$15,MATCH(H31,'DS2024'!$S$5:$S$15,1)+1)),
IF($W$3=Database!$A$9,
_xlfn.FORECAST.LINEAR(
H31,
INDEX('DS2024'!$W$5:$W$15,MATCH(H31,'DS2024'!$V$5:$V$15,1)):
INDEX('DS2024'!$W$5:$W$15,MATCH(H31,'DS2024'!$V$5:$V$15,1)+1),
INDEX('DS2024'!$V$5:$V$15,MATCH(H31,'DS2024'!$V$5:$V$15,1)):
INDEX('DS2024'!$V$5:$V$15,MATCH(H31,'DS2024'!$V$5:$V$15,1)+1)),
IF($W$3=Database!$A$10,
_xlfn.FORECAST.LINEAR(
H31,
INDEX('DS2024'!$Z$5:$Z$15,MATCH(H31,'DS2024'!$Y$5:$Y$15,1)):
INDEX('DS2024'!$Z$5:$Z$15,MATCH(H31,'DS2024'!$Y$5:$Y$15,1)+1),
INDEX('DS2024'!$Y$5:$Y$15,MATCH(H31,'DS2024'!$Y$5:$Y$15,1)):
INDEX('DS2024'!$Y$5:$Y$15,MATCH(H31,'DS2024'!$Y$5:$Y$15,1)+1))
)))))))))))))))))))</f>
        <v>0.11145393500939287</v>
      </c>
      <c r="X31" s="50">
        <f>IF($X$3=Database!$A$11,
_xlfn.FORECAST.LINEAR(
J31,
INDEX('DS2024'!$B$20:$B$35,MATCH(J31,'DS2024'!$A$20:$A$35,1)):
INDEX('DS2024'!$B$20:$B$35,MATCH(J31,'DS2024'!$A$20:$A$35,1)+1),
INDEX('DS2024'!$A$20:$A$35,MATCH(J31,'DS2024'!$A$20:$A$35,1)):
INDEX('DS2024'!$A$20:$A$35,MATCH(J31,'DS2024'!$A$20:$A$35,1)+1)),
IF($X$3=Database!$A$12,
_xlfn.FORECAST.LINEAR(
J31,
INDEX('DS2024'!$E$20:$E$35,MATCH(J31,'DS2024'!$D$20:$D$35,1)):
INDEX('DS2024'!$E$20:$E$35,MATCH(J31,'DS2024'!$D$20:$D$35,1)+1),
INDEX('DS2024'!$D$20:$D$35,MATCH(J31,'DS2024'!$D$20:$D$35,1)):
INDEX('DS2024'!$D$20:$D$35,MATCH(J31,'DS2024'!$D$20:$D$35,1)+1)),
IF($X$3=Database!$A$13,
_xlfn.FORECAST.LINEAR(
J31,
INDEX('DS2024'!$H$20:$H$35,MATCH(J31,'DS2024'!$G$20:$G$35,1)):
INDEX('DS2024'!$H$20:$H$35,MATCH(J31,'DS2024'!$G$20:$G$35,1)+1),
INDEX('DS2024'!$G$20:$G$35,MATCH(J31,'DS2024'!$G$20:$G$35,1)):
INDEX('DS2024'!$G$20:$G$35,MATCH(J31,'DS2024'!$G$20:$G$35,1)+1)),
IF($X$3=Database!$A$14,
_xlfn.FORECAST.LINEAR(
J31,
INDEX('DS2024'!$K$20:$K$35,MATCH(J31,'DS2024'!$J$20:$J$35,1)):
INDEX('DS2024'!$K$20:$K$35,MATCH(J31,'DS2024'!$J$20:$J$35,1)+1),
INDEX('DS2024'!$J$20:$J$35,MATCH(J31,'DS2024'!$J$20:$J$35,1)):
INDEX('DS2024'!$J$20:$J$35,MATCH(J31,'DS2024'!$J$20:$J$35,1)+1)),
IF($X$3=Database!$A$15,
_xlfn.FORECAST.LINEAR(
J31,
INDEX('DS2024'!$N$20:$N$35,MATCH(J31,'DS2024'!$M$20:$M$35,1)):
INDEX('DS2024'!$N$20:$N$35,MATCH(J31,'DS2024'!$M$20:$M$35,1)+1),
INDEX('DS2024'!$M$20:$M$35,MATCH(J31,'DS2024'!$M$20:$M$35,1)):
INDEX('DS2024'!$M$20:$M$35,MATCH(J31,'DS2024'!$M$20:$M$35,1)+1)),
IF($X$3=Database!$A$16,
_xlfn.FORECAST.LINEAR(
J31,
INDEX('DS2024'!$Q$20:$Q$35,MATCH(J31,'DS2024'!$P$20:$P$35,1)):
INDEX('DS2024'!$Q$20:$Q$35,MATCH(J31,'DS2024'!$P$20:$P$35,1)+1),
INDEX('DS2024'!$P$20:$P$35,MATCH(J31,'DS2024'!$P$20:$P$35,1)):
INDEX('DS2024'!$P$20:$P$35,MATCH(J31,'DS2024'!$P$20:$P$35,1)+1)),
IF($X$3=Database!$A$17,
_xlfn.FORECAST.LINEAR(
J31,
INDEX('DS2024'!$T$20:$T$35,MATCH(J31,'DS2024'!$S$20:$S$35,1)):
INDEX('DS2024'!$T$20:$T$35,MATCH(J31,'DS2024'!$S$20:$S$35,1)+1),
INDEX('DS2024'!$S$20:$S$35,MATCH(J31,'DS2024'!$S$20:$S$35,1)):
INDEX('DS2024'!$S$20:$S$35,MATCH(J31,'DS2024'!$S$20:$S$35,1)+1)),
IF($X$3=Database!$A$18,
_xlfn.FORECAST.LINEAR(
J31,
INDEX('DS2024'!$W$20:$W$35,MATCH(J31,'DS2024'!$V$20:$V$35,1)):
INDEX('DS2024'!$W$20:$W$35,MATCH(J31,'DS2024'!$V$20:$V$35,1)+1),
INDEX('DS2024'!$V$20:$V$35,MATCH(J31,'DS2024'!$V$20:$V$35,1)):
INDEX('DS2024'!$V$20:$V$35,MATCH(J31,'DS2024'!$V$20:$V$35,1)+1)),
IF($X$3=Database!$A$19,
_xlfn.FORECAST.LINEAR(
J31,
INDEX('DS2024'!$Z$20:$Z$35,MATCH(J31,'DS2024'!$Y$20:$Y$35,1)):
INDEX('DS2024'!$Z$20:$Z$35,MATCH(J31,'DS2024'!$Y$20:$Y$35,1)+1),
INDEX('DS2024'!$Y$20:$Y$35,MATCH(J31,'DS2024'!$Y$20:$Y$35,1)):
INDEX('DS2024'!$Y$20:$Y$35,MATCH(J31,'DS2024'!$Y$20:$Y$35,1)+1)),
IF($X$3=Database!$A$20,
_xlfn.FORECAST.LINEAR(
J31,
INDEX('DS2024'!$AC$20:$AC$35,MATCH(J31,'DS2024'!$AB$20:$AB$35,1)):
INDEX('DS2024'!$AC$20:$AC$35,MATCH(J31,'DS2024'!$AB$20:$AB$35,1)+1),
INDEX('DS2024'!$AB$20:$AB$35,MATCH(J31,'DS2024'!$AB$20:$AB$35,1)):
INDEX('DS2024'!$AB$20:$AB$35,MATCH(J31,'DS2024'!$AB$20:$AB$35,1)+1)),
IF($X$3=Database!$A$2,
_xlfn.FORECAST.LINEAR(
J31,
INDEX('DS2024'!$B$5:$B$15,MATCH(J31,'DS2024'!$A$5:$A$15,1)):
INDEX('DS2024'!$B$5:$B$15,MATCH(J31,'DS2024'!$A$5:$A$15,1)+1),
INDEX('DS2024'!$A$5:$A$15,MATCH(J31,'DS2024'!$A$5:$A$15,1)):
INDEX('DS2024'!$A$5:$A$15,MATCH(J31,'DS2024'!$A$5:$A$15,1)+1)),
IF($X$3=Database!$A$3,
_xlfn.FORECAST.LINEAR(
J31,
INDEX('DS2024'!$E$5:$E$15,MATCH(J31,'DS2024'!$D$5:$D$15,1)):
INDEX('DS2024'!$E$5:$E$15,MATCH(J31,'DS2024'!$D$5:$D$15,1)+1),
INDEX('DS2024'!$D$5:$D$15,MATCH(J31,'DS2024'!$D$5:$D$15,1)):
INDEX('DS2024'!$D$5:$D$15,MATCH(J31,'DS2024'!$D$5:$D$15,1)+1)),
IF($X$3=Database!$A$4,
_xlfn.FORECAST.LINEAR(
J31,
INDEX('DS2024'!$H$5:$H$15,MATCH(J31,'DS2024'!$G$5:$G$15,1)):
INDEX('DS2024'!$H$5:$H$15,MATCH(J31,'DS2024'!$G$5:$G$15,1)+1),
INDEX('DS2024'!$G$5:$G$15,MATCH(J31,'DS2024'!$G$5:$G$15,1)):
INDEX('DS2024'!$G$5:$G$15,MATCH(J31,'DS2024'!$G$5:$G$15,1)+1)),
IF($X$3=Database!$A$5,
_xlfn.FORECAST.LINEAR(
J31,
INDEX('DS2024'!$K$5:$K$15,MATCH(J31,'DS2024'!$J$5:$J$15,1)):
INDEX('DS2024'!$K$5:$K$15,MATCH(J31,'DS2024'!$J$5:$J$15,1)+1),
INDEX('DS2024'!$J$5:$J$15,MATCH(J31,'DS2024'!$J$5:$J$15,1)):
INDEX('DS2024'!$J$5:$J$15,MATCH(J31,'DS2024'!$J$5:$J$15,1)+1)),
IF($X$3=Database!$A$6,
_xlfn.FORECAST.LINEAR(
J31,
INDEX('DS2024'!$N$5:$N$15,MATCH(J31,'DS2024'!$M$5:$M$15,1)):
INDEX('DS2024'!$N$5:$N$15,MATCH(J31,'DS2024'!$M$5:$M$15,1)+1),
INDEX('DS2024'!$M$5:$M$15,MATCH(J31,'DS2024'!$M$5:$M$15,1)):
INDEX('DS2024'!$M$5:$M$15,MATCH(J31,'DS2024'!$M$5:$M$15,1)+1)),
IF($X$3=Database!$A$7,
_xlfn.FORECAST.LINEAR(
J31,
INDEX('DS2024'!$Q$5:$Q$15,MATCH(J31,'DS2024'!$P$5:$P$15,1)):
INDEX('DS2024'!$Q$5:$Q$15,MATCH(J31,'DS2024'!$P$5:$P$15,1)+1),
INDEX('DS2024'!$P$5:$P$15,MATCH(J31,'DS2024'!$P$5:$P$15,1)):
INDEX('DS2024'!$P$5:$P$15,MATCH(J31,'DS2024'!$P$5:$P$15,1)+1)),
IF($X$3=Database!$A$8,
_xlfn.FORECAST.LINEAR(
J31,
INDEX('DS2024'!$T$5:$T$15,MATCH(J31,'DS2024'!$S$5:$S$15,1)):
INDEX('DS2024'!$T$5:$T$15,MATCH(J31,'DS2024'!$S$5:$S$15,1)+1),
INDEX('DS2024'!$S$5:$S$15,MATCH(J31,'DS2024'!$S$5:$S$15,1)):
INDEX('DS2024'!$S$5:$S$15,MATCH(J31,'DS2024'!$S$5:$S$15,1)+1)),
IF($T$3=Database!$A$9,
_xlfn.FORECAST.LINEAR(
J31,
INDEX('DS2024'!$W$5:$W$15,MATCH(J31,'DS2024'!$V$5:$V$15,1)):
INDEX('DS2024'!$W$5:$W$15,MATCH(J31,'DS2024'!$V$5:$V$15,1)+1),
INDEX('DS2024'!$V$5:$V$15,MATCH(J31,'DS2024'!$V$5:$V$15,1)):
INDEX('DS2024'!$V$5:$V$15,MATCH(J31,'DS2024'!$V$5:$V$15,1)+1)),
IF($T$3=Database!$A$10,
_xlfn.FORECAST.LINEAR(
J31,
INDEX('DS2024'!$Z$5:$Z$15,MATCH(J31,'DS2024'!$Y$5:$Y$15,1)):
INDEX('DS2024'!$Z$5:$Z$15,MATCH(J31,'DS2024'!$Y$5:$Y$15,1)+1),
INDEX('DS2024'!$Y$5:$Y$15,MATCH(J31,'DS2024'!$Y$5:$Y$15,1)):
INDEX('DS2024'!$Y$5:$Y$15,MATCH(J31,'DS2024'!$Y$5:$Y$15,1)+1))
)))))))))))))))))))</f>
        <v>0.11025868340061554</v>
      </c>
      <c r="Y31" s="50">
        <f>IF($Y$3=Database!$A$11,
_xlfn.FORECAST.LINEAR(
L31,
INDEX('DS2024'!$B$20:$B$35,MATCH(L31,'DS2024'!$A$20:$A$35,1)):
INDEX('DS2024'!$B$20:$B$35,MATCH(L31,'DS2024'!$A$20:$A$35,1)+1),
INDEX('DS2024'!$A$20:$A$35,MATCH(L31,'DS2024'!$A$20:$A$35,1)):
INDEX('DS2024'!$A$20:$A$35,MATCH(L31,'DS2024'!$A$20:$A$35,1)+1)),
IF($Y$3=Database!$A$12,
_xlfn.FORECAST.LINEAR(
L31,
INDEX('DS2024'!$E$20:$E$35,MATCH(L31,'DS2024'!$D$20:$D$35,1)):
INDEX('DS2024'!$E$20:$E$35,MATCH(L31,'DS2024'!$D$20:$D$35,1)+1),
INDEX('DS2024'!$D$20:$D$35,MATCH(L31,'DS2024'!$D$20:$D$35,1)):
INDEX('DS2024'!$D$20:$D$35,MATCH(L31,'DS2024'!$D$20:$D$35,1)+1)),
IF($Y$3=Database!$A$13,
_xlfn.FORECAST.LINEAR(
L31,
INDEX('DS2024'!$H$20:$H$35,MATCH(L31,'DS2024'!$G$20:$G$35,1)):
INDEX('DS2024'!$H$20:$H$35,MATCH(L31,'DS2024'!$G$20:$G$35,1)+1),
INDEX('DS2024'!$G$20:$G$35,MATCH(L31,'DS2024'!$G$20:$G$35,1)):
INDEX('DS2024'!$G$20:$G$35,MATCH(L31,'DS2024'!$G$20:$G$35,1)+1)),
IF($Y$3=Database!$A$14,
_xlfn.FORECAST.LINEAR(
L31,
INDEX('DS2024'!$K$20:$K$35,MATCH(L31,'DS2024'!$J$20:$J$35,1)):
INDEX('DS2024'!$K$20:$K$35,MATCH(L31,'DS2024'!$J$20:$J$35,1)+1),
INDEX('DS2024'!$J$20:$J$35,MATCH(L31,'DS2024'!$J$20:$J$35,1)):
INDEX('DS2024'!$J$20:$J$35,MATCH(L31,'DS2024'!$J$20:$J$35,1)+1)),
IF($Y$3=Database!$A$15,
_xlfn.FORECAST.LINEAR(
L31,
INDEX('DS2024'!$N$20:$N$35,MATCH(L31,'DS2024'!$M$20:$M$35,1)):
INDEX('DS2024'!$N$20:$N$35,MATCH(L31,'DS2024'!$M$20:$M$35,1)+1),
INDEX('DS2024'!$M$20:$M$35,MATCH(L31,'DS2024'!$M$20:$M$35,1)):
INDEX('DS2024'!$M$20:$M$35,MATCH(L31,'DS2024'!$M$20:$M$35,1)+1)),
IF($Y$3=Database!$A$16,
_xlfn.FORECAST.LINEAR(
L31,
INDEX('DS2024'!$Q$20:$Q$35,MATCH(L31,'DS2024'!$P$20:$P$35,1)):
INDEX('DS2024'!$Q$20:$Q$35,MATCH(L31,'DS2024'!$P$20:$P$35,1)+1),
INDEX('DS2024'!$P$20:$P$35,MATCH(L31,'DS2024'!$P$20:$P$35,1)):
INDEX('DS2024'!$P$20:$P$35,MATCH(L31,'DS2024'!$P$20:$P$35,1)+1)),
IF($Y$3=Database!$A$17,
_xlfn.FORECAST.LINEAR(
L31,
INDEX('DS2024'!$T$20:$T$35,MATCH(L31,'DS2024'!$S$20:$S$35,1)):
INDEX('DS2024'!$T$20:$T$35,MATCH(L31,'DS2024'!$S$20:$S$35,1)+1),
INDEX('DS2024'!$S$20:$S$35,MATCH(L31,'DS2024'!$S$20:$S$35,1)):
INDEX('DS2024'!$S$20:$S$35,MATCH(L31,'DS2024'!$S$20:$S$35,1)+1)),
IF($Y$3=Database!$A$18,
_xlfn.FORECAST.LINEAR(
L31,
INDEX('DS2024'!$W$20:$W$35,MATCH(L31,'DS2024'!$V$20:$V$35,1)):
INDEX('DS2024'!$W$20:$W$35,MATCH(L31,'DS2024'!$V$20:$V$35,1)+1),
INDEX('DS2024'!$V$20:$V$35,MATCH(L31,'DS2024'!$V$20:$V$35,1)):
INDEX('DS2024'!$V$20:$V$35,MATCH(L31,'DS2024'!$V$20:$V$35,1)+1)),
IF($Y$3=Database!$A$19,
_xlfn.FORECAST.LINEAR(
L31,
INDEX('DS2024'!$Z$20:$Z$35,MATCH(L31,'DS2024'!$Y$20:$Y$35,1)):
INDEX('DS2024'!$Z$20:$Z$35,MATCH(L31,'DS2024'!$Y$20:$Y$35,1)+1),
INDEX('DS2024'!$Y$20:$Y$35,MATCH(L31,'DS2024'!$Y$20:$Y$35,1)):
INDEX('DS2024'!$Y$20:$Y$35,MATCH(L31,'DS2024'!$Y$20:$Y$35,1)+1)),
IF($Y$3=Database!$A$20,
_xlfn.FORECAST.LINEAR(
L31,
INDEX('DS2024'!$AC$20:$AC$35,MATCH(L31,'DS2024'!$AB$20:$AB$35,1)):
INDEX('DS2024'!$AC$20:$AC$35,MATCH(L31,'DS2024'!$AB$20:$AB$35,1)+1),
INDEX('DS2024'!$AB$20:$AB$35,MATCH(L31,'DS2024'!$AB$20:$AB$35,1)):
INDEX('DS2024'!$AB$20:$AB$35,MATCH(L31,'DS2024'!$AB$20:$AB$35,1)+1)),
IF($Y$3=Database!$A$2,
_xlfn.FORECAST.LINEAR(
L31,
INDEX('DS2024'!$B$5:$B$15,MATCH(L31,'DS2024'!$A$5:$A$15,1)):
INDEX('DS2024'!$B$5:$B$15,MATCH(L31,'DS2024'!$A$5:$A$15,1)+1),
INDEX('DS2024'!$A$5:$A$15,MATCH(L31,'DS2024'!$A$5:$A$15,1)):
INDEX('DS2024'!$A$5:$A$15,MATCH(L31,'DS2024'!$A$5:$A$15,1)+1)),
IF($Y$3=Database!$A$3,
_xlfn.FORECAST.LINEAR(
L31,
INDEX('DS2024'!$E$5:$E$15,MATCH(L31,'DS2024'!$D$5:$D$15,1)):
INDEX('DS2024'!$E$5:$E$15,MATCH(L31,'DS2024'!$D$5:$D$15,1)+1),
INDEX('DS2024'!$D$5:$D$15,MATCH(L31,'DS2024'!$D$5:$D$15,1)):
INDEX('DS2024'!$D$5:$D$15,MATCH(L31,'DS2024'!$D$5:$D$15,1)+1)),
IF($Y$3=Database!$A$4,
_xlfn.FORECAST.LINEAR(
L31,
INDEX('DS2024'!$H$5:$H$15,MATCH(L31,'DS2024'!$G$5:$G$15,1)):
INDEX('DS2024'!$H$5:$H$15,MATCH(L31,'DS2024'!$G$5:$G$15,1)+1),
INDEX('DS2024'!$G$5:$G$15,MATCH(L31,'DS2024'!$G$5:$G$15,1)):
INDEX('DS2024'!$G$5:$G$15,MATCH(L31,'DS2024'!$G$5:$G$15,1)+1)),
IF($Y$3=Database!$A$5,
_xlfn.FORECAST.LINEAR(
L31,
INDEX('DS2024'!$K$5:$K$15,MATCH(L31,'DS2024'!$J$5:$J$15,1)):
INDEX('DS2024'!$K$5:$K$15,MATCH(L31,'DS2024'!$J$5:$J$15,1)+1),
INDEX('DS2024'!$J$5:$J$15,MATCH(L31,'DS2024'!$J$5:$J$15,1)):
INDEX('DS2024'!$J$5:$J$15,MATCH(L31,'DS2024'!$J$5:$J$15,1)+1)),
IF($Y$3=Database!$A$6,
_xlfn.FORECAST.LINEAR(
L31,
INDEX('DS2024'!$N$5:$N$15,MATCH(L31,'DS2024'!$M$5:$M$15,1)):
INDEX('DS2024'!$N$5:$N$15,MATCH(L31,'DS2024'!$M$5:$M$15,1)+1),
INDEX('DS2024'!$M$5:$M$15,MATCH(L31,'DS2024'!$M$5:$M$15,1)):
INDEX('DS2024'!$M$5:$M$15,MATCH(L31,'DS2024'!$M$5:$M$15,1)+1)),
IF($Y$3=Database!$A$7,
_xlfn.FORECAST.LINEAR(
L31,
INDEX('DS2024'!$Q$5:$Q$15,MATCH(L31,'DS2024'!$P$5:$P$15,1)):
INDEX('DS2024'!$Q$5:$Q$15,MATCH(L31,'DS2024'!$P$5:$P$15,1)+1),
INDEX('DS2024'!$P$5:$P$15,MATCH(L31,'DS2024'!$P$5:$P$15,1)):
INDEX('DS2024'!$P$5:$P$15,MATCH(L31,'DS2024'!$P$5:$P$15,1)+1)),
IF($Y$3=Database!$A$8,
_xlfn.FORECAST.LINEAR(
L31,
INDEX('DS2024'!$T$5:$T$15,MATCH(L31,'DS2024'!$S$5:$S$15,1)):
INDEX('DS2024'!$T$5:$T$15,MATCH(L31,'DS2024'!$S$5:$S$15,1)+1),
INDEX('DS2024'!$S$5:$S$15,MATCH(L31,'DS2024'!$S$5:$S$15,1)):
INDEX('DS2024'!$S$5:$S$15,MATCH(L31,'DS2024'!$S$5:$S$15,1)+1)),
IF($T$3=Database!$A$9,
_xlfn.FORECAST.LINEAR(
L31,
INDEX('DS2024'!$W$5:$W$15,MATCH(L31,'DS2024'!$V$5:$V$15,1)):
INDEX('DS2024'!$W$5:$W$15,MATCH(L31,'DS2024'!$V$5:$V$15,1)+1),
INDEX('DS2024'!$V$5:$V$15,MATCH(L31,'DS2024'!$V$5:$V$15,1)):
INDEX('DS2024'!$V$5:$V$15,MATCH(L31,'DS2024'!$V$5:$V$15,1)+1)),
IF($T$3=Database!$A$10,
_xlfn.FORECAST.LINEAR(
L31,
INDEX('DS2024'!$Z$5:$Z$15,MATCH(L31,'DS2024'!$Y$5:$Y$15,1)):
INDEX('DS2024'!$Z$5:$Z$15,MATCH(L31,'DS2024'!$Y$5:$Y$15,1)+1),
INDEX('DS2024'!$Y$5:$Y$15,MATCH(L31,'DS2024'!$Y$5:$Y$15,1)):
INDEX('DS2024'!$Y$5:$Y$15,MATCH(L31,'DS2024'!$Y$5:$Y$15,1)+1))
)))))))))))))))))))</f>
        <v>0.11118757744114474</v>
      </c>
      <c r="Z31" s="50">
        <f>IF($Z$3=Database!$A$11,
_xlfn.FORECAST.LINEAR(
N31,
INDEX('DS2024'!$B$20:$B$35,MATCH(N31,'DS2024'!$A$20:$A$35,1)):
INDEX('DS2024'!$B$20:$B$35,MATCH(N31,'DS2024'!$A$20:$A$35,1)+1),
INDEX('DS2024'!$A$20:$A$35,MATCH(N31,'DS2024'!$A$20:$A$35,1)):
INDEX('DS2024'!$A$20:$A$35,MATCH(N31,'DS2024'!$A$20:$A$35,1)+1)),
IF($Z$3=Database!$A$12,
_xlfn.FORECAST.LINEAR(
N31,
INDEX('DS2024'!$E$20:$E$35,MATCH(N31,'DS2024'!$D$20:$D$35,1)):
INDEX('DS2024'!$E$20:$E$35,MATCH(N31,'DS2024'!$D$20:$D$35,1)+1),
INDEX('DS2024'!$D$20:$D$35,MATCH(N31,'DS2024'!$D$20:$D$35,1)):
INDEX('DS2024'!$D$20:$D$35,MATCH(N31,'DS2024'!$D$20:$D$35,1)+1)),
IF($Z$3=Database!$A$13,
_xlfn.FORECAST.LINEAR(
N31,
INDEX('DS2024'!$H$20:$H$35,MATCH(N31,'DS2024'!$G$20:$G$35,1)):
INDEX('DS2024'!$H$20:$H$35,MATCH(N31,'DS2024'!$G$20:$G$35,1)+1),
INDEX('DS2024'!$G$20:$G$35,MATCH(N31,'DS2024'!$G$20:$G$35,1)):
INDEX('DS2024'!$G$20:$G$35,MATCH(N31,'DS2024'!$G$20:$G$35,1)+1)),
IF($Z$3=Database!$A$14,
_xlfn.FORECAST.LINEAR(
N31,
INDEX('DS2024'!$K$20:$K$35,MATCH(N31,'DS2024'!$J$20:$J$35,1)):
INDEX('DS2024'!$K$20:$K$35,MATCH(N31,'DS2024'!$J$20:$J$35,1)+1),
INDEX('DS2024'!$J$20:$J$35,MATCH(N31,'DS2024'!$J$20:$J$35,1)):
INDEX('DS2024'!$J$20:$J$35,MATCH(N31,'DS2024'!$J$20:$J$35,1)+1)),
IF($Z$3=Database!$A$15,
_xlfn.FORECAST.LINEAR(
N31,
INDEX('DS2024'!$N$20:$N$35,MATCH(N31,'DS2024'!$M$20:$M$35,1)):
INDEX('DS2024'!$N$20:$N$35,MATCH(N31,'DS2024'!$M$20:$M$35,1)+1),
INDEX('DS2024'!$M$20:$M$35,MATCH(N31,'DS2024'!$M$20:$M$35,1)):
INDEX('DS2024'!$M$20:$M$35,MATCH(N31,'DS2024'!$M$20:$M$35,1)+1)),
IF($Z$3=Database!$A$16,
_xlfn.FORECAST.LINEAR(
N31,
INDEX('DS2024'!$Q$20:$Q$35,MATCH(N31,'DS2024'!$P$20:$P$35,1)):
INDEX('DS2024'!$Q$20:$Q$35,MATCH(N31,'DS2024'!$P$20:$P$35,1)+1),
INDEX('DS2024'!$P$20:$P$35,MATCH(N31,'DS2024'!$P$20:$P$35,1)):
INDEX('DS2024'!$P$20:$P$35,MATCH(N31,'DS2024'!$P$20:$P$35,1)+1)),
IF($Z$3=Database!$A$17,
_xlfn.FORECAST.LINEAR(
N31,
INDEX('DS2024'!$T$20:$T$35,MATCH(N31,'DS2024'!$S$20:$S$35,1)):
INDEX('DS2024'!$T$20:$T$35,MATCH(N31,'DS2024'!$S$20:$S$35,1)+1),
INDEX('DS2024'!$S$20:$S$35,MATCH(N31,'DS2024'!$S$20:$S$35,1)):
INDEX('DS2024'!$S$20:$S$35,MATCH(N31,'DS2024'!$S$20:$S$35,1)+1)),
IF($Z$3=Database!$A$18,
_xlfn.FORECAST.LINEAR(
N31,
INDEX('DS2024'!$W$20:$W$35,MATCH(N31,'DS2024'!$V$20:$V$35,1)):
INDEX('DS2024'!$W$20:$W$35,MATCH(N31,'DS2024'!$V$20:$V$35,1)+1),
INDEX('DS2024'!$V$20:$V$35,MATCH(N31,'DS2024'!$V$20:$V$35,1)):
INDEX('DS2024'!$V$20:$V$35,MATCH(N31,'DS2024'!$V$20:$V$35,1)+1)),
IF($Z$3=Database!$A$19,
_xlfn.FORECAST.LINEAR(
N31,
INDEX('DS2024'!$Z$20:$Z$35,MATCH(N31,'DS2024'!$Y$20:$Y$35,1)):
INDEX('DS2024'!$Z$20:$Z$35,MATCH(N31,'DS2024'!$Y$20:$Y$35,1)+1),
INDEX('DS2024'!$Y$20:$Y$35,MATCH(N31,'DS2024'!$Y$20:$Y$35,1)):
INDEX('DS2024'!$Y$20:$Y$35,MATCH(N31,'DS2024'!$Y$20:$Y$35,1)+1)),
IF($Z$3=Database!$A$20,
_xlfn.FORECAST.LINEAR(
N31,
INDEX('DS2024'!$AC$20:$AC$35,MATCH(N31,'DS2024'!$AB$20:$AB$35,1)):
INDEX('DS2024'!$AC$20:$AC$35,MATCH(N31,'DS2024'!$AB$20:$AB$35,1)+1),
INDEX('DS2024'!$AB$20:$AB$35,MATCH(N31,'DS2024'!$AB$20:$AB$35,1)):
INDEX('DS2024'!$AB$20:$AB$35,MATCH(N31,'DS2024'!$AB$20:$AB$35,1)+1)),
IF($Z$3=Database!$A$2,
_xlfn.FORECAST.LINEAR(
N31,
INDEX('DS2024'!$B$5:$B$15,MATCH(N31,'DS2024'!$A$5:$A$15,1)):
INDEX('DS2024'!$B$5:$B$15,MATCH(N31,'DS2024'!$A$5:$A$15,1)+1),
INDEX('DS2024'!$A$5:$A$15,MATCH(N31,'DS2024'!$A$5:$A$15,1)):
INDEX('DS2024'!$A$5:$A$15,MATCH(N31,'DS2024'!$A$5:$A$15,1)+1)),
IF($Z$3=Database!$A$3,
_xlfn.FORECAST.LINEAR(
N31,
INDEX('DS2024'!$E$5:$E$15,MATCH(N31,'DS2024'!$D$5:$D$15,1)):
INDEX('DS2024'!$E$5:$E$15,MATCH(N31,'DS2024'!$D$5:$D$15,1)+1),
INDEX('DS2024'!$D$5:$D$15,MATCH(N31,'DS2024'!$D$5:$D$15,1)):
INDEX('DS2024'!$D$5:$D$15,MATCH(N31,'DS2024'!$D$5:$D$15,1)+1)),
IF($Z$3=Database!$A$4,
_xlfn.FORECAST.LINEAR(
N31,
INDEX('DS2024'!$H$5:$H$15,MATCH(N31,'DS2024'!$G$5:$G$15,1)):
INDEX('DS2024'!$H$5:$H$15,MATCH(N31,'DS2024'!$G$5:$G$15,1)+1),
INDEX('DS2024'!$G$5:$G$15,MATCH(N31,'DS2024'!$G$5:$G$15,1)):
INDEX('DS2024'!$G$5:$G$15,MATCH(N31,'DS2024'!$G$5:$G$15,1)+1)),
IF($Z$3=Database!$A$5,
_xlfn.FORECAST.LINEAR(
N31,
INDEX('DS2024'!$K$5:$K$15,MATCH(N31,'DS2024'!$J$5:$J$15,1)):
INDEX('DS2024'!$K$5:$K$15,MATCH(N31,'DS2024'!$J$5:$J$15,1)+1),
INDEX('DS2024'!$J$5:$J$15,MATCH(N31,'DS2024'!$J$5:$J$15,1)):
INDEX('DS2024'!$J$5:$J$15,MATCH(N31,'DS2024'!$J$5:$J$15,1)+1)),
IF($Z$3=Database!$A$6,
_xlfn.FORECAST.LINEAR(
N31,
INDEX('DS2024'!$N$5:$N$15,MATCH(N31,'DS2024'!$M$5:$M$15,1)):
INDEX('DS2024'!$N$5:$N$15,MATCH(N31,'DS2024'!$M$5:$M$15,1)+1),
INDEX('DS2024'!$M$5:$M$15,MATCH(N31,'DS2024'!$M$5:$M$15,1)):
INDEX('DS2024'!$M$5:$M$15,MATCH(N31,'DS2024'!$M$5:$M$15,1)+1)),
IF($Z$3=Database!$A$7,
_xlfn.FORECAST.LINEAR(
N31,
INDEX('DS2024'!$Q$5:$Q$15,MATCH(N31,'DS2024'!$P$5:$P$15,1)):
INDEX('DS2024'!$Q$5:$Q$15,MATCH(N31,'DS2024'!$P$5:$P$15,1)+1),
INDEX('DS2024'!$P$5:$P$15,MATCH(N31,'DS2024'!$P$5:$P$15,1)):
INDEX('DS2024'!$P$5:$P$15,MATCH(N31,'DS2024'!$P$5:$P$15,1)+1)),
IF($Z$3=Database!$A$8,
_xlfn.FORECAST.LINEAR(
N31,
INDEX('DS2024'!$T$5:$T$15,MATCH(N31,'DS2024'!$S$5:$S$15,1)):
INDEX('DS2024'!$T$5:$T$15,MATCH(N31,'DS2024'!$S$5:$S$15,1)+1),
INDEX('DS2024'!$S$5:$S$15,MATCH(N31,'DS2024'!$S$5:$S$15,1)):
INDEX('DS2024'!$S$5:$S$15,MATCH(N31,'DS2024'!$S$5:$S$15,1)+1)),
IF($Z$3=Database!$A$9,
_xlfn.FORECAST.LINEAR(
N31,
INDEX('DS2024'!$W$5:$W$15,MATCH(N31,'DS2024'!$V$5:$V$15,1)):
INDEX('DS2024'!$W$5:$W$15,MATCH(N31,'DS2024'!$V$5:$V$15,1)+1),
INDEX('DS2024'!$V$5:$V$15,MATCH(N31,'DS2024'!$V$5:$V$15,1)):
INDEX('DS2024'!$V$5:$V$15,MATCH(N31,'DS2024'!$V$5:$V$15,1)+1)),
IF($Z$3=Database!$A$10,
_xlfn.FORECAST.LINEAR(
N31,
INDEX('DS2024'!$Z$5:$Z$15,MATCH(N31,'DS2024'!$Y$5:$Y$15,1)):
INDEX('DS2024'!$Z$5:$Z$15,MATCH(N31,'DS2024'!$Y$5:$Y$15,1)+1),
INDEX('DS2024'!$Y$5:$Y$15,MATCH(N31,'DS2024'!$Y$5:$Y$15,1)):
INDEX('DS2024'!$Y$5:$Y$15,MATCH(N31,'DS2024'!$Y$5:$Y$15,1)+1))
)))))))))))))))))))</f>
        <v>0.10986250449658261</v>
      </c>
      <c r="AA31" s="50">
        <f>IF($AA$3=Database!$A$11,
_xlfn.FORECAST.LINEAR(
P31,
INDEX('DS2024'!$B$20:$B$35,MATCH(P31,'DS2024'!$A$20:$A$35,1)):
INDEX('DS2024'!$B$20:$B$35,MATCH(P31,'DS2024'!$A$20:$A$35,1)+1),
INDEX('DS2024'!$A$20:$A$35,MATCH(P31,'DS2024'!$A$20:$A$35,1)):
INDEX('DS2024'!$A$20:$A$35,MATCH(P31,'DS2024'!$A$20:$A$35,1)+1)),
IF($AA$3=Database!$A$12,
_xlfn.FORECAST.LINEAR(
P31,
INDEX('DS2024'!$E$20:$E$35,MATCH(P31,'DS2024'!$D$20:$D$35,1)):
INDEX('DS2024'!$E$20:$E$35,MATCH(P31,'DS2024'!$D$20:$D$35,1)+1),
INDEX('DS2024'!$D$20:$D$35,MATCH(P31,'DS2024'!$D$20:$D$35,1)):
INDEX('DS2024'!$D$20:$D$35,MATCH(P31,'DS2024'!$D$20:$D$35,1)+1)),
IF($AA$3=Database!$A$13,
_xlfn.FORECAST.LINEAR(
P31,
INDEX('DS2024'!$H$20:$H$35,MATCH(P31,'DS2024'!$G$20:$G$35,1)):
INDEX('DS2024'!$H$20:$H$35,MATCH(P31,'DS2024'!$G$20:$G$35,1)+1),
INDEX('DS2024'!$G$20:$G$35,MATCH(P31,'DS2024'!$G$20:$G$35,1)):
INDEX('DS2024'!$G$20:$G$35,MATCH(P31,'DS2024'!$G$20:$G$35,1)+1)),
IF($AA$3=Database!$A$14,
_xlfn.FORECAST.LINEAR(
P31,
INDEX('DS2024'!$K$20:$K$35,MATCH(P31,'DS2024'!$J$20:$J$35,1)):
INDEX('DS2024'!$K$20:$K$35,MATCH(P31,'DS2024'!$J$20:$J$35,1)+1),
INDEX('DS2024'!$J$20:$J$35,MATCH(P31,'DS2024'!$J$20:$J$35,1)):
INDEX('DS2024'!$J$20:$J$35,MATCH(P31,'DS2024'!$J$20:$J$35,1)+1)),
IF($AA$3=Database!$A$15,
_xlfn.FORECAST.LINEAR(
P31,
INDEX('DS2024'!$N$20:$N$35,MATCH(P31,'DS2024'!$M$20:$M$35,1)):
INDEX('DS2024'!$N$20:$N$35,MATCH(P31,'DS2024'!$M$20:$M$35,1)+1),
INDEX('DS2024'!$M$20:$M$35,MATCH(P31,'DS2024'!$M$20:$M$35,1)):
INDEX('DS2024'!$M$20:$M$35,MATCH(P31,'DS2024'!$M$20:$M$35,1)+1)),
IF($AA$3=Database!$A$16,
_xlfn.FORECAST.LINEAR(
P31,
INDEX('DS2024'!$Q$20:$Q$35,MATCH(P31,'DS2024'!$P$20:$P$35,1)):
INDEX('DS2024'!$Q$20:$Q$35,MATCH(P31,'DS2024'!$P$20:$P$35,1)+1),
INDEX('DS2024'!$P$20:$P$35,MATCH(P31,'DS2024'!$P$20:$P$35,1)):
INDEX('DS2024'!$P$20:$P$35,MATCH(P31,'DS2024'!$P$20:$P$35,1)+1)),
IF($AA$3=Database!$A$17,
_xlfn.FORECAST.LINEAR(
P31,
INDEX('DS2024'!$T$20:$T$35,MATCH(P31,'DS2024'!$S$20:$S$35,1)):
INDEX('DS2024'!$T$20:$T$35,MATCH(P31,'DS2024'!$S$20:$S$35,1)+1),
INDEX('DS2024'!$S$20:$S$35,MATCH(P31,'DS2024'!$S$20:$S$35,1)):
INDEX('DS2024'!$S$20:$S$35,MATCH(P31,'DS2024'!$S$20:$S$35,1)+1)),
IF($AA$3=Database!$A$18,
_xlfn.FORECAST.LINEAR(
P31,
INDEX('DS2024'!$W$20:$W$35,MATCH(P31,'DS2024'!$V$20:$V$35,1)):
INDEX('DS2024'!$W$20:$W$35,MATCH(P31,'DS2024'!$V$20:$V$35,1)+1),
INDEX('DS2024'!$V$20:$V$35,MATCH(P31,'DS2024'!$V$20:$V$35,1)):
INDEX('DS2024'!$V$20:$V$35,MATCH(P31,'DS2024'!$V$20:$V$35,1)+1)),
IF($AA$3=Database!$A$19,
_xlfn.FORECAST.LINEAR(
P31,
INDEX('DS2024'!$Z$20:$Z$35,MATCH(P31,'DS2024'!$Y$20:$Y$35,1)):
INDEX('DS2024'!$Z$20:$Z$35,MATCH(P31,'DS2024'!$Y$20:$Y$35,1)+1),
INDEX('DS2024'!$Y$20:$Y$35,MATCH(P31,'DS2024'!$Y$20:$Y$35,1)):
INDEX('DS2024'!$Y$20:$Y$35,MATCH(P31,'DS2024'!$Y$20:$Y$35,1)+1)),
IF($AA$3=Database!$A$20,
_xlfn.FORECAST.LINEAR(
P31,
INDEX('DS2024'!$AC$20:$AC$35,MATCH(P31,'DS2024'!$AB$20:$AB$35,1)):
INDEX('DS2024'!$AC$20:$AC$35,MATCH(P31,'DS2024'!$AB$20:$AB$35,1)+1),
INDEX('DS2024'!$AB$20:$AB$35,MATCH(P31,'DS2024'!$AB$20:$AB$35,1)):
INDEX('DS2024'!$AB$20:$AB$35,MATCH(P31,'DS2024'!$AB$20:$AB$35,1)+1)),
IF($AA$3=Database!$A$2,
_xlfn.FORECAST.LINEAR(
P31,
INDEX('DS2024'!$B$5:$B$15,MATCH(P31,'DS2024'!$A$5:$A$15,1)):
INDEX('DS2024'!$B$5:$B$15,MATCH(P31,'DS2024'!$A$5:$A$15,1)+1),
INDEX('DS2024'!$A$5:$A$15,MATCH(P31,'DS2024'!$A$5:$A$15,1)):
INDEX('DS2024'!$A$5:$A$15,MATCH(P31,'DS2024'!$A$5:$A$15,1)+1)),
IF($AA$3=Database!$A$3,
_xlfn.FORECAST.LINEAR(
P31,
INDEX('DS2024'!$E$5:$E$15,MATCH(P31,'DS2024'!$D$5:$D$15,1)):
INDEX('DS2024'!$E$5:$E$15,MATCH(P31,'DS2024'!$D$5:$D$15,1)+1),
INDEX('DS2024'!$D$5:$D$15,MATCH(P31,'DS2024'!$D$5:$D$15,1)):
INDEX('DS2024'!$D$5:$D$15,MATCH(P31,'DS2024'!$D$5:$D$15,1)+1)),
IF($AA$3=Database!$A$4,
_xlfn.FORECAST.LINEAR(
P31,
INDEX('DS2024'!$H$5:$H$15,MATCH(P31,'DS2024'!$G$5:$G$15,1)):
INDEX('DS2024'!$H$5:$H$15,MATCH(P31,'DS2024'!$G$5:$G$15,1)+1),
INDEX('DS2024'!$G$5:$G$15,MATCH(P31,'DS2024'!$G$5:$G$15,1)):
INDEX('DS2024'!$G$5:$G$15,MATCH(P31,'DS2024'!$G$5:$G$15,1)+1)),
IF($AA$3=Database!$A$5,
_xlfn.FORECAST.LINEAR(
P31,
INDEX('DS2024'!$K$5:$K$15,MATCH(P31,'DS2024'!$J$5:$J$15,1)):
INDEX('DS2024'!$K$5:$K$15,MATCH(P31,'DS2024'!$J$5:$J$15,1)+1),
INDEX('DS2024'!$J$5:$J$15,MATCH(P31,'DS2024'!$J$5:$J$15,1)):
INDEX('DS2024'!$J$5:$J$15,MATCH(P31,'DS2024'!$J$5:$J$15,1)+1)),
IF($AA$3=Database!$A$6,
_xlfn.FORECAST.LINEAR(
P31,
INDEX('DS2024'!$N$5:$N$15,MATCH(P31,'DS2024'!$M$5:$M$15,1)):
INDEX('DS2024'!$N$5:$N$15,MATCH(P31,'DS2024'!$M$5:$M$15,1)+1),
INDEX('DS2024'!$M$5:$M$15,MATCH(P31,'DS2024'!$M$5:$M$15,1)):
INDEX('DS2024'!$M$5:$M$15,MATCH(P31,'DS2024'!$M$5:$M$15,1)+1)),
IF($AA$3=Database!$A$7,
_xlfn.FORECAST.LINEAR(
P31,
INDEX('DS2024'!$Q$5:$Q$15,MATCH(P31,'DS2024'!$P$5:$P$15,1)):
INDEX('DS2024'!$Q$5:$Q$15,MATCH(P31,'DS2024'!$P$5:$P$15,1)+1),
INDEX('DS2024'!$P$5:$P$15,MATCH(P31,'DS2024'!$P$5:$P$15,1)):
INDEX('DS2024'!$P$5:$P$15,MATCH(P31,'DS2024'!$P$5:$P$15,1)+1)),
IF($AA$3=Database!$A$8,
_xlfn.FORECAST.LINEAR(
P31,
INDEX('DS2024'!$T$5:$T$15,MATCH(P31,'DS2024'!$S$5:$S$15,1)):
INDEX('DS2024'!$T$5:$T$15,MATCH(P31,'DS2024'!$S$5:$S$15,1)+1),
INDEX('DS2024'!$S$5:$S$15,MATCH(P31,'DS2024'!$S$5:$S$15,1)):
INDEX('DS2024'!$S$5:$S$15,MATCH(P31,'DS2024'!$S$5:$S$15,1)+1)),
IF($AA$3=Database!$A$9,
_xlfn.FORECAST.LINEAR(
P31,
INDEX('DS2024'!$W$5:$W$15,MATCH(P31,'DS2024'!$V$5:$V$15,1)):
INDEX('DS2024'!$W$5:$W$15,MATCH(P31,'DS2024'!$V$5:$V$15,1)+1),
INDEX('DS2024'!$V$5:$V$15,MATCH(P31,'DS2024'!$V$5:$V$15,1)):
INDEX('DS2024'!$V$5:$V$15,MATCH(P31,'DS2024'!$V$5:$V$15,1)+1)),
IF($AA$3=Database!$A$10,
_xlfn.FORECAST.LINEAR(
P31,
INDEX('DS2024'!$Z$5:$Z$15,MATCH(P31,'DS2024'!$Y$5:$Y$15,1)):
INDEX('DS2024'!$Z$5:$Z$15,MATCH(P31,'DS2024'!$Y$5:$Y$15,1)+1),
INDEX('DS2024'!$Y$5:$Y$15,MATCH(P31,'DS2024'!$Y$5:$Y$15,1)):
INDEX('DS2024'!$Y$5:$Y$15,MATCH(P31,'DS2024'!$Y$5:$Y$15,1)+1))
)))))))))))))))))))</f>
        <v>0.11047300051960511</v>
      </c>
      <c r="AB31" s="50">
        <f>IF($AB$3=Database!$A$11,
_xlfn.FORECAST.LINEAR(
R31,
INDEX('DS2024'!$B$20:$B$35,MATCH(R31,'DS2024'!$A$20:$A$35,1)):
INDEX('DS2024'!$B$20:$B$35,MATCH(R31,'DS2024'!$A$20:$A$35,1)+1),
INDEX('DS2024'!$A$20:$A$35,MATCH(R31,'DS2024'!$A$20:$A$35,1)):
INDEX('DS2024'!$A$20:$A$35,MATCH(R31,'DS2024'!$A$20:$A$35,1)+1)),
IF($AB$3=Database!$A$12,
_xlfn.FORECAST.LINEAR(
R31,
INDEX('DS2024'!$E$20:$E$35,MATCH(R31,'DS2024'!$D$20:$D$35,1)):
INDEX('DS2024'!$E$20:$E$35,MATCH(R31,'DS2024'!$D$20:$D$35,1)+1),
INDEX('DS2024'!$D$20:$D$35,MATCH(R31,'DS2024'!$D$20:$D$35,1)):
INDEX('DS2024'!$D$20:$D$35,MATCH(R31,'DS2024'!$D$20:$D$35,1)+1)),
IF($AB$3=Database!$A$13,
_xlfn.FORECAST.LINEAR(
R31,
INDEX('DS2024'!$H$20:$H$35,MATCH(R31,'DS2024'!$G$20:$G$35,1)):
INDEX('DS2024'!$H$20:$H$35,MATCH(R31,'DS2024'!$G$20:$G$35,1)+1),
INDEX('DS2024'!$G$20:$G$35,MATCH(R31,'DS2024'!$G$20:$G$35,1)):
INDEX('DS2024'!$G$20:$G$35,MATCH(R31,'DS2024'!$G$20:$G$35,1)+1)),
IF($AB$3=Database!$A$14,
_xlfn.FORECAST.LINEAR(
R31,
INDEX('DS2024'!$K$20:$K$35,MATCH(R31,'DS2024'!$J$20:$J$35,1)):
INDEX('DS2024'!$K$20:$K$35,MATCH(R31,'DS2024'!$J$20:$J$35,1)+1),
INDEX('DS2024'!$J$20:$J$35,MATCH(R31,'DS2024'!$J$20:$J$35,1)):
INDEX('DS2024'!$J$20:$J$35,MATCH(R31,'DS2024'!$J$20:$J$35,1)+1)),
IF($AB$3=Database!$A$15,
_xlfn.FORECAST.LINEAR(
R31,
INDEX('DS2024'!$N$20:$N$35,MATCH(R31,'DS2024'!$M$20:$M$35,1)):
INDEX('DS2024'!$N$20:$N$35,MATCH(R31,'DS2024'!$M$20:$M$35,1)+1),
INDEX('DS2024'!$M$20:$M$35,MATCH(R31,'DS2024'!$M$20:$M$35,1)):
INDEX('DS2024'!$M$20:$M$35,MATCH(R31,'DS2024'!$M$20:$M$35,1)+1)),
IF($AB$3=Database!$A$16,
_xlfn.FORECAST.LINEAR(
R31,
INDEX('DS2024'!$Q$20:$Q$35,MATCH(R31,'DS2024'!$P$20:$P$35,1)):
INDEX('DS2024'!$Q$20:$Q$35,MATCH(R31,'DS2024'!$P$20:$P$35,1)+1),
INDEX('DS2024'!$P$20:$P$35,MATCH(R31,'DS2024'!$P$20:$P$35,1)):
INDEX('DS2024'!$P$20:$P$35,MATCH(R31,'DS2024'!$P$20:$P$35,1)+1)),
IF($AB$3=Database!$A$17,
_xlfn.FORECAST.LINEAR(
R31,
INDEX('DS2024'!$T$20:$T$35,MATCH(R31,'DS2024'!$S$20:$S$35,1)):
INDEX('DS2024'!$T$20:$T$35,MATCH(R31,'DS2024'!$S$20:$S$35,1)+1),
INDEX('DS2024'!$S$20:$S$35,MATCH(R31,'DS2024'!$S$20:$S$35,1)):
INDEX('DS2024'!$S$20:$S$35,MATCH(R31,'DS2024'!$S$20:$S$35,1)+1)),
IF($AB$3=Database!$A$18,
_xlfn.FORECAST.LINEAR(
R31,
INDEX('DS2024'!$W$20:$W$35,MATCH(R31,'DS2024'!$V$20:$V$35,1)):
INDEX('DS2024'!$W$20:$W$35,MATCH(R31,'DS2024'!$V$20:$V$35,1)+1),
INDEX('DS2024'!$V$20:$V$35,MATCH(R31,'DS2024'!$V$20:$V$35,1)):
INDEX('DS2024'!$V$20:$V$35,MATCH(R31,'DS2024'!$V$20:$V$35,1)+1)),
IF($AB$3=Database!$A$19,
_xlfn.FORECAST.LINEAR(
R31,
INDEX('DS2024'!$Z$20:$Z$35,MATCH(R31,'DS2024'!$Y$20:$Y$35,1)):
INDEX('DS2024'!$Z$20:$Z$35,MATCH(R31,'DS2024'!$Y$20:$Y$35,1)+1),
INDEX('DS2024'!$Y$20:$Y$35,MATCH(R31,'DS2024'!$Y$20:$Y$35,1)):
INDEX('DS2024'!$Y$20:$Y$35,MATCH(R31,'DS2024'!$Y$20:$Y$35,1)+1)),
IF($AB$3=Database!$A$20,
_xlfn.FORECAST.LINEAR(
R31,
INDEX('DS2024'!$AC$20:$AC$35,MATCH(R31,'DS2024'!$AB$20:$AB$35,1)):
INDEX('DS2024'!$AC$20:$AC$35,MATCH(R31,'DS2024'!$AB$20:$AB$35,1)+1),
INDEX('DS2024'!$AB$20:$AB$35,MATCH(R31,'DS2024'!$AB$20:$AB$35,1)):
INDEX('DS2024'!$AB$20:$AB$35,MATCH(R31,'DS2024'!$AB$20:$AB$35,1)+1)),
IF($AB$3=Database!$A$2,
_xlfn.FORECAST.LINEAR(
R31,
INDEX('DS2024'!$B$5:$B$15,MATCH(R31,'DS2024'!$A$5:$A$15,1)):
INDEX('DS2024'!$B$5:$B$15,MATCH(R31,'DS2024'!$A$5:$A$15,1)+1),
INDEX('DS2024'!$A$5:$A$15,MATCH(R31,'DS2024'!$A$5:$A$15,1)):
INDEX('DS2024'!$A$5:$A$15,MATCH(R31,'DS2024'!$A$5:$A$15,1)+1)),
IF($AB$3=Database!$A$3,
_xlfn.FORECAST.LINEAR(
R31,
INDEX('DS2024'!$E$5:$E$15,MATCH(R31,'DS2024'!$D$5:$D$15,1)):
INDEX('DS2024'!$E$5:$E$15,MATCH(R31,'DS2024'!$D$5:$D$15,1)+1),
INDEX('DS2024'!$D$5:$D$15,MATCH(R31,'DS2024'!$D$5:$D$15,1)):
INDEX('DS2024'!$D$5:$D$15,MATCH(R31,'DS2024'!$D$5:$D$15,1)+1)),
IF($AB$3=Database!$A$4,
_xlfn.FORECAST.LINEAR(
R31,
INDEX('DS2024'!$H$5:$H$15,MATCH(R31,'DS2024'!$G$5:$G$15,1)):
INDEX('DS2024'!$H$5:$H$15,MATCH(R31,'DS2024'!$G$5:$G$15,1)+1),
INDEX('DS2024'!$G$5:$G$15,MATCH(R31,'DS2024'!$G$5:$G$15,1)):
INDEX('DS2024'!$G$5:$G$15,MATCH(R31,'DS2024'!$G$5:$G$15,1)+1)),
IF($AB$3=Database!$A$5,
_xlfn.FORECAST.LINEAR(
R31,
INDEX('DS2024'!$K$5:$K$15,MATCH(R31,'DS2024'!$J$5:$J$15,1)):
INDEX('DS2024'!$K$5:$K$15,MATCH(R31,'DS2024'!$J$5:$J$15,1)+1),
INDEX('DS2024'!$J$5:$J$15,MATCH(R31,'DS2024'!$J$5:$J$15,1)):
INDEX('DS2024'!$J$5:$J$15,MATCH(R31,'DS2024'!$J$5:$J$15,1)+1)),
IF($AB$3=Database!$A$6,
_xlfn.FORECAST.LINEAR(
R31,
INDEX('DS2024'!$N$5:$N$15,MATCH(R31,'DS2024'!$M$5:$M$15,1)):
INDEX('DS2024'!$N$5:$N$15,MATCH(R31,'DS2024'!$M$5:$M$15,1)+1),
INDEX('DS2024'!$M$5:$M$15,MATCH(R31,'DS2024'!$M$5:$M$15,1)):
INDEX('DS2024'!$M$5:$M$15,MATCH(R31,'DS2024'!$M$5:$M$15,1)+1)),
IF($AB$3=Database!$A$7,
_xlfn.FORECAST.LINEAR(
R31,
INDEX('DS2024'!$Q$5:$Q$15,MATCH(R31,'DS2024'!$P$5:$P$15,1)):
INDEX('DS2024'!$Q$5:$Q$15,MATCH(R31,'DS2024'!$P$5:$P$15,1)+1),
INDEX('DS2024'!$P$5:$P$15,MATCH(R31,'DS2024'!$P$5:$P$15,1)):
INDEX('DS2024'!$P$5:$P$15,MATCH(R31,'DS2024'!$P$5:$P$15,1)+1)),
IF($AB$3=Database!$A$8,
_xlfn.FORECAST.LINEAR(
R31,
INDEX('DS2024'!$T$5:$T$15,MATCH(R31,'DS2024'!$S$5:$S$15,1)):
INDEX('DS2024'!$T$5:$T$15,MATCH(R31,'DS2024'!$S$5:$S$15,1)+1),
INDEX('DS2024'!$S$5:$S$15,MATCH(R31,'DS2024'!$S$5:$S$15,1)):
INDEX('DS2024'!$S$5:$S$15,MATCH(R31,'DS2024'!$S$5:$S$15,1)+1)),
IF($AB$3=Database!$A$9,
_xlfn.FORECAST.LINEAR(
R31,
INDEX('DS2024'!$W$5:$W$15,MATCH(R31,'DS2024'!$V$5:$V$15,1)):
INDEX('DS2024'!$W$5:$W$15,MATCH(R31,'DS2024'!$V$5:$V$15,1)+1),
INDEX('DS2024'!$V$5:$V$15,MATCH(R31,'DS2024'!$V$5:$V$15,1)):
INDEX('DS2024'!$V$5:$V$15,MATCH(R31,'DS2024'!$V$5:$V$15,1)+1)),
IF($AB$3=Database!$A$10,
_xlfn.FORECAST.LINEAR(
R31,
INDEX('DS2024'!$Z$5:$Z$15,MATCH(R31,'DS2024'!$Y$5:$Y$15,1)):
INDEX('DS2024'!$Z$5:$Z$15,MATCH(R31,'DS2024'!$Y$5:$Y$15,1)+1),
INDEX('DS2024'!$Y$5:$Y$15,MATCH(R31,'DS2024'!$Y$5:$Y$15,1)):
INDEX('DS2024'!$Y$5:$Y$15,MATCH(R31,'DS2024'!$Y$5:$Y$15,1)+1))
)))))))))))))))))))</f>
        <v>0.11138119029537552</v>
      </c>
      <c r="AC31" s="82">
        <f t="shared" si="0"/>
        <v>0.47269739275055572</v>
      </c>
      <c r="AD31" s="82">
        <f t="shared" si="1"/>
        <v>0.47347004192830244</v>
      </c>
      <c r="AE31" s="82">
        <f t="shared" si="2"/>
        <v>0.37737547025650731</v>
      </c>
      <c r="AF31" s="82">
        <f t="shared" si="3"/>
        <v>0.47284145750489376</v>
      </c>
      <c r="AG31" s="82">
        <f t="shared" si="4"/>
        <v>0.47138993714986566</v>
      </c>
      <c r="AH31" s="82">
        <f t="shared" si="5"/>
        <v>0.47251799135836126</v>
      </c>
      <c r="AI31" s="82">
        <f t="shared" si="6"/>
        <v>0.47090881523443495</v>
      </c>
      <c r="AJ31" s="83">
        <f t="shared" si="7"/>
        <v>0.47165020507869326</v>
      </c>
      <c r="AK31" s="83">
        <f t="shared" si="8"/>
        <v>0.47275311591025249</v>
      </c>
      <c r="AL31" s="42"/>
      <c r="AM31" s="42"/>
      <c r="AN31" s="42"/>
      <c r="AO31" s="42"/>
      <c r="AP31" s="42"/>
      <c r="AQ31" s="42"/>
      <c r="AR31" s="42"/>
      <c r="AS31" s="42"/>
      <c r="AT31" s="42"/>
      <c r="BD31" s="83" t="e">
        <f>#REF!/10</f>
        <v>#REF!</v>
      </c>
      <c r="BE31" s="83" t="e">
        <f>#REF!/10</f>
        <v>#REF!</v>
      </c>
      <c r="BF31" s="83" t="e">
        <f>#REF!/10</f>
        <v>#REF!</v>
      </c>
      <c r="BG31" s="83" t="e">
        <f>#REF!/10</f>
        <v>#REF!</v>
      </c>
      <c r="BH31" s="83">
        <f t="shared" si="9"/>
        <v>0</v>
      </c>
      <c r="BI31" s="83">
        <f t="shared" si="10"/>
        <v>0</v>
      </c>
      <c r="BJ31" s="83">
        <f t="shared" si="11"/>
        <v>0</v>
      </c>
      <c r="BK31" s="83">
        <f t="shared" si="12"/>
        <v>0</v>
      </c>
      <c r="BL31" s="83">
        <f t="shared" si="13"/>
        <v>0</v>
      </c>
    </row>
    <row r="32" spans="1:64" ht="14.25" customHeight="1">
      <c r="A32" s="31">
        <v>26</v>
      </c>
      <c r="B32" s="42">
        <f>'Evaluasi 110 C'!B32</f>
        <v>119.851</v>
      </c>
      <c r="C32" s="42">
        <f>'Evaluasi 110 C'!C32</f>
        <v>-0.36133845230953804</v>
      </c>
      <c r="D32" s="42">
        <f>'Evaluasi 110 C'!E32</f>
        <v>121.08799999999999</v>
      </c>
      <c r="E32" s="42">
        <f>'Evaluasi 110 C'!F32</f>
        <v>-0.36148686262747448</v>
      </c>
      <c r="F32" s="42">
        <f>'Evaluasi 110 C'!H32</f>
        <v>119.506</v>
      </c>
      <c r="G32" s="42">
        <f>'Evaluasi 110 C'!I32</f>
        <v>-0.26210613856647125</v>
      </c>
      <c r="H32" s="42">
        <f>'Evaluasi 110 C'!K32</f>
        <v>120</v>
      </c>
      <c r="I32" s="42">
        <f>'Evaluasi 110 C'!L32</f>
        <v>-0.36135632873425311</v>
      </c>
      <c r="J32" s="42">
        <f>'Evaluasi 110 C'!N32</f>
        <v>117.438</v>
      </c>
      <c r="K32" s="42">
        <f>'Evaluasi 110 C'!O32</f>
        <v>-0.36104895020995798</v>
      </c>
      <c r="L32" s="42">
        <f>'Evaluasi 110 C'!Q32</f>
        <v>119.005</v>
      </c>
      <c r="M32" s="42">
        <f>'Evaluasi 110 C'!R32</f>
        <v>-0.36123695260947808</v>
      </c>
      <c r="N32" s="42">
        <f>'Evaluasi 110 C'!T32</f>
        <v>116.75</v>
      </c>
      <c r="O32" s="42">
        <f>'Evaluasi 110 C'!U32</f>
        <v>-0.36096640671865626</v>
      </c>
      <c r="P32" s="42">
        <f>'Evaluasi 110 C'!W32</f>
        <v>118.137</v>
      </c>
      <c r="Q32" s="42">
        <f>'Evaluasi 110 C'!X32</f>
        <v>-0.36113281343731252</v>
      </c>
      <c r="R32" s="42">
        <f>'Evaluasi 110 C'!Z32</f>
        <v>119.982</v>
      </c>
      <c r="S32" s="50">
        <f>'Evaluasi 110 C'!AA32</f>
        <v>-0.36135416916616675</v>
      </c>
      <c r="T32" s="50">
        <f>IF($T$3=Database!$A$11,
_xlfn.FORECAST.LINEAR(
B32,
INDEX('DS2024'!$B$20:$B$35,MATCH(B32,'DS2024'!$A$20:$A$35,1)):
INDEX('DS2024'!$B$20:$B$35,MATCH(B32,'DS2024'!$A$20:$A$35,1)+1),
INDEX('DS2024'!$A$20:$A$35,MATCH(B32,'DS2024'!$A$20:$A$35,1)):
INDEX('DS2024'!$A$20:$A$35,MATCH(B32,'DS2024'!$A$20:$A$35,1)+1)),
IF($T$3=Database!$A$12,
_xlfn.FORECAST.LINEAR(
B32,
INDEX('DS2024'!$E$20:$E$35,MATCH(B32,'DS2024'!$D$20:$D$35,1)):
INDEX('DS2024'!$E$20:$E$35,MATCH(B32,'DS2024'!$D$20:$D$35,1)+1),
INDEX('DS2024'!$D$20:$D$35,MATCH(B32,'DS2024'!$D$20:$D$35,1)):
INDEX('DS2024'!$D$20:$D$35,MATCH(B32,'DS2024'!$D$20:$D$35,1)+1)),
IF($T$3=Database!$A$13,
_xlfn.FORECAST.LINEAR(
B32,
INDEX('DS2024'!$H$20:$H$35,MATCH(B32,'DS2024'!$G$20:$G$35,1)):
INDEX('DS2024'!$H$20:$H$35,MATCH(B32,'DS2024'!$G$20:$G$35,1)+1),
INDEX('DS2024'!$G$20:$G$35,MATCH(B32,'DS2024'!$G$20:$G$35,1)):
INDEX('DS2024'!$G$20:$G$35,MATCH(B32,'DS2024'!$G$20:$G$35,1)+1)),
IF($T$3=Database!$A$14,
_xlfn.FORECAST.LINEAR(
B32,
INDEX('DS2024'!$K$20:$K$35,MATCH(B32,'DS2024'!$J$20:$J$35,1)):
INDEX('DS2024'!$K$20:$K$35,MATCH(B32,'DS2024'!$J$20:$J$35,1)+1),
INDEX('DS2024'!$J$20:$J$35,MATCH(B32,'DS2024'!$J$20:$J$35,1)):
INDEX('DS2024'!$J$20:$J$35,MATCH(B32,'DS2024'!$J$20:$J$35,1)+1)),
IF($T$3=Database!$A$15,
_xlfn.FORECAST.LINEAR(
B32,
INDEX('DS2024'!$N$20:$N$35,MATCH(B32,'DS2024'!$M$20:$M$35,1)):
INDEX('DS2024'!$N$20:$N$35,MATCH(B32,'DS2024'!$M$20:$M$35,1)+1),
INDEX('DS2024'!$M$20:$M$35,MATCH(B32,'DS2024'!$M$20:$M$35,1)):
INDEX('DS2024'!$M$20:$M$35,MATCH(B32,'DS2024'!$M$20:$M$35,1)+1)),
IF($T$3=Database!$A$16,
_xlfn.FORECAST.LINEAR(
B32,
INDEX('DS2024'!$Q$20:$Q$35,MATCH(B32,'DS2024'!$P$20:$P$35,1)):
INDEX('DS2024'!$Q$20:$Q$35,MATCH(B32,'DS2024'!$P$20:$P$35,1)+1),
INDEX('DS2024'!$P$20:$P$35,MATCH(B32,'DS2024'!$P$20:$P$35,1)):
INDEX('DS2024'!$P$20:$P$35,MATCH(B32,'DS2024'!$P$20:$P$35,1)+1)),
IF($T$3=Database!$A$17,
_xlfn.FORECAST.LINEAR(
B32,
INDEX('DS2024'!$T$20:$T$35,MATCH(B32,'DS2024'!$S$20:$S$35,1)):
INDEX('DS2024'!$T$20:$T$35,MATCH(B32,'DS2024'!$S$20:$S$35,1)+1),
INDEX('DS2024'!$S$20:$S$35,MATCH(B32,'DS2024'!$S$20:$S$35,1)):
INDEX('DS2024'!$S$20:$S$35,MATCH(B32,'DS2024'!$S$20:$S$35,1)+1)),
IF($T$3=Database!$A$18,
_xlfn.FORECAST.LINEAR(
B32,
INDEX('DS2024'!$W$20:$W$35,MATCH(B32,'DS2024'!$V$20:$V$35,1)):
INDEX('DS2024'!$W$20:$W$35,MATCH(B32,'DS2024'!$V$20:$V$35,1)+1),
INDEX('DS2024'!$V$20:$V$35,MATCH(B32,'DS2024'!$V$20:$V$35,1)):
INDEX('DS2024'!$V$20:$V$35,MATCH(B32,'DS2024'!$V$20:$V$35,1)+1)),
IF($T$3=Database!$A$19,
_xlfn.FORECAST.LINEAR(
B32,
INDEX('DS2024'!$Z$20:$Z$35,MATCH(B32,'DS2024'!$Y$20:$Y$35,1)):
INDEX('DS2024'!$Z$20:$Z$35,MATCH(B32,'DS2024'!$Y$20:$Y$35,1)+1),
INDEX('DS2024'!$Y$20:$Y$35,MATCH(B32,'DS2024'!$Y$20:$Y$35,1)):
INDEX('DS2024'!$Y$20:$Y$35,MATCH(B32,'DS2024'!$Y$20:$Y$35,1)+1)),
IF($T$3=Database!$A$20,
_xlfn.FORECAST.LINEAR(
B32,
INDEX('DS2024'!$AC$20:$AC$35,MATCH(B32,'DS2024'!$AB$20:$AB$35,1)):
INDEX('DS2024'!$AC$20:$AC$35,MATCH(B32,'DS2024'!$AB$20:$AB$35,1)+1),
INDEX('DS2024'!$AB$20:$AB$35,MATCH(B32,'DS2024'!$AB$20:$AB$35,1)):
INDEX('DS2024'!$AB$20:$AB$35,MATCH(B32,'DS2024'!$AB$20:$AB$35,1)+1)),
IF($T$3=Database!$A$2,
_xlfn.FORECAST.LINEAR(
B32,
INDEX('DS2024'!$B$5:$B$15,MATCH(B32,'DS2024'!$A$5:$A$15,1)):
INDEX('DS2024'!$B$5:$B$15,MATCH(B32,'DS2024'!$A$5:$A$15,1)+1),
INDEX('DS2024'!$A$5:$A$15,MATCH(B32,'DS2024'!$A$5:$A$15,1)):
INDEX('DS2024'!$A$5:$A$15,MATCH(B32,'DS2024'!$A$5:$A$15,1)+1)),
IF($T$3=Database!$A$3,
_xlfn.FORECAST.LINEAR(
B32,
INDEX('DS2024'!$E$5:$E$15,MATCH(B32,'DS2024'!$D$5:$D$15,1)):
INDEX('DS2024'!$E$5:$E$15,MATCH(B32,'DS2024'!$D$5:$D$15,1)+1),
INDEX('DS2024'!$D$5:$D$15,MATCH(B32,'DS2024'!$D$5:$D$15,1)):
INDEX('DS2024'!$D$5:$D$15,MATCH(B32,'DS2024'!$D$5:$D$15,1)+1)),
IF($T$3=Database!$A$4,
_xlfn.FORECAST.LINEAR(
B32,
INDEX('DS2024'!$H$5:$H$15,MATCH(B32,'DS2024'!$G$5:$G$15,1)):
INDEX('DS2024'!$H$5:$H$15,MATCH(B32,'DS2024'!$G$5:$G$15,1)+1),
INDEX('DS2024'!$G$5:$G$15,MATCH(B32,'DS2024'!$G$5:$G$15,1)):
INDEX('DS2024'!$G$5:$G$15,MATCH(B32,'DS2024'!$G$5:$G$15,1)+1)),
IF($T$3=Database!$A$5,
_xlfn.FORECAST.LINEAR(
B32,
INDEX('DS2024'!$K$5:$K$15,MATCH(B32,'DS2024'!$J$5:$J$15,1)):
INDEX('DS2024'!$K$5:$K$15,MATCH(B32,'DS2024'!$J$5:$J$15,1)+1),
INDEX('DS2024'!$J$5:$J$15,MATCH(B32,'DS2024'!$J$5:$J$15,1)):
INDEX('DS2024'!$J$5:$J$15,MATCH(B32,'DS2024'!$J$5:$J$15,1)+1)),
IF($T$3=Database!$A$6,
_xlfn.FORECAST.LINEAR(
B32,
INDEX('DS2024'!$N$5:$N$15,MATCH(B32,'DS2024'!$M$5:$M$15,1)):
INDEX('DS2024'!$N$5:$N$15,MATCH(B32,'DS2024'!$M$5:$M$15,1)+1),
INDEX('DS2024'!$M$5:$M$15,MATCH(B32,'DS2024'!$M$5:$M$15,1)):
INDEX('DS2024'!$M$5:$M$15,MATCH(B32,'DS2024'!$M$5:$M$15,1)+1)),
IF($T$3=Database!$A$7,
_xlfn.FORECAST.LINEAR(
B32,
INDEX('DS2024'!$Q$5:$Q$15,MATCH(B32,'DS2024'!$P$5:$P$15,1)):
INDEX('DS2024'!$Q$5:$Q$15,MATCH(B32,'DS2024'!$P$5:$P$15,1)+1),
INDEX('DS2024'!$P$5:$P$15,MATCH(B32,'DS2024'!$P$5:$P$15,1)):
INDEX('DS2024'!$P$5:$P$15,MATCH(B32,'DS2024'!$P$5:$P$15,1)+1)),
IF($T$3=Database!$A$8,
_xlfn.FORECAST.LINEAR(
B32,
INDEX('DS2024'!$T$5:$T$15,MATCH(B32,'DS2024'!$S$5:$S$15,1)):
INDEX('DS2024'!$T$5:$T$15,MATCH(B32,'DS2024'!$S$5:$S$15,1)+1),
INDEX('DS2024'!$S$5:$S$15,MATCH(B32,'DS2024'!$S$5:$S$15,1)):
INDEX('DS2024'!$S$5:$S$15,MATCH(B32,'DS2024'!$S$5:$S$15,1)+1)),
IF($T$3=Database!$A$9,
_xlfn.FORECAST.LINEAR(
B32,
INDEX('DS2024'!$W$5:$W$15,MATCH(B32,'DS2024'!$V$5:$V$15,1)):
INDEX('DS2024'!$W$5:$W$15,MATCH(B32,'DS2024'!$V$5:$V$15,1)+1),
INDEX('DS2024'!$V$5:$V$15,MATCH(B32,'DS2024'!$V$5:$V$15,1)):
INDEX('DS2024'!$V$5:$V$15,MATCH(B32,'DS2024'!$V$5:$V$15,1)+1)),
IF($T$3=Database!$A$10,
_xlfn.FORECAST.LINEAR(
B32,
INDEX('DS2024'!$Z$5:$Z$15,MATCH(B32,'DS2024'!$Y$5:$Y$15,1)):
INDEX('DS2024'!$Z$5:$Z$15,MATCH(B32,'DS2024'!$Y$5:$Y$15,1)+1),
INDEX('DS2024'!$Y$5:$Y$15,MATCH(B32,'DS2024'!$Y$5:$Y$15,1)):
INDEX('DS2024'!$Y$5:$Y$15,MATCH(B32,'DS2024'!$Y$5:$Y$15,1)+1))
)))))))))))))))))))</f>
        <v>0.11122506894759983</v>
      </c>
      <c r="U32" s="50">
        <f>IF($U$3=Database!$A$11,
_xlfn.FORECAST.LINEAR(
D32,
INDEX('DS2024'!$B$20:$B$35,MATCH(D32,'DS2024'!$A$20:$A$35,1)):
INDEX('DS2024'!$B$20:$B$35,MATCH(D32,'DS2024'!$A$20:$A$35,1)+1),
INDEX('DS2024'!$A$20:$A$35,MATCH(D32,'DS2024'!$A$20:$A$35,1)):
INDEX('DS2024'!$A$20:$A$35,MATCH(D32,'DS2024'!$A$20:$A$35,1)+1)),
IF($U$3=Database!$A$12,
_xlfn.FORECAST.LINEAR(
D32,
INDEX('DS2024'!$E$20:$E$35,MATCH(D32,'DS2024'!$D$20:$D$35,1)):
INDEX('DS2024'!$E$20:$E$35,MATCH(D32,'DS2024'!$D$20:$D$35,1)+1),
INDEX('DS2024'!$D$20:$D$35,MATCH(D32,'DS2024'!$D$20:$D$35,1)):
INDEX('DS2024'!$D$20:$D$35,MATCH(D32,'DS2024'!$D$20:$D$35,1)+1)),
IF($U$3=Database!$A$13,
_xlfn.FORECAST.LINEAR(
D32,
INDEX('DS2024'!$H$20:$H$35,MATCH(D32,'DS2024'!$G$20:$G$35,1)):
INDEX('DS2024'!$H$20:$H$35,MATCH(D32,'DS2024'!$G$20:$G$35,1)+1),
INDEX('DS2024'!$G$20:$G$35,MATCH(D32,'DS2024'!$G$20:$G$35,1)):
INDEX('DS2024'!$G$20:$G$35,MATCH(D32,'DS2024'!$G$20:$G$35,1)+1)),
IF($U$3=Database!$A$14,
_xlfn.FORECAST.LINEAR(
D32,
INDEX('DS2024'!$K$20:$K$35,MATCH(D32,'DS2024'!$J$20:$J$35,1)):
INDEX('DS2024'!$K$20:$K$35,MATCH(D32,'DS2024'!$J$20:$J$35,1)+1),
INDEX('DS2024'!$J$20:$J$35,MATCH(D32,'DS2024'!$J$20:$J$35,1)):
INDEX('DS2024'!$J$20:$J$35,MATCH(D32,'DS2024'!$J$20:$J$35,1)+1)),
IF($U$3=Database!$A$15,
_xlfn.FORECAST.LINEAR(
D32,
INDEX('DS2024'!$N$20:$N$35,MATCH(D32,'DS2024'!$M$20:$M$35,1)):
INDEX('DS2024'!$N$20:$N$35,MATCH(D32,'DS2024'!$M$20:$M$35,1)+1),
INDEX('DS2024'!$M$20:$M$35,MATCH(D32,'DS2024'!$M$20:$M$35,1)):
INDEX('DS2024'!$M$20:$M$35,MATCH(D32,'DS2024'!$M$20:$M$35,1)+1)),
IF($U$3=Database!$A$16,
_xlfn.FORECAST.LINEAR(
D32,
INDEX('DS2024'!$Q$20:$Q$35,MATCH(D32,'DS2024'!$P$20:$P$35,1)):
INDEX('DS2024'!$Q$20:$Q$35,MATCH(D32,'DS2024'!$P$20:$P$35,1)+1),
INDEX('DS2024'!$P$20:$P$35,MATCH(D32,'DS2024'!$P$20:$P$35,1)):
INDEX('DS2024'!$P$20:$P$35,MATCH(D32,'DS2024'!$P$20:$P$35,1)+1)),
IF($U$3=Database!$A$17,
_xlfn.FORECAST.LINEAR(
D32,
INDEX('DS2024'!$T$20:$T$35,MATCH(D32,'DS2024'!$S$20:$S$35,1)):
INDEX('DS2024'!$T$20:$T$35,MATCH(D32,'DS2024'!$S$20:$S$35,1)+1),
INDEX('DS2024'!$S$20:$S$35,MATCH(D32,'DS2024'!$S$20:$S$35,1)):
INDEX('DS2024'!$S$20:$S$35,MATCH(D32,'DS2024'!$S$20:$S$35,1)+1)),
IF($U$3=Database!$A$18,
_xlfn.FORECAST.LINEAR(
D32,
INDEX('DS2024'!$W$20:$W$35,MATCH(D32,'DS2024'!$V$20:$V$35,1)):
INDEX('DS2024'!$W$20:$W$35,MATCH(D32,'DS2024'!$V$20:$V$35,1)+1),
INDEX('DS2024'!$V$20:$V$35,MATCH(D32,'DS2024'!$V$20:$V$35,1)):
INDEX('DS2024'!$V$20:$V$35,MATCH(D32,'DS2024'!$V$20:$V$35,1)+1)),
IF($U$3=Database!$A$19,
_xlfn.FORECAST.LINEAR(
D32,
INDEX('DS2024'!$Z$20:$Z$35,MATCH(D32,'DS2024'!$Y$20:$Y$35,1)):
INDEX('DS2024'!$Z$20:$Z$35,MATCH(D32,'DS2024'!$Y$20:$Y$35,1)+1),
INDEX('DS2024'!$Y$20:$Y$35,MATCH(D32,'DS2024'!$Y$20:$Y$35,1)):
INDEX('DS2024'!$Y$20:$Y$35,MATCH(D32,'DS2024'!$Y$20:$Y$35,1)+1)),
IF($U$3=Database!$A$20,
_xlfn.FORECAST.LINEAR(
D32,
INDEX('DS2024'!$AC$20:$AC$35,MATCH(D32,'DS2024'!$AB$20:$AB$35,1)):
INDEX('DS2024'!$AC$20:$AC$35,MATCH(D32,'DS2024'!$AB$20:$AB$35,1)+1),
INDEX('DS2024'!$AB$20:$AB$35,MATCH(D32,'DS2024'!$AB$20:$AB$35,1)):
INDEX('DS2024'!$AB$20:$AB$35,MATCH(D32,'DS2024'!$AB$20:$AB$35,1)+1)),
IF($U$3=Database!$A$2,
_xlfn.FORECAST.LINEAR(
D32,
INDEX('DS2024'!$B$5:$B$15,MATCH(D32,'DS2024'!$A$5:$A$15,1)):
INDEX('DS2024'!$B$5:$B$15,MATCH(D32,'DS2024'!$A$5:$A$15,1)+1),
INDEX('DS2024'!$A$5:$A$15,MATCH(D32,'DS2024'!$A$5:$A$15,1)):
INDEX('DS2024'!$A$5:$A$15,MATCH(D32,'DS2024'!$A$5:$A$15,1)+1)),
IF($U$3=Database!$A$3,
_xlfn.FORECAST.LINEAR(
D32,
INDEX('DS2024'!$E$5:$E$15,MATCH(D32,'DS2024'!$D$5:$D$15,1)):
INDEX('DS2024'!$E$5:$E$15,MATCH(D32,'DS2024'!$D$5:$D$15,1)+1),
INDEX('DS2024'!$D$5:$D$15,MATCH(D32,'DS2024'!$D$5:$D$15,1)):
INDEX('DS2024'!$D$5:$D$15,MATCH(D32,'DS2024'!$D$5:$D$15,1)+1)),
IF($U$3=Database!$A$4,
_xlfn.FORECAST.LINEAR(
D32,
INDEX('DS2024'!$H$5:$H$15,MATCH(D32,'DS2024'!$G$5:$G$15,1)):
INDEX('DS2024'!$H$5:$H$15,MATCH(D32,'DS2024'!$G$5:$G$15,1)+1),
INDEX('DS2024'!$G$5:$G$15,MATCH(D32,'DS2024'!$G$5:$G$15,1)):
INDEX('DS2024'!$G$5:$G$15,MATCH(D32,'DS2024'!$G$5:$G$15,1)+1)),
IF($U$3=Database!$A$5,
_xlfn.FORECAST.LINEAR(
D32,
INDEX('DS2024'!$K$5:$K$15,MATCH(D32,'DS2024'!$J$5:$J$15,1)):
INDEX('DS2024'!$K$5:$K$15,MATCH(D32,'DS2024'!$J$5:$J$15,1)+1),
INDEX('DS2024'!$J$5:$J$15,MATCH(D32,'DS2024'!$J$5:$J$15,1)):
INDEX('DS2024'!$J$5:$J$15,MATCH(D32,'DS2024'!$J$5:$J$15,1)+1)),
IF($U$3=Database!$A$6,
_xlfn.FORECAST.LINEAR(
D32,
INDEX('DS2024'!$N$5:$N$15,MATCH(D32,'DS2024'!$M$5:$M$15,1)):
INDEX('DS2024'!$N$5:$N$15,MATCH(D32,'DS2024'!$M$5:$M$15,1)+1),
INDEX('DS2024'!$M$5:$M$15,MATCH(D32,'DS2024'!$M$5:$M$15,1)):
INDEX('DS2024'!$M$5:$M$15,MATCH(D32,'DS2024'!$M$5:$M$15,1)+1)),
IF($U$3=Database!$A$7,
_xlfn.FORECAST.LINEAR(
D32,
INDEX('DS2024'!$Q$5:$Q$15,MATCH(D32,'DS2024'!$P$5:$P$15,1)):
INDEX('DS2024'!$Q$5:$Q$15,MATCH(D32,'DS2024'!$P$5:$P$15,1)+1),
INDEX('DS2024'!$P$5:$P$15,MATCH(D32,'DS2024'!$P$5:$P$15,1)):
INDEX('DS2024'!$P$5:$P$15,MATCH(D32,'DS2024'!$P$5:$P$15,1)+1)),
IF($U$3=Database!$A$8,
_xlfn.FORECAST.LINEAR(
D32,
INDEX('DS2024'!$T$5:$T$15,MATCH(D32,'DS2024'!$S$5:$S$15,1)):
INDEX('DS2024'!$T$5:$T$15,MATCH(D32,'DS2024'!$S$5:$S$15,1)+1),
INDEX('DS2024'!$S$5:$S$15,MATCH(D32,'DS2024'!$S$5:$S$15,1)):
INDEX('DS2024'!$S$5:$S$15,MATCH(D32,'DS2024'!$S$5:$S$15,1)+1)),
IF($U$3=Database!$A$9,
_xlfn.FORECAST.LINEAR(
D32,
INDEX('DS2024'!$W$5:$W$15,MATCH(D32,'DS2024'!$V$5:$V$15,1)):
INDEX('DS2024'!$W$5:$W$15,MATCH(D32,'DS2024'!$V$5:$V$15,1)+1),
INDEX('DS2024'!$V$5:$V$15,MATCH(D32,'DS2024'!$V$5:$V$15,1)):
INDEX('DS2024'!$V$5:$V$15,MATCH(D32,'DS2024'!$V$5:$V$15,1)+1)),
IF($U$3=Database!$A$10,
_xlfn.FORECAST.LINEAR(
D32,
INDEX('DS2024'!$Z$5:$Z$15,MATCH(D32,'DS2024'!$Y$5:$Y$15,1)):
INDEX('DS2024'!$Z$5:$Z$15,MATCH(D32,'DS2024'!$Y$5:$Y$15,1)+1),
INDEX('DS2024'!$Y$5:$Y$15,MATCH(D32,'DS2024'!$Y$5:$Y$15,1)):
INDEX('DS2024'!$Y$5:$Y$15,MATCH(D32,'DS2024'!$Y$5:$Y$15,1)+1))
)))))))))))))))))))</f>
        <v>0.11191726288021105</v>
      </c>
      <c r="V32" s="50">
        <f>IF($V$3=Database!$A$11,
_xlfn.FORECAST.LINEAR(
F32,
INDEX('DS2024'!$B$20:$B$35,MATCH(F32,'DS2024'!$A$20:$A$35,1)):
INDEX('DS2024'!$B$20:$B$35,MATCH(F32,'DS2024'!$A$20:$A$35,1)+1),
INDEX('DS2024'!$A$20:$A$35,MATCH(F32,'DS2024'!$A$20:$A$35,1)):
INDEX('DS2024'!$A$20:$A$35,MATCH(F32,'DS2024'!$A$20:$A$35,1)+1)),
IF($V$3=Database!$A$12,
_xlfn.FORECAST.LINEAR(
F32,
INDEX('DS2024'!$E$20:$E$35,MATCH(F32,'DS2024'!$D$20:$D$35,1)):
INDEX('DS2024'!$E$20:$E$35,MATCH(F32,'DS2024'!$D$20:$D$35,1)+1),
INDEX('DS2024'!$D$20:$D$35,MATCH(F32,'DS2024'!$D$20:$D$35,1)):
INDEX('DS2024'!$D$20:$D$35,MATCH(F32,'DS2024'!$D$20:$D$35,1)+1)),
IF($V$3=Database!$A$13,
_xlfn.FORECAST.LINEAR(
F32,
INDEX('DS2024'!$H$20:$H$35,MATCH(F32,'DS2024'!$G$20:$G$35,1)):
INDEX('DS2024'!$H$20:$H$35,MATCH(F32,'DS2024'!$G$20:$G$35,1)+1),
INDEX('DS2024'!$G$20:$G$35,MATCH(F32,'DS2024'!$G$20:$G$35,1)):
INDEX('DS2024'!$G$20:$G$35,MATCH(F32,'DS2024'!$G$20:$G$35,1)+1)),
IF($V$3=Database!$A$14,
_xlfn.FORECAST.LINEAR(
F32,
INDEX('DS2024'!$K$20:$K$35,MATCH(F32,'DS2024'!$J$20:$J$35,1)):
INDEX('DS2024'!$K$20:$K$35,MATCH(F32,'DS2024'!$J$20:$J$35,1)+1),
INDEX('DS2024'!$J$20:$J$35,MATCH(F32,'DS2024'!$J$20:$J$35,1)):
INDEX('DS2024'!$J$20:$J$35,MATCH(F32,'DS2024'!$J$20:$J$35,1)+1)),
IF($V$3=Database!$A$15,
_xlfn.FORECAST.LINEAR(
F32,
INDEX('DS2024'!$N$20:$N$35,MATCH(F32,'DS2024'!$M$20:$M$35,1)):
INDEX('DS2024'!$N$20:$N$35,MATCH(F32,'DS2024'!$M$20:$M$35,1)+1),
INDEX('DS2024'!$M$20:$M$35,MATCH(F32,'DS2024'!$M$20:$M$35,1)):
INDEX('DS2024'!$M$20:$M$35,MATCH(F32,'DS2024'!$M$20:$M$35,1)+1)),
IF($V$3=Database!$A$16,
_xlfn.FORECAST.LINEAR(
F32,
INDEX('DS2024'!$Q$20:$Q$35,MATCH(F32,'DS2024'!$P$20:$P$35,1)):
INDEX('DS2024'!$Q$20:$Q$35,MATCH(F32,'DS2024'!$P$20:$P$35,1)+1),
INDEX('DS2024'!$P$20:$P$35,MATCH(F32,'DS2024'!$P$20:$P$35,1)):
INDEX('DS2024'!$P$20:$P$35,MATCH(F32,'DS2024'!$P$20:$P$35,1)+1)),
IF($V$3=Database!$A$17,
_xlfn.FORECAST.LINEAR(
F32,
INDEX('DS2024'!$T$20:$T$35,MATCH(F32,'DS2024'!$S$20:$S$35,1)):
INDEX('DS2024'!$T$20:$T$35,MATCH(F32,'DS2024'!$S$20:$S$35,1)+1),
INDEX('DS2024'!$S$20:$S$35,MATCH(F32,'DS2024'!$S$20:$S$35,1)):
INDEX('DS2024'!$S$20:$S$35,MATCH(F32,'DS2024'!$S$20:$S$35,1)+1)),
IF($V$3=Database!$A$18,
_xlfn.FORECAST.LINEAR(
F32,
INDEX('DS2024'!$W$20:$W$35,MATCH(F32,'DS2024'!$V$20:$V$35,1)):
INDEX('DS2024'!$W$20:$W$35,MATCH(F32,'DS2024'!$V$20:$V$35,1)+1),
INDEX('DS2024'!$V$20:$V$35,MATCH(F32,'DS2024'!$V$20:$V$35,1)):
INDEX('DS2024'!$V$20:$V$35,MATCH(F32,'DS2024'!$V$20:$V$35,1)+1)),
IF($V$3=Database!$A$19,
_xlfn.FORECAST.LINEAR(
F32,
INDEX('DS2024'!$Z$20:$Z$35,MATCH(F32,'DS2024'!$Y$20:$Y$35,1)):
INDEX('DS2024'!$Z$20:$Z$35,MATCH(F32,'DS2024'!$Y$20:$Y$35,1)+1),
INDEX('DS2024'!$Y$20:$Y$35,MATCH(F32,'DS2024'!$Y$20:$Y$35,1)):
INDEX('DS2024'!$Y$20:$Y$35,MATCH(F32,'DS2024'!$Y$20:$Y$35,1)+1)),
IF($V$3=Database!$A$20,
_xlfn.FORECAST.LINEAR(
F32,
INDEX('DS2024'!$AC$20:$AC$35,MATCH(F32,'DS2024'!$AB$20:$AB$35,1)):
INDEX('DS2024'!$AC$20:$AC$35,MATCH(F32,'DS2024'!$AB$20:$AB$35,1)+1),
INDEX('DS2024'!$AB$20:$AB$35,MATCH(F32,'DS2024'!$AB$20:$AB$35,1)):
INDEX('DS2024'!$AB$20:$AB$35,MATCH(F32,'DS2024'!$AB$20:$AB$35,1)+1)),
IF($V$3=Database!$A$2,
_xlfn.FORECAST.LINEAR(
F32,
INDEX('DS2024'!$B$5:$B$15,MATCH(F32,'DS2024'!$A$5:$A$15,1)):
INDEX('DS2024'!$B$5:$B$15,MATCH(F32,'DS2024'!$A$5:$A$15,1)+1),
INDEX('DS2024'!$A$5:$A$15,MATCH(F32,'DS2024'!$A$5:$A$15,1)):
INDEX('DS2024'!$A$5:$A$15,MATCH(F32,'DS2024'!$A$5:$A$15,1)+1)),
IF($V$3=Database!$A$3,
_xlfn.FORECAST.LINEAR(
F32,
INDEX('DS2024'!$E$5:$E$15,MATCH(F32,'DS2024'!$D$5:$D$15,1)):
INDEX('DS2024'!$E$5:$E$15,MATCH(F32,'DS2024'!$D$5:$D$15,1)+1),
INDEX('DS2024'!$D$5:$D$15,MATCH(F32,'DS2024'!$D$5:$D$15,1)):
INDEX('DS2024'!$D$5:$D$15,MATCH(F32,'DS2024'!$D$5:$D$15,1)+1)),
IF($V$3=Database!$A$4,
_xlfn.FORECAST.LINEAR(
F32,
INDEX('DS2024'!$H$5:$H$15,MATCH(F32,'DS2024'!$G$5:$G$15,1)):
INDEX('DS2024'!$H$5:$H$15,MATCH(F32,'DS2024'!$G$5:$G$15,1)+1),
INDEX('DS2024'!$G$5:$G$15,MATCH(F32,'DS2024'!$G$5:$G$15,1)):
INDEX('DS2024'!$G$5:$G$15,MATCH(F32,'DS2024'!$G$5:$G$15,1)+1)),
IF($V$3=Database!$A$5,
_xlfn.FORECAST.LINEAR(
F32,
INDEX('DS2024'!$K$5:$K$15,MATCH(F32,'DS2024'!$J$5:$J$15,1)):
INDEX('DS2024'!$K$5:$K$15,MATCH(F32,'DS2024'!$J$5:$J$15,1)+1),
INDEX('DS2024'!$J$5:$J$15,MATCH(F32,'DS2024'!$J$5:$J$15,1)):
INDEX('DS2024'!$J$5:$J$15,MATCH(F32,'DS2024'!$J$5:$J$15,1)+1)),
IF($V$3=Database!$A$6,
_xlfn.FORECAST.LINEAR(
F32,
INDEX('DS2024'!$N$5:$N$15,MATCH(F32,'DS2024'!$M$5:$M$15,1)):
INDEX('DS2024'!$N$5:$N$15,MATCH(F32,'DS2024'!$M$5:$M$15,1)+1),
INDEX('DS2024'!$M$5:$M$15,MATCH(F32,'DS2024'!$M$5:$M$15,1)):
INDEX('DS2024'!$M$5:$M$15,MATCH(F32,'DS2024'!$M$5:$M$15,1)+1)),
IF($V$3=Database!$A$7,
_xlfn.FORECAST.LINEAR(
F32,
INDEX('DS2024'!$Q$5:$Q$15,MATCH(F32,'DS2024'!$P$5:$P$15,1)):
INDEX('DS2024'!$Q$5:$Q$15,MATCH(F32,'DS2024'!$P$5:$P$15,1)+1),
INDEX('DS2024'!$P$5:$P$15,MATCH(F32,'DS2024'!$P$5:$P$15,1)):
INDEX('DS2024'!$P$5:$P$15,MATCH(F32,'DS2024'!$P$5:$P$15,1)+1)),
IF($V$3=Database!$A$8,
_xlfn.FORECAST.LINEAR(
F32,
INDEX('DS2024'!$T$5:$T$15,MATCH(F32,'DS2024'!$S$5:$S$15,1)):
INDEX('DS2024'!$T$5:$T$15,MATCH(F32,'DS2024'!$S$5:$S$15,1)+1),
INDEX('DS2024'!$S$5:$S$15,MATCH(F32,'DS2024'!$S$5:$S$15,1)):
INDEX('DS2024'!$S$5:$S$15,MATCH(F32,'DS2024'!$S$5:$S$15,1)+1)),
IF($V$3=Database!$A$9,
_xlfn.FORECAST.LINEAR(
F32,
INDEX('DS2024'!$W$5:$W$15,MATCH(F32,'DS2024'!$V$5:$V$15,1)):
INDEX('DS2024'!$W$5:$W$15,MATCH(F32,'DS2024'!$V$5:$V$15,1)+1),
INDEX('DS2024'!$V$5:$V$15,MATCH(F32,'DS2024'!$V$5:$V$15,1)):
INDEX('DS2024'!$V$5:$V$15,MATCH(F32,'DS2024'!$V$5:$V$15,1)+1)),
IF($V$3=Database!$A$10,
_xlfn.FORECAST.LINEAR(
F32,
INDEX('DS2024'!$Z$5:$Z$15,MATCH(F32,'DS2024'!$Y$5:$Y$15,1)):
INDEX('DS2024'!$Z$5:$Z$15,MATCH(F32,'DS2024'!$Y$5:$Y$15,1)+1),
INDEX('DS2024'!$Y$5:$Y$15,MATCH(F32,'DS2024'!$Y$5:$Y$15,1)):
INDEX('DS2024'!$Y$5:$Y$15,MATCH(F32,'DS2024'!$Y$5:$Y$15,1)+1))
)))))))))))))))))))</f>
        <v>0.11455097553174474</v>
      </c>
      <c r="W32" s="50">
        <f>IF($W$3=Database!$A$11,
_xlfn.FORECAST.LINEAR(
H32,
INDEX('DS2024'!$B$20:$B$35,MATCH(H32,'DS2024'!$A$20:$A$35,1)):
INDEX('DS2024'!$B$20:$B$35,MATCH(H32,'DS2024'!$A$20:$A$35,1)+1),
INDEX('DS2024'!$A$20:$A$35,MATCH(H32,'DS2024'!$A$20:$A$35,1)):
INDEX('DS2024'!$A$20:$A$35,MATCH(H32,'DS2024'!$A$20:$A$35,1)+1)),
IF($W$3=Database!$A$12,
_xlfn.FORECAST.LINEAR(
H32,
INDEX('DS2024'!$E$20:$E$35,MATCH(H32,'DS2024'!$D$20:$D$35,1)):
INDEX('DS2024'!$E$20:$E$35,MATCH(H32,'DS2024'!$D$20:$D$35,1)+1),
INDEX('DS2024'!$D$20:$D$35,MATCH(H32,'DS2024'!$D$20:$D$35,1)):
INDEX('DS2024'!$D$20:$D$35,MATCH(H32,'DS2024'!$D$20:$D$35,1)+1)),
IF($W$3=Database!$A$13,
_xlfn.FORECAST.LINEAR(
H32,
INDEX('DS2024'!$H$20:$H$35,MATCH(H32,'DS2024'!$G$20:$G$35,1)):
INDEX('DS2024'!$H$20:$H$35,MATCH(H32,'DS2024'!$G$20:$G$35,1)+1),
INDEX('DS2024'!$G$20:$G$35,MATCH(H32,'DS2024'!$G$20:$G$35,1)):
INDEX('DS2024'!$G$20:$G$35,MATCH(H32,'DS2024'!$G$20:$G$35,1)+1)),
IF($W$3=Database!$A$14,
_xlfn.FORECAST.LINEAR(
H32,
INDEX('DS2024'!$K$20:$K$35,MATCH(H32,'DS2024'!$J$20:$J$35,1)):
INDEX('DS2024'!$K$20:$K$35,MATCH(H32,'DS2024'!$J$20:$J$35,1)+1),
INDEX('DS2024'!$J$20:$J$35,MATCH(H32,'DS2024'!$J$20:$J$35,1)):
INDEX('DS2024'!$J$20:$J$35,MATCH(H32,'DS2024'!$J$20:$J$35,1)+1)),
IF($W$3=Database!$A$15,
_xlfn.FORECAST.LINEAR(
H32,
INDEX('DS2024'!$N$20:$N$35,MATCH(H32,'DS2024'!$M$20:$M$35,1)):
INDEX('DS2024'!$N$20:$N$35,MATCH(H32,'DS2024'!$M$20:$M$35,1)+1),
INDEX('DS2024'!$M$20:$M$35,MATCH(H32,'DS2024'!$M$20:$M$35,1)):
INDEX('DS2024'!$M$20:$M$35,MATCH(H32,'DS2024'!$M$20:$M$35,1)+1)),
IF($W$3=Database!$A$16,
_xlfn.FORECAST.LINEAR(
H32,
INDEX('DS2024'!$Q$20:$Q$35,MATCH(H32,'DS2024'!$P$20:$P$35,1)):
INDEX('DS2024'!$Q$20:$Q$35,MATCH(H32,'DS2024'!$P$20:$P$35,1)+1),
INDEX('DS2024'!$P$20:$P$35,MATCH(H32,'DS2024'!$P$20:$P$35,1)):
INDEX('DS2024'!$P$20:$P$35,MATCH(H32,'DS2024'!$P$20:$P$35,1)+1)),
IF($W$3=Database!$A$17,
_xlfn.FORECAST.LINEAR(
H32,
INDEX('DS2024'!$T$20:$T$35,MATCH(H32,'DS2024'!$S$20:$S$35,1)):
INDEX('DS2024'!$T$20:$T$35,MATCH(H32,'DS2024'!$S$20:$S$35,1)+1),
INDEX('DS2024'!$S$20:$S$35,MATCH(H32,'DS2024'!$S$20:$S$35,1)):
INDEX('DS2024'!$S$20:$S$35,MATCH(H32,'DS2024'!$S$20:$S$35,1)+1)),
IF($W$3=Database!$A$18,
_xlfn.FORECAST.LINEAR(
H32,
INDEX('DS2024'!$W$20:$W$35,MATCH(H32,'DS2024'!$V$20:$V$35,1)):
INDEX('DS2024'!$W$20:$W$35,MATCH(H32,'DS2024'!$V$20:$V$35,1)+1),
INDEX('DS2024'!$V$20:$V$35,MATCH(H32,'DS2024'!$V$20:$V$35,1)):
INDEX('DS2024'!$V$20:$V$35,MATCH(H32,'DS2024'!$V$20:$V$35,1)+1)),
IF($W$3=Database!$A$19,
_xlfn.FORECAST.LINEAR(
H32,
INDEX('DS2024'!$Z$20:$Z$35,MATCH(H32,'DS2024'!$Y$20:$Y$35,1)):
INDEX('DS2024'!$Z$20:$Z$35,MATCH(H32,'DS2024'!$Y$20:$Y$35,1)+1),
INDEX('DS2024'!$Y$20:$Y$35,MATCH(H32,'DS2024'!$Y$20:$Y$35,1)):
INDEX('DS2024'!$Y$20:$Y$35,MATCH(H32,'DS2024'!$Y$20:$Y$35,1)+1)),
IF($W$3=Database!$A$20,
_xlfn.FORECAST.LINEAR(
H32,
INDEX('DS2024'!$AC$20:$AC$35,MATCH(H32,'DS2024'!$AB$20:$AB$35,1)):
INDEX('DS2024'!$AC$20:$AC$35,MATCH(H32,'DS2024'!$AB$20:$AB$35,1)+1),
INDEX('DS2024'!$AB$20:$AB$35,MATCH(H32,'DS2024'!$AB$20:$AB$35,1)):
INDEX('DS2024'!$AB$20:$AB$35,MATCH(H32,'DS2024'!$AB$20:$AB$35,1)+1)),
IF($W$3=Database!$A$2,
_xlfn.FORECAST.LINEAR(
H32,
INDEX('DS2024'!$B$5:$B$15,MATCH(H32,'DS2024'!$A$5:$A$15,1)):
INDEX('DS2024'!$B$5:$B$15,MATCH(H32,'DS2024'!$A$5:$A$15,1)+1),
INDEX('DS2024'!$A$5:$A$15,MATCH(H32,'DS2024'!$A$5:$A$15,1)):
INDEX('DS2024'!$A$5:$A$15,MATCH(H32,'DS2024'!$A$5:$A$15,1)+1)),
IF($W$3=Database!$A$3,
_xlfn.FORECAST.LINEAR(
H32,
INDEX('DS2024'!$E$5:$E$15,MATCH(H32,'DS2024'!$D$5:$D$15,1)):
INDEX('DS2024'!$E$5:$E$15,MATCH(H32,'DS2024'!$D$5:$D$15,1)+1),
INDEX('DS2024'!$D$5:$D$15,MATCH(H32,'DS2024'!$D$5:$D$15,1)):
INDEX('DS2024'!$D$5:$D$15,MATCH(H32,'DS2024'!$D$5:$D$15,1)+1)),
IF($W$3=Database!$A$4,
_xlfn.FORECAST.LINEAR(
H32,
INDEX('DS2024'!$H$5:$H$15,MATCH(H32,'DS2024'!$G$5:$G$15,1)):
INDEX('DS2024'!$H$5:$H$15,MATCH(H32,'DS2024'!$G$5:$G$15,1)+1),
INDEX('DS2024'!$G$5:$G$15,MATCH(H32,'DS2024'!$G$5:$G$15,1)):
INDEX('DS2024'!$G$5:$G$15,MATCH(H32,'DS2024'!$G$5:$G$15,1)+1)),
IF($W$3=Database!$A$5,
_xlfn.FORECAST.LINEAR(
H32,
INDEX('DS2024'!$K$5:$K$15,MATCH(H32,'DS2024'!$J$5:$J$15,1)):
INDEX('DS2024'!$K$5:$K$15,MATCH(H32,'DS2024'!$J$5:$J$15,1)+1),
INDEX('DS2024'!$J$5:$J$15,MATCH(H32,'DS2024'!$J$5:$J$15,1)):
INDEX('DS2024'!$J$5:$J$15,MATCH(H32,'DS2024'!$J$5:$J$15,1)+1)),
IF($W$3=Database!$A$6,
_xlfn.FORECAST.LINEAR(
H32,
INDEX('DS2024'!$N$5:$N$15,MATCH(H32,'DS2024'!$M$5:$M$15,1)):
INDEX('DS2024'!$N$5:$N$15,MATCH(H32,'DS2024'!$M$5:$M$15,1)+1),
INDEX('DS2024'!$M$5:$M$15,MATCH(H32,'DS2024'!$M$5:$M$15,1)):
INDEX('DS2024'!$M$5:$M$15,MATCH(H32,'DS2024'!$M$5:$M$15,1)+1)),
IF($W$3=Database!$A$7,
_xlfn.FORECAST.LINEAR(
H32,
INDEX('DS2024'!$Q$5:$Q$15,MATCH(H32,'DS2024'!$P$5:$P$15,1)):
INDEX('DS2024'!$Q$5:$Q$15,MATCH(H32,'DS2024'!$P$5:$P$15,1)+1),
INDEX('DS2024'!$P$5:$P$15,MATCH(H32,'DS2024'!$P$5:$P$15,1)):
INDEX('DS2024'!$P$5:$P$15,MATCH(H32,'DS2024'!$P$5:$P$15,1)+1)),
IF($W$3=Database!$A$8,
_xlfn.FORECAST.LINEAR(
H32,
INDEX('DS2024'!$T$5:$T$15,MATCH(H32,'DS2024'!$S$5:$S$15,1)):
INDEX('DS2024'!$T$5:$T$15,MATCH(H32,'DS2024'!$S$5:$S$15,1)+1),
INDEX('DS2024'!$S$5:$S$15,MATCH(H32,'DS2024'!$S$5:$S$15,1)):
INDEX('DS2024'!$S$5:$S$15,MATCH(H32,'DS2024'!$S$5:$S$15,1)+1)),
IF($W$3=Database!$A$9,
_xlfn.FORECAST.LINEAR(
H32,
INDEX('DS2024'!$W$5:$W$15,MATCH(H32,'DS2024'!$V$5:$V$15,1)):
INDEX('DS2024'!$W$5:$W$15,MATCH(H32,'DS2024'!$V$5:$V$15,1)+1),
INDEX('DS2024'!$V$5:$V$15,MATCH(H32,'DS2024'!$V$5:$V$15,1)):
INDEX('DS2024'!$V$5:$V$15,MATCH(H32,'DS2024'!$V$5:$V$15,1)+1)),
IF($W$3=Database!$A$10,
_xlfn.FORECAST.LINEAR(
H32,
INDEX('DS2024'!$Z$5:$Z$15,MATCH(H32,'DS2024'!$Y$5:$Y$15,1)):
INDEX('DS2024'!$Z$5:$Z$15,MATCH(H32,'DS2024'!$Y$5:$Y$15,1)+1),
INDEX('DS2024'!$Y$5:$Y$15,MATCH(H32,'DS2024'!$Y$5:$Y$15,1)):
INDEX('DS2024'!$Y$5:$Y$15,MATCH(H32,'DS2024'!$Y$5:$Y$15,1)+1))
)))))))))))))))))))</f>
        <v>0.11130844558135818</v>
      </c>
      <c r="X32" s="50">
        <f>IF($X$3=Database!$A$11,
_xlfn.FORECAST.LINEAR(
J32,
INDEX('DS2024'!$B$20:$B$35,MATCH(J32,'DS2024'!$A$20:$A$35,1)):
INDEX('DS2024'!$B$20:$B$35,MATCH(J32,'DS2024'!$A$20:$A$35,1)+1),
INDEX('DS2024'!$A$20:$A$35,MATCH(J32,'DS2024'!$A$20:$A$35,1)):
INDEX('DS2024'!$A$20:$A$35,MATCH(J32,'DS2024'!$A$20:$A$35,1)+1)),
IF($X$3=Database!$A$12,
_xlfn.FORECAST.LINEAR(
J32,
INDEX('DS2024'!$E$20:$E$35,MATCH(J32,'DS2024'!$D$20:$D$35,1)):
INDEX('DS2024'!$E$20:$E$35,MATCH(J32,'DS2024'!$D$20:$D$35,1)+1),
INDEX('DS2024'!$D$20:$D$35,MATCH(J32,'DS2024'!$D$20:$D$35,1)):
INDEX('DS2024'!$D$20:$D$35,MATCH(J32,'DS2024'!$D$20:$D$35,1)+1)),
IF($X$3=Database!$A$13,
_xlfn.FORECAST.LINEAR(
J32,
INDEX('DS2024'!$H$20:$H$35,MATCH(J32,'DS2024'!$G$20:$G$35,1)):
INDEX('DS2024'!$H$20:$H$35,MATCH(J32,'DS2024'!$G$20:$G$35,1)+1),
INDEX('DS2024'!$G$20:$G$35,MATCH(J32,'DS2024'!$G$20:$G$35,1)):
INDEX('DS2024'!$G$20:$G$35,MATCH(J32,'DS2024'!$G$20:$G$35,1)+1)),
IF($X$3=Database!$A$14,
_xlfn.FORECAST.LINEAR(
J32,
INDEX('DS2024'!$K$20:$K$35,MATCH(J32,'DS2024'!$J$20:$J$35,1)):
INDEX('DS2024'!$K$20:$K$35,MATCH(J32,'DS2024'!$J$20:$J$35,1)+1),
INDEX('DS2024'!$J$20:$J$35,MATCH(J32,'DS2024'!$J$20:$J$35,1)):
INDEX('DS2024'!$J$20:$J$35,MATCH(J32,'DS2024'!$J$20:$J$35,1)+1)),
IF($X$3=Database!$A$15,
_xlfn.FORECAST.LINEAR(
J32,
INDEX('DS2024'!$N$20:$N$35,MATCH(J32,'DS2024'!$M$20:$M$35,1)):
INDEX('DS2024'!$N$20:$N$35,MATCH(J32,'DS2024'!$M$20:$M$35,1)+1),
INDEX('DS2024'!$M$20:$M$35,MATCH(J32,'DS2024'!$M$20:$M$35,1)):
INDEX('DS2024'!$M$20:$M$35,MATCH(J32,'DS2024'!$M$20:$M$35,1)+1)),
IF($X$3=Database!$A$16,
_xlfn.FORECAST.LINEAR(
J32,
INDEX('DS2024'!$Q$20:$Q$35,MATCH(J32,'DS2024'!$P$20:$P$35,1)):
INDEX('DS2024'!$Q$20:$Q$35,MATCH(J32,'DS2024'!$P$20:$P$35,1)+1),
INDEX('DS2024'!$P$20:$P$35,MATCH(J32,'DS2024'!$P$20:$P$35,1)):
INDEX('DS2024'!$P$20:$P$35,MATCH(J32,'DS2024'!$P$20:$P$35,1)+1)),
IF($X$3=Database!$A$17,
_xlfn.FORECAST.LINEAR(
J32,
INDEX('DS2024'!$T$20:$T$35,MATCH(J32,'DS2024'!$S$20:$S$35,1)):
INDEX('DS2024'!$T$20:$T$35,MATCH(J32,'DS2024'!$S$20:$S$35,1)+1),
INDEX('DS2024'!$S$20:$S$35,MATCH(J32,'DS2024'!$S$20:$S$35,1)):
INDEX('DS2024'!$S$20:$S$35,MATCH(J32,'DS2024'!$S$20:$S$35,1)+1)),
IF($X$3=Database!$A$18,
_xlfn.FORECAST.LINEAR(
J32,
INDEX('DS2024'!$W$20:$W$35,MATCH(J32,'DS2024'!$V$20:$V$35,1)):
INDEX('DS2024'!$W$20:$W$35,MATCH(J32,'DS2024'!$V$20:$V$35,1)+1),
INDEX('DS2024'!$V$20:$V$35,MATCH(J32,'DS2024'!$V$20:$V$35,1)):
INDEX('DS2024'!$V$20:$V$35,MATCH(J32,'DS2024'!$V$20:$V$35,1)+1)),
IF($X$3=Database!$A$19,
_xlfn.FORECAST.LINEAR(
J32,
INDEX('DS2024'!$Z$20:$Z$35,MATCH(J32,'DS2024'!$Y$20:$Y$35,1)):
INDEX('DS2024'!$Z$20:$Z$35,MATCH(J32,'DS2024'!$Y$20:$Y$35,1)+1),
INDEX('DS2024'!$Y$20:$Y$35,MATCH(J32,'DS2024'!$Y$20:$Y$35,1)):
INDEX('DS2024'!$Y$20:$Y$35,MATCH(J32,'DS2024'!$Y$20:$Y$35,1)+1)),
IF($X$3=Database!$A$20,
_xlfn.FORECAST.LINEAR(
J32,
INDEX('DS2024'!$AC$20:$AC$35,MATCH(J32,'DS2024'!$AB$20:$AB$35,1)):
INDEX('DS2024'!$AC$20:$AC$35,MATCH(J32,'DS2024'!$AB$20:$AB$35,1)+1),
INDEX('DS2024'!$AB$20:$AB$35,MATCH(J32,'DS2024'!$AB$20:$AB$35,1)):
INDEX('DS2024'!$AB$20:$AB$35,MATCH(J32,'DS2024'!$AB$20:$AB$35,1)+1)),
IF($X$3=Database!$A$2,
_xlfn.FORECAST.LINEAR(
J32,
INDEX('DS2024'!$B$5:$B$15,MATCH(J32,'DS2024'!$A$5:$A$15,1)):
INDEX('DS2024'!$B$5:$B$15,MATCH(J32,'DS2024'!$A$5:$A$15,1)+1),
INDEX('DS2024'!$A$5:$A$15,MATCH(J32,'DS2024'!$A$5:$A$15,1)):
INDEX('DS2024'!$A$5:$A$15,MATCH(J32,'DS2024'!$A$5:$A$15,1)+1)),
IF($X$3=Database!$A$3,
_xlfn.FORECAST.LINEAR(
J32,
INDEX('DS2024'!$E$5:$E$15,MATCH(J32,'DS2024'!$D$5:$D$15,1)):
INDEX('DS2024'!$E$5:$E$15,MATCH(J32,'DS2024'!$D$5:$D$15,1)+1),
INDEX('DS2024'!$D$5:$D$15,MATCH(J32,'DS2024'!$D$5:$D$15,1)):
INDEX('DS2024'!$D$5:$D$15,MATCH(J32,'DS2024'!$D$5:$D$15,1)+1)),
IF($X$3=Database!$A$4,
_xlfn.FORECAST.LINEAR(
J32,
INDEX('DS2024'!$H$5:$H$15,MATCH(J32,'DS2024'!$G$5:$G$15,1)):
INDEX('DS2024'!$H$5:$H$15,MATCH(J32,'DS2024'!$G$5:$G$15,1)+1),
INDEX('DS2024'!$G$5:$G$15,MATCH(J32,'DS2024'!$G$5:$G$15,1)):
INDEX('DS2024'!$G$5:$G$15,MATCH(J32,'DS2024'!$G$5:$G$15,1)+1)),
IF($X$3=Database!$A$5,
_xlfn.FORECAST.LINEAR(
J32,
INDEX('DS2024'!$K$5:$K$15,MATCH(J32,'DS2024'!$J$5:$J$15,1)):
INDEX('DS2024'!$K$5:$K$15,MATCH(J32,'DS2024'!$J$5:$J$15,1)+1),
INDEX('DS2024'!$J$5:$J$15,MATCH(J32,'DS2024'!$J$5:$J$15,1)):
INDEX('DS2024'!$J$5:$J$15,MATCH(J32,'DS2024'!$J$5:$J$15,1)+1)),
IF($X$3=Database!$A$6,
_xlfn.FORECAST.LINEAR(
J32,
INDEX('DS2024'!$N$5:$N$15,MATCH(J32,'DS2024'!$M$5:$M$15,1)):
INDEX('DS2024'!$N$5:$N$15,MATCH(J32,'DS2024'!$M$5:$M$15,1)+1),
INDEX('DS2024'!$M$5:$M$15,MATCH(J32,'DS2024'!$M$5:$M$15,1)):
INDEX('DS2024'!$M$5:$M$15,MATCH(J32,'DS2024'!$M$5:$M$15,1)+1)),
IF($X$3=Database!$A$7,
_xlfn.FORECAST.LINEAR(
J32,
INDEX('DS2024'!$Q$5:$Q$15,MATCH(J32,'DS2024'!$P$5:$P$15,1)):
INDEX('DS2024'!$Q$5:$Q$15,MATCH(J32,'DS2024'!$P$5:$P$15,1)+1),
INDEX('DS2024'!$P$5:$P$15,MATCH(J32,'DS2024'!$P$5:$P$15,1)):
INDEX('DS2024'!$P$5:$P$15,MATCH(J32,'DS2024'!$P$5:$P$15,1)+1)),
IF($X$3=Database!$A$8,
_xlfn.FORECAST.LINEAR(
J32,
INDEX('DS2024'!$T$5:$T$15,MATCH(J32,'DS2024'!$S$5:$S$15,1)):
INDEX('DS2024'!$T$5:$T$15,MATCH(J32,'DS2024'!$S$5:$S$15,1)+1),
INDEX('DS2024'!$S$5:$S$15,MATCH(J32,'DS2024'!$S$5:$S$15,1)):
INDEX('DS2024'!$S$5:$S$15,MATCH(J32,'DS2024'!$S$5:$S$15,1)+1)),
IF($T$3=Database!$A$9,
_xlfn.FORECAST.LINEAR(
J32,
INDEX('DS2024'!$W$5:$W$15,MATCH(J32,'DS2024'!$V$5:$V$15,1)):
INDEX('DS2024'!$W$5:$W$15,MATCH(J32,'DS2024'!$V$5:$V$15,1)+1),
INDEX('DS2024'!$V$5:$V$15,MATCH(J32,'DS2024'!$V$5:$V$15,1)):
INDEX('DS2024'!$V$5:$V$15,MATCH(J32,'DS2024'!$V$5:$V$15,1)+1)),
IF($T$3=Database!$A$10,
_xlfn.FORECAST.LINEAR(
J32,
INDEX('DS2024'!$Z$5:$Z$15,MATCH(J32,'DS2024'!$Y$5:$Y$15,1)):
INDEX('DS2024'!$Z$5:$Z$15,MATCH(J32,'DS2024'!$Y$5:$Y$15,1)+1),
INDEX('DS2024'!$Y$5:$Y$15,MATCH(J32,'DS2024'!$Y$5:$Y$15,1)):
INDEX('DS2024'!$Y$5:$Y$15,MATCH(J32,'DS2024'!$Y$5:$Y$15,1)+1))
)))))))))))))))))))</f>
        <v>0.10987481514049323</v>
      </c>
      <c r="Y32" s="50">
        <f>IF($Y$3=Database!$A$11,
_xlfn.FORECAST.LINEAR(
L32,
INDEX('DS2024'!$B$20:$B$35,MATCH(L32,'DS2024'!$A$20:$A$35,1)):
INDEX('DS2024'!$B$20:$B$35,MATCH(L32,'DS2024'!$A$20:$A$35,1)+1),
INDEX('DS2024'!$A$20:$A$35,MATCH(L32,'DS2024'!$A$20:$A$35,1)):
INDEX('DS2024'!$A$20:$A$35,MATCH(L32,'DS2024'!$A$20:$A$35,1)+1)),
IF($Y$3=Database!$A$12,
_xlfn.FORECAST.LINEAR(
L32,
INDEX('DS2024'!$E$20:$E$35,MATCH(L32,'DS2024'!$D$20:$D$35,1)):
INDEX('DS2024'!$E$20:$E$35,MATCH(L32,'DS2024'!$D$20:$D$35,1)+1),
INDEX('DS2024'!$D$20:$D$35,MATCH(L32,'DS2024'!$D$20:$D$35,1)):
INDEX('DS2024'!$D$20:$D$35,MATCH(L32,'DS2024'!$D$20:$D$35,1)+1)),
IF($Y$3=Database!$A$13,
_xlfn.FORECAST.LINEAR(
L32,
INDEX('DS2024'!$H$20:$H$35,MATCH(L32,'DS2024'!$G$20:$G$35,1)):
INDEX('DS2024'!$H$20:$H$35,MATCH(L32,'DS2024'!$G$20:$G$35,1)+1),
INDEX('DS2024'!$G$20:$G$35,MATCH(L32,'DS2024'!$G$20:$G$35,1)):
INDEX('DS2024'!$G$20:$G$35,MATCH(L32,'DS2024'!$G$20:$G$35,1)+1)),
IF($Y$3=Database!$A$14,
_xlfn.FORECAST.LINEAR(
L32,
INDEX('DS2024'!$K$20:$K$35,MATCH(L32,'DS2024'!$J$20:$J$35,1)):
INDEX('DS2024'!$K$20:$K$35,MATCH(L32,'DS2024'!$J$20:$J$35,1)+1),
INDEX('DS2024'!$J$20:$J$35,MATCH(L32,'DS2024'!$J$20:$J$35,1)):
INDEX('DS2024'!$J$20:$J$35,MATCH(L32,'DS2024'!$J$20:$J$35,1)+1)),
IF($Y$3=Database!$A$15,
_xlfn.FORECAST.LINEAR(
L32,
INDEX('DS2024'!$N$20:$N$35,MATCH(L32,'DS2024'!$M$20:$M$35,1)):
INDEX('DS2024'!$N$20:$N$35,MATCH(L32,'DS2024'!$M$20:$M$35,1)+1),
INDEX('DS2024'!$M$20:$M$35,MATCH(L32,'DS2024'!$M$20:$M$35,1)):
INDEX('DS2024'!$M$20:$M$35,MATCH(L32,'DS2024'!$M$20:$M$35,1)+1)),
IF($Y$3=Database!$A$16,
_xlfn.FORECAST.LINEAR(
L32,
INDEX('DS2024'!$Q$20:$Q$35,MATCH(L32,'DS2024'!$P$20:$P$35,1)):
INDEX('DS2024'!$Q$20:$Q$35,MATCH(L32,'DS2024'!$P$20:$P$35,1)+1),
INDEX('DS2024'!$P$20:$P$35,MATCH(L32,'DS2024'!$P$20:$P$35,1)):
INDEX('DS2024'!$P$20:$P$35,MATCH(L32,'DS2024'!$P$20:$P$35,1)+1)),
IF($Y$3=Database!$A$17,
_xlfn.FORECAST.LINEAR(
L32,
INDEX('DS2024'!$T$20:$T$35,MATCH(L32,'DS2024'!$S$20:$S$35,1)):
INDEX('DS2024'!$T$20:$T$35,MATCH(L32,'DS2024'!$S$20:$S$35,1)+1),
INDEX('DS2024'!$S$20:$S$35,MATCH(L32,'DS2024'!$S$20:$S$35,1)):
INDEX('DS2024'!$S$20:$S$35,MATCH(L32,'DS2024'!$S$20:$S$35,1)+1)),
IF($Y$3=Database!$A$18,
_xlfn.FORECAST.LINEAR(
L32,
INDEX('DS2024'!$W$20:$W$35,MATCH(L32,'DS2024'!$V$20:$V$35,1)):
INDEX('DS2024'!$W$20:$W$35,MATCH(L32,'DS2024'!$V$20:$V$35,1)+1),
INDEX('DS2024'!$V$20:$V$35,MATCH(L32,'DS2024'!$V$20:$V$35,1)):
INDEX('DS2024'!$V$20:$V$35,MATCH(L32,'DS2024'!$V$20:$V$35,1)+1)),
IF($Y$3=Database!$A$19,
_xlfn.FORECAST.LINEAR(
L32,
INDEX('DS2024'!$Z$20:$Z$35,MATCH(L32,'DS2024'!$Y$20:$Y$35,1)):
INDEX('DS2024'!$Z$20:$Z$35,MATCH(L32,'DS2024'!$Y$20:$Y$35,1)+1),
INDEX('DS2024'!$Y$20:$Y$35,MATCH(L32,'DS2024'!$Y$20:$Y$35,1)):
INDEX('DS2024'!$Y$20:$Y$35,MATCH(L32,'DS2024'!$Y$20:$Y$35,1)+1)),
IF($Y$3=Database!$A$20,
_xlfn.FORECAST.LINEAR(
L32,
INDEX('DS2024'!$AC$20:$AC$35,MATCH(L32,'DS2024'!$AB$20:$AB$35,1)):
INDEX('DS2024'!$AC$20:$AC$35,MATCH(L32,'DS2024'!$AB$20:$AB$35,1)+1),
INDEX('DS2024'!$AB$20:$AB$35,MATCH(L32,'DS2024'!$AB$20:$AB$35,1)):
INDEX('DS2024'!$AB$20:$AB$35,MATCH(L32,'DS2024'!$AB$20:$AB$35,1)+1)),
IF($Y$3=Database!$A$2,
_xlfn.FORECAST.LINEAR(
L32,
INDEX('DS2024'!$B$5:$B$15,MATCH(L32,'DS2024'!$A$5:$A$15,1)):
INDEX('DS2024'!$B$5:$B$15,MATCH(L32,'DS2024'!$A$5:$A$15,1)+1),
INDEX('DS2024'!$A$5:$A$15,MATCH(L32,'DS2024'!$A$5:$A$15,1)):
INDEX('DS2024'!$A$5:$A$15,MATCH(L32,'DS2024'!$A$5:$A$15,1)+1)),
IF($Y$3=Database!$A$3,
_xlfn.FORECAST.LINEAR(
L32,
INDEX('DS2024'!$E$5:$E$15,MATCH(L32,'DS2024'!$D$5:$D$15,1)):
INDEX('DS2024'!$E$5:$E$15,MATCH(L32,'DS2024'!$D$5:$D$15,1)+1),
INDEX('DS2024'!$D$5:$D$15,MATCH(L32,'DS2024'!$D$5:$D$15,1)):
INDEX('DS2024'!$D$5:$D$15,MATCH(L32,'DS2024'!$D$5:$D$15,1)+1)),
IF($Y$3=Database!$A$4,
_xlfn.FORECAST.LINEAR(
L32,
INDEX('DS2024'!$H$5:$H$15,MATCH(L32,'DS2024'!$G$5:$G$15,1)):
INDEX('DS2024'!$H$5:$H$15,MATCH(L32,'DS2024'!$G$5:$G$15,1)+1),
INDEX('DS2024'!$G$5:$G$15,MATCH(L32,'DS2024'!$G$5:$G$15,1)):
INDEX('DS2024'!$G$5:$G$15,MATCH(L32,'DS2024'!$G$5:$G$15,1)+1)),
IF($Y$3=Database!$A$5,
_xlfn.FORECAST.LINEAR(
L32,
INDEX('DS2024'!$K$5:$K$15,MATCH(L32,'DS2024'!$J$5:$J$15,1)):
INDEX('DS2024'!$K$5:$K$15,MATCH(L32,'DS2024'!$J$5:$J$15,1)+1),
INDEX('DS2024'!$J$5:$J$15,MATCH(L32,'DS2024'!$J$5:$J$15,1)):
INDEX('DS2024'!$J$5:$J$15,MATCH(L32,'DS2024'!$J$5:$J$15,1)+1)),
IF($Y$3=Database!$A$6,
_xlfn.FORECAST.LINEAR(
L32,
INDEX('DS2024'!$N$5:$N$15,MATCH(L32,'DS2024'!$M$5:$M$15,1)):
INDEX('DS2024'!$N$5:$N$15,MATCH(L32,'DS2024'!$M$5:$M$15,1)+1),
INDEX('DS2024'!$M$5:$M$15,MATCH(L32,'DS2024'!$M$5:$M$15,1)):
INDEX('DS2024'!$M$5:$M$15,MATCH(L32,'DS2024'!$M$5:$M$15,1)+1)),
IF($Y$3=Database!$A$7,
_xlfn.FORECAST.LINEAR(
L32,
INDEX('DS2024'!$Q$5:$Q$15,MATCH(L32,'DS2024'!$P$5:$P$15,1)):
INDEX('DS2024'!$Q$5:$Q$15,MATCH(L32,'DS2024'!$P$5:$P$15,1)+1),
INDEX('DS2024'!$P$5:$P$15,MATCH(L32,'DS2024'!$P$5:$P$15,1)):
INDEX('DS2024'!$P$5:$P$15,MATCH(L32,'DS2024'!$P$5:$P$15,1)+1)),
IF($Y$3=Database!$A$8,
_xlfn.FORECAST.LINEAR(
L32,
INDEX('DS2024'!$T$5:$T$15,MATCH(L32,'DS2024'!$S$5:$S$15,1)):
INDEX('DS2024'!$T$5:$T$15,MATCH(L32,'DS2024'!$S$5:$S$15,1)+1),
INDEX('DS2024'!$S$5:$S$15,MATCH(L32,'DS2024'!$S$5:$S$15,1)):
INDEX('DS2024'!$S$5:$S$15,MATCH(L32,'DS2024'!$S$5:$S$15,1)+1)),
IF($T$3=Database!$A$9,
_xlfn.FORECAST.LINEAR(
L32,
INDEX('DS2024'!$W$5:$W$15,MATCH(L32,'DS2024'!$V$5:$V$15,1)):
INDEX('DS2024'!$W$5:$W$15,MATCH(L32,'DS2024'!$V$5:$V$15,1)+1),
INDEX('DS2024'!$V$5:$V$15,MATCH(L32,'DS2024'!$V$5:$V$15,1)):
INDEX('DS2024'!$V$5:$V$15,MATCH(L32,'DS2024'!$V$5:$V$15,1)+1)),
IF($T$3=Database!$A$10,
_xlfn.FORECAST.LINEAR(
L32,
INDEX('DS2024'!$Z$5:$Z$15,MATCH(L32,'DS2024'!$Y$5:$Y$15,1)):
INDEX('DS2024'!$Z$5:$Z$15,MATCH(L32,'DS2024'!$Y$5:$Y$15,1)+1),
INDEX('DS2024'!$Y$5:$Y$15,MATCH(L32,'DS2024'!$Y$5:$Y$15,1)):
INDEX('DS2024'!$Y$5:$Y$15,MATCH(L32,'DS2024'!$Y$5:$Y$15,1)+1))
)))))))))))))))))))</f>
        <v>0.11075166873176387</v>
      </c>
      <c r="Z32" s="50">
        <f>IF($Z$3=Database!$A$11,
_xlfn.FORECAST.LINEAR(
N32,
INDEX('DS2024'!$B$20:$B$35,MATCH(N32,'DS2024'!$A$20:$A$35,1)):
INDEX('DS2024'!$B$20:$B$35,MATCH(N32,'DS2024'!$A$20:$A$35,1)+1),
INDEX('DS2024'!$A$20:$A$35,MATCH(N32,'DS2024'!$A$20:$A$35,1)):
INDEX('DS2024'!$A$20:$A$35,MATCH(N32,'DS2024'!$A$20:$A$35,1)+1)),
IF($Z$3=Database!$A$12,
_xlfn.FORECAST.LINEAR(
N32,
INDEX('DS2024'!$E$20:$E$35,MATCH(N32,'DS2024'!$D$20:$D$35,1)):
INDEX('DS2024'!$E$20:$E$35,MATCH(N32,'DS2024'!$D$20:$D$35,1)+1),
INDEX('DS2024'!$D$20:$D$35,MATCH(N32,'DS2024'!$D$20:$D$35,1)):
INDEX('DS2024'!$D$20:$D$35,MATCH(N32,'DS2024'!$D$20:$D$35,1)+1)),
IF($Z$3=Database!$A$13,
_xlfn.FORECAST.LINEAR(
N32,
INDEX('DS2024'!$H$20:$H$35,MATCH(N32,'DS2024'!$G$20:$G$35,1)):
INDEX('DS2024'!$H$20:$H$35,MATCH(N32,'DS2024'!$G$20:$G$35,1)+1),
INDEX('DS2024'!$G$20:$G$35,MATCH(N32,'DS2024'!$G$20:$G$35,1)):
INDEX('DS2024'!$G$20:$G$35,MATCH(N32,'DS2024'!$G$20:$G$35,1)+1)),
IF($Z$3=Database!$A$14,
_xlfn.FORECAST.LINEAR(
N32,
INDEX('DS2024'!$K$20:$K$35,MATCH(N32,'DS2024'!$J$20:$J$35,1)):
INDEX('DS2024'!$K$20:$K$35,MATCH(N32,'DS2024'!$J$20:$J$35,1)+1),
INDEX('DS2024'!$J$20:$J$35,MATCH(N32,'DS2024'!$J$20:$J$35,1)):
INDEX('DS2024'!$J$20:$J$35,MATCH(N32,'DS2024'!$J$20:$J$35,1)+1)),
IF($Z$3=Database!$A$15,
_xlfn.FORECAST.LINEAR(
N32,
INDEX('DS2024'!$N$20:$N$35,MATCH(N32,'DS2024'!$M$20:$M$35,1)):
INDEX('DS2024'!$N$20:$N$35,MATCH(N32,'DS2024'!$M$20:$M$35,1)+1),
INDEX('DS2024'!$M$20:$M$35,MATCH(N32,'DS2024'!$M$20:$M$35,1)):
INDEX('DS2024'!$M$20:$M$35,MATCH(N32,'DS2024'!$M$20:$M$35,1)+1)),
IF($Z$3=Database!$A$16,
_xlfn.FORECAST.LINEAR(
N32,
INDEX('DS2024'!$Q$20:$Q$35,MATCH(N32,'DS2024'!$P$20:$P$35,1)):
INDEX('DS2024'!$Q$20:$Q$35,MATCH(N32,'DS2024'!$P$20:$P$35,1)+1),
INDEX('DS2024'!$P$20:$P$35,MATCH(N32,'DS2024'!$P$20:$P$35,1)):
INDEX('DS2024'!$P$20:$P$35,MATCH(N32,'DS2024'!$P$20:$P$35,1)+1)),
IF($Z$3=Database!$A$17,
_xlfn.FORECAST.LINEAR(
N32,
INDEX('DS2024'!$T$20:$T$35,MATCH(N32,'DS2024'!$S$20:$S$35,1)):
INDEX('DS2024'!$T$20:$T$35,MATCH(N32,'DS2024'!$S$20:$S$35,1)+1),
INDEX('DS2024'!$S$20:$S$35,MATCH(N32,'DS2024'!$S$20:$S$35,1)):
INDEX('DS2024'!$S$20:$S$35,MATCH(N32,'DS2024'!$S$20:$S$35,1)+1)),
IF($Z$3=Database!$A$18,
_xlfn.FORECAST.LINEAR(
N32,
INDEX('DS2024'!$W$20:$W$35,MATCH(N32,'DS2024'!$V$20:$V$35,1)):
INDEX('DS2024'!$W$20:$W$35,MATCH(N32,'DS2024'!$V$20:$V$35,1)+1),
INDEX('DS2024'!$V$20:$V$35,MATCH(N32,'DS2024'!$V$20:$V$35,1)):
INDEX('DS2024'!$V$20:$V$35,MATCH(N32,'DS2024'!$V$20:$V$35,1)+1)),
IF($Z$3=Database!$A$19,
_xlfn.FORECAST.LINEAR(
N32,
INDEX('DS2024'!$Z$20:$Z$35,MATCH(N32,'DS2024'!$Y$20:$Y$35,1)):
INDEX('DS2024'!$Z$20:$Z$35,MATCH(N32,'DS2024'!$Y$20:$Y$35,1)+1),
INDEX('DS2024'!$Y$20:$Y$35,MATCH(N32,'DS2024'!$Y$20:$Y$35,1)):
INDEX('DS2024'!$Y$20:$Y$35,MATCH(N32,'DS2024'!$Y$20:$Y$35,1)+1)),
IF($Z$3=Database!$A$20,
_xlfn.FORECAST.LINEAR(
N32,
INDEX('DS2024'!$AC$20:$AC$35,MATCH(N32,'DS2024'!$AB$20:$AB$35,1)):
INDEX('DS2024'!$AC$20:$AC$35,MATCH(N32,'DS2024'!$AB$20:$AB$35,1)+1),
INDEX('DS2024'!$AB$20:$AB$35,MATCH(N32,'DS2024'!$AB$20:$AB$35,1)):
INDEX('DS2024'!$AB$20:$AB$35,MATCH(N32,'DS2024'!$AB$20:$AB$35,1)+1)),
IF($Z$3=Database!$A$2,
_xlfn.FORECAST.LINEAR(
N32,
INDEX('DS2024'!$B$5:$B$15,MATCH(N32,'DS2024'!$A$5:$A$15,1)):
INDEX('DS2024'!$B$5:$B$15,MATCH(N32,'DS2024'!$A$5:$A$15,1)+1),
INDEX('DS2024'!$A$5:$A$15,MATCH(N32,'DS2024'!$A$5:$A$15,1)):
INDEX('DS2024'!$A$5:$A$15,MATCH(N32,'DS2024'!$A$5:$A$15,1)+1)),
IF($Z$3=Database!$A$3,
_xlfn.FORECAST.LINEAR(
N32,
INDEX('DS2024'!$E$5:$E$15,MATCH(N32,'DS2024'!$D$5:$D$15,1)):
INDEX('DS2024'!$E$5:$E$15,MATCH(N32,'DS2024'!$D$5:$D$15,1)+1),
INDEX('DS2024'!$D$5:$D$15,MATCH(N32,'DS2024'!$D$5:$D$15,1)):
INDEX('DS2024'!$D$5:$D$15,MATCH(N32,'DS2024'!$D$5:$D$15,1)+1)),
IF($Z$3=Database!$A$4,
_xlfn.FORECAST.LINEAR(
N32,
INDEX('DS2024'!$H$5:$H$15,MATCH(N32,'DS2024'!$G$5:$G$15,1)):
INDEX('DS2024'!$H$5:$H$15,MATCH(N32,'DS2024'!$G$5:$G$15,1)+1),
INDEX('DS2024'!$G$5:$G$15,MATCH(N32,'DS2024'!$G$5:$G$15,1)):
INDEX('DS2024'!$G$5:$G$15,MATCH(N32,'DS2024'!$G$5:$G$15,1)+1)),
IF($Z$3=Database!$A$5,
_xlfn.FORECAST.LINEAR(
N32,
INDEX('DS2024'!$K$5:$K$15,MATCH(N32,'DS2024'!$J$5:$J$15,1)):
INDEX('DS2024'!$K$5:$K$15,MATCH(N32,'DS2024'!$J$5:$J$15,1)+1),
INDEX('DS2024'!$J$5:$J$15,MATCH(N32,'DS2024'!$J$5:$J$15,1)):
INDEX('DS2024'!$J$5:$J$15,MATCH(N32,'DS2024'!$J$5:$J$15,1)+1)),
IF($Z$3=Database!$A$6,
_xlfn.FORECAST.LINEAR(
N32,
INDEX('DS2024'!$N$5:$N$15,MATCH(N32,'DS2024'!$M$5:$M$15,1)):
INDEX('DS2024'!$N$5:$N$15,MATCH(N32,'DS2024'!$M$5:$M$15,1)+1),
INDEX('DS2024'!$M$5:$M$15,MATCH(N32,'DS2024'!$M$5:$M$15,1)):
INDEX('DS2024'!$M$5:$M$15,MATCH(N32,'DS2024'!$M$5:$M$15,1)+1)),
IF($Z$3=Database!$A$7,
_xlfn.FORECAST.LINEAR(
N32,
INDEX('DS2024'!$Q$5:$Q$15,MATCH(N32,'DS2024'!$P$5:$P$15,1)):
INDEX('DS2024'!$Q$5:$Q$15,MATCH(N32,'DS2024'!$P$5:$P$15,1)+1),
INDEX('DS2024'!$P$5:$P$15,MATCH(N32,'DS2024'!$P$5:$P$15,1)):
INDEX('DS2024'!$P$5:$P$15,MATCH(N32,'DS2024'!$P$5:$P$15,1)+1)),
IF($Z$3=Database!$A$8,
_xlfn.FORECAST.LINEAR(
N32,
INDEX('DS2024'!$T$5:$T$15,MATCH(N32,'DS2024'!$S$5:$S$15,1)):
INDEX('DS2024'!$T$5:$T$15,MATCH(N32,'DS2024'!$S$5:$S$15,1)+1),
INDEX('DS2024'!$S$5:$S$15,MATCH(N32,'DS2024'!$S$5:$S$15,1)):
INDEX('DS2024'!$S$5:$S$15,MATCH(N32,'DS2024'!$S$5:$S$15,1)+1)),
IF($Z$3=Database!$A$9,
_xlfn.FORECAST.LINEAR(
N32,
INDEX('DS2024'!$W$5:$W$15,MATCH(N32,'DS2024'!$V$5:$V$15,1)):
INDEX('DS2024'!$W$5:$W$15,MATCH(N32,'DS2024'!$V$5:$V$15,1)+1),
INDEX('DS2024'!$V$5:$V$15,MATCH(N32,'DS2024'!$V$5:$V$15,1)):
INDEX('DS2024'!$V$5:$V$15,MATCH(N32,'DS2024'!$V$5:$V$15,1)+1)),
IF($Z$3=Database!$A$10,
_xlfn.FORECAST.LINEAR(
N32,
INDEX('DS2024'!$Z$5:$Z$15,MATCH(N32,'DS2024'!$Y$5:$Y$15,1)):
INDEX('DS2024'!$Z$5:$Z$15,MATCH(N32,'DS2024'!$Y$5:$Y$15,1)+1),
INDEX('DS2024'!$Y$5:$Y$15,MATCH(N32,'DS2024'!$Y$5:$Y$15,1)):
INDEX('DS2024'!$Y$5:$Y$15,MATCH(N32,'DS2024'!$Y$5:$Y$15,1)+1))
)))))))))))))))))))</f>
        <v>0.1094898277309245</v>
      </c>
      <c r="AA32" s="50">
        <f>IF($AA$3=Database!$A$11,
_xlfn.FORECAST.LINEAR(
P32,
INDEX('DS2024'!$B$20:$B$35,MATCH(P32,'DS2024'!$A$20:$A$35,1)):
INDEX('DS2024'!$B$20:$B$35,MATCH(P32,'DS2024'!$A$20:$A$35,1)+1),
INDEX('DS2024'!$A$20:$A$35,MATCH(P32,'DS2024'!$A$20:$A$35,1)):
INDEX('DS2024'!$A$20:$A$35,MATCH(P32,'DS2024'!$A$20:$A$35,1)+1)),
IF($AA$3=Database!$A$12,
_xlfn.FORECAST.LINEAR(
P32,
INDEX('DS2024'!$E$20:$E$35,MATCH(P32,'DS2024'!$D$20:$D$35,1)):
INDEX('DS2024'!$E$20:$E$35,MATCH(P32,'DS2024'!$D$20:$D$35,1)+1),
INDEX('DS2024'!$D$20:$D$35,MATCH(P32,'DS2024'!$D$20:$D$35,1)):
INDEX('DS2024'!$D$20:$D$35,MATCH(P32,'DS2024'!$D$20:$D$35,1)+1)),
IF($AA$3=Database!$A$13,
_xlfn.FORECAST.LINEAR(
P32,
INDEX('DS2024'!$H$20:$H$35,MATCH(P32,'DS2024'!$G$20:$G$35,1)):
INDEX('DS2024'!$H$20:$H$35,MATCH(P32,'DS2024'!$G$20:$G$35,1)+1),
INDEX('DS2024'!$G$20:$G$35,MATCH(P32,'DS2024'!$G$20:$G$35,1)):
INDEX('DS2024'!$G$20:$G$35,MATCH(P32,'DS2024'!$G$20:$G$35,1)+1)),
IF($AA$3=Database!$A$14,
_xlfn.FORECAST.LINEAR(
P32,
INDEX('DS2024'!$K$20:$K$35,MATCH(P32,'DS2024'!$J$20:$J$35,1)):
INDEX('DS2024'!$K$20:$K$35,MATCH(P32,'DS2024'!$J$20:$J$35,1)+1),
INDEX('DS2024'!$J$20:$J$35,MATCH(P32,'DS2024'!$J$20:$J$35,1)):
INDEX('DS2024'!$J$20:$J$35,MATCH(P32,'DS2024'!$J$20:$J$35,1)+1)),
IF($AA$3=Database!$A$15,
_xlfn.FORECAST.LINEAR(
P32,
INDEX('DS2024'!$N$20:$N$35,MATCH(P32,'DS2024'!$M$20:$M$35,1)):
INDEX('DS2024'!$N$20:$N$35,MATCH(P32,'DS2024'!$M$20:$M$35,1)+1),
INDEX('DS2024'!$M$20:$M$35,MATCH(P32,'DS2024'!$M$20:$M$35,1)):
INDEX('DS2024'!$M$20:$M$35,MATCH(P32,'DS2024'!$M$20:$M$35,1)+1)),
IF($AA$3=Database!$A$16,
_xlfn.FORECAST.LINEAR(
P32,
INDEX('DS2024'!$Q$20:$Q$35,MATCH(P32,'DS2024'!$P$20:$P$35,1)):
INDEX('DS2024'!$Q$20:$Q$35,MATCH(P32,'DS2024'!$P$20:$P$35,1)+1),
INDEX('DS2024'!$P$20:$P$35,MATCH(P32,'DS2024'!$P$20:$P$35,1)):
INDEX('DS2024'!$P$20:$P$35,MATCH(P32,'DS2024'!$P$20:$P$35,1)+1)),
IF($AA$3=Database!$A$17,
_xlfn.FORECAST.LINEAR(
P32,
INDEX('DS2024'!$T$20:$T$35,MATCH(P32,'DS2024'!$S$20:$S$35,1)):
INDEX('DS2024'!$T$20:$T$35,MATCH(P32,'DS2024'!$S$20:$S$35,1)+1),
INDEX('DS2024'!$S$20:$S$35,MATCH(P32,'DS2024'!$S$20:$S$35,1)):
INDEX('DS2024'!$S$20:$S$35,MATCH(P32,'DS2024'!$S$20:$S$35,1)+1)),
IF($AA$3=Database!$A$18,
_xlfn.FORECAST.LINEAR(
P32,
INDEX('DS2024'!$W$20:$W$35,MATCH(P32,'DS2024'!$V$20:$V$35,1)):
INDEX('DS2024'!$W$20:$W$35,MATCH(P32,'DS2024'!$V$20:$V$35,1)+1),
INDEX('DS2024'!$V$20:$V$35,MATCH(P32,'DS2024'!$V$20:$V$35,1)):
INDEX('DS2024'!$V$20:$V$35,MATCH(P32,'DS2024'!$V$20:$V$35,1)+1)),
IF($AA$3=Database!$A$19,
_xlfn.FORECAST.LINEAR(
P32,
INDEX('DS2024'!$Z$20:$Z$35,MATCH(P32,'DS2024'!$Y$20:$Y$35,1)):
INDEX('DS2024'!$Z$20:$Z$35,MATCH(P32,'DS2024'!$Y$20:$Y$35,1)+1),
INDEX('DS2024'!$Y$20:$Y$35,MATCH(P32,'DS2024'!$Y$20:$Y$35,1)):
INDEX('DS2024'!$Y$20:$Y$35,MATCH(P32,'DS2024'!$Y$20:$Y$35,1)+1)),
IF($AA$3=Database!$A$20,
_xlfn.FORECAST.LINEAR(
P32,
INDEX('DS2024'!$AC$20:$AC$35,MATCH(P32,'DS2024'!$AB$20:$AB$35,1)):
INDEX('DS2024'!$AC$20:$AC$35,MATCH(P32,'DS2024'!$AB$20:$AB$35,1)+1),
INDEX('DS2024'!$AB$20:$AB$35,MATCH(P32,'DS2024'!$AB$20:$AB$35,1)):
INDEX('DS2024'!$AB$20:$AB$35,MATCH(P32,'DS2024'!$AB$20:$AB$35,1)+1)),
IF($AA$3=Database!$A$2,
_xlfn.FORECAST.LINEAR(
P32,
INDEX('DS2024'!$B$5:$B$15,MATCH(P32,'DS2024'!$A$5:$A$15,1)):
INDEX('DS2024'!$B$5:$B$15,MATCH(P32,'DS2024'!$A$5:$A$15,1)+1),
INDEX('DS2024'!$A$5:$A$15,MATCH(P32,'DS2024'!$A$5:$A$15,1)):
INDEX('DS2024'!$A$5:$A$15,MATCH(P32,'DS2024'!$A$5:$A$15,1)+1)),
IF($AA$3=Database!$A$3,
_xlfn.FORECAST.LINEAR(
P32,
INDEX('DS2024'!$E$5:$E$15,MATCH(P32,'DS2024'!$D$5:$D$15,1)):
INDEX('DS2024'!$E$5:$E$15,MATCH(P32,'DS2024'!$D$5:$D$15,1)+1),
INDEX('DS2024'!$D$5:$D$15,MATCH(P32,'DS2024'!$D$5:$D$15,1)):
INDEX('DS2024'!$D$5:$D$15,MATCH(P32,'DS2024'!$D$5:$D$15,1)+1)),
IF($AA$3=Database!$A$4,
_xlfn.FORECAST.LINEAR(
P32,
INDEX('DS2024'!$H$5:$H$15,MATCH(P32,'DS2024'!$G$5:$G$15,1)):
INDEX('DS2024'!$H$5:$H$15,MATCH(P32,'DS2024'!$G$5:$G$15,1)+1),
INDEX('DS2024'!$G$5:$G$15,MATCH(P32,'DS2024'!$G$5:$G$15,1)):
INDEX('DS2024'!$G$5:$G$15,MATCH(P32,'DS2024'!$G$5:$G$15,1)+1)),
IF($AA$3=Database!$A$5,
_xlfn.FORECAST.LINEAR(
P32,
INDEX('DS2024'!$K$5:$K$15,MATCH(P32,'DS2024'!$J$5:$J$15,1)):
INDEX('DS2024'!$K$5:$K$15,MATCH(P32,'DS2024'!$J$5:$J$15,1)+1),
INDEX('DS2024'!$J$5:$J$15,MATCH(P32,'DS2024'!$J$5:$J$15,1)):
INDEX('DS2024'!$J$5:$J$15,MATCH(P32,'DS2024'!$J$5:$J$15,1)+1)),
IF($AA$3=Database!$A$6,
_xlfn.FORECAST.LINEAR(
P32,
INDEX('DS2024'!$N$5:$N$15,MATCH(P32,'DS2024'!$M$5:$M$15,1)):
INDEX('DS2024'!$N$5:$N$15,MATCH(P32,'DS2024'!$M$5:$M$15,1)+1),
INDEX('DS2024'!$M$5:$M$15,MATCH(P32,'DS2024'!$M$5:$M$15,1)):
INDEX('DS2024'!$M$5:$M$15,MATCH(P32,'DS2024'!$M$5:$M$15,1)+1)),
IF($AA$3=Database!$A$7,
_xlfn.FORECAST.LINEAR(
P32,
INDEX('DS2024'!$Q$5:$Q$15,MATCH(P32,'DS2024'!$P$5:$P$15,1)):
INDEX('DS2024'!$Q$5:$Q$15,MATCH(P32,'DS2024'!$P$5:$P$15,1)+1),
INDEX('DS2024'!$P$5:$P$15,MATCH(P32,'DS2024'!$P$5:$P$15,1)):
INDEX('DS2024'!$P$5:$P$15,MATCH(P32,'DS2024'!$P$5:$P$15,1)+1)),
IF($AA$3=Database!$A$8,
_xlfn.FORECAST.LINEAR(
P32,
INDEX('DS2024'!$T$5:$T$15,MATCH(P32,'DS2024'!$S$5:$S$15,1)):
INDEX('DS2024'!$T$5:$T$15,MATCH(P32,'DS2024'!$S$5:$S$15,1)+1),
INDEX('DS2024'!$S$5:$S$15,MATCH(P32,'DS2024'!$S$5:$S$15,1)):
INDEX('DS2024'!$S$5:$S$15,MATCH(P32,'DS2024'!$S$5:$S$15,1)+1)),
IF($AA$3=Database!$A$9,
_xlfn.FORECAST.LINEAR(
P32,
INDEX('DS2024'!$W$5:$W$15,MATCH(P32,'DS2024'!$V$5:$V$15,1)):
INDEX('DS2024'!$W$5:$W$15,MATCH(P32,'DS2024'!$V$5:$V$15,1)+1),
INDEX('DS2024'!$V$5:$V$15,MATCH(P32,'DS2024'!$V$5:$V$15,1)):
INDEX('DS2024'!$V$5:$V$15,MATCH(P32,'DS2024'!$V$5:$V$15,1)+1)),
IF($AA$3=Database!$A$10,
_xlfn.FORECAST.LINEAR(
P32,
INDEX('DS2024'!$Z$5:$Z$15,MATCH(P32,'DS2024'!$Y$5:$Y$15,1)):
INDEX('DS2024'!$Z$5:$Z$15,MATCH(P32,'DS2024'!$Y$5:$Y$15,1)+1),
INDEX('DS2024'!$Y$5:$Y$15,MATCH(P32,'DS2024'!$Y$5:$Y$15,1)):
INDEX('DS2024'!$Y$5:$Y$15,MATCH(P32,'DS2024'!$Y$5:$Y$15,1)+1))
)))))))))))))))))))</f>
        <v>0.11026595787201728</v>
      </c>
      <c r="AB32" s="50">
        <f>IF($AB$3=Database!$A$11,
_xlfn.FORECAST.LINEAR(
R32,
INDEX('DS2024'!$B$20:$B$35,MATCH(R32,'DS2024'!$A$20:$A$35,1)):
INDEX('DS2024'!$B$20:$B$35,MATCH(R32,'DS2024'!$A$20:$A$35,1)+1),
INDEX('DS2024'!$A$20:$A$35,MATCH(R32,'DS2024'!$A$20:$A$35,1)):
INDEX('DS2024'!$A$20:$A$35,MATCH(R32,'DS2024'!$A$20:$A$35,1)+1)),
IF($AB$3=Database!$A$12,
_xlfn.FORECAST.LINEAR(
R32,
INDEX('DS2024'!$E$20:$E$35,MATCH(R32,'DS2024'!$D$20:$D$35,1)):
INDEX('DS2024'!$E$20:$E$35,MATCH(R32,'DS2024'!$D$20:$D$35,1)+1),
INDEX('DS2024'!$D$20:$D$35,MATCH(R32,'DS2024'!$D$20:$D$35,1)):
INDEX('DS2024'!$D$20:$D$35,MATCH(R32,'DS2024'!$D$20:$D$35,1)+1)),
IF($AB$3=Database!$A$13,
_xlfn.FORECAST.LINEAR(
R32,
INDEX('DS2024'!$H$20:$H$35,MATCH(R32,'DS2024'!$G$20:$G$35,1)):
INDEX('DS2024'!$H$20:$H$35,MATCH(R32,'DS2024'!$G$20:$G$35,1)+1),
INDEX('DS2024'!$G$20:$G$35,MATCH(R32,'DS2024'!$G$20:$G$35,1)):
INDEX('DS2024'!$G$20:$G$35,MATCH(R32,'DS2024'!$G$20:$G$35,1)+1)),
IF($AB$3=Database!$A$14,
_xlfn.FORECAST.LINEAR(
R32,
INDEX('DS2024'!$K$20:$K$35,MATCH(R32,'DS2024'!$J$20:$J$35,1)):
INDEX('DS2024'!$K$20:$K$35,MATCH(R32,'DS2024'!$J$20:$J$35,1)+1),
INDEX('DS2024'!$J$20:$J$35,MATCH(R32,'DS2024'!$J$20:$J$35,1)):
INDEX('DS2024'!$J$20:$J$35,MATCH(R32,'DS2024'!$J$20:$J$35,1)+1)),
IF($AB$3=Database!$A$15,
_xlfn.FORECAST.LINEAR(
R32,
INDEX('DS2024'!$N$20:$N$35,MATCH(R32,'DS2024'!$M$20:$M$35,1)):
INDEX('DS2024'!$N$20:$N$35,MATCH(R32,'DS2024'!$M$20:$M$35,1)+1),
INDEX('DS2024'!$M$20:$M$35,MATCH(R32,'DS2024'!$M$20:$M$35,1)):
INDEX('DS2024'!$M$20:$M$35,MATCH(R32,'DS2024'!$M$20:$M$35,1)+1)),
IF($AB$3=Database!$A$16,
_xlfn.FORECAST.LINEAR(
R32,
INDEX('DS2024'!$Q$20:$Q$35,MATCH(R32,'DS2024'!$P$20:$P$35,1)):
INDEX('DS2024'!$Q$20:$Q$35,MATCH(R32,'DS2024'!$P$20:$P$35,1)+1),
INDEX('DS2024'!$P$20:$P$35,MATCH(R32,'DS2024'!$P$20:$P$35,1)):
INDEX('DS2024'!$P$20:$P$35,MATCH(R32,'DS2024'!$P$20:$P$35,1)+1)),
IF($AB$3=Database!$A$17,
_xlfn.FORECAST.LINEAR(
R32,
INDEX('DS2024'!$T$20:$T$35,MATCH(R32,'DS2024'!$S$20:$S$35,1)):
INDEX('DS2024'!$T$20:$T$35,MATCH(R32,'DS2024'!$S$20:$S$35,1)+1),
INDEX('DS2024'!$S$20:$S$35,MATCH(R32,'DS2024'!$S$20:$S$35,1)):
INDEX('DS2024'!$S$20:$S$35,MATCH(R32,'DS2024'!$S$20:$S$35,1)+1)),
IF($AB$3=Database!$A$18,
_xlfn.FORECAST.LINEAR(
R32,
INDEX('DS2024'!$W$20:$W$35,MATCH(R32,'DS2024'!$V$20:$V$35,1)):
INDEX('DS2024'!$W$20:$W$35,MATCH(R32,'DS2024'!$V$20:$V$35,1)+1),
INDEX('DS2024'!$V$20:$V$35,MATCH(R32,'DS2024'!$V$20:$V$35,1)):
INDEX('DS2024'!$V$20:$V$35,MATCH(R32,'DS2024'!$V$20:$V$35,1)+1)),
IF($AB$3=Database!$A$19,
_xlfn.FORECAST.LINEAR(
R32,
INDEX('DS2024'!$Z$20:$Z$35,MATCH(R32,'DS2024'!$Y$20:$Y$35,1)):
INDEX('DS2024'!$Z$20:$Z$35,MATCH(R32,'DS2024'!$Y$20:$Y$35,1)+1),
INDEX('DS2024'!$Y$20:$Y$35,MATCH(R32,'DS2024'!$Y$20:$Y$35,1)):
INDEX('DS2024'!$Y$20:$Y$35,MATCH(R32,'DS2024'!$Y$20:$Y$35,1)+1)),
IF($AB$3=Database!$A$20,
_xlfn.FORECAST.LINEAR(
R32,
INDEX('DS2024'!$AC$20:$AC$35,MATCH(R32,'DS2024'!$AB$20:$AB$35,1)):
INDEX('DS2024'!$AC$20:$AC$35,MATCH(R32,'DS2024'!$AB$20:$AB$35,1)+1),
INDEX('DS2024'!$AB$20:$AB$35,MATCH(R32,'DS2024'!$AB$20:$AB$35,1)):
INDEX('DS2024'!$AB$20:$AB$35,MATCH(R32,'DS2024'!$AB$20:$AB$35,1)+1)),
IF($AB$3=Database!$A$2,
_xlfn.FORECAST.LINEAR(
R32,
INDEX('DS2024'!$B$5:$B$15,MATCH(R32,'DS2024'!$A$5:$A$15,1)):
INDEX('DS2024'!$B$5:$B$15,MATCH(R32,'DS2024'!$A$5:$A$15,1)+1),
INDEX('DS2024'!$A$5:$A$15,MATCH(R32,'DS2024'!$A$5:$A$15,1)):
INDEX('DS2024'!$A$5:$A$15,MATCH(R32,'DS2024'!$A$5:$A$15,1)+1)),
IF($AB$3=Database!$A$3,
_xlfn.FORECAST.LINEAR(
R32,
INDEX('DS2024'!$E$5:$E$15,MATCH(R32,'DS2024'!$D$5:$D$15,1)):
INDEX('DS2024'!$E$5:$E$15,MATCH(R32,'DS2024'!$D$5:$D$15,1)+1),
INDEX('DS2024'!$D$5:$D$15,MATCH(R32,'DS2024'!$D$5:$D$15,1)):
INDEX('DS2024'!$D$5:$D$15,MATCH(R32,'DS2024'!$D$5:$D$15,1)+1)),
IF($AB$3=Database!$A$4,
_xlfn.FORECAST.LINEAR(
R32,
INDEX('DS2024'!$H$5:$H$15,MATCH(R32,'DS2024'!$G$5:$G$15,1)):
INDEX('DS2024'!$H$5:$H$15,MATCH(R32,'DS2024'!$G$5:$G$15,1)+1),
INDEX('DS2024'!$G$5:$G$15,MATCH(R32,'DS2024'!$G$5:$G$15,1)):
INDEX('DS2024'!$G$5:$G$15,MATCH(R32,'DS2024'!$G$5:$G$15,1)+1)),
IF($AB$3=Database!$A$5,
_xlfn.FORECAST.LINEAR(
R32,
INDEX('DS2024'!$K$5:$K$15,MATCH(R32,'DS2024'!$J$5:$J$15,1)):
INDEX('DS2024'!$K$5:$K$15,MATCH(R32,'DS2024'!$J$5:$J$15,1)+1),
INDEX('DS2024'!$J$5:$J$15,MATCH(R32,'DS2024'!$J$5:$J$15,1)):
INDEX('DS2024'!$J$5:$J$15,MATCH(R32,'DS2024'!$J$5:$J$15,1)+1)),
IF($AB$3=Database!$A$6,
_xlfn.FORECAST.LINEAR(
R32,
INDEX('DS2024'!$N$5:$N$15,MATCH(R32,'DS2024'!$M$5:$M$15,1)):
INDEX('DS2024'!$N$5:$N$15,MATCH(R32,'DS2024'!$M$5:$M$15,1)+1),
INDEX('DS2024'!$M$5:$M$15,MATCH(R32,'DS2024'!$M$5:$M$15,1)):
INDEX('DS2024'!$M$5:$M$15,MATCH(R32,'DS2024'!$M$5:$M$15,1)+1)),
IF($AB$3=Database!$A$7,
_xlfn.FORECAST.LINEAR(
R32,
INDEX('DS2024'!$Q$5:$Q$15,MATCH(R32,'DS2024'!$P$5:$P$15,1)):
INDEX('DS2024'!$Q$5:$Q$15,MATCH(R32,'DS2024'!$P$5:$P$15,1)+1),
INDEX('DS2024'!$P$5:$P$15,MATCH(R32,'DS2024'!$P$5:$P$15,1)):
INDEX('DS2024'!$P$5:$P$15,MATCH(R32,'DS2024'!$P$5:$P$15,1)+1)),
IF($AB$3=Database!$A$8,
_xlfn.FORECAST.LINEAR(
R32,
INDEX('DS2024'!$T$5:$T$15,MATCH(R32,'DS2024'!$S$5:$S$15,1)):
INDEX('DS2024'!$T$5:$T$15,MATCH(R32,'DS2024'!$S$5:$S$15,1)+1),
INDEX('DS2024'!$S$5:$S$15,MATCH(R32,'DS2024'!$S$5:$S$15,1)):
INDEX('DS2024'!$S$5:$S$15,MATCH(R32,'DS2024'!$S$5:$S$15,1)+1)),
IF($AB$3=Database!$A$9,
_xlfn.FORECAST.LINEAR(
R32,
INDEX('DS2024'!$W$5:$W$15,MATCH(R32,'DS2024'!$V$5:$V$15,1)):
INDEX('DS2024'!$W$5:$W$15,MATCH(R32,'DS2024'!$V$5:$V$15,1)+1),
INDEX('DS2024'!$V$5:$V$15,MATCH(R32,'DS2024'!$V$5:$V$15,1)):
INDEX('DS2024'!$V$5:$V$15,MATCH(R32,'DS2024'!$V$5:$V$15,1)+1)),
IF($AB$3=Database!$A$10,
_xlfn.FORECAST.LINEAR(
R32,
INDEX('DS2024'!$Z$5:$Z$15,MATCH(R32,'DS2024'!$Y$5:$Y$15,1)):
INDEX('DS2024'!$Z$5:$Z$15,MATCH(R32,'DS2024'!$Y$5:$Y$15,1)+1),
INDEX('DS2024'!$Y$5:$Y$15,MATCH(R32,'DS2024'!$Y$5:$Y$15,1)):
INDEX('DS2024'!$Y$5:$Y$15,MATCH(R32,'DS2024'!$Y$5:$Y$15,1)+1))
)))))))))))))))))))</f>
        <v>0.11129837323634038</v>
      </c>
      <c r="AC32" s="82">
        <f t="shared" si="0"/>
        <v>0.47256352125713785</v>
      </c>
      <c r="AD32" s="82">
        <f t="shared" si="1"/>
        <v>0.47340412550768551</v>
      </c>
      <c r="AE32" s="82">
        <f t="shared" si="2"/>
        <v>0.37665711409821601</v>
      </c>
      <c r="AF32" s="82">
        <f t="shared" si="3"/>
        <v>0.47266477431561127</v>
      </c>
      <c r="AG32" s="82">
        <f t="shared" si="4"/>
        <v>0.47092376535045122</v>
      </c>
      <c r="AH32" s="82">
        <f t="shared" si="5"/>
        <v>0.47198862134124198</v>
      </c>
      <c r="AI32" s="82">
        <f t="shared" si="6"/>
        <v>0.47045623444958073</v>
      </c>
      <c r="AJ32" s="83">
        <f t="shared" si="7"/>
        <v>0.47139877130932978</v>
      </c>
      <c r="AK32" s="83">
        <f t="shared" si="8"/>
        <v>0.47265254240250715</v>
      </c>
      <c r="AL32" s="42"/>
      <c r="AM32" s="42"/>
      <c r="AN32" s="42"/>
      <c r="AO32" s="42"/>
      <c r="AP32" s="42"/>
      <c r="AQ32" s="42"/>
      <c r="AR32" s="42"/>
      <c r="AS32" s="42"/>
      <c r="AT32" s="42"/>
      <c r="BD32" s="83" t="e">
        <f>#REF!/10</f>
        <v>#REF!</v>
      </c>
      <c r="BE32" s="83" t="e">
        <f>#REF!/10</f>
        <v>#REF!</v>
      </c>
      <c r="BF32" s="83" t="e">
        <f>#REF!/10</f>
        <v>#REF!</v>
      </c>
      <c r="BG32" s="83" t="e">
        <f>#REF!/10</f>
        <v>#REF!</v>
      </c>
      <c r="BH32" s="83">
        <f t="shared" si="9"/>
        <v>0</v>
      </c>
      <c r="BI32" s="83">
        <f t="shared" si="10"/>
        <v>0</v>
      </c>
      <c r="BJ32" s="83">
        <f t="shared" si="11"/>
        <v>0</v>
      </c>
      <c r="BK32" s="83">
        <f t="shared" si="12"/>
        <v>0</v>
      </c>
      <c r="BL32" s="83">
        <f t="shared" si="13"/>
        <v>0</v>
      </c>
    </row>
    <row r="33" spans="1:64" ht="14.25" customHeight="1">
      <c r="A33" s="31">
        <v>27</v>
      </c>
      <c r="B33" s="42">
        <f>'Evaluasi 110 C'!B33</f>
        <v>120.048</v>
      </c>
      <c r="C33" s="42">
        <f>'Evaluasi 110 C'!C33</f>
        <v>-0.36136208758248345</v>
      </c>
      <c r="D33" s="42">
        <f>'Evaluasi 110 C'!E33</f>
        <v>121.23399999999999</v>
      </c>
      <c r="E33" s="42">
        <f>'Evaluasi 110 C'!F33</f>
        <v>-0.36150437912417516</v>
      </c>
      <c r="F33" s="42">
        <f>'Evaluasi 110 C'!H33</f>
        <v>119.755</v>
      </c>
      <c r="G33" s="42">
        <f>'Evaluasi 110 C'!I33</f>
        <v>-0.26279143233217661</v>
      </c>
      <c r="H33" s="42">
        <f>'Evaluasi 110 C'!K33</f>
        <v>120.26900000000001</v>
      </c>
      <c r="I33" s="42">
        <f>'Evaluasi 110 C'!L33</f>
        <v>-0.36138860227954406</v>
      </c>
      <c r="J33" s="42">
        <f>'Evaluasi 110 C'!N33</f>
        <v>118.158</v>
      </c>
      <c r="K33" s="42">
        <f>'Evaluasi 110 C'!O33</f>
        <v>-0.36113533293341327</v>
      </c>
      <c r="L33" s="42">
        <f>'Evaluasi 110 C'!Q33</f>
        <v>119.872</v>
      </c>
      <c r="M33" s="42">
        <f>'Evaluasi 110 C'!R33</f>
        <v>-0.36134097180563884</v>
      </c>
      <c r="N33" s="42">
        <f>'Evaluasi 110 C'!T33</f>
        <v>117.494</v>
      </c>
      <c r="O33" s="42">
        <f>'Evaluasi 110 C'!U33</f>
        <v>-0.3610556688662267</v>
      </c>
      <c r="P33" s="42">
        <f>'Evaluasi 110 C'!W33</f>
        <v>118.572</v>
      </c>
      <c r="Q33" s="42">
        <f>'Evaluasi 110 C'!X33</f>
        <v>-0.3611850029994001</v>
      </c>
      <c r="R33" s="42">
        <f>'Evaluasi 110 C'!Z33</f>
        <v>120.154</v>
      </c>
      <c r="S33" s="50">
        <f>'Evaluasi 110 C'!AA33</f>
        <v>-0.36137480503899216</v>
      </c>
      <c r="T33" s="50">
        <f>IF($T$3=Database!$A$11,
_xlfn.FORECAST.LINEAR(
B33,
INDEX('DS2024'!$B$20:$B$35,MATCH(B33,'DS2024'!$A$20:$A$35,1)):
INDEX('DS2024'!$B$20:$B$35,MATCH(B33,'DS2024'!$A$20:$A$35,1)+1),
INDEX('DS2024'!$A$20:$A$35,MATCH(B33,'DS2024'!$A$20:$A$35,1)):
INDEX('DS2024'!$A$20:$A$35,MATCH(B33,'DS2024'!$A$20:$A$35,1)+1)),
IF($T$3=Database!$A$12,
_xlfn.FORECAST.LINEAR(
B33,
INDEX('DS2024'!$E$20:$E$35,MATCH(B33,'DS2024'!$D$20:$D$35,1)):
INDEX('DS2024'!$E$20:$E$35,MATCH(B33,'DS2024'!$D$20:$D$35,1)+1),
INDEX('DS2024'!$D$20:$D$35,MATCH(B33,'DS2024'!$D$20:$D$35,1)):
INDEX('DS2024'!$D$20:$D$35,MATCH(B33,'DS2024'!$D$20:$D$35,1)+1)),
IF($T$3=Database!$A$13,
_xlfn.FORECAST.LINEAR(
B33,
INDEX('DS2024'!$H$20:$H$35,MATCH(B33,'DS2024'!$G$20:$G$35,1)):
INDEX('DS2024'!$H$20:$H$35,MATCH(B33,'DS2024'!$G$20:$G$35,1)+1),
INDEX('DS2024'!$G$20:$G$35,MATCH(B33,'DS2024'!$G$20:$G$35,1)):
INDEX('DS2024'!$G$20:$G$35,MATCH(B33,'DS2024'!$G$20:$G$35,1)+1)),
IF($T$3=Database!$A$14,
_xlfn.FORECAST.LINEAR(
B33,
INDEX('DS2024'!$K$20:$K$35,MATCH(B33,'DS2024'!$J$20:$J$35,1)):
INDEX('DS2024'!$K$20:$K$35,MATCH(B33,'DS2024'!$J$20:$J$35,1)+1),
INDEX('DS2024'!$J$20:$J$35,MATCH(B33,'DS2024'!$J$20:$J$35,1)):
INDEX('DS2024'!$J$20:$J$35,MATCH(B33,'DS2024'!$J$20:$J$35,1)+1)),
IF($T$3=Database!$A$15,
_xlfn.FORECAST.LINEAR(
B33,
INDEX('DS2024'!$N$20:$N$35,MATCH(B33,'DS2024'!$M$20:$M$35,1)):
INDEX('DS2024'!$N$20:$N$35,MATCH(B33,'DS2024'!$M$20:$M$35,1)+1),
INDEX('DS2024'!$M$20:$M$35,MATCH(B33,'DS2024'!$M$20:$M$35,1)):
INDEX('DS2024'!$M$20:$M$35,MATCH(B33,'DS2024'!$M$20:$M$35,1)+1)),
IF($T$3=Database!$A$16,
_xlfn.FORECAST.LINEAR(
B33,
INDEX('DS2024'!$Q$20:$Q$35,MATCH(B33,'DS2024'!$P$20:$P$35,1)):
INDEX('DS2024'!$Q$20:$Q$35,MATCH(B33,'DS2024'!$P$20:$P$35,1)+1),
INDEX('DS2024'!$P$20:$P$35,MATCH(B33,'DS2024'!$P$20:$P$35,1)):
INDEX('DS2024'!$P$20:$P$35,MATCH(B33,'DS2024'!$P$20:$P$35,1)+1)),
IF($T$3=Database!$A$17,
_xlfn.FORECAST.LINEAR(
B33,
INDEX('DS2024'!$T$20:$T$35,MATCH(B33,'DS2024'!$S$20:$S$35,1)):
INDEX('DS2024'!$T$20:$T$35,MATCH(B33,'DS2024'!$S$20:$S$35,1)+1),
INDEX('DS2024'!$S$20:$S$35,MATCH(B33,'DS2024'!$S$20:$S$35,1)):
INDEX('DS2024'!$S$20:$S$35,MATCH(B33,'DS2024'!$S$20:$S$35,1)+1)),
IF($T$3=Database!$A$18,
_xlfn.FORECAST.LINEAR(
B33,
INDEX('DS2024'!$W$20:$W$35,MATCH(B33,'DS2024'!$V$20:$V$35,1)):
INDEX('DS2024'!$W$20:$W$35,MATCH(B33,'DS2024'!$V$20:$V$35,1)+1),
INDEX('DS2024'!$V$20:$V$35,MATCH(B33,'DS2024'!$V$20:$V$35,1)):
INDEX('DS2024'!$V$20:$V$35,MATCH(B33,'DS2024'!$V$20:$V$35,1)+1)),
IF($T$3=Database!$A$19,
_xlfn.FORECAST.LINEAR(
B33,
INDEX('DS2024'!$Z$20:$Z$35,MATCH(B33,'DS2024'!$Y$20:$Y$35,1)):
INDEX('DS2024'!$Z$20:$Z$35,MATCH(B33,'DS2024'!$Y$20:$Y$35,1)+1),
INDEX('DS2024'!$Y$20:$Y$35,MATCH(B33,'DS2024'!$Y$20:$Y$35,1)):
INDEX('DS2024'!$Y$20:$Y$35,MATCH(B33,'DS2024'!$Y$20:$Y$35,1)+1)),
IF($T$3=Database!$A$20,
_xlfn.FORECAST.LINEAR(
B33,
INDEX('DS2024'!$AC$20:$AC$35,MATCH(B33,'DS2024'!$AB$20:$AB$35,1)):
INDEX('DS2024'!$AC$20:$AC$35,MATCH(B33,'DS2024'!$AB$20:$AB$35,1)+1),
INDEX('DS2024'!$AB$20:$AB$35,MATCH(B33,'DS2024'!$AB$20:$AB$35,1)):
INDEX('DS2024'!$AB$20:$AB$35,MATCH(B33,'DS2024'!$AB$20:$AB$35,1)+1)),
IF($T$3=Database!$A$2,
_xlfn.FORECAST.LINEAR(
B33,
INDEX('DS2024'!$B$5:$B$15,MATCH(B33,'DS2024'!$A$5:$A$15,1)):
INDEX('DS2024'!$B$5:$B$15,MATCH(B33,'DS2024'!$A$5:$A$15,1)+1),
INDEX('DS2024'!$A$5:$A$15,MATCH(B33,'DS2024'!$A$5:$A$15,1)):
INDEX('DS2024'!$A$5:$A$15,MATCH(B33,'DS2024'!$A$5:$A$15,1)+1)),
IF($T$3=Database!$A$3,
_xlfn.FORECAST.LINEAR(
B33,
INDEX('DS2024'!$E$5:$E$15,MATCH(B33,'DS2024'!$D$5:$D$15,1)):
INDEX('DS2024'!$E$5:$E$15,MATCH(B33,'DS2024'!$D$5:$D$15,1)+1),
INDEX('DS2024'!$D$5:$D$15,MATCH(B33,'DS2024'!$D$5:$D$15,1)):
INDEX('DS2024'!$D$5:$D$15,MATCH(B33,'DS2024'!$D$5:$D$15,1)+1)),
IF($T$3=Database!$A$4,
_xlfn.FORECAST.LINEAR(
B33,
INDEX('DS2024'!$H$5:$H$15,MATCH(B33,'DS2024'!$G$5:$G$15,1)):
INDEX('DS2024'!$H$5:$H$15,MATCH(B33,'DS2024'!$G$5:$G$15,1)+1),
INDEX('DS2024'!$G$5:$G$15,MATCH(B33,'DS2024'!$G$5:$G$15,1)):
INDEX('DS2024'!$G$5:$G$15,MATCH(B33,'DS2024'!$G$5:$G$15,1)+1)),
IF($T$3=Database!$A$5,
_xlfn.FORECAST.LINEAR(
B33,
INDEX('DS2024'!$K$5:$K$15,MATCH(B33,'DS2024'!$J$5:$J$15,1)):
INDEX('DS2024'!$K$5:$K$15,MATCH(B33,'DS2024'!$J$5:$J$15,1)+1),
INDEX('DS2024'!$J$5:$J$15,MATCH(B33,'DS2024'!$J$5:$J$15,1)):
INDEX('DS2024'!$J$5:$J$15,MATCH(B33,'DS2024'!$J$5:$J$15,1)+1)),
IF($T$3=Database!$A$6,
_xlfn.FORECAST.LINEAR(
B33,
INDEX('DS2024'!$N$5:$N$15,MATCH(B33,'DS2024'!$M$5:$M$15,1)):
INDEX('DS2024'!$N$5:$N$15,MATCH(B33,'DS2024'!$M$5:$M$15,1)+1),
INDEX('DS2024'!$M$5:$M$15,MATCH(B33,'DS2024'!$M$5:$M$15,1)):
INDEX('DS2024'!$M$5:$M$15,MATCH(B33,'DS2024'!$M$5:$M$15,1)+1)),
IF($T$3=Database!$A$7,
_xlfn.FORECAST.LINEAR(
B33,
INDEX('DS2024'!$Q$5:$Q$15,MATCH(B33,'DS2024'!$P$5:$P$15,1)):
INDEX('DS2024'!$Q$5:$Q$15,MATCH(B33,'DS2024'!$P$5:$P$15,1)+1),
INDEX('DS2024'!$P$5:$P$15,MATCH(B33,'DS2024'!$P$5:$P$15,1)):
INDEX('DS2024'!$P$5:$P$15,MATCH(B33,'DS2024'!$P$5:$P$15,1)+1)),
IF($T$3=Database!$A$8,
_xlfn.FORECAST.LINEAR(
B33,
INDEX('DS2024'!$T$5:$T$15,MATCH(B33,'DS2024'!$S$5:$S$15,1)):
INDEX('DS2024'!$T$5:$T$15,MATCH(B33,'DS2024'!$S$5:$S$15,1)+1),
INDEX('DS2024'!$S$5:$S$15,MATCH(B33,'DS2024'!$S$5:$S$15,1)):
INDEX('DS2024'!$S$5:$S$15,MATCH(B33,'DS2024'!$S$5:$S$15,1)+1)),
IF($T$3=Database!$A$9,
_xlfn.FORECAST.LINEAR(
B33,
INDEX('DS2024'!$W$5:$W$15,MATCH(B33,'DS2024'!$V$5:$V$15,1)):
INDEX('DS2024'!$W$5:$W$15,MATCH(B33,'DS2024'!$V$5:$V$15,1)+1),
INDEX('DS2024'!$V$5:$V$15,MATCH(B33,'DS2024'!$V$5:$V$15,1)):
INDEX('DS2024'!$V$5:$V$15,MATCH(B33,'DS2024'!$V$5:$V$15,1)+1)),
IF($T$3=Database!$A$10,
_xlfn.FORECAST.LINEAR(
B33,
INDEX('DS2024'!$Z$5:$Z$15,MATCH(B33,'DS2024'!$Y$5:$Y$15,1)):
INDEX('DS2024'!$Z$5:$Z$15,MATCH(B33,'DS2024'!$Y$5:$Y$15,1)+1),
INDEX('DS2024'!$Y$5:$Y$15,MATCH(B33,'DS2024'!$Y$5:$Y$15,1)):
INDEX('DS2024'!$Y$5:$Y$15,MATCH(B33,'DS2024'!$Y$5:$Y$15,1)+1))
)))))))))))))))))))</f>
        <v>0.11133530516807227</v>
      </c>
      <c r="U33" s="50">
        <f>IF($U$3=Database!$A$11,
_xlfn.FORECAST.LINEAR(
D33,
INDEX('DS2024'!$B$20:$B$35,MATCH(D33,'DS2024'!$A$20:$A$35,1)):
INDEX('DS2024'!$B$20:$B$35,MATCH(D33,'DS2024'!$A$20:$A$35,1)+1),
INDEX('DS2024'!$A$20:$A$35,MATCH(D33,'DS2024'!$A$20:$A$35,1)):
INDEX('DS2024'!$A$20:$A$35,MATCH(D33,'DS2024'!$A$20:$A$35,1)+1)),
IF($U$3=Database!$A$12,
_xlfn.FORECAST.LINEAR(
D33,
INDEX('DS2024'!$E$20:$E$35,MATCH(D33,'DS2024'!$D$20:$D$35,1)):
INDEX('DS2024'!$E$20:$E$35,MATCH(D33,'DS2024'!$D$20:$D$35,1)+1),
INDEX('DS2024'!$D$20:$D$35,MATCH(D33,'DS2024'!$D$20:$D$35,1)):
INDEX('DS2024'!$D$20:$D$35,MATCH(D33,'DS2024'!$D$20:$D$35,1)+1)),
IF($U$3=Database!$A$13,
_xlfn.FORECAST.LINEAR(
D33,
INDEX('DS2024'!$H$20:$H$35,MATCH(D33,'DS2024'!$G$20:$G$35,1)):
INDEX('DS2024'!$H$20:$H$35,MATCH(D33,'DS2024'!$G$20:$G$35,1)+1),
INDEX('DS2024'!$G$20:$G$35,MATCH(D33,'DS2024'!$G$20:$G$35,1)):
INDEX('DS2024'!$G$20:$G$35,MATCH(D33,'DS2024'!$G$20:$G$35,1)+1)),
IF($U$3=Database!$A$14,
_xlfn.FORECAST.LINEAR(
D33,
INDEX('DS2024'!$K$20:$K$35,MATCH(D33,'DS2024'!$J$20:$J$35,1)):
INDEX('DS2024'!$K$20:$K$35,MATCH(D33,'DS2024'!$J$20:$J$35,1)+1),
INDEX('DS2024'!$J$20:$J$35,MATCH(D33,'DS2024'!$J$20:$J$35,1)):
INDEX('DS2024'!$J$20:$J$35,MATCH(D33,'DS2024'!$J$20:$J$35,1)+1)),
IF($U$3=Database!$A$15,
_xlfn.FORECAST.LINEAR(
D33,
INDEX('DS2024'!$N$20:$N$35,MATCH(D33,'DS2024'!$M$20:$M$35,1)):
INDEX('DS2024'!$N$20:$N$35,MATCH(D33,'DS2024'!$M$20:$M$35,1)+1),
INDEX('DS2024'!$M$20:$M$35,MATCH(D33,'DS2024'!$M$20:$M$35,1)):
INDEX('DS2024'!$M$20:$M$35,MATCH(D33,'DS2024'!$M$20:$M$35,1)+1)),
IF($U$3=Database!$A$16,
_xlfn.FORECAST.LINEAR(
D33,
INDEX('DS2024'!$Q$20:$Q$35,MATCH(D33,'DS2024'!$P$20:$P$35,1)):
INDEX('DS2024'!$Q$20:$Q$35,MATCH(D33,'DS2024'!$P$20:$P$35,1)+1),
INDEX('DS2024'!$P$20:$P$35,MATCH(D33,'DS2024'!$P$20:$P$35,1)):
INDEX('DS2024'!$P$20:$P$35,MATCH(D33,'DS2024'!$P$20:$P$35,1)+1)),
IF($U$3=Database!$A$17,
_xlfn.FORECAST.LINEAR(
D33,
INDEX('DS2024'!$T$20:$T$35,MATCH(D33,'DS2024'!$S$20:$S$35,1)):
INDEX('DS2024'!$T$20:$T$35,MATCH(D33,'DS2024'!$S$20:$S$35,1)+1),
INDEX('DS2024'!$S$20:$S$35,MATCH(D33,'DS2024'!$S$20:$S$35,1)):
INDEX('DS2024'!$S$20:$S$35,MATCH(D33,'DS2024'!$S$20:$S$35,1)+1)),
IF($U$3=Database!$A$18,
_xlfn.FORECAST.LINEAR(
D33,
INDEX('DS2024'!$W$20:$W$35,MATCH(D33,'DS2024'!$V$20:$V$35,1)):
INDEX('DS2024'!$W$20:$W$35,MATCH(D33,'DS2024'!$V$20:$V$35,1)+1),
INDEX('DS2024'!$V$20:$V$35,MATCH(D33,'DS2024'!$V$20:$V$35,1)):
INDEX('DS2024'!$V$20:$V$35,MATCH(D33,'DS2024'!$V$20:$V$35,1)+1)),
IF($U$3=Database!$A$19,
_xlfn.FORECAST.LINEAR(
D33,
INDEX('DS2024'!$Z$20:$Z$35,MATCH(D33,'DS2024'!$Y$20:$Y$35,1)):
INDEX('DS2024'!$Z$20:$Z$35,MATCH(D33,'DS2024'!$Y$20:$Y$35,1)+1),
INDEX('DS2024'!$Y$20:$Y$35,MATCH(D33,'DS2024'!$Y$20:$Y$35,1)):
INDEX('DS2024'!$Y$20:$Y$35,MATCH(D33,'DS2024'!$Y$20:$Y$35,1)+1)),
IF($U$3=Database!$A$20,
_xlfn.FORECAST.LINEAR(
D33,
INDEX('DS2024'!$AC$20:$AC$35,MATCH(D33,'DS2024'!$AB$20:$AB$35,1)):
INDEX('DS2024'!$AC$20:$AC$35,MATCH(D33,'DS2024'!$AB$20:$AB$35,1)+1),
INDEX('DS2024'!$AB$20:$AB$35,MATCH(D33,'DS2024'!$AB$20:$AB$35,1)):
INDEX('DS2024'!$AB$20:$AB$35,MATCH(D33,'DS2024'!$AB$20:$AB$35,1)+1)),
IF($U$3=Database!$A$2,
_xlfn.FORECAST.LINEAR(
D33,
INDEX('DS2024'!$B$5:$B$15,MATCH(D33,'DS2024'!$A$5:$A$15,1)):
INDEX('DS2024'!$B$5:$B$15,MATCH(D33,'DS2024'!$A$5:$A$15,1)+1),
INDEX('DS2024'!$A$5:$A$15,MATCH(D33,'DS2024'!$A$5:$A$15,1)):
INDEX('DS2024'!$A$5:$A$15,MATCH(D33,'DS2024'!$A$5:$A$15,1)+1)),
IF($U$3=Database!$A$3,
_xlfn.FORECAST.LINEAR(
D33,
INDEX('DS2024'!$E$5:$E$15,MATCH(D33,'DS2024'!$D$5:$D$15,1)):
INDEX('DS2024'!$E$5:$E$15,MATCH(D33,'DS2024'!$D$5:$D$15,1)+1),
INDEX('DS2024'!$D$5:$D$15,MATCH(D33,'DS2024'!$D$5:$D$15,1)):
INDEX('DS2024'!$D$5:$D$15,MATCH(D33,'DS2024'!$D$5:$D$15,1)+1)),
IF($U$3=Database!$A$4,
_xlfn.FORECAST.LINEAR(
D33,
INDEX('DS2024'!$H$5:$H$15,MATCH(D33,'DS2024'!$G$5:$G$15,1)):
INDEX('DS2024'!$H$5:$H$15,MATCH(D33,'DS2024'!$G$5:$G$15,1)+1),
INDEX('DS2024'!$G$5:$G$15,MATCH(D33,'DS2024'!$G$5:$G$15,1)):
INDEX('DS2024'!$G$5:$G$15,MATCH(D33,'DS2024'!$G$5:$G$15,1)+1)),
IF($U$3=Database!$A$5,
_xlfn.FORECAST.LINEAR(
D33,
INDEX('DS2024'!$K$5:$K$15,MATCH(D33,'DS2024'!$J$5:$J$15,1)):
INDEX('DS2024'!$K$5:$K$15,MATCH(D33,'DS2024'!$J$5:$J$15,1)+1),
INDEX('DS2024'!$J$5:$J$15,MATCH(D33,'DS2024'!$J$5:$J$15,1)):
INDEX('DS2024'!$J$5:$J$15,MATCH(D33,'DS2024'!$J$5:$J$15,1)+1)),
IF($U$3=Database!$A$6,
_xlfn.FORECAST.LINEAR(
D33,
INDEX('DS2024'!$N$5:$N$15,MATCH(D33,'DS2024'!$M$5:$M$15,1)):
INDEX('DS2024'!$N$5:$N$15,MATCH(D33,'DS2024'!$M$5:$M$15,1)+1),
INDEX('DS2024'!$M$5:$M$15,MATCH(D33,'DS2024'!$M$5:$M$15,1)):
INDEX('DS2024'!$M$5:$M$15,MATCH(D33,'DS2024'!$M$5:$M$15,1)+1)),
IF($U$3=Database!$A$7,
_xlfn.FORECAST.LINEAR(
D33,
INDEX('DS2024'!$Q$5:$Q$15,MATCH(D33,'DS2024'!$P$5:$P$15,1)):
INDEX('DS2024'!$Q$5:$Q$15,MATCH(D33,'DS2024'!$P$5:$P$15,1)+1),
INDEX('DS2024'!$P$5:$P$15,MATCH(D33,'DS2024'!$P$5:$P$15,1)):
INDEX('DS2024'!$P$5:$P$15,MATCH(D33,'DS2024'!$P$5:$P$15,1)+1)),
IF($U$3=Database!$A$8,
_xlfn.FORECAST.LINEAR(
D33,
INDEX('DS2024'!$T$5:$T$15,MATCH(D33,'DS2024'!$S$5:$S$15,1)):
INDEX('DS2024'!$T$5:$T$15,MATCH(D33,'DS2024'!$S$5:$S$15,1)+1),
INDEX('DS2024'!$S$5:$S$15,MATCH(D33,'DS2024'!$S$5:$S$15,1)):
INDEX('DS2024'!$S$5:$S$15,MATCH(D33,'DS2024'!$S$5:$S$15,1)+1)),
IF($U$3=Database!$A$9,
_xlfn.FORECAST.LINEAR(
D33,
INDEX('DS2024'!$W$5:$W$15,MATCH(D33,'DS2024'!$V$5:$V$15,1)):
INDEX('DS2024'!$W$5:$W$15,MATCH(D33,'DS2024'!$V$5:$V$15,1)+1),
INDEX('DS2024'!$V$5:$V$15,MATCH(D33,'DS2024'!$V$5:$V$15,1)):
INDEX('DS2024'!$V$5:$V$15,MATCH(D33,'DS2024'!$V$5:$V$15,1)+1)),
IF($U$3=Database!$A$10,
_xlfn.FORECAST.LINEAR(
D33,
INDEX('DS2024'!$Z$5:$Z$15,MATCH(D33,'DS2024'!$Y$5:$Y$15,1)):
INDEX('DS2024'!$Z$5:$Z$15,MATCH(D33,'DS2024'!$Y$5:$Y$15,1)+1),
INDEX('DS2024'!$Y$5:$Y$15,MATCH(D33,'DS2024'!$Y$5:$Y$15,1)):
INDEX('DS2024'!$Y$5:$Y$15,MATCH(D33,'DS2024'!$Y$5:$Y$15,1)+1))
)))))))))))))))))))</f>
        <v>0.11199896078979976</v>
      </c>
      <c r="V33" s="50">
        <f>IF($V$3=Database!$A$11,
_xlfn.FORECAST.LINEAR(
F33,
INDEX('DS2024'!$B$20:$B$35,MATCH(F33,'DS2024'!$A$20:$A$35,1)):
INDEX('DS2024'!$B$20:$B$35,MATCH(F33,'DS2024'!$A$20:$A$35,1)+1),
INDEX('DS2024'!$A$20:$A$35,MATCH(F33,'DS2024'!$A$20:$A$35,1)):
INDEX('DS2024'!$A$20:$A$35,MATCH(F33,'DS2024'!$A$20:$A$35,1)+1)),
IF($V$3=Database!$A$12,
_xlfn.FORECAST.LINEAR(
F33,
INDEX('DS2024'!$E$20:$E$35,MATCH(F33,'DS2024'!$D$20:$D$35,1)):
INDEX('DS2024'!$E$20:$E$35,MATCH(F33,'DS2024'!$D$20:$D$35,1)+1),
INDEX('DS2024'!$D$20:$D$35,MATCH(F33,'DS2024'!$D$20:$D$35,1)):
INDEX('DS2024'!$D$20:$D$35,MATCH(F33,'DS2024'!$D$20:$D$35,1)+1)),
IF($V$3=Database!$A$13,
_xlfn.FORECAST.LINEAR(
F33,
INDEX('DS2024'!$H$20:$H$35,MATCH(F33,'DS2024'!$G$20:$G$35,1)):
INDEX('DS2024'!$H$20:$H$35,MATCH(F33,'DS2024'!$G$20:$G$35,1)+1),
INDEX('DS2024'!$G$20:$G$35,MATCH(F33,'DS2024'!$G$20:$G$35,1)):
INDEX('DS2024'!$G$20:$G$35,MATCH(F33,'DS2024'!$G$20:$G$35,1)+1)),
IF($V$3=Database!$A$14,
_xlfn.FORECAST.LINEAR(
F33,
INDEX('DS2024'!$K$20:$K$35,MATCH(F33,'DS2024'!$J$20:$J$35,1)):
INDEX('DS2024'!$K$20:$K$35,MATCH(F33,'DS2024'!$J$20:$J$35,1)+1),
INDEX('DS2024'!$J$20:$J$35,MATCH(F33,'DS2024'!$J$20:$J$35,1)):
INDEX('DS2024'!$J$20:$J$35,MATCH(F33,'DS2024'!$J$20:$J$35,1)+1)),
IF($V$3=Database!$A$15,
_xlfn.FORECAST.LINEAR(
F33,
INDEX('DS2024'!$N$20:$N$35,MATCH(F33,'DS2024'!$M$20:$M$35,1)):
INDEX('DS2024'!$N$20:$N$35,MATCH(F33,'DS2024'!$M$20:$M$35,1)+1),
INDEX('DS2024'!$M$20:$M$35,MATCH(F33,'DS2024'!$M$20:$M$35,1)):
INDEX('DS2024'!$M$20:$M$35,MATCH(F33,'DS2024'!$M$20:$M$35,1)+1)),
IF($V$3=Database!$A$16,
_xlfn.FORECAST.LINEAR(
F33,
INDEX('DS2024'!$Q$20:$Q$35,MATCH(F33,'DS2024'!$P$20:$P$35,1)):
INDEX('DS2024'!$Q$20:$Q$35,MATCH(F33,'DS2024'!$P$20:$P$35,1)+1),
INDEX('DS2024'!$P$20:$P$35,MATCH(F33,'DS2024'!$P$20:$P$35,1)):
INDEX('DS2024'!$P$20:$P$35,MATCH(F33,'DS2024'!$P$20:$P$35,1)+1)),
IF($V$3=Database!$A$17,
_xlfn.FORECAST.LINEAR(
F33,
INDEX('DS2024'!$T$20:$T$35,MATCH(F33,'DS2024'!$S$20:$S$35,1)):
INDEX('DS2024'!$T$20:$T$35,MATCH(F33,'DS2024'!$S$20:$S$35,1)+1),
INDEX('DS2024'!$S$20:$S$35,MATCH(F33,'DS2024'!$S$20:$S$35,1)):
INDEX('DS2024'!$S$20:$S$35,MATCH(F33,'DS2024'!$S$20:$S$35,1)+1)),
IF($V$3=Database!$A$18,
_xlfn.FORECAST.LINEAR(
F33,
INDEX('DS2024'!$W$20:$W$35,MATCH(F33,'DS2024'!$V$20:$V$35,1)):
INDEX('DS2024'!$W$20:$W$35,MATCH(F33,'DS2024'!$V$20:$V$35,1)+1),
INDEX('DS2024'!$V$20:$V$35,MATCH(F33,'DS2024'!$V$20:$V$35,1)):
INDEX('DS2024'!$V$20:$V$35,MATCH(F33,'DS2024'!$V$20:$V$35,1)+1)),
IF($V$3=Database!$A$19,
_xlfn.FORECAST.LINEAR(
F33,
INDEX('DS2024'!$Z$20:$Z$35,MATCH(F33,'DS2024'!$Y$20:$Y$35,1)):
INDEX('DS2024'!$Z$20:$Z$35,MATCH(F33,'DS2024'!$Y$20:$Y$35,1)+1),
INDEX('DS2024'!$Y$20:$Y$35,MATCH(F33,'DS2024'!$Y$20:$Y$35,1)):
INDEX('DS2024'!$Y$20:$Y$35,MATCH(F33,'DS2024'!$Y$20:$Y$35,1)+1)),
IF($V$3=Database!$A$20,
_xlfn.FORECAST.LINEAR(
F33,
INDEX('DS2024'!$AC$20:$AC$35,MATCH(F33,'DS2024'!$AB$20:$AB$35,1)):
INDEX('DS2024'!$AC$20:$AC$35,MATCH(F33,'DS2024'!$AB$20:$AB$35,1)+1),
INDEX('DS2024'!$AB$20:$AB$35,MATCH(F33,'DS2024'!$AB$20:$AB$35,1)):
INDEX('DS2024'!$AB$20:$AB$35,MATCH(F33,'DS2024'!$AB$20:$AB$35,1)+1)),
IF($V$3=Database!$A$2,
_xlfn.FORECAST.LINEAR(
F33,
INDEX('DS2024'!$B$5:$B$15,MATCH(F33,'DS2024'!$A$5:$A$15,1)):
INDEX('DS2024'!$B$5:$B$15,MATCH(F33,'DS2024'!$A$5:$A$15,1)+1),
INDEX('DS2024'!$A$5:$A$15,MATCH(F33,'DS2024'!$A$5:$A$15,1)):
INDEX('DS2024'!$A$5:$A$15,MATCH(F33,'DS2024'!$A$5:$A$15,1)+1)),
IF($V$3=Database!$A$3,
_xlfn.FORECAST.LINEAR(
F33,
INDEX('DS2024'!$E$5:$E$15,MATCH(F33,'DS2024'!$D$5:$D$15,1)):
INDEX('DS2024'!$E$5:$E$15,MATCH(F33,'DS2024'!$D$5:$D$15,1)+1),
INDEX('DS2024'!$D$5:$D$15,MATCH(F33,'DS2024'!$D$5:$D$15,1)):
INDEX('DS2024'!$D$5:$D$15,MATCH(F33,'DS2024'!$D$5:$D$15,1)+1)),
IF($V$3=Database!$A$4,
_xlfn.FORECAST.LINEAR(
F33,
INDEX('DS2024'!$H$5:$H$15,MATCH(F33,'DS2024'!$G$5:$G$15,1)):
INDEX('DS2024'!$H$5:$H$15,MATCH(F33,'DS2024'!$G$5:$G$15,1)+1),
INDEX('DS2024'!$G$5:$G$15,MATCH(F33,'DS2024'!$G$5:$G$15,1)):
INDEX('DS2024'!$G$5:$G$15,MATCH(F33,'DS2024'!$G$5:$G$15,1)+1)),
IF($V$3=Database!$A$5,
_xlfn.FORECAST.LINEAR(
F33,
INDEX('DS2024'!$K$5:$K$15,MATCH(F33,'DS2024'!$J$5:$J$15,1)):
INDEX('DS2024'!$K$5:$K$15,MATCH(F33,'DS2024'!$J$5:$J$15,1)+1),
INDEX('DS2024'!$J$5:$J$15,MATCH(F33,'DS2024'!$J$5:$J$15,1)):
INDEX('DS2024'!$J$5:$J$15,MATCH(F33,'DS2024'!$J$5:$J$15,1)+1)),
IF($V$3=Database!$A$6,
_xlfn.FORECAST.LINEAR(
F33,
INDEX('DS2024'!$N$5:$N$15,MATCH(F33,'DS2024'!$M$5:$M$15,1)):
INDEX('DS2024'!$N$5:$N$15,MATCH(F33,'DS2024'!$M$5:$M$15,1)+1),
INDEX('DS2024'!$M$5:$M$15,MATCH(F33,'DS2024'!$M$5:$M$15,1)):
INDEX('DS2024'!$M$5:$M$15,MATCH(F33,'DS2024'!$M$5:$M$15,1)+1)),
IF($V$3=Database!$A$7,
_xlfn.FORECAST.LINEAR(
F33,
INDEX('DS2024'!$Q$5:$Q$15,MATCH(F33,'DS2024'!$P$5:$P$15,1)):
INDEX('DS2024'!$Q$5:$Q$15,MATCH(F33,'DS2024'!$P$5:$P$15,1)+1),
INDEX('DS2024'!$P$5:$P$15,MATCH(F33,'DS2024'!$P$5:$P$15,1)):
INDEX('DS2024'!$P$5:$P$15,MATCH(F33,'DS2024'!$P$5:$P$15,1)+1)),
IF($V$3=Database!$A$8,
_xlfn.FORECAST.LINEAR(
F33,
INDEX('DS2024'!$T$5:$T$15,MATCH(F33,'DS2024'!$S$5:$S$15,1)):
INDEX('DS2024'!$T$5:$T$15,MATCH(F33,'DS2024'!$S$5:$S$15,1)+1),
INDEX('DS2024'!$S$5:$S$15,MATCH(F33,'DS2024'!$S$5:$S$15,1)):
INDEX('DS2024'!$S$5:$S$15,MATCH(F33,'DS2024'!$S$5:$S$15,1)+1)),
IF($V$3=Database!$A$9,
_xlfn.FORECAST.LINEAR(
F33,
INDEX('DS2024'!$W$5:$W$15,MATCH(F33,'DS2024'!$V$5:$V$15,1)):
INDEX('DS2024'!$W$5:$W$15,MATCH(F33,'DS2024'!$V$5:$V$15,1)+1),
INDEX('DS2024'!$V$5:$V$15,MATCH(F33,'DS2024'!$V$5:$V$15,1)):
INDEX('DS2024'!$V$5:$V$15,MATCH(F33,'DS2024'!$V$5:$V$15,1)+1)),
IF($V$3=Database!$A$10,
_xlfn.FORECAST.LINEAR(
F33,
INDEX('DS2024'!$Z$5:$Z$15,MATCH(F33,'DS2024'!$Y$5:$Y$15,1)):
INDEX('DS2024'!$Z$5:$Z$15,MATCH(F33,'DS2024'!$Y$5:$Y$15,1)+1),
INDEX('DS2024'!$Y$5:$Y$15,MATCH(F33,'DS2024'!$Y$5:$Y$15,1)):
INDEX('DS2024'!$Y$5:$Y$15,MATCH(F33,'DS2024'!$Y$5:$Y$15,1)+1))
)))))))))))))))))))</f>
        <v>0.11476003518311209</v>
      </c>
      <c r="W33" s="50">
        <f>IF($W$3=Database!$A$11,
_xlfn.FORECAST.LINEAR(
H33,
INDEX('DS2024'!$B$20:$B$35,MATCH(H33,'DS2024'!$A$20:$A$35,1)):
INDEX('DS2024'!$B$20:$B$35,MATCH(H33,'DS2024'!$A$20:$A$35,1)+1),
INDEX('DS2024'!$A$20:$A$35,MATCH(H33,'DS2024'!$A$20:$A$35,1)):
INDEX('DS2024'!$A$20:$A$35,MATCH(H33,'DS2024'!$A$20:$A$35,1)+1)),
IF($W$3=Database!$A$12,
_xlfn.FORECAST.LINEAR(
H33,
INDEX('DS2024'!$E$20:$E$35,MATCH(H33,'DS2024'!$D$20:$D$35,1)):
INDEX('DS2024'!$E$20:$E$35,MATCH(H33,'DS2024'!$D$20:$D$35,1)+1),
INDEX('DS2024'!$D$20:$D$35,MATCH(H33,'DS2024'!$D$20:$D$35,1)):
INDEX('DS2024'!$D$20:$D$35,MATCH(H33,'DS2024'!$D$20:$D$35,1)+1)),
IF($W$3=Database!$A$13,
_xlfn.FORECAST.LINEAR(
H33,
INDEX('DS2024'!$H$20:$H$35,MATCH(H33,'DS2024'!$G$20:$G$35,1)):
INDEX('DS2024'!$H$20:$H$35,MATCH(H33,'DS2024'!$G$20:$G$35,1)+1),
INDEX('DS2024'!$G$20:$G$35,MATCH(H33,'DS2024'!$G$20:$G$35,1)):
INDEX('DS2024'!$G$20:$G$35,MATCH(H33,'DS2024'!$G$20:$G$35,1)+1)),
IF($W$3=Database!$A$14,
_xlfn.FORECAST.LINEAR(
H33,
INDEX('DS2024'!$K$20:$K$35,MATCH(H33,'DS2024'!$J$20:$J$35,1)):
INDEX('DS2024'!$K$20:$K$35,MATCH(H33,'DS2024'!$J$20:$J$35,1)+1),
INDEX('DS2024'!$J$20:$J$35,MATCH(H33,'DS2024'!$J$20:$J$35,1)):
INDEX('DS2024'!$J$20:$J$35,MATCH(H33,'DS2024'!$J$20:$J$35,1)+1)),
IF($W$3=Database!$A$15,
_xlfn.FORECAST.LINEAR(
H33,
INDEX('DS2024'!$N$20:$N$35,MATCH(H33,'DS2024'!$M$20:$M$35,1)):
INDEX('DS2024'!$N$20:$N$35,MATCH(H33,'DS2024'!$M$20:$M$35,1)+1),
INDEX('DS2024'!$M$20:$M$35,MATCH(H33,'DS2024'!$M$20:$M$35,1)):
INDEX('DS2024'!$M$20:$M$35,MATCH(H33,'DS2024'!$M$20:$M$35,1)+1)),
IF($W$3=Database!$A$16,
_xlfn.FORECAST.LINEAR(
H33,
INDEX('DS2024'!$Q$20:$Q$35,MATCH(H33,'DS2024'!$P$20:$P$35,1)):
INDEX('DS2024'!$Q$20:$Q$35,MATCH(H33,'DS2024'!$P$20:$P$35,1)+1),
INDEX('DS2024'!$P$20:$P$35,MATCH(H33,'DS2024'!$P$20:$P$35,1)):
INDEX('DS2024'!$P$20:$P$35,MATCH(H33,'DS2024'!$P$20:$P$35,1)+1)),
IF($W$3=Database!$A$17,
_xlfn.FORECAST.LINEAR(
H33,
INDEX('DS2024'!$T$20:$T$35,MATCH(H33,'DS2024'!$S$20:$S$35,1)):
INDEX('DS2024'!$T$20:$T$35,MATCH(H33,'DS2024'!$S$20:$S$35,1)+1),
INDEX('DS2024'!$S$20:$S$35,MATCH(H33,'DS2024'!$S$20:$S$35,1)):
INDEX('DS2024'!$S$20:$S$35,MATCH(H33,'DS2024'!$S$20:$S$35,1)+1)),
IF($W$3=Database!$A$18,
_xlfn.FORECAST.LINEAR(
H33,
INDEX('DS2024'!$W$20:$W$35,MATCH(H33,'DS2024'!$V$20:$V$35,1)):
INDEX('DS2024'!$W$20:$W$35,MATCH(H33,'DS2024'!$V$20:$V$35,1)+1),
INDEX('DS2024'!$V$20:$V$35,MATCH(H33,'DS2024'!$V$20:$V$35,1)):
INDEX('DS2024'!$V$20:$V$35,MATCH(H33,'DS2024'!$V$20:$V$35,1)+1)),
IF($W$3=Database!$A$19,
_xlfn.FORECAST.LINEAR(
H33,
INDEX('DS2024'!$Z$20:$Z$35,MATCH(H33,'DS2024'!$Y$20:$Y$35,1)):
INDEX('DS2024'!$Z$20:$Z$35,MATCH(H33,'DS2024'!$Y$20:$Y$35,1)+1),
INDEX('DS2024'!$Y$20:$Y$35,MATCH(H33,'DS2024'!$Y$20:$Y$35,1)):
INDEX('DS2024'!$Y$20:$Y$35,MATCH(H33,'DS2024'!$Y$20:$Y$35,1)+1)),
IF($W$3=Database!$A$20,
_xlfn.FORECAST.LINEAR(
H33,
INDEX('DS2024'!$AC$20:$AC$35,MATCH(H33,'DS2024'!$AB$20:$AB$35,1)):
INDEX('DS2024'!$AC$20:$AC$35,MATCH(H33,'DS2024'!$AB$20:$AB$35,1)+1),
INDEX('DS2024'!$AB$20:$AB$35,MATCH(H33,'DS2024'!$AB$20:$AB$35,1)):
INDEX('DS2024'!$AB$20:$AB$35,MATCH(H33,'DS2024'!$AB$20:$AB$35,1)+1)),
IF($W$3=Database!$A$2,
_xlfn.FORECAST.LINEAR(
H33,
INDEX('DS2024'!$B$5:$B$15,MATCH(H33,'DS2024'!$A$5:$A$15,1)):
INDEX('DS2024'!$B$5:$B$15,MATCH(H33,'DS2024'!$A$5:$A$15,1)+1),
INDEX('DS2024'!$A$5:$A$15,MATCH(H33,'DS2024'!$A$5:$A$15,1)):
INDEX('DS2024'!$A$5:$A$15,MATCH(H33,'DS2024'!$A$5:$A$15,1)+1)),
IF($W$3=Database!$A$3,
_xlfn.FORECAST.LINEAR(
H33,
INDEX('DS2024'!$E$5:$E$15,MATCH(H33,'DS2024'!$D$5:$D$15,1)):
INDEX('DS2024'!$E$5:$E$15,MATCH(H33,'DS2024'!$D$5:$D$15,1)+1),
INDEX('DS2024'!$D$5:$D$15,MATCH(H33,'DS2024'!$D$5:$D$15,1)):
INDEX('DS2024'!$D$5:$D$15,MATCH(H33,'DS2024'!$D$5:$D$15,1)+1)),
IF($W$3=Database!$A$4,
_xlfn.FORECAST.LINEAR(
H33,
INDEX('DS2024'!$H$5:$H$15,MATCH(H33,'DS2024'!$G$5:$G$15,1)):
INDEX('DS2024'!$H$5:$H$15,MATCH(H33,'DS2024'!$G$5:$G$15,1)+1),
INDEX('DS2024'!$G$5:$G$15,MATCH(H33,'DS2024'!$G$5:$G$15,1)):
INDEX('DS2024'!$G$5:$G$15,MATCH(H33,'DS2024'!$G$5:$G$15,1)+1)),
IF($W$3=Database!$A$5,
_xlfn.FORECAST.LINEAR(
H33,
INDEX('DS2024'!$K$5:$K$15,MATCH(H33,'DS2024'!$J$5:$J$15,1)):
INDEX('DS2024'!$K$5:$K$15,MATCH(H33,'DS2024'!$J$5:$J$15,1)+1),
INDEX('DS2024'!$J$5:$J$15,MATCH(H33,'DS2024'!$J$5:$J$15,1)):
INDEX('DS2024'!$J$5:$J$15,MATCH(H33,'DS2024'!$J$5:$J$15,1)+1)),
IF($W$3=Database!$A$6,
_xlfn.FORECAST.LINEAR(
H33,
INDEX('DS2024'!$N$5:$N$15,MATCH(H33,'DS2024'!$M$5:$M$15,1)):
INDEX('DS2024'!$N$5:$N$15,MATCH(H33,'DS2024'!$M$5:$M$15,1)+1),
INDEX('DS2024'!$M$5:$M$15,MATCH(H33,'DS2024'!$M$5:$M$15,1)):
INDEX('DS2024'!$M$5:$M$15,MATCH(H33,'DS2024'!$M$5:$M$15,1)+1)),
IF($W$3=Database!$A$7,
_xlfn.FORECAST.LINEAR(
H33,
INDEX('DS2024'!$Q$5:$Q$15,MATCH(H33,'DS2024'!$P$5:$P$15,1)):
INDEX('DS2024'!$Q$5:$Q$15,MATCH(H33,'DS2024'!$P$5:$P$15,1)+1),
INDEX('DS2024'!$P$5:$P$15,MATCH(H33,'DS2024'!$P$5:$P$15,1)):
INDEX('DS2024'!$P$5:$P$15,MATCH(H33,'DS2024'!$P$5:$P$15,1)+1)),
IF($W$3=Database!$A$8,
_xlfn.FORECAST.LINEAR(
H33,
INDEX('DS2024'!$T$5:$T$15,MATCH(H33,'DS2024'!$S$5:$S$15,1)):
INDEX('DS2024'!$T$5:$T$15,MATCH(H33,'DS2024'!$S$5:$S$15,1)+1),
INDEX('DS2024'!$S$5:$S$15,MATCH(H33,'DS2024'!$S$5:$S$15,1)):
INDEX('DS2024'!$S$5:$S$15,MATCH(H33,'DS2024'!$S$5:$S$15,1)+1)),
IF($W$3=Database!$A$9,
_xlfn.FORECAST.LINEAR(
H33,
INDEX('DS2024'!$W$5:$W$15,MATCH(H33,'DS2024'!$V$5:$V$15,1)):
INDEX('DS2024'!$W$5:$W$15,MATCH(H33,'DS2024'!$V$5:$V$15,1)+1),
INDEX('DS2024'!$V$5:$V$15,MATCH(H33,'DS2024'!$V$5:$V$15,1)):
INDEX('DS2024'!$V$5:$V$15,MATCH(H33,'DS2024'!$V$5:$V$15,1)+1)),
IF($W$3=Database!$A$10,
_xlfn.FORECAST.LINEAR(
H33,
INDEX('DS2024'!$Z$5:$Z$15,MATCH(H33,'DS2024'!$Y$5:$Y$15,1)):
INDEX('DS2024'!$Z$5:$Z$15,MATCH(H33,'DS2024'!$Y$5:$Y$15,1)+1),
INDEX('DS2024'!$Y$5:$Y$15,MATCH(H33,'DS2024'!$Y$5:$Y$15,1)):
INDEX('DS2024'!$Y$5:$Y$15,MATCH(H33,'DS2024'!$Y$5:$Y$15,1)+1))
)))))))))))))))))))</f>
        <v>0.11145897118190176</v>
      </c>
      <c r="X33" s="50">
        <f>IF($X$3=Database!$A$11,
_xlfn.FORECAST.LINEAR(
J33,
INDEX('DS2024'!$B$20:$B$35,MATCH(J33,'DS2024'!$A$20:$A$35,1)):
INDEX('DS2024'!$B$20:$B$35,MATCH(J33,'DS2024'!$A$20:$A$35,1)+1),
INDEX('DS2024'!$A$20:$A$35,MATCH(J33,'DS2024'!$A$20:$A$35,1)):
INDEX('DS2024'!$A$20:$A$35,MATCH(J33,'DS2024'!$A$20:$A$35,1)+1)),
IF($X$3=Database!$A$12,
_xlfn.FORECAST.LINEAR(
J33,
INDEX('DS2024'!$E$20:$E$35,MATCH(J33,'DS2024'!$D$20:$D$35,1)):
INDEX('DS2024'!$E$20:$E$35,MATCH(J33,'DS2024'!$D$20:$D$35,1)+1),
INDEX('DS2024'!$D$20:$D$35,MATCH(J33,'DS2024'!$D$20:$D$35,1)):
INDEX('DS2024'!$D$20:$D$35,MATCH(J33,'DS2024'!$D$20:$D$35,1)+1)),
IF($X$3=Database!$A$13,
_xlfn.FORECAST.LINEAR(
J33,
INDEX('DS2024'!$H$20:$H$35,MATCH(J33,'DS2024'!$G$20:$G$35,1)):
INDEX('DS2024'!$H$20:$H$35,MATCH(J33,'DS2024'!$G$20:$G$35,1)+1),
INDEX('DS2024'!$G$20:$G$35,MATCH(J33,'DS2024'!$G$20:$G$35,1)):
INDEX('DS2024'!$G$20:$G$35,MATCH(J33,'DS2024'!$G$20:$G$35,1)+1)),
IF($X$3=Database!$A$14,
_xlfn.FORECAST.LINEAR(
J33,
INDEX('DS2024'!$K$20:$K$35,MATCH(J33,'DS2024'!$J$20:$J$35,1)):
INDEX('DS2024'!$K$20:$K$35,MATCH(J33,'DS2024'!$J$20:$J$35,1)+1),
INDEX('DS2024'!$J$20:$J$35,MATCH(J33,'DS2024'!$J$20:$J$35,1)):
INDEX('DS2024'!$J$20:$J$35,MATCH(J33,'DS2024'!$J$20:$J$35,1)+1)),
IF($X$3=Database!$A$15,
_xlfn.FORECAST.LINEAR(
J33,
INDEX('DS2024'!$N$20:$N$35,MATCH(J33,'DS2024'!$M$20:$M$35,1)):
INDEX('DS2024'!$N$20:$N$35,MATCH(J33,'DS2024'!$M$20:$M$35,1)+1),
INDEX('DS2024'!$M$20:$M$35,MATCH(J33,'DS2024'!$M$20:$M$35,1)):
INDEX('DS2024'!$M$20:$M$35,MATCH(J33,'DS2024'!$M$20:$M$35,1)+1)),
IF($X$3=Database!$A$16,
_xlfn.FORECAST.LINEAR(
J33,
INDEX('DS2024'!$Q$20:$Q$35,MATCH(J33,'DS2024'!$P$20:$P$35,1)):
INDEX('DS2024'!$Q$20:$Q$35,MATCH(J33,'DS2024'!$P$20:$P$35,1)+1),
INDEX('DS2024'!$P$20:$P$35,MATCH(J33,'DS2024'!$P$20:$P$35,1)):
INDEX('DS2024'!$P$20:$P$35,MATCH(J33,'DS2024'!$P$20:$P$35,1)+1)),
IF($X$3=Database!$A$17,
_xlfn.FORECAST.LINEAR(
J33,
INDEX('DS2024'!$T$20:$T$35,MATCH(J33,'DS2024'!$S$20:$S$35,1)):
INDEX('DS2024'!$T$20:$T$35,MATCH(J33,'DS2024'!$S$20:$S$35,1)+1),
INDEX('DS2024'!$S$20:$S$35,MATCH(J33,'DS2024'!$S$20:$S$35,1)):
INDEX('DS2024'!$S$20:$S$35,MATCH(J33,'DS2024'!$S$20:$S$35,1)+1)),
IF($X$3=Database!$A$18,
_xlfn.FORECAST.LINEAR(
J33,
INDEX('DS2024'!$W$20:$W$35,MATCH(J33,'DS2024'!$V$20:$V$35,1)):
INDEX('DS2024'!$W$20:$W$35,MATCH(J33,'DS2024'!$V$20:$V$35,1)+1),
INDEX('DS2024'!$V$20:$V$35,MATCH(J33,'DS2024'!$V$20:$V$35,1)):
INDEX('DS2024'!$V$20:$V$35,MATCH(J33,'DS2024'!$V$20:$V$35,1)+1)),
IF($X$3=Database!$A$19,
_xlfn.FORECAST.LINEAR(
J33,
INDEX('DS2024'!$Z$20:$Z$35,MATCH(J33,'DS2024'!$Y$20:$Y$35,1)):
INDEX('DS2024'!$Z$20:$Z$35,MATCH(J33,'DS2024'!$Y$20:$Y$35,1)+1),
INDEX('DS2024'!$Y$20:$Y$35,MATCH(J33,'DS2024'!$Y$20:$Y$35,1)):
INDEX('DS2024'!$Y$20:$Y$35,MATCH(J33,'DS2024'!$Y$20:$Y$35,1)+1)),
IF($X$3=Database!$A$20,
_xlfn.FORECAST.LINEAR(
J33,
INDEX('DS2024'!$AC$20:$AC$35,MATCH(J33,'DS2024'!$AB$20:$AB$35,1)):
INDEX('DS2024'!$AC$20:$AC$35,MATCH(J33,'DS2024'!$AB$20:$AB$35,1)+1),
INDEX('DS2024'!$AB$20:$AB$35,MATCH(J33,'DS2024'!$AB$20:$AB$35,1)):
INDEX('DS2024'!$AB$20:$AB$35,MATCH(J33,'DS2024'!$AB$20:$AB$35,1)+1)),
IF($X$3=Database!$A$2,
_xlfn.FORECAST.LINEAR(
J33,
INDEX('DS2024'!$B$5:$B$15,MATCH(J33,'DS2024'!$A$5:$A$15,1)):
INDEX('DS2024'!$B$5:$B$15,MATCH(J33,'DS2024'!$A$5:$A$15,1)+1),
INDEX('DS2024'!$A$5:$A$15,MATCH(J33,'DS2024'!$A$5:$A$15,1)):
INDEX('DS2024'!$A$5:$A$15,MATCH(J33,'DS2024'!$A$5:$A$15,1)+1)),
IF($X$3=Database!$A$3,
_xlfn.FORECAST.LINEAR(
J33,
INDEX('DS2024'!$E$5:$E$15,MATCH(J33,'DS2024'!$D$5:$D$15,1)):
INDEX('DS2024'!$E$5:$E$15,MATCH(J33,'DS2024'!$D$5:$D$15,1)+1),
INDEX('DS2024'!$D$5:$D$15,MATCH(J33,'DS2024'!$D$5:$D$15,1)):
INDEX('DS2024'!$D$5:$D$15,MATCH(J33,'DS2024'!$D$5:$D$15,1)+1)),
IF($X$3=Database!$A$4,
_xlfn.FORECAST.LINEAR(
J33,
INDEX('DS2024'!$H$5:$H$15,MATCH(J33,'DS2024'!$G$5:$G$15,1)):
INDEX('DS2024'!$H$5:$H$15,MATCH(J33,'DS2024'!$G$5:$G$15,1)+1),
INDEX('DS2024'!$G$5:$G$15,MATCH(J33,'DS2024'!$G$5:$G$15,1)):
INDEX('DS2024'!$G$5:$G$15,MATCH(J33,'DS2024'!$G$5:$G$15,1)+1)),
IF($X$3=Database!$A$5,
_xlfn.FORECAST.LINEAR(
J33,
INDEX('DS2024'!$K$5:$K$15,MATCH(J33,'DS2024'!$J$5:$J$15,1)):
INDEX('DS2024'!$K$5:$K$15,MATCH(J33,'DS2024'!$J$5:$J$15,1)+1),
INDEX('DS2024'!$J$5:$J$15,MATCH(J33,'DS2024'!$J$5:$J$15,1)):
INDEX('DS2024'!$J$5:$J$15,MATCH(J33,'DS2024'!$J$5:$J$15,1)+1)),
IF($X$3=Database!$A$6,
_xlfn.FORECAST.LINEAR(
J33,
INDEX('DS2024'!$N$5:$N$15,MATCH(J33,'DS2024'!$M$5:$M$15,1)):
INDEX('DS2024'!$N$5:$N$15,MATCH(J33,'DS2024'!$M$5:$M$15,1)+1),
INDEX('DS2024'!$M$5:$M$15,MATCH(J33,'DS2024'!$M$5:$M$15,1)):
INDEX('DS2024'!$M$5:$M$15,MATCH(J33,'DS2024'!$M$5:$M$15,1)+1)),
IF($X$3=Database!$A$7,
_xlfn.FORECAST.LINEAR(
J33,
INDEX('DS2024'!$Q$5:$Q$15,MATCH(J33,'DS2024'!$P$5:$P$15,1)):
INDEX('DS2024'!$Q$5:$Q$15,MATCH(J33,'DS2024'!$P$5:$P$15,1)+1),
INDEX('DS2024'!$P$5:$P$15,MATCH(J33,'DS2024'!$P$5:$P$15,1)):
INDEX('DS2024'!$P$5:$P$15,MATCH(J33,'DS2024'!$P$5:$P$15,1)+1)),
IF($X$3=Database!$A$8,
_xlfn.FORECAST.LINEAR(
J33,
INDEX('DS2024'!$T$5:$T$15,MATCH(J33,'DS2024'!$S$5:$S$15,1)):
INDEX('DS2024'!$T$5:$T$15,MATCH(J33,'DS2024'!$S$5:$S$15,1)+1),
INDEX('DS2024'!$S$5:$S$15,MATCH(J33,'DS2024'!$S$5:$S$15,1)):
INDEX('DS2024'!$S$5:$S$15,MATCH(J33,'DS2024'!$S$5:$S$15,1)+1)),
IF($T$3=Database!$A$9,
_xlfn.FORECAST.LINEAR(
J33,
INDEX('DS2024'!$W$5:$W$15,MATCH(J33,'DS2024'!$V$5:$V$15,1)):
INDEX('DS2024'!$W$5:$W$15,MATCH(J33,'DS2024'!$V$5:$V$15,1)+1),
INDEX('DS2024'!$V$5:$V$15,MATCH(J33,'DS2024'!$V$5:$V$15,1)):
INDEX('DS2024'!$V$5:$V$15,MATCH(J33,'DS2024'!$V$5:$V$15,1)+1)),
IF($T$3=Database!$A$10,
_xlfn.FORECAST.LINEAR(
J33,
INDEX('DS2024'!$Z$5:$Z$15,MATCH(J33,'DS2024'!$Y$5:$Y$15,1)):
INDEX('DS2024'!$Z$5:$Z$15,MATCH(J33,'DS2024'!$Y$5:$Y$15,1)+1),
INDEX('DS2024'!$Y$5:$Y$15,MATCH(J33,'DS2024'!$Y$5:$Y$15,1)):
INDEX('DS2024'!$Y$5:$Y$15,MATCH(J33,'DS2024'!$Y$5:$Y$15,1)+1))
)))))))))))))))))))</f>
        <v>0.11027770894120469</v>
      </c>
      <c r="Y33" s="50">
        <f>IF($Y$3=Database!$A$11,
_xlfn.FORECAST.LINEAR(
L33,
INDEX('DS2024'!$B$20:$B$35,MATCH(L33,'DS2024'!$A$20:$A$35,1)):
INDEX('DS2024'!$B$20:$B$35,MATCH(L33,'DS2024'!$A$20:$A$35,1)+1),
INDEX('DS2024'!$A$20:$A$35,MATCH(L33,'DS2024'!$A$20:$A$35,1)):
INDEX('DS2024'!$A$20:$A$35,MATCH(L33,'DS2024'!$A$20:$A$35,1)+1)),
IF($Y$3=Database!$A$12,
_xlfn.FORECAST.LINEAR(
L33,
INDEX('DS2024'!$E$20:$E$35,MATCH(L33,'DS2024'!$D$20:$D$35,1)):
INDEX('DS2024'!$E$20:$E$35,MATCH(L33,'DS2024'!$D$20:$D$35,1)+1),
INDEX('DS2024'!$D$20:$D$35,MATCH(L33,'DS2024'!$D$20:$D$35,1)):
INDEX('DS2024'!$D$20:$D$35,MATCH(L33,'DS2024'!$D$20:$D$35,1)+1)),
IF($Y$3=Database!$A$13,
_xlfn.FORECAST.LINEAR(
L33,
INDEX('DS2024'!$H$20:$H$35,MATCH(L33,'DS2024'!$G$20:$G$35,1)):
INDEX('DS2024'!$H$20:$H$35,MATCH(L33,'DS2024'!$G$20:$G$35,1)+1),
INDEX('DS2024'!$G$20:$G$35,MATCH(L33,'DS2024'!$G$20:$G$35,1)):
INDEX('DS2024'!$G$20:$G$35,MATCH(L33,'DS2024'!$G$20:$G$35,1)+1)),
IF($Y$3=Database!$A$14,
_xlfn.FORECAST.LINEAR(
L33,
INDEX('DS2024'!$K$20:$K$35,MATCH(L33,'DS2024'!$J$20:$J$35,1)):
INDEX('DS2024'!$K$20:$K$35,MATCH(L33,'DS2024'!$J$20:$J$35,1)+1),
INDEX('DS2024'!$J$20:$J$35,MATCH(L33,'DS2024'!$J$20:$J$35,1)):
INDEX('DS2024'!$J$20:$J$35,MATCH(L33,'DS2024'!$J$20:$J$35,1)+1)),
IF($Y$3=Database!$A$15,
_xlfn.FORECAST.LINEAR(
L33,
INDEX('DS2024'!$N$20:$N$35,MATCH(L33,'DS2024'!$M$20:$M$35,1)):
INDEX('DS2024'!$N$20:$N$35,MATCH(L33,'DS2024'!$M$20:$M$35,1)+1),
INDEX('DS2024'!$M$20:$M$35,MATCH(L33,'DS2024'!$M$20:$M$35,1)):
INDEX('DS2024'!$M$20:$M$35,MATCH(L33,'DS2024'!$M$20:$M$35,1)+1)),
IF($Y$3=Database!$A$16,
_xlfn.FORECAST.LINEAR(
L33,
INDEX('DS2024'!$Q$20:$Q$35,MATCH(L33,'DS2024'!$P$20:$P$35,1)):
INDEX('DS2024'!$Q$20:$Q$35,MATCH(L33,'DS2024'!$P$20:$P$35,1)+1),
INDEX('DS2024'!$P$20:$P$35,MATCH(L33,'DS2024'!$P$20:$P$35,1)):
INDEX('DS2024'!$P$20:$P$35,MATCH(L33,'DS2024'!$P$20:$P$35,1)+1)),
IF($Y$3=Database!$A$17,
_xlfn.FORECAST.LINEAR(
L33,
INDEX('DS2024'!$T$20:$T$35,MATCH(L33,'DS2024'!$S$20:$S$35,1)):
INDEX('DS2024'!$T$20:$T$35,MATCH(L33,'DS2024'!$S$20:$S$35,1)+1),
INDEX('DS2024'!$S$20:$S$35,MATCH(L33,'DS2024'!$S$20:$S$35,1)):
INDEX('DS2024'!$S$20:$S$35,MATCH(L33,'DS2024'!$S$20:$S$35,1)+1)),
IF($Y$3=Database!$A$18,
_xlfn.FORECAST.LINEAR(
L33,
INDEX('DS2024'!$W$20:$W$35,MATCH(L33,'DS2024'!$V$20:$V$35,1)):
INDEX('DS2024'!$W$20:$W$35,MATCH(L33,'DS2024'!$V$20:$V$35,1)+1),
INDEX('DS2024'!$V$20:$V$35,MATCH(L33,'DS2024'!$V$20:$V$35,1)):
INDEX('DS2024'!$V$20:$V$35,MATCH(L33,'DS2024'!$V$20:$V$35,1)+1)),
IF($Y$3=Database!$A$19,
_xlfn.FORECAST.LINEAR(
L33,
INDEX('DS2024'!$Z$20:$Z$35,MATCH(L33,'DS2024'!$Y$20:$Y$35,1)):
INDEX('DS2024'!$Z$20:$Z$35,MATCH(L33,'DS2024'!$Y$20:$Y$35,1)+1),
INDEX('DS2024'!$Y$20:$Y$35,MATCH(L33,'DS2024'!$Y$20:$Y$35,1)):
INDEX('DS2024'!$Y$20:$Y$35,MATCH(L33,'DS2024'!$Y$20:$Y$35,1)+1)),
IF($Y$3=Database!$A$20,
_xlfn.FORECAST.LINEAR(
L33,
INDEX('DS2024'!$AC$20:$AC$35,MATCH(L33,'DS2024'!$AB$20:$AB$35,1)):
INDEX('DS2024'!$AC$20:$AC$35,MATCH(L33,'DS2024'!$AB$20:$AB$35,1)+1),
INDEX('DS2024'!$AB$20:$AB$35,MATCH(L33,'DS2024'!$AB$20:$AB$35,1)):
INDEX('DS2024'!$AB$20:$AB$35,MATCH(L33,'DS2024'!$AB$20:$AB$35,1)+1)),
IF($Y$3=Database!$A$2,
_xlfn.FORECAST.LINEAR(
L33,
INDEX('DS2024'!$B$5:$B$15,MATCH(L33,'DS2024'!$A$5:$A$15,1)):
INDEX('DS2024'!$B$5:$B$15,MATCH(L33,'DS2024'!$A$5:$A$15,1)+1),
INDEX('DS2024'!$A$5:$A$15,MATCH(L33,'DS2024'!$A$5:$A$15,1)):
INDEX('DS2024'!$A$5:$A$15,MATCH(L33,'DS2024'!$A$5:$A$15,1)+1)),
IF($Y$3=Database!$A$3,
_xlfn.FORECAST.LINEAR(
L33,
INDEX('DS2024'!$E$5:$E$15,MATCH(L33,'DS2024'!$D$5:$D$15,1)):
INDEX('DS2024'!$E$5:$E$15,MATCH(L33,'DS2024'!$D$5:$D$15,1)+1),
INDEX('DS2024'!$D$5:$D$15,MATCH(L33,'DS2024'!$D$5:$D$15,1)):
INDEX('DS2024'!$D$5:$D$15,MATCH(L33,'DS2024'!$D$5:$D$15,1)+1)),
IF($Y$3=Database!$A$4,
_xlfn.FORECAST.LINEAR(
L33,
INDEX('DS2024'!$H$5:$H$15,MATCH(L33,'DS2024'!$G$5:$G$15,1)):
INDEX('DS2024'!$H$5:$H$15,MATCH(L33,'DS2024'!$G$5:$G$15,1)+1),
INDEX('DS2024'!$G$5:$G$15,MATCH(L33,'DS2024'!$G$5:$G$15,1)):
INDEX('DS2024'!$G$5:$G$15,MATCH(L33,'DS2024'!$G$5:$G$15,1)+1)),
IF($Y$3=Database!$A$5,
_xlfn.FORECAST.LINEAR(
L33,
INDEX('DS2024'!$K$5:$K$15,MATCH(L33,'DS2024'!$J$5:$J$15,1)):
INDEX('DS2024'!$K$5:$K$15,MATCH(L33,'DS2024'!$J$5:$J$15,1)+1),
INDEX('DS2024'!$J$5:$J$15,MATCH(L33,'DS2024'!$J$5:$J$15,1)):
INDEX('DS2024'!$J$5:$J$15,MATCH(L33,'DS2024'!$J$5:$J$15,1)+1)),
IF($Y$3=Database!$A$6,
_xlfn.FORECAST.LINEAR(
L33,
INDEX('DS2024'!$N$5:$N$15,MATCH(L33,'DS2024'!$M$5:$M$15,1)):
INDEX('DS2024'!$N$5:$N$15,MATCH(L33,'DS2024'!$M$5:$M$15,1)+1),
INDEX('DS2024'!$M$5:$M$15,MATCH(L33,'DS2024'!$M$5:$M$15,1)):
INDEX('DS2024'!$M$5:$M$15,MATCH(L33,'DS2024'!$M$5:$M$15,1)+1)),
IF($Y$3=Database!$A$7,
_xlfn.FORECAST.LINEAR(
L33,
INDEX('DS2024'!$Q$5:$Q$15,MATCH(L33,'DS2024'!$P$5:$P$15,1)):
INDEX('DS2024'!$Q$5:$Q$15,MATCH(L33,'DS2024'!$P$5:$P$15,1)+1),
INDEX('DS2024'!$P$5:$P$15,MATCH(L33,'DS2024'!$P$5:$P$15,1)):
INDEX('DS2024'!$P$5:$P$15,MATCH(L33,'DS2024'!$P$5:$P$15,1)+1)),
IF($Y$3=Database!$A$8,
_xlfn.FORECAST.LINEAR(
L33,
INDEX('DS2024'!$T$5:$T$15,MATCH(L33,'DS2024'!$S$5:$S$15,1)):
INDEX('DS2024'!$T$5:$T$15,MATCH(L33,'DS2024'!$S$5:$S$15,1)+1),
INDEX('DS2024'!$S$5:$S$15,MATCH(L33,'DS2024'!$S$5:$S$15,1)):
INDEX('DS2024'!$S$5:$S$15,MATCH(L33,'DS2024'!$S$5:$S$15,1)+1)),
IF($T$3=Database!$A$9,
_xlfn.FORECAST.LINEAR(
L33,
INDEX('DS2024'!$W$5:$W$15,MATCH(L33,'DS2024'!$V$5:$V$15,1)):
INDEX('DS2024'!$W$5:$W$15,MATCH(L33,'DS2024'!$V$5:$V$15,1)+1),
INDEX('DS2024'!$V$5:$V$15,MATCH(L33,'DS2024'!$V$5:$V$15,1)):
INDEX('DS2024'!$V$5:$V$15,MATCH(L33,'DS2024'!$V$5:$V$15,1)+1)),
IF($T$3=Database!$A$10,
_xlfn.FORECAST.LINEAR(
L33,
INDEX('DS2024'!$Z$5:$Z$15,MATCH(L33,'DS2024'!$Y$5:$Y$15,1)):
INDEX('DS2024'!$Z$5:$Z$15,MATCH(L33,'DS2024'!$Y$5:$Y$15,1)+1),
INDEX('DS2024'!$Y$5:$Y$15,MATCH(L33,'DS2024'!$Y$5:$Y$15,1)):
INDEX('DS2024'!$Y$5:$Y$15,MATCH(L33,'DS2024'!$Y$5:$Y$15,1)+1))
)))))))))))))))))))</f>
        <v>0.11123682001678725</v>
      </c>
      <c r="Z33" s="50">
        <f>IF($Z$3=Database!$A$11,
_xlfn.FORECAST.LINEAR(
N33,
INDEX('DS2024'!$B$20:$B$35,MATCH(N33,'DS2024'!$A$20:$A$35,1)):
INDEX('DS2024'!$B$20:$B$35,MATCH(N33,'DS2024'!$A$20:$A$35,1)+1),
INDEX('DS2024'!$A$20:$A$35,MATCH(N33,'DS2024'!$A$20:$A$35,1)):
INDEX('DS2024'!$A$20:$A$35,MATCH(N33,'DS2024'!$A$20:$A$35,1)+1)),
IF($Z$3=Database!$A$12,
_xlfn.FORECAST.LINEAR(
N33,
INDEX('DS2024'!$E$20:$E$35,MATCH(N33,'DS2024'!$D$20:$D$35,1)):
INDEX('DS2024'!$E$20:$E$35,MATCH(N33,'DS2024'!$D$20:$D$35,1)+1),
INDEX('DS2024'!$D$20:$D$35,MATCH(N33,'DS2024'!$D$20:$D$35,1)):
INDEX('DS2024'!$D$20:$D$35,MATCH(N33,'DS2024'!$D$20:$D$35,1)+1)),
IF($Z$3=Database!$A$13,
_xlfn.FORECAST.LINEAR(
N33,
INDEX('DS2024'!$H$20:$H$35,MATCH(N33,'DS2024'!$G$20:$G$35,1)):
INDEX('DS2024'!$H$20:$H$35,MATCH(N33,'DS2024'!$G$20:$G$35,1)+1),
INDEX('DS2024'!$G$20:$G$35,MATCH(N33,'DS2024'!$G$20:$G$35,1)):
INDEX('DS2024'!$G$20:$G$35,MATCH(N33,'DS2024'!$G$20:$G$35,1)+1)),
IF($Z$3=Database!$A$14,
_xlfn.FORECAST.LINEAR(
N33,
INDEX('DS2024'!$K$20:$K$35,MATCH(N33,'DS2024'!$J$20:$J$35,1)):
INDEX('DS2024'!$K$20:$K$35,MATCH(N33,'DS2024'!$J$20:$J$35,1)+1),
INDEX('DS2024'!$J$20:$J$35,MATCH(N33,'DS2024'!$J$20:$J$35,1)):
INDEX('DS2024'!$J$20:$J$35,MATCH(N33,'DS2024'!$J$20:$J$35,1)+1)),
IF($Z$3=Database!$A$15,
_xlfn.FORECAST.LINEAR(
N33,
INDEX('DS2024'!$N$20:$N$35,MATCH(N33,'DS2024'!$M$20:$M$35,1)):
INDEX('DS2024'!$N$20:$N$35,MATCH(N33,'DS2024'!$M$20:$M$35,1)+1),
INDEX('DS2024'!$M$20:$M$35,MATCH(N33,'DS2024'!$M$20:$M$35,1)):
INDEX('DS2024'!$M$20:$M$35,MATCH(N33,'DS2024'!$M$20:$M$35,1)+1)),
IF($Z$3=Database!$A$16,
_xlfn.FORECAST.LINEAR(
N33,
INDEX('DS2024'!$Q$20:$Q$35,MATCH(N33,'DS2024'!$P$20:$P$35,1)):
INDEX('DS2024'!$Q$20:$Q$35,MATCH(N33,'DS2024'!$P$20:$P$35,1)+1),
INDEX('DS2024'!$P$20:$P$35,MATCH(N33,'DS2024'!$P$20:$P$35,1)):
INDEX('DS2024'!$P$20:$P$35,MATCH(N33,'DS2024'!$P$20:$P$35,1)+1)),
IF($Z$3=Database!$A$17,
_xlfn.FORECAST.LINEAR(
N33,
INDEX('DS2024'!$T$20:$T$35,MATCH(N33,'DS2024'!$S$20:$S$35,1)):
INDEX('DS2024'!$T$20:$T$35,MATCH(N33,'DS2024'!$S$20:$S$35,1)+1),
INDEX('DS2024'!$S$20:$S$35,MATCH(N33,'DS2024'!$S$20:$S$35,1)):
INDEX('DS2024'!$S$20:$S$35,MATCH(N33,'DS2024'!$S$20:$S$35,1)+1)),
IF($Z$3=Database!$A$18,
_xlfn.FORECAST.LINEAR(
N33,
INDEX('DS2024'!$W$20:$W$35,MATCH(N33,'DS2024'!$V$20:$V$35,1)):
INDEX('DS2024'!$W$20:$W$35,MATCH(N33,'DS2024'!$V$20:$V$35,1)+1),
INDEX('DS2024'!$V$20:$V$35,MATCH(N33,'DS2024'!$V$20:$V$35,1)):
INDEX('DS2024'!$V$20:$V$35,MATCH(N33,'DS2024'!$V$20:$V$35,1)+1)),
IF($Z$3=Database!$A$19,
_xlfn.FORECAST.LINEAR(
N33,
INDEX('DS2024'!$Z$20:$Z$35,MATCH(N33,'DS2024'!$Y$20:$Y$35,1)):
INDEX('DS2024'!$Z$20:$Z$35,MATCH(N33,'DS2024'!$Y$20:$Y$35,1)+1),
INDEX('DS2024'!$Y$20:$Y$35,MATCH(N33,'DS2024'!$Y$20:$Y$35,1)):
INDEX('DS2024'!$Y$20:$Y$35,MATCH(N33,'DS2024'!$Y$20:$Y$35,1)+1)),
IF($Z$3=Database!$A$20,
_xlfn.FORECAST.LINEAR(
N33,
INDEX('DS2024'!$AC$20:$AC$35,MATCH(N33,'DS2024'!$AB$20:$AB$35,1)):
INDEX('DS2024'!$AC$20:$AC$35,MATCH(N33,'DS2024'!$AB$20:$AB$35,1)+1),
INDEX('DS2024'!$AB$20:$AB$35,MATCH(N33,'DS2024'!$AB$20:$AB$35,1)):
INDEX('DS2024'!$AB$20:$AB$35,MATCH(N33,'DS2024'!$AB$20:$AB$35,1)+1)),
IF($Z$3=Database!$A$2,
_xlfn.FORECAST.LINEAR(
N33,
INDEX('DS2024'!$B$5:$B$15,MATCH(N33,'DS2024'!$A$5:$A$15,1)):
INDEX('DS2024'!$B$5:$B$15,MATCH(N33,'DS2024'!$A$5:$A$15,1)+1),
INDEX('DS2024'!$A$5:$A$15,MATCH(N33,'DS2024'!$A$5:$A$15,1)):
INDEX('DS2024'!$A$5:$A$15,MATCH(N33,'DS2024'!$A$5:$A$15,1)+1)),
IF($Z$3=Database!$A$3,
_xlfn.FORECAST.LINEAR(
N33,
INDEX('DS2024'!$E$5:$E$15,MATCH(N33,'DS2024'!$D$5:$D$15,1)):
INDEX('DS2024'!$E$5:$E$15,MATCH(N33,'DS2024'!$D$5:$D$15,1)+1),
INDEX('DS2024'!$D$5:$D$15,MATCH(N33,'DS2024'!$D$5:$D$15,1)):
INDEX('DS2024'!$D$5:$D$15,MATCH(N33,'DS2024'!$D$5:$D$15,1)+1)),
IF($Z$3=Database!$A$4,
_xlfn.FORECAST.LINEAR(
N33,
INDEX('DS2024'!$H$5:$H$15,MATCH(N33,'DS2024'!$G$5:$G$15,1)):
INDEX('DS2024'!$H$5:$H$15,MATCH(N33,'DS2024'!$G$5:$G$15,1)+1),
INDEX('DS2024'!$G$5:$G$15,MATCH(N33,'DS2024'!$G$5:$G$15,1)):
INDEX('DS2024'!$G$5:$G$15,MATCH(N33,'DS2024'!$G$5:$G$15,1)+1)),
IF($Z$3=Database!$A$5,
_xlfn.FORECAST.LINEAR(
N33,
INDEX('DS2024'!$K$5:$K$15,MATCH(N33,'DS2024'!$J$5:$J$15,1)):
INDEX('DS2024'!$K$5:$K$15,MATCH(N33,'DS2024'!$J$5:$J$15,1)+1),
INDEX('DS2024'!$J$5:$J$15,MATCH(N33,'DS2024'!$J$5:$J$15,1)):
INDEX('DS2024'!$J$5:$J$15,MATCH(N33,'DS2024'!$J$5:$J$15,1)+1)),
IF($Z$3=Database!$A$6,
_xlfn.FORECAST.LINEAR(
N33,
INDEX('DS2024'!$N$5:$N$15,MATCH(N33,'DS2024'!$M$5:$M$15,1)):
INDEX('DS2024'!$N$5:$N$15,MATCH(N33,'DS2024'!$M$5:$M$15,1)+1),
INDEX('DS2024'!$M$5:$M$15,MATCH(N33,'DS2024'!$M$5:$M$15,1)):
INDEX('DS2024'!$M$5:$M$15,MATCH(N33,'DS2024'!$M$5:$M$15,1)+1)),
IF($Z$3=Database!$A$7,
_xlfn.FORECAST.LINEAR(
N33,
INDEX('DS2024'!$Q$5:$Q$15,MATCH(N33,'DS2024'!$P$5:$P$15,1)):
INDEX('DS2024'!$Q$5:$Q$15,MATCH(N33,'DS2024'!$P$5:$P$15,1)+1),
INDEX('DS2024'!$P$5:$P$15,MATCH(N33,'DS2024'!$P$5:$P$15,1)):
INDEX('DS2024'!$P$5:$P$15,MATCH(N33,'DS2024'!$P$5:$P$15,1)+1)),
IF($Z$3=Database!$A$8,
_xlfn.FORECAST.LINEAR(
N33,
INDEX('DS2024'!$T$5:$T$15,MATCH(N33,'DS2024'!$S$5:$S$15,1)):
INDEX('DS2024'!$T$5:$T$15,MATCH(N33,'DS2024'!$S$5:$S$15,1)+1),
INDEX('DS2024'!$S$5:$S$15,MATCH(N33,'DS2024'!$S$5:$S$15,1)):
INDEX('DS2024'!$S$5:$S$15,MATCH(N33,'DS2024'!$S$5:$S$15,1)+1)),
IF($Z$3=Database!$A$9,
_xlfn.FORECAST.LINEAR(
N33,
INDEX('DS2024'!$W$5:$W$15,MATCH(N33,'DS2024'!$V$5:$V$15,1)):
INDEX('DS2024'!$W$5:$W$15,MATCH(N33,'DS2024'!$V$5:$V$15,1)+1),
INDEX('DS2024'!$V$5:$V$15,MATCH(N33,'DS2024'!$V$5:$V$15,1)):
INDEX('DS2024'!$V$5:$V$15,MATCH(N33,'DS2024'!$V$5:$V$15,1)+1)),
IF($Z$3=Database!$A$10,
_xlfn.FORECAST.LINEAR(
N33,
INDEX('DS2024'!$Z$5:$Z$15,MATCH(N33,'DS2024'!$Y$5:$Y$15,1)):
INDEX('DS2024'!$Z$5:$Z$15,MATCH(N33,'DS2024'!$Y$5:$Y$15,1)+1),
INDEX('DS2024'!$Y$5:$Y$15,MATCH(N33,'DS2024'!$Y$5:$Y$15,1)):
INDEX('DS2024'!$Y$5:$Y$15,MATCH(N33,'DS2024'!$Y$5:$Y$15,1)+1))
)))))))))))))))))))</f>
        <v>0.10990615132499301</v>
      </c>
      <c r="AA33" s="50">
        <f>IF($AA$3=Database!$A$11,
_xlfn.FORECAST.LINEAR(
P33,
INDEX('DS2024'!$B$20:$B$35,MATCH(P33,'DS2024'!$A$20:$A$35,1)):
INDEX('DS2024'!$B$20:$B$35,MATCH(P33,'DS2024'!$A$20:$A$35,1)+1),
INDEX('DS2024'!$A$20:$A$35,MATCH(P33,'DS2024'!$A$20:$A$35,1)):
INDEX('DS2024'!$A$20:$A$35,MATCH(P33,'DS2024'!$A$20:$A$35,1)+1)),
IF($AA$3=Database!$A$12,
_xlfn.FORECAST.LINEAR(
P33,
INDEX('DS2024'!$E$20:$E$35,MATCH(P33,'DS2024'!$D$20:$D$35,1)):
INDEX('DS2024'!$E$20:$E$35,MATCH(P33,'DS2024'!$D$20:$D$35,1)+1),
INDEX('DS2024'!$D$20:$D$35,MATCH(P33,'DS2024'!$D$20:$D$35,1)):
INDEX('DS2024'!$D$20:$D$35,MATCH(P33,'DS2024'!$D$20:$D$35,1)+1)),
IF($AA$3=Database!$A$13,
_xlfn.FORECAST.LINEAR(
P33,
INDEX('DS2024'!$H$20:$H$35,MATCH(P33,'DS2024'!$G$20:$G$35,1)):
INDEX('DS2024'!$H$20:$H$35,MATCH(P33,'DS2024'!$G$20:$G$35,1)+1),
INDEX('DS2024'!$G$20:$G$35,MATCH(P33,'DS2024'!$G$20:$G$35,1)):
INDEX('DS2024'!$G$20:$G$35,MATCH(P33,'DS2024'!$G$20:$G$35,1)+1)),
IF($AA$3=Database!$A$14,
_xlfn.FORECAST.LINEAR(
P33,
INDEX('DS2024'!$K$20:$K$35,MATCH(P33,'DS2024'!$J$20:$J$35,1)):
INDEX('DS2024'!$K$20:$K$35,MATCH(P33,'DS2024'!$J$20:$J$35,1)+1),
INDEX('DS2024'!$J$20:$J$35,MATCH(P33,'DS2024'!$J$20:$J$35,1)):
INDEX('DS2024'!$J$20:$J$35,MATCH(P33,'DS2024'!$J$20:$J$35,1)+1)),
IF($AA$3=Database!$A$15,
_xlfn.FORECAST.LINEAR(
P33,
INDEX('DS2024'!$N$20:$N$35,MATCH(P33,'DS2024'!$M$20:$M$35,1)):
INDEX('DS2024'!$N$20:$N$35,MATCH(P33,'DS2024'!$M$20:$M$35,1)+1),
INDEX('DS2024'!$M$20:$M$35,MATCH(P33,'DS2024'!$M$20:$M$35,1)):
INDEX('DS2024'!$M$20:$M$35,MATCH(P33,'DS2024'!$M$20:$M$35,1)+1)),
IF($AA$3=Database!$A$16,
_xlfn.FORECAST.LINEAR(
P33,
INDEX('DS2024'!$Q$20:$Q$35,MATCH(P33,'DS2024'!$P$20:$P$35,1)):
INDEX('DS2024'!$Q$20:$Q$35,MATCH(P33,'DS2024'!$P$20:$P$35,1)+1),
INDEX('DS2024'!$P$20:$P$35,MATCH(P33,'DS2024'!$P$20:$P$35,1)):
INDEX('DS2024'!$P$20:$P$35,MATCH(P33,'DS2024'!$P$20:$P$35,1)+1)),
IF($AA$3=Database!$A$17,
_xlfn.FORECAST.LINEAR(
P33,
INDEX('DS2024'!$T$20:$T$35,MATCH(P33,'DS2024'!$S$20:$S$35,1)):
INDEX('DS2024'!$T$20:$T$35,MATCH(P33,'DS2024'!$S$20:$S$35,1)+1),
INDEX('DS2024'!$S$20:$S$35,MATCH(P33,'DS2024'!$S$20:$S$35,1)):
INDEX('DS2024'!$S$20:$S$35,MATCH(P33,'DS2024'!$S$20:$S$35,1)+1)),
IF($AA$3=Database!$A$18,
_xlfn.FORECAST.LINEAR(
P33,
INDEX('DS2024'!$W$20:$W$35,MATCH(P33,'DS2024'!$V$20:$V$35,1)):
INDEX('DS2024'!$W$20:$W$35,MATCH(P33,'DS2024'!$V$20:$V$35,1)+1),
INDEX('DS2024'!$V$20:$V$35,MATCH(P33,'DS2024'!$V$20:$V$35,1)):
INDEX('DS2024'!$V$20:$V$35,MATCH(P33,'DS2024'!$V$20:$V$35,1)+1)),
IF($AA$3=Database!$A$19,
_xlfn.FORECAST.LINEAR(
P33,
INDEX('DS2024'!$Z$20:$Z$35,MATCH(P33,'DS2024'!$Y$20:$Y$35,1)):
INDEX('DS2024'!$Z$20:$Z$35,MATCH(P33,'DS2024'!$Y$20:$Y$35,1)+1),
INDEX('DS2024'!$Y$20:$Y$35,MATCH(P33,'DS2024'!$Y$20:$Y$35,1)):
INDEX('DS2024'!$Y$20:$Y$35,MATCH(P33,'DS2024'!$Y$20:$Y$35,1)+1)),
IF($AA$3=Database!$A$20,
_xlfn.FORECAST.LINEAR(
P33,
INDEX('DS2024'!$AC$20:$AC$35,MATCH(P33,'DS2024'!$AB$20:$AB$35,1)):
INDEX('DS2024'!$AC$20:$AC$35,MATCH(P33,'DS2024'!$AB$20:$AB$35,1)+1),
INDEX('DS2024'!$AB$20:$AB$35,MATCH(P33,'DS2024'!$AB$20:$AB$35,1)):
INDEX('DS2024'!$AB$20:$AB$35,MATCH(P33,'DS2024'!$AB$20:$AB$35,1)+1)),
IF($AA$3=Database!$A$2,
_xlfn.FORECAST.LINEAR(
P33,
INDEX('DS2024'!$B$5:$B$15,MATCH(P33,'DS2024'!$A$5:$A$15,1)):
INDEX('DS2024'!$B$5:$B$15,MATCH(P33,'DS2024'!$A$5:$A$15,1)+1),
INDEX('DS2024'!$A$5:$A$15,MATCH(P33,'DS2024'!$A$5:$A$15,1)):
INDEX('DS2024'!$A$5:$A$15,MATCH(P33,'DS2024'!$A$5:$A$15,1)+1)),
IF($AA$3=Database!$A$3,
_xlfn.FORECAST.LINEAR(
P33,
INDEX('DS2024'!$E$5:$E$15,MATCH(P33,'DS2024'!$D$5:$D$15,1)):
INDEX('DS2024'!$E$5:$E$15,MATCH(P33,'DS2024'!$D$5:$D$15,1)+1),
INDEX('DS2024'!$D$5:$D$15,MATCH(P33,'DS2024'!$D$5:$D$15,1)):
INDEX('DS2024'!$D$5:$D$15,MATCH(P33,'DS2024'!$D$5:$D$15,1)+1)),
IF($AA$3=Database!$A$4,
_xlfn.FORECAST.LINEAR(
P33,
INDEX('DS2024'!$H$5:$H$15,MATCH(P33,'DS2024'!$G$5:$G$15,1)):
INDEX('DS2024'!$H$5:$H$15,MATCH(P33,'DS2024'!$G$5:$G$15,1)+1),
INDEX('DS2024'!$G$5:$G$15,MATCH(P33,'DS2024'!$G$5:$G$15,1)):
INDEX('DS2024'!$G$5:$G$15,MATCH(P33,'DS2024'!$G$5:$G$15,1)+1)),
IF($AA$3=Database!$A$5,
_xlfn.FORECAST.LINEAR(
P33,
INDEX('DS2024'!$K$5:$K$15,MATCH(P33,'DS2024'!$J$5:$J$15,1)):
INDEX('DS2024'!$K$5:$K$15,MATCH(P33,'DS2024'!$J$5:$J$15,1)+1),
INDEX('DS2024'!$J$5:$J$15,MATCH(P33,'DS2024'!$J$5:$J$15,1)):
INDEX('DS2024'!$J$5:$J$15,MATCH(P33,'DS2024'!$J$5:$J$15,1)+1)),
IF($AA$3=Database!$A$6,
_xlfn.FORECAST.LINEAR(
P33,
INDEX('DS2024'!$N$5:$N$15,MATCH(P33,'DS2024'!$M$5:$M$15,1)):
INDEX('DS2024'!$N$5:$N$15,MATCH(P33,'DS2024'!$M$5:$M$15,1)+1),
INDEX('DS2024'!$M$5:$M$15,MATCH(P33,'DS2024'!$M$5:$M$15,1)):
INDEX('DS2024'!$M$5:$M$15,MATCH(P33,'DS2024'!$M$5:$M$15,1)+1)),
IF($AA$3=Database!$A$7,
_xlfn.FORECAST.LINEAR(
P33,
INDEX('DS2024'!$Q$5:$Q$15,MATCH(P33,'DS2024'!$P$5:$P$15,1)):
INDEX('DS2024'!$Q$5:$Q$15,MATCH(P33,'DS2024'!$P$5:$P$15,1)+1),
INDEX('DS2024'!$P$5:$P$15,MATCH(P33,'DS2024'!$P$5:$P$15,1)):
INDEX('DS2024'!$P$5:$P$15,MATCH(P33,'DS2024'!$P$5:$P$15,1)+1)),
IF($AA$3=Database!$A$8,
_xlfn.FORECAST.LINEAR(
P33,
INDEX('DS2024'!$T$5:$T$15,MATCH(P33,'DS2024'!$S$5:$S$15,1)):
INDEX('DS2024'!$T$5:$T$15,MATCH(P33,'DS2024'!$S$5:$S$15,1)+1),
INDEX('DS2024'!$S$5:$S$15,MATCH(P33,'DS2024'!$S$5:$S$15,1)):
INDEX('DS2024'!$S$5:$S$15,MATCH(P33,'DS2024'!$S$5:$S$15,1)+1)),
IF($AA$3=Database!$A$9,
_xlfn.FORECAST.LINEAR(
P33,
INDEX('DS2024'!$W$5:$W$15,MATCH(P33,'DS2024'!$V$5:$V$15,1)):
INDEX('DS2024'!$W$5:$W$15,MATCH(P33,'DS2024'!$V$5:$V$15,1)+1),
INDEX('DS2024'!$V$5:$V$15,MATCH(P33,'DS2024'!$V$5:$V$15,1)):
INDEX('DS2024'!$V$5:$V$15,MATCH(P33,'DS2024'!$V$5:$V$15,1)+1)),
IF($AA$3=Database!$A$10,
_xlfn.FORECAST.LINEAR(
P33,
INDEX('DS2024'!$Z$5:$Z$15,MATCH(P33,'DS2024'!$Y$5:$Y$15,1)):
INDEX('DS2024'!$Z$5:$Z$15,MATCH(P33,'DS2024'!$Y$5:$Y$15,1)+1),
INDEX('DS2024'!$Y$5:$Y$15,MATCH(P33,'DS2024'!$Y$5:$Y$15,1)):
INDEX('DS2024'!$Y$5:$Y$15,MATCH(P33,'DS2024'!$Y$5:$Y$15,1)+1))
)))))))))))))))))))</f>
        <v>0.11050937287661378</v>
      </c>
      <c r="AB33" s="50">
        <f>IF($AB$3=Database!$A$11,
_xlfn.FORECAST.LINEAR(
R33,
INDEX('DS2024'!$B$20:$B$35,MATCH(R33,'DS2024'!$A$20:$A$35,1)):
INDEX('DS2024'!$B$20:$B$35,MATCH(R33,'DS2024'!$A$20:$A$35,1)+1),
INDEX('DS2024'!$A$20:$A$35,MATCH(R33,'DS2024'!$A$20:$A$35,1)):
INDEX('DS2024'!$A$20:$A$35,MATCH(R33,'DS2024'!$A$20:$A$35,1)+1)),
IF($AB$3=Database!$A$12,
_xlfn.FORECAST.LINEAR(
R33,
INDEX('DS2024'!$E$20:$E$35,MATCH(R33,'DS2024'!$D$20:$D$35,1)):
INDEX('DS2024'!$E$20:$E$35,MATCH(R33,'DS2024'!$D$20:$D$35,1)+1),
INDEX('DS2024'!$D$20:$D$35,MATCH(R33,'DS2024'!$D$20:$D$35,1)):
INDEX('DS2024'!$D$20:$D$35,MATCH(R33,'DS2024'!$D$20:$D$35,1)+1)),
IF($AB$3=Database!$A$13,
_xlfn.FORECAST.LINEAR(
R33,
INDEX('DS2024'!$H$20:$H$35,MATCH(R33,'DS2024'!$G$20:$G$35,1)):
INDEX('DS2024'!$H$20:$H$35,MATCH(R33,'DS2024'!$G$20:$G$35,1)+1),
INDEX('DS2024'!$G$20:$G$35,MATCH(R33,'DS2024'!$G$20:$G$35,1)):
INDEX('DS2024'!$G$20:$G$35,MATCH(R33,'DS2024'!$G$20:$G$35,1)+1)),
IF($AB$3=Database!$A$14,
_xlfn.FORECAST.LINEAR(
R33,
INDEX('DS2024'!$K$20:$K$35,MATCH(R33,'DS2024'!$J$20:$J$35,1)):
INDEX('DS2024'!$K$20:$K$35,MATCH(R33,'DS2024'!$J$20:$J$35,1)+1),
INDEX('DS2024'!$J$20:$J$35,MATCH(R33,'DS2024'!$J$20:$J$35,1)):
INDEX('DS2024'!$J$20:$J$35,MATCH(R33,'DS2024'!$J$20:$J$35,1)+1)),
IF($AB$3=Database!$A$15,
_xlfn.FORECAST.LINEAR(
R33,
INDEX('DS2024'!$N$20:$N$35,MATCH(R33,'DS2024'!$M$20:$M$35,1)):
INDEX('DS2024'!$N$20:$N$35,MATCH(R33,'DS2024'!$M$20:$M$35,1)+1),
INDEX('DS2024'!$M$20:$M$35,MATCH(R33,'DS2024'!$M$20:$M$35,1)):
INDEX('DS2024'!$M$20:$M$35,MATCH(R33,'DS2024'!$M$20:$M$35,1)+1)),
IF($AB$3=Database!$A$16,
_xlfn.FORECAST.LINEAR(
R33,
INDEX('DS2024'!$Q$20:$Q$35,MATCH(R33,'DS2024'!$P$20:$P$35,1)):
INDEX('DS2024'!$Q$20:$Q$35,MATCH(R33,'DS2024'!$P$20:$P$35,1)+1),
INDEX('DS2024'!$P$20:$P$35,MATCH(R33,'DS2024'!$P$20:$P$35,1)):
INDEX('DS2024'!$P$20:$P$35,MATCH(R33,'DS2024'!$P$20:$P$35,1)+1)),
IF($AB$3=Database!$A$17,
_xlfn.FORECAST.LINEAR(
R33,
INDEX('DS2024'!$T$20:$T$35,MATCH(R33,'DS2024'!$S$20:$S$35,1)):
INDEX('DS2024'!$T$20:$T$35,MATCH(R33,'DS2024'!$S$20:$S$35,1)+1),
INDEX('DS2024'!$S$20:$S$35,MATCH(R33,'DS2024'!$S$20:$S$35,1)):
INDEX('DS2024'!$S$20:$S$35,MATCH(R33,'DS2024'!$S$20:$S$35,1)+1)),
IF($AB$3=Database!$A$18,
_xlfn.FORECAST.LINEAR(
R33,
INDEX('DS2024'!$W$20:$W$35,MATCH(R33,'DS2024'!$V$20:$V$35,1)):
INDEX('DS2024'!$W$20:$W$35,MATCH(R33,'DS2024'!$V$20:$V$35,1)+1),
INDEX('DS2024'!$V$20:$V$35,MATCH(R33,'DS2024'!$V$20:$V$35,1)):
INDEX('DS2024'!$V$20:$V$35,MATCH(R33,'DS2024'!$V$20:$V$35,1)+1)),
IF($AB$3=Database!$A$19,
_xlfn.FORECAST.LINEAR(
R33,
INDEX('DS2024'!$Z$20:$Z$35,MATCH(R33,'DS2024'!$Y$20:$Y$35,1)):
INDEX('DS2024'!$Z$20:$Z$35,MATCH(R33,'DS2024'!$Y$20:$Y$35,1)+1),
INDEX('DS2024'!$Y$20:$Y$35,MATCH(R33,'DS2024'!$Y$20:$Y$35,1)):
INDEX('DS2024'!$Y$20:$Y$35,MATCH(R33,'DS2024'!$Y$20:$Y$35,1)+1)),
IF($AB$3=Database!$A$20,
_xlfn.FORECAST.LINEAR(
R33,
INDEX('DS2024'!$AC$20:$AC$35,MATCH(R33,'DS2024'!$AB$20:$AB$35,1)):
INDEX('DS2024'!$AC$20:$AC$35,MATCH(R33,'DS2024'!$AB$20:$AB$35,1)+1),
INDEX('DS2024'!$AB$20:$AB$35,MATCH(R33,'DS2024'!$AB$20:$AB$35,1)):
INDEX('DS2024'!$AB$20:$AB$35,MATCH(R33,'DS2024'!$AB$20:$AB$35,1)+1)),
IF($AB$3=Database!$A$2,
_xlfn.FORECAST.LINEAR(
R33,
INDEX('DS2024'!$B$5:$B$15,MATCH(R33,'DS2024'!$A$5:$A$15,1)):
INDEX('DS2024'!$B$5:$B$15,MATCH(R33,'DS2024'!$A$5:$A$15,1)+1),
INDEX('DS2024'!$A$5:$A$15,MATCH(R33,'DS2024'!$A$5:$A$15,1)):
INDEX('DS2024'!$A$5:$A$15,MATCH(R33,'DS2024'!$A$5:$A$15,1)+1)),
IF($AB$3=Database!$A$3,
_xlfn.FORECAST.LINEAR(
R33,
INDEX('DS2024'!$E$5:$E$15,MATCH(R33,'DS2024'!$D$5:$D$15,1)):
INDEX('DS2024'!$E$5:$E$15,MATCH(R33,'DS2024'!$D$5:$D$15,1)+1),
INDEX('DS2024'!$D$5:$D$15,MATCH(R33,'DS2024'!$D$5:$D$15,1)):
INDEX('DS2024'!$D$5:$D$15,MATCH(R33,'DS2024'!$D$5:$D$15,1)+1)),
IF($AB$3=Database!$A$4,
_xlfn.FORECAST.LINEAR(
R33,
INDEX('DS2024'!$H$5:$H$15,MATCH(R33,'DS2024'!$G$5:$G$15,1)):
INDEX('DS2024'!$H$5:$H$15,MATCH(R33,'DS2024'!$G$5:$G$15,1)+1),
INDEX('DS2024'!$G$5:$G$15,MATCH(R33,'DS2024'!$G$5:$G$15,1)):
INDEX('DS2024'!$G$5:$G$15,MATCH(R33,'DS2024'!$G$5:$G$15,1)+1)),
IF($AB$3=Database!$A$5,
_xlfn.FORECAST.LINEAR(
R33,
INDEX('DS2024'!$K$5:$K$15,MATCH(R33,'DS2024'!$J$5:$J$15,1)):
INDEX('DS2024'!$K$5:$K$15,MATCH(R33,'DS2024'!$J$5:$J$15,1)+1),
INDEX('DS2024'!$J$5:$J$15,MATCH(R33,'DS2024'!$J$5:$J$15,1)):
INDEX('DS2024'!$J$5:$J$15,MATCH(R33,'DS2024'!$J$5:$J$15,1)+1)),
IF($AB$3=Database!$A$6,
_xlfn.FORECAST.LINEAR(
R33,
INDEX('DS2024'!$N$5:$N$15,MATCH(R33,'DS2024'!$M$5:$M$15,1)):
INDEX('DS2024'!$N$5:$N$15,MATCH(R33,'DS2024'!$M$5:$M$15,1)+1),
INDEX('DS2024'!$M$5:$M$15,MATCH(R33,'DS2024'!$M$5:$M$15,1)):
INDEX('DS2024'!$M$5:$M$15,MATCH(R33,'DS2024'!$M$5:$M$15,1)+1)),
IF($AB$3=Database!$A$7,
_xlfn.FORECAST.LINEAR(
R33,
INDEX('DS2024'!$Q$5:$Q$15,MATCH(R33,'DS2024'!$P$5:$P$15,1)):
INDEX('DS2024'!$Q$5:$Q$15,MATCH(R33,'DS2024'!$P$5:$P$15,1)+1),
INDEX('DS2024'!$P$5:$P$15,MATCH(R33,'DS2024'!$P$5:$P$15,1)):
INDEX('DS2024'!$P$5:$P$15,MATCH(R33,'DS2024'!$P$5:$P$15,1)+1)),
IF($AB$3=Database!$A$8,
_xlfn.FORECAST.LINEAR(
R33,
INDEX('DS2024'!$T$5:$T$15,MATCH(R33,'DS2024'!$S$5:$S$15,1)):
INDEX('DS2024'!$T$5:$T$15,MATCH(R33,'DS2024'!$S$5:$S$15,1)+1),
INDEX('DS2024'!$S$5:$S$15,MATCH(R33,'DS2024'!$S$5:$S$15,1)):
INDEX('DS2024'!$S$5:$S$15,MATCH(R33,'DS2024'!$S$5:$S$15,1)+1)),
IF($AB$3=Database!$A$9,
_xlfn.FORECAST.LINEAR(
R33,
INDEX('DS2024'!$W$5:$W$15,MATCH(R33,'DS2024'!$V$5:$V$15,1)):
INDEX('DS2024'!$W$5:$W$15,MATCH(R33,'DS2024'!$V$5:$V$15,1)+1),
INDEX('DS2024'!$V$5:$V$15,MATCH(R33,'DS2024'!$V$5:$V$15,1)):
INDEX('DS2024'!$V$5:$V$15,MATCH(R33,'DS2024'!$V$5:$V$15,1)+1)),
IF($AB$3=Database!$A$10,
_xlfn.FORECAST.LINEAR(
R33,
INDEX('DS2024'!$Z$5:$Z$15,MATCH(R33,'DS2024'!$Y$5:$Y$15,1)):
INDEX('DS2024'!$Z$5:$Z$15,MATCH(R33,'DS2024'!$Y$5:$Y$15,1)+1),
INDEX('DS2024'!$Y$5:$Y$15,MATCH(R33,'DS2024'!$Y$5:$Y$15,1)):
INDEX('DS2024'!$Y$5:$Y$15,MATCH(R33,'DS2024'!$Y$5:$Y$15,1)+1))
)))))))))))))))))))</f>
        <v>0.11139462008873256</v>
      </c>
      <c r="AC33" s="82">
        <f t="shared" si="0"/>
        <v>0.47269739275055572</v>
      </c>
      <c r="AD33" s="82">
        <f t="shared" si="1"/>
        <v>0.47350333991397492</v>
      </c>
      <c r="AE33" s="82">
        <f t="shared" si="2"/>
        <v>0.37755146751528867</v>
      </c>
      <c r="AF33" s="82">
        <f t="shared" si="3"/>
        <v>0.47284757346144579</v>
      </c>
      <c r="AG33" s="82">
        <f t="shared" si="4"/>
        <v>0.47141304187461797</v>
      </c>
      <c r="AH33" s="82">
        <f t="shared" si="5"/>
        <v>0.4725777918224261</v>
      </c>
      <c r="AI33" s="82">
        <f t="shared" si="6"/>
        <v>0.47096182019121968</v>
      </c>
      <c r="AJ33" s="83">
        <f t="shared" si="7"/>
        <v>0.47169437587601387</v>
      </c>
      <c r="AK33" s="83">
        <f t="shared" si="8"/>
        <v>0.47276942512772474</v>
      </c>
      <c r="AL33" s="42"/>
      <c r="AM33" s="42"/>
      <c r="AN33" s="42"/>
      <c r="AO33" s="42"/>
      <c r="AP33" s="42"/>
      <c r="AQ33" s="42"/>
      <c r="AR33" s="42"/>
      <c r="AS33" s="42"/>
      <c r="AT33" s="42"/>
      <c r="BD33" s="83" t="e">
        <f>#REF!/10</f>
        <v>#REF!</v>
      </c>
      <c r="BE33" s="83" t="e">
        <f>#REF!/10</f>
        <v>#REF!</v>
      </c>
      <c r="BF33" s="83" t="e">
        <f>#REF!/10</f>
        <v>#REF!</v>
      </c>
      <c r="BG33" s="83" t="e">
        <f>#REF!/10</f>
        <v>#REF!</v>
      </c>
      <c r="BH33" s="83">
        <f t="shared" si="9"/>
        <v>0</v>
      </c>
      <c r="BI33" s="83">
        <f t="shared" si="10"/>
        <v>0</v>
      </c>
      <c r="BJ33" s="83">
        <f t="shared" si="11"/>
        <v>0</v>
      </c>
      <c r="BK33" s="83">
        <f t="shared" si="12"/>
        <v>0</v>
      </c>
      <c r="BL33" s="83">
        <f t="shared" si="13"/>
        <v>0</v>
      </c>
    </row>
    <row r="34" spans="1:64" ht="14.25" customHeight="1">
      <c r="A34" s="31">
        <v>28</v>
      </c>
      <c r="B34" s="42">
        <f>'Evaluasi 110 C'!B34</f>
        <v>119.86</v>
      </c>
      <c r="C34" s="42">
        <f>'Evaluasi 110 C'!C34</f>
        <v>-0.36133953209358127</v>
      </c>
      <c r="D34" s="42">
        <f>'Evaluasi 110 C'!E34</f>
        <v>121.16</v>
      </c>
      <c r="E34" s="42">
        <f>'Evaluasi 110 C'!F34</f>
        <v>-0.36149550089982002</v>
      </c>
      <c r="F34" s="42">
        <f>'Evaluasi 110 C'!H34</f>
        <v>119.55500000000001</v>
      </c>
      <c r="G34" s="42">
        <f>'Evaluasi 110 C'!I34</f>
        <v>-0.26224099557257391</v>
      </c>
      <c r="H34" s="42">
        <f>'Evaluasi 110 C'!K34</f>
        <v>120.02</v>
      </c>
      <c r="I34" s="42">
        <f>'Evaluasi 110 C'!L34</f>
        <v>-0.36135872825434912</v>
      </c>
      <c r="J34" s="42">
        <f>'Evaluasi 110 C'!N34</f>
        <v>117.429</v>
      </c>
      <c r="K34" s="42">
        <f>'Evaluasi 110 C'!O34</f>
        <v>-0.3610478704259148</v>
      </c>
      <c r="L34" s="42">
        <f>'Evaluasi 110 C'!Q34</f>
        <v>119.10599999999999</v>
      </c>
      <c r="M34" s="42">
        <f>'Evaluasi 110 C'!R34</f>
        <v>-0.36124907018596275</v>
      </c>
      <c r="N34" s="42">
        <f>'Evaluasi 110 C'!T34</f>
        <v>116.764</v>
      </c>
      <c r="O34" s="42">
        <f>'Evaluasi 110 C'!U34</f>
        <v>-0.36096808638272343</v>
      </c>
      <c r="P34" s="42">
        <f>'Evaluasi 110 C'!W34</f>
        <v>118.107</v>
      </c>
      <c r="Q34" s="42">
        <f>'Evaluasi 110 C'!X34</f>
        <v>-0.36112921415716853</v>
      </c>
      <c r="R34" s="42">
        <f>'Evaluasi 110 C'!Z34</f>
        <v>120.03100000000001</v>
      </c>
      <c r="S34" s="50">
        <f>'Evaluasi 110 C'!AA34</f>
        <v>-0.36136004799040189</v>
      </c>
      <c r="T34" s="50">
        <f>IF($T$3=Database!$A$11,
_xlfn.FORECAST.LINEAR(
B34,
INDEX('DS2024'!$B$20:$B$35,MATCH(B34,'DS2024'!$A$20:$A$35,1)):
INDEX('DS2024'!$B$20:$B$35,MATCH(B34,'DS2024'!$A$20:$A$35,1)+1),
INDEX('DS2024'!$A$20:$A$35,MATCH(B34,'DS2024'!$A$20:$A$35,1)):
INDEX('DS2024'!$A$20:$A$35,MATCH(B34,'DS2024'!$A$20:$A$35,1)+1)),
IF($T$3=Database!$A$12,
_xlfn.FORECAST.LINEAR(
B34,
INDEX('DS2024'!$E$20:$E$35,MATCH(B34,'DS2024'!$D$20:$D$35,1)):
INDEX('DS2024'!$E$20:$E$35,MATCH(B34,'DS2024'!$D$20:$D$35,1)+1),
INDEX('DS2024'!$D$20:$D$35,MATCH(B34,'DS2024'!$D$20:$D$35,1)):
INDEX('DS2024'!$D$20:$D$35,MATCH(B34,'DS2024'!$D$20:$D$35,1)+1)),
IF($T$3=Database!$A$13,
_xlfn.FORECAST.LINEAR(
B34,
INDEX('DS2024'!$H$20:$H$35,MATCH(B34,'DS2024'!$G$20:$G$35,1)):
INDEX('DS2024'!$H$20:$H$35,MATCH(B34,'DS2024'!$G$20:$G$35,1)+1),
INDEX('DS2024'!$G$20:$G$35,MATCH(B34,'DS2024'!$G$20:$G$35,1)):
INDEX('DS2024'!$G$20:$G$35,MATCH(B34,'DS2024'!$G$20:$G$35,1)+1)),
IF($T$3=Database!$A$14,
_xlfn.FORECAST.LINEAR(
B34,
INDEX('DS2024'!$K$20:$K$35,MATCH(B34,'DS2024'!$J$20:$J$35,1)):
INDEX('DS2024'!$K$20:$K$35,MATCH(B34,'DS2024'!$J$20:$J$35,1)+1),
INDEX('DS2024'!$J$20:$J$35,MATCH(B34,'DS2024'!$J$20:$J$35,1)):
INDEX('DS2024'!$J$20:$J$35,MATCH(B34,'DS2024'!$J$20:$J$35,1)+1)),
IF($T$3=Database!$A$15,
_xlfn.FORECAST.LINEAR(
B34,
INDEX('DS2024'!$N$20:$N$35,MATCH(B34,'DS2024'!$M$20:$M$35,1)):
INDEX('DS2024'!$N$20:$N$35,MATCH(B34,'DS2024'!$M$20:$M$35,1)+1),
INDEX('DS2024'!$M$20:$M$35,MATCH(B34,'DS2024'!$M$20:$M$35,1)):
INDEX('DS2024'!$M$20:$M$35,MATCH(B34,'DS2024'!$M$20:$M$35,1)+1)),
IF($T$3=Database!$A$16,
_xlfn.FORECAST.LINEAR(
B34,
INDEX('DS2024'!$Q$20:$Q$35,MATCH(B34,'DS2024'!$P$20:$P$35,1)):
INDEX('DS2024'!$Q$20:$Q$35,MATCH(B34,'DS2024'!$P$20:$P$35,1)+1),
INDEX('DS2024'!$P$20:$P$35,MATCH(B34,'DS2024'!$P$20:$P$35,1)):
INDEX('DS2024'!$P$20:$P$35,MATCH(B34,'DS2024'!$P$20:$P$35,1)+1)),
IF($T$3=Database!$A$17,
_xlfn.FORECAST.LINEAR(
B34,
INDEX('DS2024'!$T$20:$T$35,MATCH(B34,'DS2024'!$S$20:$S$35,1)):
INDEX('DS2024'!$T$20:$T$35,MATCH(B34,'DS2024'!$S$20:$S$35,1)+1),
INDEX('DS2024'!$S$20:$S$35,MATCH(B34,'DS2024'!$S$20:$S$35,1)):
INDEX('DS2024'!$S$20:$S$35,MATCH(B34,'DS2024'!$S$20:$S$35,1)+1)),
IF($T$3=Database!$A$18,
_xlfn.FORECAST.LINEAR(
B34,
INDEX('DS2024'!$W$20:$W$35,MATCH(B34,'DS2024'!$V$20:$V$35,1)):
INDEX('DS2024'!$W$20:$W$35,MATCH(B34,'DS2024'!$V$20:$V$35,1)+1),
INDEX('DS2024'!$V$20:$V$35,MATCH(B34,'DS2024'!$V$20:$V$35,1)):
INDEX('DS2024'!$V$20:$V$35,MATCH(B34,'DS2024'!$V$20:$V$35,1)+1)),
IF($T$3=Database!$A$19,
_xlfn.FORECAST.LINEAR(
B34,
INDEX('DS2024'!$Z$20:$Z$35,MATCH(B34,'DS2024'!$Y$20:$Y$35,1)):
INDEX('DS2024'!$Z$20:$Z$35,MATCH(B34,'DS2024'!$Y$20:$Y$35,1)+1),
INDEX('DS2024'!$Y$20:$Y$35,MATCH(B34,'DS2024'!$Y$20:$Y$35,1)):
INDEX('DS2024'!$Y$20:$Y$35,MATCH(B34,'DS2024'!$Y$20:$Y$35,1)+1)),
IF($T$3=Database!$A$20,
_xlfn.FORECAST.LINEAR(
B34,
INDEX('DS2024'!$AC$20:$AC$35,MATCH(B34,'DS2024'!$AB$20:$AB$35,1)):
INDEX('DS2024'!$AC$20:$AC$35,MATCH(B34,'DS2024'!$AB$20:$AB$35,1)+1),
INDEX('DS2024'!$AB$20:$AB$35,MATCH(B34,'DS2024'!$AB$20:$AB$35,1)):
INDEX('DS2024'!$AB$20:$AB$35,MATCH(B34,'DS2024'!$AB$20:$AB$35,1)+1)),
IF($T$3=Database!$A$2,
_xlfn.FORECAST.LINEAR(
B34,
INDEX('DS2024'!$B$5:$B$15,MATCH(B34,'DS2024'!$A$5:$A$15,1)):
INDEX('DS2024'!$B$5:$B$15,MATCH(B34,'DS2024'!$A$5:$A$15,1)+1),
INDEX('DS2024'!$A$5:$A$15,MATCH(B34,'DS2024'!$A$5:$A$15,1)):
INDEX('DS2024'!$A$5:$A$15,MATCH(B34,'DS2024'!$A$5:$A$15,1)+1)),
IF($T$3=Database!$A$3,
_xlfn.FORECAST.LINEAR(
B34,
INDEX('DS2024'!$E$5:$E$15,MATCH(B34,'DS2024'!$D$5:$D$15,1)):
INDEX('DS2024'!$E$5:$E$15,MATCH(B34,'DS2024'!$D$5:$D$15,1)+1),
INDEX('DS2024'!$D$5:$D$15,MATCH(B34,'DS2024'!$D$5:$D$15,1)):
INDEX('DS2024'!$D$5:$D$15,MATCH(B34,'DS2024'!$D$5:$D$15,1)+1)),
IF($T$3=Database!$A$4,
_xlfn.FORECAST.LINEAR(
B34,
INDEX('DS2024'!$H$5:$H$15,MATCH(B34,'DS2024'!$G$5:$G$15,1)):
INDEX('DS2024'!$H$5:$H$15,MATCH(B34,'DS2024'!$G$5:$G$15,1)+1),
INDEX('DS2024'!$G$5:$G$15,MATCH(B34,'DS2024'!$G$5:$G$15,1)):
INDEX('DS2024'!$G$5:$G$15,MATCH(B34,'DS2024'!$G$5:$G$15,1)+1)),
IF($T$3=Database!$A$5,
_xlfn.FORECAST.LINEAR(
B34,
INDEX('DS2024'!$K$5:$K$15,MATCH(B34,'DS2024'!$J$5:$J$15,1)):
INDEX('DS2024'!$K$5:$K$15,MATCH(B34,'DS2024'!$J$5:$J$15,1)+1),
INDEX('DS2024'!$J$5:$J$15,MATCH(B34,'DS2024'!$J$5:$J$15,1)):
INDEX('DS2024'!$J$5:$J$15,MATCH(B34,'DS2024'!$J$5:$J$15,1)+1)),
IF($T$3=Database!$A$6,
_xlfn.FORECAST.LINEAR(
B34,
INDEX('DS2024'!$N$5:$N$15,MATCH(B34,'DS2024'!$M$5:$M$15,1)):
INDEX('DS2024'!$N$5:$N$15,MATCH(B34,'DS2024'!$M$5:$M$15,1)+1),
INDEX('DS2024'!$M$5:$M$15,MATCH(B34,'DS2024'!$M$5:$M$15,1)):
INDEX('DS2024'!$M$5:$M$15,MATCH(B34,'DS2024'!$M$5:$M$15,1)+1)),
IF($T$3=Database!$A$7,
_xlfn.FORECAST.LINEAR(
B34,
INDEX('DS2024'!$Q$5:$Q$15,MATCH(B34,'DS2024'!$P$5:$P$15,1)):
INDEX('DS2024'!$Q$5:$Q$15,MATCH(B34,'DS2024'!$P$5:$P$15,1)+1),
INDEX('DS2024'!$P$5:$P$15,MATCH(B34,'DS2024'!$P$5:$P$15,1)):
INDEX('DS2024'!$P$5:$P$15,MATCH(B34,'DS2024'!$P$5:$P$15,1)+1)),
IF($T$3=Database!$A$8,
_xlfn.FORECAST.LINEAR(
B34,
INDEX('DS2024'!$T$5:$T$15,MATCH(B34,'DS2024'!$S$5:$S$15,1)):
INDEX('DS2024'!$T$5:$T$15,MATCH(B34,'DS2024'!$S$5:$S$15,1)+1),
INDEX('DS2024'!$S$5:$S$15,MATCH(B34,'DS2024'!$S$5:$S$15,1)):
INDEX('DS2024'!$S$5:$S$15,MATCH(B34,'DS2024'!$S$5:$S$15,1)+1)),
IF($T$3=Database!$A$9,
_xlfn.FORECAST.LINEAR(
B34,
INDEX('DS2024'!$W$5:$W$15,MATCH(B34,'DS2024'!$V$5:$V$15,1)):
INDEX('DS2024'!$W$5:$W$15,MATCH(B34,'DS2024'!$V$5:$V$15,1)+1),
INDEX('DS2024'!$V$5:$V$15,MATCH(B34,'DS2024'!$V$5:$V$15,1)):
INDEX('DS2024'!$V$5:$V$15,MATCH(B34,'DS2024'!$V$5:$V$15,1)+1)),
IF($T$3=Database!$A$10,
_xlfn.FORECAST.LINEAR(
B34,
INDEX('DS2024'!$Z$5:$Z$15,MATCH(B34,'DS2024'!$Y$5:$Y$15,1)):
INDEX('DS2024'!$Z$5:$Z$15,MATCH(B34,'DS2024'!$Y$5:$Y$15,1)+1),
INDEX('DS2024'!$Y$5:$Y$15,MATCH(B34,'DS2024'!$Y$5:$Y$15,1)):
INDEX('DS2024'!$Y$5:$Y$15,MATCH(B34,'DS2024'!$Y$5:$Y$15,1)+1))
)))))))))))))))))))</f>
        <v>0.11123010512010872</v>
      </c>
      <c r="U34" s="50">
        <f>IF($U$3=Database!$A$11,
_xlfn.FORECAST.LINEAR(
D34,
INDEX('DS2024'!$B$20:$B$35,MATCH(D34,'DS2024'!$A$20:$A$35,1)):
INDEX('DS2024'!$B$20:$B$35,MATCH(D34,'DS2024'!$A$20:$A$35,1)+1),
INDEX('DS2024'!$A$20:$A$35,MATCH(D34,'DS2024'!$A$20:$A$35,1)):
INDEX('DS2024'!$A$20:$A$35,MATCH(D34,'DS2024'!$A$20:$A$35,1)+1)),
IF($U$3=Database!$A$12,
_xlfn.FORECAST.LINEAR(
D34,
INDEX('DS2024'!$E$20:$E$35,MATCH(D34,'DS2024'!$D$20:$D$35,1)):
INDEX('DS2024'!$E$20:$E$35,MATCH(D34,'DS2024'!$D$20:$D$35,1)+1),
INDEX('DS2024'!$D$20:$D$35,MATCH(D34,'DS2024'!$D$20:$D$35,1)):
INDEX('DS2024'!$D$20:$D$35,MATCH(D34,'DS2024'!$D$20:$D$35,1)+1)),
IF($U$3=Database!$A$13,
_xlfn.FORECAST.LINEAR(
D34,
INDEX('DS2024'!$H$20:$H$35,MATCH(D34,'DS2024'!$G$20:$G$35,1)):
INDEX('DS2024'!$H$20:$H$35,MATCH(D34,'DS2024'!$G$20:$G$35,1)+1),
INDEX('DS2024'!$G$20:$G$35,MATCH(D34,'DS2024'!$G$20:$G$35,1)):
INDEX('DS2024'!$G$20:$G$35,MATCH(D34,'DS2024'!$G$20:$G$35,1)+1)),
IF($U$3=Database!$A$14,
_xlfn.FORECAST.LINEAR(
D34,
INDEX('DS2024'!$K$20:$K$35,MATCH(D34,'DS2024'!$J$20:$J$35,1)):
INDEX('DS2024'!$K$20:$K$35,MATCH(D34,'DS2024'!$J$20:$J$35,1)+1),
INDEX('DS2024'!$J$20:$J$35,MATCH(D34,'DS2024'!$J$20:$J$35,1)):
INDEX('DS2024'!$J$20:$J$35,MATCH(D34,'DS2024'!$J$20:$J$35,1)+1)),
IF($U$3=Database!$A$15,
_xlfn.FORECAST.LINEAR(
D34,
INDEX('DS2024'!$N$20:$N$35,MATCH(D34,'DS2024'!$M$20:$M$35,1)):
INDEX('DS2024'!$N$20:$N$35,MATCH(D34,'DS2024'!$M$20:$M$35,1)+1),
INDEX('DS2024'!$M$20:$M$35,MATCH(D34,'DS2024'!$M$20:$M$35,1)):
INDEX('DS2024'!$M$20:$M$35,MATCH(D34,'DS2024'!$M$20:$M$35,1)+1)),
IF($U$3=Database!$A$16,
_xlfn.FORECAST.LINEAR(
D34,
INDEX('DS2024'!$Q$20:$Q$35,MATCH(D34,'DS2024'!$P$20:$P$35,1)):
INDEX('DS2024'!$Q$20:$Q$35,MATCH(D34,'DS2024'!$P$20:$P$35,1)+1),
INDEX('DS2024'!$P$20:$P$35,MATCH(D34,'DS2024'!$P$20:$P$35,1)):
INDEX('DS2024'!$P$20:$P$35,MATCH(D34,'DS2024'!$P$20:$P$35,1)+1)),
IF($U$3=Database!$A$17,
_xlfn.FORECAST.LINEAR(
D34,
INDEX('DS2024'!$T$20:$T$35,MATCH(D34,'DS2024'!$S$20:$S$35,1)):
INDEX('DS2024'!$T$20:$T$35,MATCH(D34,'DS2024'!$S$20:$S$35,1)+1),
INDEX('DS2024'!$S$20:$S$35,MATCH(D34,'DS2024'!$S$20:$S$35,1)):
INDEX('DS2024'!$S$20:$S$35,MATCH(D34,'DS2024'!$S$20:$S$35,1)+1)),
IF($U$3=Database!$A$18,
_xlfn.FORECAST.LINEAR(
D34,
INDEX('DS2024'!$W$20:$W$35,MATCH(D34,'DS2024'!$V$20:$V$35,1)):
INDEX('DS2024'!$W$20:$W$35,MATCH(D34,'DS2024'!$V$20:$V$35,1)+1),
INDEX('DS2024'!$V$20:$V$35,MATCH(D34,'DS2024'!$V$20:$V$35,1)):
INDEX('DS2024'!$V$20:$V$35,MATCH(D34,'DS2024'!$V$20:$V$35,1)+1)),
IF($U$3=Database!$A$19,
_xlfn.FORECAST.LINEAR(
D34,
INDEX('DS2024'!$Z$20:$Z$35,MATCH(D34,'DS2024'!$Y$20:$Y$35,1)):
INDEX('DS2024'!$Z$20:$Z$35,MATCH(D34,'DS2024'!$Y$20:$Y$35,1)+1),
INDEX('DS2024'!$Y$20:$Y$35,MATCH(D34,'DS2024'!$Y$20:$Y$35,1)):
INDEX('DS2024'!$Y$20:$Y$35,MATCH(D34,'DS2024'!$Y$20:$Y$35,1)+1)),
IF($U$3=Database!$A$20,
_xlfn.FORECAST.LINEAR(
D34,
INDEX('DS2024'!$AC$20:$AC$35,MATCH(D34,'DS2024'!$AB$20:$AB$35,1)):
INDEX('DS2024'!$AC$20:$AC$35,MATCH(D34,'DS2024'!$AB$20:$AB$35,1)+1),
INDEX('DS2024'!$AB$20:$AB$35,MATCH(D34,'DS2024'!$AB$20:$AB$35,1)):
INDEX('DS2024'!$AB$20:$AB$35,MATCH(D34,'DS2024'!$AB$20:$AB$35,1)+1)),
IF($U$3=Database!$A$2,
_xlfn.FORECAST.LINEAR(
D34,
INDEX('DS2024'!$B$5:$B$15,MATCH(D34,'DS2024'!$A$5:$A$15,1)):
INDEX('DS2024'!$B$5:$B$15,MATCH(D34,'DS2024'!$A$5:$A$15,1)+1),
INDEX('DS2024'!$A$5:$A$15,MATCH(D34,'DS2024'!$A$5:$A$15,1)):
INDEX('DS2024'!$A$5:$A$15,MATCH(D34,'DS2024'!$A$5:$A$15,1)+1)),
IF($U$3=Database!$A$3,
_xlfn.FORECAST.LINEAR(
D34,
INDEX('DS2024'!$E$5:$E$15,MATCH(D34,'DS2024'!$D$5:$D$15,1)):
INDEX('DS2024'!$E$5:$E$15,MATCH(D34,'DS2024'!$D$5:$D$15,1)+1),
INDEX('DS2024'!$D$5:$D$15,MATCH(D34,'DS2024'!$D$5:$D$15,1)):
INDEX('DS2024'!$D$5:$D$15,MATCH(D34,'DS2024'!$D$5:$D$15,1)+1)),
IF($U$3=Database!$A$4,
_xlfn.FORECAST.LINEAR(
D34,
INDEX('DS2024'!$H$5:$H$15,MATCH(D34,'DS2024'!$G$5:$G$15,1)):
INDEX('DS2024'!$H$5:$H$15,MATCH(D34,'DS2024'!$G$5:$G$15,1)+1),
INDEX('DS2024'!$G$5:$G$15,MATCH(D34,'DS2024'!$G$5:$G$15,1)):
INDEX('DS2024'!$G$5:$G$15,MATCH(D34,'DS2024'!$G$5:$G$15,1)+1)),
IF($U$3=Database!$A$5,
_xlfn.FORECAST.LINEAR(
D34,
INDEX('DS2024'!$K$5:$K$15,MATCH(D34,'DS2024'!$J$5:$J$15,1)):
INDEX('DS2024'!$K$5:$K$15,MATCH(D34,'DS2024'!$J$5:$J$15,1)+1),
INDEX('DS2024'!$J$5:$J$15,MATCH(D34,'DS2024'!$J$5:$J$15,1)):
INDEX('DS2024'!$J$5:$J$15,MATCH(D34,'DS2024'!$J$5:$J$15,1)+1)),
IF($U$3=Database!$A$6,
_xlfn.FORECAST.LINEAR(
D34,
INDEX('DS2024'!$N$5:$N$15,MATCH(D34,'DS2024'!$M$5:$M$15,1)):
INDEX('DS2024'!$N$5:$N$15,MATCH(D34,'DS2024'!$M$5:$M$15,1)+1),
INDEX('DS2024'!$M$5:$M$15,MATCH(D34,'DS2024'!$M$5:$M$15,1)):
INDEX('DS2024'!$M$5:$M$15,MATCH(D34,'DS2024'!$M$5:$M$15,1)+1)),
IF($U$3=Database!$A$7,
_xlfn.FORECAST.LINEAR(
D34,
INDEX('DS2024'!$Q$5:$Q$15,MATCH(D34,'DS2024'!$P$5:$P$15,1)):
INDEX('DS2024'!$Q$5:$Q$15,MATCH(D34,'DS2024'!$P$5:$P$15,1)+1),
INDEX('DS2024'!$P$5:$P$15,MATCH(D34,'DS2024'!$P$5:$P$15,1)):
INDEX('DS2024'!$P$5:$P$15,MATCH(D34,'DS2024'!$P$5:$P$15,1)+1)),
IF($U$3=Database!$A$8,
_xlfn.FORECAST.LINEAR(
D34,
INDEX('DS2024'!$T$5:$T$15,MATCH(D34,'DS2024'!$S$5:$S$15,1)):
INDEX('DS2024'!$T$5:$T$15,MATCH(D34,'DS2024'!$S$5:$S$15,1)+1),
INDEX('DS2024'!$S$5:$S$15,MATCH(D34,'DS2024'!$S$5:$S$15,1)):
INDEX('DS2024'!$S$5:$S$15,MATCH(D34,'DS2024'!$S$5:$S$15,1)+1)),
IF($U$3=Database!$A$9,
_xlfn.FORECAST.LINEAR(
D34,
INDEX('DS2024'!$W$5:$W$15,MATCH(D34,'DS2024'!$V$5:$V$15,1)):
INDEX('DS2024'!$W$5:$W$15,MATCH(D34,'DS2024'!$V$5:$V$15,1)+1),
INDEX('DS2024'!$V$5:$V$15,MATCH(D34,'DS2024'!$V$5:$V$15,1)):
INDEX('DS2024'!$V$5:$V$15,MATCH(D34,'DS2024'!$V$5:$V$15,1)+1)),
IF($U$3=Database!$A$10,
_xlfn.FORECAST.LINEAR(
D34,
INDEX('DS2024'!$Z$5:$Z$15,MATCH(D34,'DS2024'!$Y$5:$Y$15,1)):
INDEX('DS2024'!$Z$5:$Z$15,MATCH(D34,'DS2024'!$Y$5:$Y$15,1)+1),
INDEX('DS2024'!$Y$5:$Y$15,MATCH(D34,'DS2024'!$Y$5:$Y$15,1)):
INDEX('DS2024'!$Y$5:$Y$15,MATCH(D34,'DS2024'!$Y$5:$Y$15,1)+1))
)))))))))))))))))))</f>
        <v>0.11195755226028219</v>
      </c>
      <c r="V34" s="50">
        <f>IF($V$3=Database!$A$11,
_xlfn.FORECAST.LINEAR(
F34,
INDEX('DS2024'!$B$20:$B$35,MATCH(F34,'DS2024'!$A$20:$A$35,1)):
INDEX('DS2024'!$B$20:$B$35,MATCH(F34,'DS2024'!$A$20:$A$35,1)+1),
INDEX('DS2024'!$A$20:$A$35,MATCH(F34,'DS2024'!$A$20:$A$35,1)):
INDEX('DS2024'!$A$20:$A$35,MATCH(F34,'DS2024'!$A$20:$A$35,1)+1)),
IF($V$3=Database!$A$12,
_xlfn.FORECAST.LINEAR(
F34,
INDEX('DS2024'!$E$20:$E$35,MATCH(F34,'DS2024'!$D$20:$D$35,1)):
INDEX('DS2024'!$E$20:$E$35,MATCH(F34,'DS2024'!$D$20:$D$35,1)+1),
INDEX('DS2024'!$D$20:$D$35,MATCH(F34,'DS2024'!$D$20:$D$35,1)):
INDEX('DS2024'!$D$20:$D$35,MATCH(F34,'DS2024'!$D$20:$D$35,1)+1)),
IF($V$3=Database!$A$13,
_xlfn.FORECAST.LINEAR(
F34,
INDEX('DS2024'!$H$20:$H$35,MATCH(F34,'DS2024'!$G$20:$G$35,1)):
INDEX('DS2024'!$H$20:$H$35,MATCH(F34,'DS2024'!$G$20:$G$35,1)+1),
INDEX('DS2024'!$G$20:$G$35,MATCH(F34,'DS2024'!$G$20:$G$35,1)):
INDEX('DS2024'!$G$20:$G$35,MATCH(F34,'DS2024'!$G$20:$G$35,1)+1)),
IF($V$3=Database!$A$14,
_xlfn.FORECAST.LINEAR(
F34,
INDEX('DS2024'!$K$20:$K$35,MATCH(F34,'DS2024'!$J$20:$J$35,1)):
INDEX('DS2024'!$K$20:$K$35,MATCH(F34,'DS2024'!$J$20:$J$35,1)+1),
INDEX('DS2024'!$J$20:$J$35,MATCH(F34,'DS2024'!$J$20:$J$35,1)):
INDEX('DS2024'!$J$20:$J$35,MATCH(F34,'DS2024'!$J$20:$J$35,1)+1)),
IF($V$3=Database!$A$15,
_xlfn.FORECAST.LINEAR(
F34,
INDEX('DS2024'!$N$20:$N$35,MATCH(F34,'DS2024'!$M$20:$M$35,1)):
INDEX('DS2024'!$N$20:$N$35,MATCH(F34,'DS2024'!$M$20:$M$35,1)+1),
INDEX('DS2024'!$M$20:$M$35,MATCH(F34,'DS2024'!$M$20:$M$35,1)):
INDEX('DS2024'!$M$20:$M$35,MATCH(F34,'DS2024'!$M$20:$M$35,1)+1)),
IF($V$3=Database!$A$16,
_xlfn.FORECAST.LINEAR(
F34,
INDEX('DS2024'!$Q$20:$Q$35,MATCH(F34,'DS2024'!$P$20:$P$35,1)):
INDEX('DS2024'!$Q$20:$Q$35,MATCH(F34,'DS2024'!$P$20:$P$35,1)+1),
INDEX('DS2024'!$P$20:$P$35,MATCH(F34,'DS2024'!$P$20:$P$35,1)):
INDEX('DS2024'!$P$20:$P$35,MATCH(F34,'DS2024'!$P$20:$P$35,1)+1)),
IF($V$3=Database!$A$17,
_xlfn.FORECAST.LINEAR(
F34,
INDEX('DS2024'!$T$20:$T$35,MATCH(F34,'DS2024'!$S$20:$S$35,1)):
INDEX('DS2024'!$T$20:$T$35,MATCH(F34,'DS2024'!$S$20:$S$35,1)+1),
INDEX('DS2024'!$S$20:$S$35,MATCH(F34,'DS2024'!$S$20:$S$35,1)):
INDEX('DS2024'!$S$20:$S$35,MATCH(F34,'DS2024'!$S$20:$S$35,1)+1)),
IF($V$3=Database!$A$18,
_xlfn.FORECAST.LINEAR(
F34,
INDEX('DS2024'!$W$20:$W$35,MATCH(F34,'DS2024'!$V$20:$V$35,1)):
INDEX('DS2024'!$W$20:$W$35,MATCH(F34,'DS2024'!$V$20:$V$35,1)+1),
INDEX('DS2024'!$V$20:$V$35,MATCH(F34,'DS2024'!$V$20:$V$35,1)):
INDEX('DS2024'!$V$20:$V$35,MATCH(F34,'DS2024'!$V$20:$V$35,1)+1)),
IF($V$3=Database!$A$19,
_xlfn.FORECAST.LINEAR(
F34,
INDEX('DS2024'!$Z$20:$Z$35,MATCH(F34,'DS2024'!$Y$20:$Y$35,1)):
INDEX('DS2024'!$Z$20:$Z$35,MATCH(F34,'DS2024'!$Y$20:$Y$35,1)+1),
INDEX('DS2024'!$Y$20:$Y$35,MATCH(F34,'DS2024'!$Y$20:$Y$35,1)):
INDEX('DS2024'!$Y$20:$Y$35,MATCH(F34,'DS2024'!$Y$20:$Y$35,1)+1)),
IF($V$3=Database!$A$20,
_xlfn.FORECAST.LINEAR(
F34,
INDEX('DS2024'!$AC$20:$AC$35,MATCH(F34,'DS2024'!$AB$20:$AB$35,1)):
INDEX('DS2024'!$AC$20:$AC$35,MATCH(F34,'DS2024'!$AB$20:$AB$35,1)+1),
INDEX('DS2024'!$AB$20:$AB$35,MATCH(F34,'DS2024'!$AB$20:$AB$35,1)):
INDEX('DS2024'!$AB$20:$AB$35,MATCH(F34,'DS2024'!$AB$20:$AB$35,1)+1)),
IF($V$3=Database!$A$2,
_xlfn.FORECAST.LINEAR(
F34,
INDEX('DS2024'!$B$5:$B$15,MATCH(F34,'DS2024'!$A$5:$A$15,1)):
INDEX('DS2024'!$B$5:$B$15,MATCH(F34,'DS2024'!$A$5:$A$15,1)+1),
INDEX('DS2024'!$A$5:$A$15,MATCH(F34,'DS2024'!$A$5:$A$15,1)):
INDEX('DS2024'!$A$5:$A$15,MATCH(F34,'DS2024'!$A$5:$A$15,1)+1)),
IF($V$3=Database!$A$3,
_xlfn.FORECAST.LINEAR(
F34,
INDEX('DS2024'!$E$5:$E$15,MATCH(F34,'DS2024'!$D$5:$D$15,1)):
INDEX('DS2024'!$E$5:$E$15,MATCH(F34,'DS2024'!$D$5:$D$15,1)+1),
INDEX('DS2024'!$D$5:$D$15,MATCH(F34,'DS2024'!$D$5:$D$15,1)):
INDEX('DS2024'!$D$5:$D$15,MATCH(F34,'DS2024'!$D$5:$D$15,1)+1)),
IF($V$3=Database!$A$4,
_xlfn.FORECAST.LINEAR(
F34,
INDEX('DS2024'!$H$5:$H$15,MATCH(F34,'DS2024'!$G$5:$G$15,1)):
INDEX('DS2024'!$H$5:$H$15,MATCH(F34,'DS2024'!$G$5:$G$15,1)+1),
INDEX('DS2024'!$G$5:$G$15,MATCH(F34,'DS2024'!$G$5:$G$15,1)):
INDEX('DS2024'!$G$5:$G$15,MATCH(F34,'DS2024'!$G$5:$G$15,1)+1)),
IF($V$3=Database!$A$5,
_xlfn.FORECAST.LINEAR(
F34,
INDEX('DS2024'!$K$5:$K$15,MATCH(F34,'DS2024'!$J$5:$J$15,1)):
INDEX('DS2024'!$K$5:$K$15,MATCH(F34,'DS2024'!$J$5:$J$15,1)+1),
INDEX('DS2024'!$J$5:$J$15,MATCH(F34,'DS2024'!$J$5:$J$15,1)):
INDEX('DS2024'!$J$5:$J$15,MATCH(F34,'DS2024'!$J$5:$J$15,1)+1)),
IF($V$3=Database!$A$6,
_xlfn.FORECAST.LINEAR(
F34,
INDEX('DS2024'!$N$5:$N$15,MATCH(F34,'DS2024'!$M$5:$M$15,1)):
INDEX('DS2024'!$N$5:$N$15,MATCH(F34,'DS2024'!$M$5:$M$15,1)+1),
INDEX('DS2024'!$M$5:$M$15,MATCH(F34,'DS2024'!$M$5:$M$15,1)):
INDEX('DS2024'!$M$5:$M$15,MATCH(F34,'DS2024'!$M$5:$M$15,1)+1)),
IF($V$3=Database!$A$7,
_xlfn.FORECAST.LINEAR(
F34,
INDEX('DS2024'!$Q$5:$Q$15,MATCH(F34,'DS2024'!$P$5:$P$15,1)):
INDEX('DS2024'!$Q$5:$Q$15,MATCH(F34,'DS2024'!$P$5:$P$15,1)+1),
INDEX('DS2024'!$P$5:$P$15,MATCH(F34,'DS2024'!$P$5:$P$15,1)):
INDEX('DS2024'!$P$5:$P$15,MATCH(F34,'DS2024'!$P$5:$P$15,1)+1)),
IF($V$3=Database!$A$8,
_xlfn.FORECAST.LINEAR(
F34,
INDEX('DS2024'!$T$5:$T$15,MATCH(F34,'DS2024'!$S$5:$S$15,1)):
INDEX('DS2024'!$T$5:$T$15,MATCH(F34,'DS2024'!$S$5:$S$15,1)+1),
INDEX('DS2024'!$S$5:$S$15,MATCH(F34,'DS2024'!$S$5:$S$15,1)):
INDEX('DS2024'!$S$5:$S$15,MATCH(F34,'DS2024'!$S$5:$S$15,1)+1)),
IF($V$3=Database!$A$9,
_xlfn.FORECAST.LINEAR(
F34,
INDEX('DS2024'!$W$5:$W$15,MATCH(F34,'DS2024'!$V$5:$V$15,1)):
INDEX('DS2024'!$W$5:$W$15,MATCH(F34,'DS2024'!$V$5:$V$15,1)+1),
INDEX('DS2024'!$V$5:$V$15,MATCH(F34,'DS2024'!$V$5:$V$15,1)):
INDEX('DS2024'!$V$5:$V$15,MATCH(F34,'DS2024'!$V$5:$V$15,1)+1)),
IF($V$3=Database!$A$10,
_xlfn.FORECAST.LINEAR(
F34,
INDEX('DS2024'!$Z$5:$Z$15,MATCH(F34,'DS2024'!$Y$5:$Y$15,1)):
INDEX('DS2024'!$Z$5:$Z$15,MATCH(F34,'DS2024'!$Y$5:$Y$15,1)+1),
INDEX('DS2024'!$Y$5:$Y$15,MATCH(F34,'DS2024'!$Y$5:$Y$15,1)):
INDEX('DS2024'!$Y$5:$Y$15,MATCH(F34,'DS2024'!$Y$5:$Y$15,1)+1))
)))))))))))))))))))</f>
        <v>0.11459211578442347</v>
      </c>
      <c r="W34" s="50">
        <f>IF($W$3=Database!$A$11,
_xlfn.FORECAST.LINEAR(
H34,
INDEX('DS2024'!$B$20:$B$35,MATCH(H34,'DS2024'!$A$20:$A$35,1)):
INDEX('DS2024'!$B$20:$B$35,MATCH(H34,'DS2024'!$A$20:$A$35,1)+1),
INDEX('DS2024'!$A$20:$A$35,MATCH(H34,'DS2024'!$A$20:$A$35,1)):
INDEX('DS2024'!$A$20:$A$35,MATCH(H34,'DS2024'!$A$20:$A$35,1)+1)),
IF($W$3=Database!$A$12,
_xlfn.FORECAST.LINEAR(
H34,
INDEX('DS2024'!$E$20:$E$35,MATCH(H34,'DS2024'!$D$20:$D$35,1)):
INDEX('DS2024'!$E$20:$E$35,MATCH(H34,'DS2024'!$D$20:$D$35,1)+1),
INDEX('DS2024'!$D$20:$D$35,MATCH(H34,'DS2024'!$D$20:$D$35,1)):
INDEX('DS2024'!$D$20:$D$35,MATCH(H34,'DS2024'!$D$20:$D$35,1)+1)),
IF($W$3=Database!$A$13,
_xlfn.FORECAST.LINEAR(
H34,
INDEX('DS2024'!$H$20:$H$35,MATCH(H34,'DS2024'!$G$20:$G$35,1)):
INDEX('DS2024'!$H$20:$H$35,MATCH(H34,'DS2024'!$G$20:$G$35,1)+1),
INDEX('DS2024'!$G$20:$G$35,MATCH(H34,'DS2024'!$G$20:$G$35,1)):
INDEX('DS2024'!$G$20:$G$35,MATCH(H34,'DS2024'!$G$20:$G$35,1)+1)),
IF($W$3=Database!$A$14,
_xlfn.FORECAST.LINEAR(
H34,
INDEX('DS2024'!$K$20:$K$35,MATCH(H34,'DS2024'!$J$20:$J$35,1)):
INDEX('DS2024'!$K$20:$K$35,MATCH(H34,'DS2024'!$J$20:$J$35,1)+1),
INDEX('DS2024'!$J$20:$J$35,MATCH(H34,'DS2024'!$J$20:$J$35,1)):
INDEX('DS2024'!$J$20:$J$35,MATCH(H34,'DS2024'!$J$20:$J$35,1)+1)),
IF($W$3=Database!$A$15,
_xlfn.FORECAST.LINEAR(
H34,
INDEX('DS2024'!$N$20:$N$35,MATCH(H34,'DS2024'!$M$20:$M$35,1)):
INDEX('DS2024'!$N$20:$N$35,MATCH(H34,'DS2024'!$M$20:$M$35,1)+1),
INDEX('DS2024'!$M$20:$M$35,MATCH(H34,'DS2024'!$M$20:$M$35,1)):
INDEX('DS2024'!$M$20:$M$35,MATCH(H34,'DS2024'!$M$20:$M$35,1)+1)),
IF($W$3=Database!$A$16,
_xlfn.FORECAST.LINEAR(
H34,
INDEX('DS2024'!$Q$20:$Q$35,MATCH(H34,'DS2024'!$P$20:$P$35,1)):
INDEX('DS2024'!$Q$20:$Q$35,MATCH(H34,'DS2024'!$P$20:$P$35,1)+1),
INDEX('DS2024'!$P$20:$P$35,MATCH(H34,'DS2024'!$P$20:$P$35,1)):
INDEX('DS2024'!$P$20:$P$35,MATCH(H34,'DS2024'!$P$20:$P$35,1)+1)),
IF($W$3=Database!$A$17,
_xlfn.FORECAST.LINEAR(
H34,
INDEX('DS2024'!$T$20:$T$35,MATCH(H34,'DS2024'!$S$20:$S$35,1)):
INDEX('DS2024'!$T$20:$T$35,MATCH(H34,'DS2024'!$S$20:$S$35,1)+1),
INDEX('DS2024'!$S$20:$S$35,MATCH(H34,'DS2024'!$S$20:$S$35,1)):
INDEX('DS2024'!$S$20:$S$35,MATCH(H34,'DS2024'!$S$20:$S$35,1)+1)),
IF($W$3=Database!$A$18,
_xlfn.FORECAST.LINEAR(
H34,
INDEX('DS2024'!$W$20:$W$35,MATCH(H34,'DS2024'!$V$20:$V$35,1)):
INDEX('DS2024'!$W$20:$W$35,MATCH(H34,'DS2024'!$V$20:$V$35,1)+1),
INDEX('DS2024'!$V$20:$V$35,MATCH(H34,'DS2024'!$V$20:$V$35,1)):
INDEX('DS2024'!$V$20:$V$35,MATCH(H34,'DS2024'!$V$20:$V$35,1)+1)),
IF($W$3=Database!$A$19,
_xlfn.FORECAST.LINEAR(
H34,
INDEX('DS2024'!$Z$20:$Z$35,MATCH(H34,'DS2024'!$Y$20:$Y$35,1)):
INDEX('DS2024'!$Z$20:$Z$35,MATCH(H34,'DS2024'!$Y$20:$Y$35,1)+1),
INDEX('DS2024'!$Y$20:$Y$35,MATCH(H34,'DS2024'!$Y$20:$Y$35,1)):
INDEX('DS2024'!$Y$20:$Y$35,MATCH(H34,'DS2024'!$Y$20:$Y$35,1)+1)),
IF($W$3=Database!$A$20,
_xlfn.FORECAST.LINEAR(
H34,
INDEX('DS2024'!$AC$20:$AC$35,MATCH(H34,'DS2024'!$AB$20:$AB$35,1)):
INDEX('DS2024'!$AC$20:$AC$35,MATCH(H34,'DS2024'!$AB$20:$AB$35,1)+1),
INDEX('DS2024'!$AB$20:$AB$35,MATCH(H34,'DS2024'!$AB$20:$AB$35,1)):
INDEX('DS2024'!$AB$20:$AB$35,MATCH(H34,'DS2024'!$AB$20:$AB$35,1)+1)),
IF($W$3=Database!$A$2,
_xlfn.FORECAST.LINEAR(
H34,
INDEX('DS2024'!$B$5:$B$15,MATCH(H34,'DS2024'!$A$5:$A$15,1)):
INDEX('DS2024'!$B$5:$B$15,MATCH(H34,'DS2024'!$A$5:$A$15,1)+1),
INDEX('DS2024'!$A$5:$A$15,MATCH(H34,'DS2024'!$A$5:$A$15,1)):
INDEX('DS2024'!$A$5:$A$15,MATCH(H34,'DS2024'!$A$5:$A$15,1)+1)),
IF($W$3=Database!$A$3,
_xlfn.FORECAST.LINEAR(
H34,
INDEX('DS2024'!$E$5:$E$15,MATCH(H34,'DS2024'!$D$5:$D$15,1)):
INDEX('DS2024'!$E$5:$E$15,MATCH(H34,'DS2024'!$D$5:$D$15,1)+1),
INDEX('DS2024'!$D$5:$D$15,MATCH(H34,'DS2024'!$D$5:$D$15,1)):
INDEX('DS2024'!$D$5:$D$15,MATCH(H34,'DS2024'!$D$5:$D$15,1)+1)),
IF($W$3=Database!$A$4,
_xlfn.FORECAST.LINEAR(
H34,
INDEX('DS2024'!$H$5:$H$15,MATCH(H34,'DS2024'!$G$5:$G$15,1)):
INDEX('DS2024'!$H$5:$H$15,MATCH(H34,'DS2024'!$G$5:$G$15,1)+1),
INDEX('DS2024'!$G$5:$G$15,MATCH(H34,'DS2024'!$G$5:$G$15,1)):
INDEX('DS2024'!$G$5:$G$15,MATCH(H34,'DS2024'!$G$5:$G$15,1)+1)),
IF($W$3=Database!$A$5,
_xlfn.FORECAST.LINEAR(
H34,
INDEX('DS2024'!$K$5:$K$15,MATCH(H34,'DS2024'!$J$5:$J$15,1)):
INDEX('DS2024'!$K$5:$K$15,MATCH(H34,'DS2024'!$J$5:$J$15,1)+1),
INDEX('DS2024'!$J$5:$J$15,MATCH(H34,'DS2024'!$J$5:$J$15,1)):
INDEX('DS2024'!$J$5:$J$15,MATCH(H34,'DS2024'!$J$5:$J$15,1)+1)),
IF($W$3=Database!$A$6,
_xlfn.FORECAST.LINEAR(
H34,
INDEX('DS2024'!$N$5:$N$15,MATCH(H34,'DS2024'!$M$5:$M$15,1)):
INDEX('DS2024'!$N$5:$N$15,MATCH(H34,'DS2024'!$M$5:$M$15,1)+1),
INDEX('DS2024'!$M$5:$M$15,MATCH(H34,'DS2024'!$M$5:$M$15,1)):
INDEX('DS2024'!$M$5:$M$15,MATCH(H34,'DS2024'!$M$5:$M$15,1)+1)),
IF($W$3=Database!$A$7,
_xlfn.FORECAST.LINEAR(
H34,
INDEX('DS2024'!$Q$5:$Q$15,MATCH(H34,'DS2024'!$P$5:$P$15,1)):
INDEX('DS2024'!$Q$5:$Q$15,MATCH(H34,'DS2024'!$P$5:$P$15,1)+1),
INDEX('DS2024'!$P$5:$P$15,MATCH(H34,'DS2024'!$P$5:$P$15,1)):
INDEX('DS2024'!$P$5:$P$15,MATCH(H34,'DS2024'!$P$5:$P$15,1)+1)),
IF($W$3=Database!$A$8,
_xlfn.FORECAST.LINEAR(
H34,
INDEX('DS2024'!$T$5:$T$15,MATCH(H34,'DS2024'!$S$5:$S$15,1)):
INDEX('DS2024'!$T$5:$T$15,MATCH(H34,'DS2024'!$S$5:$S$15,1)+1),
INDEX('DS2024'!$S$5:$S$15,MATCH(H34,'DS2024'!$S$5:$S$15,1)):
INDEX('DS2024'!$S$5:$S$15,MATCH(H34,'DS2024'!$S$5:$S$15,1)+1)),
IF($W$3=Database!$A$9,
_xlfn.FORECAST.LINEAR(
H34,
INDEX('DS2024'!$W$5:$W$15,MATCH(H34,'DS2024'!$V$5:$V$15,1)):
INDEX('DS2024'!$W$5:$W$15,MATCH(H34,'DS2024'!$V$5:$V$15,1)+1),
INDEX('DS2024'!$V$5:$V$15,MATCH(H34,'DS2024'!$V$5:$V$15,1)):
INDEX('DS2024'!$V$5:$V$15,MATCH(H34,'DS2024'!$V$5:$V$15,1)+1)),
IF($W$3=Database!$A$10,
_xlfn.FORECAST.LINEAR(
H34,
INDEX('DS2024'!$Z$5:$Z$15,MATCH(H34,'DS2024'!$Y$5:$Y$15,1)):
INDEX('DS2024'!$Z$5:$Z$15,MATCH(H34,'DS2024'!$Y$5:$Y$15,1)+1),
INDEX('DS2024'!$Y$5:$Y$15,MATCH(H34,'DS2024'!$Y$5:$Y$15,1)):
INDEX('DS2024'!$Y$5:$Y$15,MATCH(H34,'DS2024'!$Y$5:$Y$15,1)+1))
)))))))))))))))))))</f>
        <v>0.11131963707582238</v>
      </c>
      <c r="X34" s="50">
        <f>IF($X$3=Database!$A$11,
_xlfn.FORECAST.LINEAR(
J34,
INDEX('DS2024'!$B$20:$B$35,MATCH(J34,'DS2024'!$A$20:$A$35,1)):
INDEX('DS2024'!$B$20:$B$35,MATCH(J34,'DS2024'!$A$20:$A$35,1)+1),
INDEX('DS2024'!$A$20:$A$35,MATCH(J34,'DS2024'!$A$20:$A$35,1)):
INDEX('DS2024'!$A$20:$A$35,MATCH(J34,'DS2024'!$A$20:$A$35,1)+1)),
IF($X$3=Database!$A$12,
_xlfn.FORECAST.LINEAR(
J34,
INDEX('DS2024'!$E$20:$E$35,MATCH(J34,'DS2024'!$D$20:$D$35,1)):
INDEX('DS2024'!$E$20:$E$35,MATCH(J34,'DS2024'!$D$20:$D$35,1)+1),
INDEX('DS2024'!$D$20:$D$35,MATCH(J34,'DS2024'!$D$20:$D$35,1)):
INDEX('DS2024'!$D$20:$D$35,MATCH(J34,'DS2024'!$D$20:$D$35,1)+1)),
IF($X$3=Database!$A$13,
_xlfn.FORECAST.LINEAR(
J34,
INDEX('DS2024'!$H$20:$H$35,MATCH(J34,'DS2024'!$G$20:$G$35,1)):
INDEX('DS2024'!$H$20:$H$35,MATCH(J34,'DS2024'!$G$20:$G$35,1)+1),
INDEX('DS2024'!$G$20:$G$35,MATCH(J34,'DS2024'!$G$20:$G$35,1)):
INDEX('DS2024'!$G$20:$G$35,MATCH(J34,'DS2024'!$G$20:$G$35,1)+1)),
IF($X$3=Database!$A$14,
_xlfn.FORECAST.LINEAR(
J34,
INDEX('DS2024'!$K$20:$K$35,MATCH(J34,'DS2024'!$J$20:$J$35,1)):
INDEX('DS2024'!$K$20:$K$35,MATCH(J34,'DS2024'!$J$20:$J$35,1)+1),
INDEX('DS2024'!$J$20:$J$35,MATCH(J34,'DS2024'!$J$20:$J$35,1)):
INDEX('DS2024'!$J$20:$J$35,MATCH(J34,'DS2024'!$J$20:$J$35,1)+1)),
IF($X$3=Database!$A$15,
_xlfn.FORECAST.LINEAR(
J34,
INDEX('DS2024'!$N$20:$N$35,MATCH(J34,'DS2024'!$M$20:$M$35,1)):
INDEX('DS2024'!$N$20:$N$35,MATCH(J34,'DS2024'!$M$20:$M$35,1)+1),
INDEX('DS2024'!$M$20:$M$35,MATCH(J34,'DS2024'!$M$20:$M$35,1)):
INDEX('DS2024'!$M$20:$M$35,MATCH(J34,'DS2024'!$M$20:$M$35,1)+1)),
IF($X$3=Database!$A$16,
_xlfn.FORECAST.LINEAR(
J34,
INDEX('DS2024'!$Q$20:$Q$35,MATCH(J34,'DS2024'!$P$20:$P$35,1)):
INDEX('DS2024'!$Q$20:$Q$35,MATCH(J34,'DS2024'!$P$20:$P$35,1)+1),
INDEX('DS2024'!$P$20:$P$35,MATCH(J34,'DS2024'!$P$20:$P$35,1)):
INDEX('DS2024'!$P$20:$P$35,MATCH(J34,'DS2024'!$P$20:$P$35,1)+1)),
IF($X$3=Database!$A$17,
_xlfn.FORECAST.LINEAR(
J34,
INDEX('DS2024'!$T$20:$T$35,MATCH(J34,'DS2024'!$S$20:$S$35,1)):
INDEX('DS2024'!$T$20:$T$35,MATCH(J34,'DS2024'!$S$20:$S$35,1)+1),
INDEX('DS2024'!$S$20:$S$35,MATCH(J34,'DS2024'!$S$20:$S$35,1)):
INDEX('DS2024'!$S$20:$S$35,MATCH(J34,'DS2024'!$S$20:$S$35,1)+1)),
IF($X$3=Database!$A$18,
_xlfn.FORECAST.LINEAR(
J34,
INDEX('DS2024'!$W$20:$W$35,MATCH(J34,'DS2024'!$V$20:$V$35,1)):
INDEX('DS2024'!$W$20:$W$35,MATCH(J34,'DS2024'!$V$20:$V$35,1)+1),
INDEX('DS2024'!$V$20:$V$35,MATCH(J34,'DS2024'!$V$20:$V$35,1)):
INDEX('DS2024'!$V$20:$V$35,MATCH(J34,'DS2024'!$V$20:$V$35,1)+1)),
IF($X$3=Database!$A$19,
_xlfn.FORECAST.LINEAR(
J34,
INDEX('DS2024'!$Z$20:$Z$35,MATCH(J34,'DS2024'!$Y$20:$Y$35,1)):
INDEX('DS2024'!$Z$20:$Z$35,MATCH(J34,'DS2024'!$Y$20:$Y$35,1)+1),
INDEX('DS2024'!$Y$20:$Y$35,MATCH(J34,'DS2024'!$Y$20:$Y$35,1)):
INDEX('DS2024'!$Y$20:$Y$35,MATCH(J34,'DS2024'!$Y$20:$Y$35,1)+1)),
IF($X$3=Database!$A$20,
_xlfn.FORECAST.LINEAR(
J34,
INDEX('DS2024'!$AC$20:$AC$35,MATCH(J34,'DS2024'!$AB$20:$AB$35,1)):
INDEX('DS2024'!$AC$20:$AC$35,MATCH(J34,'DS2024'!$AB$20:$AB$35,1)+1),
INDEX('DS2024'!$AB$20:$AB$35,MATCH(J34,'DS2024'!$AB$20:$AB$35,1)):
INDEX('DS2024'!$AB$20:$AB$35,MATCH(J34,'DS2024'!$AB$20:$AB$35,1)+1)),
IF($X$3=Database!$A$2,
_xlfn.FORECAST.LINEAR(
J34,
INDEX('DS2024'!$B$5:$B$15,MATCH(J34,'DS2024'!$A$5:$A$15,1)):
INDEX('DS2024'!$B$5:$B$15,MATCH(J34,'DS2024'!$A$5:$A$15,1)+1),
INDEX('DS2024'!$A$5:$A$15,MATCH(J34,'DS2024'!$A$5:$A$15,1)):
INDEX('DS2024'!$A$5:$A$15,MATCH(J34,'DS2024'!$A$5:$A$15,1)+1)),
IF($X$3=Database!$A$3,
_xlfn.FORECAST.LINEAR(
J34,
INDEX('DS2024'!$E$5:$E$15,MATCH(J34,'DS2024'!$D$5:$D$15,1)):
INDEX('DS2024'!$E$5:$E$15,MATCH(J34,'DS2024'!$D$5:$D$15,1)+1),
INDEX('DS2024'!$D$5:$D$15,MATCH(J34,'DS2024'!$D$5:$D$15,1)):
INDEX('DS2024'!$D$5:$D$15,MATCH(J34,'DS2024'!$D$5:$D$15,1)+1)),
IF($X$3=Database!$A$4,
_xlfn.FORECAST.LINEAR(
J34,
INDEX('DS2024'!$H$5:$H$15,MATCH(J34,'DS2024'!$G$5:$G$15,1)):
INDEX('DS2024'!$H$5:$H$15,MATCH(J34,'DS2024'!$G$5:$G$15,1)+1),
INDEX('DS2024'!$G$5:$G$15,MATCH(J34,'DS2024'!$G$5:$G$15,1)):
INDEX('DS2024'!$G$5:$G$15,MATCH(J34,'DS2024'!$G$5:$G$15,1)+1)),
IF($X$3=Database!$A$5,
_xlfn.FORECAST.LINEAR(
J34,
INDEX('DS2024'!$K$5:$K$15,MATCH(J34,'DS2024'!$J$5:$J$15,1)):
INDEX('DS2024'!$K$5:$K$15,MATCH(J34,'DS2024'!$J$5:$J$15,1)+1),
INDEX('DS2024'!$J$5:$J$15,MATCH(J34,'DS2024'!$J$5:$J$15,1)):
INDEX('DS2024'!$J$5:$J$15,MATCH(J34,'DS2024'!$J$5:$J$15,1)+1)),
IF($X$3=Database!$A$6,
_xlfn.FORECAST.LINEAR(
J34,
INDEX('DS2024'!$N$5:$N$15,MATCH(J34,'DS2024'!$M$5:$M$15,1)):
INDEX('DS2024'!$N$5:$N$15,MATCH(J34,'DS2024'!$M$5:$M$15,1)+1),
INDEX('DS2024'!$M$5:$M$15,MATCH(J34,'DS2024'!$M$5:$M$15,1)):
INDEX('DS2024'!$M$5:$M$15,MATCH(J34,'DS2024'!$M$5:$M$15,1)+1)),
IF($X$3=Database!$A$7,
_xlfn.FORECAST.LINEAR(
J34,
INDEX('DS2024'!$Q$5:$Q$15,MATCH(J34,'DS2024'!$P$5:$P$15,1)):
INDEX('DS2024'!$Q$5:$Q$15,MATCH(J34,'DS2024'!$P$5:$P$15,1)+1),
INDEX('DS2024'!$P$5:$P$15,MATCH(J34,'DS2024'!$P$5:$P$15,1)):
INDEX('DS2024'!$P$5:$P$15,MATCH(J34,'DS2024'!$P$5:$P$15,1)+1)),
IF($X$3=Database!$A$8,
_xlfn.FORECAST.LINEAR(
J34,
INDEX('DS2024'!$T$5:$T$15,MATCH(J34,'DS2024'!$S$5:$S$15,1)):
INDEX('DS2024'!$T$5:$T$15,MATCH(J34,'DS2024'!$S$5:$S$15,1)+1),
INDEX('DS2024'!$S$5:$S$15,MATCH(J34,'DS2024'!$S$5:$S$15,1)):
INDEX('DS2024'!$S$5:$S$15,MATCH(J34,'DS2024'!$S$5:$S$15,1)+1)),
IF($T$3=Database!$A$9,
_xlfn.FORECAST.LINEAR(
J34,
INDEX('DS2024'!$W$5:$W$15,MATCH(J34,'DS2024'!$V$5:$V$15,1)):
INDEX('DS2024'!$W$5:$W$15,MATCH(J34,'DS2024'!$V$5:$V$15,1)+1),
INDEX('DS2024'!$V$5:$V$15,MATCH(J34,'DS2024'!$V$5:$V$15,1)):
INDEX('DS2024'!$V$5:$V$15,MATCH(J34,'DS2024'!$V$5:$V$15,1)+1)),
IF($T$3=Database!$A$10,
_xlfn.FORECAST.LINEAR(
J34,
INDEX('DS2024'!$Z$5:$Z$15,MATCH(J34,'DS2024'!$Y$5:$Y$15,1)):
INDEX('DS2024'!$Z$5:$Z$15,MATCH(J34,'DS2024'!$Y$5:$Y$15,1)+1),
INDEX('DS2024'!$Y$5:$Y$15,MATCH(J34,'DS2024'!$Y$5:$Y$15,1)):
INDEX('DS2024'!$Y$5:$Y$15,MATCH(J34,'DS2024'!$Y$5:$Y$15,1)+1))
)))))))))))))))))))</f>
        <v>0.10986977896798433</v>
      </c>
      <c r="Y34" s="50">
        <f>IF($Y$3=Database!$A$11,
_xlfn.FORECAST.LINEAR(
L34,
INDEX('DS2024'!$B$20:$B$35,MATCH(L34,'DS2024'!$A$20:$A$35,1)):
INDEX('DS2024'!$B$20:$B$35,MATCH(L34,'DS2024'!$A$20:$A$35,1)+1),
INDEX('DS2024'!$A$20:$A$35,MATCH(L34,'DS2024'!$A$20:$A$35,1)):
INDEX('DS2024'!$A$20:$A$35,MATCH(L34,'DS2024'!$A$20:$A$35,1)+1)),
IF($Y$3=Database!$A$12,
_xlfn.FORECAST.LINEAR(
L34,
INDEX('DS2024'!$E$20:$E$35,MATCH(L34,'DS2024'!$D$20:$D$35,1)):
INDEX('DS2024'!$E$20:$E$35,MATCH(L34,'DS2024'!$D$20:$D$35,1)+1),
INDEX('DS2024'!$D$20:$D$35,MATCH(L34,'DS2024'!$D$20:$D$35,1)):
INDEX('DS2024'!$D$20:$D$35,MATCH(L34,'DS2024'!$D$20:$D$35,1)+1)),
IF($Y$3=Database!$A$13,
_xlfn.FORECAST.LINEAR(
L34,
INDEX('DS2024'!$H$20:$H$35,MATCH(L34,'DS2024'!$G$20:$G$35,1)):
INDEX('DS2024'!$H$20:$H$35,MATCH(L34,'DS2024'!$G$20:$G$35,1)+1),
INDEX('DS2024'!$G$20:$G$35,MATCH(L34,'DS2024'!$G$20:$G$35,1)):
INDEX('DS2024'!$G$20:$G$35,MATCH(L34,'DS2024'!$G$20:$G$35,1)+1)),
IF($Y$3=Database!$A$14,
_xlfn.FORECAST.LINEAR(
L34,
INDEX('DS2024'!$K$20:$K$35,MATCH(L34,'DS2024'!$J$20:$J$35,1)):
INDEX('DS2024'!$K$20:$K$35,MATCH(L34,'DS2024'!$J$20:$J$35,1)+1),
INDEX('DS2024'!$J$20:$J$35,MATCH(L34,'DS2024'!$J$20:$J$35,1)):
INDEX('DS2024'!$J$20:$J$35,MATCH(L34,'DS2024'!$J$20:$J$35,1)+1)),
IF($Y$3=Database!$A$15,
_xlfn.FORECAST.LINEAR(
L34,
INDEX('DS2024'!$N$20:$N$35,MATCH(L34,'DS2024'!$M$20:$M$35,1)):
INDEX('DS2024'!$N$20:$N$35,MATCH(L34,'DS2024'!$M$20:$M$35,1)+1),
INDEX('DS2024'!$M$20:$M$35,MATCH(L34,'DS2024'!$M$20:$M$35,1)):
INDEX('DS2024'!$M$20:$M$35,MATCH(L34,'DS2024'!$M$20:$M$35,1)+1)),
IF($Y$3=Database!$A$16,
_xlfn.FORECAST.LINEAR(
L34,
INDEX('DS2024'!$Q$20:$Q$35,MATCH(L34,'DS2024'!$P$20:$P$35,1)):
INDEX('DS2024'!$Q$20:$Q$35,MATCH(L34,'DS2024'!$P$20:$P$35,1)+1),
INDEX('DS2024'!$P$20:$P$35,MATCH(L34,'DS2024'!$P$20:$P$35,1)):
INDEX('DS2024'!$P$20:$P$35,MATCH(L34,'DS2024'!$P$20:$P$35,1)+1)),
IF($Y$3=Database!$A$17,
_xlfn.FORECAST.LINEAR(
L34,
INDEX('DS2024'!$T$20:$T$35,MATCH(L34,'DS2024'!$S$20:$S$35,1)):
INDEX('DS2024'!$T$20:$T$35,MATCH(L34,'DS2024'!$S$20:$S$35,1)+1),
INDEX('DS2024'!$S$20:$S$35,MATCH(L34,'DS2024'!$S$20:$S$35,1)):
INDEX('DS2024'!$S$20:$S$35,MATCH(L34,'DS2024'!$S$20:$S$35,1)+1)),
IF($Y$3=Database!$A$18,
_xlfn.FORECAST.LINEAR(
L34,
INDEX('DS2024'!$W$20:$W$35,MATCH(L34,'DS2024'!$V$20:$V$35,1)):
INDEX('DS2024'!$W$20:$W$35,MATCH(L34,'DS2024'!$V$20:$V$35,1)+1),
INDEX('DS2024'!$V$20:$V$35,MATCH(L34,'DS2024'!$V$20:$V$35,1)):
INDEX('DS2024'!$V$20:$V$35,MATCH(L34,'DS2024'!$V$20:$V$35,1)+1)),
IF($Y$3=Database!$A$19,
_xlfn.FORECAST.LINEAR(
L34,
INDEX('DS2024'!$Z$20:$Z$35,MATCH(L34,'DS2024'!$Y$20:$Y$35,1)):
INDEX('DS2024'!$Z$20:$Z$35,MATCH(L34,'DS2024'!$Y$20:$Y$35,1)+1),
INDEX('DS2024'!$Y$20:$Y$35,MATCH(L34,'DS2024'!$Y$20:$Y$35,1)):
INDEX('DS2024'!$Y$20:$Y$35,MATCH(L34,'DS2024'!$Y$20:$Y$35,1)+1)),
IF($Y$3=Database!$A$20,
_xlfn.FORECAST.LINEAR(
L34,
INDEX('DS2024'!$AC$20:$AC$35,MATCH(L34,'DS2024'!$AB$20:$AB$35,1)):
INDEX('DS2024'!$AC$20:$AC$35,MATCH(L34,'DS2024'!$AB$20:$AB$35,1)+1),
INDEX('DS2024'!$AB$20:$AB$35,MATCH(L34,'DS2024'!$AB$20:$AB$35,1)):
INDEX('DS2024'!$AB$20:$AB$35,MATCH(L34,'DS2024'!$AB$20:$AB$35,1)+1)),
IF($Y$3=Database!$A$2,
_xlfn.FORECAST.LINEAR(
L34,
INDEX('DS2024'!$B$5:$B$15,MATCH(L34,'DS2024'!$A$5:$A$15,1)):
INDEX('DS2024'!$B$5:$B$15,MATCH(L34,'DS2024'!$A$5:$A$15,1)+1),
INDEX('DS2024'!$A$5:$A$15,MATCH(L34,'DS2024'!$A$5:$A$15,1)):
INDEX('DS2024'!$A$5:$A$15,MATCH(L34,'DS2024'!$A$5:$A$15,1)+1)),
IF($Y$3=Database!$A$3,
_xlfn.FORECAST.LINEAR(
L34,
INDEX('DS2024'!$E$5:$E$15,MATCH(L34,'DS2024'!$D$5:$D$15,1)):
INDEX('DS2024'!$E$5:$E$15,MATCH(L34,'DS2024'!$D$5:$D$15,1)+1),
INDEX('DS2024'!$D$5:$D$15,MATCH(L34,'DS2024'!$D$5:$D$15,1)):
INDEX('DS2024'!$D$5:$D$15,MATCH(L34,'DS2024'!$D$5:$D$15,1)+1)),
IF($Y$3=Database!$A$4,
_xlfn.FORECAST.LINEAR(
L34,
INDEX('DS2024'!$H$5:$H$15,MATCH(L34,'DS2024'!$G$5:$G$15,1)):
INDEX('DS2024'!$H$5:$H$15,MATCH(L34,'DS2024'!$G$5:$G$15,1)+1),
INDEX('DS2024'!$G$5:$G$15,MATCH(L34,'DS2024'!$G$5:$G$15,1)):
INDEX('DS2024'!$G$5:$G$15,MATCH(L34,'DS2024'!$G$5:$G$15,1)+1)),
IF($Y$3=Database!$A$5,
_xlfn.FORECAST.LINEAR(
L34,
INDEX('DS2024'!$K$5:$K$15,MATCH(L34,'DS2024'!$J$5:$J$15,1)):
INDEX('DS2024'!$K$5:$K$15,MATCH(L34,'DS2024'!$J$5:$J$15,1)+1),
INDEX('DS2024'!$J$5:$J$15,MATCH(L34,'DS2024'!$J$5:$J$15,1)):
INDEX('DS2024'!$J$5:$J$15,MATCH(L34,'DS2024'!$J$5:$J$15,1)+1)),
IF($Y$3=Database!$A$6,
_xlfn.FORECAST.LINEAR(
L34,
INDEX('DS2024'!$N$5:$N$15,MATCH(L34,'DS2024'!$M$5:$M$15,1)):
INDEX('DS2024'!$N$5:$N$15,MATCH(L34,'DS2024'!$M$5:$M$15,1)+1),
INDEX('DS2024'!$M$5:$M$15,MATCH(L34,'DS2024'!$M$5:$M$15,1)):
INDEX('DS2024'!$M$5:$M$15,MATCH(L34,'DS2024'!$M$5:$M$15,1)+1)),
IF($Y$3=Database!$A$7,
_xlfn.FORECAST.LINEAR(
L34,
INDEX('DS2024'!$Q$5:$Q$15,MATCH(L34,'DS2024'!$P$5:$P$15,1)):
INDEX('DS2024'!$Q$5:$Q$15,MATCH(L34,'DS2024'!$P$5:$P$15,1)+1),
INDEX('DS2024'!$P$5:$P$15,MATCH(L34,'DS2024'!$P$5:$P$15,1)):
INDEX('DS2024'!$P$5:$P$15,MATCH(L34,'DS2024'!$P$5:$P$15,1)+1)),
IF($Y$3=Database!$A$8,
_xlfn.FORECAST.LINEAR(
L34,
INDEX('DS2024'!$T$5:$T$15,MATCH(L34,'DS2024'!$S$5:$S$15,1)):
INDEX('DS2024'!$T$5:$T$15,MATCH(L34,'DS2024'!$S$5:$S$15,1)+1),
INDEX('DS2024'!$S$5:$S$15,MATCH(L34,'DS2024'!$S$5:$S$15,1)):
INDEX('DS2024'!$S$5:$S$15,MATCH(L34,'DS2024'!$S$5:$S$15,1)+1)),
IF($T$3=Database!$A$9,
_xlfn.FORECAST.LINEAR(
L34,
INDEX('DS2024'!$W$5:$W$15,MATCH(L34,'DS2024'!$V$5:$V$15,1)):
INDEX('DS2024'!$W$5:$W$15,MATCH(L34,'DS2024'!$V$5:$V$15,1)+1),
INDEX('DS2024'!$V$5:$V$15,MATCH(L34,'DS2024'!$V$5:$V$15,1)):
INDEX('DS2024'!$V$5:$V$15,MATCH(L34,'DS2024'!$V$5:$V$15,1)+1)),
IF($T$3=Database!$A$10,
_xlfn.FORECAST.LINEAR(
L34,
INDEX('DS2024'!$Z$5:$Z$15,MATCH(L34,'DS2024'!$Y$5:$Y$15,1)):
INDEX('DS2024'!$Z$5:$Z$15,MATCH(L34,'DS2024'!$Y$5:$Y$15,1)+1),
INDEX('DS2024'!$Y$5:$Y$15,MATCH(L34,'DS2024'!$Y$5:$Y$15,1)):
INDEX('DS2024'!$Y$5:$Y$15,MATCH(L34,'DS2024'!$Y$5:$Y$15,1)+1))
)))))))))))))))))))</f>
        <v>0.1108081857788081</v>
      </c>
      <c r="Z34" s="50">
        <f>IF($Z$3=Database!$A$11,
_xlfn.FORECAST.LINEAR(
N34,
INDEX('DS2024'!$B$20:$B$35,MATCH(N34,'DS2024'!$A$20:$A$35,1)):
INDEX('DS2024'!$B$20:$B$35,MATCH(N34,'DS2024'!$A$20:$A$35,1)+1),
INDEX('DS2024'!$A$20:$A$35,MATCH(N34,'DS2024'!$A$20:$A$35,1)):
INDEX('DS2024'!$A$20:$A$35,MATCH(N34,'DS2024'!$A$20:$A$35,1)+1)),
IF($Z$3=Database!$A$12,
_xlfn.FORECAST.LINEAR(
N34,
INDEX('DS2024'!$E$20:$E$35,MATCH(N34,'DS2024'!$D$20:$D$35,1)):
INDEX('DS2024'!$E$20:$E$35,MATCH(N34,'DS2024'!$D$20:$D$35,1)+1),
INDEX('DS2024'!$D$20:$D$35,MATCH(N34,'DS2024'!$D$20:$D$35,1)):
INDEX('DS2024'!$D$20:$D$35,MATCH(N34,'DS2024'!$D$20:$D$35,1)+1)),
IF($Z$3=Database!$A$13,
_xlfn.FORECAST.LINEAR(
N34,
INDEX('DS2024'!$H$20:$H$35,MATCH(N34,'DS2024'!$G$20:$G$35,1)):
INDEX('DS2024'!$H$20:$H$35,MATCH(N34,'DS2024'!$G$20:$G$35,1)+1),
INDEX('DS2024'!$G$20:$G$35,MATCH(N34,'DS2024'!$G$20:$G$35,1)):
INDEX('DS2024'!$G$20:$G$35,MATCH(N34,'DS2024'!$G$20:$G$35,1)+1)),
IF($Z$3=Database!$A$14,
_xlfn.FORECAST.LINEAR(
N34,
INDEX('DS2024'!$K$20:$K$35,MATCH(N34,'DS2024'!$J$20:$J$35,1)):
INDEX('DS2024'!$K$20:$K$35,MATCH(N34,'DS2024'!$J$20:$J$35,1)+1),
INDEX('DS2024'!$J$20:$J$35,MATCH(N34,'DS2024'!$J$20:$J$35,1)):
INDEX('DS2024'!$J$20:$J$35,MATCH(N34,'DS2024'!$J$20:$J$35,1)+1)),
IF($Z$3=Database!$A$15,
_xlfn.FORECAST.LINEAR(
N34,
INDEX('DS2024'!$N$20:$N$35,MATCH(N34,'DS2024'!$M$20:$M$35,1)):
INDEX('DS2024'!$N$20:$N$35,MATCH(N34,'DS2024'!$M$20:$M$35,1)+1),
INDEX('DS2024'!$M$20:$M$35,MATCH(N34,'DS2024'!$M$20:$M$35,1)):
INDEX('DS2024'!$M$20:$M$35,MATCH(N34,'DS2024'!$M$20:$M$35,1)+1)),
IF($Z$3=Database!$A$16,
_xlfn.FORECAST.LINEAR(
N34,
INDEX('DS2024'!$Q$20:$Q$35,MATCH(N34,'DS2024'!$P$20:$P$35,1)):
INDEX('DS2024'!$Q$20:$Q$35,MATCH(N34,'DS2024'!$P$20:$P$35,1)+1),
INDEX('DS2024'!$P$20:$P$35,MATCH(N34,'DS2024'!$P$20:$P$35,1)):
INDEX('DS2024'!$P$20:$P$35,MATCH(N34,'DS2024'!$P$20:$P$35,1)+1)),
IF($Z$3=Database!$A$17,
_xlfn.FORECAST.LINEAR(
N34,
INDEX('DS2024'!$T$20:$T$35,MATCH(N34,'DS2024'!$S$20:$S$35,1)):
INDEX('DS2024'!$T$20:$T$35,MATCH(N34,'DS2024'!$S$20:$S$35,1)+1),
INDEX('DS2024'!$S$20:$S$35,MATCH(N34,'DS2024'!$S$20:$S$35,1)):
INDEX('DS2024'!$S$20:$S$35,MATCH(N34,'DS2024'!$S$20:$S$35,1)+1)),
IF($Z$3=Database!$A$18,
_xlfn.FORECAST.LINEAR(
N34,
INDEX('DS2024'!$W$20:$W$35,MATCH(N34,'DS2024'!$V$20:$V$35,1)):
INDEX('DS2024'!$W$20:$W$35,MATCH(N34,'DS2024'!$V$20:$V$35,1)+1),
INDEX('DS2024'!$V$20:$V$35,MATCH(N34,'DS2024'!$V$20:$V$35,1)):
INDEX('DS2024'!$V$20:$V$35,MATCH(N34,'DS2024'!$V$20:$V$35,1)+1)),
IF($Z$3=Database!$A$19,
_xlfn.FORECAST.LINEAR(
N34,
INDEX('DS2024'!$Z$20:$Z$35,MATCH(N34,'DS2024'!$Y$20:$Y$35,1)):
INDEX('DS2024'!$Z$20:$Z$35,MATCH(N34,'DS2024'!$Y$20:$Y$35,1)+1),
INDEX('DS2024'!$Y$20:$Y$35,MATCH(N34,'DS2024'!$Y$20:$Y$35,1)):
INDEX('DS2024'!$Y$20:$Y$35,MATCH(N34,'DS2024'!$Y$20:$Y$35,1)+1)),
IF($Z$3=Database!$A$20,
_xlfn.FORECAST.LINEAR(
N34,
INDEX('DS2024'!$AC$20:$AC$35,MATCH(N34,'DS2024'!$AB$20:$AB$35,1)):
INDEX('DS2024'!$AC$20:$AC$35,MATCH(N34,'DS2024'!$AB$20:$AB$35,1)+1),
INDEX('DS2024'!$AB$20:$AB$35,MATCH(N34,'DS2024'!$AB$20:$AB$35,1)):
INDEX('DS2024'!$AB$20:$AB$35,MATCH(N34,'DS2024'!$AB$20:$AB$35,1)+1)),
IF($Z$3=Database!$A$2,
_xlfn.FORECAST.LINEAR(
N34,
INDEX('DS2024'!$B$5:$B$15,MATCH(N34,'DS2024'!$A$5:$A$15,1)):
INDEX('DS2024'!$B$5:$B$15,MATCH(N34,'DS2024'!$A$5:$A$15,1)+1),
INDEX('DS2024'!$A$5:$A$15,MATCH(N34,'DS2024'!$A$5:$A$15,1)):
INDEX('DS2024'!$A$5:$A$15,MATCH(N34,'DS2024'!$A$5:$A$15,1)+1)),
IF($Z$3=Database!$A$3,
_xlfn.FORECAST.LINEAR(
N34,
INDEX('DS2024'!$E$5:$E$15,MATCH(N34,'DS2024'!$D$5:$D$15,1)):
INDEX('DS2024'!$E$5:$E$15,MATCH(N34,'DS2024'!$D$5:$D$15,1)+1),
INDEX('DS2024'!$D$5:$D$15,MATCH(N34,'DS2024'!$D$5:$D$15,1)):
INDEX('DS2024'!$D$5:$D$15,MATCH(N34,'DS2024'!$D$5:$D$15,1)+1)),
IF($Z$3=Database!$A$4,
_xlfn.FORECAST.LINEAR(
N34,
INDEX('DS2024'!$H$5:$H$15,MATCH(N34,'DS2024'!$G$5:$G$15,1)):
INDEX('DS2024'!$H$5:$H$15,MATCH(N34,'DS2024'!$G$5:$G$15,1)+1),
INDEX('DS2024'!$G$5:$G$15,MATCH(N34,'DS2024'!$G$5:$G$15,1)):
INDEX('DS2024'!$G$5:$G$15,MATCH(N34,'DS2024'!$G$5:$G$15,1)+1)),
IF($Z$3=Database!$A$5,
_xlfn.FORECAST.LINEAR(
N34,
INDEX('DS2024'!$K$5:$K$15,MATCH(N34,'DS2024'!$J$5:$J$15,1)):
INDEX('DS2024'!$K$5:$K$15,MATCH(N34,'DS2024'!$J$5:$J$15,1)+1),
INDEX('DS2024'!$J$5:$J$15,MATCH(N34,'DS2024'!$J$5:$J$15,1)):
INDEX('DS2024'!$J$5:$J$15,MATCH(N34,'DS2024'!$J$5:$J$15,1)+1)),
IF($Z$3=Database!$A$6,
_xlfn.FORECAST.LINEAR(
N34,
INDEX('DS2024'!$N$5:$N$15,MATCH(N34,'DS2024'!$M$5:$M$15,1)):
INDEX('DS2024'!$N$5:$N$15,MATCH(N34,'DS2024'!$M$5:$M$15,1)+1),
INDEX('DS2024'!$M$5:$M$15,MATCH(N34,'DS2024'!$M$5:$M$15,1)):
INDEX('DS2024'!$M$5:$M$15,MATCH(N34,'DS2024'!$M$5:$M$15,1)+1)),
IF($Z$3=Database!$A$7,
_xlfn.FORECAST.LINEAR(
N34,
INDEX('DS2024'!$Q$5:$Q$15,MATCH(N34,'DS2024'!$P$5:$P$15,1)):
INDEX('DS2024'!$Q$5:$Q$15,MATCH(N34,'DS2024'!$P$5:$P$15,1)+1),
INDEX('DS2024'!$P$5:$P$15,MATCH(N34,'DS2024'!$P$5:$P$15,1)):
INDEX('DS2024'!$P$5:$P$15,MATCH(N34,'DS2024'!$P$5:$P$15,1)+1)),
IF($Z$3=Database!$A$8,
_xlfn.FORECAST.LINEAR(
N34,
INDEX('DS2024'!$T$5:$T$15,MATCH(N34,'DS2024'!$S$5:$S$15,1)):
INDEX('DS2024'!$T$5:$T$15,MATCH(N34,'DS2024'!$S$5:$S$15,1)+1),
INDEX('DS2024'!$S$5:$S$15,MATCH(N34,'DS2024'!$S$5:$S$15,1)):
INDEX('DS2024'!$S$5:$S$15,MATCH(N34,'DS2024'!$S$5:$S$15,1)+1)),
IF($Z$3=Database!$A$9,
_xlfn.FORECAST.LINEAR(
N34,
INDEX('DS2024'!$W$5:$W$15,MATCH(N34,'DS2024'!$V$5:$V$15,1)):
INDEX('DS2024'!$W$5:$W$15,MATCH(N34,'DS2024'!$V$5:$V$15,1)+1),
INDEX('DS2024'!$V$5:$V$15,MATCH(N34,'DS2024'!$V$5:$V$15,1)):
INDEX('DS2024'!$V$5:$V$15,MATCH(N34,'DS2024'!$V$5:$V$15,1)+1)),
IF($Z$3=Database!$A$10,
_xlfn.FORECAST.LINEAR(
N34,
INDEX('DS2024'!$Z$5:$Z$15,MATCH(N34,'DS2024'!$Y$5:$Y$15,1)):
INDEX('DS2024'!$Z$5:$Z$15,MATCH(N34,'DS2024'!$Y$5:$Y$15,1)+1),
INDEX('DS2024'!$Y$5:$Y$15,MATCH(N34,'DS2024'!$Y$5:$Y$15,1)):
INDEX('DS2024'!$Y$5:$Y$15,MATCH(N34,'DS2024'!$Y$5:$Y$15,1)+1))
)))))))))))))))))))</f>
        <v>0.10949766177704945</v>
      </c>
      <c r="AA34" s="50">
        <f>IF($AA$3=Database!$A$11,
_xlfn.FORECAST.LINEAR(
P34,
INDEX('DS2024'!$B$20:$B$35,MATCH(P34,'DS2024'!$A$20:$A$35,1)):
INDEX('DS2024'!$B$20:$B$35,MATCH(P34,'DS2024'!$A$20:$A$35,1)+1),
INDEX('DS2024'!$A$20:$A$35,MATCH(P34,'DS2024'!$A$20:$A$35,1)):
INDEX('DS2024'!$A$20:$A$35,MATCH(P34,'DS2024'!$A$20:$A$35,1)+1)),
IF($AA$3=Database!$A$12,
_xlfn.FORECAST.LINEAR(
P34,
INDEX('DS2024'!$E$20:$E$35,MATCH(P34,'DS2024'!$D$20:$D$35,1)):
INDEX('DS2024'!$E$20:$E$35,MATCH(P34,'DS2024'!$D$20:$D$35,1)+1),
INDEX('DS2024'!$D$20:$D$35,MATCH(P34,'DS2024'!$D$20:$D$35,1)):
INDEX('DS2024'!$D$20:$D$35,MATCH(P34,'DS2024'!$D$20:$D$35,1)+1)),
IF($AA$3=Database!$A$13,
_xlfn.FORECAST.LINEAR(
P34,
INDEX('DS2024'!$H$20:$H$35,MATCH(P34,'DS2024'!$G$20:$G$35,1)):
INDEX('DS2024'!$H$20:$H$35,MATCH(P34,'DS2024'!$G$20:$G$35,1)+1),
INDEX('DS2024'!$G$20:$G$35,MATCH(P34,'DS2024'!$G$20:$G$35,1)):
INDEX('DS2024'!$G$20:$G$35,MATCH(P34,'DS2024'!$G$20:$G$35,1)+1)),
IF($AA$3=Database!$A$14,
_xlfn.FORECAST.LINEAR(
P34,
INDEX('DS2024'!$K$20:$K$35,MATCH(P34,'DS2024'!$J$20:$J$35,1)):
INDEX('DS2024'!$K$20:$K$35,MATCH(P34,'DS2024'!$J$20:$J$35,1)+1),
INDEX('DS2024'!$J$20:$J$35,MATCH(P34,'DS2024'!$J$20:$J$35,1)):
INDEX('DS2024'!$J$20:$J$35,MATCH(P34,'DS2024'!$J$20:$J$35,1)+1)),
IF($AA$3=Database!$A$15,
_xlfn.FORECAST.LINEAR(
P34,
INDEX('DS2024'!$N$20:$N$35,MATCH(P34,'DS2024'!$M$20:$M$35,1)):
INDEX('DS2024'!$N$20:$N$35,MATCH(P34,'DS2024'!$M$20:$M$35,1)+1),
INDEX('DS2024'!$M$20:$M$35,MATCH(P34,'DS2024'!$M$20:$M$35,1)):
INDEX('DS2024'!$M$20:$M$35,MATCH(P34,'DS2024'!$M$20:$M$35,1)+1)),
IF($AA$3=Database!$A$16,
_xlfn.FORECAST.LINEAR(
P34,
INDEX('DS2024'!$Q$20:$Q$35,MATCH(P34,'DS2024'!$P$20:$P$35,1)):
INDEX('DS2024'!$Q$20:$Q$35,MATCH(P34,'DS2024'!$P$20:$P$35,1)+1),
INDEX('DS2024'!$P$20:$P$35,MATCH(P34,'DS2024'!$P$20:$P$35,1)):
INDEX('DS2024'!$P$20:$P$35,MATCH(P34,'DS2024'!$P$20:$P$35,1)+1)),
IF($AA$3=Database!$A$17,
_xlfn.FORECAST.LINEAR(
P34,
INDEX('DS2024'!$T$20:$T$35,MATCH(P34,'DS2024'!$S$20:$S$35,1)):
INDEX('DS2024'!$T$20:$T$35,MATCH(P34,'DS2024'!$S$20:$S$35,1)+1),
INDEX('DS2024'!$S$20:$S$35,MATCH(P34,'DS2024'!$S$20:$S$35,1)):
INDEX('DS2024'!$S$20:$S$35,MATCH(P34,'DS2024'!$S$20:$S$35,1)+1)),
IF($AA$3=Database!$A$18,
_xlfn.FORECAST.LINEAR(
P34,
INDEX('DS2024'!$W$20:$W$35,MATCH(P34,'DS2024'!$V$20:$V$35,1)):
INDEX('DS2024'!$W$20:$W$35,MATCH(P34,'DS2024'!$V$20:$V$35,1)+1),
INDEX('DS2024'!$V$20:$V$35,MATCH(P34,'DS2024'!$V$20:$V$35,1)):
INDEX('DS2024'!$V$20:$V$35,MATCH(P34,'DS2024'!$V$20:$V$35,1)+1)),
IF($AA$3=Database!$A$19,
_xlfn.FORECAST.LINEAR(
P34,
INDEX('DS2024'!$Z$20:$Z$35,MATCH(P34,'DS2024'!$Y$20:$Y$35,1)):
INDEX('DS2024'!$Z$20:$Z$35,MATCH(P34,'DS2024'!$Y$20:$Y$35,1)+1),
INDEX('DS2024'!$Y$20:$Y$35,MATCH(P34,'DS2024'!$Y$20:$Y$35,1)):
INDEX('DS2024'!$Y$20:$Y$35,MATCH(P34,'DS2024'!$Y$20:$Y$35,1)+1)),
IF($AA$3=Database!$A$20,
_xlfn.FORECAST.LINEAR(
P34,
INDEX('DS2024'!$AC$20:$AC$35,MATCH(P34,'DS2024'!$AB$20:$AB$35,1)):
INDEX('DS2024'!$AC$20:$AC$35,MATCH(P34,'DS2024'!$AB$20:$AB$35,1)+1),
INDEX('DS2024'!$AB$20:$AB$35,MATCH(P34,'DS2024'!$AB$20:$AB$35,1)):
INDEX('DS2024'!$AB$20:$AB$35,MATCH(P34,'DS2024'!$AB$20:$AB$35,1)+1)),
IF($AA$3=Database!$A$2,
_xlfn.FORECAST.LINEAR(
P34,
INDEX('DS2024'!$B$5:$B$15,MATCH(P34,'DS2024'!$A$5:$A$15,1)):
INDEX('DS2024'!$B$5:$B$15,MATCH(P34,'DS2024'!$A$5:$A$15,1)+1),
INDEX('DS2024'!$A$5:$A$15,MATCH(P34,'DS2024'!$A$5:$A$15,1)):
INDEX('DS2024'!$A$5:$A$15,MATCH(P34,'DS2024'!$A$5:$A$15,1)+1)),
IF($AA$3=Database!$A$3,
_xlfn.FORECAST.LINEAR(
P34,
INDEX('DS2024'!$E$5:$E$15,MATCH(P34,'DS2024'!$D$5:$D$15,1)):
INDEX('DS2024'!$E$5:$E$15,MATCH(P34,'DS2024'!$D$5:$D$15,1)+1),
INDEX('DS2024'!$D$5:$D$15,MATCH(P34,'DS2024'!$D$5:$D$15,1)):
INDEX('DS2024'!$D$5:$D$15,MATCH(P34,'DS2024'!$D$5:$D$15,1)+1)),
IF($AA$3=Database!$A$4,
_xlfn.FORECAST.LINEAR(
P34,
INDEX('DS2024'!$H$5:$H$15,MATCH(P34,'DS2024'!$G$5:$G$15,1)):
INDEX('DS2024'!$H$5:$H$15,MATCH(P34,'DS2024'!$G$5:$G$15,1)+1),
INDEX('DS2024'!$G$5:$G$15,MATCH(P34,'DS2024'!$G$5:$G$15,1)):
INDEX('DS2024'!$G$5:$G$15,MATCH(P34,'DS2024'!$G$5:$G$15,1)+1)),
IF($AA$3=Database!$A$5,
_xlfn.FORECAST.LINEAR(
P34,
INDEX('DS2024'!$K$5:$K$15,MATCH(P34,'DS2024'!$J$5:$J$15,1)):
INDEX('DS2024'!$K$5:$K$15,MATCH(P34,'DS2024'!$J$5:$J$15,1)+1),
INDEX('DS2024'!$J$5:$J$15,MATCH(P34,'DS2024'!$J$5:$J$15,1)):
INDEX('DS2024'!$J$5:$J$15,MATCH(P34,'DS2024'!$J$5:$J$15,1)+1)),
IF($AA$3=Database!$A$6,
_xlfn.FORECAST.LINEAR(
P34,
INDEX('DS2024'!$N$5:$N$15,MATCH(P34,'DS2024'!$M$5:$M$15,1)):
INDEX('DS2024'!$N$5:$N$15,MATCH(P34,'DS2024'!$M$5:$M$15,1)+1),
INDEX('DS2024'!$M$5:$M$15,MATCH(P34,'DS2024'!$M$5:$M$15,1)):
INDEX('DS2024'!$M$5:$M$15,MATCH(P34,'DS2024'!$M$5:$M$15,1)+1)),
IF($AA$3=Database!$A$7,
_xlfn.FORECAST.LINEAR(
P34,
INDEX('DS2024'!$Q$5:$Q$15,MATCH(P34,'DS2024'!$P$5:$P$15,1)):
INDEX('DS2024'!$Q$5:$Q$15,MATCH(P34,'DS2024'!$P$5:$P$15,1)+1),
INDEX('DS2024'!$P$5:$P$15,MATCH(P34,'DS2024'!$P$5:$P$15,1)):
INDEX('DS2024'!$P$5:$P$15,MATCH(P34,'DS2024'!$P$5:$P$15,1)+1)),
IF($AA$3=Database!$A$8,
_xlfn.FORECAST.LINEAR(
P34,
INDEX('DS2024'!$T$5:$T$15,MATCH(P34,'DS2024'!$S$5:$S$15,1)):
INDEX('DS2024'!$T$5:$T$15,MATCH(P34,'DS2024'!$S$5:$S$15,1)+1),
INDEX('DS2024'!$S$5:$S$15,MATCH(P34,'DS2024'!$S$5:$S$15,1)):
INDEX('DS2024'!$S$5:$S$15,MATCH(P34,'DS2024'!$S$5:$S$15,1)+1)),
IF($AA$3=Database!$A$9,
_xlfn.FORECAST.LINEAR(
P34,
INDEX('DS2024'!$W$5:$W$15,MATCH(P34,'DS2024'!$V$5:$V$15,1)):
INDEX('DS2024'!$W$5:$W$15,MATCH(P34,'DS2024'!$V$5:$V$15,1)+1),
INDEX('DS2024'!$V$5:$V$15,MATCH(P34,'DS2024'!$V$5:$V$15,1)):
INDEX('DS2024'!$V$5:$V$15,MATCH(P34,'DS2024'!$V$5:$V$15,1)+1)),
IF($AA$3=Database!$A$10,
_xlfn.FORECAST.LINEAR(
P34,
INDEX('DS2024'!$Z$5:$Z$15,MATCH(P34,'DS2024'!$Y$5:$Y$15,1)):
INDEX('DS2024'!$Z$5:$Z$15,MATCH(P34,'DS2024'!$Y$5:$Y$15,1)+1),
INDEX('DS2024'!$Y$5:$Y$15,MATCH(P34,'DS2024'!$Y$5:$Y$15,1)):
INDEX('DS2024'!$Y$5:$Y$15,MATCH(P34,'DS2024'!$Y$5:$Y$15,1)+1))
)))))))))))))))))))</f>
        <v>0.11024917063032096</v>
      </c>
      <c r="AB34" s="50">
        <f>IF($AB$3=Database!$A$11,
_xlfn.FORECAST.LINEAR(
R34,
INDEX('DS2024'!$B$20:$B$35,MATCH(R34,'DS2024'!$A$20:$A$35,1)):
INDEX('DS2024'!$B$20:$B$35,MATCH(R34,'DS2024'!$A$20:$A$35,1)+1),
INDEX('DS2024'!$A$20:$A$35,MATCH(R34,'DS2024'!$A$20:$A$35,1)):
INDEX('DS2024'!$A$20:$A$35,MATCH(R34,'DS2024'!$A$20:$A$35,1)+1)),
IF($AB$3=Database!$A$12,
_xlfn.FORECAST.LINEAR(
R34,
INDEX('DS2024'!$E$20:$E$35,MATCH(R34,'DS2024'!$D$20:$D$35,1)):
INDEX('DS2024'!$E$20:$E$35,MATCH(R34,'DS2024'!$D$20:$D$35,1)+1),
INDEX('DS2024'!$D$20:$D$35,MATCH(R34,'DS2024'!$D$20:$D$35,1)):
INDEX('DS2024'!$D$20:$D$35,MATCH(R34,'DS2024'!$D$20:$D$35,1)+1)),
IF($AB$3=Database!$A$13,
_xlfn.FORECAST.LINEAR(
R34,
INDEX('DS2024'!$H$20:$H$35,MATCH(R34,'DS2024'!$G$20:$G$35,1)):
INDEX('DS2024'!$H$20:$H$35,MATCH(R34,'DS2024'!$G$20:$G$35,1)+1),
INDEX('DS2024'!$G$20:$G$35,MATCH(R34,'DS2024'!$G$20:$G$35,1)):
INDEX('DS2024'!$G$20:$G$35,MATCH(R34,'DS2024'!$G$20:$G$35,1)+1)),
IF($AB$3=Database!$A$14,
_xlfn.FORECAST.LINEAR(
R34,
INDEX('DS2024'!$K$20:$K$35,MATCH(R34,'DS2024'!$J$20:$J$35,1)):
INDEX('DS2024'!$K$20:$K$35,MATCH(R34,'DS2024'!$J$20:$J$35,1)+1),
INDEX('DS2024'!$J$20:$J$35,MATCH(R34,'DS2024'!$J$20:$J$35,1)):
INDEX('DS2024'!$J$20:$J$35,MATCH(R34,'DS2024'!$J$20:$J$35,1)+1)),
IF($AB$3=Database!$A$15,
_xlfn.FORECAST.LINEAR(
R34,
INDEX('DS2024'!$N$20:$N$35,MATCH(R34,'DS2024'!$M$20:$M$35,1)):
INDEX('DS2024'!$N$20:$N$35,MATCH(R34,'DS2024'!$M$20:$M$35,1)+1),
INDEX('DS2024'!$M$20:$M$35,MATCH(R34,'DS2024'!$M$20:$M$35,1)):
INDEX('DS2024'!$M$20:$M$35,MATCH(R34,'DS2024'!$M$20:$M$35,1)+1)),
IF($AB$3=Database!$A$16,
_xlfn.FORECAST.LINEAR(
R34,
INDEX('DS2024'!$Q$20:$Q$35,MATCH(R34,'DS2024'!$P$20:$P$35,1)):
INDEX('DS2024'!$Q$20:$Q$35,MATCH(R34,'DS2024'!$P$20:$P$35,1)+1),
INDEX('DS2024'!$P$20:$P$35,MATCH(R34,'DS2024'!$P$20:$P$35,1)):
INDEX('DS2024'!$P$20:$P$35,MATCH(R34,'DS2024'!$P$20:$P$35,1)+1)),
IF($AB$3=Database!$A$17,
_xlfn.FORECAST.LINEAR(
R34,
INDEX('DS2024'!$T$20:$T$35,MATCH(R34,'DS2024'!$S$20:$S$35,1)):
INDEX('DS2024'!$T$20:$T$35,MATCH(R34,'DS2024'!$S$20:$S$35,1)+1),
INDEX('DS2024'!$S$20:$S$35,MATCH(R34,'DS2024'!$S$20:$S$35,1)):
INDEX('DS2024'!$S$20:$S$35,MATCH(R34,'DS2024'!$S$20:$S$35,1)+1)),
IF($AB$3=Database!$A$18,
_xlfn.FORECAST.LINEAR(
R34,
INDEX('DS2024'!$W$20:$W$35,MATCH(R34,'DS2024'!$V$20:$V$35,1)):
INDEX('DS2024'!$W$20:$W$35,MATCH(R34,'DS2024'!$V$20:$V$35,1)+1),
INDEX('DS2024'!$V$20:$V$35,MATCH(R34,'DS2024'!$V$20:$V$35,1)):
INDEX('DS2024'!$V$20:$V$35,MATCH(R34,'DS2024'!$V$20:$V$35,1)+1)),
IF($AB$3=Database!$A$19,
_xlfn.FORECAST.LINEAR(
R34,
INDEX('DS2024'!$Z$20:$Z$35,MATCH(R34,'DS2024'!$Y$20:$Y$35,1)):
INDEX('DS2024'!$Z$20:$Z$35,MATCH(R34,'DS2024'!$Y$20:$Y$35,1)+1),
INDEX('DS2024'!$Y$20:$Y$35,MATCH(R34,'DS2024'!$Y$20:$Y$35,1)):
INDEX('DS2024'!$Y$20:$Y$35,MATCH(R34,'DS2024'!$Y$20:$Y$35,1)+1)),
IF($AB$3=Database!$A$20,
_xlfn.FORECAST.LINEAR(
R34,
INDEX('DS2024'!$AC$20:$AC$35,MATCH(R34,'DS2024'!$AB$20:$AB$35,1)):
INDEX('DS2024'!$AC$20:$AC$35,MATCH(R34,'DS2024'!$AB$20:$AB$35,1)+1),
INDEX('DS2024'!$AB$20:$AB$35,MATCH(R34,'DS2024'!$AB$20:$AB$35,1)):
INDEX('DS2024'!$AB$20:$AB$35,MATCH(R34,'DS2024'!$AB$20:$AB$35,1)+1)),
IF($AB$3=Database!$A$2,
_xlfn.FORECAST.LINEAR(
R34,
INDEX('DS2024'!$B$5:$B$15,MATCH(R34,'DS2024'!$A$5:$A$15,1)):
INDEX('DS2024'!$B$5:$B$15,MATCH(R34,'DS2024'!$A$5:$A$15,1)+1),
INDEX('DS2024'!$A$5:$A$15,MATCH(R34,'DS2024'!$A$5:$A$15,1)):
INDEX('DS2024'!$A$5:$A$15,MATCH(R34,'DS2024'!$A$5:$A$15,1)+1)),
IF($AB$3=Database!$A$3,
_xlfn.FORECAST.LINEAR(
R34,
INDEX('DS2024'!$E$5:$E$15,MATCH(R34,'DS2024'!$D$5:$D$15,1)):
INDEX('DS2024'!$E$5:$E$15,MATCH(R34,'DS2024'!$D$5:$D$15,1)+1),
INDEX('DS2024'!$D$5:$D$15,MATCH(R34,'DS2024'!$D$5:$D$15,1)):
INDEX('DS2024'!$D$5:$D$15,MATCH(R34,'DS2024'!$D$5:$D$15,1)+1)),
IF($AB$3=Database!$A$4,
_xlfn.FORECAST.LINEAR(
R34,
INDEX('DS2024'!$H$5:$H$15,MATCH(R34,'DS2024'!$G$5:$G$15,1)):
INDEX('DS2024'!$H$5:$H$15,MATCH(R34,'DS2024'!$G$5:$G$15,1)+1),
INDEX('DS2024'!$G$5:$G$15,MATCH(R34,'DS2024'!$G$5:$G$15,1)):
INDEX('DS2024'!$G$5:$G$15,MATCH(R34,'DS2024'!$G$5:$G$15,1)+1)),
IF($AB$3=Database!$A$5,
_xlfn.FORECAST.LINEAR(
R34,
INDEX('DS2024'!$K$5:$K$15,MATCH(R34,'DS2024'!$J$5:$J$15,1)):
INDEX('DS2024'!$K$5:$K$15,MATCH(R34,'DS2024'!$J$5:$J$15,1)+1),
INDEX('DS2024'!$J$5:$J$15,MATCH(R34,'DS2024'!$J$5:$J$15,1)):
INDEX('DS2024'!$J$5:$J$15,MATCH(R34,'DS2024'!$J$5:$J$15,1)+1)),
IF($AB$3=Database!$A$6,
_xlfn.FORECAST.LINEAR(
R34,
INDEX('DS2024'!$N$5:$N$15,MATCH(R34,'DS2024'!$M$5:$M$15,1)):
INDEX('DS2024'!$N$5:$N$15,MATCH(R34,'DS2024'!$M$5:$M$15,1)+1),
INDEX('DS2024'!$M$5:$M$15,MATCH(R34,'DS2024'!$M$5:$M$15,1)):
INDEX('DS2024'!$M$5:$M$15,MATCH(R34,'DS2024'!$M$5:$M$15,1)+1)),
IF($AB$3=Database!$A$7,
_xlfn.FORECAST.LINEAR(
R34,
INDEX('DS2024'!$Q$5:$Q$15,MATCH(R34,'DS2024'!$P$5:$P$15,1)):
INDEX('DS2024'!$Q$5:$Q$15,MATCH(R34,'DS2024'!$P$5:$P$15,1)+1),
INDEX('DS2024'!$P$5:$P$15,MATCH(R34,'DS2024'!$P$5:$P$15,1)):
INDEX('DS2024'!$P$5:$P$15,MATCH(R34,'DS2024'!$P$5:$P$15,1)+1)),
IF($AB$3=Database!$A$8,
_xlfn.FORECAST.LINEAR(
R34,
INDEX('DS2024'!$T$5:$T$15,MATCH(R34,'DS2024'!$S$5:$S$15,1)):
INDEX('DS2024'!$T$5:$T$15,MATCH(R34,'DS2024'!$S$5:$S$15,1)+1),
INDEX('DS2024'!$S$5:$S$15,MATCH(R34,'DS2024'!$S$5:$S$15,1)):
INDEX('DS2024'!$S$5:$S$15,MATCH(R34,'DS2024'!$S$5:$S$15,1)+1)),
IF($AB$3=Database!$A$9,
_xlfn.FORECAST.LINEAR(
R34,
INDEX('DS2024'!$W$5:$W$15,MATCH(R34,'DS2024'!$V$5:$V$15,1)):
INDEX('DS2024'!$W$5:$W$15,MATCH(R34,'DS2024'!$V$5:$V$15,1)+1),
INDEX('DS2024'!$V$5:$V$15,MATCH(R34,'DS2024'!$V$5:$V$15,1)):
INDEX('DS2024'!$V$5:$V$15,MATCH(R34,'DS2024'!$V$5:$V$15,1)+1)),
IF($AB$3=Database!$A$10,
_xlfn.FORECAST.LINEAR(
R34,
INDEX('DS2024'!$Z$5:$Z$15,MATCH(R34,'DS2024'!$Y$5:$Y$15,1)):
INDEX('DS2024'!$Z$5:$Z$15,MATCH(R34,'DS2024'!$Y$5:$Y$15,1)+1),
INDEX('DS2024'!$Y$5:$Y$15,MATCH(R34,'DS2024'!$Y$5:$Y$15,1)):
INDEX('DS2024'!$Y$5:$Y$15,MATCH(R34,'DS2024'!$Y$5:$Y$15,1)+1))
)))))))))))))))))))</f>
        <v>0.11132579239777769</v>
      </c>
      <c r="AC34" s="82">
        <f t="shared" si="0"/>
        <v>0.47256963721369</v>
      </c>
      <c r="AD34" s="82">
        <f t="shared" si="1"/>
        <v>0.47345305316010222</v>
      </c>
      <c r="AE34" s="82">
        <f t="shared" si="2"/>
        <v>0.37683311135699737</v>
      </c>
      <c r="AF34" s="82">
        <f t="shared" si="3"/>
        <v>0.47267836533017149</v>
      </c>
      <c r="AG34" s="82">
        <f t="shared" si="4"/>
        <v>0.47091764939389913</v>
      </c>
      <c r="AH34" s="82">
        <f t="shared" si="5"/>
        <v>0.47205725596477088</v>
      </c>
      <c r="AI34" s="82">
        <f t="shared" si="6"/>
        <v>0.47046574815977288</v>
      </c>
      <c r="AJ34" s="83">
        <f t="shared" si="7"/>
        <v>0.4713783847874895</v>
      </c>
      <c r="AK34" s="83">
        <f t="shared" si="8"/>
        <v>0.47268584038817957</v>
      </c>
      <c r="AL34" s="42"/>
      <c r="AM34" s="42"/>
      <c r="AN34" s="42"/>
      <c r="AO34" s="42"/>
      <c r="AP34" s="42"/>
      <c r="AQ34" s="42"/>
      <c r="AR34" s="42"/>
      <c r="AS34" s="42"/>
      <c r="AT34" s="42"/>
      <c r="BD34" s="83" t="e">
        <f>#REF!/10</f>
        <v>#REF!</v>
      </c>
      <c r="BE34" s="83" t="e">
        <f>#REF!/10</f>
        <v>#REF!</v>
      </c>
      <c r="BF34" s="83" t="e">
        <f>#REF!/10</f>
        <v>#REF!</v>
      </c>
      <c r="BG34" s="83" t="e">
        <f>#REF!/10</f>
        <v>#REF!</v>
      </c>
      <c r="BH34" s="83">
        <f t="shared" si="9"/>
        <v>0</v>
      </c>
      <c r="BI34" s="83">
        <f t="shared" si="10"/>
        <v>0</v>
      </c>
      <c r="BJ34" s="83">
        <f t="shared" si="11"/>
        <v>0</v>
      </c>
      <c r="BK34" s="83">
        <f t="shared" si="12"/>
        <v>0</v>
      </c>
      <c r="BL34" s="83">
        <f t="shared" si="13"/>
        <v>0</v>
      </c>
    </row>
    <row r="35" spans="1:64" ht="14.25" customHeight="1">
      <c r="A35" s="31">
        <v>29</v>
      </c>
      <c r="B35" s="42">
        <f>'Evaluasi 110 C'!B35</f>
        <v>120.1</v>
      </c>
      <c r="C35" s="42">
        <f>'Evaluasi 110 C'!C35</f>
        <v>-0.36136832633473304</v>
      </c>
      <c r="D35" s="42">
        <f>'Evaluasi 110 C'!E35</f>
        <v>121.252</v>
      </c>
      <c r="E35" s="42">
        <f>'Evaluasi 110 C'!F35</f>
        <v>-0.36150653869226151</v>
      </c>
      <c r="F35" s="42">
        <f>'Evaluasi 110 C'!H35</f>
        <v>119.746</v>
      </c>
      <c r="G35" s="42">
        <f>'Evaluasi 110 C'!I35</f>
        <v>-0.26276666267799448</v>
      </c>
      <c r="H35" s="42">
        <f>'Evaluasi 110 C'!K35</f>
        <v>120.312</v>
      </c>
      <c r="I35" s="42">
        <f>'Evaluasi 110 C'!L35</f>
        <v>-0.36139376124775041</v>
      </c>
      <c r="J35" s="42">
        <f>'Evaluasi 110 C'!N35</f>
        <v>118.161</v>
      </c>
      <c r="K35" s="42">
        <f>'Evaluasi 110 C'!O35</f>
        <v>-0.36113569286142766</v>
      </c>
      <c r="L35" s="42">
        <f>'Evaluasi 110 C'!Q35</f>
        <v>119.82899999999999</v>
      </c>
      <c r="M35" s="42">
        <f>'Evaluasi 110 C'!R35</f>
        <v>-0.36133581283743249</v>
      </c>
      <c r="N35" s="42">
        <f>'Evaluasi 110 C'!T35</f>
        <v>117.462</v>
      </c>
      <c r="O35" s="42">
        <f>'Evaluasi 110 C'!U35</f>
        <v>-0.36105182963407317</v>
      </c>
      <c r="P35" s="42">
        <f>'Evaluasi 110 C'!W35</f>
        <v>118.471</v>
      </c>
      <c r="Q35" s="42">
        <f>'Evaluasi 110 C'!X35</f>
        <v>-0.36117288542291537</v>
      </c>
      <c r="R35" s="42">
        <f>'Evaluasi 110 C'!Z35</f>
        <v>120.193</v>
      </c>
      <c r="S35" s="50">
        <f>'Evaluasi 110 C'!AA35</f>
        <v>-0.36137948410317933</v>
      </c>
      <c r="T35" s="50">
        <f>IF($T$3=Database!$A$11,
_xlfn.FORECAST.LINEAR(
B35,
INDEX('DS2024'!$B$20:$B$35,MATCH(B35,'DS2024'!$A$20:$A$35,1)):
INDEX('DS2024'!$B$20:$B$35,MATCH(B35,'DS2024'!$A$20:$A$35,1)+1),
INDEX('DS2024'!$A$20:$A$35,MATCH(B35,'DS2024'!$A$20:$A$35,1)):
INDEX('DS2024'!$A$20:$A$35,MATCH(B35,'DS2024'!$A$20:$A$35,1)+1)),
IF($T$3=Database!$A$12,
_xlfn.FORECAST.LINEAR(
B35,
INDEX('DS2024'!$E$20:$E$35,MATCH(B35,'DS2024'!$D$20:$D$35,1)):
INDEX('DS2024'!$E$20:$E$35,MATCH(B35,'DS2024'!$D$20:$D$35,1)+1),
INDEX('DS2024'!$D$20:$D$35,MATCH(B35,'DS2024'!$D$20:$D$35,1)):
INDEX('DS2024'!$D$20:$D$35,MATCH(B35,'DS2024'!$D$20:$D$35,1)+1)),
IF($T$3=Database!$A$13,
_xlfn.FORECAST.LINEAR(
B35,
INDEX('DS2024'!$H$20:$H$35,MATCH(B35,'DS2024'!$G$20:$G$35,1)):
INDEX('DS2024'!$H$20:$H$35,MATCH(B35,'DS2024'!$G$20:$G$35,1)+1),
INDEX('DS2024'!$G$20:$G$35,MATCH(B35,'DS2024'!$G$20:$G$35,1)):
INDEX('DS2024'!$G$20:$G$35,MATCH(B35,'DS2024'!$G$20:$G$35,1)+1)),
IF($T$3=Database!$A$14,
_xlfn.FORECAST.LINEAR(
B35,
INDEX('DS2024'!$K$20:$K$35,MATCH(B35,'DS2024'!$J$20:$J$35,1)):
INDEX('DS2024'!$K$20:$K$35,MATCH(B35,'DS2024'!$J$20:$J$35,1)+1),
INDEX('DS2024'!$J$20:$J$35,MATCH(B35,'DS2024'!$J$20:$J$35,1)):
INDEX('DS2024'!$J$20:$J$35,MATCH(B35,'DS2024'!$J$20:$J$35,1)+1)),
IF($T$3=Database!$A$15,
_xlfn.FORECAST.LINEAR(
B35,
INDEX('DS2024'!$N$20:$N$35,MATCH(B35,'DS2024'!$M$20:$M$35,1)):
INDEX('DS2024'!$N$20:$N$35,MATCH(B35,'DS2024'!$M$20:$M$35,1)+1),
INDEX('DS2024'!$M$20:$M$35,MATCH(B35,'DS2024'!$M$20:$M$35,1)):
INDEX('DS2024'!$M$20:$M$35,MATCH(B35,'DS2024'!$M$20:$M$35,1)+1)),
IF($T$3=Database!$A$16,
_xlfn.FORECAST.LINEAR(
B35,
INDEX('DS2024'!$Q$20:$Q$35,MATCH(B35,'DS2024'!$P$20:$P$35,1)):
INDEX('DS2024'!$Q$20:$Q$35,MATCH(B35,'DS2024'!$P$20:$P$35,1)+1),
INDEX('DS2024'!$P$20:$P$35,MATCH(B35,'DS2024'!$P$20:$P$35,1)):
INDEX('DS2024'!$P$20:$P$35,MATCH(B35,'DS2024'!$P$20:$P$35,1)+1)),
IF($T$3=Database!$A$17,
_xlfn.FORECAST.LINEAR(
B35,
INDEX('DS2024'!$T$20:$T$35,MATCH(B35,'DS2024'!$S$20:$S$35,1)):
INDEX('DS2024'!$T$20:$T$35,MATCH(B35,'DS2024'!$S$20:$S$35,1)+1),
INDEX('DS2024'!$S$20:$S$35,MATCH(B35,'DS2024'!$S$20:$S$35,1)):
INDEX('DS2024'!$S$20:$S$35,MATCH(B35,'DS2024'!$S$20:$S$35,1)+1)),
IF($T$3=Database!$A$18,
_xlfn.FORECAST.LINEAR(
B35,
INDEX('DS2024'!$W$20:$W$35,MATCH(B35,'DS2024'!$V$20:$V$35,1)):
INDEX('DS2024'!$W$20:$W$35,MATCH(B35,'DS2024'!$V$20:$V$35,1)+1),
INDEX('DS2024'!$V$20:$V$35,MATCH(B35,'DS2024'!$V$20:$V$35,1)):
INDEX('DS2024'!$V$20:$V$35,MATCH(B35,'DS2024'!$V$20:$V$35,1)+1)),
IF($T$3=Database!$A$19,
_xlfn.FORECAST.LINEAR(
B35,
INDEX('DS2024'!$Z$20:$Z$35,MATCH(B35,'DS2024'!$Y$20:$Y$35,1)):
INDEX('DS2024'!$Z$20:$Z$35,MATCH(B35,'DS2024'!$Y$20:$Y$35,1)+1),
INDEX('DS2024'!$Y$20:$Y$35,MATCH(B35,'DS2024'!$Y$20:$Y$35,1)):
INDEX('DS2024'!$Y$20:$Y$35,MATCH(B35,'DS2024'!$Y$20:$Y$35,1)+1)),
IF($T$3=Database!$A$20,
_xlfn.FORECAST.LINEAR(
B35,
INDEX('DS2024'!$AC$20:$AC$35,MATCH(B35,'DS2024'!$AB$20:$AB$35,1)):
INDEX('DS2024'!$AC$20:$AC$35,MATCH(B35,'DS2024'!$AB$20:$AB$35,1)+1),
INDEX('DS2024'!$AB$20:$AB$35,MATCH(B35,'DS2024'!$AB$20:$AB$35,1)):
INDEX('DS2024'!$AB$20:$AB$35,MATCH(B35,'DS2024'!$AB$20:$AB$35,1)+1)),
IF($T$3=Database!$A$2,
_xlfn.FORECAST.LINEAR(
B35,
INDEX('DS2024'!$B$5:$B$15,MATCH(B35,'DS2024'!$A$5:$A$15,1)):
INDEX('DS2024'!$B$5:$B$15,MATCH(B35,'DS2024'!$A$5:$A$15,1)+1),
INDEX('DS2024'!$A$5:$A$15,MATCH(B35,'DS2024'!$A$5:$A$15,1)):
INDEX('DS2024'!$A$5:$A$15,MATCH(B35,'DS2024'!$A$5:$A$15,1)+1)),
IF($T$3=Database!$A$3,
_xlfn.FORECAST.LINEAR(
B35,
INDEX('DS2024'!$E$5:$E$15,MATCH(B35,'DS2024'!$D$5:$D$15,1)):
INDEX('DS2024'!$E$5:$E$15,MATCH(B35,'DS2024'!$D$5:$D$15,1)+1),
INDEX('DS2024'!$D$5:$D$15,MATCH(B35,'DS2024'!$D$5:$D$15,1)):
INDEX('DS2024'!$D$5:$D$15,MATCH(B35,'DS2024'!$D$5:$D$15,1)+1)),
IF($T$3=Database!$A$4,
_xlfn.FORECAST.LINEAR(
B35,
INDEX('DS2024'!$H$5:$H$15,MATCH(B35,'DS2024'!$G$5:$G$15,1)):
INDEX('DS2024'!$H$5:$H$15,MATCH(B35,'DS2024'!$G$5:$G$15,1)+1),
INDEX('DS2024'!$G$5:$G$15,MATCH(B35,'DS2024'!$G$5:$G$15,1)):
INDEX('DS2024'!$G$5:$G$15,MATCH(B35,'DS2024'!$G$5:$G$15,1)+1)),
IF($T$3=Database!$A$5,
_xlfn.FORECAST.LINEAR(
B35,
INDEX('DS2024'!$K$5:$K$15,MATCH(B35,'DS2024'!$J$5:$J$15,1)):
INDEX('DS2024'!$K$5:$K$15,MATCH(B35,'DS2024'!$J$5:$J$15,1)+1),
INDEX('DS2024'!$J$5:$J$15,MATCH(B35,'DS2024'!$J$5:$J$15,1)):
INDEX('DS2024'!$J$5:$J$15,MATCH(B35,'DS2024'!$J$5:$J$15,1)+1)),
IF($T$3=Database!$A$6,
_xlfn.FORECAST.LINEAR(
B35,
INDEX('DS2024'!$N$5:$N$15,MATCH(B35,'DS2024'!$M$5:$M$15,1)):
INDEX('DS2024'!$N$5:$N$15,MATCH(B35,'DS2024'!$M$5:$M$15,1)+1),
INDEX('DS2024'!$M$5:$M$15,MATCH(B35,'DS2024'!$M$5:$M$15,1)):
INDEX('DS2024'!$M$5:$M$15,MATCH(B35,'DS2024'!$M$5:$M$15,1)+1)),
IF($T$3=Database!$A$7,
_xlfn.FORECAST.LINEAR(
B35,
INDEX('DS2024'!$Q$5:$Q$15,MATCH(B35,'DS2024'!$P$5:$P$15,1)):
INDEX('DS2024'!$Q$5:$Q$15,MATCH(B35,'DS2024'!$P$5:$P$15,1)+1),
INDEX('DS2024'!$P$5:$P$15,MATCH(B35,'DS2024'!$P$5:$P$15,1)):
INDEX('DS2024'!$P$5:$P$15,MATCH(B35,'DS2024'!$P$5:$P$15,1)+1)),
IF($T$3=Database!$A$8,
_xlfn.FORECAST.LINEAR(
B35,
INDEX('DS2024'!$T$5:$T$15,MATCH(B35,'DS2024'!$S$5:$S$15,1)):
INDEX('DS2024'!$T$5:$T$15,MATCH(B35,'DS2024'!$S$5:$S$15,1)+1),
INDEX('DS2024'!$S$5:$S$15,MATCH(B35,'DS2024'!$S$5:$S$15,1)):
INDEX('DS2024'!$S$5:$S$15,MATCH(B35,'DS2024'!$S$5:$S$15,1)+1)),
IF($T$3=Database!$A$9,
_xlfn.FORECAST.LINEAR(
B35,
INDEX('DS2024'!$W$5:$W$15,MATCH(B35,'DS2024'!$V$5:$V$15,1)):
INDEX('DS2024'!$W$5:$W$15,MATCH(B35,'DS2024'!$V$5:$V$15,1)+1),
INDEX('DS2024'!$V$5:$V$15,MATCH(B35,'DS2024'!$V$5:$V$15,1)):
INDEX('DS2024'!$V$5:$V$15,MATCH(B35,'DS2024'!$V$5:$V$15,1)+1)),
IF($T$3=Database!$A$10,
_xlfn.FORECAST.LINEAR(
B35,
INDEX('DS2024'!$Z$5:$Z$15,MATCH(B35,'DS2024'!$Y$5:$Y$15,1)):
INDEX('DS2024'!$Z$5:$Z$15,MATCH(B35,'DS2024'!$Y$5:$Y$15,1)+1),
INDEX('DS2024'!$Y$5:$Y$15,MATCH(B35,'DS2024'!$Y$5:$Y$15,1)):
INDEX('DS2024'!$Y$5:$Y$15,MATCH(B35,'DS2024'!$Y$5:$Y$15,1)+1))
)))))))))))))))))))</f>
        <v>0.1113644030536792</v>
      </c>
      <c r="U35" s="50">
        <f>IF($U$3=Database!$A$11,
_xlfn.FORECAST.LINEAR(
D35,
INDEX('DS2024'!$B$20:$B$35,MATCH(D35,'DS2024'!$A$20:$A$35,1)):
INDEX('DS2024'!$B$20:$B$35,MATCH(D35,'DS2024'!$A$20:$A$35,1)+1),
INDEX('DS2024'!$A$20:$A$35,MATCH(D35,'DS2024'!$A$20:$A$35,1)):
INDEX('DS2024'!$A$20:$A$35,MATCH(D35,'DS2024'!$A$20:$A$35,1)+1)),
IF($U$3=Database!$A$12,
_xlfn.FORECAST.LINEAR(
D35,
INDEX('DS2024'!$E$20:$E$35,MATCH(D35,'DS2024'!$D$20:$D$35,1)):
INDEX('DS2024'!$E$20:$E$35,MATCH(D35,'DS2024'!$D$20:$D$35,1)+1),
INDEX('DS2024'!$D$20:$D$35,MATCH(D35,'DS2024'!$D$20:$D$35,1)):
INDEX('DS2024'!$D$20:$D$35,MATCH(D35,'DS2024'!$D$20:$D$35,1)+1)),
IF($U$3=Database!$A$13,
_xlfn.FORECAST.LINEAR(
D35,
INDEX('DS2024'!$H$20:$H$35,MATCH(D35,'DS2024'!$G$20:$G$35,1)):
INDEX('DS2024'!$H$20:$H$35,MATCH(D35,'DS2024'!$G$20:$G$35,1)+1),
INDEX('DS2024'!$G$20:$G$35,MATCH(D35,'DS2024'!$G$20:$G$35,1)):
INDEX('DS2024'!$G$20:$G$35,MATCH(D35,'DS2024'!$G$20:$G$35,1)+1)),
IF($U$3=Database!$A$14,
_xlfn.FORECAST.LINEAR(
D35,
INDEX('DS2024'!$K$20:$K$35,MATCH(D35,'DS2024'!$J$20:$J$35,1)):
INDEX('DS2024'!$K$20:$K$35,MATCH(D35,'DS2024'!$J$20:$J$35,1)+1),
INDEX('DS2024'!$J$20:$J$35,MATCH(D35,'DS2024'!$J$20:$J$35,1)):
INDEX('DS2024'!$J$20:$J$35,MATCH(D35,'DS2024'!$J$20:$J$35,1)+1)),
IF($U$3=Database!$A$15,
_xlfn.FORECAST.LINEAR(
D35,
INDEX('DS2024'!$N$20:$N$35,MATCH(D35,'DS2024'!$M$20:$M$35,1)):
INDEX('DS2024'!$N$20:$N$35,MATCH(D35,'DS2024'!$M$20:$M$35,1)+1),
INDEX('DS2024'!$M$20:$M$35,MATCH(D35,'DS2024'!$M$20:$M$35,1)):
INDEX('DS2024'!$M$20:$M$35,MATCH(D35,'DS2024'!$M$20:$M$35,1)+1)),
IF($U$3=Database!$A$16,
_xlfn.FORECAST.LINEAR(
D35,
INDEX('DS2024'!$Q$20:$Q$35,MATCH(D35,'DS2024'!$P$20:$P$35,1)):
INDEX('DS2024'!$Q$20:$Q$35,MATCH(D35,'DS2024'!$P$20:$P$35,1)+1),
INDEX('DS2024'!$P$20:$P$35,MATCH(D35,'DS2024'!$P$20:$P$35,1)):
INDEX('DS2024'!$P$20:$P$35,MATCH(D35,'DS2024'!$P$20:$P$35,1)+1)),
IF($U$3=Database!$A$17,
_xlfn.FORECAST.LINEAR(
D35,
INDEX('DS2024'!$T$20:$T$35,MATCH(D35,'DS2024'!$S$20:$S$35,1)):
INDEX('DS2024'!$T$20:$T$35,MATCH(D35,'DS2024'!$S$20:$S$35,1)+1),
INDEX('DS2024'!$S$20:$S$35,MATCH(D35,'DS2024'!$S$20:$S$35,1)):
INDEX('DS2024'!$S$20:$S$35,MATCH(D35,'DS2024'!$S$20:$S$35,1)+1)),
IF($U$3=Database!$A$18,
_xlfn.FORECAST.LINEAR(
D35,
INDEX('DS2024'!$W$20:$W$35,MATCH(D35,'DS2024'!$V$20:$V$35,1)):
INDEX('DS2024'!$W$20:$W$35,MATCH(D35,'DS2024'!$V$20:$V$35,1)+1),
INDEX('DS2024'!$V$20:$V$35,MATCH(D35,'DS2024'!$V$20:$V$35,1)):
INDEX('DS2024'!$V$20:$V$35,MATCH(D35,'DS2024'!$V$20:$V$35,1)+1)),
IF($U$3=Database!$A$19,
_xlfn.FORECAST.LINEAR(
D35,
INDEX('DS2024'!$Z$20:$Z$35,MATCH(D35,'DS2024'!$Y$20:$Y$35,1)):
INDEX('DS2024'!$Z$20:$Z$35,MATCH(D35,'DS2024'!$Y$20:$Y$35,1)+1),
INDEX('DS2024'!$Y$20:$Y$35,MATCH(D35,'DS2024'!$Y$20:$Y$35,1)):
INDEX('DS2024'!$Y$20:$Y$35,MATCH(D35,'DS2024'!$Y$20:$Y$35,1)+1)),
IF($U$3=Database!$A$20,
_xlfn.FORECAST.LINEAR(
D35,
INDEX('DS2024'!$AC$20:$AC$35,MATCH(D35,'DS2024'!$AB$20:$AB$35,1)):
INDEX('DS2024'!$AC$20:$AC$35,MATCH(D35,'DS2024'!$AB$20:$AB$35,1)+1),
INDEX('DS2024'!$AB$20:$AB$35,MATCH(D35,'DS2024'!$AB$20:$AB$35,1)):
INDEX('DS2024'!$AB$20:$AB$35,MATCH(D35,'DS2024'!$AB$20:$AB$35,1)+1)),
IF($U$3=Database!$A$2,
_xlfn.FORECAST.LINEAR(
D35,
INDEX('DS2024'!$B$5:$B$15,MATCH(D35,'DS2024'!$A$5:$A$15,1)):
INDEX('DS2024'!$B$5:$B$15,MATCH(D35,'DS2024'!$A$5:$A$15,1)+1),
INDEX('DS2024'!$A$5:$A$15,MATCH(D35,'DS2024'!$A$5:$A$15,1)):
INDEX('DS2024'!$A$5:$A$15,MATCH(D35,'DS2024'!$A$5:$A$15,1)+1)),
IF($U$3=Database!$A$3,
_xlfn.FORECAST.LINEAR(
D35,
INDEX('DS2024'!$E$5:$E$15,MATCH(D35,'DS2024'!$D$5:$D$15,1)):
INDEX('DS2024'!$E$5:$E$15,MATCH(D35,'DS2024'!$D$5:$D$15,1)+1),
INDEX('DS2024'!$D$5:$D$15,MATCH(D35,'DS2024'!$D$5:$D$15,1)):
INDEX('DS2024'!$D$5:$D$15,MATCH(D35,'DS2024'!$D$5:$D$15,1)+1)),
IF($U$3=Database!$A$4,
_xlfn.FORECAST.LINEAR(
D35,
INDEX('DS2024'!$H$5:$H$15,MATCH(D35,'DS2024'!$G$5:$G$15,1)):
INDEX('DS2024'!$H$5:$H$15,MATCH(D35,'DS2024'!$G$5:$G$15,1)+1),
INDEX('DS2024'!$G$5:$G$15,MATCH(D35,'DS2024'!$G$5:$G$15,1)):
INDEX('DS2024'!$G$5:$G$15,MATCH(D35,'DS2024'!$G$5:$G$15,1)+1)),
IF($U$3=Database!$A$5,
_xlfn.FORECAST.LINEAR(
D35,
INDEX('DS2024'!$K$5:$K$15,MATCH(D35,'DS2024'!$J$5:$J$15,1)):
INDEX('DS2024'!$K$5:$K$15,MATCH(D35,'DS2024'!$J$5:$J$15,1)+1),
INDEX('DS2024'!$J$5:$J$15,MATCH(D35,'DS2024'!$J$5:$J$15,1)):
INDEX('DS2024'!$J$5:$J$15,MATCH(D35,'DS2024'!$J$5:$J$15,1)+1)),
IF($U$3=Database!$A$6,
_xlfn.FORECAST.LINEAR(
D35,
INDEX('DS2024'!$N$5:$N$15,MATCH(D35,'DS2024'!$M$5:$M$15,1)):
INDEX('DS2024'!$N$5:$N$15,MATCH(D35,'DS2024'!$M$5:$M$15,1)+1),
INDEX('DS2024'!$M$5:$M$15,MATCH(D35,'DS2024'!$M$5:$M$15,1)):
INDEX('DS2024'!$M$5:$M$15,MATCH(D35,'DS2024'!$M$5:$M$15,1)+1)),
IF($U$3=Database!$A$7,
_xlfn.FORECAST.LINEAR(
D35,
INDEX('DS2024'!$Q$5:$Q$15,MATCH(D35,'DS2024'!$P$5:$P$15,1)):
INDEX('DS2024'!$Q$5:$Q$15,MATCH(D35,'DS2024'!$P$5:$P$15,1)+1),
INDEX('DS2024'!$P$5:$P$15,MATCH(D35,'DS2024'!$P$5:$P$15,1)):
INDEX('DS2024'!$P$5:$P$15,MATCH(D35,'DS2024'!$P$5:$P$15,1)+1)),
IF($U$3=Database!$A$8,
_xlfn.FORECAST.LINEAR(
D35,
INDEX('DS2024'!$T$5:$T$15,MATCH(D35,'DS2024'!$S$5:$S$15,1)):
INDEX('DS2024'!$T$5:$T$15,MATCH(D35,'DS2024'!$S$5:$S$15,1)+1),
INDEX('DS2024'!$S$5:$S$15,MATCH(D35,'DS2024'!$S$5:$S$15,1)):
INDEX('DS2024'!$S$5:$S$15,MATCH(D35,'DS2024'!$S$5:$S$15,1)+1)),
IF($U$3=Database!$A$9,
_xlfn.FORECAST.LINEAR(
D35,
INDEX('DS2024'!$W$5:$W$15,MATCH(D35,'DS2024'!$V$5:$V$15,1)):
INDEX('DS2024'!$W$5:$W$15,MATCH(D35,'DS2024'!$V$5:$V$15,1)+1),
INDEX('DS2024'!$V$5:$V$15,MATCH(D35,'DS2024'!$V$5:$V$15,1)):
INDEX('DS2024'!$V$5:$V$15,MATCH(D35,'DS2024'!$V$5:$V$15,1)+1)),
IF($U$3=Database!$A$10,
_xlfn.FORECAST.LINEAR(
D35,
INDEX('DS2024'!$Z$5:$Z$15,MATCH(D35,'DS2024'!$Y$5:$Y$15,1)):
INDEX('DS2024'!$Z$5:$Z$15,MATCH(D35,'DS2024'!$Y$5:$Y$15,1)+1),
INDEX('DS2024'!$Y$5:$Y$15,MATCH(D35,'DS2024'!$Y$5:$Y$15,1)):
INDEX('DS2024'!$Y$5:$Y$15,MATCH(D35,'DS2024'!$Y$5:$Y$15,1)+1))
)))))))))))))))))))</f>
        <v>0.11200903313481754</v>
      </c>
      <c r="V35" s="50">
        <f>IF($V$3=Database!$A$11,
_xlfn.FORECAST.LINEAR(
F35,
INDEX('DS2024'!$B$20:$B$35,MATCH(F35,'DS2024'!$A$20:$A$35,1)):
INDEX('DS2024'!$B$20:$B$35,MATCH(F35,'DS2024'!$A$20:$A$35,1)+1),
INDEX('DS2024'!$A$20:$A$35,MATCH(F35,'DS2024'!$A$20:$A$35,1)):
INDEX('DS2024'!$A$20:$A$35,MATCH(F35,'DS2024'!$A$20:$A$35,1)+1)),
IF($V$3=Database!$A$12,
_xlfn.FORECAST.LINEAR(
F35,
INDEX('DS2024'!$E$20:$E$35,MATCH(F35,'DS2024'!$D$20:$D$35,1)):
INDEX('DS2024'!$E$20:$E$35,MATCH(F35,'DS2024'!$D$20:$D$35,1)+1),
INDEX('DS2024'!$D$20:$D$35,MATCH(F35,'DS2024'!$D$20:$D$35,1)):
INDEX('DS2024'!$D$20:$D$35,MATCH(F35,'DS2024'!$D$20:$D$35,1)+1)),
IF($V$3=Database!$A$13,
_xlfn.FORECAST.LINEAR(
F35,
INDEX('DS2024'!$H$20:$H$35,MATCH(F35,'DS2024'!$G$20:$G$35,1)):
INDEX('DS2024'!$H$20:$H$35,MATCH(F35,'DS2024'!$G$20:$G$35,1)+1),
INDEX('DS2024'!$G$20:$G$35,MATCH(F35,'DS2024'!$G$20:$G$35,1)):
INDEX('DS2024'!$G$20:$G$35,MATCH(F35,'DS2024'!$G$20:$G$35,1)+1)),
IF($V$3=Database!$A$14,
_xlfn.FORECAST.LINEAR(
F35,
INDEX('DS2024'!$K$20:$K$35,MATCH(F35,'DS2024'!$J$20:$J$35,1)):
INDEX('DS2024'!$K$20:$K$35,MATCH(F35,'DS2024'!$J$20:$J$35,1)+1),
INDEX('DS2024'!$J$20:$J$35,MATCH(F35,'DS2024'!$J$20:$J$35,1)):
INDEX('DS2024'!$J$20:$J$35,MATCH(F35,'DS2024'!$J$20:$J$35,1)+1)),
IF($V$3=Database!$A$15,
_xlfn.FORECAST.LINEAR(
F35,
INDEX('DS2024'!$N$20:$N$35,MATCH(F35,'DS2024'!$M$20:$M$35,1)):
INDEX('DS2024'!$N$20:$N$35,MATCH(F35,'DS2024'!$M$20:$M$35,1)+1),
INDEX('DS2024'!$M$20:$M$35,MATCH(F35,'DS2024'!$M$20:$M$35,1)):
INDEX('DS2024'!$M$20:$M$35,MATCH(F35,'DS2024'!$M$20:$M$35,1)+1)),
IF($V$3=Database!$A$16,
_xlfn.FORECAST.LINEAR(
F35,
INDEX('DS2024'!$Q$20:$Q$35,MATCH(F35,'DS2024'!$P$20:$P$35,1)):
INDEX('DS2024'!$Q$20:$Q$35,MATCH(F35,'DS2024'!$P$20:$P$35,1)+1),
INDEX('DS2024'!$P$20:$P$35,MATCH(F35,'DS2024'!$P$20:$P$35,1)):
INDEX('DS2024'!$P$20:$P$35,MATCH(F35,'DS2024'!$P$20:$P$35,1)+1)),
IF($V$3=Database!$A$17,
_xlfn.FORECAST.LINEAR(
F35,
INDEX('DS2024'!$T$20:$T$35,MATCH(F35,'DS2024'!$S$20:$S$35,1)):
INDEX('DS2024'!$T$20:$T$35,MATCH(F35,'DS2024'!$S$20:$S$35,1)+1),
INDEX('DS2024'!$S$20:$S$35,MATCH(F35,'DS2024'!$S$20:$S$35,1)):
INDEX('DS2024'!$S$20:$S$35,MATCH(F35,'DS2024'!$S$20:$S$35,1)+1)),
IF($V$3=Database!$A$18,
_xlfn.FORECAST.LINEAR(
F35,
INDEX('DS2024'!$W$20:$W$35,MATCH(F35,'DS2024'!$V$20:$V$35,1)):
INDEX('DS2024'!$W$20:$W$35,MATCH(F35,'DS2024'!$V$20:$V$35,1)+1),
INDEX('DS2024'!$V$20:$V$35,MATCH(F35,'DS2024'!$V$20:$V$35,1)):
INDEX('DS2024'!$V$20:$V$35,MATCH(F35,'DS2024'!$V$20:$V$35,1)+1)),
IF($V$3=Database!$A$19,
_xlfn.FORECAST.LINEAR(
F35,
INDEX('DS2024'!$Z$20:$Z$35,MATCH(F35,'DS2024'!$Y$20:$Y$35,1)):
INDEX('DS2024'!$Z$20:$Z$35,MATCH(F35,'DS2024'!$Y$20:$Y$35,1)+1),
INDEX('DS2024'!$Y$20:$Y$35,MATCH(F35,'DS2024'!$Y$20:$Y$35,1)):
INDEX('DS2024'!$Y$20:$Y$35,MATCH(F35,'DS2024'!$Y$20:$Y$35,1)+1)),
IF($V$3=Database!$A$20,
_xlfn.FORECAST.LINEAR(
F35,
INDEX('DS2024'!$AC$20:$AC$35,MATCH(F35,'DS2024'!$AB$20:$AB$35,1)):
INDEX('DS2024'!$AC$20:$AC$35,MATCH(F35,'DS2024'!$AB$20:$AB$35,1)+1),
INDEX('DS2024'!$AB$20:$AB$35,MATCH(F35,'DS2024'!$AB$20:$AB$35,1)):
INDEX('DS2024'!$AB$20:$AB$35,MATCH(F35,'DS2024'!$AB$20:$AB$35,1)+1)),
IF($V$3=Database!$A$2,
_xlfn.FORECAST.LINEAR(
F35,
INDEX('DS2024'!$B$5:$B$15,MATCH(F35,'DS2024'!$A$5:$A$15,1)):
INDEX('DS2024'!$B$5:$B$15,MATCH(F35,'DS2024'!$A$5:$A$15,1)+1),
INDEX('DS2024'!$A$5:$A$15,MATCH(F35,'DS2024'!$A$5:$A$15,1)):
INDEX('DS2024'!$A$5:$A$15,MATCH(F35,'DS2024'!$A$5:$A$15,1)+1)),
IF($V$3=Database!$A$3,
_xlfn.FORECAST.LINEAR(
F35,
INDEX('DS2024'!$E$5:$E$15,MATCH(F35,'DS2024'!$D$5:$D$15,1)):
INDEX('DS2024'!$E$5:$E$15,MATCH(F35,'DS2024'!$D$5:$D$15,1)+1),
INDEX('DS2024'!$D$5:$D$15,MATCH(F35,'DS2024'!$D$5:$D$15,1)):
INDEX('DS2024'!$D$5:$D$15,MATCH(F35,'DS2024'!$D$5:$D$15,1)+1)),
IF($V$3=Database!$A$4,
_xlfn.FORECAST.LINEAR(
F35,
INDEX('DS2024'!$H$5:$H$15,MATCH(F35,'DS2024'!$G$5:$G$15,1)):
INDEX('DS2024'!$H$5:$H$15,MATCH(F35,'DS2024'!$G$5:$G$15,1)+1),
INDEX('DS2024'!$G$5:$G$15,MATCH(F35,'DS2024'!$G$5:$G$15,1)):
INDEX('DS2024'!$G$5:$G$15,MATCH(F35,'DS2024'!$G$5:$G$15,1)+1)),
IF($V$3=Database!$A$5,
_xlfn.FORECAST.LINEAR(
F35,
INDEX('DS2024'!$K$5:$K$15,MATCH(F35,'DS2024'!$J$5:$J$15,1)):
INDEX('DS2024'!$K$5:$K$15,MATCH(F35,'DS2024'!$J$5:$J$15,1)+1),
INDEX('DS2024'!$J$5:$J$15,MATCH(F35,'DS2024'!$J$5:$J$15,1)):
INDEX('DS2024'!$J$5:$J$15,MATCH(F35,'DS2024'!$J$5:$J$15,1)+1)),
IF($V$3=Database!$A$6,
_xlfn.FORECAST.LINEAR(
F35,
INDEX('DS2024'!$N$5:$N$15,MATCH(F35,'DS2024'!$M$5:$M$15,1)):
INDEX('DS2024'!$N$5:$N$15,MATCH(F35,'DS2024'!$M$5:$M$15,1)+1),
INDEX('DS2024'!$M$5:$M$15,MATCH(F35,'DS2024'!$M$5:$M$15,1)):
INDEX('DS2024'!$M$5:$M$15,MATCH(F35,'DS2024'!$M$5:$M$15,1)+1)),
IF($V$3=Database!$A$7,
_xlfn.FORECAST.LINEAR(
F35,
INDEX('DS2024'!$Q$5:$Q$15,MATCH(F35,'DS2024'!$P$5:$P$15,1)):
INDEX('DS2024'!$Q$5:$Q$15,MATCH(F35,'DS2024'!$P$5:$P$15,1)+1),
INDEX('DS2024'!$P$5:$P$15,MATCH(F35,'DS2024'!$P$5:$P$15,1)):
INDEX('DS2024'!$P$5:$P$15,MATCH(F35,'DS2024'!$P$5:$P$15,1)+1)),
IF($V$3=Database!$A$8,
_xlfn.FORECAST.LINEAR(
F35,
INDEX('DS2024'!$T$5:$T$15,MATCH(F35,'DS2024'!$S$5:$S$15,1)):
INDEX('DS2024'!$T$5:$T$15,MATCH(F35,'DS2024'!$S$5:$S$15,1)+1),
INDEX('DS2024'!$S$5:$S$15,MATCH(F35,'DS2024'!$S$5:$S$15,1)):
INDEX('DS2024'!$S$5:$S$15,MATCH(F35,'DS2024'!$S$5:$S$15,1)+1)),
IF($V$3=Database!$A$9,
_xlfn.FORECAST.LINEAR(
F35,
INDEX('DS2024'!$W$5:$W$15,MATCH(F35,'DS2024'!$V$5:$V$15,1)):
INDEX('DS2024'!$W$5:$W$15,MATCH(F35,'DS2024'!$V$5:$V$15,1)+1),
INDEX('DS2024'!$V$5:$V$15,MATCH(F35,'DS2024'!$V$5:$V$15,1)):
INDEX('DS2024'!$V$5:$V$15,MATCH(F35,'DS2024'!$V$5:$V$15,1)+1)),
IF($V$3=Database!$A$10,
_xlfn.FORECAST.LINEAR(
F35,
INDEX('DS2024'!$Z$5:$Z$15,MATCH(F35,'DS2024'!$Y$5:$Y$15,1)):
INDEX('DS2024'!$Z$5:$Z$15,MATCH(F35,'DS2024'!$Y$5:$Y$15,1)+1),
INDEX('DS2024'!$Y$5:$Y$15,MATCH(F35,'DS2024'!$Y$5:$Y$15,1)):
INDEX('DS2024'!$Y$5:$Y$15,MATCH(F35,'DS2024'!$Y$5:$Y$15,1)+1))
)))))))))))))))))))</f>
        <v>0.1147524788101711</v>
      </c>
      <c r="W35" s="50">
        <f>IF($W$3=Database!$A$11,
_xlfn.FORECAST.LINEAR(
H35,
INDEX('DS2024'!$B$20:$B$35,MATCH(H35,'DS2024'!$A$20:$A$35,1)):
INDEX('DS2024'!$B$20:$B$35,MATCH(H35,'DS2024'!$A$20:$A$35,1)+1),
INDEX('DS2024'!$A$20:$A$35,MATCH(H35,'DS2024'!$A$20:$A$35,1)):
INDEX('DS2024'!$A$20:$A$35,MATCH(H35,'DS2024'!$A$20:$A$35,1)+1)),
IF($W$3=Database!$A$12,
_xlfn.FORECAST.LINEAR(
H35,
INDEX('DS2024'!$E$20:$E$35,MATCH(H35,'DS2024'!$D$20:$D$35,1)):
INDEX('DS2024'!$E$20:$E$35,MATCH(H35,'DS2024'!$D$20:$D$35,1)+1),
INDEX('DS2024'!$D$20:$D$35,MATCH(H35,'DS2024'!$D$20:$D$35,1)):
INDEX('DS2024'!$D$20:$D$35,MATCH(H35,'DS2024'!$D$20:$D$35,1)+1)),
IF($W$3=Database!$A$13,
_xlfn.FORECAST.LINEAR(
H35,
INDEX('DS2024'!$H$20:$H$35,MATCH(H35,'DS2024'!$G$20:$G$35,1)):
INDEX('DS2024'!$H$20:$H$35,MATCH(H35,'DS2024'!$G$20:$G$35,1)+1),
INDEX('DS2024'!$G$20:$G$35,MATCH(H35,'DS2024'!$G$20:$G$35,1)):
INDEX('DS2024'!$G$20:$G$35,MATCH(H35,'DS2024'!$G$20:$G$35,1)+1)),
IF($W$3=Database!$A$14,
_xlfn.FORECAST.LINEAR(
H35,
INDEX('DS2024'!$K$20:$K$35,MATCH(H35,'DS2024'!$J$20:$J$35,1)):
INDEX('DS2024'!$K$20:$K$35,MATCH(H35,'DS2024'!$J$20:$J$35,1)+1),
INDEX('DS2024'!$J$20:$J$35,MATCH(H35,'DS2024'!$J$20:$J$35,1)):
INDEX('DS2024'!$J$20:$J$35,MATCH(H35,'DS2024'!$J$20:$J$35,1)+1)),
IF($W$3=Database!$A$15,
_xlfn.FORECAST.LINEAR(
H35,
INDEX('DS2024'!$N$20:$N$35,MATCH(H35,'DS2024'!$M$20:$M$35,1)):
INDEX('DS2024'!$N$20:$N$35,MATCH(H35,'DS2024'!$M$20:$M$35,1)+1),
INDEX('DS2024'!$M$20:$M$35,MATCH(H35,'DS2024'!$M$20:$M$35,1)):
INDEX('DS2024'!$M$20:$M$35,MATCH(H35,'DS2024'!$M$20:$M$35,1)+1)),
IF($W$3=Database!$A$16,
_xlfn.FORECAST.LINEAR(
H35,
INDEX('DS2024'!$Q$20:$Q$35,MATCH(H35,'DS2024'!$P$20:$P$35,1)):
INDEX('DS2024'!$Q$20:$Q$35,MATCH(H35,'DS2024'!$P$20:$P$35,1)+1),
INDEX('DS2024'!$P$20:$P$35,MATCH(H35,'DS2024'!$P$20:$P$35,1)):
INDEX('DS2024'!$P$20:$P$35,MATCH(H35,'DS2024'!$P$20:$P$35,1)+1)),
IF($W$3=Database!$A$17,
_xlfn.FORECAST.LINEAR(
H35,
INDEX('DS2024'!$T$20:$T$35,MATCH(H35,'DS2024'!$S$20:$S$35,1)):
INDEX('DS2024'!$T$20:$T$35,MATCH(H35,'DS2024'!$S$20:$S$35,1)+1),
INDEX('DS2024'!$S$20:$S$35,MATCH(H35,'DS2024'!$S$20:$S$35,1)):
INDEX('DS2024'!$S$20:$S$35,MATCH(H35,'DS2024'!$S$20:$S$35,1)+1)),
IF($W$3=Database!$A$18,
_xlfn.FORECAST.LINEAR(
H35,
INDEX('DS2024'!$W$20:$W$35,MATCH(H35,'DS2024'!$V$20:$V$35,1)):
INDEX('DS2024'!$W$20:$W$35,MATCH(H35,'DS2024'!$V$20:$V$35,1)+1),
INDEX('DS2024'!$V$20:$V$35,MATCH(H35,'DS2024'!$V$20:$V$35,1)):
INDEX('DS2024'!$V$20:$V$35,MATCH(H35,'DS2024'!$V$20:$V$35,1)+1)),
IF($W$3=Database!$A$19,
_xlfn.FORECAST.LINEAR(
H35,
INDEX('DS2024'!$Z$20:$Z$35,MATCH(H35,'DS2024'!$Y$20:$Y$35,1)):
INDEX('DS2024'!$Z$20:$Z$35,MATCH(H35,'DS2024'!$Y$20:$Y$35,1)+1),
INDEX('DS2024'!$Y$20:$Y$35,MATCH(H35,'DS2024'!$Y$20:$Y$35,1)):
INDEX('DS2024'!$Y$20:$Y$35,MATCH(H35,'DS2024'!$Y$20:$Y$35,1)+1)),
IF($W$3=Database!$A$20,
_xlfn.FORECAST.LINEAR(
H35,
INDEX('DS2024'!$AC$20:$AC$35,MATCH(H35,'DS2024'!$AB$20:$AB$35,1)):
INDEX('DS2024'!$AC$20:$AC$35,MATCH(H35,'DS2024'!$AB$20:$AB$35,1)+1),
INDEX('DS2024'!$AB$20:$AB$35,MATCH(H35,'DS2024'!$AB$20:$AB$35,1)):
INDEX('DS2024'!$AB$20:$AB$35,MATCH(H35,'DS2024'!$AB$20:$AB$35,1)+1)),
IF($W$3=Database!$A$2,
_xlfn.FORECAST.LINEAR(
H35,
INDEX('DS2024'!$B$5:$B$15,MATCH(H35,'DS2024'!$A$5:$A$15,1)):
INDEX('DS2024'!$B$5:$B$15,MATCH(H35,'DS2024'!$A$5:$A$15,1)+1),
INDEX('DS2024'!$A$5:$A$15,MATCH(H35,'DS2024'!$A$5:$A$15,1)):
INDEX('DS2024'!$A$5:$A$15,MATCH(H35,'DS2024'!$A$5:$A$15,1)+1)),
IF($W$3=Database!$A$3,
_xlfn.FORECAST.LINEAR(
H35,
INDEX('DS2024'!$E$5:$E$15,MATCH(H35,'DS2024'!$D$5:$D$15,1)):
INDEX('DS2024'!$E$5:$E$15,MATCH(H35,'DS2024'!$D$5:$D$15,1)+1),
INDEX('DS2024'!$D$5:$D$15,MATCH(H35,'DS2024'!$D$5:$D$15,1)):
INDEX('DS2024'!$D$5:$D$15,MATCH(H35,'DS2024'!$D$5:$D$15,1)+1)),
IF($W$3=Database!$A$4,
_xlfn.FORECAST.LINEAR(
H35,
INDEX('DS2024'!$H$5:$H$15,MATCH(H35,'DS2024'!$G$5:$G$15,1)):
INDEX('DS2024'!$H$5:$H$15,MATCH(H35,'DS2024'!$G$5:$G$15,1)+1),
INDEX('DS2024'!$G$5:$G$15,MATCH(H35,'DS2024'!$G$5:$G$15,1)):
INDEX('DS2024'!$G$5:$G$15,MATCH(H35,'DS2024'!$G$5:$G$15,1)+1)),
IF($W$3=Database!$A$5,
_xlfn.FORECAST.LINEAR(
H35,
INDEX('DS2024'!$K$5:$K$15,MATCH(H35,'DS2024'!$J$5:$J$15,1)):
INDEX('DS2024'!$K$5:$K$15,MATCH(H35,'DS2024'!$J$5:$J$15,1)+1),
INDEX('DS2024'!$J$5:$J$15,MATCH(H35,'DS2024'!$J$5:$J$15,1)):
INDEX('DS2024'!$J$5:$J$15,MATCH(H35,'DS2024'!$J$5:$J$15,1)+1)),
IF($W$3=Database!$A$6,
_xlfn.FORECAST.LINEAR(
H35,
INDEX('DS2024'!$N$5:$N$15,MATCH(H35,'DS2024'!$M$5:$M$15,1)):
INDEX('DS2024'!$N$5:$N$15,MATCH(H35,'DS2024'!$M$5:$M$15,1)+1),
INDEX('DS2024'!$M$5:$M$15,MATCH(H35,'DS2024'!$M$5:$M$15,1)):
INDEX('DS2024'!$M$5:$M$15,MATCH(H35,'DS2024'!$M$5:$M$15,1)+1)),
IF($W$3=Database!$A$7,
_xlfn.FORECAST.LINEAR(
H35,
INDEX('DS2024'!$Q$5:$Q$15,MATCH(H35,'DS2024'!$P$5:$P$15,1)):
INDEX('DS2024'!$Q$5:$Q$15,MATCH(H35,'DS2024'!$P$5:$P$15,1)+1),
INDEX('DS2024'!$P$5:$P$15,MATCH(H35,'DS2024'!$P$5:$P$15,1)):
INDEX('DS2024'!$P$5:$P$15,MATCH(H35,'DS2024'!$P$5:$P$15,1)+1)),
IF($W$3=Database!$A$8,
_xlfn.FORECAST.LINEAR(
H35,
INDEX('DS2024'!$T$5:$T$15,MATCH(H35,'DS2024'!$S$5:$S$15,1)):
INDEX('DS2024'!$T$5:$T$15,MATCH(H35,'DS2024'!$S$5:$S$15,1)+1),
INDEX('DS2024'!$S$5:$S$15,MATCH(H35,'DS2024'!$S$5:$S$15,1)):
INDEX('DS2024'!$S$5:$S$15,MATCH(H35,'DS2024'!$S$5:$S$15,1)+1)),
IF($W$3=Database!$A$9,
_xlfn.FORECAST.LINEAR(
H35,
INDEX('DS2024'!$W$5:$W$15,MATCH(H35,'DS2024'!$V$5:$V$15,1)):
INDEX('DS2024'!$W$5:$W$15,MATCH(H35,'DS2024'!$V$5:$V$15,1)+1),
INDEX('DS2024'!$V$5:$V$15,MATCH(H35,'DS2024'!$V$5:$V$15,1)):
INDEX('DS2024'!$V$5:$V$15,MATCH(H35,'DS2024'!$V$5:$V$15,1)+1)),
IF($W$3=Database!$A$10,
_xlfn.FORECAST.LINEAR(
H35,
INDEX('DS2024'!$Z$5:$Z$15,MATCH(H35,'DS2024'!$Y$5:$Y$15,1)):
INDEX('DS2024'!$Z$5:$Z$15,MATCH(H35,'DS2024'!$Y$5:$Y$15,1)+1),
INDEX('DS2024'!$Y$5:$Y$15,MATCH(H35,'DS2024'!$Y$5:$Y$15,1)):
INDEX('DS2024'!$Y$5:$Y$15,MATCH(H35,'DS2024'!$Y$5:$Y$15,1)+1))
)))))))))))))))))))</f>
        <v>0.11148303289499981</v>
      </c>
      <c r="X35" s="50">
        <f>IF($X$3=Database!$A$11,
_xlfn.FORECAST.LINEAR(
J35,
INDEX('DS2024'!$B$20:$B$35,MATCH(J35,'DS2024'!$A$20:$A$35,1)):
INDEX('DS2024'!$B$20:$B$35,MATCH(J35,'DS2024'!$A$20:$A$35,1)+1),
INDEX('DS2024'!$A$20:$A$35,MATCH(J35,'DS2024'!$A$20:$A$35,1)):
INDEX('DS2024'!$A$20:$A$35,MATCH(J35,'DS2024'!$A$20:$A$35,1)+1)),
IF($X$3=Database!$A$12,
_xlfn.FORECAST.LINEAR(
J35,
INDEX('DS2024'!$E$20:$E$35,MATCH(J35,'DS2024'!$D$20:$D$35,1)):
INDEX('DS2024'!$E$20:$E$35,MATCH(J35,'DS2024'!$D$20:$D$35,1)+1),
INDEX('DS2024'!$D$20:$D$35,MATCH(J35,'DS2024'!$D$20:$D$35,1)):
INDEX('DS2024'!$D$20:$D$35,MATCH(J35,'DS2024'!$D$20:$D$35,1)+1)),
IF($X$3=Database!$A$13,
_xlfn.FORECAST.LINEAR(
J35,
INDEX('DS2024'!$H$20:$H$35,MATCH(J35,'DS2024'!$G$20:$G$35,1)):
INDEX('DS2024'!$H$20:$H$35,MATCH(J35,'DS2024'!$G$20:$G$35,1)+1),
INDEX('DS2024'!$G$20:$G$35,MATCH(J35,'DS2024'!$G$20:$G$35,1)):
INDEX('DS2024'!$G$20:$G$35,MATCH(J35,'DS2024'!$G$20:$G$35,1)+1)),
IF($X$3=Database!$A$14,
_xlfn.FORECAST.LINEAR(
J35,
INDEX('DS2024'!$K$20:$K$35,MATCH(J35,'DS2024'!$J$20:$J$35,1)):
INDEX('DS2024'!$K$20:$K$35,MATCH(J35,'DS2024'!$J$20:$J$35,1)+1),
INDEX('DS2024'!$J$20:$J$35,MATCH(J35,'DS2024'!$J$20:$J$35,1)):
INDEX('DS2024'!$J$20:$J$35,MATCH(J35,'DS2024'!$J$20:$J$35,1)+1)),
IF($X$3=Database!$A$15,
_xlfn.FORECAST.LINEAR(
J35,
INDEX('DS2024'!$N$20:$N$35,MATCH(J35,'DS2024'!$M$20:$M$35,1)):
INDEX('DS2024'!$N$20:$N$35,MATCH(J35,'DS2024'!$M$20:$M$35,1)+1),
INDEX('DS2024'!$M$20:$M$35,MATCH(J35,'DS2024'!$M$20:$M$35,1)):
INDEX('DS2024'!$M$20:$M$35,MATCH(J35,'DS2024'!$M$20:$M$35,1)+1)),
IF($X$3=Database!$A$16,
_xlfn.FORECAST.LINEAR(
J35,
INDEX('DS2024'!$Q$20:$Q$35,MATCH(J35,'DS2024'!$P$20:$P$35,1)):
INDEX('DS2024'!$Q$20:$Q$35,MATCH(J35,'DS2024'!$P$20:$P$35,1)+1),
INDEX('DS2024'!$P$20:$P$35,MATCH(J35,'DS2024'!$P$20:$P$35,1)):
INDEX('DS2024'!$P$20:$P$35,MATCH(J35,'DS2024'!$P$20:$P$35,1)+1)),
IF($X$3=Database!$A$17,
_xlfn.FORECAST.LINEAR(
J35,
INDEX('DS2024'!$T$20:$T$35,MATCH(J35,'DS2024'!$S$20:$S$35,1)):
INDEX('DS2024'!$T$20:$T$35,MATCH(J35,'DS2024'!$S$20:$S$35,1)+1),
INDEX('DS2024'!$S$20:$S$35,MATCH(J35,'DS2024'!$S$20:$S$35,1)):
INDEX('DS2024'!$S$20:$S$35,MATCH(J35,'DS2024'!$S$20:$S$35,1)+1)),
IF($X$3=Database!$A$18,
_xlfn.FORECAST.LINEAR(
J35,
INDEX('DS2024'!$W$20:$W$35,MATCH(J35,'DS2024'!$V$20:$V$35,1)):
INDEX('DS2024'!$W$20:$W$35,MATCH(J35,'DS2024'!$V$20:$V$35,1)+1),
INDEX('DS2024'!$V$20:$V$35,MATCH(J35,'DS2024'!$V$20:$V$35,1)):
INDEX('DS2024'!$V$20:$V$35,MATCH(J35,'DS2024'!$V$20:$V$35,1)+1)),
IF($X$3=Database!$A$19,
_xlfn.FORECAST.LINEAR(
J35,
INDEX('DS2024'!$Z$20:$Z$35,MATCH(J35,'DS2024'!$Y$20:$Y$35,1)):
INDEX('DS2024'!$Z$20:$Z$35,MATCH(J35,'DS2024'!$Y$20:$Y$35,1)+1),
INDEX('DS2024'!$Y$20:$Y$35,MATCH(J35,'DS2024'!$Y$20:$Y$35,1)):
INDEX('DS2024'!$Y$20:$Y$35,MATCH(J35,'DS2024'!$Y$20:$Y$35,1)+1)),
IF($X$3=Database!$A$20,
_xlfn.FORECAST.LINEAR(
J35,
INDEX('DS2024'!$AC$20:$AC$35,MATCH(J35,'DS2024'!$AB$20:$AB$35,1)):
INDEX('DS2024'!$AC$20:$AC$35,MATCH(J35,'DS2024'!$AB$20:$AB$35,1)+1),
INDEX('DS2024'!$AB$20:$AB$35,MATCH(J35,'DS2024'!$AB$20:$AB$35,1)):
INDEX('DS2024'!$AB$20:$AB$35,MATCH(J35,'DS2024'!$AB$20:$AB$35,1)+1)),
IF($X$3=Database!$A$2,
_xlfn.FORECAST.LINEAR(
J35,
INDEX('DS2024'!$B$5:$B$15,MATCH(J35,'DS2024'!$A$5:$A$15,1)):
INDEX('DS2024'!$B$5:$B$15,MATCH(J35,'DS2024'!$A$5:$A$15,1)+1),
INDEX('DS2024'!$A$5:$A$15,MATCH(J35,'DS2024'!$A$5:$A$15,1)):
INDEX('DS2024'!$A$5:$A$15,MATCH(J35,'DS2024'!$A$5:$A$15,1)+1)),
IF($X$3=Database!$A$3,
_xlfn.FORECAST.LINEAR(
J35,
INDEX('DS2024'!$E$5:$E$15,MATCH(J35,'DS2024'!$D$5:$D$15,1)):
INDEX('DS2024'!$E$5:$E$15,MATCH(J35,'DS2024'!$D$5:$D$15,1)+1),
INDEX('DS2024'!$D$5:$D$15,MATCH(J35,'DS2024'!$D$5:$D$15,1)):
INDEX('DS2024'!$D$5:$D$15,MATCH(J35,'DS2024'!$D$5:$D$15,1)+1)),
IF($X$3=Database!$A$4,
_xlfn.FORECAST.LINEAR(
J35,
INDEX('DS2024'!$H$5:$H$15,MATCH(J35,'DS2024'!$G$5:$G$15,1)):
INDEX('DS2024'!$H$5:$H$15,MATCH(J35,'DS2024'!$G$5:$G$15,1)+1),
INDEX('DS2024'!$G$5:$G$15,MATCH(J35,'DS2024'!$G$5:$G$15,1)):
INDEX('DS2024'!$G$5:$G$15,MATCH(J35,'DS2024'!$G$5:$G$15,1)+1)),
IF($X$3=Database!$A$5,
_xlfn.FORECAST.LINEAR(
J35,
INDEX('DS2024'!$K$5:$K$15,MATCH(J35,'DS2024'!$J$5:$J$15,1)):
INDEX('DS2024'!$K$5:$K$15,MATCH(J35,'DS2024'!$J$5:$J$15,1)+1),
INDEX('DS2024'!$J$5:$J$15,MATCH(J35,'DS2024'!$J$5:$J$15,1)):
INDEX('DS2024'!$J$5:$J$15,MATCH(J35,'DS2024'!$J$5:$J$15,1)+1)),
IF($X$3=Database!$A$6,
_xlfn.FORECAST.LINEAR(
J35,
INDEX('DS2024'!$N$5:$N$15,MATCH(J35,'DS2024'!$M$5:$M$15,1)):
INDEX('DS2024'!$N$5:$N$15,MATCH(J35,'DS2024'!$M$5:$M$15,1)+1),
INDEX('DS2024'!$M$5:$M$15,MATCH(J35,'DS2024'!$M$5:$M$15,1)):
INDEX('DS2024'!$M$5:$M$15,MATCH(J35,'DS2024'!$M$5:$M$15,1)+1)),
IF($X$3=Database!$A$7,
_xlfn.FORECAST.LINEAR(
J35,
INDEX('DS2024'!$Q$5:$Q$15,MATCH(J35,'DS2024'!$P$5:$P$15,1)):
INDEX('DS2024'!$Q$5:$Q$15,MATCH(J35,'DS2024'!$P$5:$P$15,1)+1),
INDEX('DS2024'!$P$5:$P$15,MATCH(J35,'DS2024'!$P$5:$P$15,1)):
INDEX('DS2024'!$P$5:$P$15,MATCH(J35,'DS2024'!$P$5:$P$15,1)+1)),
IF($X$3=Database!$A$8,
_xlfn.FORECAST.LINEAR(
J35,
INDEX('DS2024'!$T$5:$T$15,MATCH(J35,'DS2024'!$S$5:$S$15,1)):
INDEX('DS2024'!$T$5:$T$15,MATCH(J35,'DS2024'!$S$5:$S$15,1)+1),
INDEX('DS2024'!$S$5:$S$15,MATCH(J35,'DS2024'!$S$5:$S$15,1)):
INDEX('DS2024'!$S$5:$S$15,MATCH(J35,'DS2024'!$S$5:$S$15,1)+1)),
IF($T$3=Database!$A$9,
_xlfn.FORECAST.LINEAR(
J35,
INDEX('DS2024'!$W$5:$W$15,MATCH(J35,'DS2024'!$V$5:$V$15,1)):
INDEX('DS2024'!$W$5:$W$15,MATCH(J35,'DS2024'!$V$5:$V$15,1)+1),
INDEX('DS2024'!$V$5:$V$15,MATCH(J35,'DS2024'!$V$5:$V$15,1)):
INDEX('DS2024'!$V$5:$V$15,MATCH(J35,'DS2024'!$V$5:$V$15,1)+1)),
IF($T$3=Database!$A$10,
_xlfn.FORECAST.LINEAR(
J35,
INDEX('DS2024'!$Z$5:$Z$15,MATCH(J35,'DS2024'!$Y$5:$Y$15,1)):
INDEX('DS2024'!$Z$5:$Z$15,MATCH(J35,'DS2024'!$Y$5:$Y$15,1)+1),
INDEX('DS2024'!$Y$5:$Y$15,MATCH(J35,'DS2024'!$Y$5:$Y$15,1)):
INDEX('DS2024'!$Y$5:$Y$15,MATCH(J35,'DS2024'!$Y$5:$Y$15,1)+1))
)))))))))))))))))))</f>
        <v>0.11027938766537432</v>
      </c>
      <c r="Y35" s="50">
        <f>IF($Y$3=Database!$A$11,
_xlfn.FORECAST.LINEAR(
L35,
INDEX('DS2024'!$B$20:$B$35,MATCH(L35,'DS2024'!$A$20:$A$35,1)):
INDEX('DS2024'!$B$20:$B$35,MATCH(L35,'DS2024'!$A$20:$A$35,1)+1),
INDEX('DS2024'!$A$20:$A$35,MATCH(L35,'DS2024'!$A$20:$A$35,1)):
INDEX('DS2024'!$A$20:$A$35,MATCH(L35,'DS2024'!$A$20:$A$35,1)+1)),
IF($Y$3=Database!$A$12,
_xlfn.FORECAST.LINEAR(
L35,
INDEX('DS2024'!$E$20:$E$35,MATCH(L35,'DS2024'!$D$20:$D$35,1)):
INDEX('DS2024'!$E$20:$E$35,MATCH(L35,'DS2024'!$D$20:$D$35,1)+1),
INDEX('DS2024'!$D$20:$D$35,MATCH(L35,'DS2024'!$D$20:$D$35,1)):
INDEX('DS2024'!$D$20:$D$35,MATCH(L35,'DS2024'!$D$20:$D$35,1)+1)),
IF($Y$3=Database!$A$13,
_xlfn.FORECAST.LINEAR(
L35,
INDEX('DS2024'!$H$20:$H$35,MATCH(L35,'DS2024'!$G$20:$G$35,1)):
INDEX('DS2024'!$H$20:$H$35,MATCH(L35,'DS2024'!$G$20:$G$35,1)+1),
INDEX('DS2024'!$G$20:$G$35,MATCH(L35,'DS2024'!$G$20:$G$35,1)):
INDEX('DS2024'!$G$20:$G$35,MATCH(L35,'DS2024'!$G$20:$G$35,1)+1)),
IF($Y$3=Database!$A$14,
_xlfn.FORECAST.LINEAR(
L35,
INDEX('DS2024'!$K$20:$K$35,MATCH(L35,'DS2024'!$J$20:$J$35,1)):
INDEX('DS2024'!$K$20:$K$35,MATCH(L35,'DS2024'!$J$20:$J$35,1)+1),
INDEX('DS2024'!$J$20:$J$35,MATCH(L35,'DS2024'!$J$20:$J$35,1)):
INDEX('DS2024'!$J$20:$J$35,MATCH(L35,'DS2024'!$J$20:$J$35,1)+1)),
IF($Y$3=Database!$A$15,
_xlfn.FORECAST.LINEAR(
L35,
INDEX('DS2024'!$N$20:$N$35,MATCH(L35,'DS2024'!$M$20:$M$35,1)):
INDEX('DS2024'!$N$20:$N$35,MATCH(L35,'DS2024'!$M$20:$M$35,1)+1),
INDEX('DS2024'!$M$20:$M$35,MATCH(L35,'DS2024'!$M$20:$M$35,1)):
INDEX('DS2024'!$M$20:$M$35,MATCH(L35,'DS2024'!$M$20:$M$35,1)+1)),
IF($Y$3=Database!$A$16,
_xlfn.FORECAST.LINEAR(
L35,
INDEX('DS2024'!$Q$20:$Q$35,MATCH(L35,'DS2024'!$P$20:$P$35,1)):
INDEX('DS2024'!$Q$20:$Q$35,MATCH(L35,'DS2024'!$P$20:$P$35,1)+1),
INDEX('DS2024'!$P$20:$P$35,MATCH(L35,'DS2024'!$P$20:$P$35,1)):
INDEX('DS2024'!$P$20:$P$35,MATCH(L35,'DS2024'!$P$20:$P$35,1)+1)),
IF($Y$3=Database!$A$17,
_xlfn.FORECAST.LINEAR(
L35,
INDEX('DS2024'!$T$20:$T$35,MATCH(L35,'DS2024'!$S$20:$S$35,1)):
INDEX('DS2024'!$T$20:$T$35,MATCH(L35,'DS2024'!$S$20:$S$35,1)+1),
INDEX('DS2024'!$S$20:$S$35,MATCH(L35,'DS2024'!$S$20:$S$35,1)):
INDEX('DS2024'!$S$20:$S$35,MATCH(L35,'DS2024'!$S$20:$S$35,1)+1)),
IF($Y$3=Database!$A$18,
_xlfn.FORECAST.LINEAR(
L35,
INDEX('DS2024'!$W$20:$W$35,MATCH(L35,'DS2024'!$V$20:$V$35,1)):
INDEX('DS2024'!$W$20:$W$35,MATCH(L35,'DS2024'!$V$20:$V$35,1)+1),
INDEX('DS2024'!$V$20:$V$35,MATCH(L35,'DS2024'!$V$20:$V$35,1)):
INDEX('DS2024'!$V$20:$V$35,MATCH(L35,'DS2024'!$V$20:$V$35,1)+1)),
IF($Y$3=Database!$A$19,
_xlfn.FORECAST.LINEAR(
L35,
INDEX('DS2024'!$Z$20:$Z$35,MATCH(L35,'DS2024'!$Y$20:$Y$35,1)):
INDEX('DS2024'!$Z$20:$Z$35,MATCH(L35,'DS2024'!$Y$20:$Y$35,1)+1),
INDEX('DS2024'!$Y$20:$Y$35,MATCH(L35,'DS2024'!$Y$20:$Y$35,1)):
INDEX('DS2024'!$Y$20:$Y$35,MATCH(L35,'DS2024'!$Y$20:$Y$35,1)+1)),
IF($Y$3=Database!$A$20,
_xlfn.FORECAST.LINEAR(
L35,
INDEX('DS2024'!$AC$20:$AC$35,MATCH(L35,'DS2024'!$AB$20:$AB$35,1)):
INDEX('DS2024'!$AC$20:$AC$35,MATCH(L35,'DS2024'!$AB$20:$AB$35,1)+1),
INDEX('DS2024'!$AB$20:$AB$35,MATCH(L35,'DS2024'!$AB$20:$AB$35,1)):
INDEX('DS2024'!$AB$20:$AB$35,MATCH(L35,'DS2024'!$AB$20:$AB$35,1)+1)),
IF($Y$3=Database!$A$2,
_xlfn.FORECAST.LINEAR(
L35,
INDEX('DS2024'!$B$5:$B$15,MATCH(L35,'DS2024'!$A$5:$A$15,1)):
INDEX('DS2024'!$B$5:$B$15,MATCH(L35,'DS2024'!$A$5:$A$15,1)+1),
INDEX('DS2024'!$A$5:$A$15,MATCH(L35,'DS2024'!$A$5:$A$15,1)):
INDEX('DS2024'!$A$5:$A$15,MATCH(L35,'DS2024'!$A$5:$A$15,1)+1)),
IF($Y$3=Database!$A$3,
_xlfn.FORECAST.LINEAR(
L35,
INDEX('DS2024'!$E$5:$E$15,MATCH(L35,'DS2024'!$D$5:$D$15,1)):
INDEX('DS2024'!$E$5:$E$15,MATCH(L35,'DS2024'!$D$5:$D$15,1)+1),
INDEX('DS2024'!$D$5:$D$15,MATCH(L35,'DS2024'!$D$5:$D$15,1)):
INDEX('DS2024'!$D$5:$D$15,MATCH(L35,'DS2024'!$D$5:$D$15,1)+1)),
IF($Y$3=Database!$A$4,
_xlfn.FORECAST.LINEAR(
L35,
INDEX('DS2024'!$H$5:$H$15,MATCH(L35,'DS2024'!$G$5:$G$15,1)):
INDEX('DS2024'!$H$5:$H$15,MATCH(L35,'DS2024'!$G$5:$G$15,1)+1),
INDEX('DS2024'!$G$5:$G$15,MATCH(L35,'DS2024'!$G$5:$G$15,1)):
INDEX('DS2024'!$G$5:$G$15,MATCH(L35,'DS2024'!$G$5:$G$15,1)+1)),
IF($Y$3=Database!$A$5,
_xlfn.FORECAST.LINEAR(
L35,
INDEX('DS2024'!$K$5:$K$15,MATCH(L35,'DS2024'!$J$5:$J$15,1)):
INDEX('DS2024'!$K$5:$K$15,MATCH(L35,'DS2024'!$J$5:$J$15,1)+1),
INDEX('DS2024'!$J$5:$J$15,MATCH(L35,'DS2024'!$J$5:$J$15,1)):
INDEX('DS2024'!$J$5:$J$15,MATCH(L35,'DS2024'!$J$5:$J$15,1)+1)),
IF($Y$3=Database!$A$6,
_xlfn.FORECAST.LINEAR(
L35,
INDEX('DS2024'!$N$5:$N$15,MATCH(L35,'DS2024'!$M$5:$M$15,1)):
INDEX('DS2024'!$N$5:$N$15,MATCH(L35,'DS2024'!$M$5:$M$15,1)+1),
INDEX('DS2024'!$M$5:$M$15,MATCH(L35,'DS2024'!$M$5:$M$15,1)):
INDEX('DS2024'!$M$5:$M$15,MATCH(L35,'DS2024'!$M$5:$M$15,1)+1)),
IF($Y$3=Database!$A$7,
_xlfn.FORECAST.LINEAR(
L35,
INDEX('DS2024'!$Q$5:$Q$15,MATCH(L35,'DS2024'!$P$5:$P$15,1)):
INDEX('DS2024'!$Q$5:$Q$15,MATCH(L35,'DS2024'!$P$5:$P$15,1)+1),
INDEX('DS2024'!$P$5:$P$15,MATCH(L35,'DS2024'!$P$5:$P$15,1)):
INDEX('DS2024'!$P$5:$P$15,MATCH(L35,'DS2024'!$P$5:$P$15,1)+1)),
IF($Y$3=Database!$A$8,
_xlfn.FORECAST.LINEAR(
L35,
INDEX('DS2024'!$T$5:$T$15,MATCH(L35,'DS2024'!$S$5:$S$15,1)):
INDEX('DS2024'!$T$5:$T$15,MATCH(L35,'DS2024'!$S$5:$S$15,1)+1),
INDEX('DS2024'!$S$5:$S$15,MATCH(L35,'DS2024'!$S$5:$S$15,1)):
INDEX('DS2024'!$S$5:$S$15,MATCH(L35,'DS2024'!$S$5:$S$15,1)+1)),
IF($T$3=Database!$A$9,
_xlfn.FORECAST.LINEAR(
L35,
INDEX('DS2024'!$W$5:$W$15,MATCH(L35,'DS2024'!$V$5:$V$15,1)):
INDEX('DS2024'!$W$5:$W$15,MATCH(L35,'DS2024'!$V$5:$V$15,1)+1),
INDEX('DS2024'!$V$5:$V$15,MATCH(L35,'DS2024'!$V$5:$V$15,1)):
INDEX('DS2024'!$V$5:$V$15,MATCH(L35,'DS2024'!$V$5:$V$15,1)+1)),
IF($T$3=Database!$A$10,
_xlfn.FORECAST.LINEAR(
L35,
INDEX('DS2024'!$Z$5:$Z$15,MATCH(L35,'DS2024'!$Y$5:$Y$15,1)):
INDEX('DS2024'!$Z$5:$Z$15,MATCH(L35,'DS2024'!$Y$5:$Y$15,1)+1),
INDEX('DS2024'!$Y$5:$Y$15,MATCH(L35,'DS2024'!$Y$5:$Y$15,1)):
INDEX('DS2024'!$Y$5:$Y$15,MATCH(L35,'DS2024'!$Y$5:$Y$15,1)+1))
)))))))))))))))))))</f>
        <v>0.11121275830368919</v>
      </c>
      <c r="Z35" s="50">
        <f>IF($Z$3=Database!$A$11,
_xlfn.FORECAST.LINEAR(
N35,
INDEX('DS2024'!$B$20:$B$35,MATCH(N35,'DS2024'!$A$20:$A$35,1)):
INDEX('DS2024'!$B$20:$B$35,MATCH(N35,'DS2024'!$A$20:$A$35,1)+1),
INDEX('DS2024'!$A$20:$A$35,MATCH(N35,'DS2024'!$A$20:$A$35,1)):
INDEX('DS2024'!$A$20:$A$35,MATCH(N35,'DS2024'!$A$20:$A$35,1)+1)),
IF($Z$3=Database!$A$12,
_xlfn.FORECAST.LINEAR(
N35,
INDEX('DS2024'!$E$20:$E$35,MATCH(N35,'DS2024'!$D$20:$D$35,1)):
INDEX('DS2024'!$E$20:$E$35,MATCH(N35,'DS2024'!$D$20:$D$35,1)+1),
INDEX('DS2024'!$D$20:$D$35,MATCH(N35,'DS2024'!$D$20:$D$35,1)):
INDEX('DS2024'!$D$20:$D$35,MATCH(N35,'DS2024'!$D$20:$D$35,1)+1)),
IF($Z$3=Database!$A$13,
_xlfn.FORECAST.LINEAR(
N35,
INDEX('DS2024'!$H$20:$H$35,MATCH(N35,'DS2024'!$G$20:$G$35,1)):
INDEX('DS2024'!$H$20:$H$35,MATCH(N35,'DS2024'!$G$20:$G$35,1)+1),
INDEX('DS2024'!$G$20:$G$35,MATCH(N35,'DS2024'!$G$20:$G$35,1)):
INDEX('DS2024'!$G$20:$G$35,MATCH(N35,'DS2024'!$G$20:$G$35,1)+1)),
IF($Z$3=Database!$A$14,
_xlfn.FORECAST.LINEAR(
N35,
INDEX('DS2024'!$K$20:$K$35,MATCH(N35,'DS2024'!$J$20:$J$35,1)):
INDEX('DS2024'!$K$20:$K$35,MATCH(N35,'DS2024'!$J$20:$J$35,1)+1),
INDEX('DS2024'!$J$20:$J$35,MATCH(N35,'DS2024'!$J$20:$J$35,1)):
INDEX('DS2024'!$J$20:$J$35,MATCH(N35,'DS2024'!$J$20:$J$35,1)+1)),
IF($Z$3=Database!$A$15,
_xlfn.FORECAST.LINEAR(
N35,
INDEX('DS2024'!$N$20:$N$35,MATCH(N35,'DS2024'!$M$20:$M$35,1)):
INDEX('DS2024'!$N$20:$N$35,MATCH(N35,'DS2024'!$M$20:$M$35,1)+1),
INDEX('DS2024'!$M$20:$M$35,MATCH(N35,'DS2024'!$M$20:$M$35,1)):
INDEX('DS2024'!$M$20:$M$35,MATCH(N35,'DS2024'!$M$20:$M$35,1)+1)),
IF($Z$3=Database!$A$16,
_xlfn.FORECAST.LINEAR(
N35,
INDEX('DS2024'!$Q$20:$Q$35,MATCH(N35,'DS2024'!$P$20:$P$35,1)):
INDEX('DS2024'!$Q$20:$Q$35,MATCH(N35,'DS2024'!$P$20:$P$35,1)+1),
INDEX('DS2024'!$P$20:$P$35,MATCH(N35,'DS2024'!$P$20:$P$35,1)):
INDEX('DS2024'!$P$20:$P$35,MATCH(N35,'DS2024'!$P$20:$P$35,1)+1)),
IF($Z$3=Database!$A$17,
_xlfn.FORECAST.LINEAR(
N35,
INDEX('DS2024'!$T$20:$T$35,MATCH(N35,'DS2024'!$S$20:$S$35,1)):
INDEX('DS2024'!$T$20:$T$35,MATCH(N35,'DS2024'!$S$20:$S$35,1)+1),
INDEX('DS2024'!$S$20:$S$35,MATCH(N35,'DS2024'!$S$20:$S$35,1)):
INDEX('DS2024'!$S$20:$S$35,MATCH(N35,'DS2024'!$S$20:$S$35,1)+1)),
IF($Z$3=Database!$A$18,
_xlfn.FORECAST.LINEAR(
N35,
INDEX('DS2024'!$W$20:$W$35,MATCH(N35,'DS2024'!$V$20:$V$35,1)):
INDEX('DS2024'!$W$20:$W$35,MATCH(N35,'DS2024'!$V$20:$V$35,1)+1),
INDEX('DS2024'!$V$20:$V$35,MATCH(N35,'DS2024'!$V$20:$V$35,1)):
INDEX('DS2024'!$V$20:$V$35,MATCH(N35,'DS2024'!$V$20:$V$35,1)+1)),
IF($Z$3=Database!$A$19,
_xlfn.FORECAST.LINEAR(
N35,
INDEX('DS2024'!$Z$20:$Z$35,MATCH(N35,'DS2024'!$Y$20:$Y$35,1)):
INDEX('DS2024'!$Z$20:$Z$35,MATCH(N35,'DS2024'!$Y$20:$Y$35,1)+1),
INDEX('DS2024'!$Y$20:$Y$35,MATCH(N35,'DS2024'!$Y$20:$Y$35,1)):
INDEX('DS2024'!$Y$20:$Y$35,MATCH(N35,'DS2024'!$Y$20:$Y$35,1)+1)),
IF($Z$3=Database!$A$20,
_xlfn.FORECAST.LINEAR(
N35,
INDEX('DS2024'!$AC$20:$AC$35,MATCH(N35,'DS2024'!$AB$20:$AB$35,1)):
INDEX('DS2024'!$AC$20:$AC$35,MATCH(N35,'DS2024'!$AB$20:$AB$35,1)+1),
INDEX('DS2024'!$AB$20:$AB$35,MATCH(N35,'DS2024'!$AB$20:$AB$35,1)):
INDEX('DS2024'!$AB$20:$AB$35,MATCH(N35,'DS2024'!$AB$20:$AB$35,1)+1)),
IF($Z$3=Database!$A$2,
_xlfn.FORECAST.LINEAR(
N35,
INDEX('DS2024'!$B$5:$B$15,MATCH(N35,'DS2024'!$A$5:$A$15,1)):
INDEX('DS2024'!$B$5:$B$15,MATCH(N35,'DS2024'!$A$5:$A$15,1)+1),
INDEX('DS2024'!$A$5:$A$15,MATCH(N35,'DS2024'!$A$5:$A$15,1)):
INDEX('DS2024'!$A$5:$A$15,MATCH(N35,'DS2024'!$A$5:$A$15,1)+1)),
IF($Z$3=Database!$A$3,
_xlfn.FORECAST.LINEAR(
N35,
INDEX('DS2024'!$E$5:$E$15,MATCH(N35,'DS2024'!$D$5:$D$15,1)):
INDEX('DS2024'!$E$5:$E$15,MATCH(N35,'DS2024'!$D$5:$D$15,1)+1),
INDEX('DS2024'!$D$5:$D$15,MATCH(N35,'DS2024'!$D$5:$D$15,1)):
INDEX('DS2024'!$D$5:$D$15,MATCH(N35,'DS2024'!$D$5:$D$15,1)+1)),
IF($Z$3=Database!$A$4,
_xlfn.FORECAST.LINEAR(
N35,
INDEX('DS2024'!$H$5:$H$15,MATCH(N35,'DS2024'!$G$5:$G$15,1)):
INDEX('DS2024'!$H$5:$H$15,MATCH(N35,'DS2024'!$G$5:$G$15,1)+1),
INDEX('DS2024'!$G$5:$G$15,MATCH(N35,'DS2024'!$G$5:$G$15,1)):
INDEX('DS2024'!$G$5:$G$15,MATCH(N35,'DS2024'!$G$5:$G$15,1)+1)),
IF($Z$3=Database!$A$5,
_xlfn.FORECAST.LINEAR(
N35,
INDEX('DS2024'!$K$5:$K$15,MATCH(N35,'DS2024'!$J$5:$J$15,1)):
INDEX('DS2024'!$K$5:$K$15,MATCH(N35,'DS2024'!$J$5:$J$15,1)+1),
INDEX('DS2024'!$J$5:$J$15,MATCH(N35,'DS2024'!$J$5:$J$15,1)):
INDEX('DS2024'!$J$5:$J$15,MATCH(N35,'DS2024'!$J$5:$J$15,1)+1)),
IF($Z$3=Database!$A$6,
_xlfn.FORECAST.LINEAR(
N35,
INDEX('DS2024'!$N$5:$N$15,MATCH(N35,'DS2024'!$M$5:$M$15,1)):
INDEX('DS2024'!$N$5:$N$15,MATCH(N35,'DS2024'!$M$5:$M$15,1)+1),
INDEX('DS2024'!$M$5:$M$15,MATCH(N35,'DS2024'!$M$5:$M$15,1)):
INDEX('DS2024'!$M$5:$M$15,MATCH(N35,'DS2024'!$M$5:$M$15,1)+1)),
IF($Z$3=Database!$A$7,
_xlfn.FORECAST.LINEAR(
N35,
INDEX('DS2024'!$Q$5:$Q$15,MATCH(N35,'DS2024'!$P$5:$P$15,1)):
INDEX('DS2024'!$Q$5:$Q$15,MATCH(N35,'DS2024'!$P$5:$P$15,1)+1),
INDEX('DS2024'!$P$5:$P$15,MATCH(N35,'DS2024'!$P$5:$P$15,1)):
INDEX('DS2024'!$P$5:$P$15,MATCH(N35,'DS2024'!$P$5:$P$15,1)+1)),
IF($Z$3=Database!$A$8,
_xlfn.FORECAST.LINEAR(
N35,
INDEX('DS2024'!$T$5:$T$15,MATCH(N35,'DS2024'!$S$5:$S$15,1)):
INDEX('DS2024'!$T$5:$T$15,MATCH(N35,'DS2024'!$S$5:$S$15,1)+1),
INDEX('DS2024'!$S$5:$S$15,MATCH(N35,'DS2024'!$S$5:$S$15,1)):
INDEX('DS2024'!$S$5:$S$15,MATCH(N35,'DS2024'!$S$5:$S$15,1)+1)),
IF($Z$3=Database!$A$9,
_xlfn.FORECAST.LINEAR(
N35,
INDEX('DS2024'!$W$5:$W$15,MATCH(N35,'DS2024'!$V$5:$V$15,1)):
INDEX('DS2024'!$W$5:$W$15,MATCH(N35,'DS2024'!$V$5:$V$15,1)+1),
INDEX('DS2024'!$V$5:$V$15,MATCH(N35,'DS2024'!$V$5:$V$15,1)):
INDEX('DS2024'!$V$5:$V$15,MATCH(N35,'DS2024'!$V$5:$V$15,1)+1)),
IF($Z$3=Database!$A$10,
_xlfn.FORECAST.LINEAR(
N35,
INDEX('DS2024'!$Z$5:$Z$15,MATCH(N35,'DS2024'!$Y$5:$Y$15,1)):
INDEX('DS2024'!$Z$5:$Z$15,MATCH(N35,'DS2024'!$Y$5:$Y$15,1)+1),
INDEX('DS2024'!$Y$5:$Y$15,MATCH(N35,'DS2024'!$Y$5:$Y$15,1)):
INDEX('DS2024'!$Y$5:$Y$15,MATCH(N35,'DS2024'!$Y$5:$Y$15,1)+1))
)))))))))))))))))))</f>
        <v>0.10988824493385028</v>
      </c>
      <c r="AA35" s="50">
        <f>IF($AA$3=Database!$A$11,
_xlfn.FORECAST.LINEAR(
P35,
INDEX('DS2024'!$B$20:$B$35,MATCH(P35,'DS2024'!$A$20:$A$35,1)):
INDEX('DS2024'!$B$20:$B$35,MATCH(P35,'DS2024'!$A$20:$A$35,1)+1),
INDEX('DS2024'!$A$20:$A$35,MATCH(P35,'DS2024'!$A$20:$A$35,1)):
INDEX('DS2024'!$A$20:$A$35,MATCH(P35,'DS2024'!$A$20:$A$35,1)+1)),
IF($AA$3=Database!$A$12,
_xlfn.FORECAST.LINEAR(
P35,
INDEX('DS2024'!$E$20:$E$35,MATCH(P35,'DS2024'!$D$20:$D$35,1)):
INDEX('DS2024'!$E$20:$E$35,MATCH(P35,'DS2024'!$D$20:$D$35,1)+1),
INDEX('DS2024'!$D$20:$D$35,MATCH(P35,'DS2024'!$D$20:$D$35,1)):
INDEX('DS2024'!$D$20:$D$35,MATCH(P35,'DS2024'!$D$20:$D$35,1)+1)),
IF($AA$3=Database!$A$13,
_xlfn.FORECAST.LINEAR(
P35,
INDEX('DS2024'!$H$20:$H$35,MATCH(P35,'DS2024'!$G$20:$G$35,1)):
INDEX('DS2024'!$H$20:$H$35,MATCH(P35,'DS2024'!$G$20:$G$35,1)+1),
INDEX('DS2024'!$G$20:$G$35,MATCH(P35,'DS2024'!$G$20:$G$35,1)):
INDEX('DS2024'!$G$20:$G$35,MATCH(P35,'DS2024'!$G$20:$G$35,1)+1)),
IF($AA$3=Database!$A$14,
_xlfn.FORECAST.LINEAR(
P35,
INDEX('DS2024'!$K$20:$K$35,MATCH(P35,'DS2024'!$J$20:$J$35,1)):
INDEX('DS2024'!$K$20:$K$35,MATCH(P35,'DS2024'!$J$20:$J$35,1)+1),
INDEX('DS2024'!$J$20:$J$35,MATCH(P35,'DS2024'!$J$20:$J$35,1)):
INDEX('DS2024'!$J$20:$J$35,MATCH(P35,'DS2024'!$J$20:$J$35,1)+1)),
IF($AA$3=Database!$A$15,
_xlfn.FORECAST.LINEAR(
P35,
INDEX('DS2024'!$N$20:$N$35,MATCH(P35,'DS2024'!$M$20:$M$35,1)):
INDEX('DS2024'!$N$20:$N$35,MATCH(P35,'DS2024'!$M$20:$M$35,1)+1),
INDEX('DS2024'!$M$20:$M$35,MATCH(P35,'DS2024'!$M$20:$M$35,1)):
INDEX('DS2024'!$M$20:$M$35,MATCH(P35,'DS2024'!$M$20:$M$35,1)+1)),
IF($AA$3=Database!$A$16,
_xlfn.FORECAST.LINEAR(
P35,
INDEX('DS2024'!$Q$20:$Q$35,MATCH(P35,'DS2024'!$P$20:$P$35,1)):
INDEX('DS2024'!$Q$20:$Q$35,MATCH(P35,'DS2024'!$P$20:$P$35,1)+1),
INDEX('DS2024'!$P$20:$P$35,MATCH(P35,'DS2024'!$P$20:$P$35,1)):
INDEX('DS2024'!$P$20:$P$35,MATCH(P35,'DS2024'!$P$20:$P$35,1)+1)),
IF($AA$3=Database!$A$17,
_xlfn.FORECAST.LINEAR(
P35,
INDEX('DS2024'!$T$20:$T$35,MATCH(P35,'DS2024'!$S$20:$S$35,1)):
INDEX('DS2024'!$T$20:$T$35,MATCH(P35,'DS2024'!$S$20:$S$35,1)+1),
INDEX('DS2024'!$S$20:$S$35,MATCH(P35,'DS2024'!$S$20:$S$35,1)):
INDEX('DS2024'!$S$20:$S$35,MATCH(P35,'DS2024'!$S$20:$S$35,1)+1)),
IF($AA$3=Database!$A$18,
_xlfn.FORECAST.LINEAR(
P35,
INDEX('DS2024'!$W$20:$W$35,MATCH(P35,'DS2024'!$V$20:$V$35,1)):
INDEX('DS2024'!$W$20:$W$35,MATCH(P35,'DS2024'!$V$20:$V$35,1)+1),
INDEX('DS2024'!$V$20:$V$35,MATCH(P35,'DS2024'!$V$20:$V$35,1)):
INDEX('DS2024'!$V$20:$V$35,MATCH(P35,'DS2024'!$V$20:$V$35,1)+1)),
IF($AA$3=Database!$A$19,
_xlfn.FORECAST.LINEAR(
P35,
INDEX('DS2024'!$Z$20:$Z$35,MATCH(P35,'DS2024'!$Y$20:$Y$35,1)):
INDEX('DS2024'!$Z$20:$Z$35,MATCH(P35,'DS2024'!$Y$20:$Y$35,1)+1),
INDEX('DS2024'!$Y$20:$Y$35,MATCH(P35,'DS2024'!$Y$20:$Y$35,1)):
INDEX('DS2024'!$Y$20:$Y$35,MATCH(P35,'DS2024'!$Y$20:$Y$35,1)+1)),
IF($AA$3=Database!$A$20,
_xlfn.FORECAST.LINEAR(
P35,
INDEX('DS2024'!$AC$20:$AC$35,MATCH(P35,'DS2024'!$AB$20:$AB$35,1)):
INDEX('DS2024'!$AC$20:$AC$35,MATCH(P35,'DS2024'!$AB$20:$AB$35,1)+1),
INDEX('DS2024'!$AB$20:$AB$35,MATCH(P35,'DS2024'!$AB$20:$AB$35,1)):
INDEX('DS2024'!$AB$20:$AB$35,MATCH(P35,'DS2024'!$AB$20:$AB$35,1)+1)),
IF($AA$3=Database!$A$2,
_xlfn.FORECAST.LINEAR(
P35,
INDEX('DS2024'!$B$5:$B$15,MATCH(P35,'DS2024'!$A$5:$A$15,1)):
INDEX('DS2024'!$B$5:$B$15,MATCH(P35,'DS2024'!$A$5:$A$15,1)+1),
INDEX('DS2024'!$A$5:$A$15,MATCH(P35,'DS2024'!$A$5:$A$15,1)):
INDEX('DS2024'!$A$5:$A$15,MATCH(P35,'DS2024'!$A$5:$A$15,1)+1)),
IF($AA$3=Database!$A$3,
_xlfn.FORECAST.LINEAR(
P35,
INDEX('DS2024'!$E$5:$E$15,MATCH(P35,'DS2024'!$D$5:$D$15,1)):
INDEX('DS2024'!$E$5:$E$15,MATCH(P35,'DS2024'!$D$5:$D$15,1)+1),
INDEX('DS2024'!$D$5:$D$15,MATCH(P35,'DS2024'!$D$5:$D$15,1)):
INDEX('DS2024'!$D$5:$D$15,MATCH(P35,'DS2024'!$D$5:$D$15,1)+1)),
IF($AA$3=Database!$A$4,
_xlfn.FORECAST.LINEAR(
P35,
INDEX('DS2024'!$H$5:$H$15,MATCH(P35,'DS2024'!$G$5:$G$15,1)):
INDEX('DS2024'!$H$5:$H$15,MATCH(P35,'DS2024'!$G$5:$G$15,1)+1),
INDEX('DS2024'!$G$5:$G$15,MATCH(P35,'DS2024'!$G$5:$G$15,1)):
INDEX('DS2024'!$G$5:$G$15,MATCH(P35,'DS2024'!$G$5:$G$15,1)+1)),
IF($AA$3=Database!$A$5,
_xlfn.FORECAST.LINEAR(
P35,
INDEX('DS2024'!$K$5:$K$15,MATCH(P35,'DS2024'!$J$5:$J$15,1)):
INDEX('DS2024'!$K$5:$K$15,MATCH(P35,'DS2024'!$J$5:$J$15,1)+1),
INDEX('DS2024'!$J$5:$J$15,MATCH(P35,'DS2024'!$J$5:$J$15,1)):
INDEX('DS2024'!$J$5:$J$15,MATCH(P35,'DS2024'!$J$5:$J$15,1)+1)),
IF($AA$3=Database!$A$6,
_xlfn.FORECAST.LINEAR(
P35,
INDEX('DS2024'!$N$5:$N$15,MATCH(P35,'DS2024'!$M$5:$M$15,1)):
INDEX('DS2024'!$N$5:$N$15,MATCH(P35,'DS2024'!$M$5:$M$15,1)+1),
INDEX('DS2024'!$M$5:$M$15,MATCH(P35,'DS2024'!$M$5:$M$15,1)):
INDEX('DS2024'!$M$5:$M$15,MATCH(P35,'DS2024'!$M$5:$M$15,1)+1)),
IF($AA$3=Database!$A$7,
_xlfn.FORECAST.LINEAR(
P35,
INDEX('DS2024'!$Q$5:$Q$15,MATCH(P35,'DS2024'!$P$5:$P$15,1)):
INDEX('DS2024'!$Q$5:$Q$15,MATCH(P35,'DS2024'!$P$5:$P$15,1)+1),
INDEX('DS2024'!$P$5:$P$15,MATCH(P35,'DS2024'!$P$5:$P$15,1)):
INDEX('DS2024'!$P$5:$P$15,MATCH(P35,'DS2024'!$P$5:$P$15,1)+1)),
IF($AA$3=Database!$A$8,
_xlfn.FORECAST.LINEAR(
P35,
INDEX('DS2024'!$T$5:$T$15,MATCH(P35,'DS2024'!$S$5:$S$15,1)):
INDEX('DS2024'!$T$5:$T$15,MATCH(P35,'DS2024'!$S$5:$S$15,1)+1),
INDEX('DS2024'!$S$5:$S$15,MATCH(P35,'DS2024'!$S$5:$S$15,1)):
INDEX('DS2024'!$S$5:$S$15,MATCH(P35,'DS2024'!$S$5:$S$15,1)+1)),
IF($AA$3=Database!$A$9,
_xlfn.FORECAST.LINEAR(
P35,
INDEX('DS2024'!$W$5:$W$15,MATCH(P35,'DS2024'!$V$5:$V$15,1)):
INDEX('DS2024'!$W$5:$W$15,MATCH(P35,'DS2024'!$V$5:$V$15,1)+1),
INDEX('DS2024'!$V$5:$V$15,MATCH(P35,'DS2024'!$V$5:$V$15,1)):
INDEX('DS2024'!$V$5:$V$15,MATCH(P35,'DS2024'!$V$5:$V$15,1)+1)),
IF($AA$3=Database!$A$10,
_xlfn.FORECAST.LINEAR(
P35,
INDEX('DS2024'!$Z$5:$Z$15,MATCH(P35,'DS2024'!$Y$5:$Y$15,1)):
INDEX('DS2024'!$Z$5:$Z$15,MATCH(P35,'DS2024'!$Y$5:$Y$15,1)+1),
INDEX('DS2024'!$Y$5:$Y$15,MATCH(P35,'DS2024'!$Y$5:$Y$15,1)):
INDEX('DS2024'!$Y$5:$Y$15,MATCH(P35,'DS2024'!$Y$5:$Y$15,1)+1))
)))))))))))))))))))</f>
        <v>0.11045285582956954</v>
      </c>
      <c r="AB35" s="50">
        <f>IF($AB$3=Database!$A$11,
_xlfn.FORECAST.LINEAR(
R35,
INDEX('DS2024'!$B$20:$B$35,MATCH(R35,'DS2024'!$A$20:$A$35,1)):
INDEX('DS2024'!$B$20:$B$35,MATCH(R35,'DS2024'!$A$20:$A$35,1)+1),
INDEX('DS2024'!$A$20:$A$35,MATCH(R35,'DS2024'!$A$20:$A$35,1)):
INDEX('DS2024'!$A$20:$A$35,MATCH(R35,'DS2024'!$A$20:$A$35,1)+1)),
IF($AB$3=Database!$A$12,
_xlfn.FORECAST.LINEAR(
R35,
INDEX('DS2024'!$E$20:$E$35,MATCH(R35,'DS2024'!$D$20:$D$35,1)):
INDEX('DS2024'!$E$20:$E$35,MATCH(R35,'DS2024'!$D$20:$D$35,1)+1),
INDEX('DS2024'!$D$20:$D$35,MATCH(R35,'DS2024'!$D$20:$D$35,1)):
INDEX('DS2024'!$D$20:$D$35,MATCH(R35,'DS2024'!$D$20:$D$35,1)+1)),
IF($AB$3=Database!$A$13,
_xlfn.FORECAST.LINEAR(
R35,
INDEX('DS2024'!$H$20:$H$35,MATCH(R35,'DS2024'!$G$20:$G$35,1)):
INDEX('DS2024'!$H$20:$H$35,MATCH(R35,'DS2024'!$G$20:$G$35,1)+1),
INDEX('DS2024'!$G$20:$G$35,MATCH(R35,'DS2024'!$G$20:$G$35,1)):
INDEX('DS2024'!$G$20:$G$35,MATCH(R35,'DS2024'!$G$20:$G$35,1)+1)),
IF($AB$3=Database!$A$14,
_xlfn.FORECAST.LINEAR(
R35,
INDEX('DS2024'!$K$20:$K$35,MATCH(R35,'DS2024'!$J$20:$J$35,1)):
INDEX('DS2024'!$K$20:$K$35,MATCH(R35,'DS2024'!$J$20:$J$35,1)+1),
INDEX('DS2024'!$J$20:$J$35,MATCH(R35,'DS2024'!$J$20:$J$35,1)):
INDEX('DS2024'!$J$20:$J$35,MATCH(R35,'DS2024'!$J$20:$J$35,1)+1)),
IF($AB$3=Database!$A$15,
_xlfn.FORECAST.LINEAR(
R35,
INDEX('DS2024'!$N$20:$N$35,MATCH(R35,'DS2024'!$M$20:$M$35,1)):
INDEX('DS2024'!$N$20:$N$35,MATCH(R35,'DS2024'!$M$20:$M$35,1)+1),
INDEX('DS2024'!$M$20:$M$35,MATCH(R35,'DS2024'!$M$20:$M$35,1)):
INDEX('DS2024'!$M$20:$M$35,MATCH(R35,'DS2024'!$M$20:$M$35,1)+1)),
IF($AB$3=Database!$A$16,
_xlfn.FORECAST.LINEAR(
R35,
INDEX('DS2024'!$Q$20:$Q$35,MATCH(R35,'DS2024'!$P$20:$P$35,1)):
INDEX('DS2024'!$Q$20:$Q$35,MATCH(R35,'DS2024'!$P$20:$P$35,1)+1),
INDEX('DS2024'!$P$20:$P$35,MATCH(R35,'DS2024'!$P$20:$P$35,1)):
INDEX('DS2024'!$P$20:$P$35,MATCH(R35,'DS2024'!$P$20:$P$35,1)+1)),
IF($AB$3=Database!$A$17,
_xlfn.FORECAST.LINEAR(
R35,
INDEX('DS2024'!$T$20:$T$35,MATCH(R35,'DS2024'!$S$20:$S$35,1)):
INDEX('DS2024'!$T$20:$T$35,MATCH(R35,'DS2024'!$S$20:$S$35,1)+1),
INDEX('DS2024'!$S$20:$S$35,MATCH(R35,'DS2024'!$S$20:$S$35,1)):
INDEX('DS2024'!$S$20:$S$35,MATCH(R35,'DS2024'!$S$20:$S$35,1)+1)),
IF($AB$3=Database!$A$18,
_xlfn.FORECAST.LINEAR(
R35,
INDEX('DS2024'!$W$20:$W$35,MATCH(R35,'DS2024'!$V$20:$V$35,1)):
INDEX('DS2024'!$W$20:$W$35,MATCH(R35,'DS2024'!$V$20:$V$35,1)+1),
INDEX('DS2024'!$V$20:$V$35,MATCH(R35,'DS2024'!$V$20:$V$35,1)):
INDEX('DS2024'!$V$20:$V$35,MATCH(R35,'DS2024'!$V$20:$V$35,1)+1)),
IF($AB$3=Database!$A$19,
_xlfn.FORECAST.LINEAR(
R35,
INDEX('DS2024'!$Z$20:$Z$35,MATCH(R35,'DS2024'!$Y$20:$Y$35,1)):
INDEX('DS2024'!$Z$20:$Z$35,MATCH(R35,'DS2024'!$Y$20:$Y$35,1)+1),
INDEX('DS2024'!$Y$20:$Y$35,MATCH(R35,'DS2024'!$Y$20:$Y$35,1)):
INDEX('DS2024'!$Y$20:$Y$35,MATCH(R35,'DS2024'!$Y$20:$Y$35,1)+1)),
IF($AB$3=Database!$A$20,
_xlfn.FORECAST.LINEAR(
R35,
INDEX('DS2024'!$AC$20:$AC$35,MATCH(R35,'DS2024'!$AB$20:$AB$35,1)):
INDEX('DS2024'!$AC$20:$AC$35,MATCH(R35,'DS2024'!$AB$20:$AB$35,1)+1),
INDEX('DS2024'!$AB$20:$AB$35,MATCH(R35,'DS2024'!$AB$20:$AB$35,1)):
INDEX('DS2024'!$AB$20:$AB$35,MATCH(R35,'DS2024'!$AB$20:$AB$35,1)+1)),
IF($AB$3=Database!$A$2,
_xlfn.FORECAST.LINEAR(
R35,
INDEX('DS2024'!$B$5:$B$15,MATCH(R35,'DS2024'!$A$5:$A$15,1)):
INDEX('DS2024'!$B$5:$B$15,MATCH(R35,'DS2024'!$A$5:$A$15,1)+1),
INDEX('DS2024'!$A$5:$A$15,MATCH(R35,'DS2024'!$A$5:$A$15,1)):
INDEX('DS2024'!$A$5:$A$15,MATCH(R35,'DS2024'!$A$5:$A$15,1)+1)),
IF($AB$3=Database!$A$3,
_xlfn.FORECAST.LINEAR(
R35,
INDEX('DS2024'!$E$5:$E$15,MATCH(R35,'DS2024'!$D$5:$D$15,1)):
INDEX('DS2024'!$E$5:$E$15,MATCH(R35,'DS2024'!$D$5:$D$15,1)+1),
INDEX('DS2024'!$D$5:$D$15,MATCH(R35,'DS2024'!$D$5:$D$15,1)):
INDEX('DS2024'!$D$5:$D$15,MATCH(R35,'DS2024'!$D$5:$D$15,1)+1)),
IF($AB$3=Database!$A$4,
_xlfn.FORECAST.LINEAR(
R35,
INDEX('DS2024'!$H$5:$H$15,MATCH(R35,'DS2024'!$G$5:$G$15,1)):
INDEX('DS2024'!$H$5:$H$15,MATCH(R35,'DS2024'!$G$5:$G$15,1)+1),
INDEX('DS2024'!$G$5:$G$15,MATCH(R35,'DS2024'!$G$5:$G$15,1)):
INDEX('DS2024'!$G$5:$G$15,MATCH(R35,'DS2024'!$G$5:$G$15,1)+1)),
IF($AB$3=Database!$A$5,
_xlfn.FORECAST.LINEAR(
R35,
INDEX('DS2024'!$K$5:$K$15,MATCH(R35,'DS2024'!$J$5:$J$15,1)):
INDEX('DS2024'!$K$5:$K$15,MATCH(R35,'DS2024'!$J$5:$J$15,1)+1),
INDEX('DS2024'!$J$5:$J$15,MATCH(R35,'DS2024'!$J$5:$J$15,1)):
INDEX('DS2024'!$J$5:$J$15,MATCH(R35,'DS2024'!$J$5:$J$15,1)+1)),
IF($AB$3=Database!$A$6,
_xlfn.FORECAST.LINEAR(
R35,
INDEX('DS2024'!$N$5:$N$15,MATCH(R35,'DS2024'!$M$5:$M$15,1)):
INDEX('DS2024'!$N$5:$N$15,MATCH(R35,'DS2024'!$M$5:$M$15,1)+1),
INDEX('DS2024'!$M$5:$M$15,MATCH(R35,'DS2024'!$M$5:$M$15,1)):
INDEX('DS2024'!$M$5:$M$15,MATCH(R35,'DS2024'!$M$5:$M$15,1)+1)),
IF($AB$3=Database!$A$7,
_xlfn.FORECAST.LINEAR(
R35,
INDEX('DS2024'!$Q$5:$Q$15,MATCH(R35,'DS2024'!$P$5:$P$15,1)):
INDEX('DS2024'!$Q$5:$Q$15,MATCH(R35,'DS2024'!$P$5:$P$15,1)+1),
INDEX('DS2024'!$P$5:$P$15,MATCH(R35,'DS2024'!$P$5:$P$15,1)):
INDEX('DS2024'!$P$5:$P$15,MATCH(R35,'DS2024'!$P$5:$P$15,1)+1)),
IF($AB$3=Database!$A$8,
_xlfn.FORECAST.LINEAR(
R35,
INDEX('DS2024'!$T$5:$T$15,MATCH(R35,'DS2024'!$S$5:$S$15,1)):
INDEX('DS2024'!$T$5:$T$15,MATCH(R35,'DS2024'!$S$5:$S$15,1)+1),
INDEX('DS2024'!$S$5:$S$15,MATCH(R35,'DS2024'!$S$5:$S$15,1)):
INDEX('DS2024'!$S$5:$S$15,MATCH(R35,'DS2024'!$S$5:$S$15,1)+1)),
IF($AB$3=Database!$A$9,
_xlfn.FORECAST.LINEAR(
R35,
INDEX('DS2024'!$W$5:$W$15,MATCH(R35,'DS2024'!$V$5:$V$15,1)):
INDEX('DS2024'!$W$5:$W$15,MATCH(R35,'DS2024'!$V$5:$V$15,1)+1),
INDEX('DS2024'!$V$5:$V$15,MATCH(R35,'DS2024'!$V$5:$V$15,1)):
INDEX('DS2024'!$V$5:$V$15,MATCH(R35,'DS2024'!$V$5:$V$15,1)+1)),
IF($AB$3=Database!$A$10,
_xlfn.FORECAST.LINEAR(
R35,
INDEX('DS2024'!$Z$5:$Z$15,MATCH(R35,'DS2024'!$Y$5:$Y$15,1)):
INDEX('DS2024'!$Z$5:$Z$15,MATCH(R35,'DS2024'!$Y$5:$Y$15,1)+1),
INDEX('DS2024'!$Y$5:$Y$15,MATCH(R35,'DS2024'!$Y$5:$Y$15,1)):
INDEX('DS2024'!$Y$5:$Y$15,MATCH(R35,'DS2024'!$Y$5:$Y$15,1)+1))
)))))))))))))))))))</f>
        <v>0.11141644350293778</v>
      </c>
      <c r="AC35" s="82">
        <f t="shared" si="0"/>
        <v>0.47273272938841226</v>
      </c>
      <c r="AD35" s="82">
        <f t="shared" si="1"/>
        <v>0.47351557182707904</v>
      </c>
      <c r="AE35" s="82">
        <f t="shared" si="2"/>
        <v>0.37751914148816557</v>
      </c>
      <c r="AF35" s="82">
        <f t="shared" si="3"/>
        <v>0.47287679414275019</v>
      </c>
      <c r="AG35" s="82">
        <f t="shared" si="4"/>
        <v>0.47141508052680198</v>
      </c>
      <c r="AH35" s="82">
        <f t="shared" si="5"/>
        <v>0.4725485711411217</v>
      </c>
      <c r="AI35" s="82">
        <f t="shared" si="6"/>
        <v>0.47094007456792347</v>
      </c>
      <c r="AJ35" s="83">
        <f t="shared" si="7"/>
        <v>0.47162574125248491</v>
      </c>
      <c r="AK35" s="83">
        <f t="shared" si="8"/>
        <v>0.47279592760611711</v>
      </c>
      <c r="AL35" s="42"/>
      <c r="AM35" s="42"/>
      <c r="AN35" s="42"/>
      <c r="AO35" s="42"/>
      <c r="AP35" s="42"/>
      <c r="AQ35" s="42"/>
      <c r="AR35" s="42"/>
      <c r="AS35" s="42"/>
      <c r="AT35" s="42"/>
      <c r="BD35" s="83" t="e">
        <f>#REF!/10</f>
        <v>#REF!</v>
      </c>
      <c r="BE35" s="83" t="e">
        <f>#REF!/10</f>
        <v>#REF!</v>
      </c>
      <c r="BF35" s="83" t="e">
        <f>#REF!/10</f>
        <v>#REF!</v>
      </c>
      <c r="BG35" s="83" t="e">
        <f>#REF!/10</f>
        <v>#REF!</v>
      </c>
      <c r="BH35" s="83">
        <f t="shared" si="9"/>
        <v>0</v>
      </c>
      <c r="BI35" s="83">
        <f t="shared" si="10"/>
        <v>0</v>
      </c>
      <c r="BJ35" s="83">
        <f t="shared" si="11"/>
        <v>0</v>
      </c>
      <c r="BK35" s="83">
        <f t="shared" si="12"/>
        <v>0</v>
      </c>
      <c r="BL35" s="83">
        <f t="shared" si="13"/>
        <v>0</v>
      </c>
    </row>
    <row r="36" spans="1:64" ht="14.25" customHeight="1">
      <c r="A36" s="31">
        <v>30</v>
      </c>
      <c r="B36" s="42">
        <f>'Evaluasi 110 C'!B36</f>
        <v>119.85299999999999</v>
      </c>
      <c r="C36" s="42">
        <f>'Evaluasi 110 C'!C36</f>
        <v>-0.36133869226154763</v>
      </c>
      <c r="D36" s="42">
        <f>'Evaluasi 110 C'!E36</f>
        <v>121.223</v>
      </c>
      <c r="E36" s="42">
        <f>'Evaluasi 110 C'!F36</f>
        <v>-0.36150305938812233</v>
      </c>
      <c r="F36" s="42">
        <f>'Evaluasi 110 C'!H36</f>
        <v>119.571</v>
      </c>
      <c r="G36" s="42">
        <f>'Evaluasi 110 C'!I36</f>
        <v>-0.26228503051334212</v>
      </c>
      <c r="H36" s="42">
        <f>'Evaluasi 110 C'!K36</f>
        <v>120.047</v>
      </c>
      <c r="I36" s="42">
        <f>'Evaluasi 110 C'!L36</f>
        <v>-0.36136196760647865</v>
      </c>
      <c r="J36" s="42">
        <f>'Evaluasi 110 C'!N36</f>
        <v>117.504</v>
      </c>
      <c r="K36" s="42">
        <f>'Evaluasi 110 C'!O36</f>
        <v>-0.36105686862627473</v>
      </c>
      <c r="L36" s="42">
        <f>'Evaluasi 110 C'!Q36</f>
        <v>119.122</v>
      </c>
      <c r="M36" s="42">
        <f>'Evaluasi 110 C'!R36</f>
        <v>-0.36125098980203957</v>
      </c>
      <c r="N36" s="42">
        <f>'Evaluasi 110 C'!T36</f>
        <v>116.83</v>
      </c>
      <c r="O36" s="42">
        <f>'Evaluasi 110 C'!U36</f>
        <v>-0.36097600479904018</v>
      </c>
      <c r="P36" s="42">
        <f>'Evaluasi 110 C'!W36</f>
        <v>118.139</v>
      </c>
      <c r="Q36" s="42">
        <f>'Evaluasi 110 C'!X36</f>
        <v>-0.36113305338932211</v>
      </c>
      <c r="R36" s="42">
        <f>'Evaluasi 110 C'!Z36</f>
        <v>120.062</v>
      </c>
      <c r="S36" s="50">
        <f>'Evaluasi 110 C'!AA36</f>
        <v>-0.36136376724655067</v>
      </c>
      <c r="T36" s="50">
        <f>IF($T$3=Database!$A$11,
_xlfn.FORECAST.LINEAR(
B36,
INDEX('DS2024'!$B$20:$B$35,MATCH(B36,'DS2024'!$A$20:$A$35,1)):
INDEX('DS2024'!$B$20:$B$35,MATCH(B36,'DS2024'!$A$20:$A$35,1)+1),
INDEX('DS2024'!$A$20:$A$35,MATCH(B36,'DS2024'!$A$20:$A$35,1)):
INDEX('DS2024'!$A$20:$A$35,MATCH(B36,'DS2024'!$A$20:$A$35,1)+1)),
IF($T$3=Database!$A$12,
_xlfn.FORECAST.LINEAR(
B36,
INDEX('DS2024'!$E$20:$E$35,MATCH(B36,'DS2024'!$D$20:$D$35,1)):
INDEX('DS2024'!$E$20:$E$35,MATCH(B36,'DS2024'!$D$20:$D$35,1)+1),
INDEX('DS2024'!$D$20:$D$35,MATCH(B36,'DS2024'!$D$20:$D$35,1)):
INDEX('DS2024'!$D$20:$D$35,MATCH(B36,'DS2024'!$D$20:$D$35,1)+1)),
IF($T$3=Database!$A$13,
_xlfn.FORECAST.LINEAR(
B36,
INDEX('DS2024'!$H$20:$H$35,MATCH(B36,'DS2024'!$G$20:$G$35,1)):
INDEX('DS2024'!$H$20:$H$35,MATCH(B36,'DS2024'!$G$20:$G$35,1)+1),
INDEX('DS2024'!$G$20:$G$35,MATCH(B36,'DS2024'!$G$20:$G$35,1)):
INDEX('DS2024'!$G$20:$G$35,MATCH(B36,'DS2024'!$G$20:$G$35,1)+1)),
IF($T$3=Database!$A$14,
_xlfn.FORECAST.LINEAR(
B36,
INDEX('DS2024'!$K$20:$K$35,MATCH(B36,'DS2024'!$J$20:$J$35,1)):
INDEX('DS2024'!$K$20:$K$35,MATCH(B36,'DS2024'!$J$20:$J$35,1)+1),
INDEX('DS2024'!$J$20:$J$35,MATCH(B36,'DS2024'!$J$20:$J$35,1)):
INDEX('DS2024'!$J$20:$J$35,MATCH(B36,'DS2024'!$J$20:$J$35,1)+1)),
IF($T$3=Database!$A$15,
_xlfn.FORECAST.LINEAR(
B36,
INDEX('DS2024'!$N$20:$N$35,MATCH(B36,'DS2024'!$M$20:$M$35,1)):
INDEX('DS2024'!$N$20:$N$35,MATCH(B36,'DS2024'!$M$20:$M$35,1)+1),
INDEX('DS2024'!$M$20:$M$35,MATCH(B36,'DS2024'!$M$20:$M$35,1)):
INDEX('DS2024'!$M$20:$M$35,MATCH(B36,'DS2024'!$M$20:$M$35,1)+1)),
IF($T$3=Database!$A$16,
_xlfn.FORECAST.LINEAR(
B36,
INDEX('DS2024'!$Q$20:$Q$35,MATCH(B36,'DS2024'!$P$20:$P$35,1)):
INDEX('DS2024'!$Q$20:$Q$35,MATCH(B36,'DS2024'!$P$20:$P$35,1)+1),
INDEX('DS2024'!$P$20:$P$35,MATCH(B36,'DS2024'!$P$20:$P$35,1)):
INDEX('DS2024'!$P$20:$P$35,MATCH(B36,'DS2024'!$P$20:$P$35,1)+1)),
IF($T$3=Database!$A$17,
_xlfn.FORECAST.LINEAR(
B36,
INDEX('DS2024'!$T$20:$T$35,MATCH(B36,'DS2024'!$S$20:$S$35,1)):
INDEX('DS2024'!$T$20:$T$35,MATCH(B36,'DS2024'!$S$20:$S$35,1)+1),
INDEX('DS2024'!$S$20:$S$35,MATCH(B36,'DS2024'!$S$20:$S$35,1)):
INDEX('DS2024'!$S$20:$S$35,MATCH(B36,'DS2024'!$S$20:$S$35,1)+1)),
IF($T$3=Database!$A$18,
_xlfn.FORECAST.LINEAR(
B36,
INDEX('DS2024'!$W$20:$W$35,MATCH(B36,'DS2024'!$V$20:$V$35,1)):
INDEX('DS2024'!$W$20:$W$35,MATCH(B36,'DS2024'!$V$20:$V$35,1)+1),
INDEX('DS2024'!$V$20:$V$35,MATCH(B36,'DS2024'!$V$20:$V$35,1)):
INDEX('DS2024'!$V$20:$V$35,MATCH(B36,'DS2024'!$V$20:$V$35,1)+1)),
IF($T$3=Database!$A$19,
_xlfn.FORECAST.LINEAR(
B36,
INDEX('DS2024'!$Z$20:$Z$35,MATCH(B36,'DS2024'!$Y$20:$Y$35,1)):
INDEX('DS2024'!$Z$20:$Z$35,MATCH(B36,'DS2024'!$Y$20:$Y$35,1)+1),
INDEX('DS2024'!$Y$20:$Y$35,MATCH(B36,'DS2024'!$Y$20:$Y$35,1)):
INDEX('DS2024'!$Y$20:$Y$35,MATCH(B36,'DS2024'!$Y$20:$Y$35,1)+1)),
IF($T$3=Database!$A$20,
_xlfn.FORECAST.LINEAR(
B36,
INDEX('DS2024'!$AC$20:$AC$35,MATCH(B36,'DS2024'!$AB$20:$AB$35,1)):
INDEX('DS2024'!$AC$20:$AC$35,MATCH(B36,'DS2024'!$AB$20:$AB$35,1)+1),
INDEX('DS2024'!$AB$20:$AB$35,MATCH(B36,'DS2024'!$AB$20:$AB$35,1)):
INDEX('DS2024'!$AB$20:$AB$35,MATCH(B36,'DS2024'!$AB$20:$AB$35,1)+1)),
IF($T$3=Database!$A$2,
_xlfn.FORECAST.LINEAR(
B36,
INDEX('DS2024'!$B$5:$B$15,MATCH(B36,'DS2024'!$A$5:$A$15,1)):
INDEX('DS2024'!$B$5:$B$15,MATCH(B36,'DS2024'!$A$5:$A$15,1)+1),
INDEX('DS2024'!$A$5:$A$15,MATCH(B36,'DS2024'!$A$5:$A$15,1)):
INDEX('DS2024'!$A$5:$A$15,MATCH(B36,'DS2024'!$A$5:$A$15,1)+1)),
IF($T$3=Database!$A$3,
_xlfn.FORECAST.LINEAR(
B36,
INDEX('DS2024'!$E$5:$E$15,MATCH(B36,'DS2024'!$D$5:$D$15,1)):
INDEX('DS2024'!$E$5:$E$15,MATCH(B36,'DS2024'!$D$5:$D$15,1)+1),
INDEX('DS2024'!$D$5:$D$15,MATCH(B36,'DS2024'!$D$5:$D$15,1)):
INDEX('DS2024'!$D$5:$D$15,MATCH(B36,'DS2024'!$D$5:$D$15,1)+1)),
IF($T$3=Database!$A$4,
_xlfn.FORECAST.LINEAR(
B36,
INDEX('DS2024'!$H$5:$H$15,MATCH(B36,'DS2024'!$G$5:$G$15,1)):
INDEX('DS2024'!$H$5:$H$15,MATCH(B36,'DS2024'!$G$5:$G$15,1)+1),
INDEX('DS2024'!$G$5:$G$15,MATCH(B36,'DS2024'!$G$5:$G$15,1)):
INDEX('DS2024'!$G$5:$G$15,MATCH(B36,'DS2024'!$G$5:$G$15,1)+1)),
IF($T$3=Database!$A$5,
_xlfn.FORECAST.LINEAR(
B36,
INDEX('DS2024'!$K$5:$K$15,MATCH(B36,'DS2024'!$J$5:$J$15,1)):
INDEX('DS2024'!$K$5:$K$15,MATCH(B36,'DS2024'!$J$5:$J$15,1)+1),
INDEX('DS2024'!$J$5:$J$15,MATCH(B36,'DS2024'!$J$5:$J$15,1)):
INDEX('DS2024'!$J$5:$J$15,MATCH(B36,'DS2024'!$J$5:$J$15,1)+1)),
IF($T$3=Database!$A$6,
_xlfn.FORECAST.LINEAR(
B36,
INDEX('DS2024'!$N$5:$N$15,MATCH(B36,'DS2024'!$M$5:$M$15,1)):
INDEX('DS2024'!$N$5:$N$15,MATCH(B36,'DS2024'!$M$5:$M$15,1)+1),
INDEX('DS2024'!$M$5:$M$15,MATCH(B36,'DS2024'!$M$5:$M$15,1)):
INDEX('DS2024'!$M$5:$M$15,MATCH(B36,'DS2024'!$M$5:$M$15,1)+1)),
IF($T$3=Database!$A$7,
_xlfn.FORECAST.LINEAR(
B36,
INDEX('DS2024'!$Q$5:$Q$15,MATCH(B36,'DS2024'!$P$5:$P$15,1)):
INDEX('DS2024'!$Q$5:$Q$15,MATCH(B36,'DS2024'!$P$5:$P$15,1)+1),
INDEX('DS2024'!$P$5:$P$15,MATCH(B36,'DS2024'!$P$5:$P$15,1)):
INDEX('DS2024'!$P$5:$P$15,MATCH(B36,'DS2024'!$P$5:$P$15,1)+1)),
IF($T$3=Database!$A$8,
_xlfn.FORECAST.LINEAR(
B36,
INDEX('DS2024'!$T$5:$T$15,MATCH(B36,'DS2024'!$S$5:$S$15,1)):
INDEX('DS2024'!$T$5:$T$15,MATCH(B36,'DS2024'!$S$5:$S$15,1)+1),
INDEX('DS2024'!$S$5:$S$15,MATCH(B36,'DS2024'!$S$5:$S$15,1)):
INDEX('DS2024'!$S$5:$S$15,MATCH(B36,'DS2024'!$S$5:$S$15,1)+1)),
IF($T$3=Database!$A$9,
_xlfn.FORECAST.LINEAR(
B36,
INDEX('DS2024'!$W$5:$W$15,MATCH(B36,'DS2024'!$V$5:$V$15,1)):
INDEX('DS2024'!$W$5:$W$15,MATCH(B36,'DS2024'!$V$5:$V$15,1)+1),
INDEX('DS2024'!$V$5:$V$15,MATCH(B36,'DS2024'!$V$5:$V$15,1)):
INDEX('DS2024'!$V$5:$V$15,MATCH(B36,'DS2024'!$V$5:$V$15,1)+1)),
IF($T$3=Database!$A$10,
_xlfn.FORECAST.LINEAR(
B36,
INDEX('DS2024'!$Z$5:$Z$15,MATCH(B36,'DS2024'!$Y$5:$Y$15,1)):
INDEX('DS2024'!$Z$5:$Z$15,MATCH(B36,'DS2024'!$Y$5:$Y$15,1)+1),
INDEX('DS2024'!$Y$5:$Y$15,MATCH(B36,'DS2024'!$Y$5:$Y$15,1)):
INDEX('DS2024'!$Y$5:$Y$15,MATCH(B36,'DS2024'!$Y$5:$Y$15,1)+1))
)))))))))))))))))))</f>
        <v>0.11122618809704625</v>
      </c>
      <c r="U36" s="50">
        <f>IF($U$3=Database!$A$11,
_xlfn.FORECAST.LINEAR(
D36,
INDEX('DS2024'!$B$20:$B$35,MATCH(D36,'DS2024'!$A$20:$A$35,1)):
INDEX('DS2024'!$B$20:$B$35,MATCH(D36,'DS2024'!$A$20:$A$35,1)+1),
INDEX('DS2024'!$A$20:$A$35,MATCH(D36,'DS2024'!$A$20:$A$35,1)):
INDEX('DS2024'!$A$20:$A$35,MATCH(D36,'DS2024'!$A$20:$A$35,1)+1)),
IF($U$3=Database!$A$12,
_xlfn.FORECAST.LINEAR(
D36,
INDEX('DS2024'!$E$20:$E$35,MATCH(D36,'DS2024'!$D$20:$D$35,1)):
INDEX('DS2024'!$E$20:$E$35,MATCH(D36,'DS2024'!$D$20:$D$35,1)+1),
INDEX('DS2024'!$D$20:$D$35,MATCH(D36,'DS2024'!$D$20:$D$35,1)):
INDEX('DS2024'!$D$20:$D$35,MATCH(D36,'DS2024'!$D$20:$D$35,1)+1)),
IF($U$3=Database!$A$13,
_xlfn.FORECAST.LINEAR(
D36,
INDEX('DS2024'!$H$20:$H$35,MATCH(D36,'DS2024'!$G$20:$G$35,1)):
INDEX('DS2024'!$H$20:$H$35,MATCH(D36,'DS2024'!$G$20:$G$35,1)+1),
INDEX('DS2024'!$G$20:$G$35,MATCH(D36,'DS2024'!$G$20:$G$35,1)):
INDEX('DS2024'!$G$20:$G$35,MATCH(D36,'DS2024'!$G$20:$G$35,1)+1)),
IF($U$3=Database!$A$14,
_xlfn.FORECAST.LINEAR(
D36,
INDEX('DS2024'!$K$20:$K$35,MATCH(D36,'DS2024'!$J$20:$J$35,1)):
INDEX('DS2024'!$K$20:$K$35,MATCH(D36,'DS2024'!$J$20:$J$35,1)+1),
INDEX('DS2024'!$J$20:$J$35,MATCH(D36,'DS2024'!$J$20:$J$35,1)):
INDEX('DS2024'!$J$20:$J$35,MATCH(D36,'DS2024'!$J$20:$J$35,1)+1)),
IF($U$3=Database!$A$15,
_xlfn.FORECAST.LINEAR(
D36,
INDEX('DS2024'!$N$20:$N$35,MATCH(D36,'DS2024'!$M$20:$M$35,1)):
INDEX('DS2024'!$N$20:$N$35,MATCH(D36,'DS2024'!$M$20:$M$35,1)+1),
INDEX('DS2024'!$M$20:$M$35,MATCH(D36,'DS2024'!$M$20:$M$35,1)):
INDEX('DS2024'!$M$20:$M$35,MATCH(D36,'DS2024'!$M$20:$M$35,1)+1)),
IF($U$3=Database!$A$16,
_xlfn.FORECAST.LINEAR(
D36,
INDEX('DS2024'!$Q$20:$Q$35,MATCH(D36,'DS2024'!$P$20:$P$35,1)):
INDEX('DS2024'!$Q$20:$Q$35,MATCH(D36,'DS2024'!$P$20:$P$35,1)+1),
INDEX('DS2024'!$P$20:$P$35,MATCH(D36,'DS2024'!$P$20:$P$35,1)):
INDEX('DS2024'!$P$20:$P$35,MATCH(D36,'DS2024'!$P$20:$P$35,1)+1)),
IF($U$3=Database!$A$17,
_xlfn.FORECAST.LINEAR(
D36,
INDEX('DS2024'!$T$20:$T$35,MATCH(D36,'DS2024'!$S$20:$S$35,1)):
INDEX('DS2024'!$T$20:$T$35,MATCH(D36,'DS2024'!$S$20:$S$35,1)+1),
INDEX('DS2024'!$S$20:$S$35,MATCH(D36,'DS2024'!$S$20:$S$35,1)):
INDEX('DS2024'!$S$20:$S$35,MATCH(D36,'DS2024'!$S$20:$S$35,1)+1)),
IF($U$3=Database!$A$18,
_xlfn.FORECAST.LINEAR(
D36,
INDEX('DS2024'!$W$20:$W$35,MATCH(D36,'DS2024'!$V$20:$V$35,1)):
INDEX('DS2024'!$W$20:$W$35,MATCH(D36,'DS2024'!$V$20:$V$35,1)+1),
INDEX('DS2024'!$V$20:$V$35,MATCH(D36,'DS2024'!$V$20:$V$35,1)):
INDEX('DS2024'!$V$20:$V$35,MATCH(D36,'DS2024'!$V$20:$V$35,1)+1)),
IF($U$3=Database!$A$19,
_xlfn.FORECAST.LINEAR(
D36,
INDEX('DS2024'!$Z$20:$Z$35,MATCH(D36,'DS2024'!$Y$20:$Y$35,1)):
INDEX('DS2024'!$Z$20:$Z$35,MATCH(D36,'DS2024'!$Y$20:$Y$35,1)+1),
INDEX('DS2024'!$Y$20:$Y$35,MATCH(D36,'DS2024'!$Y$20:$Y$35,1)):
INDEX('DS2024'!$Y$20:$Y$35,MATCH(D36,'DS2024'!$Y$20:$Y$35,1)+1)),
IF($U$3=Database!$A$20,
_xlfn.FORECAST.LINEAR(
D36,
INDEX('DS2024'!$AC$20:$AC$35,MATCH(D36,'DS2024'!$AB$20:$AB$35,1)):
INDEX('DS2024'!$AC$20:$AC$35,MATCH(D36,'DS2024'!$AB$20:$AB$35,1)+1),
INDEX('DS2024'!$AB$20:$AB$35,MATCH(D36,'DS2024'!$AB$20:$AB$35,1)):
INDEX('DS2024'!$AB$20:$AB$35,MATCH(D36,'DS2024'!$AB$20:$AB$35,1)+1)),
IF($U$3=Database!$A$2,
_xlfn.FORECAST.LINEAR(
D36,
INDEX('DS2024'!$B$5:$B$15,MATCH(D36,'DS2024'!$A$5:$A$15,1)):
INDEX('DS2024'!$B$5:$B$15,MATCH(D36,'DS2024'!$A$5:$A$15,1)+1),
INDEX('DS2024'!$A$5:$A$15,MATCH(D36,'DS2024'!$A$5:$A$15,1)):
INDEX('DS2024'!$A$5:$A$15,MATCH(D36,'DS2024'!$A$5:$A$15,1)+1)),
IF($U$3=Database!$A$3,
_xlfn.FORECAST.LINEAR(
D36,
INDEX('DS2024'!$E$5:$E$15,MATCH(D36,'DS2024'!$D$5:$D$15,1)):
INDEX('DS2024'!$E$5:$E$15,MATCH(D36,'DS2024'!$D$5:$D$15,1)+1),
INDEX('DS2024'!$D$5:$D$15,MATCH(D36,'DS2024'!$D$5:$D$15,1)):
INDEX('DS2024'!$D$5:$D$15,MATCH(D36,'DS2024'!$D$5:$D$15,1)+1)),
IF($U$3=Database!$A$4,
_xlfn.FORECAST.LINEAR(
D36,
INDEX('DS2024'!$H$5:$H$15,MATCH(D36,'DS2024'!$G$5:$G$15,1)):
INDEX('DS2024'!$H$5:$H$15,MATCH(D36,'DS2024'!$G$5:$G$15,1)+1),
INDEX('DS2024'!$G$5:$G$15,MATCH(D36,'DS2024'!$G$5:$G$15,1)):
INDEX('DS2024'!$G$5:$G$15,MATCH(D36,'DS2024'!$G$5:$G$15,1)+1)),
IF($U$3=Database!$A$5,
_xlfn.FORECAST.LINEAR(
D36,
INDEX('DS2024'!$K$5:$K$15,MATCH(D36,'DS2024'!$J$5:$J$15,1)):
INDEX('DS2024'!$K$5:$K$15,MATCH(D36,'DS2024'!$J$5:$J$15,1)+1),
INDEX('DS2024'!$J$5:$J$15,MATCH(D36,'DS2024'!$J$5:$J$15,1)):
INDEX('DS2024'!$J$5:$J$15,MATCH(D36,'DS2024'!$J$5:$J$15,1)+1)),
IF($U$3=Database!$A$6,
_xlfn.FORECAST.LINEAR(
D36,
INDEX('DS2024'!$N$5:$N$15,MATCH(D36,'DS2024'!$M$5:$M$15,1)):
INDEX('DS2024'!$N$5:$N$15,MATCH(D36,'DS2024'!$M$5:$M$15,1)+1),
INDEX('DS2024'!$M$5:$M$15,MATCH(D36,'DS2024'!$M$5:$M$15,1)):
INDEX('DS2024'!$M$5:$M$15,MATCH(D36,'DS2024'!$M$5:$M$15,1)+1)),
IF($U$3=Database!$A$7,
_xlfn.FORECAST.LINEAR(
D36,
INDEX('DS2024'!$Q$5:$Q$15,MATCH(D36,'DS2024'!$P$5:$P$15,1)):
INDEX('DS2024'!$Q$5:$Q$15,MATCH(D36,'DS2024'!$P$5:$P$15,1)+1),
INDEX('DS2024'!$P$5:$P$15,MATCH(D36,'DS2024'!$P$5:$P$15,1)):
INDEX('DS2024'!$P$5:$P$15,MATCH(D36,'DS2024'!$P$5:$P$15,1)+1)),
IF($U$3=Database!$A$8,
_xlfn.FORECAST.LINEAR(
D36,
INDEX('DS2024'!$T$5:$T$15,MATCH(D36,'DS2024'!$S$5:$S$15,1)):
INDEX('DS2024'!$T$5:$T$15,MATCH(D36,'DS2024'!$S$5:$S$15,1)+1),
INDEX('DS2024'!$S$5:$S$15,MATCH(D36,'DS2024'!$S$5:$S$15,1)):
INDEX('DS2024'!$S$5:$S$15,MATCH(D36,'DS2024'!$S$5:$S$15,1)+1)),
IF($U$3=Database!$A$9,
_xlfn.FORECAST.LINEAR(
D36,
INDEX('DS2024'!$W$5:$W$15,MATCH(D36,'DS2024'!$V$5:$V$15,1)):
INDEX('DS2024'!$W$5:$W$15,MATCH(D36,'DS2024'!$V$5:$V$15,1)+1),
INDEX('DS2024'!$V$5:$V$15,MATCH(D36,'DS2024'!$V$5:$V$15,1)):
INDEX('DS2024'!$V$5:$V$15,MATCH(D36,'DS2024'!$V$5:$V$15,1)+1)),
IF($U$3=Database!$A$10,
_xlfn.FORECAST.LINEAR(
D36,
INDEX('DS2024'!$Z$5:$Z$15,MATCH(D36,'DS2024'!$Y$5:$Y$15,1)):
INDEX('DS2024'!$Z$5:$Z$15,MATCH(D36,'DS2024'!$Y$5:$Y$15,1)+1),
INDEX('DS2024'!$Y$5:$Y$15,MATCH(D36,'DS2024'!$Y$5:$Y$15,1)):
INDEX('DS2024'!$Y$5:$Y$15,MATCH(D36,'DS2024'!$Y$5:$Y$15,1)+1))
)))))))))))))))))))</f>
        <v>0.11199280546784444</v>
      </c>
      <c r="V36" s="50">
        <f>IF($V$3=Database!$A$11,
_xlfn.FORECAST.LINEAR(
F36,
INDEX('DS2024'!$B$20:$B$35,MATCH(F36,'DS2024'!$A$20:$A$35,1)):
INDEX('DS2024'!$B$20:$B$35,MATCH(F36,'DS2024'!$A$20:$A$35,1)+1),
INDEX('DS2024'!$A$20:$A$35,MATCH(F36,'DS2024'!$A$20:$A$35,1)):
INDEX('DS2024'!$A$20:$A$35,MATCH(F36,'DS2024'!$A$20:$A$35,1)+1)),
IF($V$3=Database!$A$12,
_xlfn.FORECAST.LINEAR(
F36,
INDEX('DS2024'!$E$20:$E$35,MATCH(F36,'DS2024'!$D$20:$D$35,1)):
INDEX('DS2024'!$E$20:$E$35,MATCH(F36,'DS2024'!$D$20:$D$35,1)+1),
INDEX('DS2024'!$D$20:$D$35,MATCH(F36,'DS2024'!$D$20:$D$35,1)):
INDEX('DS2024'!$D$20:$D$35,MATCH(F36,'DS2024'!$D$20:$D$35,1)+1)),
IF($V$3=Database!$A$13,
_xlfn.FORECAST.LINEAR(
F36,
INDEX('DS2024'!$H$20:$H$35,MATCH(F36,'DS2024'!$G$20:$G$35,1)):
INDEX('DS2024'!$H$20:$H$35,MATCH(F36,'DS2024'!$G$20:$G$35,1)+1),
INDEX('DS2024'!$G$20:$G$35,MATCH(F36,'DS2024'!$G$20:$G$35,1)):
INDEX('DS2024'!$G$20:$G$35,MATCH(F36,'DS2024'!$G$20:$G$35,1)+1)),
IF($V$3=Database!$A$14,
_xlfn.FORECAST.LINEAR(
F36,
INDEX('DS2024'!$K$20:$K$35,MATCH(F36,'DS2024'!$J$20:$J$35,1)):
INDEX('DS2024'!$K$20:$K$35,MATCH(F36,'DS2024'!$J$20:$J$35,1)+1),
INDEX('DS2024'!$J$20:$J$35,MATCH(F36,'DS2024'!$J$20:$J$35,1)):
INDEX('DS2024'!$J$20:$J$35,MATCH(F36,'DS2024'!$J$20:$J$35,1)+1)),
IF($V$3=Database!$A$15,
_xlfn.FORECAST.LINEAR(
F36,
INDEX('DS2024'!$N$20:$N$35,MATCH(F36,'DS2024'!$M$20:$M$35,1)):
INDEX('DS2024'!$N$20:$N$35,MATCH(F36,'DS2024'!$M$20:$M$35,1)+1),
INDEX('DS2024'!$M$20:$M$35,MATCH(F36,'DS2024'!$M$20:$M$35,1)):
INDEX('DS2024'!$M$20:$M$35,MATCH(F36,'DS2024'!$M$20:$M$35,1)+1)),
IF($V$3=Database!$A$16,
_xlfn.FORECAST.LINEAR(
F36,
INDEX('DS2024'!$Q$20:$Q$35,MATCH(F36,'DS2024'!$P$20:$P$35,1)):
INDEX('DS2024'!$Q$20:$Q$35,MATCH(F36,'DS2024'!$P$20:$P$35,1)+1),
INDEX('DS2024'!$P$20:$P$35,MATCH(F36,'DS2024'!$P$20:$P$35,1)):
INDEX('DS2024'!$P$20:$P$35,MATCH(F36,'DS2024'!$P$20:$P$35,1)+1)),
IF($V$3=Database!$A$17,
_xlfn.FORECAST.LINEAR(
F36,
INDEX('DS2024'!$T$20:$T$35,MATCH(F36,'DS2024'!$S$20:$S$35,1)):
INDEX('DS2024'!$T$20:$T$35,MATCH(F36,'DS2024'!$S$20:$S$35,1)+1),
INDEX('DS2024'!$S$20:$S$35,MATCH(F36,'DS2024'!$S$20:$S$35,1)):
INDEX('DS2024'!$S$20:$S$35,MATCH(F36,'DS2024'!$S$20:$S$35,1)+1)),
IF($V$3=Database!$A$18,
_xlfn.FORECAST.LINEAR(
F36,
INDEX('DS2024'!$W$20:$W$35,MATCH(F36,'DS2024'!$V$20:$V$35,1)):
INDEX('DS2024'!$W$20:$W$35,MATCH(F36,'DS2024'!$V$20:$V$35,1)+1),
INDEX('DS2024'!$V$20:$V$35,MATCH(F36,'DS2024'!$V$20:$V$35,1)):
INDEX('DS2024'!$V$20:$V$35,MATCH(F36,'DS2024'!$V$20:$V$35,1)+1)),
IF($V$3=Database!$A$19,
_xlfn.FORECAST.LINEAR(
F36,
INDEX('DS2024'!$Z$20:$Z$35,MATCH(F36,'DS2024'!$Y$20:$Y$35,1)):
INDEX('DS2024'!$Z$20:$Z$35,MATCH(F36,'DS2024'!$Y$20:$Y$35,1)+1),
INDEX('DS2024'!$Y$20:$Y$35,MATCH(F36,'DS2024'!$Y$20:$Y$35,1)):
INDEX('DS2024'!$Y$20:$Y$35,MATCH(F36,'DS2024'!$Y$20:$Y$35,1)+1)),
IF($V$3=Database!$A$20,
_xlfn.FORECAST.LINEAR(
F36,
INDEX('DS2024'!$AC$20:$AC$35,MATCH(F36,'DS2024'!$AB$20:$AB$35,1)):
INDEX('DS2024'!$AC$20:$AC$35,MATCH(F36,'DS2024'!$AB$20:$AB$35,1)+1),
INDEX('DS2024'!$AB$20:$AB$35,MATCH(F36,'DS2024'!$AB$20:$AB$35,1)):
INDEX('DS2024'!$AB$20:$AB$35,MATCH(F36,'DS2024'!$AB$20:$AB$35,1)+1)),
IF($V$3=Database!$A$2,
_xlfn.FORECAST.LINEAR(
F36,
INDEX('DS2024'!$B$5:$B$15,MATCH(F36,'DS2024'!$A$5:$A$15,1)):
INDEX('DS2024'!$B$5:$B$15,MATCH(F36,'DS2024'!$A$5:$A$15,1)+1),
INDEX('DS2024'!$A$5:$A$15,MATCH(F36,'DS2024'!$A$5:$A$15,1)):
INDEX('DS2024'!$A$5:$A$15,MATCH(F36,'DS2024'!$A$5:$A$15,1)+1)),
IF($V$3=Database!$A$3,
_xlfn.FORECAST.LINEAR(
F36,
INDEX('DS2024'!$E$5:$E$15,MATCH(F36,'DS2024'!$D$5:$D$15,1)):
INDEX('DS2024'!$E$5:$E$15,MATCH(F36,'DS2024'!$D$5:$D$15,1)+1),
INDEX('DS2024'!$D$5:$D$15,MATCH(F36,'DS2024'!$D$5:$D$15,1)):
INDEX('DS2024'!$D$5:$D$15,MATCH(F36,'DS2024'!$D$5:$D$15,1)+1)),
IF($V$3=Database!$A$4,
_xlfn.FORECAST.LINEAR(
F36,
INDEX('DS2024'!$H$5:$H$15,MATCH(F36,'DS2024'!$G$5:$G$15,1)):
INDEX('DS2024'!$H$5:$H$15,MATCH(F36,'DS2024'!$G$5:$G$15,1)+1),
INDEX('DS2024'!$G$5:$G$15,MATCH(F36,'DS2024'!$G$5:$G$15,1)):
INDEX('DS2024'!$G$5:$G$15,MATCH(F36,'DS2024'!$G$5:$G$15,1)+1)),
IF($V$3=Database!$A$5,
_xlfn.FORECAST.LINEAR(
F36,
INDEX('DS2024'!$K$5:$K$15,MATCH(F36,'DS2024'!$J$5:$J$15,1)):
INDEX('DS2024'!$K$5:$K$15,MATCH(F36,'DS2024'!$J$5:$J$15,1)+1),
INDEX('DS2024'!$J$5:$J$15,MATCH(F36,'DS2024'!$J$5:$J$15,1)):
INDEX('DS2024'!$J$5:$J$15,MATCH(F36,'DS2024'!$J$5:$J$15,1)+1)),
IF($V$3=Database!$A$6,
_xlfn.FORECAST.LINEAR(
F36,
INDEX('DS2024'!$N$5:$N$15,MATCH(F36,'DS2024'!$M$5:$M$15,1)):
INDEX('DS2024'!$N$5:$N$15,MATCH(F36,'DS2024'!$M$5:$M$15,1)+1),
INDEX('DS2024'!$M$5:$M$15,MATCH(F36,'DS2024'!$M$5:$M$15,1)):
INDEX('DS2024'!$M$5:$M$15,MATCH(F36,'DS2024'!$M$5:$M$15,1)+1)),
IF($V$3=Database!$A$7,
_xlfn.FORECAST.LINEAR(
F36,
INDEX('DS2024'!$Q$5:$Q$15,MATCH(F36,'DS2024'!$P$5:$P$15,1)):
INDEX('DS2024'!$Q$5:$Q$15,MATCH(F36,'DS2024'!$P$5:$P$15,1)+1),
INDEX('DS2024'!$P$5:$P$15,MATCH(F36,'DS2024'!$P$5:$P$15,1)):
INDEX('DS2024'!$P$5:$P$15,MATCH(F36,'DS2024'!$P$5:$P$15,1)+1)),
IF($V$3=Database!$A$8,
_xlfn.FORECAST.LINEAR(
F36,
INDEX('DS2024'!$T$5:$T$15,MATCH(F36,'DS2024'!$S$5:$S$15,1)):
INDEX('DS2024'!$T$5:$T$15,MATCH(F36,'DS2024'!$S$5:$S$15,1)+1),
INDEX('DS2024'!$S$5:$S$15,MATCH(F36,'DS2024'!$S$5:$S$15,1)):
INDEX('DS2024'!$S$5:$S$15,MATCH(F36,'DS2024'!$S$5:$S$15,1)+1)),
IF($V$3=Database!$A$9,
_xlfn.FORECAST.LINEAR(
F36,
INDEX('DS2024'!$W$5:$W$15,MATCH(F36,'DS2024'!$V$5:$V$15,1)):
INDEX('DS2024'!$W$5:$W$15,MATCH(F36,'DS2024'!$V$5:$V$15,1)+1),
INDEX('DS2024'!$V$5:$V$15,MATCH(F36,'DS2024'!$V$5:$V$15,1)):
INDEX('DS2024'!$V$5:$V$15,MATCH(F36,'DS2024'!$V$5:$V$15,1)+1)),
IF($V$3=Database!$A$10,
_xlfn.FORECAST.LINEAR(
F36,
INDEX('DS2024'!$Z$5:$Z$15,MATCH(F36,'DS2024'!$Y$5:$Y$15,1)):
INDEX('DS2024'!$Z$5:$Z$15,MATCH(F36,'DS2024'!$Y$5:$Y$15,1)+1),
INDEX('DS2024'!$Y$5:$Y$15,MATCH(F36,'DS2024'!$Y$5:$Y$15,1)):
INDEX('DS2024'!$Y$5:$Y$15,MATCH(F36,'DS2024'!$Y$5:$Y$15,1)+1))
)))))))))))))))))))</f>
        <v>0.11460554933631856</v>
      </c>
      <c r="W36" s="50">
        <f>IF($W$3=Database!$A$11,
_xlfn.FORECAST.LINEAR(
H36,
INDEX('DS2024'!$B$20:$B$35,MATCH(H36,'DS2024'!$A$20:$A$35,1)):
INDEX('DS2024'!$B$20:$B$35,MATCH(H36,'DS2024'!$A$20:$A$35,1)+1),
INDEX('DS2024'!$A$20:$A$35,MATCH(H36,'DS2024'!$A$20:$A$35,1)):
INDEX('DS2024'!$A$20:$A$35,MATCH(H36,'DS2024'!$A$20:$A$35,1)+1)),
IF($W$3=Database!$A$12,
_xlfn.FORECAST.LINEAR(
H36,
INDEX('DS2024'!$E$20:$E$35,MATCH(H36,'DS2024'!$D$20:$D$35,1)):
INDEX('DS2024'!$E$20:$E$35,MATCH(H36,'DS2024'!$D$20:$D$35,1)+1),
INDEX('DS2024'!$D$20:$D$35,MATCH(H36,'DS2024'!$D$20:$D$35,1)):
INDEX('DS2024'!$D$20:$D$35,MATCH(H36,'DS2024'!$D$20:$D$35,1)+1)),
IF($W$3=Database!$A$13,
_xlfn.FORECAST.LINEAR(
H36,
INDEX('DS2024'!$H$20:$H$35,MATCH(H36,'DS2024'!$G$20:$G$35,1)):
INDEX('DS2024'!$H$20:$H$35,MATCH(H36,'DS2024'!$G$20:$G$35,1)+1),
INDEX('DS2024'!$G$20:$G$35,MATCH(H36,'DS2024'!$G$20:$G$35,1)):
INDEX('DS2024'!$G$20:$G$35,MATCH(H36,'DS2024'!$G$20:$G$35,1)+1)),
IF($W$3=Database!$A$14,
_xlfn.FORECAST.LINEAR(
H36,
INDEX('DS2024'!$K$20:$K$35,MATCH(H36,'DS2024'!$J$20:$J$35,1)):
INDEX('DS2024'!$K$20:$K$35,MATCH(H36,'DS2024'!$J$20:$J$35,1)+1),
INDEX('DS2024'!$J$20:$J$35,MATCH(H36,'DS2024'!$J$20:$J$35,1)):
INDEX('DS2024'!$J$20:$J$35,MATCH(H36,'DS2024'!$J$20:$J$35,1)+1)),
IF($W$3=Database!$A$15,
_xlfn.FORECAST.LINEAR(
H36,
INDEX('DS2024'!$N$20:$N$35,MATCH(H36,'DS2024'!$M$20:$M$35,1)):
INDEX('DS2024'!$N$20:$N$35,MATCH(H36,'DS2024'!$M$20:$M$35,1)+1),
INDEX('DS2024'!$M$20:$M$35,MATCH(H36,'DS2024'!$M$20:$M$35,1)):
INDEX('DS2024'!$M$20:$M$35,MATCH(H36,'DS2024'!$M$20:$M$35,1)+1)),
IF($W$3=Database!$A$16,
_xlfn.FORECAST.LINEAR(
H36,
INDEX('DS2024'!$Q$20:$Q$35,MATCH(H36,'DS2024'!$P$20:$P$35,1)):
INDEX('DS2024'!$Q$20:$Q$35,MATCH(H36,'DS2024'!$P$20:$P$35,1)+1),
INDEX('DS2024'!$P$20:$P$35,MATCH(H36,'DS2024'!$P$20:$P$35,1)):
INDEX('DS2024'!$P$20:$P$35,MATCH(H36,'DS2024'!$P$20:$P$35,1)+1)),
IF($W$3=Database!$A$17,
_xlfn.FORECAST.LINEAR(
H36,
INDEX('DS2024'!$T$20:$T$35,MATCH(H36,'DS2024'!$S$20:$S$35,1)):
INDEX('DS2024'!$T$20:$T$35,MATCH(H36,'DS2024'!$S$20:$S$35,1)+1),
INDEX('DS2024'!$S$20:$S$35,MATCH(H36,'DS2024'!$S$20:$S$35,1)):
INDEX('DS2024'!$S$20:$S$35,MATCH(H36,'DS2024'!$S$20:$S$35,1)+1)),
IF($W$3=Database!$A$18,
_xlfn.FORECAST.LINEAR(
H36,
INDEX('DS2024'!$W$20:$W$35,MATCH(H36,'DS2024'!$V$20:$V$35,1)):
INDEX('DS2024'!$W$20:$W$35,MATCH(H36,'DS2024'!$V$20:$V$35,1)+1),
INDEX('DS2024'!$V$20:$V$35,MATCH(H36,'DS2024'!$V$20:$V$35,1)):
INDEX('DS2024'!$V$20:$V$35,MATCH(H36,'DS2024'!$V$20:$V$35,1)+1)),
IF($W$3=Database!$A$19,
_xlfn.FORECAST.LINEAR(
H36,
INDEX('DS2024'!$Z$20:$Z$35,MATCH(H36,'DS2024'!$Y$20:$Y$35,1)):
INDEX('DS2024'!$Z$20:$Z$35,MATCH(H36,'DS2024'!$Y$20:$Y$35,1)+1),
INDEX('DS2024'!$Y$20:$Y$35,MATCH(H36,'DS2024'!$Y$20:$Y$35,1)):
INDEX('DS2024'!$Y$20:$Y$35,MATCH(H36,'DS2024'!$Y$20:$Y$35,1)+1)),
IF($W$3=Database!$A$20,
_xlfn.FORECAST.LINEAR(
H36,
INDEX('DS2024'!$AC$20:$AC$35,MATCH(H36,'DS2024'!$AB$20:$AB$35,1)):
INDEX('DS2024'!$AC$20:$AC$35,MATCH(H36,'DS2024'!$AB$20:$AB$35,1)+1),
INDEX('DS2024'!$AB$20:$AB$35,MATCH(H36,'DS2024'!$AB$20:$AB$35,1)):
INDEX('DS2024'!$AB$20:$AB$35,MATCH(H36,'DS2024'!$AB$20:$AB$35,1)+1)),
IF($W$3=Database!$A$2,
_xlfn.FORECAST.LINEAR(
H36,
INDEX('DS2024'!$B$5:$B$15,MATCH(H36,'DS2024'!$A$5:$A$15,1)):
INDEX('DS2024'!$B$5:$B$15,MATCH(H36,'DS2024'!$A$5:$A$15,1)+1),
INDEX('DS2024'!$A$5:$A$15,MATCH(H36,'DS2024'!$A$5:$A$15,1)):
INDEX('DS2024'!$A$5:$A$15,MATCH(H36,'DS2024'!$A$5:$A$15,1)+1)),
IF($W$3=Database!$A$3,
_xlfn.FORECAST.LINEAR(
H36,
INDEX('DS2024'!$E$5:$E$15,MATCH(H36,'DS2024'!$D$5:$D$15,1)):
INDEX('DS2024'!$E$5:$E$15,MATCH(H36,'DS2024'!$D$5:$D$15,1)+1),
INDEX('DS2024'!$D$5:$D$15,MATCH(H36,'DS2024'!$D$5:$D$15,1)):
INDEX('DS2024'!$D$5:$D$15,MATCH(H36,'DS2024'!$D$5:$D$15,1)+1)),
IF($W$3=Database!$A$4,
_xlfn.FORECAST.LINEAR(
H36,
INDEX('DS2024'!$H$5:$H$15,MATCH(H36,'DS2024'!$G$5:$G$15,1)):
INDEX('DS2024'!$H$5:$H$15,MATCH(H36,'DS2024'!$G$5:$G$15,1)+1),
INDEX('DS2024'!$G$5:$G$15,MATCH(H36,'DS2024'!$G$5:$G$15,1)):
INDEX('DS2024'!$G$5:$G$15,MATCH(H36,'DS2024'!$G$5:$G$15,1)+1)),
IF($W$3=Database!$A$5,
_xlfn.FORECAST.LINEAR(
H36,
INDEX('DS2024'!$K$5:$K$15,MATCH(H36,'DS2024'!$J$5:$J$15,1)):
INDEX('DS2024'!$K$5:$K$15,MATCH(H36,'DS2024'!$J$5:$J$15,1)+1),
INDEX('DS2024'!$J$5:$J$15,MATCH(H36,'DS2024'!$J$5:$J$15,1)):
INDEX('DS2024'!$J$5:$J$15,MATCH(H36,'DS2024'!$J$5:$J$15,1)+1)),
IF($W$3=Database!$A$6,
_xlfn.FORECAST.LINEAR(
H36,
INDEX('DS2024'!$N$5:$N$15,MATCH(H36,'DS2024'!$M$5:$M$15,1)):
INDEX('DS2024'!$N$5:$N$15,MATCH(H36,'DS2024'!$M$5:$M$15,1)+1),
INDEX('DS2024'!$M$5:$M$15,MATCH(H36,'DS2024'!$M$5:$M$15,1)):
INDEX('DS2024'!$M$5:$M$15,MATCH(H36,'DS2024'!$M$5:$M$15,1)+1)),
IF($W$3=Database!$A$7,
_xlfn.FORECAST.LINEAR(
H36,
INDEX('DS2024'!$Q$5:$Q$15,MATCH(H36,'DS2024'!$P$5:$P$15,1)):
INDEX('DS2024'!$Q$5:$Q$15,MATCH(H36,'DS2024'!$P$5:$P$15,1)+1),
INDEX('DS2024'!$P$5:$P$15,MATCH(H36,'DS2024'!$P$5:$P$15,1)):
INDEX('DS2024'!$P$5:$P$15,MATCH(H36,'DS2024'!$P$5:$P$15,1)+1)),
IF($W$3=Database!$A$8,
_xlfn.FORECAST.LINEAR(
H36,
INDEX('DS2024'!$T$5:$T$15,MATCH(H36,'DS2024'!$S$5:$S$15,1)):
INDEX('DS2024'!$T$5:$T$15,MATCH(H36,'DS2024'!$S$5:$S$15,1)+1),
INDEX('DS2024'!$S$5:$S$15,MATCH(H36,'DS2024'!$S$5:$S$15,1)):
INDEX('DS2024'!$S$5:$S$15,MATCH(H36,'DS2024'!$S$5:$S$15,1)+1)),
IF($W$3=Database!$A$9,
_xlfn.FORECAST.LINEAR(
H36,
INDEX('DS2024'!$W$5:$W$15,MATCH(H36,'DS2024'!$V$5:$V$15,1)):
INDEX('DS2024'!$W$5:$W$15,MATCH(H36,'DS2024'!$V$5:$V$15,1)+1),
INDEX('DS2024'!$V$5:$V$15,MATCH(H36,'DS2024'!$V$5:$V$15,1)):
INDEX('DS2024'!$V$5:$V$15,MATCH(H36,'DS2024'!$V$5:$V$15,1)+1)),
IF($W$3=Database!$A$10,
_xlfn.FORECAST.LINEAR(
H36,
INDEX('DS2024'!$Z$5:$Z$15,MATCH(H36,'DS2024'!$Y$5:$Y$15,1)):
INDEX('DS2024'!$Z$5:$Z$15,MATCH(H36,'DS2024'!$Y$5:$Y$15,1)+1),
INDEX('DS2024'!$Y$5:$Y$15,MATCH(H36,'DS2024'!$Y$5:$Y$15,1)):
INDEX('DS2024'!$Y$5:$Y$15,MATCH(H36,'DS2024'!$Y$5:$Y$15,1)+1))
)))))))))))))))))))</f>
        <v>0.11133474559334906</v>
      </c>
      <c r="X36" s="50">
        <f>IF($X$3=Database!$A$11,
_xlfn.FORECAST.LINEAR(
J36,
INDEX('DS2024'!$B$20:$B$35,MATCH(J36,'DS2024'!$A$20:$A$35,1)):
INDEX('DS2024'!$B$20:$B$35,MATCH(J36,'DS2024'!$A$20:$A$35,1)+1),
INDEX('DS2024'!$A$20:$A$35,MATCH(J36,'DS2024'!$A$20:$A$35,1)):
INDEX('DS2024'!$A$20:$A$35,MATCH(J36,'DS2024'!$A$20:$A$35,1)+1)),
IF($X$3=Database!$A$12,
_xlfn.FORECAST.LINEAR(
J36,
INDEX('DS2024'!$E$20:$E$35,MATCH(J36,'DS2024'!$D$20:$D$35,1)):
INDEX('DS2024'!$E$20:$E$35,MATCH(J36,'DS2024'!$D$20:$D$35,1)+1),
INDEX('DS2024'!$D$20:$D$35,MATCH(J36,'DS2024'!$D$20:$D$35,1)):
INDEX('DS2024'!$D$20:$D$35,MATCH(J36,'DS2024'!$D$20:$D$35,1)+1)),
IF($X$3=Database!$A$13,
_xlfn.FORECAST.LINEAR(
J36,
INDEX('DS2024'!$H$20:$H$35,MATCH(J36,'DS2024'!$G$20:$G$35,1)):
INDEX('DS2024'!$H$20:$H$35,MATCH(J36,'DS2024'!$G$20:$G$35,1)+1),
INDEX('DS2024'!$G$20:$G$35,MATCH(J36,'DS2024'!$G$20:$G$35,1)):
INDEX('DS2024'!$G$20:$G$35,MATCH(J36,'DS2024'!$G$20:$G$35,1)+1)),
IF($X$3=Database!$A$14,
_xlfn.FORECAST.LINEAR(
J36,
INDEX('DS2024'!$K$20:$K$35,MATCH(J36,'DS2024'!$J$20:$J$35,1)):
INDEX('DS2024'!$K$20:$K$35,MATCH(J36,'DS2024'!$J$20:$J$35,1)+1),
INDEX('DS2024'!$J$20:$J$35,MATCH(J36,'DS2024'!$J$20:$J$35,1)):
INDEX('DS2024'!$J$20:$J$35,MATCH(J36,'DS2024'!$J$20:$J$35,1)+1)),
IF($X$3=Database!$A$15,
_xlfn.FORECAST.LINEAR(
J36,
INDEX('DS2024'!$N$20:$N$35,MATCH(J36,'DS2024'!$M$20:$M$35,1)):
INDEX('DS2024'!$N$20:$N$35,MATCH(J36,'DS2024'!$M$20:$M$35,1)+1),
INDEX('DS2024'!$M$20:$M$35,MATCH(J36,'DS2024'!$M$20:$M$35,1)):
INDEX('DS2024'!$M$20:$M$35,MATCH(J36,'DS2024'!$M$20:$M$35,1)+1)),
IF($X$3=Database!$A$16,
_xlfn.FORECAST.LINEAR(
J36,
INDEX('DS2024'!$Q$20:$Q$35,MATCH(J36,'DS2024'!$P$20:$P$35,1)):
INDEX('DS2024'!$Q$20:$Q$35,MATCH(J36,'DS2024'!$P$20:$P$35,1)+1),
INDEX('DS2024'!$P$20:$P$35,MATCH(J36,'DS2024'!$P$20:$P$35,1)):
INDEX('DS2024'!$P$20:$P$35,MATCH(J36,'DS2024'!$P$20:$P$35,1)+1)),
IF($X$3=Database!$A$17,
_xlfn.FORECAST.LINEAR(
J36,
INDEX('DS2024'!$T$20:$T$35,MATCH(J36,'DS2024'!$S$20:$S$35,1)):
INDEX('DS2024'!$T$20:$T$35,MATCH(J36,'DS2024'!$S$20:$S$35,1)+1),
INDEX('DS2024'!$S$20:$S$35,MATCH(J36,'DS2024'!$S$20:$S$35,1)):
INDEX('DS2024'!$S$20:$S$35,MATCH(J36,'DS2024'!$S$20:$S$35,1)+1)),
IF($X$3=Database!$A$18,
_xlfn.FORECAST.LINEAR(
J36,
INDEX('DS2024'!$W$20:$W$35,MATCH(J36,'DS2024'!$V$20:$V$35,1)):
INDEX('DS2024'!$W$20:$W$35,MATCH(J36,'DS2024'!$V$20:$V$35,1)+1),
INDEX('DS2024'!$V$20:$V$35,MATCH(J36,'DS2024'!$V$20:$V$35,1)):
INDEX('DS2024'!$V$20:$V$35,MATCH(J36,'DS2024'!$V$20:$V$35,1)+1)),
IF($X$3=Database!$A$19,
_xlfn.FORECAST.LINEAR(
J36,
INDEX('DS2024'!$Z$20:$Z$35,MATCH(J36,'DS2024'!$Y$20:$Y$35,1)):
INDEX('DS2024'!$Z$20:$Z$35,MATCH(J36,'DS2024'!$Y$20:$Y$35,1)+1),
INDEX('DS2024'!$Y$20:$Y$35,MATCH(J36,'DS2024'!$Y$20:$Y$35,1)):
INDEX('DS2024'!$Y$20:$Y$35,MATCH(J36,'DS2024'!$Y$20:$Y$35,1)+1)),
IF($X$3=Database!$A$20,
_xlfn.FORECAST.LINEAR(
J36,
INDEX('DS2024'!$AC$20:$AC$35,MATCH(J36,'DS2024'!$AB$20:$AB$35,1)):
INDEX('DS2024'!$AC$20:$AC$35,MATCH(J36,'DS2024'!$AB$20:$AB$35,1)+1),
INDEX('DS2024'!$AB$20:$AB$35,MATCH(J36,'DS2024'!$AB$20:$AB$35,1)):
INDEX('DS2024'!$AB$20:$AB$35,MATCH(J36,'DS2024'!$AB$20:$AB$35,1)+1)),
IF($X$3=Database!$A$2,
_xlfn.FORECAST.LINEAR(
J36,
INDEX('DS2024'!$B$5:$B$15,MATCH(J36,'DS2024'!$A$5:$A$15,1)):
INDEX('DS2024'!$B$5:$B$15,MATCH(J36,'DS2024'!$A$5:$A$15,1)+1),
INDEX('DS2024'!$A$5:$A$15,MATCH(J36,'DS2024'!$A$5:$A$15,1)):
INDEX('DS2024'!$A$5:$A$15,MATCH(J36,'DS2024'!$A$5:$A$15,1)+1)),
IF($X$3=Database!$A$3,
_xlfn.FORECAST.LINEAR(
J36,
INDEX('DS2024'!$E$5:$E$15,MATCH(J36,'DS2024'!$D$5:$D$15,1)):
INDEX('DS2024'!$E$5:$E$15,MATCH(J36,'DS2024'!$D$5:$D$15,1)+1),
INDEX('DS2024'!$D$5:$D$15,MATCH(J36,'DS2024'!$D$5:$D$15,1)):
INDEX('DS2024'!$D$5:$D$15,MATCH(J36,'DS2024'!$D$5:$D$15,1)+1)),
IF($X$3=Database!$A$4,
_xlfn.FORECAST.LINEAR(
J36,
INDEX('DS2024'!$H$5:$H$15,MATCH(J36,'DS2024'!$G$5:$G$15,1)):
INDEX('DS2024'!$H$5:$H$15,MATCH(J36,'DS2024'!$G$5:$G$15,1)+1),
INDEX('DS2024'!$G$5:$G$15,MATCH(J36,'DS2024'!$G$5:$G$15,1)):
INDEX('DS2024'!$G$5:$G$15,MATCH(J36,'DS2024'!$G$5:$G$15,1)+1)),
IF($X$3=Database!$A$5,
_xlfn.FORECAST.LINEAR(
J36,
INDEX('DS2024'!$K$5:$K$15,MATCH(J36,'DS2024'!$J$5:$J$15,1)):
INDEX('DS2024'!$K$5:$K$15,MATCH(J36,'DS2024'!$J$5:$J$15,1)+1),
INDEX('DS2024'!$J$5:$J$15,MATCH(J36,'DS2024'!$J$5:$J$15,1)):
INDEX('DS2024'!$J$5:$J$15,MATCH(J36,'DS2024'!$J$5:$J$15,1)+1)),
IF($X$3=Database!$A$6,
_xlfn.FORECAST.LINEAR(
J36,
INDEX('DS2024'!$N$5:$N$15,MATCH(J36,'DS2024'!$M$5:$M$15,1)):
INDEX('DS2024'!$N$5:$N$15,MATCH(J36,'DS2024'!$M$5:$M$15,1)+1),
INDEX('DS2024'!$M$5:$M$15,MATCH(J36,'DS2024'!$M$5:$M$15,1)):
INDEX('DS2024'!$M$5:$M$15,MATCH(J36,'DS2024'!$M$5:$M$15,1)+1)),
IF($X$3=Database!$A$7,
_xlfn.FORECAST.LINEAR(
J36,
INDEX('DS2024'!$Q$5:$Q$15,MATCH(J36,'DS2024'!$P$5:$P$15,1)):
INDEX('DS2024'!$Q$5:$Q$15,MATCH(J36,'DS2024'!$P$5:$P$15,1)+1),
INDEX('DS2024'!$P$5:$P$15,MATCH(J36,'DS2024'!$P$5:$P$15,1)):
INDEX('DS2024'!$P$5:$P$15,MATCH(J36,'DS2024'!$P$5:$P$15,1)+1)),
IF($X$3=Database!$A$8,
_xlfn.FORECAST.LINEAR(
J36,
INDEX('DS2024'!$T$5:$T$15,MATCH(J36,'DS2024'!$S$5:$S$15,1)):
INDEX('DS2024'!$T$5:$T$15,MATCH(J36,'DS2024'!$S$5:$S$15,1)+1),
INDEX('DS2024'!$S$5:$S$15,MATCH(J36,'DS2024'!$S$5:$S$15,1)):
INDEX('DS2024'!$S$5:$S$15,MATCH(J36,'DS2024'!$S$5:$S$15,1)+1)),
IF($T$3=Database!$A$9,
_xlfn.FORECAST.LINEAR(
J36,
INDEX('DS2024'!$W$5:$W$15,MATCH(J36,'DS2024'!$V$5:$V$15,1)):
INDEX('DS2024'!$W$5:$W$15,MATCH(J36,'DS2024'!$V$5:$V$15,1)+1),
INDEX('DS2024'!$V$5:$V$15,MATCH(J36,'DS2024'!$V$5:$V$15,1)):
INDEX('DS2024'!$V$5:$V$15,MATCH(J36,'DS2024'!$V$5:$V$15,1)+1)),
IF($T$3=Database!$A$10,
_xlfn.FORECAST.LINEAR(
J36,
INDEX('DS2024'!$Z$5:$Z$15,MATCH(J36,'DS2024'!$Y$5:$Y$15,1)):
INDEX('DS2024'!$Z$5:$Z$15,MATCH(J36,'DS2024'!$Y$5:$Y$15,1)+1),
INDEX('DS2024'!$Y$5:$Y$15,MATCH(J36,'DS2024'!$Y$5:$Y$15,1)):
INDEX('DS2024'!$Y$5:$Y$15,MATCH(J36,'DS2024'!$Y$5:$Y$15,1)+1))
)))))))))))))))))))</f>
        <v>0.10991174707222512</v>
      </c>
      <c r="Y36" s="50">
        <f>IF($Y$3=Database!$A$11,
_xlfn.FORECAST.LINEAR(
L36,
INDEX('DS2024'!$B$20:$B$35,MATCH(L36,'DS2024'!$A$20:$A$35,1)):
INDEX('DS2024'!$B$20:$B$35,MATCH(L36,'DS2024'!$A$20:$A$35,1)+1),
INDEX('DS2024'!$A$20:$A$35,MATCH(L36,'DS2024'!$A$20:$A$35,1)):
INDEX('DS2024'!$A$20:$A$35,MATCH(L36,'DS2024'!$A$20:$A$35,1)+1)),
IF($Y$3=Database!$A$12,
_xlfn.FORECAST.LINEAR(
L36,
INDEX('DS2024'!$E$20:$E$35,MATCH(L36,'DS2024'!$D$20:$D$35,1)):
INDEX('DS2024'!$E$20:$E$35,MATCH(L36,'DS2024'!$D$20:$D$35,1)+1),
INDEX('DS2024'!$D$20:$D$35,MATCH(L36,'DS2024'!$D$20:$D$35,1)):
INDEX('DS2024'!$D$20:$D$35,MATCH(L36,'DS2024'!$D$20:$D$35,1)+1)),
IF($Y$3=Database!$A$13,
_xlfn.FORECAST.LINEAR(
L36,
INDEX('DS2024'!$H$20:$H$35,MATCH(L36,'DS2024'!$G$20:$G$35,1)):
INDEX('DS2024'!$H$20:$H$35,MATCH(L36,'DS2024'!$G$20:$G$35,1)+1),
INDEX('DS2024'!$G$20:$G$35,MATCH(L36,'DS2024'!$G$20:$G$35,1)):
INDEX('DS2024'!$G$20:$G$35,MATCH(L36,'DS2024'!$G$20:$G$35,1)+1)),
IF($Y$3=Database!$A$14,
_xlfn.FORECAST.LINEAR(
L36,
INDEX('DS2024'!$K$20:$K$35,MATCH(L36,'DS2024'!$J$20:$J$35,1)):
INDEX('DS2024'!$K$20:$K$35,MATCH(L36,'DS2024'!$J$20:$J$35,1)+1),
INDEX('DS2024'!$J$20:$J$35,MATCH(L36,'DS2024'!$J$20:$J$35,1)):
INDEX('DS2024'!$J$20:$J$35,MATCH(L36,'DS2024'!$J$20:$J$35,1)+1)),
IF($Y$3=Database!$A$15,
_xlfn.FORECAST.LINEAR(
L36,
INDEX('DS2024'!$N$20:$N$35,MATCH(L36,'DS2024'!$M$20:$M$35,1)):
INDEX('DS2024'!$N$20:$N$35,MATCH(L36,'DS2024'!$M$20:$M$35,1)+1),
INDEX('DS2024'!$M$20:$M$35,MATCH(L36,'DS2024'!$M$20:$M$35,1)):
INDEX('DS2024'!$M$20:$M$35,MATCH(L36,'DS2024'!$M$20:$M$35,1)+1)),
IF($Y$3=Database!$A$16,
_xlfn.FORECAST.LINEAR(
L36,
INDEX('DS2024'!$Q$20:$Q$35,MATCH(L36,'DS2024'!$P$20:$P$35,1)):
INDEX('DS2024'!$Q$20:$Q$35,MATCH(L36,'DS2024'!$P$20:$P$35,1)+1),
INDEX('DS2024'!$P$20:$P$35,MATCH(L36,'DS2024'!$P$20:$P$35,1)):
INDEX('DS2024'!$P$20:$P$35,MATCH(L36,'DS2024'!$P$20:$P$35,1)+1)),
IF($Y$3=Database!$A$17,
_xlfn.FORECAST.LINEAR(
L36,
INDEX('DS2024'!$T$20:$T$35,MATCH(L36,'DS2024'!$S$20:$S$35,1)):
INDEX('DS2024'!$T$20:$T$35,MATCH(L36,'DS2024'!$S$20:$S$35,1)+1),
INDEX('DS2024'!$S$20:$S$35,MATCH(L36,'DS2024'!$S$20:$S$35,1)):
INDEX('DS2024'!$S$20:$S$35,MATCH(L36,'DS2024'!$S$20:$S$35,1)+1)),
IF($Y$3=Database!$A$18,
_xlfn.FORECAST.LINEAR(
L36,
INDEX('DS2024'!$W$20:$W$35,MATCH(L36,'DS2024'!$V$20:$V$35,1)):
INDEX('DS2024'!$W$20:$W$35,MATCH(L36,'DS2024'!$V$20:$V$35,1)+1),
INDEX('DS2024'!$V$20:$V$35,MATCH(L36,'DS2024'!$V$20:$V$35,1)):
INDEX('DS2024'!$V$20:$V$35,MATCH(L36,'DS2024'!$V$20:$V$35,1)+1)),
IF($Y$3=Database!$A$19,
_xlfn.FORECAST.LINEAR(
L36,
INDEX('DS2024'!$Z$20:$Z$35,MATCH(L36,'DS2024'!$Y$20:$Y$35,1)):
INDEX('DS2024'!$Z$20:$Z$35,MATCH(L36,'DS2024'!$Y$20:$Y$35,1)+1),
INDEX('DS2024'!$Y$20:$Y$35,MATCH(L36,'DS2024'!$Y$20:$Y$35,1)):
INDEX('DS2024'!$Y$20:$Y$35,MATCH(L36,'DS2024'!$Y$20:$Y$35,1)+1)),
IF($Y$3=Database!$A$20,
_xlfn.FORECAST.LINEAR(
L36,
INDEX('DS2024'!$AC$20:$AC$35,MATCH(L36,'DS2024'!$AB$20:$AB$35,1)):
INDEX('DS2024'!$AC$20:$AC$35,MATCH(L36,'DS2024'!$AB$20:$AB$35,1)+1),
INDEX('DS2024'!$AB$20:$AB$35,MATCH(L36,'DS2024'!$AB$20:$AB$35,1)):
INDEX('DS2024'!$AB$20:$AB$35,MATCH(L36,'DS2024'!$AB$20:$AB$35,1)+1)),
IF($Y$3=Database!$A$2,
_xlfn.FORECAST.LINEAR(
L36,
INDEX('DS2024'!$B$5:$B$15,MATCH(L36,'DS2024'!$A$5:$A$15,1)):
INDEX('DS2024'!$B$5:$B$15,MATCH(L36,'DS2024'!$A$5:$A$15,1)+1),
INDEX('DS2024'!$A$5:$A$15,MATCH(L36,'DS2024'!$A$5:$A$15,1)):
INDEX('DS2024'!$A$5:$A$15,MATCH(L36,'DS2024'!$A$5:$A$15,1)+1)),
IF($Y$3=Database!$A$3,
_xlfn.FORECAST.LINEAR(
L36,
INDEX('DS2024'!$E$5:$E$15,MATCH(L36,'DS2024'!$D$5:$D$15,1)):
INDEX('DS2024'!$E$5:$E$15,MATCH(L36,'DS2024'!$D$5:$D$15,1)+1),
INDEX('DS2024'!$D$5:$D$15,MATCH(L36,'DS2024'!$D$5:$D$15,1)):
INDEX('DS2024'!$D$5:$D$15,MATCH(L36,'DS2024'!$D$5:$D$15,1)+1)),
IF($Y$3=Database!$A$4,
_xlfn.FORECAST.LINEAR(
L36,
INDEX('DS2024'!$H$5:$H$15,MATCH(L36,'DS2024'!$G$5:$G$15,1)):
INDEX('DS2024'!$H$5:$H$15,MATCH(L36,'DS2024'!$G$5:$G$15,1)+1),
INDEX('DS2024'!$G$5:$G$15,MATCH(L36,'DS2024'!$G$5:$G$15,1)):
INDEX('DS2024'!$G$5:$G$15,MATCH(L36,'DS2024'!$G$5:$G$15,1)+1)),
IF($Y$3=Database!$A$5,
_xlfn.FORECAST.LINEAR(
L36,
INDEX('DS2024'!$K$5:$K$15,MATCH(L36,'DS2024'!$J$5:$J$15,1)):
INDEX('DS2024'!$K$5:$K$15,MATCH(L36,'DS2024'!$J$5:$J$15,1)+1),
INDEX('DS2024'!$J$5:$J$15,MATCH(L36,'DS2024'!$J$5:$J$15,1)):
INDEX('DS2024'!$J$5:$J$15,MATCH(L36,'DS2024'!$J$5:$J$15,1)+1)),
IF($Y$3=Database!$A$6,
_xlfn.FORECAST.LINEAR(
L36,
INDEX('DS2024'!$N$5:$N$15,MATCH(L36,'DS2024'!$M$5:$M$15,1)):
INDEX('DS2024'!$N$5:$N$15,MATCH(L36,'DS2024'!$M$5:$M$15,1)+1),
INDEX('DS2024'!$M$5:$M$15,MATCH(L36,'DS2024'!$M$5:$M$15,1)):
INDEX('DS2024'!$M$5:$M$15,MATCH(L36,'DS2024'!$M$5:$M$15,1)+1)),
IF($Y$3=Database!$A$7,
_xlfn.FORECAST.LINEAR(
L36,
INDEX('DS2024'!$Q$5:$Q$15,MATCH(L36,'DS2024'!$P$5:$P$15,1)):
INDEX('DS2024'!$Q$5:$Q$15,MATCH(L36,'DS2024'!$P$5:$P$15,1)+1),
INDEX('DS2024'!$P$5:$P$15,MATCH(L36,'DS2024'!$P$5:$P$15,1)):
INDEX('DS2024'!$P$5:$P$15,MATCH(L36,'DS2024'!$P$5:$P$15,1)+1)),
IF($Y$3=Database!$A$8,
_xlfn.FORECAST.LINEAR(
L36,
INDEX('DS2024'!$T$5:$T$15,MATCH(L36,'DS2024'!$S$5:$S$15,1)):
INDEX('DS2024'!$T$5:$T$15,MATCH(L36,'DS2024'!$S$5:$S$15,1)+1),
INDEX('DS2024'!$S$5:$S$15,MATCH(L36,'DS2024'!$S$5:$S$15,1)):
INDEX('DS2024'!$S$5:$S$15,MATCH(L36,'DS2024'!$S$5:$S$15,1)+1)),
IF($T$3=Database!$A$9,
_xlfn.FORECAST.LINEAR(
L36,
INDEX('DS2024'!$W$5:$W$15,MATCH(L36,'DS2024'!$V$5:$V$15,1)):
INDEX('DS2024'!$W$5:$W$15,MATCH(L36,'DS2024'!$V$5:$V$15,1)+1),
INDEX('DS2024'!$V$5:$V$15,MATCH(L36,'DS2024'!$V$5:$V$15,1)):
INDEX('DS2024'!$V$5:$V$15,MATCH(L36,'DS2024'!$V$5:$V$15,1)+1)),
IF($T$3=Database!$A$10,
_xlfn.FORECAST.LINEAR(
L36,
INDEX('DS2024'!$Z$5:$Z$15,MATCH(L36,'DS2024'!$Y$5:$Y$15,1)):
INDEX('DS2024'!$Z$5:$Z$15,MATCH(L36,'DS2024'!$Y$5:$Y$15,1)+1),
INDEX('DS2024'!$Y$5:$Y$15,MATCH(L36,'DS2024'!$Y$5:$Y$15,1)):
INDEX('DS2024'!$Y$5:$Y$15,MATCH(L36,'DS2024'!$Y$5:$Y$15,1)+1))
)))))))))))))))))))</f>
        <v>0.11081713897437948</v>
      </c>
      <c r="Z36" s="50">
        <f>IF($Z$3=Database!$A$11,
_xlfn.FORECAST.LINEAR(
N36,
INDEX('DS2024'!$B$20:$B$35,MATCH(N36,'DS2024'!$A$20:$A$35,1)):
INDEX('DS2024'!$B$20:$B$35,MATCH(N36,'DS2024'!$A$20:$A$35,1)+1),
INDEX('DS2024'!$A$20:$A$35,MATCH(N36,'DS2024'!$A$20:$A$35,1)):
INDEX('DS2024'!$A$20:$A$35,MATCH(N36,'DS2024'!$A$20:$A$35,1)+1)),
IF($Z$3=Database!$A$12,
_xlfn.FORECAST.LINEAR(
N36,
INDEX('DS2024'!$E$20:$E$35,MATCH(N36,'DS2024'!$D$20:$D$35,1)):
INDEX('DS2024'!$E$20:$E$35,MATCH(N36,'DS2024'!$D$20:$D$35,1)+1),
INDEX('DS2024'!$D$20:$D$35,MATCH(N36,'DS2024'!$D$20:$D$35,1)):
INDEX('DS2024'!$D$20:$D$35,MATCH(N36,'DS2024'!$D$20:$D$35,1)+1)),
IF($Z$3=Database!$A$13,
_xlfn.FORECAST.LINEAR(
N36,
INDEX('DS2024'!$H$20:$H$35,MATCH(N36,'DS2024'!$G$20:$G$35,1)):
INDEX('DS2024'!$H$20:$H$35,MATCH(N36,'DS2024'!$G$20:$G$35,1)+1),
INDEX('DS2024'!$G$20:$G$35,MATCH(N36,'DS2024'!$G$20:$G$35,1)):
INDEX('DS2024'!$G$20:$G$35,MATCH(N36,'DS2024'!$G$20:$G$35,1)+1)),
IF($Z$3=Database!$A$14,
_xlfn.FORECAST.LINEAR(
N36,
INDEX('DS2024'!$K$20:$K$35,MATCH(N36,'DS2024'!$J$20:$J$35,1)):
INDEX('DS2024'!$K$20:$K$35,MATCH(N36,'DS2024'!$J$20:$J$35,1)+1),
INDEX('DS2024'!$J$20:$J$35,MATCH(N36,'DS2024'!$J$20:$J$35,1)):
INDEX('DS2024'!$J$20:$J$35,MATCH(N36,'DS2024'!$J$20:$J$35,1)+1)),
IF($Z$3=Database!$A$15,
_xlfn.FORECAST.LINEAR(
N36,
INDEX('DS2024'!$N$20:$N$35,MATCH(N36,'DS2024'!$M$20:$M$35,1)):
INDEX('DS2024'!$N$20:$N$35,MATCH(N36,'DS2024'!$M$20:$M$35,1)+1),
INDEX('DS2024'!$M$20:$M$35,MATCH(N36,'DS2024'!$M$20:$M$35,1)):
INDEX('DS2024'!$M$20:$M$35,MATCH(N36,'DS2024'!$M$20:$M$35,1)+1)),
IF($Z$3=Database!$A$16,
_xlfn.FORECAST.LINEAR(
N36,
INDEX('DS2024'!$Q$20:$Q$35,MATCH(N36,'DS2024'!$P$20:$P$35,1)):
INDEX('DS2024'!$Q$20:$Q$35,MATCH(N36,'DS2024'!$P$20:$P$35,1)+1),
INDEX('DS2024'!$P$20:$P$35,MATCH(N36,'DS2024'!$P$20:$P$35,1)):
INDEX('DS2024'!$P$20:$P$35,MATCH(N36,'DS2024'!$P$20:$P$35,1)+1)),
IF($Z$3=Database!$A$17,
_xlfn.FORECAST.LINEAR(
N36,
INDEX('DS2024'!$T$20:$T$35,MATCH(N36,'DS2024'!$S$20:$S$35,1)):
INDEX('DS2024'!$T$20:$T$35,MATCH(N36,'DS2024'!$S$20:$S$35,1)+1),
INDEX('DS2024'!$S$20:$S$35,MATCH(N36,'DS2024'!$S$20:$S$35,1)):
INDEX('DS2024'!$S$20:$S$35,MATCH(N36,'DS2024'!$S$20:$S$35,1)+1)),
IF($Z$3=Database!$A$18,
_xlfn.FORECAST.LINEAR(
N36,
INDEX('DS2024'!$W$20:$W$35,MATCH(N36,'DS2024'!$V$20:$V$35,1)):
INDEX('DS2024'!$W$20:$W$35,MATCH(N36,'DS2024'!$V$20:$V$35,1)+1),
INDEX('DS2024'!$V$20:$V$35,MATCH(N36,'DS2024'!$V$20:$V$35,1)):
INDEX('DS2024'!$V$20:$V$35,MATCH(N36,'DS2024'!$V$20:$V$35,1)+1)),
IF($Z$3=Database!$A$19,
_xlfn.FORECAST.LINEAR(
N36,
INDEX('DS2024'!$Z$20:$Z$35,MATCH(N36,'DS2024'!$Y$20:$Y$35,1)):
INDEX('DS2024'!$Z$20:$Z$35,MATCH(N36,'DS2024'!$Y$20:$Y$35,1)+1),
INDEX('DS2024'!$Y$20:$Y$35,MATCH(N36,'DS2024'!$Y$20:$Y$35,1)):
INDEX('DS2024'!$Y$20:$Y$35,MATCH(N36,'DS2024'!$Y$20:$Y$35,1)+1)),
IF($Z$3=Database!$A$20,
_xlfn.FORECAST.LINEAR(
N36,
INDEX('DS2024'!$AC$20:$AC$35,MATCH(N36,'DS2024'!$AB$20:$AB$35,1)):
INDEX('DS2024'!$AC$20:$AC$35,MATCH(N36,'DS2024'!$AB$20:$AB$35,1)+1),
INDEX('DS2024'!$AB$20:$AB$35,MATCH(N36,'DS2024'!$AB$20:$AB$35,1)):
INDEX('DS2024'!$AB$20:$AB$35,MATCH(N36,'DS2024'!$AB$20:$AB$35,1)+1)),
IF($Z$3=Database!$A$2,
_xlfn.FORECAST.LINEAR(
N36,
INDEX('DS2024'!$B$5:$B$15,MATCH(N36,'DS2024'!$A$5:$A$15,1)):
INDEX('DS2024'!$B$5:$B$15,MATCH(N36,'DS2024'!$A$5:$A$15,1)+1),
INDEX('DS2024'!$A$5:$A$15,MATCH(N36,'DS2024'!$A$5:$A$15,1)):
INDEX('DS2024'!$A$5:$A$15,MATCH(N36,'DS2024'!$A$5:$A$15,1)+1)),
IF($Z$3=Database!$A$3,
_xlfn.FORECAST.LINEAR(
N36,
INDEX('DS2024'!$E$5:$E$15,MATCH(N36,'DS2024'!$D$5:$D$15,1)):
INDEX('DS2024'!$E$5:$E$15,MATCH(N36,'DS2024'!$D$5:$D$15,1)+1),
INDEX('DS2024'!$D$5:$D$15,MATCH(N36,'DS2024'!$D$5:$D$15,1)):
INDEX('DS2024'!$D$5:$D$15,MATCH(N36,'DS2024'!$D$5:$D$15,1)+1)),
IF($Z$3=Database!$A$4,
_xlfn.FORECAST.LINEAR(
N36,
INDEX('DS2024'!$H$5:$H$15,MATCH(N36,'DS2024'!$G$5:$G$15,1)):
INDEX('DS2024'!$H$5:$H$15,MATCH(N36,'DS2024'!$G$5:$G$15,1)+1),
INDEX('DS2024'!$G$5:$G$15,MATCH(N36,'DS2024'!$G$5:$G$15,1)):
INDEX('DS2024'!$G$5:$G$15,MATCH(N36,'DS2024'!$G$5:$G$15,1)+1)),
IF($Z$3=Database!$A$5,
_xlfn.FORECAST.LINEAR(
N36,
INDEX('DS2024'!$K$5:$K$15,MATCH(N36,'DS2024'!$J$5:$J$15,1)):
INDEX('DS2024'!$K$5:$K$15,MATCH(N36,'DS2024'!$J$5:$J$15,1)+1),
INDEX('DS2024'!$J$5:$J$15,MATCH(N36,'DS2024'!$J$5:$J$15,1)):
INDEX('DS2024'!$J$5:$J$15,MATCH(N36,'DS2024'!$J$5:$J$15,1)+1)),
IF($Z$3=Database!$A$6,
_xlfn.FORECAST.LINEAR(
N36,
INDEX('DS2024'!$N$5:$N$15,MATCH(N36,'DS2024'!$M$5:$M$15,1)):
INDEX('DS2024'!$N$5:$N$15,MATCH(N36,'DS2024'!$M$5:$M$15,1)+1),
INDEX('DS2024'!$M$5:$M$15,MATCH(N36,'DS2024'!$M$5:$M$15,1)):
INDEX('DS2024'!$M$5:$M$15,MATCH(N36,'DS2024'!$M$5:$M$15,1)+1)),
IF($Z$3=Database!$A$7,
_xlfn.FORECAST.LINEAR(
N36,
INDEX('DS2024'!$Q$5:$Q$15,MATCH(N36,'DS2024'!$P$5:$P$15,1)):
INDEX('DS2024'!$Q$5:$Q$15,MATCH(N36,'DS2024'!$P$5:$P$15,1)+1),
INDEX('DS2024'!$P$5:$P$15,MATCH(N36,'DS2024'!$P$5:$P$15,1)):
INDEX('DS2024'!$P$5:$P$15,MATCH(N36,'DS2024'!$P$5:$P$15,1)+1)),
IF($Z$3=Database!$A$8,
_xlfn.FORECAST.LINEAR(
N36,
INDEX('DS2024'!$T$5:$T$15,MATCH(N36,'DS2024'!$S$5:$S$15,1)):
INDEX('DS2024'!$T$5:$T$15,MATCH(N36,'DS2024'!$S$5:$S$15,1)+1),
INDEX('DS2024'!$S$5:$S$15,MATCH(N36,'DS2024'!$S$5:$S$15,1)):
INDEX('DS2024'!$S$5:$S$15,MATCH(N36,'DS2024'!$S$5:$S$15,1)+1)),
IF($Z$3=Database!$A$9,
_xlfn.FORECAST.LINEAR(
N36,
INDEX('DS2024'!$W$5:$W$15,MATCH(N36,'DS2024'!$V$5:$V$15,1)):
INDEX('DS2024'!$W$5:$W$15,MATCH(N36,'DS2024'!$V$5:$V$15,1)+1),
INDEX('DS2024'!$V$5:$V$15,MATCH(N36,'DS2024'!$V$5:$V$15,1)):
INDEX('DS2024'!$V$5:$V$15,MATCH(N36,'DS2024'!$V$5:$V$15,1)+1)),
IF($Z$3=Database!$A$10,
_xlfn.FORECAST.LINEAR(
N36,
INDEX('DS2024'!$Z$5:$Z$15,MATCH(N36,'DS2024'!$Y$5:$Y$15,1)):
INDEX('DS2024'!$Z$5:$Z$15,MATCH(N36,'DS2024'!$Y$5:$Y$15,1)+1),
INDEX('DS2024'!$Y$5:$Y$15,MATCH(N36,'DS2024'!$Y$5:$Y$15,1)):
INDEX('DS2024'!$Y$5:$Y$15,MATCH(N36,'DS2024'!$Y$5:$Y$15,1)+1))
)))))))))))))))))))</f>
        <v>0.10953459370878132</v>
      </c>
      <c r="AA36" s="50">
        <f>IF($AA$3=Database!$A$11,
_xlfn.FORECAST.LINEAR(
P36,
INDEX('DS2024'!$B$20:$B$35,MATCH(P36,'DS2024'!$A$20:$A$35,1)):
INDEX('DS2024'!$B$20:$B$35,MATCH(P36,'DS2024'!$A$20:$A$35,1)+1),
INDEX('DS2024'!$A$20:$A$35,MATCH(P36,'DS2024'!$A$20:$A$35,1)):
INDEX('DS2024'!$A$20:$A$35,MATCH(P36,'DS2024'!$A$20:$A$35,1)+1)),
IF($AA$3=Database!$A$12,
_xlfn.FORECAST.LINEAR(
P36,
INDEX('DS2024'!$E$20:$E$35,MATCH(P36,'DS2024'!$D$20:$D$35,1)):
INDEX('DS2024'!$E$20:$E$35,MATCH(P36,'DS2024'!$D$20:$D$35,1)+1),
INDEX('DS2024'!$D$20:$D$35,MATCH(P36,'DS2024'!$D$20:$D$35,1)):
INDEX('DS2024'!$D$20:$D$35,MATCH(P36,'DS2024'!$D$20:$D$35,1)+1)),
IF($AA$3=Database!$A$13,
_xlfn.FORECAST.LINEAR(
P36,
INDEX('DS2024'!$H$20:$H$35,MATCH(P36,'DS2024'!$G$20:$G$35,1)):
INDEX('DS2024'!$H$20:$H$35,MATCH(P36,'DS2024'!$G$20:$G$35,1)+1),
INDEX('DS2024'!$G$20:$G$35,MATCH(P36,'DS2024'!$G$20:$G$35,1)):
INDEX('DS2024'!$G$20:$G$35,MATCH(P36,'DS2024'!$G$20:$G$35,1)+1)),
IF($AA$3=Database!$A$14,
_xlfn.FORECAST.LINEAR(
P36,
INDEX('DS2024'!$K$20:$K$35,MATCH(P36,'DS2024'!$J$20:$J$35,1)):
INDEX('DS2024'!$K$20:$K$35,MATCH(P36,'DS2024'!$J$20:$J$35,1)+1),
INDEX('DS2024'!$J$20:$J$35,MATCH(P36,'DS2024'!$J$20:$J$35,1)):
INDEX('DS2024'!$J$20:$J$35,MATCH(P36,'DS2024'!$J$20:$J$35,1)+1)),
IF($AA$3=Database!$A$15,
_xlfn.FORECAST.LINEAR(
P36,
INDEX('DS2024'!$N$20:$N$35,MATCH(P36,'DS2024'!$M$20:$M$35,1)):
INDEX('DS2024'!$N$20:$N$35,MATCH(P36,'DS2024'!$M$20:$M$35,1)+1),
INDEX('DS2024'!$M$20:$M$35,MATCH(P36,'DS2024'!$M$20:$M$35,1)):
INDEX('DS2024'!$M$20:$M$35,MATCH(P36,'DS2024'!$M$20:$M$35,1)+1)),
IF($AA$3=Database!$A$16,
_xlfn.FORECAST.LINEAR(
P36,
INDEX('DS2024'!$Q$20:$Q$35,MATCH(P36,'DS2024'!$P$20:$P$35,1)):
INDEX('DS2024'!$Q$20:$Q$35,MATCH(P36,'DS2024'!$P$20:$P$35,1)+1),
INDEX('DS2024'!$P$20:$P$35,MATCH(P36,'DS2024'!$P$20:$P$35,1)):
INDEX('DS2024'!$P$20:$P$35,MATCH(P36,'DS2024'!$P$20:$P$35,1)+1)),
IF($AA$3=Database!$A$17,
_xlfn.FORECAST.LINEAR(
P36,
INDEX('DS2024'!$T$20:$T$35,MATCH(P36,'DS2024'!$S$20:$S$35,1)):
INDEX('DS2024'!$T$20:$T$35,MATCH(P36,'DS2024'!$S$20:$S$35,1)+1),
INDEX('DS2024'!$S$20:$S$35,MATCH(P36,'DS2024'!$S$20:$S$35,1)):
INDEX('DS2024'!$S$20:$S$35,MATCH(P36,'DS2024'!$S$20:$S$35,1)+1)),
IF($AA$3=Database!$A$18,
_xlfn.FORECAST.LINEAR(
P36,
INDEX('DS2024'!$W$20:$W$35,MATCH(P36,'DS2024'!$V$20:$V$35,1)):
INDEX('DS2024'!$W$20:$W$35,MATCH(P36,'DS2024'!$V$20:$V$35,1)+1),
INDEX('DS2024'!$V$20:$V$35,MATCH(P36,'DS2024'!$V$20:$V$35,1)):
INDEX('DS2024'!$V$20:$V$35,MATCH(P36,'DS2024'!$V$20:$V$35,1)+1)),
IF($AA$3=Database!$A$19,
_xlfn.FORECAST.LINEAR(
P36,
INDEX('DS2024'!$Z$20:$Z$35,MATCH(P36,'DS2024'!$Y$20:$Y$35,1)):
INDEX('DS2024'!$Z$20:$Z$35,MATCH(P36,'DS2024'!$Y$20:$Y$35,1)+1),
INDEX('DS2024'!$Y$20:$Y$35,MATCH(P36,'DS2024'!$Y$20:$Y$35,1)):
INDEX('DS2024'!$Y$20:$Y$35,MATCH(P36,'DS2024'!$Y$20:$Y$35,1)+1)),
IF($AA$3=Database!$A$20,
_xlfn.FORECAST.LINEAR(
P36,
INDEX('DS2024'!$AC$20:$AC$35,MATCH(P36,'DS2024'!$AB$20:$AB$35,1)):
INDEX('DS2024'!$AC$20:$AC$35,MATCH(P36,'DS2024'!$AB$20:$AB$35,1)+1),
INDEX('DS2024'!$AB$20:$AB$35,MATCH(P36,'DS2024'!$AB$20:$AB$35,1)):
INDEX('DS2024'!$AB$20:$AB$35,MATCH(P36,'DS2024'!$AB$20:$AB$35,1)+1)),
IF($AA$3=Database!$A$2,
_xlfn.FORECAST.LINEAR(
P36,
INDEX('DS2024'!$B$5:$B$15,MATCH(P36,'DS2024'!$A$5:$A$15,1)):
INDEX('DS2024'!$B$5:$B$15,MATCH(P36,'DS2024'!$A$5:$A$15,1)+1),
INDEX('DS2024'!$A$5:$A$15,MATCH(P36,'DS2024'!$A$5:$A$15,1)):
INDEX('DS2024'!$A$5:$A$15,MATCH(P36,'DS2024'!$A$5:$A$15,1)+1)),
IF($AA$3=Database!$A$3,
_xlfn.FORECAST.LINEAR(
P36,
INDEX('DS2024'!$E$5:$E$15,MATCH(P36,'DS2024'!$D$5:$D$15,1)):
INDEX('DS2024'!$E$5:$E$15,MATCH(P36,'DS2024'!$D$5:$D$15,1)+1),
INDEX('DS2024'!$D$5:$D$15,MATCH(P36,'DS2024'!$D$5:$D$15,1)):
INDEX('DS2024'!$D$5:$D$15,MATCH(P36,'DS2024'!$D$5:$D$15,1)+1)),
IF($AA$3=Database!$A$4,
_xlfn.FORECAST.LINEAR(
P36,
INDEX('DS2024'!$H$5:$H$15,MATCH(P36,'DS2024'!$G$5:$G$15,1)):
INDEX('DS2024'!$H$5:$H$15,MATCH(P36,'DS2024'!$G$5:$G$15,1)+1),
INDEX('DS2024'!$G$5:$G$15,MATCH(P36,'DS2024'!$G$5:$G$15,1)):
INDEX('DS2024'!$G$5:$G$15,MATCH(P36,'DS2024'!$G$5:$G$15,1)+1)),
IF($AA$3=Database!$A$5,
_xlfn.FORECAST.LINEAR(
P36,
INDEX('DS2024'!$K$5:$K$15,MATCH(P36,'DS2024'!$J$5:$J$15,1)):
INDEX('DS2024'!$K$5:$K$15,MATCH(P36,'DS2024'!$J$5:$J$15,1)+1),
INDEX('DS2024'!$J$5:$J$15,MATCH(P36,'DS2024'!$J$5:$J$15,1)):
INDEX('DS2024'!$J$5:$J$15,MATCH(P36,'DS2024'!$J$5:$J$15,1)+1)),
IF($AA$3=Database!$A$6,
_xlfn.FORECAST.LINEAR(
P36,
INDEX('DS2024'!$N$5:$N$15,MATCH(P36,'DS2024'!$M$5:$M$15,1)):
INDEX('DS2024'!$N$5:$N$15,MATCH(P36,'DS2024'!$M$5:$M$15,1)+1),
INDEX('DS2024'!$M$5:$M$15,MATCH(P36,'DS2024'!$M$5:$M$15,1)):
INDEX('DS2024'!$M$5:$M$15,MATCH(P36,'DS2024'!$M$5:$M$15,1)+1)),
IF($AA$3=Database!$A$7,
_xlfn.FORECAST.LINEAR(
P36,
INDEX('DS2024'!$Q$5:$Q$15,MATCH(P36,'DS2024'!$P$5:$P$15,1)):
INDEX('DS2024'!$Q$5:$Q$15,MATCH(P36,'DS2024'!$P$5:$P$15,1)+1),
INDEX('DS2024'!$P$5:$P$15,MATCH(P36,'DS2024'!$P$5:$P$15,1)):
INDEX('DS2024'!$P$5:$P$15,MATCH(P36,'DS2024'!$P$5:$P$15,1)+1)),
IF($AA$3=Database!$A$8,
_xlfn.FORECAST.LINEAR(
P36,
INDEX('DS2024'!$T$5:$T$15,MATCH(P36,'DS2024'!$S$5:$S$15,1)):
INDEX('DS2024'!$T$5:$T$15,MATCH(P36,'DS2024'!$S$5:$S$15,1)+1),
INDEX('DS2024'!$S$5:$S$15,MATCH(P36,'DS2024'!$S$5:$S$15,1)):
INDEX('DS2024'!$S$5:$S$15,MATCH(P36,'DS2024'!$S$5:$S$15,1)+1)),
IF($AA$3=Database!$A$9,
_xlfn.FORECAST.LINEAR(
P36,
INDEX('DS2024'!$W$5:$W$15,MATCH(P36,'DS2024'!$V$5:$V$15,1)):
INDEX('DS2024'!$W$5:$W$15,MATCH(P36,'DS2024'!$V$5:$V$15,1)+1),
INDEX('DS2024'!$V$5:$V$15,MATCH(P36,'DS2024'!$V$5:$V$15,1)):
INDEX('DS2024'!$V$5:$V$15,MATCH(P36,'DS2024'!$V$5:$V$15,1)+1)),
IF($AA$3=Database!$A$10,
_xlfn.FORECAST.LINEAR(
P36,
INDEX('DS2024'!$Z$5:$Z$15,MATCH(P36,'DS2024'!$Y$5:$Y$15,1)):
INDEX('DS2024'!$Z$5:$Z$15,MATCH(P36,'DS2024'!$Y$5:$Y$15,1)+1),
INDEX('DS2024'!$Y$5:$Y$15,MATCH(P36,'DS2024'!$Y$5:$Y$15,1)):
INDEX('DS2024'!$Y$5:$Y$15,MATCH(P36,'DS2024'!$Y$5:$Y$15,1)+1))
)))))))))))))))))))</f>
        <v>0.1102670770214637</v>
      </c>
      <c r="AB36" s="50">
        <f>IF($AB$3=Database!$A$11,
_xlfn.FORECAST.LINEAR(
R36,
INDEX('DS2024'!$B$20:$B$35,MATCH(R36,'DS2024'!$A$20:$A$35,1)):
INDEX('DS2024'!$B$20:$B$35,MATCH(R36,'DS2024'!$A$20:$A$35,1)+1),
INDEX('DS2024'!$A$20:$A$35,MATCH(R36,'DS2024'!$A$20:$A$35,1)):
INDEX('DS2024'!$A$20:$A$35,MATCH(R36,'DS2024'!$A$20:$A$35,1)+1)),
IF($AB$3=Database!$A$12,
_xlfn.FORECAST.LINEAR(
R36,
INDEX('DS2024'!$E$20:$E$35,MATCH(R36,'DS2024'!$D$20:$D$35,1)):
INDEX('DS2024'!$E$20:$E$35,MATCH(R36,'DS2024'!$D$20:$D$35,1)+1),
INDEX('DS2024'!$D$20:$D$35,MATCH(R36,'DS2024'!$D$20:$D$35,1)):
INDEX('DS2024'!$D$20:$D$35,MATCH(R36,'DS2024'!$D$20:$D$35,1)+1)),
IF($AB$3=Database!$A$13,
_xlfn.FORECAST.LINEAR(
R36,
INDEX('DS2024'!$H$20:$H$35,MATCH(R36,'DS2024'!$G$20:$G$35,1)):
INDEX('DS2024'!$H$20:$H$35,MATCH(R36,'DS2024'!$G$20:$G$35,1)+1),
INDEX('DS2024'!$G$20:$G$35,MATCH(R36,'DS2024'!$G$20:$G$35,1)):
INDEX('DS2024'!$G$20:$G$35,MATCH(R36,'DS2024'!$G$20:$G$35,1)+1)),
IF($AB$3=Database!$A$14,
_xlfn.FORECAST.LINEAR(
R36,
INDEX('DS2024'!$K$20:$K$35,MATCH(R36,'DS2024'!$J$20:$J$35,1)):
INDEX('DS2024'!$K$20:$K$35,MATCH(R36,'DS2024'!$J$20:$J$35,1)+1),
INDEX('DS2024'!$J$20:$J$35,MATCH(R36,'DS2024'!$J$20:$J$35,1)):
INDEX('DS2024'!$J$20:$J$35,MATCH(R36,'DS2024'!$J$20:$J$35,1)+1)),
IF($AB$3=Database!$A$15,
_xlfn.FORECAST.LINEAR(
R36,
INDEX('DS2024'!$N$20:$N$35,MATCH(R36,'DS2024'!$M$20:$M$35,1)):
INDEX('DS2024'!$N$20:$N$35,MATCH(R36,'DS2024'!$M$20:$M$35,1)+1),
INDEX('DS2024'!$M$20:$M$35,MATCH(R36,'DS2024'!$M$20:$M$35,1)):
INDEX('DS2024'!$M$20:$M$35,MATCH(R36,'DS2024'!$M$20:$M$35,1)+1)),
IF($AB$3=Database!$A$16,
_xlfn.FORECAST.LINEAR(
R36,
INDEX('DS2024'!$Q$20:$Q$35,MATCH(R36,'DS2024'!$P$20:$P$35,1)):
INDEX('DS2024'!$Q$20:$Q$35,MATCH(R36,'DS2024'!$P$20:$P$35,1)+1),
INDEX('DS2024'!$P$20:$P$35,MATCH(R36,'DS2024'!$P$20:$P$35,1)):
INDEX('DS2024'!$P$20:$P$35,MATCH(R36,'DS2024'!$P$20:$P$35,1)+1)),
IF($AB$3=Database!$A$17,
_xlfn.FORECAST.LINEAR(
R36,
INDEX('DS2024'!$T$20:$T$35,MATCH(R36,'DS2024'!$S$20:$S$35,1)):
INDEX('DS2024'!$T$20:$T$35,MATCH(R36,'DS2024'!$S$20:$S$35,1)+1),
INDEX('DS2024'!$S$20:$S$35,MATCH(R36,'DS2024'!$S$20:$S$35,1)):
INDEX('DS2024'!$S$20:$S$35,MATCH(R36,'DS2024'!$S$20:$S$35,1)+1)),
IF($AB$3=Database!$A$18,
_xlfn.FORECAST.LINEAR(
R36,
INDEX('DS2024'!$W$20:$W$35,MATCH(R36,'DS2024'!$V$20:$V$35,1)):
INDEX('DS2024'!$W$20:$W$35,MATCH(R36,'DS2024'!$V$20:$V$35,1)+1),
INDEX('DS2024'!$V$20:$V$35,MATCH(R36,'DS2024'!$V$20:$V$35,1)):
INDEX('DS2024'!$V$20:$V$35,MATCH(R36,'DS2024'!$V$20:$V$35,1)+1)),
IF($AB$3=Database!$A$19,
_xlfn.FORECAST.LINEAR(
R36,
INDEX('DS2024'!$Z$20:$Z$35,MATCH(R36,'DS2024'!$Y$20:$Y$35,1)):
INDEX('DS2024'!$Z$20:$Z$35,MATCH(R36,'DS2024'!$Y$20:$Y$35,1)+1),
INDEX('DS2024'!$Y$20:$Y$35,MATCH(R36,'DS2024'!$Y$20:$Y$35,1)):
INDEX('DS2024'!$Y$20:$Y$35,MATCH(R36,'DS2024'!$Y$20:$Y$35,1)+1)),
IF($AB$3=Database!$A$20,
_xlfn.FORECAST.LINEAR(
R36,
INDEX('DS2024'!$AC$20:$AC$35,MATCH(R36,'DS2024'!$AB$20:$AB$35,1)):
INDEX('DS2024'!$AC$20:$AC$35,MATCH(R36,'DS2024'!$AB$20:$AB$35,1)+1),
INDEX('DS2024'!$AB$20:$AB$35,MATCH(R36,'DS2024'!$AB$20:$AB$35,1)):
INDEX('DS2024'!$AB$20:$AB$35,MATCH(R36,'DS2024'!$AB$20:$AB$35,1)+1)),
IF($AB$3=Database!$A$2,
_xlfn.FORECAST.LINEAR(
R36,
INDEX('DS2024'!$B$5:$B$15,MATCH(R36,'DS2024'!$A$5:$A$15,1)):
INDEX('DS2024'!$B$5:$B$15,MATCH(R36,'DS2024'!$A$5:$A$15,1)+1),
INDEX('DS2024'!$A$5:$A$15,MATCH(R36,'DS2024'!$A$5:$A$15,1)):
INDEX('DS2024'!$A$5:$A$15,MATCH(R36,'DS2024'!$A$5:$A$15,1)+1)),
IF($AB$3=Database!$A$3,
_xlfn.FORECAST.LINEAR(
R36,
INDEX('DS2024'!$E$5:$E$15,MATCH(R36,'DS2024'!$D$5:$D$15,1)):
INDEX('DS2024'!$E$5:$E$15,MATCH(R36,'DS2024'!$D$5:$D$15,1)+1),
INDEX('DS2024'!$D$5:$D$15,MATCH(R36,'DS2024'!$D$5:$D$15,1)):
INDEX('DS2024'!$D$5:$D$15,MATCH(R36,'DS2024'!$D$5:$D$15,1)+1)),
IF($AB$3=Database!$A$4,
_xlfn.FORECAST.LINEAR(
R36,
INDEX('DS2024'!$H$5:$H$15,MATCH(R36,'DS2024'!$G$5:$G$15,1)):
INDEX('DS2024'!$H$5:$H$15,MATCH(R36,'DS2024'!$G$5:$G$15,1)+1),
INDEX('DS2024'!$G$5:$G$15,MATCH(R36,'DS2024'!$G$5:$G$15,1)):
INDEX('DS2024'!$G$5:$G$15,MATCH(R36,'DS2024'!$G$5:$G$15,1)+1)),
IF($AB$3=Database!$A$5,
_xlfn.FORECAST.LINEAR(
R36,
INDEX('DS2024'!$K$5:$K$15,MATCH(R36,'DS2024'!$J$5:$J$15,1)):
INDEX('DS2024'!$K$5:$K$15,MATCH(R36,'DS2024'!$J$5:$J$15,1)+1),
INDEX('DS2024'!$J$5:$J$15,MATCH(R36,'DS2024'!$J$5:$J$15,1)):
INDEX('DS2024'!$J$5:$J$15,MATCH(R36,'DS2024'!$J$5:$J$15,1)+1)),
IF($AB$3=Database!$A$6,
_xlfn.FORECAST.LINEAR(
R36,
INDEX('DS2024'!$N$5:$N$15,MATCH(R36,'DS2024'!$M$5:$M$15,1)):
INDEX('DS2024'!$N$5:$N$15,MATCH(R36,'DS2024'!$M$5:$M$15,1)+1),
INDEX('DS2024'!$M$5:$M$15,MATCH(R36,'DS2024'!$M$5:$M$15,1)):
INDEX('DS2024'!$M$5:$M$15,MATCH(R36,'DS2024'!$M$5:$M$15,1)+1)),
IF($AB$3=Database!$A$7,
_xlfn.FORECAST.LINEAR(
R36,
INDEX('DS2024'!$Q$5:$Q$15,MATCH(R36,'DS2024'!$P$5:$P$15,1)):
INDEX('DS2024'!$Q$5:$Q$15,MATCH(R36,'DS2024'!$P$5:$P$15,1)+1),
INDEX('DS2024'!$P$5:$P$15,MATCH(R36,'DS2024'!$P$5:$P$15,1)):
INDEX('DS2024'!$P$5:$P$15,MATCH(R36,'DS2024'!$P$5:$P$15,1)+1)),
IF($AB$3=Database!$A$8,
_xlfn.FORECAST.LINEAR(
R36,
INDEX('DS2024'!$T$5:$T$15,MATCH(R36,'DS2024'!$S$5:$S$15,1)):
INDEX('DS2024'!$T$5:$T$15,MATCH(R36,'DS2024'!$S$5:$S$15,1)+1),
INDEX('DS2024'!$S$5:$S$15,MATCH(R36,'DS2024'!$S$5:$S$15,1)):
INDEX('DS2024'!$S$5:$S$15,MATCH(R36,'DS2024'!$S$5:$S$15,1)+1)),
IF($AB$3=Database!$A$9,
_xlfn.FORECAST.LINEAR(
R36,
INDEX('DS2024'!$W$5:$W$15,MATCH(R36,'DS2024'!$V$5:$V$15,1)):
INDEX('DS2024'!$W$5:$W$15,MATCH(R36,'DS2024'!$V$5:$V$15,1)+1),
INDEX('DS2024'!$V$5:$V$15,MATCH(R36,'DS2024'!$V$5:$V$15,1)):
INDEX('DS2024'!$V$5:$V$15,MATCH(R36,'DS2024'!$V$5:$V$15,1)+1)),
IF($AB$3=Database!$A$10,
_xlfn.FORECAST.LINEAR(
R36,
INDEX('DS2024'!$Z$5:$Z$15,MATCH(R36,'DS2024'!$Y$5:$Y$15,1)):
INDEX('DS2024'!$Z$5:$Z$15,MATCH(R36,'DS2024'!$Y$5:$Y$15,1)+1),
INDEX('DS2024'!$Y$5:$Y$15,MATCH(R36,'DS2024'!$Y$5:$Y$15,1)):
INDEX('DS2024'!$Y$5:$Y$15,MATCH(R36,'DS2024'!$Y$5:$Y$15,1)+1))
)))))))))))))))))))</f>
        <v>0.11134313921419721</v>
      </c>
      <c r="AC36" s="82">
        <f t="shared" si="0"/>
        <v>0.4725648803585939</v>
      </c>
      <c r="AD36" s="82">
        <f t="shared" si="1"/>
        <v>0.47349586485596679</v>
      </c>
      <c r="AE36" s="82">
        <f t="shared" si="2"/>
        <v>0.37689057984966068</v>
      </c>
      <c r="AF36" s="82">
        <f t="shared" si="3"/>
        <v>0.4726967131998277</v>
      </c>
      <c r="AG36" s="82">
        <f t="shared" si="4"/>
        <v>0.47096861569849985</v>
      </c>
      <c r="AH36" s="82">
        <f t="shared" si="5"/>
        <v>0.47206812877641902</v>
      </c>
      <c r="AI36" s="82">
        <f t="shared" si="6"/>
        <v>0.47051059850782151</v>
      </c>
      <c r="AJ36" s="83">
        <f t="shared" si="7"/>
        <v>0.47140013041078582</v>
      </c>
      <c r="AK36" s="83">
        <f t="shared" si="8"/>
        <v>0.47270690646074787</v>
      </c>
      <c r="AL36" s="42"/>
      <c r="AM36" s="42"/>
      <c r="AN36" s="42"/>
      <c r="AO36" s="42"/>
      <c r="AP36" s="42"/>
      <c r="AQ36" s="42"/>
      <c r="AR36" s="42"/>
      <c r="AS36" s="42"/>
      <c r="AT36" s="42"/>
      <c r="BD36" s="83" t="e">
        <f>#REF!/10</f>
        <v>#REF!</v>
      </c>
      <c r="BE36" s="83" t="e">
        <f>#REF!/10</f>
        <v>#REF!</v>
      </c>
      <c r="BF36" s="83" t="e">
        <f>#REF!/10</f>
        <v>#REF!</v>
      </c>
      <c r="BG36" s="83" t="e">
        <f>#REF!/10</f>
        <v>#REF!</v>
      </c>
      <c r="BH36" s="83">
        <f t="shared" si="9"/>
        <v>0</v>
      </c>
      <c r="BI36" s="83">
        <f t="shared" si="10"/>
        <v>0</v>
      </c>
      <c r="BJ36" s="83">
        <f t="shared" si="11"/>
        <v>0</v>
      </c>
      <c r="BK36" s="83">
        <f t="shared" si="12"/>
        <v>0</v>
      </c>
      <c r="BL36" s="83">
        <f t="shared" si="13"/>
        <v>0</v>
      </c>
    </row>
    <row r="37" spans="1:64" ht="14.25" customHeight="1">
      <c r="A37" s="31"/>
      <c r="B37" s="31"/>
      <c r="C37" s="31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44"/>
      <c r="AV37" s="44"/>
      <c r="AW37" s="44"/>
      <c r="AX37" s="44"/>
      <c r="AY37" s="44"/>
      <c r="AZ37" s="33"/>
      <c r="BA37" s="33"/>
    </row>
    <row r="38" spans="1:64" ht="14.25" customHeight="1">
      <c r="A38" s="31" t="s">
        <v>598</v>
      </c>
      <c r="B38" s="42">
        <f>MAX(B7:B36)</f>
        <v>120.1</v>
      </c>
      <c r="C38" s="42"/>
      <c r="D38" s="42">
        <f t="shared" ref="D38:P38" si="14">MAX(D7:D36)</f>
        <v>121.252</v>
      </c>
      <c r="E38" s="42"/>
      <c r="F38" s="42">
        <f t="shared" si="14"/>
        <v>119.755</v>
      </c>
      <c r="G38" s="42"/>
      <c r="H38" s="42">
        <f t="shared" si="14"/>
        <v>120.312</v>
      </c>
      <c r="I38" s="42"/>
      <c r="J38" s="42">
        <f t="shared" si="14"/>
        <v>118.161</v>
      </c>
      <c r="K38" s="42"/>
      <c r="L38" s="42">
        <f t="shared" si="14"/>
        <v>119.872</v>
      </c>
      <c r="M38" s="42"/>
      <c r="N38" s="42">
        <f t="shared" si="14"/>
        <v>117.494</v>
      </c>
      <c r="O38" s="42"/>
      <c r="P38" s="42">
        <f t="shared" si="14"/>
        <v>118.572</v>
      </c>
      <c r="Q38" s="42"/>
      <c r="R38" s="42">
        <f t="shared" ref="R38" si="15">MAX(R7:R36)</f>
        <v>120.193</v>
      </c>
      <c r="S38" s="31"/>
      <c r="T38" s="374">
        <f>MAX(A38:S38)</f>
        <v>121.252</v>
      </c>
      <c r="U38" s="31"/>
      <c r="V38" s="31"/>
      <c r="W38" s="31"/>
      <c r="X38" s="31"/>
      <c r="Y38" s="31"/>
      <c r="Z38" s="31"/>
      <c r="AA38" s="31"/>
      <c r="AB38" s="31"/>
      <c r="AC38" s="31" t="s">
        <v>272</v>
      </c>
      <c r="AD38" s="50">
        <f>MAX(AC7:AK36)</f>
        <v>0.47351557182707904</v>
      </c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3"/>
      <c r="AV38" s="33"/>
      <c r="AW38" s="33"/>
      <c r="AX38" s="33"/>
      <c r="AY38" s="33"/>
      <c r="AZ38" s="33"/>
      <c r="BA38" s="33"/>
    </row>
    <row r="39" spans="1:64" ht="14.25" customHeight="1">
      <c r="A39" s="31" t="s">
        <v>599</v>
      </c>
      <c r="B39" s="42">
        <f>MIN(B8:B37)</f>
        <v>119.274</v>
      </c>
      <c r="C39" s="42"/>
      <c r="D39" s="42">
        <f>MIN(D8:D37)</f>
        <v>120.631</v>
      </c>
      <c r="E39" s="42"/>
      <c r="F39" s="42">
        <f>MIN(F8:F37)</f>
        <v>118.976</v>
      </c>
      <c r="G39" s="42"/>
      <c r="H39" s="42">
        <f>MIN(H8:H37)</f>
        <v>119.47</v>
      </c>
      <c r="I39" s="42"/>
      <c r="J39" s="42">
        <f>MIN(J8:J37)</f>
        <v>116.905</v>
      </c>
      <c r="K39" s="42"/>
      <c r="L39" s="42">
        <f>MIN(L8:L37)</f>
        <v>118.608</v>
      </c>
      <c r="M39" s="42"/>
      <c r="N39" s="42">
        <f>MIN(N8:N37)</f>
        <v>116.233</v>
      </c>
      <c r="O39" s="42"/>
      <c r="P39" s="42">
        <f>MIN(P8:P37)</f>
        <v>117.428</v>
      </c>
      <c r="Q39" s="42"/>
      <c r="R39" s="42">
        <f t="shared" ref="R39" si="16">MIN(R8:R37)</f>
        <v>119.43899999999999</v>
      </c>
      <c r="S39" s="31"/>
      <c r="T39" s="374">
        <f>MIN(A39:S39)</f>
        <v>116.233</v>
      </c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3"/>
      <c r="AV39" s="33"/>
      <c r="AW39" s="33"/>
      <c r="AX39" s="33"/>
      <c r="AY39" s="33"/>
      <c r="AZ39" s="33"/>
      <c r="BA39" s="33"/>
    </row>
    <row r="40" spans="1:64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3"/>
      <c r="AV40" s="33"/>
      <c r="AW40" s="33"/>
      <c r="AX40" s="33"/>
      <c r="AY40" s="33"/>
      <c r="AZ40" s="33"/>
      <c r="BA40" s="33"/>
    </row>
    <row r="41" spans="1:64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3"/>
      <c r="AV41" s="33"/>
      <c r="AW41" s="33"/>
      <c r="AX41" s="33"/>
      <c r="AY41" s="33"/>
      <c r="AZ41" s="33"/>
      <c r="BA41" s="33"/>
    </row>
    <row r="42" spans="1:64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3"/>
      <c r="AW42" s="33"/>
      <c r="AX42" s="33"/>
      <c r="AY42" s="33"/>
      <c r="AZ42" s="33"/>
      <c r="BA42" s="33"/>
    </row>
    <row r="43" spans="1:64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3"/>
      <c r="AV43" s="33"/>
      <c r="AW43" s="33"/>
      <c r="AX43" s="33"/>
      <c r="AY43" s="33"/>
      <c r="AZ43" s="33"/>
      <c r="BA43" s="33"/>
    </row>
    <row r="44" spans="1:6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3"/>
      <c r="AV44" s="33"/>
      <c r="AW44" s="33"/>
      <c r="AX44" s="33"/>
      <c r="AY44" s="33"/>
      <c r="AZ44" s="33"/>
      <c r="BA44" s="33"/>
    </row>
    <row r="45" spans="1:64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3"/>
      <c r="AV45" s="33"/>
      <c r="AW45" s="33"/>
      <c r="AX45" s="33"/>
      <c r="AY45" s="33"/>
      <c r="AZ45" s="33"/>
      <c r="BA45" s="33"/>
    </row>
    <row r="46" spans="1:64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3"/>
      <c r="AV46" s="33"/>
      <c r="AW46" s="33"/>
      <c r="AX46" s="33"/>
      <c r="AY46" s="33"/>
      <c r="AZ46" s="33"/>
      <c r="BA46" s="33"/>
    </row>
    <row r="47" spans="1:64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3"/>
      <c r="AV47" s="33"/>
      <c r="AW47" s="33"/>
      <c r="AX47" s="33"/>
      <c r="AY47" s="33"/>
      <c r="AZ47" s="33"/>
      <c r="BA47" s="33"/>
    </row>
    <row r="48" spans="1:64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3"/>
      <c r="AV48" s="33"/>
      <c r="AW48" s="33"/>
      <c r="AX48" s="33"/>
      <c r="AY48" s="33"/>
      <c r="AZ48" s="33"/>
      <c r="BA48" s="33"/>
    </row>
    <row r="49" spans="1:53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3"/>
      <c r="AV49" s="33"/>
      <c r="AW49" s="33"/>
      <c r="AX49" s="33"/>
      <c r="AY49" s="33"/>
      <c r="AZ49" s="33"/>
      <c r="BA49" s="33"/>
    </row>
    <row r="50" spans="1:53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3"/>
      <c r="AV50" s="33"/>
      <c r="AW50" s="33"/>
      <c r="AX50" s="33"/>
      <c r="AY50" s="33"/>
      <c r="AZ50" s="33"/>
      <c r="BA50" s="33"/>
    </row>
    <row r="51" spans="1:53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3"/>
      <c r="AV51" s="33"/>
      <c r="AW51" s="33"/>
      <c r="AX51" s="33"/>
      <c r="AY51" s="33"/>
      <c r="AZ51" s="33"/>
      <c r="BA51" s="33"/>
    </row>
    <row r="52" spans="1:53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3"/>
      <c r="AV52" s="33"/>
      <c r="AW52" s="33"/>
      <c r="AX52" s="33"/>
      <c r="AY52" s="33"/>
      <c r="AZ52" s="33"/>
      <c r="BA52" s="33"/>
    </row>
    <row r="53" spans="1: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3"/>
      <c r="AV53" s="33"/>
      <c r="AW53" s="33"/>
      <c r="AX53" s="33"/>
      <c r="AY53" s="33"/>
      <c r="AZ53" s="33"/>
      <c r="BA53" s="33"/>
    </row>
    <row r="54" spans="1:53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3"/>
      <c r="AV54" s="33"/>
      <c r="AW54" s="33"/>
      <c r="AX54" s="33"/>
      <c r="AY54" s="33"/>
      <c r="AZ54" s="33"/>
      <c r="BA54" s="33"/>
    </row>
    <row r="55" spans="1:53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3"/>
      <c r="AV55" s="33"/>
      <c r="AW55" s="33"/>
      <c r="AX55" s="33"/>
      <c r="AY55" s="33"/>
      <c r="AZ55" s="33"/>
      <c r="BA55" s="33"/>
    </row>
    <row r="56" spans="1:53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3"/>
      <c r="AW56" s="33"/>
      <c r="AX56" s="33"/>
      <c r="AY56" s="33"/>
      <c r="AZ56" s="33"/>
      <c r="BA56" s="33"/>
    </row>
    <row r="57" spans="1:53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3"/>
      <c r="AW57" s="33"/>
      <c r="AX57" s="33"/>
      <c r="AY57" s="33"/>
      <c r="AZ57" s="33"/>
      <c r="BA57" s="33"/>
    </row>
    <row r="58" spans="1:53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3"/>
      <c r="AW58" s="33"/>
      <c r="AX58" s="33"/>
      <c r="AY58" s="33"/>
      <c r="AZ58" s="33"/>
      <c r="BA58" s="33"/>
    </row>
    <row r="59" spans="1:53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3"/>
      <c r="AW59" s="33"/>
      <c r="AX59" s="33"/>
      <c r="AY59" s="33"/>
      <c r="AZ59" s="33"/>
      <c r="BA59" s="33"/>
    </row>
    <row r="60" spans="1:53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3"/>
      <c r="AW60" s="33"/>
      <c r="AX60" s="33"/>
      <c r="AY60" s="33"/>
      <c r="AZ60" s="33"/>
      <c r="BA60" s="33"/>
    </row>
    <row r="61" spans="1:53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3"/>
      <c r="AW61" s="33"/>
      <c r="AX61" s="33"/>
      <c r="AY61" s="33"/>
      <c r="AZ61" s="33"/>
      <c r="BA61" s="33"/>
    </row>
    <row r="62" spans="1:53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3"/>
      <c r="AW62" s="33"/>
      <c r="AX62" s="33"/>
      <c r="AY62" s="33"/>
      <c r="AZ62" s="33"/>
      <c r="BA62" s="33"/>
    </row>
    <row r="63" spans="1:5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3"/>
      <c r="AW63" s="33"/>
      <c r="AX63" s="33"/>
      <c r="AY63" s="33"/>
      <c r="AZ63" s="33"/>
      <c r="BA63" s="33"/>
    </row>
    <row r="64" spans="1:53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3"/>
      <c r="AW64" s="33"/>
      <c r="AX64" s="33"/>
      <c r="AY64" s="33"/>
      <c r="AZ64" s="33"/>
      <c r="BA64" s="33"/>
    </row>
    <row r="65" spans="1:53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3"/>
      <c r="AW65" s="33"/>
      <c r="AX65" s="33"/>
      <c r="AY65" s="33"/>
      <c r="AZ65" s="33"/>
      <c r="BA65" s="33"/>
    </row>
    <row r="66" spans="1:53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3"/>
      <c r="AW66" s="33"/>
      <c r="AX66" s="33"/>
      <c r="AY66" s="33"/>
      <c r="AZ66" s="33"/>
      <c r="BA66" s="33"/>
    </row>
    <row r="67" spans="1:53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3"/>
      <c r="AW67" s="33"/>
      <c r="AX67" s="33"/>
      <c r="AY67" s="33"/>
      <c r="AZ67" s="33"/>
      <c r="BA67" s="33"/>
    </row>
    <row r="68" spans="1:53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3"/>
      <c r="AW68" s="33"/>
      <c r="AX68" s="33"/>
      <c r="AY68" s="33"/>
      <c r="AZ68" s="33"/>
      <c r="BA68" s="33"/>
    </row>
    <row r="69" spans="1:53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3"/>
      <c r="AW69" s="33"/>
      <c r="AX69" s="33"/>
      <c r="AY69" s="33"/>
      <c r="AZ69" s="33"/>
      <c r="BA69" s="33"/>
    </row>
    <row r="70" spans="1:53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3"/>
      <c r="AW70" s="33"/>
      <c r="AX70" s="33"/>
      <c r="AY70" s="33"/>
      <c r="AZ70" s="33"/>
      <c r="BA70" s="33"/>
    </row>
    <row r="71" spans="1:53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3"/>
      <c r="AW71" s="33"/>
      <c r="AX71" s="33"/>
      <c r="AY71" s="33"/>
      <c r="AZ71" s="33"/>
      <c r="BA71" s="33"/>
    </row>
    <row r="72" spans="1:53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3"/>
      <c r="AW72" s="33"/>
      <c r="AX72" s="33"/>
      <c r="AY72" s="33"/>
      <c r="AZ72" s="33"/>
      <c r="BA72" s="33"/>
    </row>
    <row r="73" spans="1:5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3"/>
      <c r="AW73" s="33"/>
      <c r="AX73" s="33"/>
      <c r="AY73" s="33"/>
      <c r="AZ73" s="33"/>
      <c r="BA73" s="33"/>
    </row>
    <row r="74" spans="1:53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3"/>
      <c r="AW74" s="33"/>
      <c r="AX74" s="33"/>
      <c r="AY74" s="33"/>
      <c r="AZ74" s="33"/>
      <c r="BA74" s="33"/>
    </row>
    <row r="75" spans="1:53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3"/>
      <c r="AW75" s="33"/>
      <c r="AX75" s="33"/>
      <c r="AY75" s="33"/>
      <c r="AZ75" s="33"/>
      <c r="BA75" s="33"/>
    </row>
    <row r="76" spans="1:53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3"/>
      <c r="AW76" s="33"/>
      <c r="AX76" s="33"/>
      <c r="AY76" s="33"/>
      <c r="AZ76" s="33"/>
      <c r="BA76" s="33"/>
    </row>
    <row r="77" spans="1:53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3"/>
      <c r="AW77" s="33"/>
      <c r="AX77" s="33"/>
      <c r="AY77" s="33"/>
      <c r="AZ77" s="33"/>
      <c r="BA77" s="33"/>
    </row>
    <row r="78" spans="1:53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3"/>
      <c r="AW78" s="33"/>
      <c r="AX78" s="33"/>
      <c r="AY78" s="33"/>
      <c r="AZ78" s="33"/>
      <c r="BA78" s="33"/>
    </row>
    <row r="79" spans="1:53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</row>
    <row r="80" spans="1:53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</row>
    <row r="81" spans="1:53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</row>
    <row r="82" spans="1:53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</row>
    <row r="83" spans="1:5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</row>
    <row r="84" spans="1:53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</row>
    <row r="85" spans="1:53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spans="1:53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spans="1:53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spans="1:53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</row>
    <row r="89" spans="1:53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spans="1:53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spans="1:53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spans="1:53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1:5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spans="1:53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spans="1:53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  <row r="96" spans="1:53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</row>
    <row r="97" spans="1:53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</row>
    <row r="98" spans="1:53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</row>
    <row r="99" spans="1:53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</row>
    <row r="100" spans="1:53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</row>
    <row r="101" spans="1:53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</row>
    <row r="102" spans="1:53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</row>
    <row r="103" spans="1:5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</row>
    <row r="104" spans="1:53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</row>
    <row r="105" spans="1:53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</row>
    <row r="106" spans="1:53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</row>
    <row r="107" spans="1:53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</row>
    <row r="108" spans="1:53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</row>
    <row r="109" spans="1:53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</row>
    <row r="110" spans="1:53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</row>
    <row r="111" spans="1:53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</row>
    <row r="112" spans="1:53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</row>
    <row r="113" spans="1:5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</row>
    <row r="114" spans="1:53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</row>
    <row r="115" spans="1:53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</row>
    <row r="116" spans="1:53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</row>
    <row r="117" spans="1:53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</row>
    <row r="118" spans="1:53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</row>
    <row r="119" spans="1:53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</row>
    <row r="120" spans="1:53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</row>
    <row r="121" spans="1:53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</row>
    <row r="122" spans="1:53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</row>
    <row r="123" spans="1:5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</row>
    <row r="124" spans="1:53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</row>
    <row r="125" spans="1:53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</row>
    <row r="126" spans="1:53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</row>
    <row r="127" spans="1:53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</row>
    <row r="128" spans="1:53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</row>
    <row r="129" spans="1:53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</row>
    <row r="130" spans="1:53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</row>
    <row r="131" spans="1:53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</row>
    <row r="132" spans="1:53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</row>
    <row r="133" spans="1:5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</row>
    <row r="134" spans="1:53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</row>
    <row r="135" spans="1:53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</row>
    <row r="136" spans="1:53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</row>
    <row r="137" spans="1:53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</row>
    <row r="138" spans="1:53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</row>
    <row r="139" spans="1:53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</row>
    <row r="140" spans="1:53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</row>
    <row r="141" spans="1:53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</row>
    <row r="142" spans="1:53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</row>
    <row r="143" spans="1:5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</row>
    <row r="144" spans="1:53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</row>
    <row r="145" spans="1:53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</row>
    <row r="146" spans="1:53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</row>
    <row r="147" spans="1:53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</row>
    <row r="148" spans="1:53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</row>
    <row r="149" spans="1:53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</row>
    <row r="150" spans="1:53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</row>
    <row r="151" spans="1:53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</row>
    <row r="152" spans="1:53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</row>
    <row r="153" spans="1: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</row>
    <row r="154" spans="1:53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</row>
    <row r="155" spans="1:53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</row>
    <row r="156" spans="1:53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</row>
    <row r="157" spans="1:53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</row>
    <row r="158" spans="1:53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</row>
    <row r="159" spans="1:53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</row>
    <row r="160" spans="1:53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</row>
    <row r="161" spans="1:53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</row>
    <row r="162" spans="1:53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</row>
    <row r="163" spans="1:5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</row>
    <row r="164" spans="1:53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</row>
    <row r="165" spans="1:53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</row>
    <row r="166" spans="1:53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</row>
    <row r="167" spans="1:53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</row>
    <row r="168" spans="1:53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</row>
    <row r="169" spans="1:53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</row>
    <row r="170" spans="1:53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</row>
    <row r="171" spans="1:53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</row>
    <row r="172" spans="1:53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</row>
    <row r="173" spans="1:5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</row>
    <row r="174" spans="1:53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</row>
    <row r="175" spans="1:53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</row>
    <row r="176" spans="1:53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</row>
    <row r="177" spans="1:53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</row>
    <row r="178" spans="1:53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</row>
    <row r="179" spans="1:53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</row>
    <row r="180" spans="1:53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</row>
    <row r="181" spans="1:53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</row>
    <row r="182" spans="1:53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</row>
    <row r="183" spans="1:5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</row>
    <row r="184" spans="1:53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</row>
    <row r="185" spans="1:53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</row>
    <row r="186" spans="1:53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</row>
    <row r="187" spans="1:53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</row>
    <row r="188" spans="1:53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</row>
    <row r="189" spans="1:53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</row>
    <row r="190" spans="1:53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</row>
    <row r="191" spans="1:53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</row>
    <row r="192" spans="1:53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</row>
    <row r="193" spans="1:5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</row>
    <row r="194" spans="1:53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</row>
    <row r="195" spans="1:53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</row>
    <row r="196" spans="1:53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</row>
    <row r="197" spans="1:53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</row>
    <row r="198" spans="1:53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</row>
    <row r="199" spans="1:53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</row>
    <row r="200" spans="1:53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</row>
    <row r="201" spans="1:53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</row>
    <row r="202" spans="1:53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</row>
    <row r="203" spans="1:5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</row>
    <row r="204" spans="1:53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</row>
    <row r="205" spans="1:53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</row>
    <row r="206" spans="1:53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</row>
    <row r="207" spans="1:53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</row>
    <row r="208" spans="1:53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</row>
    <row r="209" spans="1:53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</row>
    <row r="210" spans="1:53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</row>
    <row r="211" spans="1:53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</row>
    <row r="212" spans="1:53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</row>
    <row r="213" spans="1:5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</row>
    <row r="214" spans="1:53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</row>
    <row r="215" spans="1:53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</row>
    <row r="216" spans="1:53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</row>
    <row r="217" spans="1:53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</row>
    <row r="218" spans="1:53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</row>
    <row r="219" spans="1:53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</row>
    <row r="220" spans="1:53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</row>
    <row r="221" spans="1:53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</row>
    <row r="222" spans="1:53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</row>
    <row r="223" spans="1:53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</row>
    <row r="224" spans="1:53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</row>
    <row r="225" spans="1:53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</row>
    <row r="226" spans="1:53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</row>
    <row r="227" spans="1:53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</row>
    <row r="228" spans="1:53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</row>
    <row r="229" spans="1:53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</row>
    <row r="230" spans="1:53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</row>
    <row r="231" spans="1:53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</row>
    <row r="232" spans="1:53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</row>
    <row r="233" spans="1:53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</row>
    <row r="234" spans="1:53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</row>
    <row r="235" spans="1:53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</row>
    <row r="236" spans="1:53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</row>
    <row r="237" spans="1:53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</row>
    <row r="238" spans="1:53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</row>
    <row r="239" spans="1:53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</row>
    <row r="240" spans="1:53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</row>
    <row r="241" spans="1:53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</row>
    <row r="242" spans="1:53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</row>
    <row r="243" spans="1:53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</row>
    <row r="244" spans="1:53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</row>
    <row r="245" spans="1:53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</row>
    <row r="246" spans="1:53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</row>
    <row r="247" spans="1:53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</row>
    <row r="248" spans="1:53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</row>
    <row r="249" spans="1:53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</row>
    <row r="250" spans="1:53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</row>
    <row r="251" spans="1:53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</row>
    <row r="252" spans="1:53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</row>
    <row r="253" spans="1:53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</row>
    <row r="254" spans="1:53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</row>
    <row r="255" spans="1:53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</row>
    <row r="256" spans="1:53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</row>
    <row r="257" spans="1:53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</row>
    <row r="258" spans="1:53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</row>
    <row r="259" spans="1:53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</row>
    <row r="260" spans="1:53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</row>
    <row r="261" spans="1:53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</row>
    <row r="262" spans="1:53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</row>
    <row r="263" spans="1:53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</row>
    <row r="264" spans="1:53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</row>
    <row r="265" spans="1:53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</row>
    <row r="266" spans="1:53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</row>
    <row r="267" spans="1:53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</row>
    <row r="268" spans="1:53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</row>
    <row r="269" spans="1:53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</row>
    <row r="270" spans="1:53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</row>
    <row r="271" spans="1:53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</row>
    <row r="272" spans="1:53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</row>
    <row r="273" spans="1:53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</row>
    <row r="274" spans="1:53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</row>
    <row r="275" spans="1:53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</row>
    <row r="276" spans="1:53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</row>
    <row r="277" spans="1:53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</row>
    <row r="278" spans="1:53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</row>
    <row r="279" spans="1:53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</row>
    <row r="280" spans="1:53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</row>
    <row r="281" spans="1:53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</row>
    <row r="282" spans="1:53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</row>
    <row r="283" spans="1:53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</row>
    <row r="284" spans="1:53" ht="15.75" customHeight="1"/>
    <row r="285" spans="1:53" ht="15.75" customHeight="1"/>
    <row r="286" spans="1:53" ht="15.75" customHeight="1"/>
    <row r="287" spans="1:53" ht="15.75" customHeight="1"/>
    <row r="288" spans="1:53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5:O5"/>
    <mergeCell ref="P5:Q5"/>
    <mergeCell ref="R5:S5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85B6-3337-4BD3-935A-BAF3F766E831}">
  <dimension ref="A1:K18"/>
  <sheetViews>
    <sheetView workbookViewId="0">
      <selection activeCell="M6" sqref="M6"/>
    </sheetView>
  </sheetViews>
  <sheetFormatPr defaultRowHeight="13.8"/>
  <cols>
    <col min="1" max="1" width="5.3984375" customWidth="1"/>
    <col min="2" max="2" width="19.19921875" bestFit="1" customWidth="1"/>
  </cols>
  <sheetData>
    <row r="1" spans="1:11" ht="14.4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4.4">
      <c r="A2" s="266">
        <f>'Data Pembacaan Alt'!H59</f>
        <v>110</v>
      </c>
      <c r="B2" s="51" t="s">
        <v>112</v>
      </c>
      <c r="C2" s="51"/>
      <c r="D2" s="51"/>
      <c r="E2" s="51"/>
      <c r="F2" s="51"/>
      <c r="G2" s="51"/>
      <c r="H2" s="51"/>
      <c r="I2" s="51"/>
      <c r="J2" s="51"/>
      <c r="K2" s="51"/>
    </row>
    <row r="3" spans="1:11" ht="16.8">
      <c r="A3" s="52" t="s">
        <v>113</v>
      </c>
      <c r="B3" s="52" t="s">
        <v>114</v>
      </c>
      <c r="C3" s="52" t="s">
        <v>115</v>
      </c>
      <c r="D3" s="52" t="s">
        <v>116</v>
      </c>
      <c r="E3" s="52" t="s">
        <v>117</v>
      </c>
      <c r="F3" s="52" t="s">
        <v>118</v>
      </c>
      <c r="G3" s="52" t="s">
        <v>119</v>
      </c>
      <c r="H3" s="52" t="s">
        <v>120</v>
      </c>
      <c r="I3" s="52" t="s">
        <v>121</v>
      </c>
      <c r="J3" s="52" t="s">
        <v>122</v>
      </c>
      <c r="K3" s="52" t="s">
        <v>123</v>
      </c>
    </row>
    <row r="4" spans="1:11" ht="14.4">
      <c r="A4" s="53">
        <v>1</v>
      </c>
      <c r="B4" s="53" t="s">
        <v>124</v>
      </c>
      <c r="C4" s="54" t="s">
        <v>4</v>
      </c>
      <c r="D4" s="54" t="s">
        <v>125</v>
      </c>
      <c r="E4" s="171">
        <f>MAX('DS2025'!C25:C26,'DS2025'!F25:F26,'DS2025'!I25:I26,'DS2025'!L25:L26,'DS2025'!O25:O26,'DS2025'!R25:R26,'DS2025'!U25:U26,'DS2025'!X25:X26,'DS2025'!AA25:AA26)</f>
        <v>0.52</v>
      </c>
      <c r="F4" s="54">
        <v>2</v>
      </c>
      <c r="G4" s="54">
        <v>60</v>
      </c>
      <c r="H4" s="55">
        <f t="shared" ref="H4:H12" si="0">E4/F4</f>
        <v>0.26</v>
      </c>
      <c r="I4" s="55">
        <v>1</v>
      </c>
      <c r="J4" s="55">
        <f t="shared" ref="J4:J12" si="1">(H4*I4)^2</f>
        <v>6.7600000000000007E-2</v>
      </c>
      <c r="K4" s="55">
        <f t="shared" ref="K4:K12" si="2">(J4*J4)/G4</f>
        <v>7.6162666666666675E-5</v>
      </c>
    </row>
    <row r="5" spans="1:11" ht="14.4">
      <c r="A5" s="53">
        <v>2</v>
      </c>
      <c r="B5" s="53" t="s">
        <v>126</v>
      </c>
      <c r="C5" s="54" t="s">
        <v>4</v>
      </c>
      <c r="D5" s="54" t="s">
        <v>127</v>
      </c>
      <c r="E5" s="172">
        <f>'Drift 110 C'!AD38</f>
        <v>0.47351557182707904</v>
      </c>
      <c r="F5" s="54">
        <f t="shared" ref="F5:F10" si="3">SQRT(3)</f>
        <v>1.7320508075688772</v>
      </c>
      <c r="G5" s="54">
        <v>1000000000</v>
      </c>
      <c r="H5" s="55">
        <f t="shared" si="0"/>
        <v>0.2733843428598437</v>
      </c>
      <c r="I5" s="55">
        <v>1</v>
      </c>
      <c r="J5" s="55">
        <f t="shared" si="1"/>
        <v>7.4738998920908573E-2</v>
      </c>
      <c r="K5" s="55">
        <f t="shared" si="2"/>
        <v>5.5859179596995725E-12</v>
      </c>
    </row>
    <row r="6" spans="1:11" ht="14.4">
      <c r="A6" s="53">
        <v>3</v>
      </c>
      <c r="B6" s="53" t="s">
        <v>128</v>
      </c>
      <c r="C6" s="54" t="s">
        <v>4</v>
      </c>
      <c r="D6" s="54" t="s">
        <v>127</v>
      </c>
      <c r="E6" s="173">
        <v>5.0000000000000001E-4</v>
      </c>
      <c r="F6" s="54">
        <f t="shared" si="3"/>
        <v>1.7320508075688772</v>
      </c>
      <c r="G6" s="54">
        <v>1000000000</v>
      </c>
      <c r="H6" s="55">
        <f t="shared" si="0"/>
        <v>2.886751345948129E-4</v>
      </c>
      <c r="I6" s="55">
        <v>1</v>
      </c>
      <c r="J6" s="55">
        <f t="shared" si="1"/>
        <v>8.3333333333333338E-8</v>
      </c>
      <c r="K6" s="55">
        <f t="shared" si="2"/>
        <v>6.9444444444444456E-24</v>
      </c>
    </row>
    <row r="7" spans="1:11" ht="14.4">
      <c r="A7" s="53">
        <v>4</v>
      </c>
      <c r="B7" s="53" t="s">
        <v>129</v>
      </c>
      <c r="C7" s="54" t="s">
        <v>4</v>
      </c>
      <c r="D7" s="54" t="s">
        <v>127</v>
      </c>
      <c r="E7" s="174">
        <f>'Evaluasi 110 C'!E77</f>
        <v>0.63192417516496846</v>
      </c>
      <c r="F7" s="54">
        <f t="shared" si="3"/>
        <v>1.7320508075688772</v>
      </c>
      <c r="G7" s="54">
        <v>1000000000</v>
      </c>
      <c r="H7" s="55">
        <f t="shared" si="0"/>
        <v>0.36484159263892679</v>
      </c>
      <c r="I7" s="55">
        <v>1</v>
      </c>
      <c r="J7" s="55">
        <f t="shared" si="1"/>
        <v>0.13310938771930861</v>
      </c>
      <c r="K7" s="55">
        <f t="shared" si="2"/>
        <v>1.7718109099009224E-11</v>
      </c>
    </row>
    <row r="8" spans="1:11" ht="14.4">
      <c r="A8" s="53">
        <v>5</v>
      </c>
      <c r="B8" s="53" t="s">
        <v>130</v>
      </c>
      <c r="C8" s="54" t="s">
        <v>4</v>
      </c>
      <c r="D8" s="54" t="s">
        <v>127</v>
      </c>
      <c r="E8" s="173">
        <v>0.1</v>
      </c>
      <c r="F8" s="54">
        <f t="shared" si="3"/>
        <v>1.7320508075688772</v>
      </c>
      <c r="G8" s="54">
        <v>1000000000</v>
      </c>
      <c r="H8" s="55">
        <f t="shared" si="0"/>
        <v>5.7735026918962581E-2</v>
      </c>
      <c r="I8" s="55">
        <v>1</v>
      </c>
      <c r="J8" s="55">
        <f t="shared" si="1"/>
        <v>3.333333333333334E-3</v>
      </c>
      <c r="K8" s="55">
        <f t="shared" si="2"/>
        <v>1.1111111111111115E-14</v>
      </c>
    </row>
    <row r="9" spans="1:11" ht="14.4">
      <c r="A9" s="53">
        <v>6</v>
      </c>
      <c r="B9" s="53" t="s">
        <v>131</v>
      </c>
      <c r="C9" s="54" t="s">
        <v>4</v>
      </c>
      <c r="D9" s="54" t="s">
        <v>127</v>
      </c>
      <c r="E9" s="173">
        <v>0.2</v>
      </c>
      <c r="F9" s="54">
        <f t="shared" si="3"/>
        <v>1.7320508075688772</v>
      </c>
      <c r="G9" s="54">
        <v>1000000000</v>
      </c>
      <c r="H9" s="55">
        <f t="shared" si="0"/>
        <v>0.11547005383792516</v>
      </c>
      <c r="I9" s="55">
        <v>1</v>
      </c>
      <c r="J9" s="55">
        <f t="shared" si="1"/>
        <v>1.3333333333333336E-2</v>
      </c>
      <c r="K9" s="55">
        <f t="shared" si="2"/>
        <v>1.7777777777777784E-13</v>
      </c>
    </row>
    <row r="10" spans="1:11" ht="14.4">
      <c r="A10" s="53">
        <v>7</v>
      </c>
      <c r="B10" s="53" t="s">
        <v>132</v>
      </c>
      <c r="C10" s="54" t="s">
        <v>4</v>
      </c>
      <c r="D10" s="54" t="s">
        <v>127</v>
      </c>
      <c r="E10" s="173">
        <f>0.2*'Evaluasi 110 C'!E76</f>
        <v>0.66192057588482389</v>
      </c>
      <c r="F10" s="54">
        <f t="shared" si="3"/>
        <v>1.7320508075688772</v>
      </c>
      <c r="G10" s="54">
        <v>1000000000</v>
      </c>
      <c r="H10" s="55">
        <f t="shared" si="0"/>
        <v>0.38216002266925519</v>
      </c>
      <c r="I10" s="55">
        <v>1</v>
      </c>
      <c r="J10" s="55">
        <f t="shared" si="1"/>
        <v>0.14604628292656566</v>
      </c>
      <c r="K10" s="55">
        <f t="shared" si="2"/>
        <v>2.1329516756666461E-11</v>
      </c>
    </row>
    <row r="11" spans="1:11" ht="14.4">
      <c r="A11" s="53">
        <v>8</v>
      </c>
      <c r="B11" s="53" t="s">
        <v>133</v>
      </c>
      <c r="C11" s="54" t="s">
        <v>4</v>
      </c>
      <c r="D11" s="54" t="s">
        <v>125</v>
      </c>
      <c r="E11" s="174">
        <f>STDEV('Evaluasi 110 C'!AC7:AC36)/SQRT(30)</f>
        <v>4.4742772699199823E-2</v>
      </c>
      <c r="F11" s="54">
        <v>1</v>
      </c>
      <c r="G11" s="54">
        <v>29</v>
      </c>
      <c r="H11" s="55">
        <f t="shared" si="0"/>
        <v>4.4742772699199823E-2</v>
      </c>
      <c r="I11" s="55">
        <v>1</v>
      </c>
      <c r="J11" s="55">
        <f t="shared" si="1"/>
        <v>2.001915708812261E-3</v>
      </c>
      <c r="K11" s="55">
        <f t="shared" si="2"/>
        <v>1.3819539673066543E-7</v>
      </c>
    </row>
    <row r="12" spans="1:11" ht="14.4">
      <c r="A12" s="53">
        <v>9</v>
      </c>
      <c r="B12" s="53" t="s">
        <v>134</v>
      </c>
      <c r="C12" s="54" t="s">
        <v>4</v>
      </c>
      <c r="D12" s="54" t="s">
        <v>127</v>
      </c>
      <c r="E12" s="175">
        <f>'Data Pembacaan Alt'!F8/2</f>
        <v>0.25</v>
      </c>
      <c r="F12" s="54">
        <f>SQRT(6)</f>
        <v>2.4494897427831779</v>
      </c>
      <c r="G12" s="54">
        <v>1000000000</v>
      </c>
      <c r="H12" s="55">
        <f t="shared" si="0"/>
        <v>0.10206207261596577</v>
      </c>
      <c r="I12" s="55">
        <v>1</v>
      </c>
      <c r="J12" s="55">
        <f t="shared" si="1"/>
        <v>1.041666666666667E-2</v>
      </c>
      <c r="K12" s="55">
        <f t="shared" si="2"/>
        <v>1.085069444444445E-13</v>
      </c>
    </row>
    <row r="13" spans="1:11" ht="14.4">
      <c r="A13" s="57" t="s">
        <v>135</v>
      </c>
      <c r="B13" s="58"/>
      <c r="C13" s="58"/>
      <c r="D13" s="58"/>
      <c r="E13" s="58"/>
      <c r="F13" s="58"/>
      <c r="G13" s="58"/>
      <c r="H13" s="59"/>
      <c r="I13" s="60"/>
      <c r="J13" s="61">
        <f>SUM(J4:J12)</f>
        <v>0.45058000194226183</v>
      </c>
      <c r="K13" s="53">
        <f>SUM(K4:K12)</f>
        <v>7.6300906994336974E-5</v>
      </c>
    </row>
    <row r="14" spans="1:11" ht="15.6">
      <c r="A14" s="56" t="s">
        <v>136</v>
      </c>
      <c r="B14" s="57"/>
      <c r="C14" s="58"/>
      <c r="D14" s="58"/>
      <c r="E14" s="58"/>
      <c r="F14" s="58"/>
      <c r="G14" s="58"/>
      <c r="H14" s="59"/>
      <c r="I14" s="60"/>
      <c r="J14" s="55">
        <f>SQRT(SUM(J4:J12))</f>
        <v>0.6712525619632761</v>
      </c>
      <c r="K14" s="62"/>
    </row>
    <row r="15" spans="1:11" ht="15.6">
      <c r="A15" s="56" t="s">
        <v>137</v>
      </c>
      <c r="B15" s="57"/>
      <c r="C15" s="58"/>
      <c r="D15" s="58"/>
      <c r="E15" s="58"/>
      <c r="F15" s="58"/>
      <c r="G15" s="58"/>
      <c r="H15" s="59"/>
      <c r="I15" s="60"/>
      <c r="J15" s="63">
        <f>(J14^4)/SUM(K4:K12)</f>
        <v>2660.8115964513622</v>
      </c>
      <c r="K15" s="61"/>
    </row>
    <row r="16" spans="1:11" ht="14.4">
      <c r="A16" s="64" t="s">
        <v>138</v>
      </c>
      <c r="B16" s="65"/>
      <c r="C16" s="58"/>
      <c r="D16" s="58"/>
      <c r="E16" s="58"/>
      <c r="F16" s="58"/>
      <c r="G16" s="58"/>
      <c r="H16" s="59"/>
      <c r="I16" s="60"/>
      <c r="J16" s="61">
        <f>1.95996+2.37356/J15+2.818745/J15^2+2.546662/J15^3+1.761829/J15^4+0.245458/J15^5+1.000764/J15^6</f>
        <v>1.9608524418843905</v>
      </c>
      <c r="K16" s="53"/>
    </row>
    <row r="17" spans="1:11" ht="15.6">
      <c r="A17" s="66" t="s">
        <v>139</v>
      </c>
      <c r="B17" s="67"/>
      <c r="C17" s="67"/>
      <c r="D17" s="67"/>
      <c r="E17" s="67"/>
      <c r="F17" s="67"/>
      <c r="G17" s="67"/>
      <c r="H17" s="68"/>
      <c r="I17" s="69"/>
      <c r="J17" s="288">
        <f>J14*J16</f>
        <v>1.316227225246843</v>
      </c>
      <c r="K17" s="56" t="s">
        <v>4</v>
      </c>
    </row>
    <row r="18" spans="1:11" ht="14.4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971"/>
  <sheetViews>
    <sheetView workbookViewId="0">
      <selection activeCell="E33" sqref="E33"/>
    </sheetView>
  </sheetViews>
  <sheetFormatPr defaultColWidth="12.59765625" defaultRowHeight="15" customHeight="1"/>
  <cols>
    <col min="1" max="11" width="11.19921875" style="71" customWidth="1"/>
    <col min="12" max="12" width="28.8984375" style="71" bestFit="1" customWidth="1"/>
    <col min="13" max="26" width="8" style="71" customWidth="1"/>
    <col min="27" max="16384" width="12.59765625" style="71"/>
  </cols>
  <sheetData>
    <row r="1" spans="1:12" ht="15.75" customHeight="1">
      <c r="A1" s="467" t="s">
        <v>78</v>
      </c>
      <c r="B1" s="467"/>
      <c r="C1" s="176" t="str">
        <f>PROPER(MID('Data Pembacaan Alt'!C2:I2,FIND(" ",'Data Pembacaan Alt'!C2:I2)+1,LEN('Data Pembacaan Alt'!C2:I2)))</f>
        <v>Oven</v>
      </c>
      <c r="D1" s="165"/>
      <c r="E1" s="165"/>
      <c r="F1" s="154"/>
      <c r="G1" s="468" t="s">
        <v>79</v>
      </c>
      <c r="H1" s="468"/>
      <c r="I1" s="469">
        <f>'Data Pembacaan Alt'!B42</f>
        <v>45994</v>
      </c>
      <c r="J1" s="469"/>
      <c r="K1" s="177"/>
      <c r="L1" s="178"/>
    </row>
    <row r="2" spans="1:12" ht="15.75" customHeight="1">
      <c r="A2" s="467" t="s">
        <v>80</v>
      </c>
      <c r="B2" s="467"/>
      <c r="C2" s="176" t="str">
        <f>'Data Pembacaan Alt'!C7</f>
        <v>Memmert</v>
      </c>
      <c r="D2" s="179" t="s">
        <v>204</v>
      </c>
      <c r="E2" s="165" t="str">
        <f>'Data Pembacaan Alt'!G7</f>
        <v>B 40</v>
      </c>
      <c r="F2" s="154"/>
      <c r="G2" s="468" t="s">
        <v>81</v>
      </c>
      <c r="H2" s="468"/>
      <c r="I2" s="180">
        <f>'Data Pembacaan Alt'!B43</f>
        <v>45994</v>
      </c>
      <c r="J2" s="177"/>
      <c r="K2" s="177"/>
      <c r="L2" s="178"/>
    </row>
    <row r="3" spans="1:12" ht="15.75" customHeight="1">
      <c r="A3" s="467" t="s">
        <v>82</v>
      </c>
      <c r="B3" s="467"/>
      <c r="C3" s="165" t="str">
        <f>'Data Pembacaan Alt'!C8</f>
        <v>(30 ~ 120)</v>
      </c>
      <c r="D3" s="165" t="s">
        <v>4</v>
      </c>
      <c r="E3" s="165"/>
      <c r="F3" s="154"/>
      <c r="G3" s="468" t="s">
        <v>205</v>
      </c>
      <c r="H3" s="468"/>
      <c r="I3" s="165" t="str">
        <f>'Data Pembacaan Alt'!C10</f>
        <v>IK-K-KT-02 (KAN Pd-02.04)</v>
      </c>
      <c r="J3" s="165"/>
      <c r="K3" s="165"/>
      <c r="L3" s="178"/>
    </row>
    <row r="4" spans="1:12" ht="15.75" customHeight="1">
      <c r="A4" s="467" t="s">
        <v>83</v>
      </c>
      <c r="B4" s="467"/>
      <c r="C4" s="176">
        <f>'Data Pembacaan Alt'!F8</f>
        <v>0.5</v>
      </c>
      <c r="D4" s="165" t="str">
        <f>D3</f>
        <v>°C</v>
      </c>
      <c r="E4" s="165"/>
      <c r="F4" s="154"/>
      <c r="G4" s="468" t="s">
        <v>206</v>
      </c>
      <c r="H4" s="468"/>
      <c r="I4" s="181">
        <f>'Data Pembacaan Alt'!D13</f>
        <v>26.03448275862069</v>
      </c>
      <c r="J4" s="176" t="s">
        <v>192</v>
      </c>
      <c r="K4" s="170">
        <f>'Data Pembacaan Alt'!F13</f>
        <v>0.43103448275862277</v>
      </c>
      <c r="L4" s="182" t="s">
        <v>4</v>
      </c>
    </row>
    <row r="5" spans="1:12" ht="15.75" customHeight="1">
      <c r="A5" s="478" t="s">
        <v>207</v>
      </c>
      <c r="B5" s="478"/>
      <c r="C5" s="183" t="str">
        <f>'Data Pembacaan Alt'!C9</f>
        <v>801356</v>
      </c>
      <c r="D5" s="179" t="s">
        <v>204</v>
      </c>
      <c r="E5" s="165" t="str">
        <f>'Data Pembacaan Alt'!G9</f>
        <v>-</v>
      </c>
      <c r="F5" s="154"/>
      <c r="G5" s="479" t="s">
        <v>208</v>
      </c>
      <c r="H5" s="479"/>
      <c r="I5" s="181">
        <f>'Data Pembacaan Alt'!D16</f>
        <v>69.432831661092521</v>
      </c>
      <c r="J5" s="176" t="s">
        <v>209</v>
      </c>
      <c r="K5" s="170">
        <f>'Data Pembacaan Alt'!F16</f>
        <v>5.4584726867335718</v>
      </c>
      <c r="L5" s="182" t="s">
        <v>140</v>
      </c>
    </row>
    <row r="6" spans="1:12" ht="15.75" customHeight="1">
      <c r="A6" s="468" t="s">
        <v>198</v>
      </c>
      <c r="B6" s="468"/>
      <c r="C6" s="267" t="str">
        <f>'Data Pembacaan Alt'!C17</f>
        <v>Lab. Teknik Struktur</v>
      </c>
      <c r="D6" s="267"/>
      <c r="E6" s="165"/>
      <c r="F6" s="154"/>
      <c r="G6" s="184"/>
      <c r="H6" s="184"/>
      <c r="I6" s="181"/>
      <c r="J6" s="176"/>
      <c r="K6" s="170"/>
      <c r="L6" s="182"/>
    </row>
    <row r="7" spans="1:12" ht="14.25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</row>
    <row r="8" spans="1:12" ht="15.75" customHeight="1">
      <c r="A8" s="74"/>
      <c r="B8" s="72" t="s">
        <v>141</v>
      </c>
      <c r="C8" s="74"/>
      <c r="D8" s="74"/>
      <c r="E8" s="74"/>
      <c r="F8" s="74"/>
      <c r="G8" s="74"/>
      <c r="H8" s="74"/>
      <c r="I8" s="74"/>
      <c r="J8" s="74"/>
      <c r="K8" s="74"/>
      <c r="L8" s="74"/>
    </row>
    <row r="9" spans="1:12" ht="29.25" customHeight="1">
      <c r="A9" s="470" t="s">
        <v>156</v>
      </c>
      <c r="B9" s="472" t="s">
        <v>142</v>
      </c>
      <c r="C9" s="476" t="s">
        <v>143</v>
      </c>
      <c r="D9" s="477"/>
      <c r="E9" s="477"/>
      <c r="F9" s="477"/>
      <c r="G9" s="477"/>
      <c r="H9" s="477"/>
      <c r="I9" s="477"/>
      <c r="J9" s="477"/>
      <c r="K9" s="477"/>
      <c r="L9" s="470" t="s">
        <v>144</v>
      </c>
    </row>
    <row r="10" spans="1:12" ht="21.75" customHeight="1">
      <c r="A10" s="471"/>
      <c r="B10" s="471"/>
      <c r="C10" s="75">
        <v>1</v>
      </c>
      <c r="D10" s="75">
        <v>2</v>
      </c>
      <c r="E10" s="75">
        <v>3</v>
      </c>
      <c r="F10" s="75">
        <v>4</v>
      </c>
      <c r="G10" s="75">
        <v>5</v>
      </c>
      <c r="H10" s="75">
        <v>6</v>
      </c>
      <c r="I10" s="75">
        <v>7</v>
      </c>
      <c r="J10" s="75">
        <v>8</v>
      </c>
      <c r="K10" s="75">
        <v>9</v>
      </c>
      <c r="L10" s="473"/>
    </row>
    <row r="11" spans="1:12" ht="15" customHeight="1">
      <c r="A11" s="484">
        <f>'Evaluasi 60 C'!AC37</f>
        <v>64.5</v>
      </c>
      <c r="B11" s="75" t="s">
        <v>145</v>
      </c>
      <c r="C11" s="76">
        <f>'Evaluasi 60 C'!C74</f>
        <v>65.145307265570992</v>
      </c>
      <c r="D11" s="76">
        <f>'Evaluasi 60 C'!D74</f>
        <v>65.755803140794214</v>
      </c>
      <c r="E11" s="76">
        <f>'Evaluasi 60 C'!E74</f>
        <v>65.065630084235863</v>
      </c>
      <c r="F11" s="76">
        <f>'Evaluasi 60 C'!F74</f>
        <v>65.110709698952192</v>
      </c>
      <c r="G11" s="76">
        <f>'Evaluasi 60 C'!G74</f>
        <v>64.756957058135214</v>
      </c>
      <c r="H11" s="76">
        <f>'Evaluasi 60 C'!H74</f>
        <v>65.513217988404875</v>
      </c>
      <c r="I11" s="76">
        <f>'Evaluasi 60 C'!I74</f>
        <v>64.37292739215998</v>
      </c>
      <c r="J11" s="76">
        <f>'Evaluasi 60 C'!J74</f>
        <v>64.579017219828714</v>
      </c>
      <c r="K11" s="76">
        <f>'Evaluasi 60 C'!K74</f>
        <v>65.146271078666032</v>
      </c>
      <c r="L11" s="474">
        <f>IF('U95% 60 C'!J17&lt;1,1,'U95% 60 C'!J17)</f>
        <v>1.7709482659980389</v>
      </c>
    </row>
    <row r="12" spans="1:12" ht="15" customHeight="1">
      <c r="A12" s="483"/>
      <c r="B12" s="75" t="s">
        <v>146</v>
      </c>
      <c r="C12" s="76">
        <f>C11-$A$11</f>
        <v>0.64530726557099172</v>
      </c>
      <c r="D12" s="76">
        <f>D11-$A$11</f>
        <v>1.2558031407942138</v>
      </c>
      <c r="E12" s="76">
        <f t="shared" ref="E12:K12" si="0">E11-$A$11</f>
        <v>0.56563008423586325</v>
      </c>
      <c r="F12" s="76">
        <f t="shared" si="0"/>
        <v>0.61070969895219207</v>
      </c>
      <c r="G12" s="76">
        <f t="shared" si="0"/>
        <v>0.25695705813521386</v>
      </c>
      <c r="H12" s="76">
        <f t="shared" si="0"/>
        <v>1.0132179884048753</v>
      </c>
      <c r="I12" s="76">
        <f t="shared" si="0"/>
        <v>-0.12707260784002017</v>
      </c>
      <c r="J12" s="76">
        <f t="shared" si="0"/>
        <v>7.9017219828713792E-2</v>
      </c>
      <c r="K12" s="77">
        <f t="shared" si="0"/>
        <v>0.64627107866603239</v>
      </c>
      <c r="L12" s="475"/>
    </row>
    <row r="13" spans="1:12" ht="15" customHeight="1">
      <c r="A13" s="482">
        <f>'Evaluasi 100 C'!AC37</f>
        <v>106.48333333333333</v>
      </c>
      <c r="B13" s="75" t="s">
        <v>145</v>
      </c>
      <c r="C13" s="76">
        <f>'Evaluasi 100 C'!C74</f>
        <v>107.62625170965808</v>
      </c>
      <c r="D13" s="76">
        <f>'Evaluasi 100 C'!D74</f>
        <v>108.73988475104976</v>
      </c>
      <c r="E13" s="76">
        <f>'Evaluasi 100 C'!E74</f>
        <v>107.53803278688524</v>
      </c>
      <c r="F13" s="76">
        <f>'Evaluasi 100 C'!F74</f>
        <v>107.790665314937</v>
      </c>
      <c r="G13" s="76">
        <f>'Evaluasi 100 C'!G74</f>
        <v>106.12386531493699</v>
      </c>
      <c r="H13" s="76">
        <f>'Evaluasi 100 C'!H74</f>
        <v>107.82617720517739</v>
      </c>
      <c r="I13" s="76">
        <f>'Evaluasi 100 C'!I74</f>
        <v>105.44304700659866</v>
      </c>
      <c r="J13" s="76">
        <f>'Evaluasi 100 C'!J74</f>
        <v>106.11513302939412</v>
      </c>
      <c r="K13" s="76">
        <f>'Evaluasi 100 C'!K74</f>
        <v>107.64461617276547</v>
      </c>
      <c r="L13" s="474">
        <f>IF('U95% 100 C'!J17&lt;1,1,'U95% 100 C'!J17)</f>
        <v>1.8443140228074857</v>
      </c>
    </row>
    <row r="14" spans="1:12" ht="15" customHeight="1">
      <c r="A14" s="483"/>
      <c r="B14" s="257" t="s">
        <v>146</v>
      </c>
      <c r="C14" s="255">
        <f>C13-$A$13</f>
        <v>1.1429183763247437</v>
      </c>
      <c r="D14" s="255">
        <f t="shared" ref="D14:K14" si="1">D13-$A$13</f>
        <v>2.2565514177164232</v>
      </c>
      <c r="E14" s="255">
        <f t="shared" si="1"/>
        <v>1.0546994535519048</v>
      </c>
      <c r="F14" s="255">
        <f t="shared" si="1"/>
        <v>1.3073319816036673</v>
      </c>
      <c r="G14" s="255">
        <f t="shared" si="1"/>
        <v>-0.3594680183963419</v>
      </c>
      <c r="H14" s="255">
        <f t="shared" si="1"/>
        <v>1.3428438718440532</v>
      </c>
      <c r="I14" s="255">
        <f t="shared" si="1"/>
        <v>-1.0402863267346731</v>
      </c>
      <c r="J14" s="255">
        <f t="shared" si="1"/>
        <v>-0.36820030393921854</v>
      </c>
      <c r="K14" s="255">
        <f t="shared" si="1"/>
        <v>1.1612828394321326</v>
      </c>
      <c r="L14" s="486"/>
    </row>
    <row r="15" spans="1:12" ht="15" customHeight="1">
      <c r="A15" s="480">
        <f>'Evaluasi 110 C'!AC37</f>
        <v>118.18333333333334</v>
      </c>
      <c r="B15" s="258" t="s">
        <v>145</v>
      </c>
      <c r="C15" s="256">
        <f>'Evaluasi 110 C'!C74</f>
        <v>119.38617396520699</v>
      </c>
      <c r="D15" s="256">
        <f>'Evaluasi 110 C'!D74</f>
        <v>120.62535860827832</v>
      </c>
      <c r="E15" s="256">
        <f>'Evaluasi 110 C'!E74</f>
        <v>119.15048498264927</v>
      </c>
      <c r="F15" s="256">
        <f>'Evaluasi 110 C'!F74</f>
        <v>119.5690853509298</v>
      </c>
      <c r="G15" s="256">
        <f>'Evaluasi 110 C'!G74</f>
        <v>117.27152770245948</v>
      </c>
      <c r="H15" s="256">
        <f>'Evaluasi 110 C'!H74</f>
        <v>118.93166183563287</v>
      </c>
      <c r="I15" s="256">
        <f>'Evaluasi 110 C'!I74</f>
        <v>116.56637898020395</v>
      </c>
      <c r="J15" s="256">
        <f>'Evaluasi 110 C'!J74</f>
        <v>117.72947275344929</v>
      </c>
      <c r="K15" s="256">
        <f>'Evaluasi 110 C'!K74</f>
        <v>119.49896043191363</v>
      </c>
      <c r="L15" s="485">
        <f>IF('U95% 110 C'!J17&lt;1,1,'U95% 110 C'!J17)</f>
        <v>1.316227225246843</v>
      </c>
    </row>
    <row r="16" spans="1:12" ht="15" customHeight="1">
      <c r="A16" s="481"/>
      <c r="B16" s="258" t="s">
        <v>146</v>
      </c>
      <c r="C16" s="256">
        <f>C15-$A$15</f>
        <v>1.2028406318736558</v>
      </c>
      <c r="D16" s="256">
        <f t="shared" ref="D16:K16" si="2">D15-$A$15</f>
        <v>2.4420252749449816</v>
      </c>
      <c r="E16" s="256">
        <f t="shared" si="2"/>
        <v>0.96715164931593733</v>
      </c>
      <c r="F16" s="256">
        <f t="shared" si="2"/>
        <v>1.3857520175964595</v>
      </c>
      <c r="G16" s="256">
        <f t="shared" si="2"/>
        <v>-0.91180563087385735</v>
      </c>
      <c r="H16" s="256">
        <f t="shared" si="2"/>
        <v>0.74832850229952896</v>
      </c>
      <c r="I16" s="256">
        <f t="shared" si="2"/>
        <v>-1.6169543531293868</v>
      </c>
      <c r="J16" s="256">
        <f t="shared" si="2"/>
        <v>-0.45386057988405071</v>
      </c>
      <c r="K16" s="256">
        <f t="shared" si="2"/>
        <v>1.3156270985802934</v>
      </c>
      <c r="L16" s="485"/>
    </row>
    <row r="17" spans="1:5" ht="14.25" customHeight="1"/>
    <row r="18" spans="1:5" ht="14.25" customHeight="1">
      <c r="B18" s="71" t="s">
        <v>147</v>
      </c>
    </row>
    <row r="19" spans="1:5" ht="61.5" customHeight="1">
      <c r="A19" s="70" t="s">
        <v>148</v>
      </c>
      <c r="B19" s="70" t="s">
        <v>149</v>
      </c>
      <c r="C19" s="259" t="s">
        <v>150</v>
      </c>
      <c r="D19" s="259" t="s">
        <v>151</v>
      </c>
      <c r="E19" s="259" t="s">
        <v>152</v>
      </c>
    </row>
    <row r="20" spans="1:5" ht="14.25" customHeight="1">
      <c r="A20" s="289">
        <f>'Data Pembacaan Alt'!B59</f>
        <v>60</v>
      </c>
      <c r="B20" s="270">
        <f>A11</f>
        <v>64.5</v>
      </c>
      <c r="C20" s="102">
        <f>'Evaluasi 60 C'!E76</f>
        <v>1.6770347853837535</v>
      </c>
      <c r="D20" s="102">
        <f>'Evaluasi 60 C'!E77</f>
        <v>1.3589764640178714</v>
      </c>
      <c r="E20" s="102">
        <f>'Evaluasi 60 C'!E78</f>
        <v>3.4747123823200923</v>
      </c>
    </row>
    <row r="21" spans="1:5" ht="14.25" customHeight="1">
      <c r="A21" s="289">
        <f>'Data Pembacaan Alt'!E59</f>
        <v>100</v>
      </c>
      <c r="B21" s="270">
        <f>A13</f>
        <v>106.48333333333333</v>
      </c>
      <c r="C21" s="102">
        <f>'Evaluasi 100 C'!E76</f>
        <v>2.7896652669466278</v>
      </c>
      <c r="D21" s="102">
        <f>'Evaluasi 100 C'!E77</f>
        <v>1.3388393521295825</v>
      </c>
      <c r="E21" s="102">
        <f>'Evaluasi 100 C'!E78</f>
        <v>5.3533576484703076</v>
      </c>
    </row>
    <row r="22" spans="1:5" ht="14.25" customHeight="1">
      <c r="A22" s="289">
        <f>'Data Pembacaan Alt'!H59</f>
        <v>110</v>
      </c>
      <c r="B22" s="270">
        <f>A15</f>
        <v>118.18333333333334</v>
      </c>
      <c r="C22" s="102">
        <f>'Evaluasi 110 C'!E76</f>
        <v>3.3096028794241192</v>
      </c>
      <c r="D22" s="102">
        <f>'Evaluasi 110 C'!E77</f>
        <v>0.63192417516496846</v>
      </c>
      <c r="E22" s="102">
        <f>'Evaluasi 110 C'!E78</f>
        <v>5.0183978404319021</v>
      </c>
    </row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22">
    <mergeCell ref="A15:A16"/>
    <mergeCell ref="A13:A14"/>
    <mergeCell ref="A11:A12"/>
    <mergeCell ref="L15:L16"/>
    <mergeCell ref="L13:L14"/>
    <mergeCell ref="A6:B6"/>
    <mergeCell ref="A3:B3"/>
    <mergeCell ref="G3:H3"/>
    <mergeCell ref="A4:B4"/>
    <mergeCell ref="G4:H4"/>
    <mergeCell ref="A5:B5"/>
    <mergeCell ref="G5:H5"/>
    <mergeCell ref="A9:A10"/>
    <mergeCell ref="B9:B10"/>
    <mergeCell ref="L9:L10"/>
    <mergeCell ref="L11:L12"/>
    <mergeCell ref="C9:K9"/>
    <mergeCell ref="A1:B1"/>
    <mergeCell ref="G1:H1"/>
    <mergeCell ref="I1:J1"/>
    <mergeCell ref="A2:B2"/>
    <mergeCell ref="G2:H2"/>
  </mergeCells>
  <pageMargins left="0.7" right="0.7" top="0.75" bottom="0.75" header="0" footer="0"/>
  <pageSetup paperSize="9" scale="79" fitToHeight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FDB5-EDC7-44FC-92D8-F1166CFF3B49}">
  <dimension ref="A1:Z100"/>
  <sheetViews>
    <sheetView tabSelected="1" view="pageLayout" topLeftCell="A16" zoomScaleNormal="100" workbookViewId="0">
      <selection activeCell="J6" sqref="J6"/>
    </sheetView>
  </sheetViews>
  <sheetFormatPr defaultColWidth="9" defaultRowHeight="13.8"/>
  <cols>
    <col min="1" max="1" width="11.59765625" style="186" customWidth="1"/>
    <col min="2" max="28" width="3.09765625" style="186" customWidth="1"/>
    <col min="29" max="16384" width="9" style="186"/>
  </cols>
  <sheetData>
    <row r="1" spans="1:26" ht="93.75" customHeight="1"/>
    <row r="2" spans="1:26" ht="25.2">
      <c r="A2" s="185"/>
      <c r="B2" s="382" t="s">
        <v>210</v>
      </c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/>
      <c r="W2" s="382"/>
      <c r="X2" s="382"/>
      <c r="Y2" s="382"/>
      <c r="Z2" s="382"/>
    </row>
    <row r="3" spans="1:26" ht="20.399999999999999">
      <c r="B3" s="383" t="s">
        <v>211</v>
      </c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3"/>
      <c r="Z3" s="383"/>
    </row>
    <row r="4" spans="1:26" ht="14.4">
      <c r="D4" s="187"/>
      <c r="G4" s="188" t="s">
        <v>212</v>
      </c>
      <c r="H4" s="189" t="s">
        <v>213</v>
      </c>
      <c r="K4" s="190" t="s">
        <v>15</v>
      </c>
      <c r="L4" s="294"/>
      <c r="M4" s="294"/>
      <c r="N4" s="350" t="s">
        <v>600</v>
      </c>
      <c r="O4" s="191" t="str">
        <f>CONCATENATE("/KALIBRASI BBLM/",ROMAN(TEXT(T36,"m")),"/",TEXT(T36,"yyyy"))</f>
        <v>/KALIBRASI BBLM/XII/2025</v>
      </c>
      <c r="P4" s="192"/>
      <c r="Q4" s="192"/>
      <c r="R4" s="192"/>
      <c r="S4" s="192"/>
      <c r="T4" s="192"/>
      <c r="U4" s="192"/>
    </row>
    <row r="6" spans="1:26" ht="15" customHeight="1">
      <c r="Q6" s="193"/>
    </row>
    <row r="7" spans="1:26" ht="15" customHeight="1">
      <c r="B7" s="194" t="s">
        <v>214</v>
      </c>
      <c r="D7" s="194"/>
      <c r="E7" s="194"/>
      <c r="N7" s="195"/>
    </row>
    <row r="8" spans="1:26">
      <c r="B8" s="196" t="s">
        <v>215</v>
      </c>
      <c r="D8" s="196"/>
      <c r="E8" s="196"/>
      <c r="N8" s="195"/>
    </row>
    <row r="9" spans="1:26">
      <c r="N9" s="195"/>
    </row>
    <row r="10" spans="1:26" ht="15" customHeight="1">
      <c r="B10" s="381" t="s">
        <v>216</v>
      </c>
      <c r="C10" s="381"/>
      <c r="D10" s="381"/>
      <c r="E10" s="381"/>
      <c r="F10" s="381"/>
      <c r="G10" s="381"/>
      <c r="H10" s="186" t="str">
        <f>'Data Laporan Kalibrasi'!C1</f>
        <v>Oven</v>
      </c>
      <c r="I10" s="292"/>
      <c r="J10" s="292"/>
      <c r="K10" s="292"/>
      <c r="L10" s="293"/>
      <c r="M10" s="292"/>
    </row>
    <row r="11" spans="1:26" ht="15" customHeight="1">
      <c r="B11" s="197" t="s">
        <v>217</v>
      </c>
      <c r="C11" s="198"/>
      <c r="L11" s="191"/>
    </row>
    <row r="12" spans="1:26" ht="15" customHeight="1">
      <c r="B12" s="381" t="s">
        <v>218</v>
      </c>
      <c r="C12" s="381"/>
      <c r="D12" s="381"/>
      <c r="E12" s="381"/>
      <c r="F12" s="381"/>
      <c r="G12" s="381"/>
      <c r="H12" s="186" t="str">
        <f>'Data Laporan Kalibrasi'!C2</f>
        <v>Memmert</v>
      </c>
      <c r="L12" s="191"/>
    </row>
    <row r="13" spans="1:26" ht="15" customHeight="1">
      <c r="B13" s="197" t="s">
        <v>219</v>
      </c>
      <c r="C13" s="198"/>
      <c r="L13" s="191"/>
    </row>
    <row r="14" spans="1:26" ht="15" customHeight="1">
      <c r="B14" s="381" t="s">
        <v>185</v>
      </c>
      <c r="C14" s="381"/>
      <c r="D14" s="381"/>
      <c r="E14" s="381"/>
      <c r="F14" s="381"/>
      <c r="G14" s="381"/>
      <c r="H14" s="186" t="str">
        <f>'Data Laporan Kalibrasi'!E2</f>
        <v>B 40</v>
      </c>
      <c r="L14" s="191"/>
    </row>
    <row r="15" spans="1:26" ht="15" customHeight="1">
      <c r="B15" s="197" t="s">
        <v>220</v>
      </c>
      <c r="L15" s="191"/>
    </row>
    <row r="16" spans="1:26" ht="15" customHeight="1">
      <c r="B16" s="381" t="s">
        <v>221</v>
      </c>
      <c r="C16" s="381"/>
      <c r="D16" s="381"/>
      <c r="E16" s="381"/>
      <c r="F16" s="381"/>
      <c r="G16" s="381"/>
      <c r="H16" s="186" t="str">
        <f>'Data Laporan Kalibrasi'!E5</f>
        <v>-</v>
      </c>
      <c r="L16" s="199"/>
    </row>
    <row r="17" spans="1:25" ht="15" customHeight="1">
      <c r="B17" s="197" t="s">
        <v>222</v>
      </c>
      <c r="C17" s="198"/>
      <c r="L17" s="200"/>
    </row>
    <row r="18" spans="1:25" ht="15" customHeight="1">
      <c r="B18" s="381" t="s">
        <v>223</v>
      </c>
      <c r="C18" s="381"/>
      <c r="D18" s="381"/>
      <c r="E18" s="381"/>
      <c r="F18" s="381"/>
      <c r="G18" s="381"/>
      <c r="H18" s="186" t="str">
        <f>'Data Laporan Kalibrasi'!C5</f>
        <v>801356</v>
      </c>
      <c r="L18" s="200"/>
    </row>
    <row r="19" spans="1:25" ht="15" customHeight="1">
      <c r="B19" s="197" t="s">
        <v>224</v>
      </c>
      <c r="C19" s="198"/>
      <c r="D19" s="191"/>
    </row>
    <row r="20" spans="1:25" ht="15" customHeight="1">
      <c r="B20" s="381" t="s">
        <v>225</v>
      </c>
      <c r="C20" s="381"/>
      <c r="D20" s="381"/>
      <c r="E20" s="381"/>
      <c r="F20" s="381"/>
      <c r="G20" s="381"/>
      <c r="H20" s="384" t="s">
        <v>82</v>
      </c>
      <c r="I20" s="384"/>
      <c r="J20" s="384"/>
      <c r="K20" s="384"/>
      <c r="L20" s="384"/>
      <c r="M20" s="192" t="str">
        <f>CONCATENATE('Data Laporan Kalibrasi'!C3," ",'Data Laporan Kalibrasi'!D3)</f>
        <v>(30 ~ 120) °C</v>
      </c>
    </row>
    <row r="21" spans="1:25" ht="15" customHeight="1">
      <c r="B21" s="197" t="s">
        <v>226</v>
      </c>
      <c r="D21" s="191"/>
      <c r="H21" s="384" t="s">
        <v>83</v>
      </c>
      <c r="I21" s="384"/>
      <c r="J21" s="384"/>
      <c r="K21" s="384"/>
      <c r="L21" s="384"/>
      <c r="M21" s="192" t="str">
        <f>CONCATENATE('Data Laporan Kalibrasi'!C4," ",'Data Laporan Kalibrasi'!D4)</f>
        <v>0,5 °C</v>
      </c>
    </row>
    <row r="22" spans="1:25" ht="15" customHeight="1">
      <c r="B22" s="197"/>
      <c r="D22" s="191"/>
      <c r="H22" s="201"/>
      <c r="I22" s="201"/>
      <c r="J22" s="201"/>
      <c r="K22" s="201"/>
      <c r="L22" s="201"/>
      <c r="M22" s="192"/>
    </row>
    <row r="23" spans="1:25">
      <c r="C23" s="202"/>
    </row>
    <row r="24" spans="1:25" ht="15" customHeight="1">
      <c r="B24" s="194" t="s">
        <v>227</v>
      </c>
      <c r="C24" s="194"/>
      <c r="D24" s="194"/>
      <c r="E24" s="203"/>
      <c r="F24" s="203"/>
      <c r="G24" s="203"/>
      <c r="H24" s="203"/>
      <c r="I24" s="203"/>
      <c r="J24" s="203"/>
      <c r="K24" s="203"/>
      <c r="L24" s="203"/>
    </row>
    <row r="25" spans="1:25" ht="15" customHeight="1">
      <c r="B25" s="196" t="s">
        <v>228</v>
      </c>
      <c r="C25" s="196"/>
      <c r="D25" s="196"/>
      <c r="E25" s="204"/>
      <c r="F25" s="204"/>
      <c r="G25" s="204"/>
      <c r="H25" s="204"/>
      <c r="I25" s="204"/>
      <c r="J25" s="204"/>
      <c r="K25" s="204"/>
      <c r="L25" s="204"/>
    </row>
    <row r="26" spans="1:25"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</row>
    <row r="27" spans="1:25" ht="15" customHeight="1">
      <c r="B27" s="381" t="s">
        <v>229</v>
      </c>
      <c r="C27" s="381"/>
      <c r="D27" s="381"/>
      <c r="E27" s="381"/>
      <c r="F27" s="381"/>
      <c r="G27" s="381"/>
      <c r="H27" s="386" t="s">
        <v>605</v>
      </c>
      <c r="I27" s="386"/>
      <c r="J27" s="386"/>
      <c r="K27" s="386"/>
      <c r="L27" s="386"/>
      <c r="M27" s="386"/>
      <c r="N27" s="386"/>
      <c r="O27" s="386"/>
      <c r="P27" s="386"/>
      <c r="Q27" s="386"/>
      <c r="R27" s="386"/>
      <c r="S27" s="386"/>
      <c r="T27" s="386"/>
      <c r="U27" s="386"/>
      <c r="V27" s="386"/>
      <c r="W27" s="386"/>
      <c r="X27" s="386"/>
      <c r="Y27" s="386"/>
    </row>
    <row r="28" spans="1:25" ht="15" customHeight="1">
      <c r="B28" s="197" t="s">
        <v>230</v>
      </c>
      <c r="C28" s="198"/>
      <c r="D28" s="191"/>
      <c r="H28" s="386"/>
      <c r="I28" s="386"/>
      <c r="J28" s="386"/>
      <c r="K28" s="386"/>
      <c r="L28" s="386"/>
      <c r="M28" s="386"/>
      <c r="N28" s="386"/>
      <c r="O28" s="386"/>
      <c r="P28" s="386"/>
      <c r="Q28" s="386"/>
      <c r="R28" s="386"/>
      <c r="S28" s="386"/>
      <c r="T28" s="386"/>
      <c r="U28" s="386"/>
      <c r="V28" s="386"/>
      <c r="W28" s="386"/>
      <c r="X28" s="386"/>
      <c r="Y28" s="386"/>
    </row>
    <row r="29" spans="1:25" ht="15" customHeight="1">
      <c r="B29" s="381" t="s">
        <v>231</v>
      </c>
      <c r="C29" s="381"/>
      <c r="D29" s="381"/>
      <c r="E29" s="381"/>
      <c r="F29" s="381"/>
      <c r="G29" s="381"/>
      <c r="H29" s="385" t="s">
        <v>606</v>
      </c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</row>
    <row r="30" spans="1:25" ht="15" customHeight="1">
      <c r="B30" s="197" t="s">
        <v>232</v>
      </c>
      <c r="D30" s="191"/>
      <c r="G30" s="20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</row>
    <row r="31" spans="1:25" ht="15" customHeight="1">
      <c r="A31" s="198"/>
      <c r="C31" s="191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</row>
    <row r="32" spans="1:25"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</row>
    <row r="33" spans="2:25" ht="15" customHeight="1">
      <c r="B33" s="195"/>
      <c r="C33" s="195"/>
      <c r="D33" s="195"/>
      <c r="E33" s="195"/>
      <c r="P33" s="206" t="s">
        <v>202</v>
      </c>
      <c r="Q33" s="207">
        <v>1</v>
      </c>
      <c r="R33" s="387" t="s">
        <v>233</v>
      </c>
      <c r="S33" s="387"/>
      <c r="T33" s="207">
        <v>6</v>
      </c>
      <c r="U33" s="208" t="s">
        <v>234</v>
      </c>
    </row>
    <row r="34" spans="2:25" ht="15" customHeight="1">
      <c r="B34" s="195"/>
      <c r="C34" s="195"/>
      <c r="D34" s="195"/>
      <c r="E34" s="195"/>
      <c r="P34" s="209" t="s">
        <v>235</v>
      </c>
      <c r="Q34" s="210"/>
      <c r="R34" s="388" t="s">
        <v>236</v>
      </c>
      <c r="S34" s="388"/>
      <c r="T34" s="210"/>
      <c r="U34" s="211" t="s">
        <v>237</v>
      </c>
      <c r="V34" s="210"/>
    </row>
    <row r="35" spans="2:25">
      <c r="B35" s="195"/>
      <c r="C35" s="195"/>
      <c r="D35" s="195"/>
      <c r="E35" s="195"/>
      <c r="N35" s="195"/>
      <c r="O35" s="195"/>
      <c r="P35" s="195"/>
      <c r="Q35" s="195"/>
      <c r="R35" s="195"/>
      <c r="S35" s="195"/>
    </row>
    <row r="36" spans="2:25" ht="15" customHeight="1">
      <c r="B36" s="195"/>
      <c r="C36" s="195"/>
      <c r="D36" s="195"/>
      <c r="E36" s="195"/>
      <c r="O36" s="195"/>
      <c r="P36" s="208"/>
      <c r="S36" s="206" t="s">
        <v>238</v>
      </c>
      <c r="T36" s="389">
        <v>46009</v>
      </c>
      <c r="U36" s="389"/>
      <c r="V36" s="389"/>
      <c r="W36" s="389"/>
      <c r="X36" s="389"/>
      <c r="Y36" s="389"/>
    </row>
    <row r="37" spans="2:25" ht="15" customHeight="1">
      <c r="B37" s="195"/>
      <c r="C37" s="195"/>
      <c r="D37" s="195"/>
      <c r="E37" s="195"/>
      <c r="L37" s="205"/>
      <c r="M37" s="205"/>
      <c r="N37" s="205"/>
      <c r="R37" s="205"/>
      <c r="S37" s="262" t="s">
        <v>239</v>
      </c>
    </row>
    <row r="38" spans="2:25" ht="15" customHeight="1">
      <c r="B38" s="195"/>
      <c r="C38" s="195"/>
      <c r="D38" s="195"/>
      <c r="E38" s="195"/>
      <c r="L38" s="205"/>
      <c r="M38" s="205"/>
      <c r="N38" s="205"/>
      <c r="R38" s="205"/>
      <c r="S38" s="262"/>
    </row>
    <row r="39" spans="2:25" ht="15" customHeight="1">
      <c r="B39" s="195"/>
      <c r="C39" s="195"/>
      <c r="D39" s="195"/>
      <c r="E39" s="195"/>
      <c r="N39" s="212"/>
      <c r="O39" s="213"/>
      <c r="P39" s="213"/>
      <c r="Q39" s="213"/>
      <c r="R39" s="213"/>
      <c r="S39" s="213"/>
    </row>
    <row r="40" spans="2:25">
      <c r="B40" s="195"/>
      <c r="C40" s="195"/>
      <c r="D40" s="195"/>
      <c r="E40" s="195"/>
      <c r="F40" s="195"/>
      <c r="G40" s="195"/>
      <c r="H40"/>
      <c r="J40"/>
      <c r="L40" s="193"/>
      <c r="M40" s="193"/>
      <c r="N40" s="376" t="s">
        <v>601</v>
      </c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</row>
    <row r="41" spans="2:25" ht="15" customHeight="1">
      <c r="C41" s="195"/>
      <c r="D41" s="195"/>
      <c r="E41" s="193"/>
      <c r="F41" s="214"/>
      <c r="I41"/>
      <c r="L41" s="290"/>
      <c r="M41" s="215"/>
      <c r="N41" s="377" t="s">
        <v>602</v>
      </c>
    </row>
    <row r="42" spans="2:25" ht="15" customHeight="1">
      <c r="B42" s="195"/>
      <c r="C42" s="195"/>
      <c r="D42" s="195"/>
      <c r="F42" s="216"/>
      <c r="L42" s="291"/>
      <c r="M42" s="194"/>
      <c r="N42" s="378" t="s">
        <v>603</v>
      </c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</row>
    <row r="43" spans="2:25" ht="15" customHeight="1">
      <c r="B43" s="195"/>
      <c r="C43" s="195"/>
      <c r="D43" s="195"/>
      <c r="F43" s="207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</row>
    <row r="44" spans="2:25" ht="15" customHeight="1">
      <c r="D44" s="195"/>
      <c r="E44" s="195"/>
      <c r="G44" s="207"/>
      <c r="H44" s="207"/>
      <c r="I44" s="207"/>
      <c r="J44" s="207"/>
      <c r="P44" s="207"/>
    </row>
    <row r="45" spans="2:25" ht="15" customHeight="1">
      <c r="D45" s="195"/>
      <c r="E45" s="195"/>
      <c r="F45" s="195"/>
      <c r="I45" s="207"/>
      <c r="J45" s="207"/>
    </row>
    <row r="46" spans="2:25" ht="15" customHeight="1">
      <c r="D46" s="195"/>
      <c r="E46" s="195"/>
      <c r="F46" s="195"/>
      <c r="I46" s="207"/>
      <c r="J46" s="207"/>
      <c r="K46" s="207"/>
    </row>
    <row r="47" spans="2:25" ht="15" customHeight="1">
      <c r="D47" s="195"/>
      <c r="E47" s="195"/>
      <c r="F47" s="195"/>
      <c r="I47" s="207"/>
      <c r="J47" s="207"/>
      <c r="K47" s="207"/>
    </row>
    <row r="48" spans="2:25" ht="15" customHeight="1">
      <c r="D48" s="195"/>
      <c r="E48" s="195"/>
      <c r="F48" s="195"/>
    </row>
    <row r="49" spans="2:23" ht="15" customHeight="1">
      <c r="D49" s="195"/>
      <c r="E49" s="195"/>
      <c r="F49" s="195"/>
    </row>
    <row r="50" spans="2:23" ht="93.75" customHeight="1">
      <c r="D50" s="195"/>
      <c r="E50" s="195"/>
      <c r="F50" s="195"/>
    </row>
    <row r="51" spans="2:23" ht="15" customHeight="1">
      <c r="D51" s="195"/>
      <c r="E51" s="195"/>
      <c r="F51" s="195"/>
      <c r="M51" s="390" t="s">
        <v>240</v>
      </c>
      <c r="N51" s="390"/>
      <c r="O51" s="390"/>
      <c r="P51" s="390"/>
      <c r="Q51" s="218" t="str">
        <f>CONCATENATE($N$4,$O$4)</f>
        <v>0234-1.6/KALIBRASI BBLM/XII/2025</v>
      </c>
    </row>
    <row r="52" spans="2:23" ht="18" customHeight="1">
      <c r="M52" s="390" t="s">
        <v>8</v>
      </c>
      <c r="N52" s="390"/>
      <c r="O52" s="390"/>
      <c r="P52" s="390"/>
      <c r="Q52" s="218" t="str">
        <f>'Data Pembacaan Alt'!B41</f>
        <v>K671-2</v>
      </c>
    </row>
    <row r="53" spans="2:23">
      <c r="M53" s="390" t="s">
        <v>241</v>
      </c>
      <c r="N53" s="390"/>
      <c r="O53" s="390"/>
      <c r="P53" s="390"/>
      <c r="Q53" s="219" t="str">
        <f>CONCATENATE(INT(ROW()/47)+1, " dari ",$T$33)</f>
        <v>2 dari 6</v>
      </c>
    </row>
    <row r="56" spans="2:23">
      <c r="B56" s="193" t="s">
        <v>242</v>
      </c>
      <c r="C56" s="193"/>
      <c r="D56" s="193"/>
      <c r="E56" s="193"/>
      <c r="F56" s="193"/>
      <c r="G56" s="193"/>
      <c r="H56" s="193"/>
    </row>
    <row r="57" spans="2:23">
      <c r="B57" s="390" t="s">
        <v>243</v>
      </c>
      <c r="C57" s="390"/>
      <c r="D57" s="390"/>
      <c r="E57" s="390"/>
      <c r="F57" s="390"/>
      <c r="G57" s="390"/>
      <c r="H57" s="390"/>
      <c r="I57" s="390"/>
      <c r="J57" s="208" t="str">
        <f>'Data Laporan Kalibrasi'!C1</f>
        <v>Oven</v>
      </c>
      <c r="K57" s="208"/>
      <c r="L57" s="208"/>
      <c r="M57" s="208"/>
      <c r="N57" s="208"/>
      <c r="O57" s="208"/>
      <c r="P57" s="208"/>
    </row>
    <row r="58" spans="2:23">
      <c r="B58" s="390" t="s">
        <v>266</v>
      </c>
      <c r="C58" s="390"/>
      <c r="D58" s="390"/>
      <c r="E58" s="390"/>
      <c r="F58" s="390"/>
      <c r="G58" s="390"/>
      <c r="H58" s="390"/>
      <c r="I58" s="390"/>
      <c r="J58" s="208" t="str">
        <f>CONCATENATE('Data Laporan Kalibrasi'!C2," / ",'Data Laporan Kalibrasi'!E2)</f>
        <v>Memmert / B 40</v>
      </c>
      <c r="N58" s="208"/>
      <c r="O58" s="192"/>
    </row>
    <row r="59" spans="2:23">
      <c r="B59" s="390" t="s">
        <v>244</v>
      </c>
      <c r="C59" s="390"/>
      <c r="D59" s="390"/>
      <c r="E59" s="390"/>
      <c r="F59" s="390"/>
      <c r="G59" s="390"/>
      <c r="H59" s="390"/>
      <c r="I59" s="390"/>
      <c r="J59" s="208" t="str">
        <f>CONCATENATE('Data Laporan Kalibrasi'!E5," / ",'Data Laporan Kalibrasi'!C5)</f>
        <v>- / 801356</v>
      </c>
      <c r="K59" s="192"/>
      <c r="N59" s="195"/>
    </row>
    <row r="60" spans="2:23">
      <c r="B60" s="390" t="s">
        <v>245</v>
      </c>
      <c r="C60" s="390"/>
      <c r="D60" s="390"/>
      <c r="E60" s="390"/>
      <c r="F60" s="390"/>
      <c r="G60" s="390"/>
      <c r="H60" s="390"/>
      <c r="I60" s="390"/>
      <c r="J60" s="208" t="str">
        <f>CONCATENATE('Data Laporan Kalibrasi'!C3," ",'Data Laporan Kalibrasi'!D3)</f>
        <v>(30 ~ 120) °C</v>
      </c>
      <c r="N60" s="208"/>
    </row>
    <row r="61" spans="2:23">
      <c r="B61" s="390" t="s">
        <v>83</v>
      </c>
      <c r="C61" s="390"/>
      <c r="D61" s="390"/>
      <c r="E61" s="390"/>
      <c r="F61" s="390"/>
      <c r="G61" s="390"/>
      <c r="H61" s="390"/>
      <c r="I61" s="390"/>
      <c r="J61" s="208" t="str">
        <f>CONCATENATE('Data Laporan Kalibrasi'!C4," ",'Data Laporan Kalibrasi'!D4)</f>
        <v>0,5 °C</v>
      </c>
      <c r="M61" s="208"/>
      <c r="N61" s="208"/>
    </row>
    <row r="62" spans="2:23">
      <c r="B62" s="390" t="s">
        <v>246</v>
      </c>
      <c r="C62" s="390"/>
      <c r="D62" s="390"/>
      <c r="E62" s="390"/>
      <c r="F62" s="390"/>
      <c r="G62" s="390"/>
      <c r="H62" s="390"/>
      <c r="I62" s="390"/>
      <c r="J62" s="208" t="str">
        <f>'Data Laporan Kalibrasi'!I3</f>
        <v>IK-K-KT-02 (KAN Pd-02.04)</v>
      </c>
      <c r="N62" s="208"/>
    </row>
    <row r="63" spans="2:23">
      <c r="B63" s="390" t="s">
        <v>247</v>
      </c>
      <c r="C63" s="390"/>
      <c r="D63" s="390"/>
      <c r="E63" s="390"/>
      <c r="F63" s="390"/>
      <c r="G63" s="390"/>
      <c r="H63" s="390"/>
      <c r="I63" s="390"/>
      <c r="J63" s="389">
        <f>'Data Laporan Kalibrasi'!I1</f>
        <v>45994</v>
      </c>
      <c r="K63" s="389"/>
      <c r="L63" s="389"/>
      <c r="M63" s="389"/>
      <c r="N63" s="389"/>
      <c r="O63" s="389"/>
      <c r="P63" s="389"/>
      <c r="R63" s="208" t="s">
        <v>248</v>
      </c>
    </row>
    <row r="64" spans="2:23" ht="15" customHeight="1">
      <c r="B64" s="390" t="s">
        <v>249</v>
      </c>
      <c r="C64" s="390"/>
      <c r="D64" s="390"/>
      <c r="E64" s="390"/>
      <c r="F64" s="390"/>
      <c r="G64" s="390"/>
      <c r="H64" s="390"/>
      <c r="I64" s="390"/>
      <c r="J64" s="392">
        <f>'Data Laporan Kalibrasi'!I2</f>
        <v>45994</v>
      </c>
      <c r="K64" s="392"/>
      <c r="L64" s="392"/>
      <c r="M64" s="392"/>
      <c r="N64" s="392"/>
      <c r="O64" s="392"/>
      <c r="P64" s="392"/>
      <c r="Q64" s="392"/>
      <c r="R64" s="390" t="s">
        <v>250</v>
      </c>
      <c r="S64" s="390"/>
      <c r="T64" s="390"/>
      <c r="U64" s="390"/>
      <c r="V64" s="390"/>
      <c r="W64" s="208" t="str">
        <f>CONCATENATE("(",ROUND('Data Laporan Kalibrasi'!I4,1)," ± ", ROUND('Data Laporan Kalibrasi'!K4,1),")"," °C")</f>
        <v>(26 ± 0,4) °C</v>
      </c>
    </row>
    <row r="65" spans="1:26" ht="15" customHeight="1">
      <c r="B65" s="390" t="s">
        <v>198</v>
      </c>
      <c r="C65" s="390"/>
      <c r="D65" s="390"/>
      <c r="E65" s="390"/>
      <c r="F65" s="390"/>
      <c r="G65" s="390"/>
      <c r="H65" s="390"/>
      <c r="I65" s="390"/>
      <c r="J65" s="393" t="str">
        <f>'Data Laporan Kalibrasi'!C6</f>
        <v>Lab. Teknik Struktur</v>
      </c>
      <c r="K65" s="393"/>
      <c r="L65" s="393"/>
      <c r="M65" s="393"/>
      <c r="N65" s="393"/>
      <c r="O65" s="393"/>
      <c r="P65" s="393"/>
      <c r="R65" s="390" t="s">
        <v>251</v>
      </c>
      <c r="S65" s="390"/>
      <c r="T65" s="390"/>
      <c r="U65" s="390"/>
      <c r="V65" s="390"/>
      <c r="W65" s="208" t="str">
        <f>CONCATENATE("(",ROUND('Data Laporan Kalibrasi'!I5,1)," ± ", ROUND('Data Laporan Kalibrasi'!K5,1),")"," %RH")</f>
        <v>(69,4 ± 5,5) %RH</v>
      </c>
    </row>
    <row r="66" spans="1:26">
      <c r="A66" s="221"/>
      <c r="B66" s="221"/>
      <c r="C66" s="221"/>
      <c r="D66" s="208"/>
      <c r="E66" s="208"/>
      <c r="G66" s="222"/>
      <c r="H66" s="222"/>
      <c r="I66" s="222"/>
      <c r="J66" s="393"/>
      <c r="K66" s="393"/>
      <c r="L66" s="393"/>
      <c r="M66" s="393"/>
      <c r="N66" s="393"/>
      <c r="O66" s="393"/>
      <c r="P66" s="393"/>
    </row>
    <row r="67" spans="1:26">
      <c r="A67" s="221"/>
      <c r="B67" s="221"/>
      <c r="C67" s="221"/>
      <c r="D67" s="208"/>
      <c r="E67" s="208"/>
      <c r="G67" s="222"/>
      <c r="H67" s="222"/>
      <c r="I67" s="222"/>
      <c r="J67" s="393"/>
      <c r="K67" s="393"/>
      <c r="L67" s="393"/>
      <c r="M67" s="393"/>
      <c r="N67" s="393"/>
      <c r="O67" s="393"/>
      <c r="P67" s="393"/>
    </row>
    <row r="68" spans="1:26">
      <c r="A68" s="221"/>
      <c r="B68" s="221"/>
      <c r="C68" s="221"/>
      <c r="D68" s="208"/>
      <c r="E68" s="208"/>
      <c r="G68" s="222"/>
      <c r="H68" s="222"/>
      <c r="I68" s="222"/>
      <c r="J68" s="268"/>
      <c r="K68" s="268"/>
      <c r="L68" s="268"/>
      <c r="M68" s="268"/>
      <c r="N68" s="268"/>
      <c r="O68" s="268"/>
      <c r="P68" s="268"/>
    </row>
    <row r="69" spans="1:26">
      <c r="D69" s="195"/>
      <c r="E69" s="195"/>
      <c r="F69" s="195"/>
      <c r="G69" s="208"/>
      <c r="H69" s="208"/>
      <c r="I69" s="208"/>
      <c r="J69" s="208"/>
      <c r="K69" s="208"/>
      <c r="L69" s="208"/>
      <c r="M69" s="208"/>
      <c r="N69" s="208"/>
      <c r="O69" s="208"/>
      <c r="P69" s="208"/>
    </row>
    <row r="70" spans="1:26">
      <c r="C70" s="391" t="s">
        <v>252</v>
      </c>
      <c r="D70" s="391"/>
      <c r="E70" s="391"/>
      <c r="F70" s="391"/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  <c r="W70" s="391"/>
      <c r="X70" s="391"/>
      <c r="Y70" s="391"/>
      <c r="Z70" s="391"/>
    </row>
    <row r="71" spans="1:26">
      <c r="O71" s="223"/>
      <c r="P71" s="223"/>
      <c r="Q71" s="224"/>
    </row>
    <row r="72" spans="1:26"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</row>
    <row r="73" spans="1:26"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 ht="15" customHeight="1">
      <c r="F75" s="218"/>
      <c r="G75" s="218"/>
      <c r="H75" s="218"/>
      <c r="I75" s="218"/>
      <c r="J75" s="218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</row>
    <row r="76" spans="1:26">
      <c r="F76" s="218"/>
      <c r="G76" s="218"/>
      <c r="H76" s="218"/>
      <c r="I76" s="218"/>
      <c r="J76" s="218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</row>
    <row r="77" spans="1:26">
      <c r="Q77" s="227"/>
      <c r="R77" s="227"/>
      <c r="V77" s="228"/>
      <c r="W77" s="228"/>
    </row>
    <row r="78" spans="1:26">
      <c r="Q78" s="227"/>
      <c r="R78" s="227"/>
      <c r="V78" s="186" t="s">
        <v>253</v>
      </c>
      <c r="W78" s="228"/>
    </row>
    <row r="79" spans="1:26" ht="15" customHeight="1">
      <c r="Q79" s="227"/>
      <c r="R79" s="227"/>
      <c r="V79" s="186" t="s">
        <v>254</v>
      </c>
      <c r="W79" s="228"/>
    </row>
    <row r="80" spans="1:26">
      <c r="Q80" s="227"/>
      <c r="R80" s="227"/>
      <c r="V80" s="228"/>
      <c r="W80" s="228"/>
    </row>
    <row r="81" spans="6:25">
      <c r="Q81" s="227"/>
      <c r="R81" s="227"/>
      <c r="V81" s="228"/>
      <c r="W81" s="228"/>
    </row>
    <row r="82" spans="6:25">
      <c r="Q82" s="227"/>
      <c r="R82" s="227"/>
      <c r="V82" s="228"/>
      <c r="W82" s="228"/>
    </row>
    <row r="83" spans="6:25">
      <c r="L83" s="227"/>
      <c r="M83" s="227"/>
      <c r="Q83" s="227"/>
      <c r="R83" s="227"/>
      <c r="V83" s="228"/>
      <c r="W83" s="228"/>
    </row>
    <row r="84" spans="6:25">
      <c r="L84" s="227"/>
      <c r="M84" s="227"/>
      <c r="Q84" s="227"/>
      <c r="R84" s="227"/>
      <c r="V84" s="228"/>
      <c r="W84" s="228"/>
    </row>
    <row r="85" spans="6:25">
      <c r="L85" s="227"/>
      <c r="M85" s="227"/>
      <c r="Q85" s="227"/>
      <c r="R85" s="227"/>
      <c r="V85" s="228"/>
      <c r="W85" s="228"/>
    </row>
    <row r="86" spans="6:25">
      <c r="L86" s="229"/>
      <c r="M86" s="229"/>
      <c r="P86" s="229"/>
      <c r="Q86" s="229"/>
      <c r="T86" s="230"/>
    </row>
    <row r="88" spans="6:25"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</row>
    <row r="89" spans="6:25"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</row>
    <row r="90" spans="6:25" ht="15" customHeight="1">
      <c r="F90" s="218"/>
      <c r="G90" s="218"/>
      <c r="H90" s="218"/>
      <c r="I90" s="218"/>
      <c r="J90" s="218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</row>
    <row r="91" spans="6:25">
      <c r="F91" s="218"/>
      <c r="G91" s="218"/>
      <c r="H91" s="218"/>
      <c r="I91" s="218"/>
      <c r="J91" s="218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</row>
    <row r="92" spans="6:25" ht="16.8">
      <c r="G92" s="186" t="s">
        <v>267</v>
      </c>
      <c r="Q92" s="227"/>
      <c r="R92" s="227"/>
      <c r="V92" s="231"/>
      <c r="W92" s="231"/>
    </row>
    <row r="93" spans="6:25">
      <c r="Q93" s="227"/>
      <c r="R93" s="227"/>
      <c r="V93" s="231"/>
      <c r="W93" s="231"/>
    </row>
    <row r="94" spans="6:25" ht="15" customHeight="1">
      <c r="Q94" s="227"/>
      <c r="R94" s="227"/>
      <c r="V94" s="231"/>
      <c r="W94" s="231"/>
    </row>
    <row r="95" spans="6:25" ht="15" customHeight="1">
      <c r="J95" s="232"/>
      <c r="K95" s="232"/>
      <c r="N95" s="229"/>
      <c r="O95" s="229"/>
      <c r="R95" s="233"/>
      <c r="S95" s="233"/>
    </row>
    <row r="96" spans="6:25" ht="15" customHeight="1"/>
    <row r="97" ht="15" customHeight="1"/>
    <row r="98" ht="15" customHeight="1"/>
    <row r="99" ht="15" customHeight="1"/>
    <row r="100" ht="15" customHeight="1"/>
  </sheetData>
  <mergeCells count="35">
    <mergeCell ref="B62:I62"/>
    <mergeCell ref="M53:P53"/>
    <mergeCell ref="B57:I57"/>
    <mergeCell ref="B58:I58"/>
    <mergeCell ref="B59:I59"/>
    <mergeCell ref="B60:I60"/>
    <mergeCell ref="B61:I61"/>
    <mergeCell ref="C70:Z70"/>
    <mergeCell ref="B63:I63"/>
    <mergeCell ref="J63:P63"/>
    <mergeCell ref="B64:I64"/>
    <mergeCell ref="R64:V64"/>
    <mergeCell ref="R65:V65"/>
    <mergeCell ref="J64:Q64"/>
    <mergeCell ref="B65:I65"/>
    <mergeCell ref="J65:P67"/>
    <mergeCell ref="R33:S33"/>
    <mergeCell ref="R34:S34"/>
    <mergeCell ref="T36:Y36"/>
    <mergeCell ref="M51:P51"/>
    <mergeCell ref="M52:P52"/>
    <mergeCell ref="B29:G29"/>
    <mergeCell ref="B2:Z2"/>
    <mergeCell ref="B3:Z3"/>
    <mergeCell ref="B10:G10"/>
    <mergeCell ref="B12:G12"/>
    <mergeCell ref="B14:G14"/>
    <mergeCell ref="B16:G16"/>
    <mergeCell ref="B18:G18"/>
    <mergeCell ref="B20:G20"/>
    <mergeCell ref="H20:L20"/>
    <mergeCell ref="H21:L21"/>
    <mergeCell ref="B27:G27"/>
    <mergeCell ref="H29:Y30"/>
    <mergeCell ref="H27:Y28"/>
  </mergeCells>
  <pageMargins left="0" right="0" top="0" bottom="0" header="0" footer="0"/>
  <pageSetup paperSize="9" orientation="portrait" r:id="rId1"/>
  <headerFooter scaleWithDoc="0" alignWithMargins="0">
    <oddHeader>&amp;C&amp;G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F6DC-F18B-4E97-8597-5BD34F9506F8}">
  <dimension ref="A1:AN30"/>
  <sheetViews>
    <sheetView view="pageLayout" zoomScaleNormal="100" workbookViewId="0">
      <selection activeCell="I15" sqref="I15:K15"/>
    </sheetView>
  </sheetViews>
  <sheetFormatPr defaultColWidth="9" defaultRowHeight="13.8"/>
  <cols>
    <col min="1" max="1" width="11.59765625" style="186" customWidth="1"/>
    <col min="2" max="54" width="3.09765625" style="186" customWidth="1"/>
    <col min="55" max="16384" width="9" style="186"/>
  </cols>
  <sheetData>
    <row r="1" spans="2:40" ht="96.9" customHeight="1"/>
    <row r="2" spans="2:40" ht="15" customHeight="1">
      <c r="D2" s="195"/>
      <c r="E2" s="195"/>
      <c r="F2" s="195"/>
      <c r="Z2" s="390" t="s">
        <v>240</v>
      </c>
      <c r="AA2" s="390"/>
      <c r="AB2" s="390"/>
      <c r="AC2" s="390"/>
      <c r="AD2" s="218" t="str">
        <f>CONCATENATE(Sertifikat12!$N$4,Sertifikat12!$O$4)</f>
        <v>0234-1.6/KALIBRASI BBLM/XII/2025</v>
      </c>
    </row>
    <row r="3" spans="2:40" ht="18" customHeight="1">
      <c r="Z3" s="390" t="s">
        <v>8</v>
      </c>
      <c r="AA3" s="390"/>
      <c r="AB3" s="390"/>
      <c r="AC3" s="390"/>
      <c r="AD3" s="218" t="str">
        <f>'Data Pembacaan Alt'!$B$41</f>
        <v>K671-2</v>
      </c>
    </row>
    <row r="4" spans="2:40">
      <c r="Z4" s="390" t="s">
        <v>241</v>
      </c>
      <c r="AA4" s="390"/>
      <c r="AB4" s="390"/>
      <c r="AC4" s="390"/>
      <c r="AD4" s="219" t="str">
        <f>CONCATENATE(INT(ROW()/31)+3, " dari ",Sertifikat12!$T$33)</f>
        <v>3 dari 6</v>
      </c>
    </row>
    <row r="7" spans="2:40" ht="15" customHeight="1">
      <c r="B7" s="193" t="s">
        <v>141</v>
      </c>
      <c r="C7" s="193"/>
      <c r="D7" s="193"/>
      <c r="E7" s="193"/>
      <c r="F7" s="193"/>
      <c r="G7" s="193"/>
    </row>
    <row r="8" spans="2:40" ht="15" customHeight="1">
      <c r="B8" s="494" t="s">
        <v>255</v>
      </c>
      <c r="C8" s="495"/>
      <c r="D8" s="495"/>
      <c r="E8" s="496"/>
      <c r="F8" s="494" t="s">
        <v>256</v>
      </c>
      <c r="G8" s="495"/>
      <c r="H8" s="496"/>
      <c r="I8" s="503" t="s">
        <v>257</v>
      </c>
      <c r="J8" s="504"/>
      <c r="K8" s="504"/>
      <c r="L8" s="504"/>
      <c r="M8" s="504"/>
      <c r="N8" s="504"/>
      <c r="O8" s="504"/>
      <c r="P8" s="504"/>
      <c r="Q8" s="504"/>
      <c r="R8" s="504"/>
      <c r="S8" s="504"/>
      <c r="T8" s="504"/>
      <c r="U8" s="504"/>
      <c r="V8" s="504"/>
      <c r="W8" s="504"/>
      <c r="X8" s="504"/>
      <c r="Y8" s="504"/>
      <c r="Z8" s="504"/>
      <c r="AA8" s="504"/>
      <c r="AB8" s="504"/>
      <c r="AC8" s="504"/>
      <c r="AD8" s="504"/>
      <c r="AE8" s="504"/>
      <c r="AF8" s="504"/>
      <c r="AG8" s="504"/>
      <c r="AH8" s="504"/>
      <c r="AI8" s="505"/>
      <c r="AJ8" s="529" t="s">
        <v>258</v>
      </c>
      <c r="AK8" s="530"/>
      <c r="AL8" s="530"/>
      <c r="AM8" s="530"/>
      <c r="AN8" s="531"/>
    </row>
    <row r="9" spans="2:40">
      <c r="B9" s="497"/>
      <c r="C9" s="498"/>
      <c r="D9" s="498"/>
      <c r="E9" s="499"/>
      <c r="F9" s="497"/>
      <c r="G9" s="498"/>
      <c r="H9" s="499"/>
      <c r="I9" s="506"/>
      <c r="J9" s="387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  <c r="W9" s="387"/>
      <c r="X9" s="387"/>
      <c r="Y9" s="387"/>
      <c r="Z9" s="387"/>
      <c r="AA9" s="387"/>
      <c r="AB9" s="387"/>
      <c r="AC9" s="387"/>
      <c r="AD9" s="387"/>
      <c r="AE9" s="387"/>
      <c r="AF9" s="387"/>
      <c r="AG9" s="387"/>
      <c r="AH9" s="387"/>
      <c r="AI9" s="507"/>
      <c r="AJ9" s="529"/>
      <c r="AK9" s="530"/>
      <c r="AL9" s="530"/>
      <c r="AM9" s="530"/>
      <c r="AN9" s="531"/>
    </row>
    <row r="10" spans="2:40">
      <c r="B10" s="497"/>
      <c r="C10" s="498"/>
      <c r="D10" s="498"/>
      <c r="E10" s="499"/>
      <c r="F10" s="497"/>
      <c r="G10" s="498"/>
      <c r="H10" s="499"/>
      <c r="I10" s="508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10"/>
      <c r="AJ10" s="529"/>
      <c r="AK10" s="530"/>
      <c r="AL10" s="530"/>
      <c r="AM10" s="530"/>
      <c r="AN10" s="531"/>
    </row>
    <row r="11" spans="2:40">
      <c r="B11" s="497"/>
      <c r="C11" s="498"/>
      <c r="D11" s="498"/>
      <c r="E11" s="499"/>
      <c r="F11" s="497"/>
      <c r="G11" s="498"/>
      <c r="H11" s="499"/>
      <c r="I11" s="487">
        <v>1</v>
      </c>
      <c r="J11" s="487"/>
      <c r="K11" s="487"/>
      <c r="L11" s="517">
        <v>2</v>
      </c>
      <c r="M11" s="517"/>
      <c r="N11" s="517"/>
      <c r="O11" s="487">
        <v>3</v>
      </c>
      <c r="P11" s="487"/>
      <c r="Q11" s="487"/>
      <c r="R11" s="487">
        <v>4</v>
      </c>
      <c r="S11" s="487"/>
      <c r="T11" s="487"/>
      <c r="U11" s="487">
        <v>5</v>
      </c>
      <c r="V11" s="487"/>
      <c r="W11" s="487"/>
      <c r="X11" s="487">
        <v>6</v>
      </c>
      <c r="Y11" s="487"/>
      <c r="Z11" s="487"/>
      <c r="AA11" s="487">
        <v>7</v>
      </c>
      <c r="AB11" s="487"/>
      <c r="AC11" s="487"/>
      <c r="AD11" s="487">
        <v>8</v>
      </c>
      <c r="AE11" s="487"/>
      <c r="AF11" s="487"/>
      <c r="AG11" s="487">
        <v>9</v>
      </c>
      <c r="AH11" s="487"/>
      <c r="AI11" s="487"/>
      <c r="AJ11" s="529"/>
      <c r="AK11" s="530"/>
      <c r="AL11" s="530"/>
      <c r="AM11" s="530"/>
      <c r="AN11" s="531"/>
    </row>
    <row r="12" spans="2:40">
      <c r="B12" s="500"/>
      <c r="C12" s="501"/>
      <c r="D12" s="501"/>
      <c r="E12" s="502"/>
      <c r="F12" s="500"/>
      <c r="G12" s="501"/>
      <c r="H12" s="502"/>
      <c r="I12" s="487"/>
      <c r="J12" s="487"/>
      <c r="K12" s="487"/>
      <c r="L12" s="517"/>
      <c r="M12" s="517"/>
      <c r="N12" s="51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7"/>
      <c r="AB12" s="487"/>
      <c r="AC12" s="487"/>
      <c r="AD12" s="487"/>
      <c r="AE12" s="487"/>
      <c r="AF12" s="487"/>
      <c r="AG12" s="487"/>
      <c r="AH12" s="487"/>
      <c r="AI12" s="487"/>
      <c r="AJ12" s="529"/>
      <c r="AK12" s="530"/>
      <c r="AL12" s="530"/>
      <c r="AM12" s="530"/>
      <c r="AN12" s="531"/>
    </row>
    <row r="13" spans="2:40">
      <c r="B13" s="488" t="str">
        <f>TEXT(MROUND('Data Laporan Kalibrasi'!A11,0.5),"0,0")</f>
        <v>64,5</v>
      </c>
      <c r="C13" s="489"/>
      <c r="D13" s="489"/>
      <c r="E13" s="490"/>
      <c r="F13" s="234" t="s">
        <v>259</v>
      </c>
      <c r="G13" s="235"/>
      <c r="H13" s="236"/>
      <c r="I13" s="512">
        <f>'Data Laporan Kalibrasi'!C11</f>
        <v>65.145307265570992</v>
      </c>
      <c r="J13" s="512"/>
      <c r="K13" s="513"/>
      <c r="L13" s="512">
        <f>'Data Laporan Kalibrasi'!D11</f>
        <v>65.755803140794214</v>
      </c>
      <c r="M13" s="512"/>
      <c r="N13" s="513"/>
      <c r="O13" s="512">
        <f>'Data Laporan Kalibrasi'!E11</f>
        <v>65.065630084235863</v>
      </c>
      <c r="P13" s="512"/>
      <c r="Q13" s="513"/>
      <c r="R13" s="512">
        <f>'Data Laporan Kalibrasi'!F11</f>
        <v>65.110709698952192</v>
      </c>
      <c r="S13" s="512"/>
      <c r="T13" s="513"/>
      <c r="U13" s="511">
        <f>'Data Laporan Kalibrasi'!G11</f>
        <v>64.756957058135214</v>
      </c>
      <c r="V13" s="512"/>
      <c r="W13" s="513"/>
      <c r="X13" s="512">
        <f>'Data Laporan Kalibrasi'!H11</f>
        <v>65.513217988404875</v>
      </c>
      <c r="Y13" s="512"/>
      <c r="Z13" s="513"/>
      <c r="AA13" s="512">
        <f>'Data Laporan Kalibrasi'!I11</f>
        <v>64.37292739215998</v>
      </c>
      <c r="AB13" s="512"/>
      <c r="AC13" s="513"/>
      <c r="AD13" s="512">
        <f>'Data Laporan Kalibrasi'!J11</f>
        <v>64.579017219828714</v>
      </c>
      <c r="AE13" s="512"/>
      <c r="AF13" s="513"/>
      <c r="AG13" s="512">
        <f>'Data Laporan Kalibrasi'!K11</f>
        <v>65.146271078666032</v>
      </c>
      <c r="AH13" s="512"/>
      <c r="AI13" s="513"/>
      <c r="AJ13" s="524">
        <f>'Data Laporan Kalibrasi'!L11</f>
        <v>1.7709482659980389</v>
      </c>
      <c r="AK13" s="525"/>
      <c r="AL13" s="525"/>
      <c r="AM13" s="525"/>
      <c r="AN13" s="526"/>
    </row>
    <row r="14" spans="2:40">
      <c r="B14" s="491"/>
      <c r="C14" s="492"/>
      <c r="D14" s="492"/>
      <c r="E14" s="493"/>
      <c r="F14" s="237" t="s">
        <v>66</v>
      </c>
      <c r="G14" s="238"/>
      <c r="H14" s="239"/>
      <c r="I14" s="515">
        <f>'Data Laporan Kalibrasi'!C12</f>
        <v>0.64530726557099172</v>
      </c>
      <c r="J14" s="515"/>
      <c r="K14" s="516"/>
      <c r="L14" s="514">
        <f>'Data Laporan Kalibrasi'!D12</f>
        <v>1.2558031407942138</v>
      </c>
      <c r="M14" s="515"/>
      <c r="N14" s="516"/>
      <c r="O14" s="514">
        <f>'Data Laporan Kalibrasi'!E12</f>
        <v>0.56563008423586325</v>
      </c>
      <c r="P14" s="515"/>
      <c r="Q14" s="516"/>
      <c r="R14" s="515">
        <f>'Data Laporan Kalibrasi'!F12</f>
        <v>0.61070969895219207</v>
      </c>
      <c r="S14" s="515"/>
      <c r="T14" s="516"/>
      <c r="U14" s="514">
        <f>'Data Laporan Kalibrasi'!G12</f>
        <v>0.25695705813521386</v>
      </c>
      <c r="V14" s="515"/>
      <c r="W14" s="516"/>
      <c r="X14" s="515">
        <f>'Data Laporan Kalibrasi'!H12</f>
        <v>1.0132179884048753</v>
      </c>
      <c r="Y14" s="515"/>
      <c r="Z14" s="516"/>
      <c r="AA14" s="515">
        <f>'Data Laporan Kalibrasi'!I12</f>
        <v>-0.12707260784002017</v>
      </c>
      <c r="AB14" s="515"/>
      <c r="AC14" s="516"/>
      <c r="AD14" s="515">
        <f>'Data Laporan Kalibrasi'!J12</f>
        <v>7.9017219828713792E-2</v>
      </c>
      <c r="AE14" s="515"/>
      <c r="AF14" s="516"/>
      <c r="AG14" s="515">
        <f>'Data Laporan Kalibrasi'!K12</f>
        <v>0.64627107866603239</v>
      </c>
      <c r="AH14" s="515"/>
      <c r="AI14" s="516"/>
      <c r="AJ14" s="524"/>
      <c r="AK14" s="525"/>
      <c r="AL14" s="525"/>
      <c r="AM14" s="525"/>
      <c r="AN14" s="526"/>
    </row>
    <row r="15" spans="2:40">
      <c r="B15" s="488" t="str">
        <f>TEXT(MROUND('Data Laporan Kalibrasi'!A13,0.5),"0,0")</f>
        <v>106,5</v>
      </c>
      <c r="C15" s="489"/>
      <c r="D15" s="489"/>
      <c r="E15" s="490"/>
      <c r="F15" s="234" t="s">
        <v>259</v>
      </c>
      <c r="G15" s="235"/>
      <c r="H15" s="236"/>
      <c r="I15" s="527">
        <f>'Data Laporan Kalibrasi'!C13</f>
        <v>107.62625170965808</v>
      </c>
      <c r="J15" s="527"/>
      <c r="K15" s="527"/>
      <c r="L15" s="511">
        <f>'Data Laporan Kalibrasi'!D13</f>
        <v>108.73988475104976</v>
      </c>
      <c r="M15" s="512"/>
      <c r="N15" s="513"/>
      <c r="O15" s="511">
        <f>'Data Laporan Kalibrasi'!E13</f>
        <v>107.53803278688524</v>
      </c>
      <c r="P15" s="512"/>
      <c r="Q15" s="513"/>
      <c r="R15" s="527">
        <f>'Data Laporan Kalibrasi'!F13</f>
        <v>107.790665314937</v>
      </c>
      <c r="S15" s="527"/>
      <c r="T15" s="527"/>
      <c r="U15" s="527">
        <f>'Data Laporan Kalibrasi'!G13</f>
        <v>106.12386531493699</v>
      </c>
      <c r="V15" s="527"/>
      <c r="W15" s="527"/>
      <c r="X15" s="527">
        <f>'Data Laporan Kalibrasi'!H13</f>
        <v>107.82617720517739</v>
      </c>
      <c r="Y15" s="527"/>
      <c r="Z15" s="527"/>
      <c r="AA15" s="527">
        <f>'Data Laporan Kalibrasi'!I13</f>
        <v>105.44304700659866</v>
      </c>
      <c r="AB15" s="527"/>
      <c r="AC15" s="527"/>
      <c r="AD15" s="527">
        <f>'Data Laporan Kalibrasi'!J13</f>
        <v>106.11513302939412</v>
      </c>
      <c r="AE15" s="527"/>
      <c r="AF15" s="527"/>
      <c r="AG15" s="527">
        <f>'Data Laporan Kalibrasi'!K13</f>
        <v>107.64461617276547</v>
      </c>
      <c r="AH15" s="527"/>
      <c r="AI15" s="527"/>
      <c r="AJ15" s="518">
        <f>'Data Laporan Kalibrasi'!L13</f>
        <v>1.8443140228074857</v>
      </c>
      <c r="AK15" s="519"/>
      <c r="AL15" s="519"/>
      <c r="AM15" s="519"/>
      <c r="AN15" s="520"/>
    </row>
    <row r="16" spans="2:40">
      <c r="B16" s="491"/>
      <c r="C16" s="492"/>
      <c r="D16" s="492"/>
      <c r="E16" s="493"/>
      <c r="F16" s="237" t="s">
        <v>66</v>
      </c>
      <c r="G16" s="238"/>
      <c r="H16" s="239"/>
      <c r="I16" s="528">
        <f>'Data Laporan Kalibrasi'!C14</f>
        <v>1.1429183763247437</v>
      </c>
      <c r="J16" s="528"/>
      <c r="K16" s="528"/>
      <c r="L16" s="514">
        <f>'Data Laporan Kalibrasi'!D14</f>
        <v>2.2565514177164232</v>
      </c>
      <c r="M16" s="515"/>
      <c r="N16" s="516"/>
      <c r="O16" s="514">
        <f>'Data Laporan Kalibrasi'!E14</f>
        <v>1.0546994535519048</v>
      </c>
      <c r="P16" s="515"/>
      <c r="Q16" s="516"/>
      <c r="R16" s="528">
        <f>'Data Laporan Kalibrasi'!F14</f>
        <v>1.3073319816036673</v>
      </c>
      <c r="S16" s="528"/>
      <c r="T16" s="528"/>
      <c r="U16" s="528">
        <f>'Data Laporan Kalibrasi'!G14</f>
        <v>-0.3594680183963419</v>
      </c>
      <c r="V16" s="528"/>
      <c r="W16" s="528"/>
      <c r="X16" s="528">
        <f>'Data Laporan Kalibrasi'!H14</f>
        <v>1.3428438718440532</v>
      </c>
      <c r="Y16" s="528"/>
      <c r="Z16" s="528"/>
      <c r="AA16" s="528">
        <f>'Data Laporan Kalibrasi'!I14</f>
        <v>-1.0402863267346731</v>
      </c>
      <c r="AB16" s="528"/>
      <c r="AC16" s="528"/>
      <c r="AD16" s="528">
        <f>'Data Laporan Kalibrasi'!J14</f>
        <v>-0.36820030393921854</v>
      </c>
      <c r="AE16" s="528"/>
      <c r="AF16" s="528"/>
      <c r="AG16" s="528">
        <f>'Data Laporan Kalibrasi'!K14</f>
        <v>1.1612828394321326</v>
      </c>
      <c r="AH16" s="528"/>
      <c r="AI16" s="528"/>
      <c r="AJ16" s="521"/>
      <c r="AK16" s="522"/>
      <c r="AL16" s="522"/>
      <c r="AM16" s="522"/>
      <c r="AN16" s="523"/>
    </row>
    <row r="17" spans="1:40">
      <c r="B17" s="488" t="str">
        <f>TEXT(MROUND('Data Laporan Kalibrasi'!A15,0.5),"0,0")</f>
        <v>118,0</v>
      </c>
      <c r="C17" s="489"/>
      <c r="D17" s="489"/>
      <c r="E17" s="490"/>
      <c r="F17" s="234" t="s">
        <v>259</v>
      </c>
      <c r="G17" s="235"/>
      <c r="H17" s="236"/>
      <c r="I17" s="512">
        <f>'Data Laporan Kalibrasi'!C15</f>
        <v>119.38617396520699</v>
      </c>
      <c r="J17" s="512"/>
      <c r="K17" s="513"/>
      <c r="L17" s="511">
        <f>'Data Laporan Kalibrasi'!D15</f>
        <v>120.62535860827832</v>
      </c>
      <c r="M17" s="512"/>
      <c r="N17" s="513"/>
      <c r="O17" s="511">
        <f>'Data Laporan Kalibrasi'!E15</f>
        <v>119.15048498264927</v>
      </c>
      <c r="P17" s="512"/>
      <c r="Q17" s="513"/>
      <c r="R17" s="512">
        <f>'Data Laporan Kalibrasi'!F15</f>
        <v>119.5690853509298</v>
      </c>
      <c r="S17" s="512"/>
      <c r="T17" s="513"/>
      <c r="U17" s="511">
        <f>'Data Laporan Kalibrasi'!G15</f>
        <v>117.27152770245948</v>
      </c>
      <c r="V17" s="512"/>
      <c r="W17" s="513"/>
      <c r="X17" s="512">
        <f>'Data Laporan Kalibrasi'!H15</f>
        <v>118.93166183563287</v>
      </c>
      <c r="Y17" s="512"/>
      <c r="Z17" s="513"/>
      <c r="AA17" s="512">
        <f>'Data Laporan Kalibrasi'!I15</f>
        <v>116.56637898020395</v>
      </c>
      <c r="AB17" s="512"/>
      <c r="AC17" s="513"/>
      <c r="AD17" s="512">
        <f>'Data Laporan Kalibrasi'!J15</f>
        <v>117.72947275344929</v>
      </c>
      <c r="AE17" s="512"/>
      <c r="AF17" s="513"/>
      <c r="AG17" s="512">
        <f>'Data Laporan Kalibrasi'!K15</f>
        <v>119.49896043191363</v>
      </c>
      <c r="AH17" s="512"/>
      <c r="AI17" s="513"/>
      <c r="AJ17" s="518">
        <f>'Data Laporan Kalibrasi'!L15</f>
        <v>1.316227225246843</v>
      </c>
      <c r="AK17" s="519"/>
      <c r="AL17" s="519"/>
      <c r="AM17" s="519"/>
      <c r="AN17" s="520"/>
    </row>
    <row r="18" spans="1:40">
      <c r="B18" s="491"/>
      <c r="C18" s="492"/>
      <c r="D18" s="492"/>
      <c r="E18" s="493"/>
      <c r="F18" s="237" t="s">
        <v>66</v>
      </c>
      <c r="G18" s="238"/>
      <c r="H18" s="239"/>
      <c r="I18" s="515">
        <f>'Data Laporan Kalibrasi'!C16</f>
        <v>1.2028406318736558</v>
      </c>
      <c r="J18" s="515"/>
      <c r="K18" s="516"/>
      <c r="L18" s="514">
        <f>'Data Laporan Kalibrasi'!D16</f>
        <v>2.4420252749449816</v>
      </c>
      <c r="M18" s="515"/>
      <c r="N18" s="516"/>
      <c r="O18" s="514">
        <f>'Data Laporan Kalibrasi'!E16</f>
        <v>0.96715164931593733</v>
      </c>
      <c r="P18" s="515"/>
      <c r="Q18" s="516"/>
      <c r="R18" s="515">
        <f>'Data Laporan Kalibrasi'!F16</f>
        <v>1.3857520175964595</v>
      </c>
      <c r="S18" s="515"/>
      <c r="T18" s="516"/>
      <c r="U18" s="514">
        <f>'Data Laporan Kalibrasi'!G16</f>
        <v>-0.91180563087385735</v>
      </c>
      <c r="V18" s="515"/>
      <c r="W18" s="516"/>
      <c r="X18" s="515">
        <f>'Data Laporan Kalibrasi'!H16</f>
        <v>0.74832850229952896</v>
      </c>
      <c r="Y18" s="515"/>
      <c r="Z18" s="516"/>
      <c r="AA18" s="515">
        <f>'Data Laporan Kalibrasi'!I16</f>
        <v>-1.6169543531293868</v>
      </c>
      <c r="AB18" s="515"/>
      <c r="AC18" s="516"/>
      <c r="AD18" s="515">
        <f>'Data Laporan Kalibrasi'!J16</f>
        <v>-0.45386057988405071</v>
      </c>
      <c r="AE18" s="515"/>
      <c r="AF18" s="516"/>
      <c r="AG18" s="515">
        <f>'Data Laporan Kalibrasi'!K16</f>
        <v>1.3156270985802934</v>
      </c>
      <c r="AH18" s="515"/>
      <c r="AI18" s="516"/>
      <c r="AJ18" s="521"/>
      <c r="AK18" s="522"/>
      <c r="AL18" s="522"/>
      <c r="AM18" s="522"/>
      <c r="AN18" s="523"/>
    </row>
    <row r="19" spans="1:40">
      <c r="B19" s="263"/>
      <c r="C19" s="263"/>
      <c r="D19" s="263"/>
      <c r="E19" s="263"/>
      <c r="F19" s="208"/>
      <c r="G19" s="208"/>
      <c r="H19" s="208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5"/>
      <c r="AK19" s="265"/>
      <c r="AL19" s="265"/>
      <c r="AM19" s="265"/>
      <c r="AN19" s="265"/>
    </row>
    <row r="20" spans="1:40">
      <c r="B20" s="260"/>
      <c r="C20" s="260"/>
      <c r="D20" s="260"/>
      <c r="E20" s="260"/>
      <c r="F20" s="208"/>
      <c r="G20" s="208"/>
      <c r="H20" s="208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41"/>
      <c r="AK20" s="241"/>
      <c r="AL20" s="241"/>
      <c r="AM20" s="241"/>
      <c r="AN20" s="241"/>
    </row>
    <row r="21" spans="1:40">
      <c r="A21" s="221"/>
      <c r="B21" s="240" t="s">
        <v>147</v>
      </c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41"/>
      <c r="AK21" s="241"/>
      <c r="AL21" s="241"/>
      <c r="AM21" s="241"/>
      <c r="AN21" s="241"/>
    </row>
    <row r="22" spans="1:40">
      <c r="B22" s="539" t="s">
        <v>260</v>
      </c>
      <c r="C22" s="540"/>
      <c r="D22" s="540"/>
      <c r="E22" s="541"/>
      <c r="F22" s="545" t="s">
        <v>261</v>
      </c>
      <c r="G22" s="545"/>
      <c r="H22" s="545"/>
      <c r="I22" s="545"/>
      <c r="J22" s="545" t="s">
        <v>262</v>
      </c>
      <c r="K22" s="545"/>
      <c r="L22" s="545"/>
      <c r="M22" s="545"/>
      <c r="N22" s="545"/>
      <c r="O22" s="545" t="s">
        <v>263</v>
      </c>
      <c r="P22" s="545"/>
      <c r="Q22" s="545"/>
      <c r="R22" s="545"/>
      <c r="S22" s="545" t="s">
        <v>264</v>
      </c>
      <c r="T22" s="545"/>
      <c r="U22" s="545"/>
      <c r="V22" s="545"/>
      <c r="W22" s="545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41"/>
      <c r="AK22" s="241"/>
      <c r="AL22" s="241"/>
      <c r="AM22" s="241"/>
      <c r="AN22" s="241"/>
    </row>
    <row r="23" spans="1:40">
      <c r="B23" s="542"/>
      <c r="C23" s="543"/>
      <c r="D23" s="543"/>
      <c r="E23" s="544"/>
      <c r="F23" s="546"/>
      <c r="G23" s="546"/>
      <c r="H23" s="546"/>
      <c r="I23" s="546"/>
      <c r="J23" s="546"/>
      <c r="K23" s="546"/>
      <c r="L23" s="546"/>
      <c r="M23" s="546"/>
      <c r="N23" s="546"/>
      <c r="O23" s="546"/>
      <c r="P23" s="546"/>
      <c r="Q23" s="546"/>
      <c r="R23" s="546"/>
      <c r="S23" s="546"/>
      <c r="T23" s="546"/>
      <c r="U23" s="546"/>
      <c r="V23" s="546"/>
      <c r="W23" s="546"/>
    </row>
    <row r="24" spans="1:40">
      <c r="B24" s="542"/>
      <c r="C24" s="543"/>
      <c r="D24" s="543"/>
      <c r="E24" s="544"/>
      <c r="F24" s="546"/>
      <c r="G24" s="546"/>
      <c r="H24" s="546"/>
      <c r="I24" s="546"/>
      <c r="J24" s="546"/>
      <c r="K24" s="546"/>
      <c r="L24" s="546"/>
      <c r="M24" s="546"/>
      <c r="N24" s="546"/>
      <c r="O24" s="546"/>
      <c r="P24" s="546"/>
      <c r="Q24" s="546"/>
      <c r="R24" s="546"/>
      <c r="S24" s="546"/>
      <c r="T24" s="546"/>
      <c r="U24" s="546"/>
      <c r="V24" s="546"/>
      <c r="W24" s="546"/>
    </row>
    <row r="25" spans="1:40">
      <c r="B25" s="542"/>
      <c r="C25" s="543"/>
      <c r="D25" s="543"/>
      <c r="E25" s="544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</row>
    <row r="26" spans="1:40">
      <c r="B26" s="542"/>
      <c r="C26" s="543"/>
      <c r="D26" s="543"/>
      <c r="E26" s="544"/>
      <c r="F26" s="546"/>
      <c r="G26" s="546"/>
      <c r="H26" s="546"/>
      <c r="I26" s="546"/>
      <c r="J26" s="546"/>
      <c r="K26" s="546"/>
      <c r="L26" s="546"/>
      <c r="M26" s="546"/>
      <c r="N26" s="546"/>
      <c r="O26" s="546"/>
      <c r="P26" s="546"/>
      <c r="Q26" s="546"/>
      <c r="R26" s="546"/>
      <c r="S26" s="546"/>
      <c r="T26" s="546"/>
      <c r="U26" s="546"/>
      <c r="V26" s="546"/>
      <c r="W26" s="546"/>
    </row>
    <row r="27" spans="1:40">
      <c r="B27" s="532">
        <f>'Data Laporan Kalibrasi'!A20</f>
        <v>60</v>
      </c>
      <c r="C27" s="533"/>
      <c r="D27" s="533"/>
      <c r="E27" s="534"/>
      <c r="F27" s="524">
        <f>MROUND('Data Laporan Kalibrasi'!B20,0.5)</f>
        <v>64.5</v>
      </c>
      <c r="G27" s="525"/>
      <c r="H27" s="525"/>
      <c r="I27" s="526"/>
      <c r="J27" s="537">
        <f>'Data Laporan Kalibrasi'!C20</f>
        <v>1.6770347853837535</v>
      </c>
      <c r="K27" s="537"/>
      <c r="L27" s="537"/>
      <c r="M27" s="537"/>
      <c r="N27" s="538"/>
      <c r="O27" s="536">
        <f>'Data Laporan Kalibrasi'!D20</f>
        <v>1.3589764640178714</v>
      </c>
      <c r="P27" s="537"/>
      <c r="Q27" s="537"/>
      <c r="R27" s="538"/>
      <c r="S27" s="536">
        <f>'Data Laporan Kalibrasi'!E20</f>
        <v>3.4747123823200923</v>
      </c>
      <c r="T27" s="537"/>
      <c r="U27" s="537"/>
      <c r="V27" s="537"/>
      <c r="W27" s="538"/>
    </row>
    <row r="28" spans="1:40">
      <c r="B28" s="532">
        <f>'Data Laporan Kalibrasi'!A21</f>
        <v>100</v>
      </c>
      <c r="C28" s="533"/>
      <c r="D28" s="533"/>
      <c r="E28" s="534"/>
      <c r="F28" s="525">
        <f>MROUND('Data Laporan Kalibrasi'!B21,0.5)</f>
        <v>106.5</v>
      </c>
      <c r="G28" s="525"/>
      <c r="H28" s="525"/>
      <c r="I28" s="526"/>
      <c r="J28" s="535">
        <f>'Data Laporan Kalibrasi'!C21</f>
        <v>2.7896652669466278</v>
      </c>
      <c r="K28" s="535"/>
      <c r="L28" s="535"/>
      <c r="M28" s="535"/>
      <c r="N28" s="535"/>
      <c r="O28" s="535">
        <f>'Data Laporan Kalibrasi'!D21</f>
        <v>1.3388393521295825</v>
      </c>
      <c r="P28" s="535"/>
      <c r="Q28" s="535"/>
      <c r="R28" s="535"/>
      <c r="S28" s="535">
        <f>'Data Laporan Kalibrasi'!E21</f>
        <v>5.3533576484703076</v>
      </c>
      <c r="T28" s="535"/>
      <c r="U28" s="535"/>
      <c r="V28" s="535"/>
      <c r="W28" s="535"/>
    </row>
    <row r="29" spans="1:40" ht="15" customHeight="1">
      <c r="B29" s="547">
        <f>'Data Laporan Kalibrasi'!A22</f>
        <v>110</v>
      </c>
      <c r="C29" s="548"/>
      <c r="D29" s="548"/>
      <c r="E29" s="549"/>
      <c r="F29" s="550">
        <f>MROUND('Data Laporan Kalibrasi'!B22,0.5)</f>
        <v>118</v>
      </c>
      <c r="G29" s="550"/>
      <c r="H29" s="550"/>
      <c r="I29" s="550"/>
      <c r="J29" s="537">
        <f>'Data Laporan Kalibrasi'!C22</f>
        <v>3.3096028794241192</v>
      </c>
      <c r="K29" s="537"/>
      <c r="L29" s="537"/>
      <c r="M29" s="537"/>
      <c r="N29" s="538"/>
      <c r="O29" s="536">
        <f>'Data Laporan Kalibrasi'!D22</f>
        <v>0.63192417516496846</v>
      </c>
      <c r="P29" s="537"/>
      <c r="Q29" s="537"/>
      <c r="R29" s="538"/>
      <c r="S29" s="536">
        <f>'Data Laporan Kalibrasi'!E22</f>
        <v>5.0183978404319021</v>
      </c>
      <c r="T29" s="537"/>
      <c r="U29" s="537"/>
      <c r="V29" s="537"/>
      <c r="W29" s="538"/>
    </row>
    <row r="30" spans="1:40">
      <c r="B30" s="260"/>
      <c r="C30" s="260"/>
      <c r="D30" s="260"/>
      <c r="E30" s="260"/>
      <c r="F30" s="208"/>
      <c r="G30" s="208"/>
      <c r="H30" s="208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41"/>
      <c r="AK30" s="241"/>
      <c r="AL30" s="241"/>
      <c r="AM30" s="241"/>
      <c r="AN30" s="241"/>
    </row>
  </sheetData>
  <mergeCells count="96">
    <mergeCell ref="B29:E29"/>
    <mergeCell ref="F29:I29"/>
    <mergeCell ref="J29:N29"/>
    <mergeCell ref="O29:R29"/>
    <mergeCell ref="S29:W29"/>
    <mergeCell ref="B22:E26"/>
    <mergeCell ref="F22:I26"/>
    <mergeCell ref="J22:N26"/>
    <mergeCell ref="O22:R26"/>
    <mergeCell ref="S22:W26"/>
    <mergeCell ref="B28:E28"/>
    <mergeCell ref="F28:I28"/>
    <mergeCell ref="B27:E27"/>
    <mergeCell ref="F27:I27"/>
    <mergeCell ref="AJ17:AN18"/>
    <mergeCell ref="AG18:AI18"/>
    <mergeCell ref="AD18:AF18"/>
    <mergeCell ref="X18:Z18"/>
    <mergeCell ref="AA18:AC18"/>
    <mergeCell ref="O28:R28"/>
    <mergeCell ref="S27:W27"/>
    <mergeCell ref="S28:W28"/>
    <mergeCell ref="J27:N27"/>
    <mergeCell ref="O27:R27"/>
    <mergeCell ref="J28:N28"/>
    <mergeCell ref="AD17:AF17"/>
    <mergeCell ref="AG17:AI17"/>
    <mergeCell ref="L18:N18"/>
    <mergeCell ref="O18:Q18"/>
    <mergeCell ref="U18:W18"/>
    <mergeCell ref="L17:N17"/>
    <mergeCell ref="O17:Q17"/>
    <mergeCell ref="R17:T17"/>
    <mergeCell ref="U17:W17"/>
    <mergeCell ref="R18:T18"/>
    <mergeCell ref="U15:W15"/>
    <mergeCell ref="I17:K17"/>
    <mergeCell ref="I18:K18"/>
    <mergeCell ref="X17:Z17"/>
    <mergeCell ref="AA17:AC17"/>
    <mergeCell ref="U16:W16"/>
    <mergeCell ref="X16:Z16"/>
    <mergeCell ref="AA16:AC16"/>
    <mergeCell ref="B15:E16"/>
    <mergeCell ref="I16:K16"/>
    <mergeCell ref="L16:N16"/>
    <mergeCell ref="O16:Q16"/>
    <mergeCell ref="R16:T16"/>
    <mergeCell ref="I15:K15"/>
    <mergeCell ref="L15:N15"/>
    <mergeCell ref="O15:Q15"/>
    <mergeCell ref="R15:T15"/>
    <mergeCell ref="Z2:AC2"/>
    <mergeCell ref="Z3:AC3"/>
    <mergeCell ref="Z4:AC4"/>
    <mergeCell ref="AJ8:AN12"/>
    <mergeCell ref="X11:Z12"/>
    <mergeCell ref="AA11:AC12"/>
    <mergeCell ref="AD11:AF12"/>
    <mergeCell ref="AG11:AI12"/>
    <mergeCell ref="AJ15:AN16"/>
    <mergeCell ref="X13:Z13"/>
    <mergeCell ref="AA13:AC13"/>
    <mergeCell ref="AD13:AF13"/>
    <mergeCell ref="AG13:AI13"/>
    <mergeCell ref="AJ13:AN14"/>
    <mergeCell ref="X15:Z15"/>
    <mergeCell ref="AA15:AC15"/>
    <mergeCell ref="AD15:AF15"/>
    <mergeCell ref="AG15:AI15"/>
    <mergeCell ref="AG14:AI14"/>
    <mergeCell ref="AD14:AF14"/>
    <mergeCell ref="AD16:AF16"/>
    <mergeCell ref="AG16:AI16"/>
    <mergeCell ref="O13:Q13"/>
    <mergeCell ref="R13:T13"/>
    <mergeCell ref="I11:K12"/>
    <mergeCell ref="L11:N12"/>
    <mergeCell ref="O11:Q12"/>
    <mergeCell ref="R11:T12"/>
    <mergeCell ref="U11:W12"/>
    <mergeCell ref="B17:E18"/>
    <mergeCell ref="B8:E12"/>
    <mergeCell ref="F8:H12"/>
    <mergeCell ref="I8:AI10"/>
    <mergeCell ref="U13:W13"/>
    <mergeCell ref="O14:Q14"/>
    <mergeCell ref="R14:T14"/>
    <mergeCell ref="U14:W14"/>
    <mergeCell ref="I14:K14"/>
    <mergeCell ref="L14:N14"/>
    <mergeCell ref="B13:E14"/>
    <mergeCell ref="I13:K13"/>
    <mergeCell ref="L13:N13"/>
    <mergeCell ref="X14:Z14"/>
    <mergeCell ref="AA14:AC14"/>
  </mergeCells>
  <pageMargins left="0.02" right="0" top="0" bottom="0" header="0" footer="0"/>
  <pageSetup paperSize="9" orientation="landscape" r:id="rId1"/>
  <headerFooter scaleWithDoc="0" alignWithMargins="0">
    <oddHeader>&amp;C&amp;G</oddHeader>
    <oddFooter xml:space="preserve">&amp;L
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E4C8-5F70-48FB-ABDD-660CBA5B3BAC}">
  <dimension ref="C1:Z148"/>
  <sheetViews>
    <sheetView view="pageLayout" topLeftCell="A26" zoomScaleNormal="100" zoomScaleSheetLayoutView="100" workbookViewId="0">
      <selection activeCell="Y56" sqref="Y56"/>
    </sheetView>
  </sheetViews>
  <sheetFormatPr defaultColWidth="9" defaultRowHeight="13.8"/>
  <cols>
    <col min="1" max="1" width="11.59765625" style="186" customWidth="1"/>
    <col min="2" max="27" width="3.09765625" style="186" customWidth="1"/>
    <col min="28" max="16384" width="9" style="186"/>
  </cols>
  <sheetData>
    <row r="1" spans="3:24" ht="93.75" customHeight="1"/>
    <row r="2" spans="3:24" ht="15" customHeight="1">
      <c r="C2" s="195"/>
      <c r="D2" s="195"/>
      <c r="E2" s="195"/>
      <c r="M2" s="390" t="s">
        <v>240</v>
      </c>
      <c r="N2" s="390"/>
      <c r="O2" s="390"/>
      <c r="P2" s="390"/>
      <c r="Q2" s="218" t="str">
        <f>CONCATENATE(Sertifikat12!$N$4,Sertifikat12!$O$4)</f>
        <v>0234-1.6/KALIBRASI BBLM/XII/2025</v>
      </c>
    </row>
    <row r="3" spans="3:24" ht="18" customHeight="1">
      <c r="M3" s="390" t="s">
        <v>8</v>
      </c>
      <c r="N3" s="390"/>
      <c r="O3" s="390"/>
      <c r="P3" s="390"/>
      <c r="Q3" s="218" t="str">
        <f>'Data Pembacaan Alt'!$B$41</f>
        <v>K671-2</v>
      </c>
    </row>
    <row r="4" spans="3:24">
      <c r="M4" s="390" t="s">
        <v>241</v>
      </c>
      <c r="N4" s="390"/>
      <c r="O4" s="390"/>
      <c r="P4" s="390"/>
      <c r="Q4" s="219" t="str">
        <f>CONCATENATE(INT(ROW()/47)+4, " dari ",Sertifikat12!$T$33)</f>
        <v>4 dari 6</v>
      </c>
    </row>
    <row r="5" spans="3:24">
      <c r="L5" s="220"/>
    </row>
    <row r="6" spans="3:24">
      <c r="L6" s="220"/>
    </row>
    <row r="9" spans="3:24">
      <c r="C9" s="225" t="s">
        <v>153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41"/>
      <c r="U9" s="241"/>
      <c r="V9" s="241"/>
      <c r="W9" s="241"/>
      <c r="X9" s="241"/>
    </row>
    <row r="10" spans="3:24"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</row>
    <row r="11" spans="3:24" ht="15" customHeight="1">
      <c r="E11" s="218"/>
      <c r="F11" s="218"/>
      <c r="G11" s="218"/>
      <c r="H11" s="218"/>
      <c r="I11" s="218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</row>
    <row r="12" spans="3:24">
      <c r="E12" s="218"/>
      <c r="F12" s="218"/>
      <c r="G12" s="218"/>
      <c r="H12" s="218"/>
      <c r="I12" s="218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</row>
    <row r="13" spans="3:24">
      <c r="P13" s="227"/>
      <c r="Q13" s="227"/>
      <c r="U13" s="231"/>
      <c r="V13" s="231"/>
    </row>
    <row r="14" spans="3:24">
      <c r="P14" s="227"/>
      <c r="Q14" s="227"/>
      <c r="U14" s="231"/>
      <c r="V14" s="231"/>
    </row>
    <row r="15" spans="3:24" ht="15" customHeight="1">
      <c r="P15" s="227"/>
      <c r="Q15" s="227"/>
      <c r="U15" s="231"/>
      <c r="V15" s="231"/>
    </row>
    <row r="16" spans="3:24" ht="15" customHeight="1">
      <c r="I16" s="232"/>
      <c r="J16" s="232"/>
      <c r="M16" s="229"/>
      <c r="N16" s="229"/>
      <c r="Q16" s="233"/>
      <c r="R16" s="233"/>
    </row>
    <row r="17" spans="9:18" ht="15" customHeight="1">
      <c r="I17" s="232"/>
      <c r="J17" s="232"/>
      <c r="M17" s="229"/>
      <c r="N17" s="229"/>
      <c r="Q17" s="233"/>
      <c r="R17" s="233"/>
    </row>
    <row r="18" spans="9:18" ht="15" customHeight="1">
      <c r="I18" s="232"/>
      <c r="J18" s="232"/>
      <c r="M18" s="229"/>
      <c r="N18" s="229"/>
      <c r="Q18" s="233"/>
      <c r="R18" s="233"/>
    </row>
    <row r="19" spans="9:18" ht="15" customHeight="1">
      <c r="I19" s="232"/>
      <c r="J19" s="232"/>
      <c r="M19" s="229"/>
      <c r="N19" s="229"/>
      <c r="Q19" s="233"/>
      <c r="R19" s="233"/>
    </row>
    <row r="20" spans="9:18" ht="15" customHeight="1">
      <c r="I20" s="232"/>
      <c r="J20" s="232"/>
      <c r="M20" s="229"/>
      <c r="N20" s="229"/>
      <c r="Q20" s="233"/>
      <c r="R20" s="233"/>
    </row>
    <row r="21" spans="9:18" ht="15" customHeight="1">
      <c r="I21" s="232"/>
      <c r="J21" s="232"/>
      <c r="M21" s="229"/>
      <c r="N21" s="229"/>
      <c r="Q21" s="233"/>
      <c r="R21" s="233"/>
    </row>
    <row r="22" spans="9:18" ht="15" customHeight="1">
      <c r="I22" s="232"/>
      <c r="J22" s="232"/>
      <c r="M22" s="229"/>
      <c r="N22" s="229"/>
      <c r="Q22" s="233"/>
      <c r="R22" s="233"/>
    </row>
    <row r="23" spans="9:18" ht="15" customHeight="1">
      <c r="I23" s="232"/>
      <c r="J23" s="232"/>
      <c r="M23" s="229"/>
      <c r="N23" s="229"/>
      <c r="Q23" s="233"/>
      <c r="R23" s="233"/>
    </row>
    <row r="24" spans="9:18" ht="15" customHeight="1">
      <c r="I24" s="232"/>
      <c r="J24" s="232"/>
      <c r="M24" s="229"/>
      <c r="N24" s="229"/>
      <c r="Q24" s="233"/>
      <c r="R24" s="233"/>
    </row>
    <row r="25" spans="9:18" ht="15" customHeight="1">
      <c r="I25" s="232"/>
      <c r="J25" s="232"/>
      <c r="M25" s="229"/>
      <c r="N25" s="229"/>
      <c r="Q25" s="233"/>
      <c r="R25" s="233"/>
    </row>
    <row r="26" spans="9:18" ht="15" customHeight="1">
      <c r="I26" s="232"/>
      <c r="J26" s="232"/>
      <c r="M26" s="229"/>
      <c r="N26" s="229"/>
      <c r="Q26" s="233"/>
      <c r="R26" s="233"/>
    </row>
    <row r="27" spans="9:18" ht="15" customHeight="1">
      <c r="I27" s="232"/>
      <c r="J27" s="232"/>
      <c r="M27" s="229"/>
      <c r="N27" s="229"/>
      <c r="Q27" s="233"/>
      <c r="R27" s="233"/>
    </row>
    <row r="28" spans="9:18" ht="15" customHeight="1">
      <c r="I28" s="232"/>
      <c r="J28" s="232"/>
      <c r="M28" s="229"/>
      <c r="N28" s="229"/>
      <c r="Q28" s="233"/>
      <c r="R28" s="233"/>
    </row>
    <row r="29" spans="9:18" ht="15" customHeight="1">
      <c r="I29" s="232"/>
      <c r="J29" s="232"/>
      <c r="M29" s="229"/>
      <c r="N29" s="229"/>
      <c r="Q29" s="233"/>
      <c r="R29" s="233"/>
    </row>
    <row r="30" spans="9:18" ht="15" customHeight="1">
      <c r="I30" s="232"/>
      <c r="J30" s="232"/>
      <c r="M30" s="229"/>
      <c r="N30" s="229"/>
      <c r="Q30" s="233"/>
      <c r="R30" s="233"/>
    </row>
    <row r="31" spans="9:18" ht="15" customHeight="1">
      <c r="I31" s="232"/>
      <c r="J31" s="232"/>
      <c r="M31" s="229"/>
      <c r="N31" s="229"/>
      <c r="Q31" s="233"/>
      <c r="R31" s="233"/>
    </row>
    <row r="32" spans="9:18" ht="15" customHeight="1">
      <c r="I32" s="232"/>
      <c r="J32" s="232"/>
      <c r="M32" s="229"/>
      <c r="N32" s="229"/>
      <c r="Q32" s="233"/>
      <c r="R32" s="233"/>
    </row>
    <row r="33" spans="9:18" ht="15" customHeight="1">
      <c r="I33" s="232"/>
      <c r="J33" s="232"/>
      <c r="M33" s="229"/>
      <c r="N33" s="229"/>
      <c r="Q33" s="233"/>
      <c r="R33" s="233"/>
    </row>
    <row r="34" spans="9:18" ht="15" customHeight="1">
      <c r="I34" s="232"/>
      <c r="J34" s="232"/>
      <c r="M34" s="229"/>
      <c r="N34" s="229"/>
      <c r="Q34" s="233"/>
      <c r="R34" s="233"/>
    </row>
    <row r="35" spans="9:18" ht="15" customHeight="1">
      <c r="I35" s="232"/>
      <c r="J35" s="232"/>
      <c r="M35" s="229"/>
      <c r="N35" s="229"/>
      <c r="Q35" s="233"/>
      <c r="R35" s="233"/>
    </row>
    <row r="36" spans="9:18" ht="15" customHeight="1">
      <c r="I36" s="232"/>
      <c r="J36" s="232"/>
      <c r="M36" s="229"/>
      <c r="N36" s="229"/>
      <c r="Q36" s="233"/>
      <c r="R36" s="233"/>
    </row>
    <row r="37" spans="9:18" ht="15" customHeight="1">
      <c r="I37" s="232"/>
      <c r="J37" s="232"/>
      <c r="M37" s="229"/>
      <c r="N37" s="229"/>
      <c r="Q37" s="233"/>
      <c r="R37" s="233"/>
    </row>
    <row r="38" spans="9:18" ht="15" customHeight="1">
      <c r="I38" s="232"/>
      <c r="J38" s="232"/>
      <c r="M38" s="229"/>
      <c r="N38" s="229"/>
      <c r="Q38" s="233"/>
      <c r="R38" s="233"/>
    </row>
    <row r="39" spans="9:18" ht="15" customHeight="1">
      <c r="I39" s="232"/>
      <c r="J39" s="232"/>
      <c r="M39" s="229"/>
      <c r="N39" s="229"/>
      <c r="Q39" s="233"/>
      <c r="R39" s="233"/>
    </row>
    <row r="40" spans="9:18" ht="15" customHeight="1">
      <c r="I40" s="232"/>
      <c r="J40" s="232"/>
      <c r="M40" s="229"/>
      <c r="N40" s="229"/>
      <c r="Q40" s="233"/>
      <c r="R40" s="233"/>
    </row>
    <row r="41" spans="9:18" ht="15" customHeight="1">
      <c r="I41" s="232"/>
      <c r="J41" s="232"/>
      <c r="M41" s="229"/>
      <c r="N41" s="229"/>
      <c r="Q41" s="233"/>
      <c r="R41" s="233"/>
    </row>
    <row r="42" spans="9:18" ht="15" customHeight="1">
      <c r="I42" s="232"/>
      <c r="J42" s="232"/>
      <c r="M42" s="229"/>
      <c r="N42" s="229"/>
      <c r="Q42" s="233"/>
      <c r="R42" s="233"/>
    </row>
    <row r="43" spans="9:18" ht="15" customHeight="1">
      <c r="I43" s="232"/>
      <c r="J43" s="232"/>
      <c r="M43" s="229"/>
      <c r="N43" s="229"/>
      <c r="Q43" s="233"/>
      <c r="R43" s="233"/>
    </row>
    <row r="44" spans="9:18" ht="15" customHeight="1">
      <c r="I44" s="232"/>
      <c r="J44" s="232"/>
      <c r="M44" s="229"/>
      <c r="N44" s="229"/>
      <c r="Q44" s="233"/>
      <c r="R44" s="233"/>
    </row>
    <row r="45" spans="9:18" ht="15" customHeight="1">
      <c r="I45" s="232"/>
      <c r="J45" s="232"/>
      <c r="M45" s="229"/>
      <c r="N45" s="229"/>
      <c r="Q45" s="233"/>
      <c r="R45" s="233"/>
    </row>
    <row r="46" spans="9:18" ht="15" customHeight="1">
      <c r="I46" s="232"/>
      <c r="J46" s="232"/>
      <c r="M46" s="229"/>
      <c r="N46" s="229"/>
      <c r="Q46" s="233"/>
      <c r="R46" s="233"/>
    </row>
    <row r="47" spans="9:18" ht="15" customHeight="1">
      <c r="I47" s="232"/>
      <c r="J47" s="232"/>
      <c r="M47" s="229"/>
      <c r="N47" s="229"/>
      <c r="Q47" s="233"/>
      <c r="R47" s="233"/>
    </row>
    <row r="48" spans="9:18" ht="15" customHeight="1">
      <c r="I48" s="232"/>
      <c r="J48" s="232"/>
      <c r="M48" s="229"/>
      <c r="N48" s="229"/>
      <c r="Q48" s="233"/>
      <c r="R48" s="233"/>
    </row>
    <row r="49" spans="9:18" ht="15" customHeight="1">
      <c r="I49" s="232"/>
      <c r="J49" s="232"/>
      <c r="M49" s="229"/>
      <c r="N49" s="229"/>
      <c r="Q49" s="233"/>
      <c r="R49" s="233"/>
    </row>
    <row r="50" spans="9:18" ht="15" customHeight="1">
      <c r="I50" s="232"/>
      <c r="J50" s="232"/>
      <c r="M50" s="229"/>
      <c r="N50" s="229"/>
      <c r="Q50" s="233"/>
      <c r="R50" s="233"/>
    </row>
    <row r="51" spans="9:18" ht="15" customHeight="1">
      <c r="I51" s="232"/>
      <c r="J51" s="232"/>
      <c r="M51" s="229"/>
      <c r="N51" s="229"/>
      <c r="Q51" s="233"/>
      <c r="R51" s="233"/>
    </row>
    <row r="52" spans="9:18" ht="93.75" customHeight="1">
      <c r="I52" s="232"/>
      <c r="J52" s="232"/>
      <c r="M52" s="229"/>
      <c r="N52" s="229"/>
      <c r="Q52" s="233"/>
      <c r="R52" s="233"/>
    </row>
    <row r="53" spans="9:18" ht="15" customHeight="1">
      <c r="I53" s="232"/>
      <c r="J53" s="232"/>
      <c r="M53" s="390" t="s">
        <v>240</v>
      </c>
      <c r="N53" s="390"/>
      <c r="O53" s="390"/>
      <c r="P53" s="390"/>
      <c r="Q53" s="218" t="str">
        <f>CONCATENATE(Sertifikat12!$N$4,Sertifikat12!$O$4)</f>
        <v>0234-1.6/KALIBRASI BBLM/XII/2025</v>
      </c>
    </row>
    <row r="54" spans="9:18" ht="15" customHeight="1">
      <c r="I54" s="232"/>
      <c r="J54" s="232"/>
      <c r="M54" s="390" t="s">
        <v>8</v>
      </c>
      <c r="N54" s="390"/>
      <c r="O54" s="390"/>
      <c r="P54" s="390"/>
      <c r="Q54" s="218" t="str">
        <f>'Data Pembacaan Alt'!$B$41</f>
        <v>K671-2</v>
      </c>
    </row>
    <row r="55" spans="9:18" ht="15" customHeight="1">
      <c r="I55" s="232"/>
      <c r="J55" s="232"/>
      <c r="M55" s="390" t="s">
        <v>241</v>
      </c>
      <c r="N55" s="390"/>
      <c r="O55" s="390"/>
      <c r="P55" s="390"/>
      <c r="Q55" s="219" t="str">
        <f>CONCATENATE(INT(ROW()/47)+4, " dari ",Sertifikat12!$T$33)</f>
        <v>5 dari 6</v>
      </c>
    </row>
    <row r="56" spans="9:18" ht="15" customHeight="1">
      <c r="I56" s="232"/>
      <c r="J56" s="232"/>
      <c r="L56" s="220"/>
    </row>
    <row r="57" spans="9:18" ht="15" customHeight="1">
      <c r="I57" s="232"/>
      <c r="J57" s="232"/>
      <c r="L57" s="220"/>
    </row>
    <row r="58" spans="9:18" ht="15" customHeight="1">
      <c r="I58" s="232"/>
      <c r="J58" s="232"/>
      <c r="L58" s="220"/>
    </row>
    <row r="59" spans="9:18" ht="15" customHeight="1">
      <c r="I59" s="232"/>
      <c r="J59" s="232"/>
      <c r="M59" s="229"/>
      <c r="N59" s="229"/>
      <c r="Q59" s="233"/>
      <c r="R59" s="233"/>
    </row>
    <row r="60" spans="9:18" ht="15" customHeight="1">
      <c r="I60" s="232"/>
      <c r="J60" s="232"/>
      <c r="M60" s="229"/>
      <c r="N60" s="229"/>
      <c r="Q60" s="233"/>
      <c r="R60" s="233"/>
    </row>
    <row r="61" spans="9:18" ht="15" customHeight="1">
      <c r="I61" s="232"/>
      <c r="J61" s="232"/>
      <c r="M61" s="229"/>
      <c r="N61" s="229"/>
      <c r="Q61" s="233"/>
      <c r="R61" s="233"/>
    </row>
    <row r="62" spans="9:18" ht="15" customHeight="1">
      <c r="I62" s="232"/>
      <c r="J62" s="232"/>
      <c r="M62" s="229"/>
      <c r="N62" s="229"/>
      <c r="Q62" s="233"/>
      <c r="R62" s="233"/>
    </row>
    <row r="63" spans="9:18" ht="15" customHeight="1">
      <c r="I63" s="232"/>
      <c r="J63" s="232"/>
      <c r="M63" s="229"/>
      <c r="N63" s="229"/>
      <c r="Q63" s="233"/>
      <c r="R63" s="233"/>
    </row>
    <row r="64" spans="9:18" ht="15" customHeight="1">
      <c r="I64" s="232"/>
      <c r="J64" s="232"/>
      <c r="M64" s="229"/>
      <c r="N64" s="229"/>
      <c r="Q64" s="233"/>
      <c r="R64" s="233"/>
    </row>
    <row r="65" spans="3:26" ht="15" customHeight="1">
      <c r="I65" s="232"/>
      <c r="J65" s="232"/>
      <c r="M65" s="229"/>
      <c r="N65" s="229"/>
      <c r="Q65" s="233"/>
      <c r="R65" s="233"/>
    </row>
    <row r="66" spans="3:26" ht="15" customHeight="1">
      <c r="I66" s="232"/>
      <c r="J66" s="232"/>
      <c r="M66" s="229"/>
      <c r="N66" s="229"/>
      <c r="Q66" s="233"/>
      <c r="R66" s="233"/>
    </row>
    <row r="67" spans="3:26" ht="15" customHeight="1">
      <c r="I67" s="232"/>
      <c r="J67" s="232"/>
      <c r="M67" s="229"/>
      <c r="N67" s="229"/>
      <c r="Q67" s="233"/>
      <c r="R67" s="233"/>
    </row>
    <row r="68" spans="3:26" ht="15" customHeight="1">
      <c r="I68" s="232"/>
      <c r="J68" s="232"/>
      <c r="M68" s="229"/>
      <c r="N68" s="229"/>
      <c r="Q68" s="233"/>
      <c r="R68" s="233"/>
    </row>
    <row r="69" spans="3:26" ht="15" customHeight="1">
      <c r="I69" s="232"/>
      <c r="J69" s="232"/>
      <c r="M69" s="229"/>
      <c r="N69" s="229"/>
      <c r="Q69" s="233"/>
      <c r="R69" s="233"/>
    </row>
    <row r="70" spans="3:26" ht="15" customHeight="1">
      <c r="I70" s="232"/>
      <c r="J70" s="232"/>
      <c r="M70" s="229"/>
      <c r="N70" s="229"/>
      <c r="Q70" s="233"/>
      <c r="R70" s="233"/>
    </row>
    <row r="71" spans="3:26" ht="15" customHeight="1">
      <c r="I71" s="232"/>
      <c r="J71" s="232"/>
      <c r="M71" s="229"/>
      <c r="N71" s="229"/>
      <c r="Q71" s="233"/>
      <c r="R71" s="233"/>
    </row>
    <row r="72" spans="3:26" ht="15" customHeight="1">
      <c r="I72" s="232"/>
      <c r="J72" s="232"/>
      <c r="M72" s="229"/>
      <c r="N72" s="229"/>
      <c r="Q72" s="233"/>
      <c r="R72" s="233"/>
    </row>
    <row r="73" spans="3:26" ht="15" customHeight="1">
      <c r="I73" s="232"/>
      <c r="J73" s="232"/>
      <c r="M73" s="229"/>
      <c r="N73" s="229"/>
      <c r="Q73" s="233"/>
      <c r="R73" s="233"/>
    </row>
    <row r="74" spans="3:26" ht="15" customHeight="1">
      <c r="I74" s="232"/>
      <c r="J74" s="232"/>
      <c r="M74" s="229"/>
      <c r="N74" s="229"/>
      <c r="Q74" s="233"/>
      <c r="R74" s="233"/>
    </row>
    <row r="75" spans="3:26" ht="15" customHeight="1">
      <c r="I75" s="232"/>
      <c r="J75" s="232"/>
      <c r="M75" s="229"/>
      <c r="N75" s="229"/>
      <c r="Q75" s="233"/>
      <c r="R75" s="233"/>
    </row>
    <row r="76" spans="3:26" ht="15" customHeight="1">
      <c r="I76" s="232"/>
      <c r="J76" s="232"/>
      <c r="M76" s="229"/>
      <c r="N76" s="229"/>
      <c r="Q76" s="233"/>
      <c r="R76" s="233"/>
    </row>
    <row r="77" spans="3:26">
      <c r="C77" s="240" t="s">
        <v>154</v>
      </c>
    </row>
    <row r="78" spans="3:26">
      <c r="C78" s="242"/>
      <c r="D78" s="242"/>
      <c r="E78" s="242"/>
      <c r="F78" s="242"/>
      <c r="G78" s="242"/>
      <c r="H78" s="242"/>
      <c r="I78" s="242"/>
      <c r="J78" s="242"/>
      <c r="K78" s="242"/>
      <c r="L78" s="217"/>
      <c r="M78" s="217"/>
      <c r="N78" s="217"/>
      <c r="O78" s="217"/>
      <c r="P78" s="219"/>
      <c r="S78" s="242"/>
      <c r="T78" s="243"/>
      <c r="U78" s="243"/>
      <c r="V78" s="243"/>
      <c r="W78" s="243"/>
      <c r="X78" s="243"/>
    </row>
    <row r="79" spans="3:26">
      <c r="C79" s="242"/>
      <c r="D79" s="242"/>
      <c r="E79" s="242"/>
      <c r="F79" s="242"/>
      <c r="G79" s="242"/>
      <c r="H79" s="242"/>
      <c r="I79" s="242"/>
      <c r="J79" s="242"/>
      <c r="K79" s="242"/>
      <c r="L79" s="217"/>
      <c r="M79" s="217"/>
      <c r="N79" s="217"/>
      <c r="O79" s="217"/>
      <c r="P79" s="219"/>
      <c r="S79" s="242"/>
      <c r="T79" s="243"/>
      <c r="U79" s="243"/>
      <c r="V79" s="243"/>
      <c r="W79" s="243"/>
      <c r="X79" s="243"/>
    </row>
    <row r="80" spans="3:26">
      <c r="C80" s="242"/>
      <c r="D80" s="242"/>
      <c r="E80" s="242"/>
      <c r="F80" s="242"/>
      <c r="G80" s="242"/>
      <c r="H80" s="242"/>
      <c r="I80" s="242"/>
      <c r="J80" s="242"/>
      <c r="K80" s="242"/>
      <c r="L80" s="217"/>
      <c r="M80" s="217"/>
      <c r="N80" s="217"/>
      <c r="O80" s="217"/>
      <c r="P80" s="219"/>
      <c r="S80" s="242"/>
      <c r="T80" s="243"/>
      <c r="U80" s="243"/>
      <c r="V80" s="243"/>
      <c r="W80" s="243"/>
      <c r="X80" s="243"/>
    </row>
    <row r="81" spans="3:24">
      <c r="C81" s="242"/>
      <c r="D81" s="242"/>
      <c r="E81" s="242"/>
      <c r="F81" s="242"/>
      <c r="G81" s="242"/>
      <c r="H81" s="242"/>
      <c r="I81" s="242"/>
      <c r="J81" s="242"/>
      <c r="K81" s="242"/>
      <c r="L81" s="217"/>
      <c r="M81" s="217"/>
      <c r="N81" s="217"/>
      <c r="O81" s="217"/>
      <c r="P81" s="219"/>
      <c r="S81" s="242"/>
      <c r="T81" s="243"/>
      <c r="U81" s="243"/>
      <c r="V81" s="243"/>
      <c r="W81" s="243"/>
      <c r="X81" s="243"/>
    </row>
    <row r="82" spans="3:24">
      <c r="C82" s="242"/>
      <c r="D82" s="242"/>
      <c r="E82" s="242"/>
      <c r="F82" s="242"/>
      <c r="G82" s="242"/>
      <c r="H82" s="242"/>
      <c r="I82" s="242"/>
      <c r="J82" s="242"/>
      <c r="K82" s="242"/>
      <c r="L82" s="217"/>
      <c r="M82" s="217"/>
      <c r="N82" s="217"/>
      <c r="O82" s="217"/>
      <c r="P82" s="219"/>
      <c r="S82" s="242"/>
      <c r="T82" s="243"/>
      <c r="U82" s="243"/>
      <c r="V82" s="243"/>
      <c r="W82" s="243"/>
      <c r="X82" s="243"/>
    </row>
    <row r="83" spans="3:24">
      <c r="C83" s="242"/>
      <c r="D83" s="242"/>
      <c r="E83" s="242"/>
      <c r="F83" s="242"/>
      <c r="G83" s="242"/>
      <c r="H83" s="242"/>
      <c r="I83" s="242"/>
      <c r="J83" s="242"/>
      <c r="K83" s="242"/>
      <c r="L83" s="217"/>
      <c r="M83" s="217"/>
      <c r="N83" s="217"/>
      <c r="O83" s="217"/>
      <c r="P83" s="219"/>
      <c r="S83" s="242"/>
      <c r="T83" s="243"/>
      <c r="U83" s="243"/>
      <c r="V83" s="243"/>
      <c r="W83" s="243"/>
      <c r="X83" s="243"/>
    </row>
    <row r="84" spans="3:24">
      <c r="C84" s="242"/>
      <c r="D84" s="242"/>
      <c r="E84" s="242"/>
      <c r="F84" s="242"/>
      <c r="G84" s="242"/>
      <c r="H84" s="242"/>
      <c r="I84" s="242"/>
      <c r="J84" s="242"/>
      <c r="K84" s="242"/>
      <c r="L84" s="217"/>
      <c r="M84" s="217"/>
      <c r="N84" s="217"/>
      <c r="O84" s="217"/>
      <c r="P84" s="219"/>
      <c r="S84" s="242"/>
      <c r="T84" s="243"/>
      <c r="U84" s="243"/>
      <c r="V84" s="243"/>
      <c r="W84" s="243"/>
      <c r="X84" s="243"/>
    </row>
    <row r="85" spans="3:24">
      <c r="C85" s="242"/>
      <c r="D85" s="242"/>
      <c r="E85" s="242"/>
      <c r="F85" s="242"/>
      <c r="G85" s="242"/>
      <c r="H85" s="242"/>
      <c r="I85" s="242"/>
      <c r="J85" s="242"/>
      <c r="K85" s="242"/>
      <c r="L85" s="217"/>
      <c r="M85" s="217"/>
      <c r="N85" s="217"/>
      <c r="O85" s="217"/>
      <c r="P85" s="219"/>
      <c r="S85" s="242"/>
      <c r="T85" s="243"/>
      <c r="U85" s="243"/>
      <c r="V85" s="243"/>
      <c r="W85" s="243"/>
      <c r="X85" s="243"/>
    </row>
    <row r="86" spans="3:24">
      <c r="C86" s="242"/>
      <c r="D86" s="242"/>
      <c r="E86" s="242"/>
      <c r="F86" s="242"/>
      <c r="G86" s="242"/>
      <c r="H86" s="242"/>
      <c r="I86" s="242"/>
      <c r="J86" s="242"/>
      <c r="K86" s="242"/>
      <c r="L86" s="217"/>
      <c r="M86" s="217"/>
      <c r="N86" s="217"/>
      <c r="O86" s="217"/>
      <c r="P86" s="219"/>
      <c r="S86" s="242"/>
      <c r="T86" s="243"/>
      <c r="U86" s="243"/>
      <c r="V86" s="243"/>
      <c r="W86" s="243"/>
      <c r="X86" s="243"/>
    </row>
    <row r="87" spans="3:24">
      <c r="C87" s="242"/>
      <c r="D87" s="242"/>
      <c r="E87" s="242"/>
      <c r="F87" s="242"/>
      <c r="G87" s="242"/>
      <c r="H87" s="242"/>
      <c r="I87" s="242"/>
      <c r="J87" s="242"/>
      <c r="K87" s="242"/>
      <c r="L87" s="217"/>
      <c r="M87" s="217"/>
      <c r="N87" s="217"/>
      <c r="O87" s="217"/>
      <c r="P87" s="219"/>
      <c r="S87" s="242"/>
      <c r="T87" s="243"/>
      <c r="U87" s="243"/>
      <c r="V87" s="243"/>
      <c r="W87" s="243"/>
      <c r="X87" s="243"/>
    </row>
    <row r="88" spans="3:24">
      <c r="C88" s="242"/>
      <c r="D88" s="242"/>
      <c r="E88" s="242"/>
      <c r="F88" s="242"/>
      <c r="G88" s="242"/>
      <c r="H88" s="242"/>
      <c r="I88" s="242"/>
      <c r="J88" s="242"/>
      <c r="K88" s="242"/>
      <c r="L88" s="217"/>
      <c r="M88" s="217"/>
      <c r="N88" s="217"/>
      <c r="O88" s="217"/>
      <c r="P88" s="219"/>
      <c r="S88" s="242"/>
      <c r="T88" s="243"/>
      <c r="U88" s="243"/>
      <c r="V88" s="243"/>
      <c r="W88" s="243"/>
      <c r="X88" s="243"/>
    </row>
    <row r="89" spans="3:24">
      <c r="C89" s="242"/>
      <c r="D89" s="242"/>
      <c r="E89" s="242"/>
      <c r="F89" s="242"/>
      <c r="G89" s="242"/>
      <c r="H89" s="242"/>
      <c r="I89" s="242"/>
      <c r="J89" s="242"/>
      <c r="K89" s="242"/>
      <c r="L89" s="217"/>
      <c r="M89" s="217"/>
      <c r="N89" s="217"/>
      <c r="O89" s="217"/>
      <c r="P89" s="219"/>
      <c r="S89" s="242"/>
      <c r="T89" s="243"/>
      <c r="U89" s="243"/>
      <c r="V89" s="243"/>
      <c r="W89" s="243"/>
      <c r="X89" s="243"/>
    </row>
    <row r="90" spans="3:24">
      <c r="C90" s="242"/>
      <c r="D90" s="242"/>
      <c r="E90" s="242"/>
      <c r="F90" s="242"/>
      <c r="G90" s="242"/>
      <c r="H90" s="242"/>
      <c r="I90" s="242"/>
      <c r="J90" s="242"/>
      <c r="K90" s="242"/>
      <c r="L90" s="217"/>
      <c r="M90" s="217"/>
      <c r="N90" s="217"/>
      <c r="O90" s="217"/>
      <c r="P90" s="219"/>
      <c r="S90" s="242"/>
      <c r="T90" s="243"/>
      <c r="U90" s="243"/>
      <c r="V90" s="243"/>
      <c r="W90" s="243"/>
      <c r="X90" s="243"/>
    </row>
    <row r="91" spans="3:24">
      <c r="C91" s="242"/>
      <c r="D91" s="242"/>
      <c r="E91" s="242"/>
      <c r="F91" s="242"/>
      <c r="G91" s="242"/>
      <c r="H91" s="242"/>
      <c r="I91" s="242"/>
      <c r="J91" s="242"/>
      <c r="K91" s="242"/>
      <c r="L91" s="217"/>
      <c r="M91" s="217"/>
      <c r="N91" s="217"/>
      <c r="O91" s="217"/>
      <c r="P91" s="219"/>
      <c r="S91" s="242"/>
      <c r="T91" s="243"/>
      <c r="U91" s="243"/>
      <c r="V91" s="243"/>
      <c r="W91" s="243"/>
      <c r="X91" s="243"/>
    </row>
    <row r="92" spans="3:24">
      <c r="C92" s="242"/>
      <c r="D92" s="242"/>
      <c r="E92" s="242"/>
      <c r="F92" s="242"/>
      <c r="G92" s="242"/>
      <c r="H92" s="242"/>
      <c r="I92" s="242"/>
      <c r="J92" s="242"/>
      <c r="K92" s="242"/>
      <c r="L92" s="217"/>
      <c r="M92" s="217"/>
      <c r="N92" s="217"/>
      <c r="O92" s="217"/>
      <c r="P92" s="219"/>
      <c r="S92" s="242"/>
      <c r="T92" s="243"/>
      <c r="U92" s="243"/>
      <c r="V92" s="243"/>
      <c r="W92" s="243"/>
      <c r="X92" s="243"/>
    </row>
    <row r="93" spans="3:24">
      <c r="C93" s="242"/>
      <c r="D93" s="242"/>
      <c r="E93" s="242"/>
      <c r="F93" s="242"/>
      <c r="G93" s="242"/>
      <c r="H93" s="242"/>
      <c r="I93" s="242"/>
      <c r="J93" s="242"/>
      <c r="K93" s="242"/>
      <c r="L93" s="217"/>
      <c r="M93" s="217"/>
      <c r="N93" s="217"/>
      <c r="O93" s="217"/>
      <c r="P93" s="219"/>
      <c r="S93" s="242"/>
      <c r="T93" s="243"/>
      <c r="U93" s="243"/>
      <c r="V93" s="243"/>
      <c r="W93" s="243"/>
      <c r="X93" s="243"/>
    </row>
    <row r="94" spans="3:24">
      <c r="C94" s="242"/>
      <c r="D94" s="242"/>
      <c r="E94" s="242"/>
      <c r="F94" s="242"/>
      <c r="G94" s="242"/>
      <c r="H94" s="242"/>
      <c r="I94" s="242"/>
      <c r="J94" s="242"/>
      <c r="K94" s="242"/>
      <c r="L94" s="217"/>
      <c r="M94" s="217"/>
      <c r="N94" s="217"/>
      <c r="O94" s="217"/>
      <c r="P94" s="219"/>
      <c r="S94" s="242"/>
      <c r="T94" s="243"/>
      <c r="U94" s="243"/>
      <c r="V94" s="243"/>
      <c r="W94" s="243"/>
      <c r="X94" s="243"/>
    </row>
    <row r="95" spans="3:24">
      <c r="C95" s="242"/>
      <c r="D95" s="242"/>
      <c r="E95" s="242"/>
      <c r="F95" s="242"/>
      <c r="G95" s="242"/>
      <c r="H95" s="242"/>
      <c r="I95" s="242"/>
      <c r="J95" s="242"/>
      <c r="K95" s="242"/>
      <c r="L95" s="217"/>
      <c r="M95" s="217"/>
      <c r="N95" s="217"/>
      <c r="O95" s="217"/>
      <c r="P95" s="219"/>
      <c r="S95" s="242"/>
      <c r="T95" s="243"/>
      <c r="U95" s="243"/>
      <c r="V95" s="243"/>
      <c r="W95" s="243"/>
      <c r="X95" s="243"/>
    </row>
    <row r="96" spans="3:24">
      <c r="C96" s="242"/>
      <c r="D96" s="242"/>
      <c r="E96" s="242"/>
      <c r="F96" s="242"/>
      <c r="G96" s="242"/>
      <c r="H96" s="242"/>
      <c r="I96" s="242"/>
      <c r="J96" s="242"/>
      <c r="K96" s="242"/>
      <c r="L96" s="217"/>
      <c r="M96" s="217"/>
      <c r="N96" s="217"/>
      <c r="O96" s="217"/>
      <c r="P96" s="219"/>
      <c r="S96" s="242"/>
      <c r="T96" s="243"/>
      <c r="U96" s="243"/>
      <c r="V96" s="243"/>
      <c r="W96" s="243"/>
      <c r="X96" s="243"/>
    </row>
    <row r="97" spans="3:24">
      <c r="C97" s="242"/>
      <c r="D97" s="242"/>
      <c r="E97" s="242"/>
      <c r="F97" s="242"/>
      <c r="G97" s="242"/>
      <c r="H97" s="242"/>
      <c r="I97" s="242"/>
      <c r="J97" s="242"/>
      <c r="K97" s="242"/>
      <c r="L97" s="217"/>
      <c r="M97" s="217"/>
      <c r="N97" s="217"/>
      <c r="O97" s="217"/>
      <c r="P97" s="219"/>
      <c r="S97" s="242"/>
      <c r="T97" s="243"/>
      <c r="U97" s="243"/>
      <c r="V97" s="243"/>
      <c r="W97" s="243"/>
      <c r="X97" s="243"/>
    </row>
    <row r="98" spans="3:24">
      <c r="C98" s="242"/>
      <c r="D98" s="242"/>
      <c r="E98" s="242"/>
      <c r="F98" s="242"/>
      <c r="G98" s="242"/>
      <c r="H98" s="242"/>
      <c r="I98" s="242"/>
      <c r="J98" s="242"/>
      <c r="K98" s="242"/>
      <c r="L98" s="217"/>
      <c r="M98" s="217"/>
      <c r="N98" s="217"/>
      <c r="O98" s="217"/>
      <c r="P98" s="219"/>
      <c r="S98" s="242"/>
      <c r="T98" s="243"/>
      <c r="U98" s="243"/>
      <c r="V98" s="243"/>
      <c r="W98" s="243"/>
      <c r="X98" s="243"/>
    </row>
    <row r="99" spans="3:24">
      <c r="C99" s="242"/>
      <c r="D99" s="242"/>
      <c r="E99" s="242"/>
      <c r="F99" s="242"/>
      <c r="G99" s="242"/>
      <c r="H99" s="242"/>
      <c r="I99" s="242"/>
      <c r="J99" s="242"/>
      <c r="K99" s="242"/>
      <c r="L99" s="217"/>
      <c r="M99" s="217"/>
      <c r="N99" s="217"/>
      <c r="O99" s="217"/>
      <c r="P99" s="219"/>
      <c r="S99" s="242"/>
      <c r="T99" s="243"/>
      <c r="U99" s="243"/>
      <c r="V99" s="243"/>
      <c r="W99" s="243"/>
      <c r="X99" s="243"/>
    </row>
    <row r="100" spans="3:24">
      <c r="C100" s="242"/>
      <c r="D100" s="242"/>
      <c r="E100" s="242"/>
      <c r="F100" s="242"/>
      <c r="G100" s="242"/>
      <c r="H100" s="242"/>
      <c r="I100" s="242"/>
      <c r="J100" s="242"/>
      <c r="K100" s="242"/>
      <c r="L100" s="217"/>
      <c r="M100" s="217"/>
      <c r="N100" s="217"/>
      <c r="O100" s="217"/>
      <c r="P100" s="219"/>
      <c r="S100" s="242"/>
      <c r="T100" s="243"/>
      <c r="U100" s="243"/>
      <c r="V100" s="243"/>
      <c r="W100" s="243"/>
      <c r="X100" s="243"/>
    </row>
    <row r="101" spans="3:24">
      <c r="C101" s="242"/>
      <c r="D101" s="242"/>
      <c r="E101" s="242"/>
      <c r="F101" s="242"/>
      <c r="G101" s="242"/>
      <c r="H101" s="242"/>
      <c r="I101" s="242"/>
      <c r="J101" s="242"/>
      <c r="K101" s="242"/>
      <c r="L101" s="217"/>
      <c r="M101" s="217"/>
      <c r="N101" s="217"/>
      <c r="O101" s="217"/>
      <c r="P101" s="219"/>
      <c r="S101" s="242"/>
      <c r="T101" s="243"/>
      <c r="U101" s="243"/>
      <c r="V101" s="243"/>
      <c r="W101" s="243"/>
      <c r="X101" s="243"/>
    </row>
    <row r="102" spans="3:24">
      <c r="C102" s="242"/>
      <c r="D102" s="242"/>
      <c r="E102" s="242"/>
      <c r="F102" s="242"/>
      <c r="G102" s="242"/>
      <c r="H102" s="242"/>
      <c r="I102" s="242"/>
      <c r="J102" s="242"/>
      <c r="K102" s="242"/>
      <c r="L102" s="217"/>
      <c r="M102" s="217"/>
      <c r="N102" s="217"/>
      <c r="O102" s="217"/>
      <c r="P102" s="219"/>
      <c r="S102" s="242"/>
      <c r="T102" s="243"/>
      <c r="U102" s="243"/>
      <c r="V102" s="243"/>
      <c r="W102" s="243"/>
      <c r="X102" s="243"/>
    </row>
    <row r="103" spans="3:24" ht="93.75" customHeight="1">
      <c r="I103" s="232"/>
      <c r="J103" s="232"/>
      <c r="M103" s="229"/>
      <c r="N103" s="229"/>
      <c r="Q103" s="233"/>
      <c r="R103" s="233"/>
    </row>
    <row r="104" spans="3:24" ht="15" customHeight="1">
      <c r="I104" s="232"/>
      <c r="J104" s="232"/>
      <c r="M104" s="390" t="s">
        <v>240</v>
      </c>
      <c r="N104" s="390"/>
      <c r="O104" s="390"/>
      <c r="P104" s="390"/>
      <c r="Q104" s="218" t="str">
        <f>CONCATENATE(Sertifikat12!$N$4,Sertifikat12!$O$4)</f>
        <v>0234-1.6/KALIBRASI BBLM/XII/2025</v>
      </c>
    </row>
    <row r="105" spans="3:24" ht="15" customHeight="1">
      <c r="I105" s="232"/>
      <c r="J105" s="232"/>
      <c r="M105" s="390" t="s">
        <v>8</v>
      </c>
      <c r="N105" s="390"/>
      <c r="O105" s="390"/>
      <c r="P105" s="390"/>
      <c r="Q105" s="218" t="str">
        <f>'Data Pembacaan Alt'!$B$41</f>
        <v>K671-2</v>
      </c>
    </row>
    <row r="106" spans="3:24" ht="15" customHeight="1">
      <c r="I106" s="232"/>
      <c r="J106" s="232"/>
      <c r="M106" s="390" t="s">
        <v>241</v>
      </c>
      <c r="N106" s="390"/>
      <c r="O106" s="390"/>
      <c r="P106" s="390"/>
      <c r="Q106" s="219" t="str">
        <f>CONCATENATE(INT(ROW()/47)+4, " dari ",Sertifikat12!$T$33)</f>
        <v>6 dari 6</v>
      </c>
    </row>
    <row r="107" spans="3:24" ht="15" customHeight="1">
      <c r="I107" s="232"/>
      <c r="J107" s="232"/>
      <c r="L107" s="220"/>
    </row>
    <row r="108" spans="3:24" ht="15" customHeight="1">
      <c r="I108" s="232"/>
      <c r="J108" s="232"/>
      <c r="L108" s="220"/>
    </row>
    <row r="109" spans="3:24">
      <c r="C109" s="242"/>
      <c r="D109" s="242"/>
      <c r="E109" s="242"/>
      <c r="F109" s="242"/>
      <c r="G109" s="242"/>
      <c r="H109" s="242"/>
      <c r="I109" s="242"/>
      <c r="J109" s="242"/>
      <c r="K109" s="242"/>
      <c r="L109" s="217"/>
      <c r="S109" s="242"/>
      <c r="T109" s="243"/>
      <c r="U109" s="243"/>
      <c r="V109" s="243"/>
      <c r="W109" s="243"/>
      <c r="X109" s="243"/>
    </row>
    <row r="110" spans="3:24">
      <c r="C110" s="242"/>
      <c r="D110" s="242"/>
      <c r="E110" s="242"/>
      <c r="F110" s="242"/>
      <c r="G110" s="242"/>
      <c r="H110" s="242"/>
      <c r="I110" s="242"/>
      <c r="J110" s="242"/>
      <c r="K110" s="242"/>
      <c r="L110" s="217"/>
      <c r="M110" s="217"/>
      <c r="N110" s="217"/>
      <c r="O110" s="217"/>
      <c r="P110" s="219"/>
      <c r="S110" s="242"/>
      <c r="T110" s="243"/>
      <c r="U110" s="243"/>
      <c r="V110" s="243"/>
      <c r="W110" s="243"/>
      <c r="X110" s="243"/>
    </row>
    <row r="111" spans="3:24">
      <c r="C111" s="242"/>
      <c r="D111" s="242"/>
      <c r="E111" s="242"/>
      <c r="F111" s="242"/>
      <c r="G111" s="242"/>
      <c r="H111" s="242"/>
      <c r="I111" s="242"/>
      <c r="J111" s="242"/>
      <c r="K111" s="242"/>
      <c r="L111" s="217"/>
      <c r="M111" s="217"/>
      <c r="N111" s="217"/>
      <c r="O111" s="217"/>
      <c r="P111" s="219"/>
      <c r="S111" s="242"/>
      <c r="T111" s="243"/>
      <c r="U111" s="243"/>
      <c r="V111" s="243"/>
      <c r="W111" s="243"/>
      <c r="X111" s="243"/>
    </row>
    <row r="112" spans="3:24">
      <c r="C112" s="242"/>
      <c r="D112" s="242"/>
      <c r="E112" s="242"/>
      <c r="F112" s="242"/>
      <c r="G112" s="242"/>
      <c r="H112" s="242"/>
      <c r="I112" s="242"/>
      <c r="J112" s="242"/>
      <c r="K112" s="242"/>
      <c r="L112" s="217"/>
      <c r="M112" s="217"/>
      <c r="N112" s="217"/>
      <c r="O112" s="217"/>
      <c r="P112" s="219"/>
      <c r="S112" s="242"/>
      <c r="T112" s="243"/>
      <c r="U112" s="243"/>
      <c r="V112" s="243"/>
      <c r="W112" s="243"/>
      <c r="X112" s="243"/>
    </row>
    <row r="113" spans="3:24">
      <c r="C113" s="242"/>
      <c r="D113" s="242"/>
      <c r="E113" s="242"/>
      <c r="F113" s="242"/>
      <c r="G113" s="242"/>
      <c r="H113" s="242"/>
      <c r="I113" s="242"/>
      <c r="J113" s="242"/>
      <c r="K113" s="242"/>
      <c r="L113" s="217"/>
      <c r="M113" s="217"/>
      <c r="N113" s="217"/>
      <c r="O113" s="217"/>
      <c r="P113" s="219"/>
      <c r="S113" s="242"/>
      <c r="T113" s="243"/>
      <c r="U113" s="243"/>
      <c r="V113" s="243"/>
      <c r="W113" s="243"/>
      <c r="X113" s="243"/>
    </row>
    <row r="114" spans="3:24">
      <c r="C114" s="242"/>
      <c r="D114" s="242"/>
      <c r="E114" s="242"/>
      <c r="F114" s="242"/>
      <c r="G114" s="242"/>
      <c r="H114" s="242"/>
      <c r="I114" s="242"/>
      <c r="J114" s="242"/>
      <c r="K114" s="242"/>
      <c r="L114" s="217"/>
      <c r="M114" s="217"/>
      <c r="N114" s="217"/>
      <c r="O114" s="217"/>
      <c r="P114" s="219"/>
      <c r="S114" s="242"/>
      <c r="T114" s="243"/>
      <c r="U114" s="243"/>
      <c r="V114" s="243"/>
      <c r="W114" s="243"/>
      <c r="X114" s="243"/>
    </row>
    <row r="115" spans="3:24">
      <c r="C115" s="242"/>
      <c r="D115" s="242"/>
      <c r="E115" s="242"/>
      <c r="F115" s="242"/>
      <c r="G115" s="242"/>
      <c r="H115" s="242"/>
      <c r="I115" s="242"/>
      <c r="J115" s="242"/>
      <c r="K115" s="242"/>
      <c r="L115" s="217"/>
      <c r="M115" s="217"/>
      <c r="N115" s="217"/>
      <c r="O115" s="217"/>
      <c r="P115" s="219"/>
      <c r="S115" s="242"/>
      <c r="T115" s="243"/>
      <c r="U115" s="243"/>
      <c r="V115" s="243"/>
      <c r="W115" s="243"/>
      <c r="X115" s="243"/>
    </row>
    <row r="116" spans="3:24">
      <c r="C116" s="242"/>
      <c r="D116" s="242"/>
      <c r="E116" s="242"/>
      <c r="F116" s="242"/>
      <c r="G116" s="242"/>
      <c r="H116" s="242"/>
      <c r="I116" s="242"/>
      <c r="J116" s="242"/>
      <c r="K116" s="242"/>
      <c r="L116" s="217"/>
      <c r="M116" s="217"/>
      <c r="N116" s="217"/>
      <c r="O116" s="217"/>
      <c r="P116" s="219"/>
      <c r="S116" s="242"/>
      <c r="T116" s="243"/>
      <c r="U116" s="243"/>
      <c r="V116" s="243"/>
      <c r="W116" s="243"/>
      <c r="X116" s="243"/>
    </row>
    <row r="117" spans="3:24">
      <c r="C117" s="242"/>
      <c r="D117" s="242"/>
      <c r="E117" s="242"/>
      <c r="F117" s="242"/>
      <c r="G117" s="242"/>
      <c r="H117" s="242"/>
      <c r="I117" s="242"/>
      <c r="J117" s="242"/>
      <c r="K117" s="242"/>
      <c r="L117" s="217"/>
      <c r="M117" s="217"/>
      <c r="N117" s="217"/>
      <c r="O117" s="217"/>
      <c r="P117" s="219"/>
      <c r="S117" s="242"/>
      <c r="T117" s="243"/>
      <c r="U117" s="243"/>
      <c r="V117" s="243"/>
      <c r="W117" s="243"/>
      <c r="X117" s="243"/>
    </row>
    <row r="118" spans="3:24">
      <c r="C118" s="242"/>
      <c r="D118" s="242"/>
      <c r="E118" s="242"/>
      <c r="F118" s="242"/>
      <c r="G118" s="242"/>
      <c r="H118" s="242"/>
      <c r="I118" s="242"/>
      <c r="J118" s="242"/>
      <c r="K118" s="242"/>
      <c r="L118" s="217"/>
      <c r="M118" s="217"/>
      <c r="N118" s="217"/>
      <c r="O118" s="217"/>
      <c r="P118" s="219"/>
      <c r="S118" s="242"/>
      <c r="T118" s="243"/>
      <c r="U118" s="243"/>
      <c r="V118" s="243"/>
      <c r="W118" s="243"/>
      <c r="X118" s="243"/>
    </row>
    <row r="119" spans="3:24">
      <c r="C119" s="242"/>
      <c r="D119" s="242"/>
      <c r="E119" s="242"/>
      <c r="F119" s="242"/>
      <c r="G119" s="242"/>
      <c r="H119" s="242"/>
      <c r="I119" s="242"/>
      <c r="J119" s="242"/>
      <c r="K119" s="242"/>
      <c r="L119" s="217"/>
      <c r="M119" s="217"/>
      <c r="N119" s="217"/>
      <c r="O119" s="217"/>
      <c r="P119" s="219"/>
      <c r="S119" s="242"/>
      <c r="T119" s="243"/>
      <c r="U119" s="243"/>
      <c r="V119" s="243"/>
      <c r="W119" s="243"/>
      <c r="X119" s="243"/>
    </row>
    <row r="120" spans="3:24">
      <c r="C120" s="242"/>
      <c r="D120" s="242"/>
      <c r="E120" s="242"/>
      <c r="F120" s="242"/>
      <c r="G120" s="242"/>
      <c r="H120" s="242"/>
      <c r="I120" s="242"/>
      <c r="J120" s="242"/>
      <c r="K120" s="242"/>
      <c r="L120" s="217"/>
      <c r="M120" s="217"/>
      <c r="N120" s="217"/>
      <c r="O120" s="217"/>
      <c r="P120" s="219"/>
      <c r="S120" s="242"/>
      <c r="T120" s="243"/>
      <c r="U120" s="243"/>
      <c r="V120" s="243"/>
      <c r="W120" s="243"/>
      <c r="X120" s="243"/>
    </row>
    <row r="121" spans="3:24">
      <c r="C121" s="242"/>
      <c r="D121" s="242"/>
      <c r="E121" s="242"/>
      <c r="F121" s="242"/>
      <c r="G121" s="242"/>
      <c r="H121" s="242"/>
      <c r="I121" s="242"/>
      <c r="J121" s="242"/>
      <c r="K121" s="242"/>
      <c r="L121" s="217"/>
      <c r="M121" s="217"/>
      <c r="N121" s="217"/>
      <c r="O121" s="217"/>
      <c r="P121" s="219"/>
      <c r="S121" s="242"/>
      <c r="T121" s="243"/>
      <c r="U121" s="243"/>
      <c r="V121" s="243"/>
      <c r="W121" s="243"/>
      <c r="X121" s="243"/>
    </row>
    <row r="122" spans="3:24">
      <c r="C122" s="242"/>
      <c r="D122" s="242"/>
      <c r="E122" s="242"/>
      <c r="F122" s="242"/>
      <c r="G122" s="242"/>
      <c r="H122" s="242"/>
      <c r="I122" s="242"/>
      <c r="J122" s="242"/>
      <c r="K122" s="242"/>
      <c r="L122" s="217"/>
      <c r="M122" s="217"/>
      <c r="N122" s="217"/>
      <c r="O122" s="217"/>
      <c r="P122" s="219"/>
      <c r="S122" s="242"/>
      <c r="T122" s="243"/>
      <c r="U122" s="243"/>
      <c r="V122" s="243"/>
      <c r="W122" s="243"/>
      <c r="X122" s="243"/>
    </row>
    <row r="123" spans="3:24">
      <c r="C123" s="242"/>
      <c r="D123" s="242"/>
      <c r="E123" s="242"/>
      <c r="F123" s="242"/>
      <c r="G123" s="242"/>
      <c r="H123" s="242"/>
      <c r="I123" s="242"/>
      <c r="J123" s="242"/>
      <c r="K123" s="242"/>
      <c r="L123" s="217"/>
      <c r="M123" s="217"/>
      <c r="N123" s="217"/>
      <c r="O123" s="217"/>
      <c r="P123" s="219"/>
      <c r="S123" s="242"/>
      <c r="T123" s="243"/>
      <c r="U123" s="243"/>
      <c r="V123" s="243"/>
      <c r="W123" s="243"/>
      <c r="X123" s="243"/>
    </row>
    <row r="124" spans="3:24">
      <c r="C124" s="242"/>
      <c r="D124" s="242"/>
      <c r="E124" s="242"/>
      <c r="F124" s="242"/>
      <c r="G124" s="242"/>
      <c r="H124" s="242"/>
      <c r="I124" s="242"/>
      <c r="J124" s="242"/>
      <c r="K124" s="242"/>
      <c r="L124" s="217"/>
      <c r="M124" s="217"/>
      <c r="N124" s="217"/>
      <c r="O124" s="217"/>
      <c r="P124" s="219"/>
      <c r="S124" s="242"/>
      <c r="T124" s="243"/>
      <c r="U124" s="243"/>
      <c r="V124" s="243"/>
      <c r="W124" s="243"/>
      <c r="X124" s="243"/>
    </row>
    <row r="125" spans="3:24">
      <c r="C125" s="242"/>
      <c r="D125" s="242"/>
      <c r="E125" s="242"/>
      <c r="F125" s="242"/>
      <c r="G125" s="242"/>
      <c r="H125" s="242"/>
      <c r="I125" s="242"/>
      <c r="J125" s="242"/>
      <c r="K125" s="242"/>
      <c r="L125" s="217"/>
      <c r="M125" s="217"/>
      <c r="N125" s="217"/>
      <c r="O125" s="217"/>
      <c r="P125" s="219"/>
      <c r="S125" s="242"/>
      <c r="T125" s="243"/>
      <c r="U125" s="243"/>
      <c r="V125" s="243"/>
      <c r="W125" s="243"/>
      <c r="X125" s="243"/>
    </row>
    <row r="126" spans="3:24">
      <c r="C126" s="242"/>
      <c r="D126" s="242"/>
      <c r="E126" s="242"/>
      <c r="F126" s="242"/>
      <c r="G126" s="242"/>
      <c r="H126" s="242"/>
      <c r="I126" s="242"/>
      <c r="J126" s="242"/>
      <c r="K126" s="242"/>
      <c r="L126" s="217"/>
      <c r="M126" s="217"/>
      <c r="N126" s="217"/>
      <c r="O126" s="217"/>
      <c r="P126" s="219"/>
      <c r="S126" s="242"/>
      <c r="T126" s="243"/>
      <c r="U126" s="243"/>
      <c r="V126" s="243"/>
      <c r="W126" s="243"/>
      <c r="X126" s="243"/>
    </row>
    <row r="127" spans="3:24">
      <c r="C127" s="242"/>
      <c r="D127" s="242"/>
      <c r="E127" s="242"/>
      <c r="F127" s="242"/>
      <c r="G127" s="242"/>
      <c r="H127" s="242"/>
      <c r="I127" s="242"/>
      <c r="J127" s="242"/>
      <c r="K127" s="242"/>
      <c r="L127" s="217"/>
      <c r="M127" s="217"/>
      <c r="N127" s="217"/>
      <c r="O127" s="217"/>
      <c r="P127" s="219"/>
      <c r="S127" s="242"/>
      <c r="T127" s="243"/>
      <c r="U127" s="243"/>
      <c r="V127" s="243"/>
      <c r="W127" s="243"/>
      <c r="X127" s="243"/>
    </row>
    <row r="128" spans="3:24">
      <c r="C128" s="242"/>
      <c r="D128" s="242"/>
      <c r="E128" s="242"/>
      <c r="F128" s="242"/>
      <c r="G128" s="242"/>
      <c r="H128" s="242"/>
      <c r="I128" s="242"/>
      <c r="J128" s="242"/>
      <c r="K128" s="242"/>
      <c r="L128" s="217"/>
      <c r="M128" s="217"/>
      <c r="N128" s="217"/>
      <c r="O128" s="217"/>
      <c r="P128" s="219"/>
      <c r="S128" s="242"/>
      <c r="T128" s="243"/>
      <c r="U128" s="243"/>
      <c r="V128" s="243"/>
      <c r="W128" s="243"/>
      <c r="X128" s="243"/>
    </row>
    <row r="129" spans="3:25">
      <c r="C129" s="242"/>
      <c r="D129" s="242"/>
      <c r="E129" s="242"/>
      <c r="F129" s="242"/>
      <c r="G129" s="242"/>
      <c r="H129" s="242"/>
      <c r="I129" s="242"/>
      <c r="J129" s="242"/>
      <c r="K129" s="242"/>
      <c r="L129" s="217"/>
      <c r="M129" s="217"/>
      <c r="N129" s="217"/>
      <c r="O129" s="217"/>
      <c r="P129" s="219"/>
      <c r="S129" s="242"/>
      <c r="T129" s="243"/>
      <c r="U129" s="243"/>
      <c r="V129" s="243"/>
      <c r="W129" s="243"/>
      <c r="X129" s="243"/>
    </row>
    <row r="130" spans="3:25">
      <c r="C130" s="242"/>
      <c r="D130" s="242"/>
      <c r="E130" s="242"/>
      <c r="F130" s="242"/>
      <c r="G130" s="242"/>
      <c r="H130" s="242"/>
      <c r="I130" s="242"/>
      <c r="J130" s="242"/>
      <c r="K130" s="242"/>
      <c r="L130" s="217"/>
      <c r="M130" s="217"/>
      <c r="N130" s="217"/>
      <c r="O130" s="217"/>
      <c r="P130" s="219"/>
      <c r="S130" s="242"/>
      <c r="T130" s="243"/>
      <c r="U130" s="243"/>
      <c r="V130" s="243"/>
      <c r="W130" s="243"/>
      <c r="X130" s="243"/>
    </row>
    <row r="131" spans="3:25">
      <c r="C131" s="242"/>
      <c r="D131" s="242"/>
      <c r="E131" s="242"/>
      <c r="F131" s="242"/>
      <c r="G131" s="242"/>
      <c r="H131" s="242"/>
      <c r="I131" s="242"/>
      <c r="J131" s="242"/>
      <c r="K131" s="242"/>
      <c r="L131" s="217"/>
      <c r="M131" s="217"/>
      <c r="N131" s="217"/>
      <c r="O131" s="217"/>
      <c r="P131" s="219"/>
      <c r="S131" s="242"/>
      <c r="T131" s="243"/>
      <c r="U131" s="243"/>
      <c r="V131" s="243"/>
      <c r="W131" s="243"/>
      <c r="X131" s="243"/>
    </row>
    <row r="132" spans="3:25">
      <c r="C132" s="242"/>
      <c r="D132" s="242"/>
      <c r="E132" s="242"/>
      <c r="F132" s="242"/>
      <c r="G132" s="242"/>
      <c r="H132" s="242"/>
      <c r="I132" s="242"/>
      <c r="J132" s="242"/>
      <c r="K132" s="242"/>
      <c r="L132" s="217"/>
      <c r="M132" s="217"/>
      <c r="N132" s="217"/>
      <c r="O132" s="217"/>
      <c r="P132" s="219"/>
      <c r="S132" s="242"/>
      <c r="T132" s="243"/>
      <c r="U132" s="243"/>
      <c r="V132" s="243"/>
      <c r="W132" s="243"/>
      <c r="X132" s="243"/>
    </row>
    <row r="133" spans="3:25">
      <c r="C133" s="242"/>
      <c r="D133" s="242"/>
      <c r="E133" s="242"/>
      <c r="F133" s="242"/>
      <c r="G133" s="242"/>
      <c r="H133" s="242"/>
      <c r="I133" s="242"/>
      <c r="J133" s="242"/>
      <c r="K133" s="242"/>
      <c r="L133" s="217"/>
      <c r="M133" s="217"/>
      <c r="N133" s="217"/>
      <c r="O133" s="217"/>
      <c r="P133" s="219"/>
      <c r="S133" s="242"/>
      <c r="T133" s="243"/>
      <c r="U133" s="243"/>
      <c r="V133" s="243"/>
      <c r="W133" s="243"/>
      <c r="X133" s="243"/>
    </row>
    <row r="134" spans="3:25">
      <c r="C134" s="242"/>
      <c r="D134" s="242"/>
      <c r="E134" s="242"/>
      <c r="F134" s="242"/>
      <c r="G134" s="242"/>
      <c r="H134" s="242"/>
      <c r="I134" s="242"/>
      <c r="J134" s="242"/>
      <c r="K134" s="242"/>
      <c r="L134" s="217"/>
      <c r="M134" s="217"/>
      <c r="N134" s="217"/>
      <c r="O134" s="217"/>
      <c r="P134" s="219"/>
      <c r="S134" s="242"/>
      <c r="T134" s="243"/>
      <c r="U134" s="243"/>
      <c r="V134" s="243"/>
      <c r="W134" s="243"/>
      <c r="X134" s="243"/>
    </row>
    <row r="135" spans="3:25">
      <c r="C135" s="242"/>
      <c r="D135" s="242"/>
      <c r="E135" s="242"/>
      <c r="F135" s="242"/>
      <c r="G135" s="242"/>
      <c r="H135" s="242"/>
      <c r="I135" s="242"/>
      <c r="J135" s="242"/>
      <c r="K135" s="242"/>
      <c r="L135" s="217"/>
      <c r="M135" s="217"/>
      <c r="N135" s="217"/>
      <c r="O135" s="217"/>
      <c r="P135" s="219"/>
      <c r="S135" s="242"/>
      <c r="T135" s="243"/>
      <c r="U135" s="243"/>
      <c r="V135" s="243"/>
      <c r="W135" s="243"/>
      <c r="X135" s="243"/>
    </row>
    <row r="136" spans="3:25">
      <c r="C136" s="242"/>
      <c r="D136" s="242"/>
      <c r="E136" s="242"/>
      <c r="F136" s="242"/>
      <c r="G136" s="242"/>
      <c r="H136" s="242"/>
      <c r="I136" s="242"/>
      <c r="J136" s="242"/>
      <c r="K136" s="242"/>
      <c r="L136" s="217"/>
      <c r="M136" s="217"/>
      <c r="N136" s="217"/>
      <c r="O136" s="217"/>
      <c r="P136" s="219"/>
      <c r="S136" s="242"/>
      <c r="T136" s="243"/>
      <c r="U136" s="243"/>
      <c r="V136" s="243"/>
      <c r="W136" s="243"/>
      <c r="X136" s="243"/>
    </row>
    <row r="137" spans="3:25">
      <c r="C137" s="242"/>
      <c r="D137" s="242"/>
      <c r="E137" s="242"/>
      <c r="F137" s="242"/>
      <c r="G137" s="242"/>
      <c r="H137" s="242"/>
      <c r="I137" s="242"/>
      <c r="J137" s="242"/>
      <c r="K137" s="242"/>
      <c r="L137" s="217"/>
      <c r="M137" s="217"/>
      <c r="N137" s="217"/>
      <c r="O137" s="217"/>
      <c r="P137" s="219"/>
      <c r="S137" s="242"/>
      <c r="T137" s="243"/>
      <c r="U137" s="243"/>
      <c r="V137" s="243"/>
      <c r="W137" s="243"/>
      <c r="X137" s="243"/>
    </row>
    <row r="138" spans="3:25">
      <c r="C138" s="242"/>
      <c r="D138" s="242"/>
      <c r="E138" s="242"/>
      <c r="F138" s="242"/>
      <c r="G138" s="242"/>
      <c r="H138" s="242"/>
      <c r="I138" s="242"/>
      <c r="J138" s="242"/>
      <c r="K138" s="242"/>
      <c r="L138" s="217"/>
      <c r="M138" s="217"/>
      <c r="N138" s="217"/>
      <c r="O138" s="217"/>
      <c r="P138" s="219"/>
      <c r="S138" s="242"/>
      <c r="T138" s="243"/>
      <c r="U138" s="243"/>
      <c r="V138" s="243"/>
      <c r="W138" s="243"/>
      <c r="X138" s="243"/>
    </row>
    <row r="139" spans="3:25">
      <c r="C139" s="242"/>
      <c r="D139" s="242"/>
      <c r="E139" s="242"/>
      <c r="F139" s="242"/>
      <c r="G139" s="242"/>
      <c r="H139" s="242"/>
      <c r="I139" s="242"/>
      <c r="J139" s="242"/>
      <c r="K139" s="242"/>
      <c r="L139" s="217"/>
      <c r="M139" s="217"/>
      <c r="N139" s="217"/>
      <c r="O139" s="217"/>
      <c r="P139" s="219"/>
      <c r="S139" s="242"/>
      <c r="T139" s="243"/>
      <c r="U139" s="243"/>
      <c r="V139" s="243"/>
      <c r="W139" s="243"/>
      <c r="X139" s="243"/>
    </row>
    <row r="140" spans="3:25">
      <c r="C140" s="242"/>
      <c r="D140" s="242"/>
      <c r="E140" s="242"/>
      <c r="F140" s="242"/>
      <c r="G140" s="242"/>
      <c r="H140" s="242"/>
      <c r="I140" s="242"/>
      <c r="J140" s="242"/>
      <c r="K140" s="242"/>
      <c r="L140" s="217"/>
      <c r="M140" s="217"/>
      <c r="N140" s="217"/>
      <c r="O140" s="217"/>
      <c r="P140" s="219"/>
      <c r="S140" s="242"/>
      <c r="T140" s="243"/>
      <c r="U140" s="243"/>
      <c r="V140" s="243"/>
      <c r="W140" s="243"/>
      <c r="X140" s="243"/>
    </row>
    <row r="141" spans="3:25">
      <c r="C141" s="242"/>
      <c r="D141" s="242"/>
      <c r="E141" s="242"/>
      <c r="F141" s="242"/>
      <c r="G141" s="242"/>
      <c r="H141" s="242"/>
      <c r="I141" s="242"/>
      <c r="J141" s="242"/>
      <c r="K141" s="242"/>
      <c r="L141" s="217"/>
      <c r="M141" s="217"/>
      <c r="N141" s="217"/>
      <c r="O141" s="217"/>
      <c r="P141" s="219"/>
      <c r="S141" s="242"/>
      <c r="T141" s="243"/>
      <c r="U141" s="243"/>
      <c r="V141" s="243"/>
      <c r="W141" s="243"/>
      <c r="X141" s="243"/>
    </row>
    <row r="142" spans="3:25">
      <c r="C142" s="242"/>
      <c r="G142" s="242"/>
      <c r="H142" s="242"/>
      <c r="I142" s="242"/>
      <c r="J142" s="242"/>
      <c r="K142" s="242"/>
      <c r="L142" s="217"/>
      <c r="M142" s="217"/>
      <c r="N142" s="217"/>
      <c r="O142" s="217"/>
      <c r="P142" s="219"/>
      <c r="S142" s="242"/>
      <c r="T142" s="243"/>
      <c r="U142" s="243"/>
      <c r="V142" s="243"/>
      <c r="W142" s="243"/>
      <c r="X142" s="243"/>
    </row>
    <row r="143" spans="3:25">
      <c r="D143" s="384" t="s">
        <v>265</v>
      </c>
      <c r="E143" s="384"/>
      <c r="F143" s="384"/>
      <c r="K143" s="227"/>
      <c r="L143" s="227"/>
      <c r="P143" s="227"/>
      <c r="Q143" s="227"/>
      <c r="U143" s="228"/>
      <c r="V143" s="228"/>
    </row>
    <row r="144" spans="3:25" ht="15" customHeight="1">
      <c r="C144" s="271"/>
      <c r="E144" s="551" t="str">
        <f>CONCATENATE("Alat ini dikalibrasi dengan ",'Data Pembacaan Alt'!B45," ",'Data Pembacaan Alt'!B46)</f>
        <v>Alat ini dikalibrasi dengan Data Acquisition Hewlett Packard 34970A No. Seri US37020738 dengan Termokopel Tipe T (IEC) yang tertelusur ke SI melalui LK-001-IDN.</v>
      </c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379"/>
    </row>
    <row r="145" spans="3:25">
      <c r="D145" s="202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379"/>
    </row>
    <row r="146" spans="3:25">
      <c r="D146" s="202"/>
      <c r="E146" s="551"/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1"/>
      <c r="S146" s="551"/>
      <c r="T146" s="551"/>
      <c r="U146" s="551"/>
      <c r="V146" s="551"/>
      <c r="W146" s="551"/>
      <c r="X146" s="551"/>
      <c r="Y146" s="379"/>
    </row>
    <row r="147" spans="3:25">
      <c r="C147" s="242"/>
      <c r="D147" s="242"/>
      <c r="E147" s="242"/>
      <c r="F147" s="242"/>
      <c r="G147" s="242"/>
      <c r="H147" s="242"/>
      <c r="I147" s="242"/>
      <c r="J147" s="242"/>
      <c r="K147" s="242"/>
      <c r="L147" s="217"/>
      <c r="M147" s="217"/>
      <c r="N147" s="217"/>
      <c r="O147" s="217"/>
      <c r="P147" s="219"/>
      <c r="S147" s="242"/>
      <c r="T147" s="243"/>
      <c r="U147" s="243"/>
      <c r="V147" s="243"/>
      <c r="W147" s="243"/>
      <c r="X147" s="243"/>
    </row>
    <row r="148" spans="3:25">
      <c r="C148" s="242"/>
      <c r="D148" s="242"/>
      <c r="E148" s="242"/>
      <c r="F148" s="242"/>
      <c r="G148" s="242"/>
      <c r="H148" s="242"/>
      <c r="I148" s="242"/>
      <c r="J148" s="242"/>
      <c r="K148" s="242"/>
      <c r="L148" s="217"/>
      <c r="M148" s="217"/>
      <c r="N148" s="217"/>
      <c r="O148" s="217"/>
      <c r="P148" s="219"/>
      <c r="S148" s="242"/>
      <c r="T148" s="243"/>
      <c r="U148" s="243"/>
      <c r="V148" s="243"/>
      <c r="W148" s="243"/>
      <c r="X148" s="243"/>
    </row>
  </sheetData>
  <mergeCells count="11">
    <mergeCell ref="E144:X146"/>
    <mergeCell ref="D143:F143"/>
    <mergeCell ref="M53:P53"/>
    <mergeCell ref="M54:P54"/>
    <mergeCell ref="M55:P55"/>
    <mergeCell ref="M2:P2"/>
    <mergeCell ref="M3:P3"/>
    <mergeCell ref="M4:P4"/>
    <mergeCell ref="M104:P104"/>
    <mergeCell ref="M106:P106"/>
    <mergeCell ref="M105:P105"/>
  </mergeCells>
  <pageMargins left="0" right="0" top="0" bottom="0" header="0" footer="0"/>
  <pageSetup paperSize="9" orientation="portrait" r:id="rId1"/>
  <headerFooter scaleWithDoc="0" alignWithMargins="0">
    <oddHeader>&amp;C&amp;G</oddHeader>
  </headerFooter>
  <drawing r:id="rId2"/>
  <legacyDrawing r:id="rId3"/>
  <legacyDrawingHF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3FEC-2F86-4D0E-A5AC-D0277ABF60AC}">
  <sheetPr>
    <tabColor rgb="FF00B0F0"/>
  </sheetPr>
  <dimension ref="A1:A20"/>
  <sheetViews>
    <sheetView workbookViewId="0">
      <selection activeCell="Q20" sqref="Q20"/>
    </sheetView>
  </sheetViews>
  <sheetFormatPr defaultRowHeight="13.8"/>
  <sheetData>
    <row r="1" spans="1:1">
      <c r="A1" t="s">
        <v>608</v>
      </c>
    </row>
    <row r="2" spans="1:1">
      <c r="A2" t="s">
        <v>68</v>
      </c>
    </row>
    <row r="3" spans="1:1" ht="13.2" customHeight="1">
      <c r="A3" t="s">
        <v>69</v>
      </c>
    </row>
    <row r="4" spans="1:1">
      <c r="A4" t="s">
        <v>70</v>
      </c>
    </row>
    <row r="5" spans="1:1">
      <c r="A5" t="s">
        <v>271</v>
      </c>
    </row>
    <row r="6" spans="1:1">
      <c r="A6" t="s">
        <v>72</v>
      </c>
    </row>
    <row r="7" spans="1:1">
      <c r="A7" t="s">
        <v>73</v>
      </c>
    </row>
    <row r="8" spans="1:1">
      <c r="A8" t="s">
        <v>74</v>
      </c>
    </row>
    <row r="9" spans="1:1">
      <c r="A9" t="s">
        <v>75</v>
      </c>
    </row>
    <row r="10" spans="1:1">
      <c r="A10" t="s">
        <v>76</v>
      </c>
    </row>
    <row r="11" spans="1:1">
      <c r="A11" t="s">
        <v>163</v>
      </c>
    </row>
    <row r="12" spans="1:1">
      <c r="A12" t="s">
        <v>164</v>
      </c>
    </row>
    <row r="13" spans="1:1">
      <c r="A13" t="s">
        <v>165</v>
      </c>
    </row>
    <row r="14" spans="1:1">
      <c r="A14" t="s">
        <v>166</v>
      </c>
    </row>
    <row r="15" spans="1:1">
      <c r="A15" t="s">
        <v>167</v>
      </c>
    </row>
    <row r="16" spans="1:1">
      <c r="A16" t="s">
        <v>168</v>
      </c>
    </row>
    <row r="17" spans="1:1">
      <c r="A17" t="s">
        <v>169</v>
      </c>
    </row>
    <row r="18" spans="1:1">
      <c r="A18" t="s">
        <v>170</v>
      </c>
    </row>
    <row r="19" spans="1:1">
      <c r="A19" t="s">
        <v>171</v>
      </c>
    </row>
    <row r="20" spans="1:1">
      <c r="A2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Termohygro</vt:lpstr>
      <vt:lpstr>Data Pembacaan Alt</vt:lpstr>
      <vt:lpstr>DATA REKAMAN</vt:lpstr>
      <vt:lpstr>DS2025</vt:lpstr>
      <vt:lpstr>DS2024</vt:lpstr>
      <vt:lpstr>Data 60 C</vt:lpstr>
      <vt:lpstr>Evaluasi 60 C</vt:lpstr>
      <vt:lpstr>Drift 60 C</vt:lpstr>
      <vt:lpstr>U95% 60 C</vt:lpstr>
      <vt:lpstr>Data 100 C</vt:lpstr>
      <vt:lpstr>Evaluasi 100 C</vt:lpstr>
      <vt:lpstr>Drift 100 C</vt:lpstr>
      <vt:lpstr>U95% 100 C</vt:lpstr>
      <vt:lpstr>Data 110 C</vt:lpstr>
      <vt:lpstr>Evaluasi 110 C</vt:lpstr>
      <vt:lpstr>Drift 110 C</vt:lpstr>
      <vt:lpstr>U95% 110 C</vt:lpstr>
      <vt:lpstr>Data Laporan Kalibrasi</vt:lpstr>
      <vt:lpstr>Sertifikat12</vt:lpstr>
      <vt:lpstr>Sertifikat3</vt:lpstr>
      <vt:lpstr>Sertifikat4e</vt:lpstr>
      <vt:lpstr>Database</vt:lpstr>
      <vt:lpstr>Sertifikat3!Print_Area</vt:lpstr>
      <vt:lpstr>Sertifikat4e!Print_Area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Athalla Abhiyoga</cp:lastModifiedBy>
  <cp:lastPrinted>2026-03-15T07:04:55Z</cp:lastPrinted>
  <dcterms:created xsi:type="dcterms:W3CDTF">2021-03-05T16:05:14Z</dcterms:created>
  <dcterms:modified xsi:type="dcterms:W3CDTF">2026-03-15T07:19:29Z</dcterms:modified>
</cp:coreProperties>
</file>